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LTICAMPUS\Desktop\"/>
    </mc:Choice>
  </mc:AlternateContent>
  <bookViews>
    <workbookView xWindow="0" yWindow="0" windowWidth="18960" windowHeight="5460" tabRatio="497"/>
  </bookViews>
  <sheets>
    <sheet name="과정리스트" sheetId="1" r:id="rId1"/>
    <sheet name="★샘플 콘텐츠★" sheetId="3" r:id="rId2"/>
    <sheet name="★대표과정(코스웨어)★" sheetId="2" r:id="rId3"/>
  </sheets>
  <definedNames>
    <definedName name="_xlnm._FilterDatabase" localSheetId="2" hidden="1">'★대표과정(코스웨어)★'!$A$3:$J$424</definedName>
    <definedName name="_xlnm._FilterDatabase" localSheetId="0" hidden="1">과정리스트!$A$8:$H$15735</definedName>
    <definedName name="_xlnm.Print_Titles" localSheetId="2">'★대표과정(코스웨어)★'!$3:$3</definedName>
    <definedName name="_xlnm.Print_Titles" localSheetId="0">과정리스트!$8:$8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2" l="1"/>
  <c r="J64" i="2"/>
  <c r="J63" i="2"/>
  <c r="J53" i="2"/>
  <c r="J49" i="2"/>
  <c r="J408" i="2" l="1"/>
  <c r="J395" i="2"/>
  <c r="J382" i="2"/>
  <c r="J372" i="2"/>
  <c r="J359" i="2"/>
  <c r="J331" i="2"/>
  <c r="D17" i="3"/>
  <c r="J319" i="2"/>
  <c r="J307" i="2"/>
  <c r="J266" i="2"/>
  <c r="J240" i="2"/>
  <c r="J220" i="2"/>
  <c r="J186" i="2"/>
  <c r="J164" i="2"/>
  <c r="J123" i="2"/>
  <c r="J114" i="2"/>
  <c r="J101" i="2"/>
  <c r="J96" i="2" l="1"/>
  <c r="J93" i="2"/>
  <c r="D18" i="3" l="1"/>
  <c r="D5" i="3"/>
  <c r="D189" i="3" l="1"/>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6" i="3"/>
  <c r="D15" i="3"/>
  <c r="D14" i="3"/>
  <c r="D13" i="3"/>
  <c r="D12" i="3"/>
  <c r="D11" i="3"/>
  <c r="D10" i="3"/>
  <c r="D9" i="3"/>
  <c r="D8" i="3"/>
  <c r="D7" i="3"/>
  <c r="D6" i="3"/>
  <c r="D4" i="3"/>
</calcChain>
</file>

<file path=xl/sharedStrings.xml><?xml version="1.0" encoding="utf-8"?>
<sst xmlns="http://schemas.openxmlformats.org/spreadsheetml/2006/main" count="114047" uniqueCount="26825">
  <si>
    <t>분류</t>
    <phoneticPr fontId="4" type="noConversion"/>
  </si>
  <si>
    <t>세부분야</t>
    <phoneticPr fontId="4" type="noConversion"/>
  </si>
  <si>
    <t>과정명</t>
    <phoneticPr fontId="4" type="noConversion"/>
  </si>
  <si>
    <t>훈련시간(분)</t>
    <phoneticPr fontId="4" type="noConversion"/>
  </si>
  <si>
    <t>주요훈련내용</t>
    <phoneticPr fontId="4" type="noConversion"/>
  </si>
  <si>
    <t>멀티캠퍼스 HRDFLEX 콘텐츠 리스트</t>
    <phoneticPr fontId="4" type="noConversion"/>
  </si>
  <si>
    <t>프로그램명</t>
    <phoneticPr fontId="1" type="noConversion"/>
  </si>
  <si>
    <t>모바일
여부</t>
    <phoneticPr fontId="4" type="noConversion"/>
  </si>
  <si>
    <t>과정구분</t>
    <phoneticPr fontId="1" type="noConversion"/>
  </si>
  <si>
    <t>예</t>
    <phoneticPr fontId="1" type="noConversion"/>
  </si>
  <si>
    <t>예</t>
    <phoneticPr fontId="1" type="noConversion"/>
  </si>
  <si>
    <t>[직딩꿀템] 꼭 필요한 엑셀 함수</t>
  </si>
  <si>
    <t>[직딩꿀템] 비즈니스 이메일 작성법</t>
  </si>
  <si>
    <t>공통역량</t>
  </si>
  <si>
    <t>프로일잘러의 커뮤니케이션 공식</t>
  </si>
  <si>
    <t>이러닝(환급)</t>
    <phoneticPr fontId="1" type="noConversion"/>
  </si>
  <si>
    <t>디지털 금융</t>
  </si>
  <si>
    <t>나도 탈 수 있는 메타버스</t>
  </si>
  <si>
    <t>경제상식</t>
  </si>
  <si>
    <t>예</t>
    <phoneticPr fontId="1" type="noConversion"/>
  </si>
  <si>
    <t>디자인 씽킹</t>
  </si>
  <si>
    <t>프로일잘러의 언택트 업무공식</t>
  </si>
  <si>
    <t>리더십역량</t>
  </si>
  <si>
    <t>마케팅</t>
  </si>
  <si>
    <t>예</t>
    <phoneticPr fontId="1" type="noConversion"/>
  </si>
  <si>
    <t>예</t>
    <phoneticPr fontId="1" type="noConversion"/>
  </si>
  <si>
    <t>[리더다움] 요즘 리더의 꼰대탈피 감성 커뮤니케이션</t>
  </si>
  <si>
    <t>예</t>
    <phoneticPr fontId="1" type="noConversion"/>
  </si>
  <si>
    <t>미래조직과 디지털 리더십</t>
  </si>
  <si>
    <t>직무역량</t>
  </si>
  <si>
    <t>예</t>
    <phoneticPr fontId="1" type="noConversion"/>
  </si>
  <si>
    <t>[ITⓔ코칭] Oracle로 배우는 실전 데이터관리</t>
  </si>
  <si>
    <t>너도 나도 데이터사이언스</t>
  </si>
  <si>
    <t>예</t>
    <phoneticPr fontId="1" type="noConversion"/>
  </si>
  <si>
    <t>예</t>
    <phoneticPr fontId="1" type="noConversion"/>
  </si>
  <si>
    <t>블록체인이 미래다</t>
  </si>
  <si>
    <t>Vue.js 웹 프로그래밍</t>
  </si>
  <si>
    <t>코알못을 위한 파이썬 입문</t>
  </si>
  <si>
    <t>디지털 마케팅</t>
  </si>
  <si>
    <t>[스마트물류] 디지털물류의 패러다임과 미래전략</t>
  </si>
  <si>
    <t>HMR∙밀키트 시장 분석</t>
  </si>
  <si>
    <t>스마트 농산물 유통의 이해</t>
  </si>
  <si>
    <t>평판으로 소통하라</t>
  </si>
  <si>
    <t>리더십</t>
  </si>
  <si>
    <t>영웅의 선택</t>
  </si>
  <si>
    <t>알아두면 쓸데 있는 신비한 문화산책</t>
  </si>
  <si>
    <t>북리뷰</t>
  </si>
  <si>
    <t>식물학자의 노트</t>
  </si>
  <si>
    <t>세상만사 경제학</t>
  </si>
  <si>
    <t>일본경제칼럼</t>
  </si>
  <si>
    <t>미국경제칼럼</t>
  </si>
  <si>
    <t>중국경제칼럼</t>
  </si>
  <si>
    <t>유럽경제칼럼</t>
  </si>
  <si>
    <t>한국경제칼럼</t>
  </si>
  <si>
    <t>쇼미더인니!</t>
  </si>
  <si>
    <t>월드리포트</t>
  </si>
  <si>
    <t>이슈 브리핑</t>
  </si>
  <si>
    <t>이슈메이커</t>
  </si>
  <si>
    <t>전지적 과학 시점</t>
  </si>
  <si>
    <t>알다가도 모를 유튜브</t>
  </si>
  <si>
    <t>스타트업 테크지도</t>
  </si>
  <si>
    <t>화제의 스타트업</t>
  </si>
  <si>
    <t>산업전망대</t>
  </si>
  <si>
    <t>모빌리티 빅뱅</t>
  </si>
  <si>
    <t>온택트 인사이트</t>
  </si>
  <si>
    <t>틀을 깨라</t>
  </si>
  <si>
    <t>정글의 법칙</t>
  </si>
  <si>
    <t>건국의 정치</t>
  </si>
  <si>
    <t>新경성실록</t>
  </si>
  <si>
    <t>역사 오디세이</t>
  </si>
  <si>
    <t>자본, 패권의 역사</t>
  </si>
  <si>
    <t>철학자의 시선</t>
  </si>
  <si>
    <t>사상, 미래를 읽는 눈</t>
  </si>
  <si>
    <t>흔적의 역사</t>
  </si>
  <si>
    <t>일, 시간, 성과</t>
  </si>
  <si>
    <t>삶, 죽음에 묻다</t>
  </si>
  <si>
    <t>맛있는 그림</t>
  </si>
  <si>
    <t>테크노이매지네이션</t>
  </si>
  <si>
    <t>포스트 코로나, 새로운 질서의 시작</t>
  </si>
  <si>
    <t>트레킹 버킷리스트</t>
  </si>
  <si>
    <t>스마트 에이징</t>
  </si>
  <si>
    <t>암과의 한판 승부</t>
  </si>
  <si>
    <t>新부부뎐</t>
  </si>
  <si>
    <t>나무 인문학, 트리 스토리</t>
  </si>
  <si>
    <t>인적자원관리</t>
  </si>
  <si>
    <t>조직 인콰이어리</t>
  </si>
  <si>
    <t>경영전략</t>
  </si>
  <si>
    <t>日 중소기업 진화생존기</t>
  </si>
  <si>
    <t>굿 프라핏</t>
  </si>
  <si>
    <t>일본재발견</t>
  </si>
  <si>
    <t>삼매경(三魅鏡)</t>
  </si>
  <si>
    <t>리더의 玉篇</t>
  </si>
  <si>
    <t>브라보! CEO Life</t>
  </si>
  <si>
    <t>야구멘터리</t>
  </si>
  <si>
    <t>국제금융이슈</t>
  </si>
  <si>
    <t>디지털 인사관리 HR Tech</t>
  </si>
  <si>
    <t>마케팅전략</t>
  </si>
  <si>
    <t>인디아 인사이드</t>
  </si>
  <si>
    <t>生生 북한읽기</t>
  </si>
  <si>
    <t>나마스떼 인디아!</t>
  </si>
  <si>
    <t>대륙을 말하다</t>
  </si>
  <si>
    <t>두 얼굴의 베트남</t>
  </si>
  <si>
    <t>CIS 리포트</t>
  </si>
  <si>
    <t>특허로 보는 미래</t>
  </si>
  <si>
    <t>미래촉수 모빌리티</t>
  </si>
  <si>
    <t>당신만 몰랐던 세금 이야기</t>
  </si>
  <si>
    <t>글로벌 에너지 대전환</t>
  </si>
  <si>
    <t>시티 트랜스포메이션</t>
  </si>
  <si>
    <t>Rising StartUp</t>
  </si>
  <si>
    <t>구독 서비스의 모든 것</t>
  </si>
  <si>
    <t>전지구적 독립운동의 역사</t>
  </si>
  <si>
    <t>축의 시대</t>
  </si>
  <si>
    <t>InnerView</t>
  </si>
  <si>
    <t>팬데믹 이후 세계경제</t>
  </si>
  <si>
    <t>마음방역</t>
  </si>
  <si>
    <t>이것이 골프다</t>
  </si>
  <si>
    <t>제왕학의 교과서 자치통감</t>
  </si>
  <si>
    <t>법은 법이다</t>
  </si>
  <si>
    <t>넥스트 노멀</t>
  </si>
  <si>
    <t>지정학의 축</t>
  </si>
  <si>
    <t>도읍지로 중국 읽기</t>
  </si>
  <si>
    <t>미래촉수 Healthy Life</t>
  </si>
  <si>
    <t>무기의 세계</t>
  </si>
  <si>
    <t>파워스피치</t>
  </si>
  <si>
    <t>로봇 사피엔스</t>
  </si>
  <si>
    <t>미래촉수 Cyber-Physical World</t>
  </si>
  <si>
    <t>K의 시대</t>
  </si>
  <si>
    <t>바이오 포커스</t>
  </si>
  <si>
    <t>ESG ON</t>
  </si>
  <si>
    <t>환경경영3.0</t>
  </si>
  <si>
    <t>인류를 구한 약의 역사</t>
  </si>
  <si>
    <t>혁신의 연장통</t>
  </si>
  <si>
    <t>룰 메이커</t>
  </si>
  <si>
    <t>멀티 제너레이션 시대의 리더십</t>
  </si>
  <si>
    <t>약속의 외교</t>
  </si>
  <si>
    <t>메타버스 시대 기업전략</t>
  </si>
  <si>
    <t>메타버스 HR</t>
  </si>
  <si>
    <t>3040 직장인 심리처방전</t>
  </si>
  <si>
    <t>D2C 비즈니스 노트</t>
  </si>
  <si>
    <t>MBA 경영전략</t>
  </si>
  <si>
    <t>We&amp;Robot.</t>
  </si>
  <si>
    <t>고전, 미래를 읽다</t>
  </si>
  <si>
    <t>과학수사 X파일</t>
  </si>
  <si>
    <t>글로벌문화백서</t>
  </si>
  <si>
    <t>뇌를 공학하다</t>
  </si>
  <si>
    <t>뇌에게 묻다</t>
  </si>
  <si>
    <t>뉴스의 News</t>
  </si>
  <si>
    <t>다시 읽는 고전문학 RebooT</t>
  </si>
  <si>
    <t>디지털 금융기술과 사업환경 변화</t>
  </si>
  <si>
    <t>디지털 트랜스포메이션 하라</t>
  </si>
  <si>
    <t>라이벌의 역사</t>
  </si>
  <si>
    <t>라이프스타일을 제안하는 스타트업</t>
  </si>
  <si>
    <t>문학으로 경제 읽기</t>
  </si>
  <si>
    <t>물리학으로 본 세상</t>
  </si>
  <si>
    <t>비즈니스모델로 혁신하라</t>
  </si>
  <si>
    <t>사람들이 왜 그럴까</t>
  </si>
  <si>
    <t>사상, 혼돈의 해결사</t>
  </si>
  <si>
    <t>상식타파 경영학</t>
  </si>
  <si>
    <t>상징의 문화사</t>
  </si>
  <si>
    <t>생각을 위한 생각</t>
  </si>
  <si>
    <t>세상과 당신을 이어주는 테크트렌드</t>
  </si>
  <si>
    <t>수학, 인생을 풀다</t>
  </si>
  <si>
    <t>시가 있는 풍경</t>
  </si>
  <si>
    <t>인간을 향한 문화적 질문</t>
  </si>
  <si>
    <t>인간의 길을 찾다, 한국 신화</t>
  </si>
  <si>
    <t>인류, 대전환의 순간들</t>
  </si>
  <si>
    <t>인지심리학, 리더에게 말을 걸다</t>
  </si>
  <si>
    <t>일본 불황극복 스토리</t>
  </si>
  <si>
    <t>일상의 심리학</t>
  </si>
  <si>
    <t>전쟁으로 보는 한국사</t>
  </si>
  <si>
    <t>책 속에서 길을 찾다, 해결冊</t>
  </si>
  <si>
    <t>토닥토닥 우리말</t>
  </si>
  <si>
    <t>포스트휴먼이 온다</t>
  </si>
  <si>
    <t>혁신의 愚</t>
  </si>
  <si>
    <t>나는 조선의 직장인이다</t>
  </si>
  <si>
    <t>더 좋은 해답</t>
  </si>
  <si>
    <t>비즈니스, 단어로 풀다</t>
  </si>
  <si>
    <t>산업혁명의 주역들</t>
  </si>
  <si>
    <t>애자일 A to Z</t>
  </si>
  <si>
    <t>전략의 神</t>
  </si>
  <si>
    <t>창조가들</t>
  </si>
  <si>
    <t>처세(處世)의 기술</t>
  </si>
  <si>
    <t>팀장의 품격</t>
  </si>
  <si>
    <t>한자로 읽는 리더십</t>
  </si>
  <si>
    <t>협업의 스킬</t>
  </si>
  <si>
    <t>궁극의 브랜드 팬덤 만들기</t>
  </si>
  <si>
    <t>기획 마스터</t>
  </si>
  <si>
    <t>대답의 달인</t>
  </si>
  <si>
    <t>디지털 마케팅 4.0</t>
  </si>
  <si>
    <t>보고의 달인</t>
  </si>
  <si>
    <t>아주 경제적인 선택</t>
  </si>
  <si>
    <t>위대한 발견</t>
  </si>
  <si>
    <t>이외수의 글쓰기</t>
  </si>
  <si>
    <t>人事, 조직심리를 읽다</t>
  </si>
  <si>
    <t>차이나 디지털 마케팅</t>
  </si>
  <si>
    <t>로마법으로 세상 읽기</t>
  </si>
  <si>
    <t>세상을 바꾼 앱스토리</t>
  </si>
  <si>
    <t>정답에 도전하는 삐딱한 시선</t>
  </si>
  <si>
    <t>이슈 리더십</t>
  </si>
  <si>
    <t>요즘 것들</t>
  </si>
  <si>
    <t>세상을 바꾸는 아이디어</t>
  </si>
  <si>
    <t>리더십 딜레마</t>
  </si>
  <si>
    <t>새로운 시대를 열다, 아폴로 11호</t>
  </si>
  <si>
    <t>전략은 어떻게 과학이 되었나</t>
  </si>
  <si>
    <t>턴어라운드 경영</t>
  </si>
  <si>
    <t>미래신소재2.0</t>
  </si>
  <si>
    <t>아는 것이 돈이다! 관세전략</t>
  </si>
  <si>
    <t>브랜드의 언어</t>
  </si>
  <si>
    <t>내일의 건축</t>
  </si>
  <si>
    <t>평판의 도구, 로고와 슬로건</t>
  </si>
  <si>
    <t>평판보다 가시성 확보가 먼저다</t>
  </si>
  <si>
    <t>바우키스와 필레몬</t>
  </si>
  <si>
    <t>벨레로폰테스의 추락</t>
  </si>
  <si>
    <t>파에톤의 소원</t>
  </si>
  <si>
    <t>이카로스의 날개</t>
  </si>
  <si>
    <t>헤라클레스의 선택</t>
  </si>
  <si>
    <t>아이아스의 딜레마</t>
  </si>
  <si>
    <t>감자꽃 필 무렵</t>
  </si>
  <si>
    <t>스페인 제국 생강 프로젝트 +α</t>
  </si>
  <si>
    <t>오리, 백조, 독수리, 나이팅게일</t>
  </si>
  <si>
    <t>크리스털, 대중에게 다이아몬드를 허하라</t>
  </si>
  <si>
    <t>일류와 이류의 차이, 가난한 타지마할</t>
  </si>
  <si>
    <t>최고의 무기, 독이 되다</t>
  </si>
  <si>
    <t>술집은 죽고 분수는 살았다!</t>
  </si>
  <si>
    <t>어떤 것도 막지 못하는?!</t>
  </si>
  <si>
    <t>나일 강의 선물</t>
  </si>
  <si>
    <t>미중 플랫폼 전쟁</t>
  </si>
  <si>
    <t>도파민형 인간</t>
  </si>
  <si>
    <t>진실 따위는 중요하지 않다</t>
  </si>
  <si>
    <t>위코노미</t>
  </si>
  <si>
    <t>지능의 함정</t>
  </si>
  <si>
    <t>디스럽터, 시장의 교란자들</t>
  </si>
  <si>
    <t>북터뷰 『야구하자 이상훈』</t>
  </si>
  <si>
    <t>신세계사 1</t>
  </si>
  <si>
    <t>늙지 않는 뇌 사용설명서</t>
  </si>
  <si>
    <t>아마존 뱅크가 온다</t>
  </si>
  <si>
    <t>각자도생 사회</t>
  </si>
  <si>
    <t>수학의 쓸모</t>
  </si>
  <si>
    <t>프리콘</t>
  </si>
  <si>
    <t>장벽의 시대</t>
  </si>
  <si>
    <t>실리콘 제국</t>
  </si>
  <si>
    <t>북터뷰 『독서 주방』 유재덕</t>
  </si>
  <si>
    <t>연구원은 무엇으로 사는가</t>
  </si>
  <si>
    <t>룬샷</t>
  </si>
  <si>
    <t>절제의 기술</t>
  </si>
  <si>
    <t>힘든 시대를 위한 좋은 경제학</t>
  </si>
  <si>
    <t>편견</t>
  </si>
  <si>
    <t>강점으로 이끌어라</t>
  </si>
  <si>
    <t>연금밖에 없다던 김부장은 어떻게 노후 걱정이 없어졌을까</t>
  </si>
  <si>
    <t>자영업이 살아야 한국경제가 산다</t>
  </si>
  <si>
    <t>북터뷰 『숲으로 가면 깨닫는 것들』 이시형</t>
  </si>
  <si>
    <t>거리의 언어학</t>
  </si>
  <si>
    <t>파워</t>
  </si>
  <si>
    <t>나는 오늘도 콘텐츠를 팝니다</t>
  </si>
  <si>
    <t>토크 트리거</t>
  </si>
  <si>
    <t>매우 예민한 사람들을 위한 책</t>
  </si>
  <si>
    <t>번영의 역설</t>
  </si>
  <si>
    <t>우리가 인생이라 부르는 것들</t>
  </si>
  <si>
    <t>2021 트렌드 모니터</t>
  </si>
  <si>
    <t>내 주위에는 왜 멍청이가 많을까</t>
  </si>
  <si>
    <t>4억 년 고사리 생존의 비결</t>
  </si>
  <si>
    <t>난초와 곰팡이의 기묘한 동거</t>
  </si>
  <si>
    <t>국화꽃 한 송이의 비밀</t>
  </si>
  <si>
    <t>세상을 움직이는 작은 입자</t>
  </si>
  <si>
    <t>과잉과 결핍을 극복하는 지혜</t>
  </si>
  <si>
    <t>알고 보면 귀한 몸</t>
  </si>
  <si>
    <t>극상을 향하여</t>
  </si>
  <si>
    <t>극한을 견디는 나무의 갑옷</t>
  </si>
  <si>
    <t>부평초 인생</t>
  </si>
  <si>
    <t>잎에는 다 이유가 있다</t>
  </si>
  <si>
    <t>식물, 세상과 소통하다</t>
  </si>
  <si>
    <t>회귀분석을 2백만 번 해봤더니</t>
  </si>
  <si>
    <t>‘코로나19 콘서트’ 실험</t>
  </si>
  <si>
    <t>문과 타입 이과 타입</t>
  </si>
  <si>
    <t>日 '중소기업 도태론', 폐업 시대 도래하나</t>
  </si>
  <si>
    <t>美 민주당 대선 후보와 경제 향방</t>
  </si>
  <si>
    <t>디지털경제 강자로 부상하는 중국</t>
  </si>
  <si>
    <t>新 EU 어젠다➁ 재도약의 도구, 산업정책</t>
  </si>
  <si>
    <t>2020년 中 신용 리스크 확대되나?</t>
  </si>
  <si>
    <t>美·中 1단계 무역협정, 영향은?</t>
  </si>
  <si>
    <t>日, 저물가 악몽 재현되나</t>
  </si>
  <si>
    <t>투자로 보는 한국경제</t>
  </si>
  <si>
    <t>新 EU 어젠다➂ 탄소중립대륙을 꿈꾼다</t>
  </si>
  <si>
    <t>코로나19가 美 경제에 미치는 영향은?</t>
  </si>
  <si>
    <t>新증권법, 자본시장을 어떻게 바꿀까?</t>
  </si>
  <si>
    <t>코로나19로 인한 경기침체를 막아라!</t>
  </si>
  <si>
    <t>코로나19 경기침체, 지금 유럽은?</t>
  </si>
  <si>
    <t>트럼프 vs. 바이든</t>
  </si>
  <si>
    <t>발칸을 향한 EU의 꿈</t>
  </si>
  <si>
    <t>초고령사회에 대비하는 법, 日 연금 재편</t>
  </si>
  <si>
    <t>2020 중국 양회, 포인트는?</t>
  </si>
  <si>
    <t>코로나19 이후 미중 통상분쟁</t>
  </si>
  <si>
    <t>지표로 보는 미국경제</t>
  </si>
  <si>
    <t>토요타 쇼크, 日 제조업 위기로 이어질까?</t>
  </si>
  <si>
    <t>중국의 신형 인프라 투자, 기회는?</t>
  </si>
  <si>
    <t>유로존 경제, 경기부양책으로 회복될까?</t>
  </si>
  <si>
    <t>반등에 성공한 중국경제, 하반기는?</t>
  </si>
  <si>
    <t>'대세' 바이든, 경제정책 공약은?</t>
  </si>
  <si>
    <t>코로나19 직격탄, 일본 2분기 성적은?</t>
  </si>
  <si>
    <t>1000조 경제회복기금, EU 통합의 이정표 될까?</t>
  </si>
  <si>
    <t>미국에 맞선 중국, 이제 ‘지구전’이다</t>
  </si>
  <si>
    <t>원자재 시장 강세를 견인하는 미국경제</t>
  </si>
  <si>
    <t>英-EU 마지막 협상의 쟁점은?</t>
  </si>
  <si>
    <t>2020년 4분기 미국경제 현주소는?</t>
  </si>
  <si>
    <t>포춘 글로벌 500 중국, 미국을 앞지르다!</t>
  </si>
  <si>
    <t>美 셰일은 위기를 극복할 수 있을까?</t>
  </si>
  <si>
    <t>스가노믹스는 순항 중?</t>
  </si>
  <si>
    <t>5중전회로 본 중국 중장기 전략</t>
  </si>
  <si>
    <t>'트러블메이커' 터키, 경제적 파급은?</t>
  </si>
  <si>
    <t>美 경제향방에 대한 엇갈린 시각</t>
  </si>
  <si>
    <t>바이든 시대의 중-미 통상관계는?</t>
  </si>
  <si>
    <t>더블딥 공포의 유로존, 2021년 향방은?</t>
  </si>
  <si>
    <t>디지털 경제의 新시장</t>
  </si>
  <si>
    <t>글로벌 기업이 인니 스타트업에 투자하는 이유?</t>
  </si>
  <si>
    <t>뜬다! 인니 유망산업</t>
  </si>
  <si>
    <t>아는 만큼 보인다!</t>
  </si>
  <si>
    <t>인니가 전염병에 대처하는 자세</t>
  </si>
  <si>
    <t>인니 경제 실세, 화인(華人)</t>
  </si>
  <si>
    <t>싱가포르의 도전! 친환경차 전환 정책</t>
  </si>
  <si>
    <t>9천 만 밀레니얼을 공략하라</t>
  </si>
  <si>
    <t>제2의 발리를 찾아라!</t>
  </si>
  <si>
    <t>위기의 인도네시아, 돌파구는?</t>
  </si>
  <si>
    <t>인도네시아, 이것에 주목하라!</t>
  </si>
  <si>
    <t>미세플라스틱 문제, 해결할 수 있을까?</t>
  </si>
  <si>
    <t>솔레이마니 피살, 중동의 앞날은?</t>
  </si>
  <si>
    <t>美 제조업계 고용 변화, 이유는?</t>
  </si>
  <si>
    <t>'희대의 탈출극' 카를로스 곤</t>
  </si>
  <si>
    <t>슈퍼마켓의 이유 있는 변화</t>
  </si>
  <si>
    <t>RSA의 2020 미래 경제 시나리오</t>
  </si>
  <si>
    <t>85년생 밀레니얼 총리, 산나 마린</t>
  </si>
  <si>
    <t>데이터 3법, 데이터 시대 여나</t>
  </si>
  <si>
    <t>크리스텐슨 교수가 남긴 두 가지 메시지</t>
  </si>
  <si>
    <t>온라인 패션 플랫폼이 백화점을 산 이유</t>
  </si>
  <si>
    <t>테슬라가 그리는 차량공유 '로보택시'</t>
  </si>
  <si>
    <t>사상 초유의 올림픽 연기, 하시모토 세이코</t>
  </si>
  <si>
    <t>中 무인매장 붐은 왜 식었나?</t>
  </si>
  <si>
    <t>VC투자, 돈 대신 사람으로</t>
  </si>
  <si>
    <t>‘천재 해커’ 장관, 오드리 탕</t>
  </si>
  <si>
    <t>화상회의, 괜찮아요?</t>
  </si>
  <si>
    <t>팬데믹 속 중국의 기업사냥</t>
  </si>
  <si>
    <t>유가전쟁의 주범, 모하메드 빈 살만</t>
  </si>
  <si>
    <t>욕실은 진화 중?!</t>
  </si>
  <si>
    <t>코로나19에 빛난 월마트 옴니채널</t>
  </si>
  <si>
    <t>코로나19 잡힐까? 백신 개발 총력전</t>
  </si>
  <si>
    <t>J&amp;J ‘디지털 트랜스포메이션’ 하다</t>
  </si>
  <si>
    <t>트럼프에 반기 든 국방장관, 마크 에스퍼</t>
  </si>
  <si>
    <t>온택트(Ontact) 시대, 기업 보안은?</t>
  </si>
  <si>
    <t>포스트 코로나 시대, 대세는 착한 기업</t>
  </si>
  <si>
    <t>공급망 위기의 파고를 넘어라!</t>
  </si>
  <si>
    <t>미국이 견제하는 중국 4대 테크기업</t>
  </si>
  <si>
    <t>포스트 아베의 선두주자, 이시바</t>
  </si>
  <si>
    <t>재선을 위한 반격, 트럼프의 중동정책</t>
  </si>
  <si>
    <t>식품기업 싹쓸이하는 중국</t>
  </si>
  <si>
    <t>핀둬둬를 통해 보는 미래 사업 모델</t>
  </si>
  <si>
    <t>美 최초 흑인 여성 부통령 나오나? 카멀라 해리스</t>
  </si>
  <si>
    <t>초연결 사회와 코로나19의 교훈</t>
  </si>
  <si>
    <t>가속화되는 한·중·일 인구감소, 파급효과는?</t>
  </si>
  <si>
    <t>중동의 최고 권력자, MBZ</t>
  </si>
  <si>
    <t>포스트 코로나, 투자자가 원하는 기업공시</t>
  </si>
  <si>
    <t>푸틴의 정적 나발니</t>
  </si>
  <si>
    <t>런던이 'Lawtech' 중심지로 부상한 이유</t>
  </si>
  <si>
    <t>리커창의 작심발언, 진의는?</t>
  </si>
  <si>
    <t>기후변화의 진실과 우리</t>
  </si>
  <si>
    <t>‘갈라진 미국’의 상징 배럿 연방대법관</t>
  </si>
  <si>
    <t>아는 만큼 보인다! 데이터 활용법</t>
  </si>
  <si>
    <t>중앙은행 디지털 화폐 주도권 전쟁</t>
  </si>
  <si>
    <t>에너지 大전환기, 패권은 누구의 손에?</t>
  </si>
  <si>
    <t>400조 시진핑의 도시, 슝안신구</t>
  </si>
  <si>
    <t>코로나19 종식의 희망을 쏘다! 사힌 &amp; 튀레지</t>
  </si>
  <si>
    <t>스마트시티 그 이상, 싱가포르</t>
  </si>
  <si>
    <t>코로나19 시대, 재무부서의 변신</t>
  </si>
  <si>
    <t>런던의 스마트한 변신</t>
  </si>
  <si>
    <t>디지털 기술 기반의 新고객경험</t>
  </si>
  <si>
    <t>14억 내수 시장 노린다, 알리바바</t>
  </si>
  <si>
    <t>코끼리를 삼킨 코브라, 세계 경제는?</t>
  </si>
  <si>
    <t>자동차회사가 양봉을 한다고?</t>
  </si>
  <si>
    <t>알리바바의 도시, 항저우</t>
  </si>
  <si>
    <t>증강휴먼의 미래</t>
  </si>
  <si>
    <t>사우디 야심작, 네옴</t>
  </si>
  <si>
    <t>백만 유튜버의 탄생</t>
  </si>
  <si>
    <t>당신이 몰랐던 유튜버</t>
  </si>
  <si>
    <t>누구나 한류 스타가 될 수 있다?</t>
  </si>
  <si>
    <t>대박나는 MCN, 이유는?</t>
  </si>
  <si>
    <t>광고가 왜 거기서 나와?</t>
  </si>
  <si>
    <t>'야, 너두! 광고할 수 있어'</t>
  </si>
  <si>
    <t>TV, 유튜브에 빠지다</t>
  </si>
  <si>
    <t>지식창고, 유튜브?</t>
  </si>
  <si>
    <t>유튜브 성공백서</t>
  </si>
  <si>
    <t>이미 다가온 미래 AR 세상, 애니펜</t>
  </si>
  <si>
    <t>교통사고 이제 그만! 웨이케어</t>
  </si>
  <si>
    <t>미래 안전을 디자인하라, 비트센싱</t>
  </si>
  <si>
    <t>건강을 위한 미래 기술, 웰트</t>
  </si>
  <si>
    <t>그 어려운 걸 해냅니다, 올버즈</t>
  </si>
  <si>
    <t>생명을 살리는 테크기업, 더.웨이브.톡</t>
  </si>
  <si>
    <t>불 꺼진 백화점에 생긴 일</t>
  </si>
  <si>
    <t>Metaverse is coming!</t>
  </si>
  <si>
    <t>내 귀의 히어러블</t>
  </si>
  <si>
    <t>니콜라, 수소차 시대 열까?</t>
  </si>
  <si>
    <t>텐센트가 AI 신약개발에 나선 이유</t>
  </si>
  <si>
    <t>AI 어벤저스, OpenAI</t>
  </si>
  <si>
    <t>조지프 나이, 소프트파워와 팬데믹</t>
  </si>
  <si>
    <t>배리 아이켄그린, 초불확실성 시대의 선택</t>
  </si>
  <si>
    <t>앤드루 스콧, 세 개의 볼케이노</t>
  </si>
  <si>
    <t>꼰대처럼 질문하지 않으려면?</t>
  </si>
  <si>
    <t>실행을 위한 진짜 아이디어, 실행 창의력</t>
  </si>
  <si>
    <t>창의성을 높이는 모방의 기술</t>
  </si>
  <si>
    <t>나는 부모다, 아이핑거개구리</t>
  </si>
  <si>
    <t>기록 명장, 신천옹</t>
  </si>
  <si>
    <t>생태계 엔지니어, 비버</t>
  </si>
  <si>
    <t>따뜻한 우정</t>
  </si>
  <si>
    <t>구피 수컷의 고민</t>
  </si>
  <si>
    <t>이기적 무리</t>
  </si>
  <si>
    <t>주기매미의 전술</t>
  </si>
  <si>
    <t>반달가슴곰 오삼이</t>
  </si>
  <si>
    <t>왜 세상은 녹색인가?</t>
  </si>
  <si>
    <t>왜 동족을 먹는가</t>
  </si>
  <si>
    <t>한판 승부, 정자 경쟁</t>
  </si>
  <si>
    <t>조일신, 호랑이 등에 올라타다</t>
  </si>
  <si>
    <t>어을빈의 만병수</t>
  </si>
  <si>
    <t>조일신 난의 연출가는 따로 있다?</t>
  </si>
  <si>
    <t>담배 표류기</t>
  </si>
  <si>
    <t>클래식 vs. 로큰롤</t>
  </si>
  <si>
    <t>전략적 기다림</t>
  </si>
  <si>
    <t>스페인 독감의 습격</t>
  </si>
  <si>
    <t>현대 민주주의 vs. 아테네 민주주의</t>
  </si>
  <si>
    <t>시대적 과제를 알아보는 눈</t>
  </si>
  <si>
    <t>새빨간 가짜뉴스</t>
  </si>
  <si>
    <t>개혁의 걸림돌, 내부의 적</t>
  </si>
  <si>
    <t>워싱턴 vs. 로마</t>
  </si>
  <si>
    <t>연금술의 비밀</t>
  </si>
  <si>
    <t>백백교 사건</t>
  </si>
  <si>
    <t>용기, 인내 그리고 대관소찰</t>
  </si>
  <si>
    <t>을축년 대홍수</t>
  </si>
  <si>
    <t>싸우지 않고 이기는 법</t>
  </si>
  <si>
    <t>113년 전 그날, 국채보상운동</t>
  </si>
  <si>
    <t>대변혁기를 넘으려면?</t>
  </si>
  <si>
    <t>야스쿠니 신사에 왜 한국인이 합사되었나?</t>
  </si>
  <si>
    <t>영원한 친구도, 적도 없다</t>
  </si>
  <si>
    <t>650년 전, 그를 기억해야 하는 이유</t>
  </si>
  <si>
    <t>야스쿠니 신사 합사 취소 소송</t>
  </si>
  <si>
    <t>이기고도 죽은 이유</t>
  </si>
  <si>
    <t>한니발의 후예는 다 어디로 갔을까?</t>
  </si>
  <si>
    <t>정몽주, 하늘에 묻다</t>
  </si>
  <si>
    <t>전쟁자금 마련 방법, 英 재정혁명</t>
  </si>
  <si>
    <t>잉글랜드와 2차 백년전쟁</t>
  </si>
  <si>
    <t>재정-군사국가의 탄생</t>
  </si>
  <si>
    <t>근대 상업사회의 출현</t>
  </si>
  <si>
    <t>정의는 강자의 이익이다</t>
  </si>
  <si>
    <t>이성이 지배하게 하라</t>
  </si>
  <si>
    <t>세상의 언어는 하나가 될 수 있을까?</t>
  </si>
  <si>
    <t>학교가 아니라 인생을 위해서</t>
  </si>
  <si>
    <t>다시 종교의 시대가 온다</t>
  </si>
  <si>
    <t>오늘을 잡아라</t>
  </si>
  <si>
    <t>조선의 미라를 아십니까?</t>
  </si>
  <si>
    <t>신라의 민낯</t>
  </si>
  <si>
    <t>공존의 지혜, 중첩적 합의</t>
  </si>
  <si>
    <t>와서 가지고 가라</t>
  </si>
  <si>
    <t>방울에서 발견한 '가락국 신화'의 실체</t>
  </si>
  <si>
    <t>새로운 노동세계, 시민노동</t>
  </si>
  <si>
    <t>7천 년 전, 고래사냥을 떠난 사람들</t>
  </si>
  <si>
    <t>행복은 영혼의 활동이다</t>
  </si>
  <si>
    <t>다중, 인터넷 시대의 권력자</t>
  </si>
  <si>
    <t>철학은 이론이 아니라 활동이다</t>
  </si>
  <si>
    <t>구구단은 언제부터 시작됐을까?</t>
  </si>
  <si>
    <t>죽음을 기억하라</t>
  </si>
  <si>
    <t>조선의 인디아나존스, 추사 김정희</t>
  </si>
  <si>
    <t>행복과 불행을 똑같이 맞이하라</t>
  </si>
  <si>
    <t>백지상태</t>
  </si>
  <si>
    <t>도시가 필요 없게 된다면?</t>
  </si>
  <si>
    <t>영산강 '고분 아파트'와 여성 지도자</t>
  </si>
  <si>
    <t>경복궁은 온통 물바다였다?</t>
  </si>
  <si>
    <t>경쟁심 대신 모성애</t>
  </si>
  <si>
    <t>어떤 것도 지나치지 않게</t>
  </si>
  <si>
    <t>우리 안의 짐승</t>
  </si>
  <si>
    <t>볍씨 하나가 역사를 바꾼다?</t>
  </si>
  <si>
    <t>테스형의 가르침, 너 자신을 알라</t>
  </si>
  <si>
    <t>우연히 발견된 돌의 정체는?</t>
  </si>
  <si>
    <t>미디어는 메시지다</t>
  </si>
  <si>
    <t>희생양 만들기는 왜 반복되는가</t>
  </si>
  <si>
    <t>주 52시간제, 직원역량 향상을 위한 방법</t>
  </si>
  <si>
    <t>사소했지만 사소할 수 없는</t>
  </si>
  <si>
    <t>죽은 자가 남긴 최후의 진술</t>
  </si>
  <si>
    <t>부모의 사랑은 어디까지일까?</t>
  </si>
  <si>
    <t>한잔 더 해도 될까요?</t>
  </si>
  <si>
    <t>전염병의 공포를 넘어서</t>
  </si>
  <si>
    <t>먹는다는 것</t>
  </si>
  <si>
    <t>기술이 세상을 바꾸는 방법, 상상력</t>
  </si>
  <si>
    <t>피크닉</t>
  </si>
  <si>
    <t>코로나 전과 후의 세계 ② 전망과 과제</t>
  </si>
  <si>
    <t>코로나 전과 후의 세계 ① 대격변</t>
  </si>
  <si>
    <t>대선 이후 미국의 외교방향은?</t>
  </si>
  <si>
    <t>코로나19와 미국 대선</t>
  </si>
  <si>
    <t>코로나19가 바꾼 미중관계</t>
  </si>
  <si>
    <t>코로나19 이후 중국은?</t>
  </si>
  <si>
    <t>EU의 앞날은?</t>
  </si>
  <si>
    <t>EU가 직면한 과제</t>
  </si>
  <si>
    <t>무산된 일본의 꿈</t>
  </si>
  <si>
    <t>포스트 올림픽에서 포스트 코로나로</t>
  </si>
  <si>
    <t>환상적인 기계들</t>
  </si>
  <si>
    <t>코로나 전과 후의 세계경제</t>
  </si>
  <si>
    <t>코로나 전과 후의 한국경제</t>
  </si>
  <si>
    <t>위기의 미국경제, 돌파구는?</t>
  </si>
  <si>
    <t>침체와 회복, 기로에 선 미국경제</t>
  </si>
  <si>
    <t>중국夢, 다시 깨어나나?</t>
  </si>
  <si>
    <t>중국發 위기와 기회</t>
  </si>
  <si>
    <t>EU경제 전망</t>
  </si>
  <si>
    <t>위기의 EU경제</t>
  </si>
  <si>
    <t>코로나 이후 일본경제 시나리오</t>
  </si>
  <si>
    <t>일본 통상정책의 향방은?</t>
  </si>
  <si>
    <t>무엇이 달라지는가?</t>
  </si>
  <si>
    <t>우리가 경계해야 할 것들</t>
  </si>
  <si>
    <t>위기는 어떻게 사회를 변화시키는가</t>
  </si>
  <si>
    <t>혐오를 넘어서</t>
  </si>
  <si>
    <t>법의학자를 만나지 않는 법</t>
  </si>
  <si>
    <t>시스템 빌더는 누구인가</t>
  </si>
  <si>
    <t>티타임</t>
  </si>
  <si>
    <t>부부의 세계</t>
  </si>
  <si>
    <t>새로운 인간을 상상하라</t>
  </si>
  <si>
    <t>맥주</t>
  </si>
  <si>
    <t>최선을 기억합니다</t>
  </si>
  <si>
    <t>아직 일어나지 않은 문제를 상상하라</t>
  </si>
  <si>
    <t>자유로운 음식</t>
  </si>
  <si>
    <t>DNA, 삶과 죽음을 잇다</t>
  </si>
  <si>
    <t>대서양을 향한 무모한 꿈</t>
  </si>
  <si>
    <t>압생트</t>
  </si>
  <si>
    <t>거대한 삽질은 어떻게 완성되었나</t>
  </si>
  <si>
    <t>담배가 있는 식탁</t>
  </si>
  <si>
    <t>어렵지만 해야 하는 일</t>
  </si>
  <si>
    <t>깨끗한 물</t>
  </si>
  <si>
    <t>자전거로 하늘을 날다?</t>
  </si>
  <si>
    <t>법의학자가 슬픔을 어루만지는 법</t>
  </si>
  <si>
    <t>죽을 권리</t>
  </si>
  <si>
    <t>너의 목소리가 듣고 싶어</t>
  </si>
  <si>
    <t>어린왕자와 마주하다, 사하라 사막</t>
  </si>
  <si>
    <t>2월에 펼쳐지는 설국, 한라산 눈꽃 트레킹</t>
  </si>
  <si>
    <t>고흐가 걷던 그 길, 파리 오베르</t>
  </si>
  <si>
    <t>절벽위에 세워진 마을, 스페인 론다</t>
  </si>
  <si>
    <t>하늘이 허락해야 갈 수 있는 곳, 울릉도</t>
  </si>
  <si>
    <t>한니발의 나라 카르타고를 찾아서, 튀니지</t>
  </si>
  <si>
    <t>선비의 향기가 흐르는 곳, 문경 선유동 계곡</t>
  </si>
  <si>
    <t>작은 섬 속 예배당을 찾아서, 신안 12사도 순례길</t>
  </si>
  <si>
    <t>북아프리카 문명의 용광로, 모로코 마라케시</t>
  </si>
  <si>
    <t>하늘하늘 억새와 함께 춤을, 영남알프스 신불산</t>
  </si>
  <si>
    <t>‘무소유의 길’을 따라, 송광사 암자순례길</t>
  </si>
  <si>
    <t>헤밍웨이의 화양연화를 찾아서, 프랑스 파리</t>
  </si>
  <si>
    <t>혹시 지방간입니까?</t>
  </si>
  <si>
    <t>간암, 위험인자 1위는?</t>
  </si>
  <si>
    <t>나를 돌아보는 시간</t>
  </si>
  <si>
    <t>부부 갱년기</t>
  </si>
  <si>
    <t>내 신체나이는 몇 살일까?</t>
  </si>
  <si>
    <t>당신의 빈자리</t>
  </si>
  <si>
    <t>성공률이 가장 높은 간암 치료법은?</t>
  </si>
  <si>
    <t>신체나이 높이는 잘못된 생활습관</t>
  </si>
  <si>
    <t>“내 전화기를 왜 봐?”</t>
  </si>
  <si>
    <t>간암과 평생 마주치지 않으려면?</t>
  </si>
  <si>
    <t>신체나이 되돌리는 약이 있다?</t>
  </si>
  <si>
    <t>"왜 그게 당연한가요?"</t>
  </si>
  <si>
    <t>당신의 '건강수명'은?</t>
  </si>
  <si>
    <t>폐암, 이길 수 있다? 없다?</t>
  </si>
  <si>
    <t>내가 다시 젊어진다면?</t>
  </si>
  <si>
    <t>소금보다 더 무서운 것은?</t>
  </si>
  <si>
    <t>폐암이 보내는 신호</t>
  </si>
  <si>
    <t>출산은 선택?!</t>
  </si>
  <si>
    <t>폐암 3기도 완치할 수 있다?!</t>
  </si>
  <si>
    <t>중년은 아름다워</t>
  </si>
  <si>
    <t>스트레스 때문에?</t>
  </si>
  <si>
    <t>잘 싸우면서 삽시다</t>
  </si>
  <si>
    <t>나이 들면 못 자는 이유?</t>
  </si>
  <si>
    <t>네 돈과 내 돈 사이</t>
  </si>
  <si>
    <t>걷기만 잘해도 충분하다?</t>
  </si>
  <si>
    <t>생존율 12% 벽을 넘어라! 췌장암</t>
  </si>
  <si>
    <t>나는 어떤 사람일까</t>
  </si>
  <si>
    <t>복통이 지속된다면 췌장암?</t>
  </si>
  <si>
    <t>췌장암, 더는 절망의 암이 아니다</t>
  </si>
  <si>
    <t>당신 곁에 머물겠습니다</t>
  </si>
  <si>
    <t>면역력이 뭐길래?</t>
  </si>
  <si>
    <t>문명 앞에는 숲이, 문명 뒤에는 사막이 따른다</t>
  </si>
  <si>
    <t>‘롤스로이스’가 '나무'를 쓰는 이유</t>
  </si>
  <si>
    <t>반 고흐가 사랑한 나무</t>
  </si>
  <si>
    <t>셰익스피어의 뽕나무</t>
  </si>
  <si>
    <t>딸을 낳으면 '오동나무'를 심는 이유</t>
  </si>
  <si>
    <t>삼나무와 편백나무의 나라, 일본</t>
  </si>
  <si>
    <t>세상에서 가장 비싼 나무?</t>
  </si>
  <si>
    <t>가을의 추억, 테네시의 참나무</t>
  </si>
  <si>
    <t>'보리수'의 오해</t>
  </si>
  <si>
    <t>감사하는 리더가 조직을 춤추게 만든다</t>
  </si>
  <si>
    <t>고슴도치와 여우</t>
  </si>
  <si>
    <t>코로나19와 재택근무 실험</t>
  </si>
  <si>
    <t>괴롭힘 방지법 시행 1년, 기업의 대응은?</t>
  </si>
  <si>
    <t>언더아머가 정상 앞에서 무너진 이유</t>
  </si>
  <si>
    <t>크래프트비어의 생존 DNA, 보스턴 비어</t>
  </si>
  <si>
    <t>파나소닉, ‘5.0 전략’으로 부활할까?</t>
  </si>
  <si>
    <t>인간의 지혜, 벨레다</t>
  </si>
  <si>
    <t>가치를 담은 두부, 이시카와</t>
  </si>
  <si>
    <t>생존의 이유, 미츠보시 게이토</t>
  </si>
  <si>
    <t>고난은 항상 찾아온다, 츠무라제약</t>
  </si>
  <si>
    <t>마르지 않는 혁신, 플래티넘</t>
  </si>
  <si>
    <t>직원의 심장을 뛰게 하라, 힐톱</t>
  </si>
  <si>
    <t>캔 속의 희망, 빵 아키모토</t>
  </si>
  <si>
    <t>작은 기업의 최선, 마루카식품</t>
  </si>
  <si>
    <t>두 번의 실패는 없다, 시바기겐</t>
  </si>
  <si>
    <t>모두 스페셜리스트, 헤이세이건설</t>
  </si>
  <si>
    <t>FOMM이 그리는 작지만 큰 미래</t>
  </si>
  <si>
    <t>레몬사와의 원조, 하쿠스이샤</t>
  </si>
  <si>
    <t>보고서에 매몰되지 않는 힘, 아지노모토</t>
  </si>
  <si>
    <t>자발적으로? 심플하게! 디즈니파크</t>
  </si>
  <si>
    <t>오아시스솔루션, 혁신의 출발점은?</t>
  </si>
  <si>
    <t>H&amp;M, 필요할 땐 얼마든지!</t>
  </si>
  <si>
    <t>충성! 충성! 충성! 칙필레이</t>
  </si>
  <si>
    <t>헤어스타일의 파괴적 혁신, 비달 사순</t>
  </si>
  <si>
    <t>가스회사가 요리교실을? 도쿄가스</t>
  </si>
  <si>
    <t>하던 대로 하면 안되는 이유</t>
  </si>
  <si>
    <t>뜻이 있으면 길은 보인다, 발스파</t>
  </si>
  <si>
    <t>맥주를 마시면 지구를 구한다?</t>
  </si>
  <si>
    <t>100년 경영 新장수법</t>
  </si>
  <si>
    <t>2020년 VUCA 시대 본격화</t>
  </si>
  <si>
    <t>소니의 전기차, 진의는?</t>
  </si>
  <si>
    <t>101년 전, 석호필처럼...</t>
  </si>
  <si>
    <t>한 번의 의심</t>
  </si>
  <si>
    <t>기적은 어디 있습니까?</t>
  </si>
  <si>
    <t>당신은 언제 심장이 뛰나요?</t>
  </si>
  <si>
    <t>우리는 멈추지 않았다</t>
  </si>
  <si>
    <t>역경 속에서 진가를 드러내다, 질풍지경초</t>
  </si>
  <si>
    <t>노년의 ‘배움’이란? 병촉지명</t>
  </si>
  <si>
    <t>신경언미, 작은 목소리를 들어라</t>
  </si>
  <si>
    <t>겉모습에 속지마라 검려기궁</t>
  </si>
  <si>
    <t>차고 넘침을 경계하라, 낙극생비</t>
  </si>
  <si>
    <t>리더의 진두지휘가 성공하려면? 신선사졸</t>
  </si>
  <si>
    <t>큰 성공은 큰 책임을 수반한다</t>
  </si>
  <si>
    <t>로봇이 심판을 본다구?</t>
  </si>
  <si>
    <t>강한 팀을 특별한 팀으로! 두산 김태형 감독</t>
  </si>
  <si>
    <t>새우잡이배 소년, 레전드가 되다</t>
  </si>
  <si>
    <t>사인 스캔들, 영웅의 몰락</t>
  </si>
  <si>
    <t>"두 유 노 코리아 빠던?"</t>
  </si>
  <si>
    <t>세리머니가 우승을 만든다구?</t>
  </si>
  <si>
    <t>야구의 위로</t>
  </si>
  <si>
    <t>KK 김광현의 오뚝이 야구</t>
  </si>
  <si>
    <t>2번 타자는 왜 사라졌을까?</t>
  </si>
  <si>
    <t>욕하면서 계속 응원하는 이유</t>
  </si>
  <si>
    <t>마이너스 정책금리 다시 확대될까?</t>
  </si>
  <si>
    <t>시간 관리 실패 요인을 찾아라!</t>
  </si>
  <si>
    <t>힐튼 리더들은 모바일로 ◯◯받는다?</t>
  </si>
  <si>
    <t>향수의 귀재, 조 말론</t>
  </si>
  <si>
    <t>한 컵의 혁신, 벤앤제리스</t>
  </si>
  <si>
    <t>개성파, 크록스</t>
  </si>
  <si>
    <t>트렌드를 마시다, 화이트클로우</t>
  </si>
  <si>
    <t>100년 가는 젊음의 비결, 뉴에라</t>
  </si>
  <si>
    <t>1등의 깨끗함, 암앤해머</t>
  </si>
  <si>
    <t>버거킹, 광고킹!</t>
  </si>
  <si>
    <t>고객이 팬이 되는 슈퍼마켓, 트레이더조</t>
  </si>
  <si>
    <t>계속 걸어가라, 조니워커</t>
  </si>
  <si>
    <t>전설의 레시피, 베티크로커</t>
  </si>
  <si>
    <t>비대면 시대, ‘가상 이벤트’ 활용해 볼까?</t>
  </si>
  <si>
    <t>2020년 인도의 꿈</t>
  </si>
  <si>
    <t>‘새로운 길’ 제시한 北, 새로울 것 없다?</t>
  </si>
  <si>
    <t>아크샤와 약시니</t>
  </si>
  <si>
    <t>北 “중국은 못 믿을 나라”</t>
  </si>
  <si>
    <t>북한에도 '주택 분양가격'이?</t>
  </si>
  <si>
    <t>인도인의 자부심, 근대미술</t>
  </si>
  <si>
    <t>인구 13억 인도, 코로나19 공포</t>
  </si>
  <si>
    <t>코로나19가 바꾼 北 주민 생활</t>
  </si>
  <si>
    <t>대혼란! 코로나19發 엑소더스</t>
  </si>
  <si>
    <t>공화국 안의 소공화국, 평양</t>
  </si>
  <si>
    <t>인도 구멍가게, 키라나의 미래</t>
  </si>
  <si>
    <t>송상의 피가 흐르는 개성깍쟁이?</t>
  </si>
  <si>
    <t>식민의 골치 아픈 유산, 인중 국경갈등</t>
  </si>
  <si>
    <t>동북아 미래도시는 원산?</t>
  </si>
  <si>
    <t>난세의 리더들</t>
  </si>
  <si>
    <t>기로에 선 함흥, 수소경제로 거듭날까?</t>
  </si>
  <si>
    <t>코마에 빠진 인도 경제</t>
  </si>
  <si>
    <t>북한 변화의 바로미터, 신의주</t>
  </si>
  <si>
    <t>인도 노동법 장벽 깨지나?</t>
  </si>
  <si>
    <t>대륙 진출 꿈꾸는 '나선'</t>
  </si>
  <si>
    <t>반역자가 된 전쟁의 신</t>
  </si>
  <si>
    <t>카스트로의 처세술</t>
  </si>
  <si>
    <t>세계 1위 안면인식 기업의 明暗</t>
  </si>
  <si>
    <t>중국은 왜 전염병 천국이 되었나?</t>
  </si>
  <si>
    <t>착한 눈동자 속에 감춰진 욕망</t>
  </si>
  <si>
    <t>강대국을 제압하는 법</t>
  </si>
  <si>
    <t>명장이 남긴 유산, 맹공</t>
  </si>
  <si>
    <t>중국 현대사의 풍운아, 장쉐량</t>
  </si>
  <si>
    <t>고독했던 전략가, 펑더화이</t>
  </si>
  <si>
    <t>중국에 부는 애국주의 열풍</t>
  </si>
  <si>
    <t>중국의 신유통, 세상을 바꾸다</t>
  </si>
  <si>
    <t>냉장고를 없애라! 허마셴셩</t>
  </si>
  <si>
    <t>마윈發 차이나리스크</t>
  </si>
  <si>
    <t>지금 핫하다! 우즈베키스탄</t>
  </si>
  <si>
    <t>脫석유 카자흐스탄, 한국의 기회</t>
  </si>
  <si>
    <t>투르크메니스탄이 여는 가스 황금시대</t>
  </si>
  <si>
    <t>튤립의 나라, 키르기스스탄의 혁신</t>
  </si>
  <si>
    <t>문명 교차의 플랫폼, 타지키스탄</t>
  </si>
  <si>
    <t>벨라루스의 여인들</t>
  </si>
  <si>
    <t>아르메니아-아제르바이잔, 그들만의 비극</t>
  </si>
  <si>
    <t>존슨앤드존슨의 반전</t>
  </si>
  <si>
    <t>니가 알던 내가 아냐! 펩시코</t>
  </si>
  <si>
    <t>특허로 보는 코로나19</t>
  </si>
  <si>
    <t>3M 법칙</t>
  </si>
  <si>
    <t>IBM 클라스</t>
  </si>
  <si>
    <t>블랙베리의 환생</t>
  </si>
  <si>
    <t>자율주행의 미래</t>
  </si>
  <si>
    <t>구글의 빅 픽처</t>
  </si>
  <si>
    <t>경영의 도구, 특허 빅데이터</t>
  </si>
  <si>
    <t>미래촉수, 모빌리티의 미래</t>
  </si>
  <si>
    <t>배달의 로봇</t>
  </si>
  <si>
    <t>또 다른 세계, 마이크로 모빌리티</t>
  </si>
  <si>
    <t>맛있는 한끼, F&amp;B</t>
  </si>
  <si>
    <t>공간의 혁신, 경험의 혁신</t>
  </si>
  <si>
    <t>경계 초월, 이동의 자유</t>
  </si>
  <si>
    <t>똑똑한 혁명, 스마트 스트리트</t>
  </si>
  <si>
    <t>극한 직업, 작업 로봇</t>
  </si>
  <si>
    <t>생존 키워드, 그린 모빌리티</t>
  </si>
  <si>
    <t>모빌리티, 가치를 태우다</t>
  </si>
  <si>
    <t>메노이케오스의 선택</t>
  </si>
  <si>
    <t>나르키소스의 선택</t>
  </si>
  <si>
    <t>피그말리온의 기적</t>
  </si>
  <si>
    <t>미다스의 선택</t>
  </si>
  <si>
    <t>페르세우스의 선택</t>
  </si>
  <si>
    <t>테세우스의 여정</t>
  </si>
  <si>
    <t>헤라클레스의 복수</t>
  </si>
  <si>
    <t>어떤 인간으로 살아갈 것인가?</t>
  </si>
  <si>
    <t>헤라클레스의 두 얼굴?</t>
  </si>
  <si>
    <t>그리니치 자오선이 국제표준이 된 이유</t>
  </si>
  <si>
    <t>팍스 브리타니카를 가능하게 한 시계?</t>
  </si>
  <si>
    <t>Look busy, Feel busy, Be busy!</t>
  </si>
  <si>
    <t>백화점은 고대 로마 목욕탕?</t>
  </si>
  <si>
    <t>'양이 맺히는 식물'을 아시나요?</t>
  </si>
  <si>
    <t>종이의 변신은 무죄?!</t>
  </si>
  <si>
    <t>마르코 폴로와 동방견문록 ①</t>
  </si>
  <si>
    <t>마르코 폴로와 동방견문록 ②</t>
  </si>
  <si>
    <t>레드 하우스와 윌리엄 모리스</t>
  </si>
  <si>
    <t>벽지의 역사</t>
  </si>
  <si>
    <t>북터뷰 『다시, 수학이 필요한 순간』 김민형</t>
  </si>
  <si>
    <t>어른이 되어 처음 만나는 한자</t>
  </si>
  <si>
    <t>미국 함정</t>
  </si>
  <si>
    <t>도덕경제학</t>
  </si>
  <si>
    <t>컬처 레버리지</t>
  </si>
  <si>
    <t>우주를 향한 골드러시</t>
  </si>
  <si>
    <t>우리는 왜 어른이 되지 못하는가</t>
  </si>
  <si>
    <t>그로쓰, 경영자로 성장한다는 것</t>
  </si>
  <si>
    <t>최고의 리더는 글을 쓴다</t>
  </si>
  <si>
    <t>기술의 시대</t>
  </si>
  <si>
    <t>보이지 않는 여자들</t>
  </si>
  <si>
    <t>순서 파괴</t>
  </si>
  <si>
    <t>내러티브 경제학</t>
  </si>
  <si>
    <t>싱크 어게인</t>
  </si>
  <si>
    <t>아시아가 바꿀 미래</t>
  </si>
  <si>
    <t>북터뷰 『메타버스』 김상균</t>
  </si>
  <si>
    <t>오늘, 난생처음 살아보는 날</t>
  </si>
  <si>
    <t>뉴로제너레이션</t>
  </si>
  <si>
    <t>탄소 사회의 종말</t>
  </si>
  <si>
    <t>북터뷰 『사랑 수업』 윤홍균</t>
  </si>
  <si>
    <t>뉴 맵</t>
  </si>
  <si>
    <t>제텔카스텐</t>
  </si>
  <si>
    <t>케어</t>
  </si>
  <si>
    <t>패권의 대이동</t>
  </si>
  <si>
    <t>기업과 정의</t>
  </si>
  <si>
    <t>우리의 뇌는 어떻게 배우는가</t>
  </si>
  <si>
    <t>경험의 함정</t>
  </si>
  <si>
    <t>북터뷰 『경영자 코칭』 김병헌</t>
  </si>
  <si>
    <t>북터뷰 『경영자 코칭』 조남성</t>
  </si>
  <si>
    <t>북터뷰 『경영자 코칭』 박명길</t>
  </si>
  <si>
    <t>북터뷰 『경영자 코칭』 윤동준</t>
  </si>
  <si>
    <t>북터뷰 『경영자 코칭』 김대희</t>
  </si>
  <si>
    <t>항상 이기는 조직</t>
  </si>
  <si>
    <t>착각의 쓸모</t>
  </si>
  <si>
    <t>정리하는 뇌</t>
  </si>
  <si>
    <t>슬로다운</t>
  </si>
  <si>
    <t>결정 수업</t>
  </si>
  <si>
    <t>어른이라는 진지한 농담</t>
  </si>
  <si>
    <t>위대한 창업가들의 엑싯 비결</t>
  </si>
  <si>
    <t>이토록 멋진 휴식</t>
  </si>
  <si>
    <t>소크라테스 익스프레스</t>
  </si>
  <si>
    <t>지금 필요한 건, 스피드</t>
  </si>
  <si>
    <t>뿌리 깊은 나무</t>
  </si>
  <si>
    <t>식물에게 이타심이 있을까?</t>
  </si>
  <si>
    <t>뇌도, 마음도 없이</t>
  </si>
  <si>
    <t>외로움에 사무칠 때 식물을 떠올린다</t>
  </si>
  <si>
    <t>CEO가 알아야 할 세금 정보</t>
  </si>
  <si>
    <t>비트코인, 화폐가 될 수 있을까?</t>
  </si>
  <si>
    <t>커피에 진심입니다만</t>
  </si>
  <si>
    <t>바이드노믹스 앞둔 미국, 현 상황은?</t>
  </si>
  <si>
    <t>고령화 대비에 젊은 층 끌어안기? 日 사회보장개혁</t>
  </si>
  <si>
    <t>중국, 대마불사시대는 끝났다!</t>
  </si>
  <si>
    <t>EU 경제, 바이든 효과 올까?</t>
  </si>
  <si>
    <t>美 경제부처 정책을 주목하라!</t>
  </si>
  <si>
    <t>디지털 위안화가 온다!</t>
  </si>
  <si>
    <t>2021년 중국 양회, 키워드는?</t>
  </si>
  <si>
    <t>美 물가상승, 인플레이션 발생할까?</t>
  </si>
  <si>
    <t>팬데믹 위기에 대응하는 독일의 자세</t>
  </si>
  <si>
    <t>2021년 일본 경제는 회복될까?</t>
  </si>
  <si>
    <t>美 경제 정상화 기대, 이유는?</t>
  </si>
  <si>
    <t>Z세대, 중국은 다르다!</t>
  </si>
  <si>
    <t>현실이 된 브렉시트, 그 타격은?</t>
  </si>
  <si>
    <t>트럼프와 유사한 바이든의 행보</t>
  </si>
  <si>
    <t>코로나 이후 일본 경제 최악의 시나리오</t>
  </si>
  <si>
    <t>미-중갈등의 다음 라운드, 기후변화</t>
  </si>
  <si>
    <t>美 핵심 분야 공급망 강화, 우리 기업은?</t>
  </si>
  <si>
    <t>영국의 반전카드</t>
  </si>
  <si>
    <t>중국경제의 빨간불, 대내부채</t>
  </si>
  <si>
    <t>바이든 행정부, 상반기 실적은?</t>
  </si>
  <si>
    <t>중국, 고용시장이 불안하다!</t>
  </si>
  <si>
    <t>정상화를 노린다! 동유럽 팬데믹 대응 전략</t>
  </si>
  <si>
    <t>인적 인프라 강화, 바이든의 승부수 될까?</t>
  </si>
  <si>
    <t>미국 주택 가격 과열, 위기일까?</t>
  </si>
  <si>
    <t>빅테크는 NO! 중소기업은 OK!</t>
  </si>
  <si>
    <t>포스트 메르켈號, 순항할까?</t>
  </si>
  <si>
    <t>英, EU 에너지대란! 친환경정책 제동 걸리나?</t>
  </si>
  <si>
    <t>암호화폐 잡는 중국, 속내는?</t>
  </si>
  <si>
    <t>바이든 첫 대중정책, 내용은?</t>
  </si>
  <si>
    <t>바이든 취임 약 1년, 미국 경제는?</t>
  </si>
  <si>
    <t>중국 부동산 버블 붕괴되나?</t>
  </si>
  <si>
    <t>에너지 대전환 시대, 무엇을 주목할까</t>
  </si>
  <si>
    <t>태양광의 또 다른 퀀텀 점프</t>
  </si>
  <si>
    <t>풍력발전에 부는 훈풍</t>
  </si>
  <si>
    <t>화석연료, LNG에서 답을 찾다</t>
  </si>
  <si>
    <t>원전의 위험성을 낮추다, SMR</t>
  </si>
  <si>
    <t>수소사회가 온다!</t>
  </si>
  <si>
    <t>배터리 패권 전쟁, 누가 승자가 될 것인가</t>
  </si>
  <si>
    <t>이산화탄소 저감, 구해줘 CCUS</t>
  </si>
  <si>
    <t>바이든 시대, 美 기업이 바라는 점은?</t>
  </si>
  <si>
    <t>우리 기업에 맞는 조직구조는?</t>
  </si>
  <si>
    <t>열정이 밥 먹여 준다! 열정 경제</t>
  </si>
  <si>
    <t>美 최초 성소수자 장관 부티지지</t>
  </si>
  <si>
    <t>코로나 시대, 제품 가짓수를 줄여라?!</t>
  </si>
  <si>
    <t>빅테크에 맞서는 클라우드 미래, 가이아X?!</t>
  </si>
  <si>
    <t>美 최초 원주민 장관 뎁 할랜드</t>
  </si>
  <si>
    <t>부자가 되기 전에 늙는 중국</t>
  </si>
  <si>
    <t>포스트 코로나 시대, 금융소비 뉴노멀①</t>
  </si>
  <si>
    <t>포스트 코로나 시대, 금융소비 뉴노멀②</t>
  </si>
  <si>
    <t>이슈 긴급진단, 비트코인</t>
  </si>
  <si>
    <t>이슈 주요진단, 중국-미얀마</t>
  </si>
  <si>
    <t>민 아웅 흘라잉, 미얀마를 장악하다</t>
  </si>
  <si>
    <t>바이든의 분신, 토니 블링컨</t>
  </si>
  <si>
    <t>이슈 긴급진단, 알래스카 회담</t>
  </si>
  <si>
    <t>‘슈퍼마리오’ 드라기, 이탈리아 구할까</t>
  </si>
  <si>
    <t>중국의 외교사령탑, 양제츠</t>
  </si>
  <si>
    <t>이슈 진단, 혼돈의 중동과 세계 패권</t>
  </si>
  <si>
    <t>중국 일대일로에 숨겨진 덫?</t>
  </si>
  <si>
    <t>WTO 최초 여성수장 오콘조이웨알라</t>
  </si>
  <si>
    <t>이란 핵을 저지한다! 모사드 신임 수장, 바르니아</t>
  </si>
  <si>
    <t>유럽 최후의 독재자 루카셴코</t>
  </si>
  <si>
    <t>코로나19 이후 ‘소비의 미래’</t>
  </si>
  <si>
    <t>캐서린 타이, 미·중 무역갈등의 최전선에 서다</t>
  </si>
  <si>
    <t>MZ세대는 앱으로 점 본다?</t>
  </si>
  <si>
    <t>탄소를 포집하라! 농사짓는 패션기업</t>
  </si>
  <si>
    <t>기후변화가 초래할 금융 리스크</t>
  </si>
  <si>
    <t>바이든의 비밀병기, 질 바이든</t>
  </si>
  <si>
    <t>1분 만에 환불 가능, 리턴리</t>
  </si>
  <si>
    <t>지미 라이와 홍콩보안법 1년</t>
  </si>
  <si>
    <t>골칫거리 음식물쓰레기가? 푸드 업사이클링</t>
  </si>
  <si>
    <t>빅테크 저격수, 리나 칸</t>
  </si>
  <si>
    <t>이스라엘 새 총리, 나프탈리 베네트</t>
  </si>
  <si>
    <t>탈레반과 아프간의 미래</t>
  </si>
  <si>
    <t>산유국들이 꿈꾸는 제2의 석유, '수소'</t>
  </si>
  <si>
    <t>포스트 코로나 경제 호황, 역사가 말해주는 교훈</t>
  </si>
  <si>
    <t>메타버스 정조준 선언한 페이스북</t>
  </si>
  <si>
    <t>중국의 늑대전사, 친 강 주미대사</t>
  </si>
  <si>
    <t>전자제품 시장에 부는 리퍼브 열풍</t>
  </si>
  <si>
    <t>'테헤란의 도살자' 라이시, 이란 대통령 되다</t>
  </si>
  <si>
    <t>패스트팔로워로 진격하는 중국 신약 비즈니스</t>
  </si>
  <si>
    <t>기후재난, '커피 인플레이션'이 온다!</t>
  </si>
  <si>
    <t>인간과 지구를 살리는 해초의 재발견</t>
  </si>
  <si>
    <t>더 강하게 더 빠르게, 스포츠 테크</t>
  </si>
  <si>
    <t>글로벌 기업이 물 부족 시대를 대비하는 법</t>
  </si>
  <si>
    <t>식품 혁신을 주도하는 글로벌 설탕 전쟁</t>
  </si>
  <si>
    <t>일본 100대 총리, 기시다</t>
  </si>
  <si>
    <t>NFT에 뛰어든 명품기업?</t>
  </si>
  <si>
    <t>스콧 모리슨 호주 총리, 중국에 반격하다</t>
  </si>
  <si>
    <t>여성 건강을 혁신한다! 펨테크 시장</t>
  </si>
  <si>
    <t>알츠하이머 치료, 길 열릴까?</t>
  </si>
  <si>
    <t>mRNA기술, 인류를 구해라!</t>
  </si>
  <si>
    <t>아마존 백화점, 뭐가 다를까?</t>
  </si>
  <si>
    <t>한 번에 두 마리 토끼를 잡는 이중항체</t>
  </si>
  <si>
    <t>유전자 가위의 진화</t>
  </si>
  <si>
    <t>암세포만 찾아가는 유도탄 항암제 ADC</t>
  </si>
  <si>
    <t>러시아는 왜 우크라이나에 집착하나?</t>
  </si>
  <si>
    <t>구글이 제안하는 지속 가능한 일상은?</t>
  </si>
  <si>
    <t>2022년 경영환경 흐름은?</t>
  </si>
  <si>
    <t>킬러 익스피어리언스로 CX를 강화하라</t>
  </si>
  <si>
    <t>신박한 트렌드</t>
  </si>
  <si>
    <t>알다가도 모를 심의</t>
  </si>
  <si>
    <t>전원도시의 탄생은 세균 때문이다?</t>
  </si>
  <si>
    <t>창고는 도시를 어떻게 바꾸었나</t>
  </si>
  <si>
    <t>내 손 안의 수력발전소, 이노마드</t>
  </si>
  <si>
    <t>신도시의 탄생</t>
  </si>
  <si>
    <t>죽음의 도시로 초대합니다</t>
  </si>
  <si>
    <t>모두가 미래의 농부가 된다, 엔씽</t>
  </si>
  <si>
    <t>식민지 경성을 뒤바꾼 디벨로퍼 정세권</t>
  </si>
  <si>
    <t>반려동물의 요람에서 무덤까지, 핏펫</t>
  </si>
  <si>
    <t>모지스 vs. 제이콥스, 더 나은 뉴욕은?</t>
  </si>
  <si>
    <t>뉴욕의 성공과 런던의 실패</t>
  </si>
  <si>
    <t>공간의 가치를 증명하다, 메이아이</t>
  </si>
  <si>
    <t>당신의 앵커는 무엇입니까?</t>
  </si>
  <si>
    <t>인간의 미래를 재정의하다! 딥파인</t>
  </si>
  <si>
    <t>한국판 스페이스X를 꿈꾼다, 이노스페이스</t>
  </si>
  <si>
    <t>불로장생에 도전, 알토스 랩스</t>
  </si>
  <si>
    <t>MZ세대를 사로잡은 3줄, 세줄일기</t>
  </si>
  <si>
    <t>착한데 기본기도 있네? 해피브러시</t>
  </si>
  <si>
    <t>2021년은 '찐 전기차' 시대의 원년?</t>
  </si>
  <si>
    <t>기후위기와 팬데믹, 인류의 미래는?</t>
  </si>
  <si>
    <t>브랑코 밀라노비치, 자본주의의 진화</t>
  </si>
  <si>
    <t>빛나는 AI? 골칫덩어리 AI?</t>
  </si>
  <si>
    <t>디트리히 볼래스, 저성장은 성공의 신호다?</t>
  </si>
  <si>
    <t>24시간 대화 엿듣는 AI 음성비서?</t>
  </si>
  <si>
    <t>조안나 브라이슨, 위험한 AI를 만나지 않으려면?</t>
  </si>
  <si>
    <t>AI가 이끄는 사업모델 혁신</t>
  </si>
  <si>
    <t>식품업계의 ESG는?</t>
  </si>
  <si>
    <t>욕망 vs. 두려움</t>
  </si>
  <si>
    <t>정의를 내리는 것이 필요한 이유</t>
  </si>
  <si>
    <t>구독 서비스의 진화, 종량제 모델</t>
  </si>
  <si>
    <t>왜 비둘기는 닭둘기가 되었나</t>
  </si>
  <si>
    <t>새대가리라니? 덤불어치</t>
  </si>
  <si>
    <t>침입종의 습격</t>
  </si>
  <si>
    <t>나는 하마다</t>
  </si>
  <si>
    <t>바다의 펌프, 향유고래</t>
  </si>
  <si>
    <t>거인의 식사</t>
  </si>
  <si>
    <t>똥을 굴리는 그들</t>
  </si>
  <si>
    <t>사바나의 키다리</t>
  </si>
  <si>
    <t>불을 먹는 새</t>
  </si>
  <si>
    <t>극한 생존, 코알라</t>
  </si>
  <si>
    <t>물속의 사냥꾼</t>
  </si>
  <si>
    <t>멕시코 '1원 모금운동'</t>
  </si>
  <si>
    <t>인도 인면전구공작대를 아십니까?</t>
  </si>
  <si>
    <t>페치카라 불린 남자</t>
  </si>
  <si>
    <t>대한민국 최초의 공군은 미국에 있었다?</t>
  </si>
  <si>
    <t>간도 청년들은 왜 15만 원을 탈취했을까?</t>
  </si>
  <si>
    <t>'미스터 선샤인', 황기환</t>
  </si>
  <si>
    <t>관동대지진의 칼날</t>
  </si>
  <si>
    <t>역사의 변곡점에서 무엇을 선택할 것인가</t>
  </si>
  <si>
    <t>왕이 사랑할 때</t>
  </si>
  <si>
    <t>세 발의 총성</t>
  </si>
  <si>
    <t>마라톤 vs. 300</t>
  </si>
  <si>
    <t>권력의 맛</t>
  </si>
  <si>
    <t>두 청년의 신호탄</t>
  </si>
  <si>
    <t>지켜내지 못한 광활한 땅이여</t>
  </si>
  <si>
    <t>삼장법사가 보여준 문화의 힘</t>
  </si>
  <si>
    <t>그들은 왜 하와이로 갔나?</t>
  </si>
  <si>
    <t>절망의 고려를 혁신하라!</t>
  </si>
  <si>
    <t>프랑스 vs. 모나코</t>
  </si>
  <si>
    <t>하와이 사진결혼</t>
  </si>
  <si>
    <t>왕조는 짧고 문명은 길다</t>
  </si>
  <si>
    <t>에네켄의 가시</t>
  </si>
  <si>
    <t>왕조를 무너뜨린 출생 의혹</t>
  </si>
  <si>
    <t>생존을 위해 나라를 팔다</t>
  </si>
  <si>
    <t>한나라 vs. 쿠샨 왕조</t>
  </si>
  <si>
    <t>풍작 공황</t>
  </si>
  <si>
    <t>고려를 구하고 싶었던 여인, 명덕태후</t>
  </si>
  <si>
    <t>제국의 무덤, 아프가니스탄</t>
  </si>
  <si>
    <t>일본이 졌다</t>
  </si>
  <si>
    <t>우왕은 왜 괴물이 되었나</t>
  </si>
  <si>
    <t>남자는 사냥, 여자는 채집?</t>
  </si>
  <si>
    <t>황금광시대</t>
  </si>
  <si>
    <t>천 명을 두렵게 만든 단 한 사람</t>
  </si>
  <si>
    <t>비운의 천재들</t>
  </si>
  <si>
    <t>제자백가 vs. 고대 그리스 철학자</t>
  </si>
  <si>
    <t>누가 왕이 되는가?</t>
  </si>
  <si>
    <t>그날의 진실</t>
  </si>
  <si>
    <t>정도전은 왜 혁명을 결심했나?</t>
  </si>
  <si>
    <t>백강전투 vs. 청일전쟁</t>
  </si>
  <si>
    <t>엽전 한 지게가 1달러</t>
  </si>
  <si>
    <t>잉글랜드에 축복이 된 대서양 무역</t>
  </si>
  <si>
    <t>영국 패권의 옥의 티, 노예무역</t>
  </si>
  <si>
    <t>변방의 영국을 부상시킨 영국 동인도회사</t>
  </si>
  <si>
    <t>상업회사에서 식민권력으로</t>
  </si>
  <si>
    <t>산업혁명을 일궈낸 영국의 비결</t>
  </si>
  <si>
    <t>기술혁명으로 본 혁신의 조건</t>
  </si>
  <si>
    <t>혁신을 위한 국가의 역할은?</t>
  </si>
  <si>
    <t>보호무역에서 자유무역으로!</t>
  </si>
  <si>
    <t>자유무역과 제국</t>
  </si>
  <si>
    <t>2차 산업혁명과 영국의 쇠퇴</t>
  </si>
  <si>
    <t>영국 패권 시대는 왜 막을 내렸나?</t>
  </si>
  <si>
    <t>신사 자본가와 혁신의 부재</t>
  </si>
  <si>
    <t>북아메리카 식민지 경제의 출발</t>
  </si>
  <si>
    <t>북아메리카 식민지 경제의 성장</t>
  </si>
  <si>
    <t>북아메리카 식민지인의 독립선언, 왜?</t>
  </si>
  <si>
    <t>내 삶의 원형</t>
  </si>
  <si>
    <t>극비 유물 수송작전</t>
  </si>
  <si>
    <t>당신의 진짜 욕망</t>
  </si>
  <si>
    <t>신라의 '미소'를 되찾다</t>
  </si>
  <si>
    <t>흄의 단두대</t>
  </si>
  <si>
    <t>주인의 자격</t>
  </si>
  <si>
    <t>2300년 전 나노기술, 청동거울의 수수께끼</t>
  </si>
  <si>
    <t>인식은 상기다</t>
  </si>
  <si>
    <t>당신은 어떤 이야기의 일부인가요?</t>
  </si>
  <si>
    <t>신석기 시대 '팔찌공장'의 정체는?</t>
  </si>
  <si>
    <t>구석기 시대의 저주</t>
  </si>
  <si>
    <t>미리 보고 미리 생각하라</t>
  </si>
  <si>
    <t>청동기 시대 노출남의 정체</t>
  </si>
  <si>
    <t>이상주의의 쓸모</t>
  </si>
  <si>
    <t>경천사탑 약탈 사건</t>
  </si>
  <si>
    <t>플라토닉 러브</t>
  </si>
  <si>
    <t>조선은 왜 천문학에 목숨을 걸었을까</t>
  </si>
  <si>
    <t>속도가 곧 실력은 아니다</t>
  </si>
  <si>
    <t>패러다임 전환</t>
  </si>
  <si>
    <t>곽재우 의병장의 공이 1/9060 이라니</t>
  </si>
  <si>
    <t>Meta</t>
  </si>
  <si>
    <t>영구결번이 된 국보·보물</t>
  </si>
  <si>
    <t>원칙주의의 빛과 그림자</t>
  </si>
  <si>
    <t>세종의 숨겨진 업적</t>
  </si>
  <si>
    <t>크로노스 &amp; 카이로스</t>
  </si>
  <si>
    <t>세상을 지배하는 힘, 규율 권력</t>
  </si>
  <si>
    <t>백제 '리즈' 시절을 이끈 이들은 누구일까?</t>
  </si>
  <si>
    <t>Plus Ultra</t>
  </si>
  <si>
    <t>쇼비즈니스 시대의 생존법</t>
  </si>
  <si>
    <t>이제는 말할 수 있다! 일본식 고분의 정체</t>
  </si>
  <si>
    <t>이성은 분위기를 탄다</t>
  </si>
  <si>
    <t>인문학과 과학의 교차점에서</t>
  </si>
  <si>
    <t>나는 오늘 유서를 쓴다</t>
  </si>
  <si>
    <t>죽음을 막을 수 없다면?</t>
  </si>
  <si>
    <t>법의학자로 산다는 것</t>
  </si>
  <si>
    <t>1부 지구가 던진 질문</t>
  </si>
  <si>
    <t>심장에 경의를 표하며</t>
  </si>
  <si>
    <t>2부 절망의 세계에 필요한 법칙</t>
  </si>
  <si>
    <t>3부 다시, 인간을 고민하다</t>
  </si>
  <si>
    <t>얼어붙은 강물을 따라 걷는 길, 한탄강 얼음트레킹</t>
  </si>
  <si>
    <t>겨울왕국을 찾아서, 덕유산 눈꽃 트레킹</t>
  </si>
  <si>
    <t>아름다움 가득한 꽃길, 화개 십리벚꽃길</t>
  </si>
  <si>
    <t>봄을 맞이하는 능선, 북한산 진달래능선</t>
  </si>
  <si>
    <t>철쭉이 수놓은 지리산 전망대, 남원 바래봉</t>
  </si>
  <si>
    <t>퇴계와 우암의 향기가 흐르는 곳, 괴산 계곡</t>
  </si>
  <si>
    <t>강원도가 부럽지 않은 계곡으로, 가평 용추 계곡</t>
  </si>
  <si>
    <t>자연과 역사가 어우러진 남해의 길, 이순신호국길</t>
  </si>
  <si>
    <t>폴리를 찾아라! 광주 도심 예술 트레킹</t>
  </si>
  <si>
    <t>속세 씻어내는 ‘천년의 숲길’, 오대산 선재길</t>
  </si>
  <si>
    <t>고혹한 억새 물결, 제주 쫄븐갑마장길</t>
  </si>
  <si>
    <t>스페인의 하얀 마을 알푸하라</t>
  </si>
  <si>
    <t>신년 일출은 태백산과 함께</t>
  </si>
  <si>
    <t>라이프 스타일 충전소, SK 길동 채움</t>
  </si>
  <si>
    <t>공장에서 농장으로! 코리아팜</t>
  </si>
  <si>
    <t>팬데믹 시대의 만남, 듀오</t>
  </si>
  <si>
    <t>한복에 담긴 한국, 김혜순</t>
  </si>
  <si>
    <t>낭만 닥터, 박재갑</t>
  </si>
  <si>
    <t>팬데믹 시대, 세계경제는 어디로?</t>
  </si>
  <si>
    <t>중국경제, 4개의 경고등</t>
  </si>
  <si>
    <t>미국경제를 좌우할 이슈는?</t>
  </si>
  <si>
    <t>팬데믹 타격 극복할 유럽의 新성장전략은?</t>
  </si>
  <si>
    <t>'신흥국 3'에 주목하라</t>
  </si>
  <si>
    <t>코로나19, 면역력이 높아도 위험하다?</t>
  </si>
  <si>
    <t>몰라서 더 치명적인 담도·담낭암</t>
  </si>
  <si>
    <t>담석증 방치하면 담낭암으로?</t>
  </si>
  <si>
    <t>악명 높은 담도·담낭암, 예방법은?</t>
  </si>
  <si>
    <t>면역력을 높이는 식품?</t>
  </si>
  <si>
    <t>내 뇌는 몇 살일까?</t>
  </si>
  <si>
    <t>피로가 뇌를 망치고 있다?</t>
  </si>
  <si>
    <t>갑상선암은 착한 암?</t>
  </si>
  <si>
    <t>갑상선암, 수술하지 않아도 괜찮다?</t>
  </si>
  <si>
    <t>갑상선암 합병증을 줄이려면?</t>
  </si>
  <si>
    <t>‘멍 때리기’가 뇌 건강에 도움된다?</t>
  </si>
  <si>
    <t>아직 젊은 내가 치매?</t>
  </si>
  <si>
    <t>60대 남성을 위협하는 식도암</t>
  </si>
  <si>
    <t>역류성 식도염이 암이 된다?</t>
  </si>
  <si>
    <t>성공률 높은 식도암 치료법은?</t>
  </si>
  <si>
    <t>당신의 뇌는 어떤 음식을 먹고 있습니까?</t>
  </si>
  <si>
    <t>뇌를 살리는 음식?</t>
  </si>
  <si>
    <t>올 한 해를 정리하며</t>
  </si>
  <si>
    <t>나무는 겨울에 봐야 잘 보인다</t>
  </si>
  <si>
    <t>특별한 나무는 없다</t>
  </si>
  <si>
    <t>링컨의 통나무집과 박경리의 나무 책상</t>
  </si>
  <si>
    <t>잣나무를 어디 소나무에 갖다 대?</t>
  </si>
  <si>
    <t>황룡사 목탑 복원, 가능할까?</t>
  </si>
  <si>
    <t>내 집도 포름알데히드 하우스?</t>
  </si>
  <si>
    <t>잘 나가던 사업 접고 골프에 올인?</t>
  </si>
  <si>
    <t>미국 골프의 자존심, US 오픈</t>
  </si>
  <si>
    <t>상금보다 중요했던 두 단어</t>
  </si>
  <si>
    <t>정통골프 vs. K골프</t>
  </si>
  <si>
    <t>최고의 퍼팅 스킬?</t>
  </si>
  <si>
    <t>퍼팅은 결국 자신감!</t>
  </si>
  <si>
    <t>타이거 우즈 후계자는 '콜린 모리카와'?</t>
  </si>
  <si>
    <t>최고의 골프대회, 라이더컵</t>
  </si>
  <si>
    <t>그린 위의 과학자 ‘브라이슨 디셈보’</t>
  </si>
  <si>
    <t>디셈보, 골프 역사 바꿀까?</t>
  </si>
  <si>
    <t>명품 스윙보다 중요한 것</t>
  </si>
  <si>
    <t>최초의 골프 슈퍼스타, 해리 바든</t>
  </si>
  <si>
    <t>골프공에 이런 역사가?</t>
  </si>
  <si>
    <t>차별 폐지 이끈 美 최초 프로 골퍼, 월터 하겐</t>
  </si>
  <si>
    <t>2021년 달라질 직장의 모습은?</t>
  </si>
  <si>
    <t>대륙의 두 번째 실수? 미니소</t>
  </si>
  <si>
    <t>118년의 담금질, 칭다오</t>
  </si>
  <si>
    <t>과학자가 커피를 만들면? 콤티어</t>
  </si>
  <si>
    <t>반했스, 반스</t>
  </si>
  <si>
    <t>더 맛있는 경험을 제공하라! 웨버</t>
  </si>
  <si>
    <t>가성비의 신화를 쓰다, 교무슈퍼</t>
  </si>
  <si>
    <t>AI시대 혁신기업, 모더나</t>
  </si>
  <si>
    <t>명품이 우러러보는 '찐 명품', HERMES</t>
  </si>
  <si>
    <t>80살 환타의 회춘 비결?!</t>
  </si>
  <si>
    <t>빛의 가치, 루이스폴센</t>
  </si>
  <si>
    <t>망할 뻔한 회사, 업계 1위 되다! 세이렌</t>
  </si>
  <si>
    <t>300년을 잇다, 보틴</t>
  </si>
  <si>
    <t>기업 변신은 무죄! 英 히든 챔피언 '크로다'</t>
  </si>
  <si>
    <t>넥스트 100년을 향하여! 사쿠라 크레파스</t>
  </si>
  <si>
    <t>그린 패션 리더, 안야 힌드마치</t>
  </si>
  <si>
    <t>100년 전부터 ESG? 철학 있는 기업 ‘산토리’</t>
  </si>
  <si>
    <t>'다리미계의 다이슨' 로라스타</t>
  </si>
  <si>
    <t>스티치픽스의 변신은 무죄</t>
  </si>
  <si>
    <t>모듈러 가구의 아이콘, USM</t>
  </si>
  <si>
    <t>운동화를 주식처럼, 스탁엑스</t>
  </si>
  <si>
    <t>구름소파 러브색의 이유 있는 부상</t>
  </si>
  <si>
    <t>중소기업 키우는 중소기업, 하마노제작소</t>
  </si>
  <si>
    <t>없어지면 안 되는 기술, 엠다이아</t>
  </si>
  <si>
    <t>100년만의 진화, 마이크로파화학</t>
  </si>
  <si>
    <t>건축자재 업계의 이단아, 산와컴퍼니</t>
  </si>
  <si>
    <t>가면 안 된다는 길을 가다, 닛신PR</t>
  </si>
  <si>
    <t>시대의 역풍 앞에서, 레이메이 후지이</t>
  </si>
  <si>
    <t>위기를 벗어나는 결단력, 무라카미 농원</t>
  </si>
  <si>
    <t>맛까지 얼린다, 테크니칸</t>
  </si>
  <si>
    <t>원조기업의 생존전략, 하치식품</t>
  </si>
  <si>
    <t>겨우 피자가게의 너무 거창한 미션?</t>
  </si>
  <si>
    <t>환자를 환자라고 부르지 않는 이유</t>
  </si>
  <si>
    <t>어차피 할 거라면? 푸마처럼!</t>
  </si>
  <si>
    <t>온 힘을 쏟고 있나요?</t>
  </si>
  <si>
    <t>성공에도 공식이 있다구?</t>
  </si>
  <si>
    <t>콘돔으로 환경 문제를 해결한다구?</t>
  </si>
  <si>
    <t>자산운용사가 연어양식 면적을 점검하는 이유</t>
  </si>
  <si>
    <t>리플푸드, '올바른 답'을 위하여</t>
  </si>
  <si>
    <t>머크, 목표가 충돌하는 순간</t>
  </si>
  <si>
    <t>브루독, 미래로 가는 길</t>
  </si>
  <si>
    <t>물고기를 잡아주지 않는 월드센트럴키친</t>
  </si>
  <si>
    <t>애플카 출현, 일본업계의 불안</t>
  </si>
  <si>
    <t>日기업의 포스트 팬데믹 경영</t>
  </si>
  <si>
    <t>EV의 심장, 배터리 전쟁</t>
  </si>
  <si>
    <t>오미상인정신의 복권</t>
  </si>
  <si>
    <t>美中 경제전쟁, 일본의 대처술</t>
  </si>
  <si>
    <t>일본 수출규제 2년의 교훈</t>
  </si>
  <si>
    <t>성실함이 부른 실패</t>
  </si>
  <si>
    <t>일본에는 왜 GAFA가 없나?</t>
  </si>
  <si>
    <t>일본, 빈곤대국으로 전락하나</t>
  </si>
  <si>
    <t>축의 시대, 거대한 변화의 시작</t>
  </si>
  <si>
    <t>유종의 미</t>
  </si>
  <si>
    <t>누구를 선택할 것인가?</t>
  </si>
  <si>
    <t>황제를 시험한 신하</t>
  </si>
  <si>
    <t>능력과 흠, 어떤 것에 주목할 것인가?</t>
  </si>
  <si>
    <t>부끄러움에 대하여, 유치차격</t>
  </si>
  <si>
    <t>긴 흐름 속 교훈, 은감불원</t>
  </si>
  <si>
    <t>어떤 무리인가? 일구지학</t>
  </si>
  <si>
    <t>도둑의 교언영색</t>
  </si>
  <si>
    <t>오직 재주로 평가, 유재시거</t>
  </si>
  <si>
    <t>준비된 감독 NC 이동욱, No 티칭 리더십</t>
  </si>
  <si>
    <t>탬파베이의 혁신, 창문을 깨라</t>
  </si>
  <si>
    <t>유리천장을 깨는 힘, 킴 응</t>
  </si>
  <si>
    <t>샌디에이고가 김하성을 선택한 이유</t>
  </si>
  <si>
    <t>인생도 야구도 영원한 이인자는 없다!</t>
  </si>
  <si>
    <t>통념을 깨는 괴짜 실험가, 트레버 바우어</t>
  </si>
  <si>
    <t>'용진이 형'이 만드는 SSG 반전야구</t>
  </si>
  <si>
    <t>한화 수베로 감독, 실패할 자유</t>
  </si>
  <si>
    <t>요즘 메이저리거는 금목걸이를 찬다?</t>
  </si>
  <si>
    <t>비주류들이 만들어낸 샌프란시스코 마법</t>
  </si>
  <si>
    <t>오타니 쇼헤이, Why NOT</t>
  </si>
  <si>
    <t>추신수는 야간훈련을 하지 않는다</t>
  </si>
  <si>
    <t>강철 매직의 비밀, 납득의 리더십</t>
  </si>
  <si>
    <t>진짜 ‘어이없는 사람’은 누구일까?</t>
  </si>
  <si>
    <t>'기생충'이 실제라면?</t>
  </si>
  <si>
    <t>'나 홀로 상승'하는 중국 국채금리, 왜?</t>
  </si>
  <si>
    <t>금리 인상하는 신흥국, 긴축전환 신호?</t>
  </si>
  <si>
    <t>불확실성 높아진 美 통화정책 기조, 왜?</t>
  </si>
  <si>
    <t>美 주가와 금리 상관관계 변화하나?</t>
  </si>
  <si>
    <t>선진국 중앙은행, 통화기조 전환하나?</t>
  </si>
  <si>
    <t>경기회복에도 하락하는 美 장기금리, 왜?</t>
  </si>
  <si>
    <t>미국 장기금리 왜 오르나?</t>
  </si>
  <si>
    <t>주요국 통화정책 신중 모드 배경은?</t>
  </si>
  <si>
    <t>미국 장단기 금리차 축소, 향후 전망은?</t>
  </si>
  <si>
    <t>직원 행동주의에 대한 과학적 접근</t>
  </si>
  <si>
    <t>넥스트 노멀, 30%의 비밀</t>
  </si>
  <si>
    <t>책은 기념품이 되었다!</t>
  </si>
  <si>
    <t>넷플릭스 영화가 그저 그렇다고?</t>
  </si>
  <si>
    <t>100년 협력사가 경쟁사가 된 이유</t>
  </si>
  <si>
    <t>요리왕, 필스베리</t>
  </si>
  <si>
    <t>MZ가 사랑하는 친구 Ami</t>
  </si>
  <si>
    <t>컬래버의 제왕 KFC</t>
  </si>
  <si>
    <t>도서 소믈리에, BOTM</t>
  </si>
  <si>
    <t>유럽을 강타한 리들 신드롬</t>
  </si>
  <si>
    <t>누텔라의 맛</t>
  </si>
  <si>
    <t>챔피온의 귀환</t>
  </si>
  <si>
    <t>Z세대가 반한 단맛, IT’SUGAR</t>
  </si>
  <si>
    <t>솔드아웃, 스투시</t>
  </si>
  <si>
    <t>요즘 브랜드, 케이스티파이</t>
  </si>
  <si>
    <t>ESG로 유니콘까지! 미스핏츠 마켓</t>
  </si>
  <si>
    <t>게임에 꽂힌 명품 브랜드</t>
  </si>
  <si>
    <t>미국판 다이소, 달러 제너럴</t>
  </si>
  <si>
    <t>페라리를 입는다</t>
  </si>
  <si>
    <t>캐릭터 마케팅의 제왕, 제스프리</t>
  </si>
  <si>
    <t>SNS 핫템! 주루</t>
  </si>
  <si>
    <t>치약계의 샤넬, 마비스</t>
  </si>
  <si>
    <t>커피 짝꿍, 로투스</t>
  </si>
  <si>
    <t>30억 게이머를 고객으로! 이케아</t>
  </si>
  <si>
    <t>런던 거리로 나선 인도인들, 왜?</t>
  </si>
  <si>
    <t>바이든은 변곡점이 될 것인가</t>
  </si>
  <si>
    <t>바이든 취임, 한중관계 돌파구 될까</t>
  </si>
  <si>
    <t>북한의 칼날, 바이든을 향할 것인가</t>
  </si>
  <si>
    <t>바이든 시대, 일본의 새봄은 오는가</t>
  </si>
  <si>
    <t>푸틴에게 바이든은 독인가</t>
  </si>
  <si>
    <t>바이든에게 유럽은 지렛대인가</t>
  </si>
  <si>
    <t>코로나19보다 크리켓?</t>
  </si>
  <si>
    <t>북한의 실리콘밸리?</t>
  </si>
  <si>
    <t>110분에 담긴 인도의 2021년</t>
  </si>
  <si>
    <t>북한의 인천? 남포특별시</t>
  </si>
  <si>
    <t>물은 부족해도 인심은 넉넉! '사리원'</t>
  </si>
  <si>
    <t>인도의 코로나19 백신 외교</t>
  </si>
  <si>
    <t>풍류를 아는 도시 '해주'</t>
  </si>
  <si>
    <t>코로나19發 고급 주택 붐</t>
  </si>
  <si>
    <t>북한 공업배치, 원칙은?</t>
  </si>
  <si>
    <t>코로나 재폭증, 혼돈의 인도</t>
  </si>
  <si>
    <t>보일러로 돌아가는 북한 경제?</t>
  </si>
  <si>
    <t>인도-EU FTA 타결되나?</t>
  </si>
  <si>
    <t>'도둑 전기' 해소될 수 있을까?</t>
  </si>
  <si>
    <t>델리 마스터 플랜 2041</t>
  </si>
  <si>
    <t>북한 경제의 큰 짐, 기계공업</t>
  </si>
  <si>
    <t>인도경제, 다시 일어설까?</t>
  </si>
  <si>
    <t>팬데믹 시대, 인도 전통의학의 부상</t>
  </si>
  <si>
    <t>1960년대에 갇힌 北 화학공업</t>
  </si>
  <si>
    <t>최후의 해결사? 인도 첫 배드뱅크</t>
  </si>
  <si>
    <t>인도, K-푸드에 빠지다!</t>
  </si>
  <si>
    <t>중국 엔젤시장, 지금이 기회다!</t>
  </si>
  <si>
    <t>물로 마윈을 이기다! 중산산</t>
  </si>
  <si>
    <t>재점화된 이슈, 韓-中 해저터널</t>
  </si>
  <si>
    <t>중국의 이순신, 원숭환</t>
  </si>
  <si>
    <t>중국의 테슬라, 니오</t>
  </si>
  <si>
    <t>철부지? 미래의 주역! 링링허우</t>
  </si>
  <si>
    <t>중국에는 서울대가 없다?</t>
  </si>
  <si>
    <t>시진핑의 제갈량, 왕후닝</t>
  </si>
  <si>
    <t>우리는 의대 안가요</t>
  </si>
  <si>
    <t>시진핑의 공동부유, 진의는?</t>
  </si>
  <si>
    <t>中 최대 과거시험장, 강남공원</t>
  </si>
  <si>
    <t>중국의 화약고, 신장위구르</t>
  </si>
  <si>
    <t>'진회팔염'의 사랑과 운명</t>
  </si>
  <si>
    <t>지정학 리스크의 뇌관, 트란스니스트리아</t>
  </si>
  <si>
    <t>강대국 사이에 선 조지아의 선택</t>
  </si>
  <si>
    <t>불타오르네! 韓-우즈베키스탄</t>
  </si>
  <si>
    <t>카자흐스탄의 승부수, 바이코누르</t>
  </si>
  <si>
    <t>타지키스탄에 쏠린 세계의 눈</t>
  </si>
  <si>
    <t>키르기스스탄 황금전쟁</t>
  </si>
  <si>
    <t>120세 시대, Healthy Life</t>
  </si>
  <si>
    <t>155조 시장, 스마트 병원</t>
  </si>
  <si>
    <t>구해줘! 세이프티 존</t>
  </si>
  <si>
    <t>의료 혁신, 커뮤니티 케어</t>
  </si>
  <si>
    <t>헬스테크, 디지털 홈트</t>
  </si>
  <si>
    <t>Age in place, 시니어 케어</t>
  </si>
  <si>
    <t>세계에서 가장 비싼 도시, 아시가바트</t>
  </si>
  <si>
    <t>금쪽같은 건강 비서</t>
  </si>
  <si>
    <t>디지털 테라피, 멘탈 케어</t>
  </si>
  <si>
    <t>청정 라이프, 공간 케어</t>
  </si>
  <si>
    <t>헬스케어 3.5, Healthy Life</t>
  </si>
  <si>
    <t>가스관을 둘러싼 우크라이나의 비애</t>
  </si>
  <si>
    <t>아프가니스탄 미군 철수, 그 후</t>
  </si>
  <si>
    <t>미·중·러 북극전쟁</t>
  </si>
  <si>
    <t>벨라루스-폴란드 난민사태의 이면</t>
  </si>
  <si>
    <t>추격자, BOE</t>
  </si>
  <si>
    <t>괴물 출현, 키엔스</t>
  </si>
  <si>
    <t>별들의 전쟁</t>
  </si>
  <si>
    <t>토요타의 야심</t>
  </si>
  <si>
    <t>지멘스의 전략</t>
  </si>
  <si>
    <t>반도체 지문, 퍼프</t>
  </si>
  <si>
    <t>메타버스 로블록스</t>
  </si>
  <si>
    <t>어째서 발뮤다</t>
  </si>
  <si>
    <t>코카콜라의 선택</t>
  </si>
  <si>
    <t>볼보의 진심</t>
  </si>
  <si>
    <t>우크라이나 전쟁 무기의 활약 ①</t>
  </si>
  <si>
    <t>설득에 대하여 ③</t>
  </si>
  <si>
    <t>방송에 출연하게 된다면…?</t>
  </si>
  <si>
    <t>식사 자리의 커뮤니케이션</t>
  </si>
  <si>
    <t>전문가의 품격</t>
  </si>
  <si>
    <t>언택트 시대의 말하기 능력</t>
  </si>
  <si>
    <t>최초의 여인 판도라</t>
  </si>
  <si>
    <t>재앙에서 살아남은 두 사람</t>
  </si>
  <si>
    <t>카드모스의 선택</t>
  </si>
  <si>
    <t>이오의 선택</t>
  </si>
  <si>
    <t>필록테테스의 선택</t>
  </si>
  <si>
    <t>아킬레우스, 사랑 때문에 죽다</t>
  </si>
  <si>
    <t>파리스, 배신 때문에 죽다</t>
  </si>
  <si>
    <t>시논, 목마 작전의 숨은 공신</t>
  </si>
  <si>
    <t>훌륭한 동반자와 함께라는 것</t>
  </si>
  <si>
    <t>영원히 바위를 굴리는 시시포스</t>
  </si>
  <si>
    <t>진실의 예언자, 테이레시아스의 고통</t>
  </si>
  <si>
    <t>영원히 간을 쪼아먹히는 티티오스</t>
  </si>
  <si>
    <t>최재천의 공부</t>
  </si>
  <si>
    <t>배달료 5,000원 시대? 배달과 경제발전</t>
  </si>
  <si>
    <t>끼워팔기와 가격경쟁</t>
  </si>
  <si>
    <t>드라마 ‘종이의 집’과 시뇨리지</t>
  </si>
  <si>
    <t>달이 지구보다 커진다면</t>
  </si>
  <si>
    <t>충성고객은 호구?</t>
  </si>
  <si>
    <t>경제학에서 왜 낙태를 논하는가?</t>
  </si>
  <si>
    <t>중앙은행장실에는 수도꼭지가 몇 개?</t>
  </si>
  <si>
    <t>소득수준과 출산율은 반비례?</t>
  </si>
  <si>
    <t>크리스마스 선물의 경제학</t>
  </si>
  <si>
    <t>2022년 유로존 경제의 향방은?</t>
  </si>
  <si>
    <t>2022년 주목해야 할 중국경제 이슈</t>
  </si>
  <si>
    <t>미국 대퇴직 시대 3가지 원인</t>
  </si>
  <si>
    <t>중국 일대일로를 막아라! 글로벌 게이트웨이</t>
  </si>
  <si>
    <t>중국 메타버스 열풍 3가지 원동력</t>
  </si>
  <si>
    <t>터키를 무너뜨리는 '에르도아노믹스'</t>
  </si>
  <si>
    <t>美中 무역전쟁 재발 우려와 전망</t>
  </si>
  <si>
    <t>아이 키우기 힘든 나라가 된 중국</t>
  </si>
  <si>
    <t>러시아 돈줄 죄는 美, 경제제재 어디까지?</t>
  </si>
  <si>
    <t>2022년 전인대, 중국 경제 3大 이슈</t>
  </si>
  <si>
    <t>프랑스 "일회용 플라스틱 OUT!"</t>
  </si>
  <si>
    <t>중국 M&amp;A 시장 활황, 배경과 전망은?</t>
  </si>
  <si>
    <t>美 공급망 정책의 핵심은?</t>
  </si>
  <si>
    <t>디지털 위안화 시대가 온다</t>
  </si>
  <si>
    <t>지표로 본 美 경제침체 가능성</t>
  </si>
  <si>
    <t>상하이 봉쇄 해제와 탈중국 러시</t>
  </si>
  <si>
    <t>인도·태평양 경제프레임워크란?</t>
  </si>
  <si>
    <t>글로벌 對中 견제 심화와 중국의 대응</t>
  </si>
  <si>
    <t>美 원유 생산이 더딘 이유</t>
  </si>
  <si>
    <t>복합 위기 직면한 유로존 경제</t>
  </si>
  <si>
    <t>중국 20차 당대회가 중요한 이유</t>
  </si>
  <si>
    <t>미국 주택시장 붕괴 재연되나?</t>
  </si>
  <si>
    <t>舊 동독, 친환경 모빌리티 전진 기지로 비상</t>
  </si>
  <si>
    <t>경기침체 뇌관으로 떠오른 중국 부동산</t>
  </si>
  <si>
    <t>미국의 對中 수출통제 강화</t>
  </si>
  <si>
    <t>‘시진핑 3기’를 이끌어갈 핵심 인물</t>
  </si>
  <si>
    <t>‘불황 그림자’ 짙은 2023 유로존 경제</t>
  </si>
  <si>
    <t>햅틱 기술을 적용한 원격 로봇</t>
  </si>
  <si>
    <t>한국판 슈퍼 히어로, 암스트롱</t>
  </si>
  <si>
    <t>배달의 로봇, DIGIT</t>
  </si>
  <si>
    <t>실전 배치! PackBot</t>
  </si>
  <si>
    <t>Cyber-Physical World의 부상</t>
  </si>
  <si>
    <t>현실과 가상의 만남, 목표 달성 쉬워진다!</t>
  </si>
  <si>
    <t>CPW 시대, 어떤 경험을 제공할 것인가?</t>
  </si>
  <si>
    <t>또 하나의 세상, 가상세계</t>
  </si>
  <si>
    <t>나를 표현하는 또 다른 나, 아바타</t>
  </si>
  <si>
    <t>가상 공간을 진짜처럼 만드는 기술</t>
  </si>
  <si>
    <t>디지털 휴먼이 만들어갈 미래</t>
  </si>
  <si>
    <t>신뢰할 수 있는 CPW의 조건</t>
  </si>
  <si>
    <t>첨단 물류산업의 핵심, Kiva</t>
  </si>
  <si>
    <t>테슬라의 큰 그림, Optimus</t>
  </si>
  <si>
    <t>전기차 시장의 촉매제, 충전 로봇 ‘지기’</t>
  </si>
  <si>
    <t>소통하고 교감하라, Vector</t>
  </si>
  <si>
    <t>밤하늘 속 우리 별들</t>
  </si>
  <si>
    <t>그들은 달에 가지 않았다?</t>
  </si>
  <si>
    <t>우리 동네 태양계</t>
  </si>
  <si>
    <t>과학은 이것을 상상력이라고 한다</t>
  </si>
  <si>
    <t>지구에만 허락된 이것</t>
  </si>
  <si>
    <t>누리호와 다누리, 달을 향한 위대한 여정</t>
  </si>
  <si>
    <t>우주, 경이로운 우리의 터전</t>
  </si>
  <si>
    <t>태양계의 끝은 어디일까</t>
  </si>
  <si>
    <t>무선통신 기술 게임 체인저, UWB</t>
  </si>
  <si>
    <t>리테일 기업이 주목해야 할 디지털 기술은?</t>
  </si>
  <si>
    <t>中 수소굴기, 수소전기차 부상</t>
  </si>
  <si>
    <t>메타, 언어장벽 없는 메타버스 세상으로!</t>
  </si>
  <si>
    <t>디지털 지갑의 진화</t>
  </si>
  <si>
    <t>그린 신소재로 부활한 섬유산업</t>
  </si>
  <si>
    <t>첨단사회를 앞당기는 無배터리 기술</t>
  </si>
  <si>
    <t>전기차 시대 비밀 병기는 ‘타이어’?</t>
  </si>
  <si>
    <t>코앞으로 다가온 드론 배송</t>
  </si>
  <si>
    <t>성큼 다가온 ‘에코 MaaS’ 시대</t>
  </si>
  <si>
    <t>OURA RING, 스마트 워치 넘어설까?</t>
  </si>
  <si>
    <t>그린수소를 둘러싼 기가와트 경쟁</t>
  </si>
  <si>
    <t>흔들리는 OTT 시장, 업계 재편될까?</t>
  </si>
  <si>
    <t>리쇼어링, 제조업 생태계 바꿀까?</t>
  </si>
  <si>
    <t>식량안보의 구세주, 쌀 비즈니스</t>
  </si>
  <si>
    <t>철강부터 탄소 다이어트, 볼보 CE</t>
  </si>
  <si>
    <t>Move To Earn 서비스가 주는 3가지 Tip</t>
  </si>
  <si>
    <t>기업까지 가세한 ‘되팔기’ 열풍, ‘리커머스'</t>
  </si>
  <si>
    <t>빅테크 기업의 ‘디지털 인클루전’</t>
  </si>
  <si>
    <t>헬스케어 생태계를 잠식하는 ‘애플워치’</t>
  </si>
  <si>
    <t>FDA 승인 파킨슨병 앱의 숨은 조력자</t>
  </si>
  <si>
    <t>‘중장거리 무인 배송’ 베팅하는 월마트</t>
  </si>
  <si>
    <t>도시로 회귀하는 IT 기업 데이터센터</t>
  </si>
  <si>
    <t>‘데이터 분석’으로 기후 변화 대응하는 ‘보험업계’</t>
  </si>
  <si>
    <t>불황에도 주목받는 위성 빅데이터 스타트업</t>
  </si>
  <si>
    <t>디지털 서비스에 깐깐해진 서구 소비자들</t>
  </si>
  <si>
    <t>반도체 내재화를 가속화하는 완성차업계</t>
  </si>
  <si>
    <t>ESS 시장 강자로 떠오른 ‘플루언스 에너지’</t>
  </si>
  <si>
    <t>한류는 이미 예고되었다</t>
  </si>
  <si>
    <t>한눈에 보는 ‘바이오 기술 트렌드’</t>
  </si>
  <si>
    <t>RNA 치료제, 뇌질환 치료까지 가능할까?</t>
  </si>
  <si>
    <t>디지털 기술로 질병 치료를? ‘디지털 치료제’</t>
  </si>
  <si>
    <t>유전자 가위를 이용한 유전자 편집 치료제</t>
  </si>
  <si>
    <t>차세대 합성신약, 단백질 분해제</t>
  </si>
  <si>
    <t>암 환자들의 희망, 세포 치료제</t>
  </si>
  <si>
    <t>면역 항암제 시장의 대세</t>
  </si>
  <si>
    <t>자동차 산업, 100년 만의 대격변</t>
  </si>
  <si>
    <t>공급망이 바꾸는 자동차 대전환 시대</t>
  </si>
  <si>
    <t>AI·IoT가 이끄는 ‘제3의 카메라 물결’</t>
  </si>
  <si>
    <t>AI 람다는 정말 사람처럼 사고할까?</t>
  </si>
  <si>
    <t>'Text-to-Image' 인공지능 시대</t>
  </si>
  <si>
    <t>다운타임 ‘제로’ 도전하는 ‘AI 예지보전’ 기술</t>
  </si>
  <si>
    <t>‘디지털 트윈’이란 무엇인가?</t>
  </si>
  <si>
    <t>제조‧공공분야 디지털 트윈의 문제 해결법</t>
  </si>
  <si>
    <t>서비스의 질이 달라지는 '디지털 트윈'</t>
  </si>
  <si>
    <t>디지털 트윈을 선도하는 EPC</t>
  </si>
  <si>
    <t>세상에서 가장 아름다운 수학 공식</t>
  </si>
  <si>
    <t>다른 관점이 필요합니다</t>
  </si>
  <si>
    <t>분해자</t>
  </si>
  <si>
    <t>농사짓는 건축가, 흰개미</t>
  </si>
  <si>
    <t>함께 산다는 것</t>
  </si>
  <si>
    <t>신비한 오리너구리</t>
  </si>
  <si>
    <t>은밀한 사냥꾼, 카멜레온</t>
  </si>
  <si>
    <t>얼간이새 형제의 난</t>
  </si>
  <si>
    <t>가시고기 아비의 운명</t>
  </si>
  <si>
    <t>뻐꾸기 둥지 위로</t>
  </si>
  <si>
    <t>위기의 퍼핀</t>
  </si>
  <si>
    <t>갯벌 주먹대장, 농게</t>
  </si>
  <si>
    <t>말코손바닥사슴의 절규</t>
  </si>
  <si>
    <t>다윈의 핀치</t>
  </si>
  <si>
    <t>셸의 두 가지 선택</t>
  </si>
  <si>
    <t>ESG 평가에 필요한 관점</t>
  </si>
  <si>
    <t>Back to Normal, 자연 회복에의 기여</t>
  </si>
  <si>
    <t>마음을 얻는 Green Communication</t>
  </si>
  <si>
    <t>사회적 이슈에 어떻게 대응해야 할까</t>
  </si>
  <si>
    <t>투자자의 요구에서 시작되는 E 경영</t>
  </si>
  <si>
    <t>지역사회에서 새로운 가치를 창출하려면?</t>
  </si>
  <si>
    <t>지속가능 공급망을 위한 S 경영</t>
  </si>
  <si>
    <t>자본시장의 신뢰 구축을 위한 G 경영</t>
  </si>
  <si>
    <t>G 경영의 뜨거운 감자, 물적분할</t>
  </si>
  <si>
    <t>당신의 조직엔 ‘임팩트 플레이어’가 있나요?</t>
  </si>
  <si>
    <t>연봉이 투명해지는 시대, 기업의 대응은?</t>
  </si>
  <si>
    <t>2022년 HR 3가지 트렌드</t>
  </si>
  <si>
    <t>기업이 변한 걸까, 세상이 변한 걸까</t>
  </si>
  <si>
    <t>주 4일 근무제, 꿈의 직장 될까?</t>
  </si>
  <si>
    <t>새로운 채용 기준, 학위 리셋</t>
  </si>
  <si>
    <t>“사업장 복귀하라” vs. “재택 계속하자”, 대응은?</t>
  </si>
  <si>
    <t>성과관리를 위한 최고의 코치, '연결형 리더'</t>
  </si>
  <si>
    <t>이런 말은 꼭 피하세요! 리더의 대화법</t>
  </si>
  <si>
    <t>조직의 5가지 독성 문화, ‘CANDU’</t>
  </si>
  <si>
    <t>질레니얼 세대의 직무 만족도 하락 원인</t>
  </si>
  <si>
    <t>당신은 ‘독성 리더’인가요?</t>
  </si>
  <si>
    <t>‘인간중심’ 일의 미래, 기업의 HR 전략은?</t>
  </si>
  <si>
    <t>떠나려는 직원까지 사로잡는 직원 경험은?</t>
  </si>
  <si>
    <t>하이브리드 워크 시대, 리더의 필수 역량은?</t>
  </si>
  <si>
    <t>어디까지 ‘우리 직원’일까? ‘워크포스 생태계’</t>
  </si>
  <si>
    <t>CEO 커뮤니케이션 트렌드, 직접 소통</t>
  </si>
  <si>
    <t>CEO 커뮤니케이션 가이드라인</t>
  </si>
  <si>
    <t>업계 놀라게 한 MS의 ‘新 인력관리 정책’</t>
  </si>
  <si>
    <t>MS가 ‘직원 번영’에 주목하는 이유</t>
  </si>
  <si>
    <t>리더에게 "나는 모릅니다"가 필요한 이유</t>
  </si>
  <si>
    <t>의사결정 피로감을 극복하는 4가지 방법</t>
  </si>
  <si>
    <t>후지필름의 다음 도전은 바이오의약품?</t>
  </si>
  <si>
    <t>캠핑의 아이콘, 스노우피크</t>
  </si>
  <si>
    <t>100년의 깨끗함, 토토</t>
  </si>
  <si>
    <t>스팸왕국의 새로운 성공 조리법</t>
  </si>
  <si>
    <t>혁신의 라이딩, 자이언트</t>
  </si>
  <si>
    <t>온라인 도매업의 아마존, 페어</t>
  </si>
  <si>
    <t>이커머스의 아날로그 강자, 엣시</t>
  </si>
  <si>
    <t>신사복 위기? 휴고보스의 리부트</t>
  </si>
  <si>
    <t>메타버스 스토리제국, 디즈니</t>
  </si>
  <si>
    <t>피자 덕후가 만든 성공의 맛, 우니</t>
  </si>
  <si>
    <t>10년 만에 유니콘이 된 바이트댄스</t>
  </si>
  <si>
    <t>스타가 나에게 영상편지를? 카메오</t>
  </si>
  <si>
    <t>모피를 거부하는 명품 그룹, Kering</t>
  </si>
  <si>
    <t>싱글서브, ‘오직 당신을 위한’ 혁신</t>
  </si>
  <si>
    <t>혁신과 개선 사이</t>
  </si>
  <si>
    <t>교통의 미래, ‘인릭스’ 빅데이터에 달려있다?</t>
  </si>
  <si>
    <t>콘 아이스크림의 역사, JOY</t>
  </si>
  <si>
    <t>비어 있는 혁신 공간 찾기</t>
  </si>
  <si>
    <t>요가복의 샤넬, 룰루레몬</t>
  </si>
  <si>
    <t>단 하나의 질문</t>
  </si>
  <si>
    <t>게임계의 디즈니로 변신하는 닌텐도</t>
  </si>
  <si>
    <t>카테고리 혁신</t>
  </si>
  <si>
    <t>솔루션과 서비스, 갈 길이 다르지만</t>
  </si>
  <si>
    <t>씽크 홀리스틱</t>
  </si>
  <si>
    <t>수학자들이 극찬한 명품 분필, 하고로모 </t>
  </si>
  <si>
    <t>Are You Open?</t>
  </si>
  <si>
    <t>혁신의 ESG</t>
  </si>
  <si>
    <t>팬덤 마케팅의 모범, 스바루</t>
  </si>
  <si>
    <t>불편해도 진실이다</t>
  </si>
  <si>
    <t>新아이스 실크로드를 그리는, 쿠라모토 빙업</t>
  </si>
  <si>
    <t>핫플레이스로 거듭난 日 목욕탕의 쇄신 경영</t>
  </si>
  <si>
    <t>꼬리에 꼬리를 무는 미용실, 오쿠시</t>
  </si>
  <si>
    <t>최고가 아니면 안 한다, 마니</t>
  </si>
  <si>
    <t>정상을 지키는 방법, 아타고</t>
  </si>
  <si>
    <t>내 나이가 어때서! 고레이샤</t>
  </si>
  <si>
    <t>전통을 잇다, 아에루</t>
  </si>
  <si>
    <t>절실하면 통한다, 가타노 공업</t>
  </si>
  <si>
    <t>진화 그 이상, WHILL</t>
  </si>
  <si>
    <t>일하는 과자, 에스프라이드</t>
  </si>
  <si>
    <t>지구를 구하라! 유글레나</t>
  </si>
  <si>
    <t>원래 그런 것은 없다, 티어</t>
  </si>
  <si>
    <t>당신에게 꿀잠을, 베넥스</t>
  </si>
  <si>
    <t>정한 것은 지킨다, 야마다제작소</t>
  </si>
  <si>
    <t>식품 폐기물 처리의 끝판왕, 알버트 하인</t>
  </si>
  <si>
    <t>그 남자가 양복 입고 농사짓는 이유</t>
  </si>
  <si>
    <t>역혁신에서 답을 찾은 그라민 아메리카</t>
  </si>
  <si>
    <t>안과 밖 모두 만족! 트렁크 호텔</t>
  </si>
  <si>
    <t>그럴 만한 가치, 프리스틴 시즈</t>
  </si>
  <si>
    <t>기업은 누구의 것인가, 아일린 피셔</t>
  </si>
  <si>
    <t>내게 열광할 최소한의 고객, 리퀴드데스</t>
  </si>
  <si>
    <t>이 남자가 스스로를 고소한 이유</t>
  </si>
  <si>
    <t>안 된다는 생각을 버리면?</t>
  </si>
  <si>
    <t>상상의 벽을 깨다, 레고</t>
  </si>
  <si>
    <t>따로 또 같이! 슈퍼호텔</t>
  </si>
  <si>
    <t>tsmc가 일본으로 간 이유는?</t>
  </si>
  <si>
    <t>지금 왜 한일 GDP 역전론인가?</t>
  </si>
  <si>
    <t>일본의 반격, 전고체전지</t>
  </si>
  <si>
    <t>엔화, 과연 안전자산인가?</t>
  </si>
  <si>
    <t>한일 관계 회복되나?</t>
  </si>
  <si>
    <t>경제안전보장 추진법, 왜?</t>
  </si>
  <si>
    <t>일본 재진출, 한국기업의 약진</t>
  </si>
  <si>
    <t>뒤쳐진 일본의 선택, 양자기술</t>
  </si>
  <si>
    <t>종신고용은 IT혁명의 천적?</t>
  </si>
  <si>
    <t>재기를 노리는 일본 반도체</t>
  </si>
  <si>
    <t>생존을 위한 공동의 진화, 코에볼루션</t>
  </si>
  <si>
    <t>신의를 지키다, 퇴피삼사</t>
  </si>
  <si>
    <t>흉조에 대처하는 자세</t>
  </si>
  <si>
    <t>검소한 삶, 검이양덕</t>
  </si>
  <si>
    <t>평화를 위한 비용</t>
  </si>
  <si>
    <t>왜곡을 분별하는 지혜, 천정득인</t>
  </si>
  <si>
    <t>절호의 기회를 마주한 순간</t>
  </si>
  <si>
    <t>성공을 원한다면, 정익구정</t>
  </si>
  <si>
    <t>속임수로 나라를 세운 남자</t>
  </si>
  <si>
    <t>부족한 나를 채우는 질문, 호문즉유</t>
  </si>
  <si>
    <t>진정성 없는 외교의 최후</t>
  </si>
  <si>
    <t>정성을 담은 섬김, 이성대객</t>
  </si>
  <si>
    <t>정치력의 차이가 불러온 결과</t>
  </si>
  <si>
    <t>봉심을 버려야 생기는 안목</t>
  </si>
  <si>
    <t>천심을 이긴 민심</t>
  </si>
  <si>
    <t>덕으로 채우다, 실이덕형</t>
  </si>
  <si>
    <t>리더가 되면 가장 먼저 할 일</t>
  </si>
  <si>
    <t>남다른 통찰력, 인기아취</t>
  </si>
  <si>
    <t>선택받는 리더가 되려면?</t>
  </si>
  <si>
    <t>너그러운 처벌, 포편지벌</t>
  </si>
  <si>
    <t>승리를 위해 갖춰야 할 태도</t>
  </si>
  <si>
    <t>전심으로 집중하다, 전심치지</t>
  </si>
  <si>
    <t>결국, 사람이 힘</t>
  </si>
  <si>
    <t>큰 사고를 막으려면, 방미두점</t>
  </si>
  <si>
    <t>전환기 후계자에게 필요한 것</t>
  </si>
  <si>
    <t>MZ세대, 돈이 전부는 아니다!</t>
  </si>
  <si>
    <t>Quiet Quitting</t>
  </si>
  <si>
    <t>같은 시대를 살아가는 세대</t>
  </si>
  <si>
    <t>꼰대와 MZ, 원하는 리더는 같다?</t>
  </si>
  <si>
    <t>혁신에 늦은 나이는 없다</t>
  </si>
  <si>
    <t>야구소녀 김라경의 무한도전</t>
  </si>
  <si>
    <t>유한준, 고구마로 인생 역전?</t>
  </si>
  <si>
    <t>위기의 야구를 구한 리더, 버드 셀릭</t>
  </si>
  <si>
    <t>메이저리그에 부는 여풍</t>
  </si>
  <si>
    <t>멈춤과 기다림, 사사키 로키</t>
  </si>
  <si>
    <t>똑똑한 천재 리더의 치명적 약점</t>
  </si>
  <si>
    <t>디즈니플러스를 MLB가 만들었다구?</t>
  </si>
  <si>
    <t>노감독의 귀환</t>
  </si>
  <si>
    <t>다저스의 목소리, 빈 스컬리</t>
  </si>
  <si>
    <t>야구 카드가 코인보다 낫다?</t>
  </si>
  <si>
    <t>랜더스, 우승보다 더 중요한 것</t>
  </si>
  <si>
    <t>지구 지키는 정의의 사도, 책임은?</t>
  </si>
  <si>
    <t>사후세계에서 무슨 일이?</t>
  </si>
  <si>
    <t>좀비를 죽이면 살인죄일까?</t>
  </si>
  <si>
    <t>혼자보다 둘이 더 문제다?</t>
  </si>
  <si>
    <t>'정직한 후보'가 되려면?</t>
  </si>
  <si>
    <t>취한 자들의 세상</t>
  </si>
  <si>
    <t>내 재산, 누구를 줄까? '상속의 시대'</t>
  </si>
  <si>
    <t>주기로 했으면 꼭 줘야 할까?</t>
  </si>
  <si>
    <t>당신의 '가족'은 누구입니까?</t>
  </si>
  <si>
    <t>가족끼리는 괜찮아?</t>
  </si>
  <si>
    <t>로또 1등! 주인은 누구일까?</t>
  </si>
  <si>
    <t>우크라이나와 러시아의 응답하라 1994</t>
  </si>
  <si>
    <t>대체 조약이 뭐요?, 강화도 조약</t>
  </si>
  <si>
    <t>독일 통일은 '동서독 기본조약' 덕분?</t>
  </si>
  <si>
    <t>전연의 맹약</t>
  </si>
  <si>
    <t>우주 조약, 답을 찾을 수 있을까?</t>
  </si>
  <si>
    <t>전쟁 속 인도주의, 제네바 협약</t>
  </si>
  <si>
    <t>다른 길 걷는 美中 통화정책</t>
  </si>
  <si>
    <t>우크라이나 사태와 美 국채금리</t>
  </si>
  <si>
    <t>미국의 사상 두 번째 양적긴축 원인</t>
  </si>
  <si>
    <t>美 통화정책 불확실성 원인</t>
  </si>
  <si>
    <t>美 자이언트 스텝 평가와 전망</t>
  </si>
  <si>
    <t>美 2연속 자이언트 스텝, 시장금리 향방은?</t>
  </si>
  <si>
    <t>신흥국 부채위기, 얼마나 심각한가</t>
  </si>
  <si>
    <t>글로벌 금융 불안 고조 원인과 전망</t>
  </si>
  <si>
    <t>美 국채시장 유동성 하락의 원인과 전망 </t>
  </si>
  <si>
    <t>AI 도입에 성공하려면? CUE</t>
  </si>
  <si>
    <t>보상, 어디까지 투명해야 할까?</t>
  </si>
  <si>
    <t>People Analytics, 3가지 유의점</t>
  </si>
  <si>
    <t>BMW가 구독 서비스를 포기한 이유</t>
  </si>
  <si>
    <t>절대 실패하지 않는 계획은?</t>
  </si>
  <si>
    <t>잘나가던 펠로톤이 위기를 맞은 이유?</t>
  </si>
  <si>
    <t>쇼핑몰인가? SNS인가?</t>
  </si>
  <si>
    <t>작심삼일을 해결하라!</t>
  </si>
  <si>
    <t>전 직원 연봉 7만 달러의 효과</t>
  </si>
  <si>
    <t>넥스트 노멀의 리더는?</t>
  </si>
  <si>
    <t>소비자는 알고 있다</t>
  </si>
  <si>
    <t>Z세대와 동료적 문화</t>
  </si>
  <si>
    <t>이상한 나라, 메타버스</t>
  </si>
  <si>
    <t>누가 경쟁우위를 가질 것인가?</t>
  </si>
  <si>
    <t>메타버스에서 중심잡기</t>
  </si>
  <si>
    <t>메타버스의 활로, B2B 시장</t>
  </si>
  <si>
    <t>웹 3.0 시대, 기업의 생존전략</t>
  </si>
  <si>
    <t>메타버스 수익모델의 진화</t>
  </si>
  <si>
    <t>블록체인은 위계 조직을 어떻게 바꿀까?</t>
  </si>
  <si>
    <t>메타버스, 경영의 판도를 바꾸다</t>
  </si>
  <si>
    <t>MZ 마케팅의 교과서, 발렌시아가</t>
  </si>
  <si>
    <t>거장의 숨결, 톰 포드</t>
  </si>
  <si>
    <t>괴물 신인, 써 켄싱턴</t>
  </si>
  <si>
    <t>부상하는 광고 채널, 리테일 미디어</t>
  </si>
  <si>
    <t>변화하는 마케팅 화두, 쉬어도 괜찮아</t>
  </si>
  <si>
    <t>개인화 마케팅 시대, ‘고객 데이터 플랫폼’이 뜬다</t>
  </si>
  <si>
    <t>글로벌 기업 로고 갈아입기 열풍, 왜?</t>
  </si>
  <si>
    <t>신제품 흥행의 주류 공식 ‘드롭’</t>
  </si>
  <si>
    <t>자급자족 못하는 北 농업</t>
  </si>
  <si>
    <t>인도 유니콘 기업이 뜬다</t>
  </si>
  <si>
    <t>퇴행하는 북한 축산업</t>
  </si>
  <si>
    <t>인도 정부의 ‘웰컴 FTA’</t>
  </si>
  <si>
    <t>북한 수산업, 부활할 수 있을까?</t>
  </si>
  <si>
    <t>국경이 열리고 있는 북한</t>
  </si>
  <si>
    <t>북한에도 퍼지는 K컬처 열풍</t>
  </si>
  <si>
    <t>국제정세 변화와 북한의 선택</t>
  </si>
  <si>
    <t>인도-러시아 밀월의 이유</t>
  </si>
  <si>
    <t>코로나 상황을 이용하는 북한</t>
  </si>
  <si>
    <t>북한이 핵을 고집하는 이유</t>
  </si>
  <si>
    <t>인도에 ‘쓰레기 카페’까지 등장한 이유</t>
  </si>
  <si>
    <t>북한 주민이 원하는 경제협력은?</t>
  </si>
  <si>
    <t>최고인민회의에서 나타난 북한의 불안정성</t>
  </si>
  <si>
    <t>심상치 않은 북한의 식량 사정</t>
  </si>
  <si>
    <t>인도계 영국총리 탄생과 인도</t>
  </si>
  <si>
    <t>북한발 위기, 어떻게?</t>
  </si>
  <si>
    <t>세계 최대 난징성벽</t>
  </si>
  <si>
    <t>중국 소수민족의 운명은?</t>
  </si>
  <si>
    <t>참배 정치의 장, 효릉</t>
  </si>
  <si>
    <t>격변기에 희생된 영웅, 웅정필</t>
  </si>
  <si>
    <t>쑨원, 난징에 잠들다</t>
  </si>
  <si>
    <t>라면계의 에르메스, 라미엔슈어</t>
  </si>
  <si>
    <t>두 사찰에 깃든 역사의 희비</t>
  </si>
  <si>
    <t>과연 왕이 될 자인가?</t>
  </si>
  <si>
    <t>이번 생은 포기야! 탕핑족</t>
  </si>
  <si>
    <t>기억의 의무, 난징대학살 기념관</t>
  </si>
  <si>
    <t>코브라 효과</t>
  </si>
  <si>
    <t>정복왕조의 중심지, 베이징</t>
  </si>
  <si>
    <t>인도의 여성 파워, 키란 베디</t>
  </si>
  <si>
    <t>아프리카를 휩쓸다! 촨인</t>
  </si>
  <si>
    <t>지상 천국 카슈미르로의 초대</t>
  </si>
  <si>
    <t>중화와 이적의 경계</t>
  </si>
  <si>
    <t>진화하는 역사왜곡, 탐원공정</t>
  </si>
  <si>
    <t>모순의 결정체, 만리장성</t>
  </si>
  <si>
    <t>영국 해적이 바꾼 인도 역사</t>
  </si>
  <si>
    <t>미천한 발이라고 할지라도</t>
  </si>
  <si>
    <t>대륙을 접수한 대만기업, 왕왕</t>
  </si>
  <si>
    <t>천안문 광장의 환희와 비극</t>
  </si>
  <si>
    <t>실패한 이상주의자, 왕망</t>
  </si>
  <si>
    <t>코로나로 본 베트남</t>
  </si>
  <si>
    <t>인도로 떠난 비틀스</t>
  </si>
  <si>
    <t>중국 역사의 심장, 천안문 광장</t>
  </si>
  <si>
    <t>솔직해서 잘 나갑니다, 싼즈송슈</t>
  </si>
  <si>
    <t>자식 잘 되는 것이 최고의 투자</t>
  </si>
  <si>
    <t>금단의 성역, 자금성</t>
  </si>
  <si>
    <t>중국 대학생들은 왜?</t>
  </si>
  <si>
    <t>마더 테레사의 경제학</t>
  </si>
  <si>
    <t>동남아의 중국을 꿈꾸다</t>
  </si>
  <si>
    <t>박물관이 된 금단의 성역</t>
  </si>
  <si>
    <t>메타버스, HR의 한계를 뛰어넘다</t>
  </si>
  <si>
    <t>메타버스, 교육을 부탁해!</t>
  </si>
  <si>
    <t>메타버스, 채용을 부탁해!</t>
  </si>
  <si>
    <t>메타버스, 협업을 부탁해!</t>
  </si>
  <si>
    <t>메타버스, 마음을 부탁해!</t>
  </si>
  <si>
    <t>카자흐스탄, 제2 아랍의 봄이 오는가?</t>
  </si>
  <si>
    <t>한겨울의 블랙아웃</t>
  </si>
  <si>
    <t>선을 넘은 러시아, 그 끝은?</t>
  </si>
  <si>
    <t>우크라이나 전쟁, 신냉전의 신호탄?</t>
  </si>
  <si>
    <t>러시아 덮친 IT 두뇌 유출</t>
  </si>
  <si>
    <t>우즈베키스탄 개혁, 거꾸로 가는가?</t>
  </si>
  <si>
    <t>우크라이나 전쟁, 무너지는 독일</t>
  </si>
  <si>
    <t>러시아와 중국으로, 사우디의 본심</t>
  </si>
  <si>
    <t>우크라이나 전쟁의 게임체인저</t>
  </si>
  <si>
    <t>세를 키우는 지역맹주, 튀르키예</t>
  </si>
  <si>
    <t>트렌드의 심장, K-문화</t>
  </si>
  <si>
    <t>특허로 보는 CES 2022</t>
  </si>
  <si>
    <t>테크 한잔, 네스프레소</t>
  </si>
  <si>
    <t>롤렉스 역주행</t>
  </si>
  <si>
    <t>진정한 발명자</t>
  </si>
  <si>
    <t>기술의 혼다</t>
  </si>
  <si>
    <t>디지털 농사꾼, 존 디어</t>
  </si>
  <si>
    <t>후지필름의 최종병기</t>
  </si>
  <si>
    <t>레고의 조립</t>
  </si>
  <si>
    <t>누리호의 비상</t>
  </si>
  <si>
    <t>반도체 괴물, TSMC</t>
  </si>
  <si>
    <t>퀀텀의 기술</t>
  </si>
  <si>
    <t>생각이 나를 괴롭혀요</t>
  </si>
  <si>
    <t>결정이 세상에서 제일 어려워요</t>
  </si>
  <si>
    <t>지긋지긋한 학벌 콤플렉스</t>
  </si>
  <si>
    <t>커리어우먼의 비애</t>
  </si>
  <si>
    <t>호의가 불편해요</t>
  </si>
  <si>
    <t>게으른 동료들 때문에 화가 나요</t>
  </si>
  <si>
    <t>사과하고도 욕먹을까 겁이 나요</t>
  </si>
  <si>
    <t>영혼의 파괴자, 감정노동</t>
  </si>
  <si>
    <t>내가 부정적이라고? 기죽지 말자!</t>
  </si>
  <si>
    <t>좋아하는 일이 싫어졌다!</t>
  </si>
  <si>
    <t>내 성격, 바꾸고 싶다!</t>
  </si>
  <si>
    <t>공감 능력, 어떻게 키울까?</t>
  </si>
  <si>
    <t>행복해지고 싶다면 ‘단절’하라!</t>
  </si>
  <si>
    <t>D2C 비즈니스 생존전략</t>
  </si>
  <si>
    <t>고객과 함께 만든다, 글로시에</t>
  </si>
  <si>
    <t>여행가방에서 여행 브랜드로, 어웨이</t>
  </si>
  <si>
    <t>D2C의 선택, 구독 서비스</t>
  </si>
  <si>
    <t>코로나 시대, 시세이도의 D2C 전략</t>
  </si>
  <si>
    <t>D2C 브랜드로 다시 태어난 ‘리바이스’</t>
  </si>
  <si>
    <t>D2C 브랜드, 어떻게 구축할까?</t>
  </si>
  <si>
    <t>뉴노멀 시대 비즈니스 모델, D2C</t>
  </si>
  <si>
    <t>And 경영인가, or 경영인가?</t>
  </si>
  <si>
    <t>다각화 전략 실행</t>
  </si>
  <si>
    <t>전략 간 상충을 막아라!</t>
  </si>
  <si>
    <t>전략수립 실패? 실행이 문제!</t>
  </si>
  <si>
    <t>시너지효과 창출, 왜 어려울까?</t>
  </si>
  <si>
    <t>적자생존 vs. 약자생존</t>
  </si>
  <si>
    <t>신규사업 진출을 위한 4가지 테스트</t>
  </si>
  <si>
    <t>신규사업 진출과 시너지효과</t>
  </si>
  <si>
    <t>신규사업 진출이 유일한 대안?</t>
  </si>
  <si>
    <t>빅뱅 파괴의 특징</t>
  </si>
  <si>
    <t>마켓 리더가 파괴적 혁신에 대처하지 못하는 이유</t>
  </si>
  <si>
    <t>파괴적 혁신이란 무엇인가?</t>
  </si>
  <si>
    <t>혁신의 출발점은?</t>
  </si>
  <si>
    <t>혁신이 어려운 이유</t>
  </si>
  <si>
    <t>경쟁 우위에서 네트워크 우위로</t>
  </si>
  <si>
    <t>인류가 쏘아 올린 미래, 우주 로봇</t>
  </si>
  <si>
    <t>식사를 부탁해, 셰프 로봇</t>
  </si>
  <si>
    <t>로봇 세상의 관문, 공항</t>
  </si>
  <si>
    <t>로봇 청소기? 이젠 청소 로봇</t>
  </si>
  <si>
    <t>스마트 팜에 귀농했어요, 농업 로봇</t>
  </si>
  <si>
    <t>당신과 함께합니다, 반려 로봇</t>
  </si>
  <si>
    <t>내 집 앞까지 척척, 배달 로봇</t>
  </si>
  <si>
    <t>1mm 오차도 없다, 의료 로봇</t>
  </si>
  <si>
    <t>화성 정복의 꿈, 우주탐사 로봇</t>
  </si>
  <si>
    <t>자연에서 찾은 답, 생체모방 로봇</t>
  </si>
  <si>
    <t>함께라는 힘, 군집 로봇</t>
  </si>
  <si>
    <t>태권V가 현실로, 탑승형 로봇</t>
  </si>
  <si>
    <t>미지의 심해를 누비다, 해저탐사 로봇</t>
  </si>
  <si>
    <t>로봇이 만든 기적, 환자보조 로봇</t>
  </si>
  <si>
    <t>현실에서 만난 아이언맨</t>
  </si>
  <si>
    <t>함께 일합시다! 협동 로봇</t>
  </si>
  <si>
    <t>재난 현장의 슈퍼히어로, 휴머노이드</t>
  </si>
  <si>
    <t>완벽한 슈퍼 짐꾼 네발 로봇</t>
  </si>
  <si>
    <t>‘찐’이 만들면 다르다! 예티</t>
  </si>
  <si>
    <t>출판업계의 파괴자, 타셴</t>
  </si>
  <si>
    <t>윙스탑이 코로나 불황을 이기는 법</t>
  </si>
  <si>
    <t>혁신의 전통, 스톤 아일랜드</t>
  </si>
  <si>
    <t>가구계의 애플, 허먼밀러</t>
  </si>
  <si>
    <t>도전! 킥스타터</t>
  </si>
  <si>
    <t>신발 밑창 외길 인생, 비브람</t>
  </si>
  <si>
    <t>올드함을 비틀다, 고야드</t>
  </si>
  <si>
    <t>Z세대의 ESPN, 오버타임</t>
  </si>
  <si>
    <t>불가능은 없다, 임파서블 푸드</t>
  </si>
  <si>
    <t>발칙한 파인 캐주얼, 에그슬럿</t>
  </si>
  <si>
    <t>코카콜라에 도전한다! 프릿츠콜라</t>
  </si>
  <si>
    <t>인공지능 활용하는 애플의 ‘빅 픽처'</t>
  </si>
  <si>
    <t>로고 없는 브랜드, 보테가 베네타</t>
  </si>
  <si>
    <t>양심의 아이콘, 이메이</t>
  </si>
  <si>
    <t>슬기로운 피트니스 생활, 펠로톤</t>
  </si>
  <si>
    <t>백년의 유산, 오토복</t>
  </si>
  <si>
    <t>도미노피자가 IT기업이라구?</t>
  </si>
  <si>
    <t>와인잔 명가, 스토즐 라우시츠</t>
  </si>
  <si>
    <t>코로나19가 만든 新조류 '이웃 소셜미디어'</t>
  </si>
  <si>
    <t>400년 품격, 산타 마리아 노벨라</t>
  </si>
  <si>
    <t>고객가치에 집중하라! 세일즈포스</t>
  </si>
  <si>
    <t>日 시니어 시장 대박상품, 하루메쿠</t>
  </si>
  <si>
    <t>마우스 끝판왕, 로지텍</t>
  </si>
  <si>
    <t>착한 놈, 예쁜 놈, 편한 놈 로티스</t>
  </si>
  <si>
    <t>152년 빨간 맛, 타바스코</t>
  </si>
  <si>
    <t>23년만 수장교체, '이온'에 무슨 일이?</t>
  </si>
  <si>
    <t>美 대통령의 선택, 브룩스 브라더스</t>
  </si>
  <si>
    <t>매장을 서비스하다, 베타</t>
  </si>
  <si>
    <t>워런 버핏의 픽! RH</t>
  </si>
  <si>
    <t>차이나는 클래식, 닥터마틴</t>
  </si>
  <si>
    <t>보수기업 대명사 '보쉬'에 무슨 일이?</t>
  </si>
  <si>
    <t>집착왕, 다이슨</t>
  </si>
  <si>
    <t>지속가능성에 대한 고집, 스텔라 매카트니</t>
  </si>
  <si>
    <t>식당을 넘어 라이프스타일, 스위트 그린</t>
  </si>
  <si>
    <t>데이터가 왕이다, '아마존'</t>
  </si>
  <si>
    <t>아는 사람만 아는 이야기, 이솝</t>
  </si>
  <si>
    <t>'다시' 차이를 만들다, 스타벅스</t>
  </si>
  <si>
    <t>다크 데이터의 부상</t>
  </si>
  <si>
    <t>본질적 가치에 집중하라! 리모와</t>
  </si>
  <si>
    <t>디지털 트랜스포메이션은 어도비처럼</t>
  </si>
  <si>
    <t>버리지마! 프라이탁</t>
  </si>
  <si>
    <t>블렌더 하나로 100년 기업, 바이타믹스</t>
  </si>
  <si>
    <t>패션 신흥 강자, 오프화이트</t>
  </si>
  <si>
    <t>신속하고 유연하게! 젠하이저</t>
  </si>
  <si>
    <t>182살 혁신가, 존 디어</t>
  </si>
  <si>
    <t>버려라! 러쉬</t>
  </si>
  <si>
    <t>루이비통의 새로운 경쟁자, 더리얼리얼</t>
  </si>
  <si>
    <t>100년을 준비하는 기업 '다논'</t>
  </si>
  <si>
    <t>‘한 끗 차이’ 경쟁력, 비결은?</t>
  </si>
  <si>
    <t>완판의 대가, 슈프림</t>
  </si>
  <si>
    <t>예술이 된 창고, 테라다 창고</t>
  </si>
  <si>
    <t>'리테일 종말'의 파고를 넘다, '알디'</t>
  </si>
  <si>
    <t>토요타를 닮은 샐러드 기업, 록필드</t>
  </si>
  <si>
    <t>2019 런던 ‘힙’ 플레이스</t>
  </si>
  <si>
    <t>지속가능한 선순환, 테라사이클</t>
  </si>
  <si>
    <t>디지털 트랜스포메이션, OO을 극복해라?</t>
  </si>
  <si>
    <t>원조를 넘어 최고를 꿈꾸다, 닛신</t>
  </si>
  <si>
    <t>향과 맛을 창조하다, 지보단</t>
  </si>
  <si>
    <t>큰손으로 떠오른 美 히스패닉</t>
  </si>
  <si>
    <t>도요타가 외부 기업에 눈을 돌린 이유</t>
  </si>
  <si>
    <t>세계 시장 석권한 MIDAS IT, 비결은?</t>
  </si>
  <si>
    <t>알리바바 위협하는 中 신흥강자, 핀둬둬</t>
  </si>
  <si>
    <t>기업 재건의 귀재, 베인캐피탈</t>
  </si>
  <si>
    <t>저출산·고령화 시대, 이 기업이 사는 법</t>
  </si>
  <si>
    <t>日 고속버스업계의 혁신, 윌러</t>
  </si>
  <si>
    <t>日 일손부족 해결 전략</t>
  </si>
  <si>
    <t>와코루가 구두로 성공한 이유?!</t>
  </si>
  <si>
    <t>사양화에 대처하는 완구업계의 자세</t>
  </si>
  <si>
    <t>세상을 바꾸는 운동화, 베자</t>
  </si>
  <si>
    <t>쉬코노미, 여심을 잡아라!</t>
  </si>
  <si>
    <t>신사업 발굴은 리쿠르트홀딩스처럼!</t>
  </si>
  <si>
    <t>블랙베리, 보안소프트웨어로 부활을 꿈꾸다</t>
  </si>
  <si>
    <t>아마존드에서 생존하는 법</t>
  </si>
  <si>
    <t>日의 섬세함이 만들어내는 新비즈니스</t>
  </si>
  <si>
    <t>美 건설시장의 다크호스, DPR</t>
  </si>
  <si>
    <t>비즈니스 모델의 한계를 뛰어넘다! 미쓰이 화학</t>
  </si>
  <si>
    <t>절대강자 시장에 도전장을! JP 모건 체이스</t>
  </si>
  <si>
    <t>사라졌던 주판을 부활시키다 ‘다이이치’</t>
  </si>
  <si>
    <t>아마존을 긴장시키다, 쇼피파이</t>
  </si>
  <si>
    <t>알리바바를 위협하다, 징동닷컴</t>
  </si>
  <si>
    <t>잠자는 사자 눈을 뜨다! 라이온</t>
  </si>
  <si>
    <t>가라오케의 변신은 무죄, 고시다카홀딩스</t>
  </si>
  <si>
    <t>당장의 수익보단 가능성에 베팅! 스미토모</t>
  </si>
  <si>
    <t>디지털 혁신으로 생존한다, 단스케 뱅크</t>
  </si>
  <si>
    <t>패션계 새로운 공유바람, 렌트 더 런웨이</t>
  </si>
  <si>
    <t>속도 전쟁의 타개책, 전략적 제휴</t>
  </si>
  <si>
    <t>진정한 신사, 『만물박사』</t>
  </si>
  <si>
    <t>『참을 수 없는 존재의 가벼움』</t>
  </si>
  <si>
    <t>사람과 호랑이 중 누가 사냥꾼인가? 『파이 이야기』</t>
  </si>
  <si>
    <t>나만의 오두막집 『월든』</t>
  </si>
  <si>
    <t>천 하룻밤 이야기, 『아라비안 나이트』</t>
  </si>
  <si>
    <t>어떤 세상이 정말 『멋진 신세계』인가?</t>
  </si>
  <si>
    <t>토머스 핀천, 『제49호 품목의 경매』</t>
  </si>
  <si>
    <t>영국인이 사랑하는 소설, 『올리버 트위스트』</t>
  </si>
  <si>
    <t>개츠비는 왜 위대한가? 『위대한 개츠비』</t>
  </si>
  <si>
    <t>드라큘라가 당신의 목을 노린다?!</t>
  </si>
  <si>
    <t>불멸의 고전, 『로빈슨 크루소』</t>
  </si>
  <si>
    <t>과연 누가 죄인인가? 『주홍글자』</t>
  </si>
  <si>
    <t>괴물의 눈물, 『프랑켄슈타인』</t>
  </si>
  <si>
    <t>날자, 한 번만 더 날자꾸나. 이상, 『날개』</t>
  </si>
  <si>
    <t>비상을 꿈꾸는 자, 『더블린 사람들』</t>
  </si>
  <si>
    <t>장미는 이름으로 기억되지 않는다, 『장미의 이름』</t>
  </si>
  <si>
    <t>나는 ‘호밀밭의 파수꾼’이 되고 싶다</t>
  </si>
  <si>
    <t>인간은 무엇을 위해 사는가? 『모비 딕』</t>
  </si>
  <si>
    <t>『1984』의 질문</t>
  </si>
  <si>
    <t>물에 잠긴 진실</t>
  </si>
  <si>
    <t>진짜 얼굴을 찾아라!</t>
  </si>
  <si>
    <t>길 위의 '속사정'을 밝히다</t>
  </si>
  <si>
    <t>잿더미 속 진실게임</t>
  </si>
  <si>
    <t>너의 목소리가 보여</t>
  </si>
  <si>
    <t>피(血)도 모양이 있다?</t>
  </si>
  <si>
    <t>피는 진실을 알고 있다</t>
  </si>
  <si>
    <t>티끌 하나가 사람 잡는다</t>
  </si>
  <si>
    <t>침묵의 감시자</t>
  </si>
  <si>
    <t>휴대전화를 부검하다</t>
  </si>
  <si>
    <t>숨 막히는 전쟁, 프로파일링</t>
  </si>
  <si>
    <t>스치면 잡힌다!</t>
  </si>
  <si>
    <t>성장주기를 공략하라! 육아용품 구독</t>
  </si>
  <si>
    <t>구독 서비스, 금융기관의 구원투수 될까?</t>
  </si>
  <si>
    <t>구독 서비스 성공의 3가지 비결</t>
  </si>
  <si>
    <t>자동차 제조사는 왜 구독 서비스에 뛰어들었을까?</t>
  </si>
  <si>
    <t>음식도 무제한 구독? 日 외식업체의 성공비결</t>
  </si>
  <si>
    <t>파는 기타에서 즐기는 기타로, 펜더</t>
  </si>
  <si>
    <t>코로나19로 엇갈린 구독과 공유 성적표</t>
  </si>
  <si>
    <t>언택트 주치의 구독, 텔라닥</t>
  </si>
  <si>
    <t>블루에이프런으로 본 밀키트 구독의 위기</t>
  </si>
  <si>
    <t>구독 서비스 진화는 클래스패스처럼</t>
  </si>
  <si>
    <t>공간도 구독한다, 아도레스</t>
  </si>
  <si>
    <t>‘최신 기술을 구독하세요’ 그로버(Grover)</t>
  </si>
  <si>
    <t>구독 도입 시 고려할 사항은?</t>
  </si>
  <si>
    <t>구독 서비스의 도입 효과는?</t>
  </si>
  <si>
    <t>이것까지 구독이 가능하다고?</t>
  </si>
  <si>
    <t>구독 서비스의 부상, 그 이유는?</t>
  </si>
  <si>
    <t>'인플레 경고'에도 빛 바랜 금, 왜?</t>
  </si>
  <si>
    <t>원자재가 슈퍼사이클에 진입했다고?!</t>
  </si>
  <si>
    <t>IMF가 재정지출 확대를 제언한 까닭</t>
  </si>
  <si>
    <t>코로나19 vs. 글로벌 금융위기</t>
  </si>
  <si>
    <t>금값과 주가의 동반 상승, 왜?</t>
  </si>
  <si>
    <t>먹구름 낀 기업 신용, 어떤 문제를 가져올까?</t>
  </si>
  <si>
    <t>코로나19와 신흥국 경제</t>
  </si>
  <si>
    <t>코로나19와 글로벌 회사채 시장</t>
  </si>
  <si>
    <t>코로나19와 글로벌 통화정책 향방</t>
  </si>
  <si>
    <t>스웨덴의 마이너스 금리 종식</t>
  </si>
  <si>
    <t>주요국의 완화적 통화정책 수단은?</t>
  </si>
  <si>
    <t>리보의 몰락과 新 지표금리 논의</t>
  </si>
  <si>
    <t>마이너스 금리 국채 거래, 지속될까?</t>
  </si>
  <si>
    <t>글로벌 자금, 왜 채권시장으로 몰릴까?</t>
  </si>
  <si>
    <t>신흥국 동시다발 금리 인하, 그 이유는?</t>
  </si>
  <si>
    <t>글로벌 통화정책, 완화기조로 가나?</t>
  </si>
  <si>
    <t>글로벌 부채의 딜레마</t>
  </si>
  <si>
    <t>글로벌 통화정책 동조화, 지속될까?</t>
  </si>
  <si>
    <t>왜 신흥국으로 자금이 몰릴까?</t>
  </si>
  <si>
    <t>금융 취약 신흥국, 왜 늘어날까?</t>
  </si>
  <si>
    <t>글로벌 부채 확대, 왜 문제인가?</t>
  </si>
  <si>
    <t>주요국 장단기 금리 격차, 왜 축소될까?</t>
  </si>
  <si>
    <t>신흥국 자금 이탈, 지속될까?</t>
  </si>
  <si>
    <t>美 가계부채 증가, 다시 금융불안 야기할까?</t>
  </si>
  <si>
    <t>美 금리와 달러화 가치, 왜 반대로 움직일까?</t>
  </si>
  <si>
    <t>글로벌 장단기 금리 격차, 확대되나?</t>
  </si>
  <si>
    <t>신흥국 경제, 주요국 통화정책에 좌우</t>
  </si>
  <si>
    <t>통화긴축 시기, 금융 불안요인 진단</t>
  </si>
  <si>
    <t>비트코인, 안전자산 역할을 할까?</t>
  </si>
  <si>
    <t>주요국 중앙은행, 통화 긴축에 나설까?</t>
  </si>
  <si>
    <t>채권-주식의 대전환, 시기상조인가?</t>
  </si>
  <si>
    <t>우리 회사의 비즈니스 모델은? 미래식당</t>
  </si>
  <si>
    <t>어떤 질문을 해야 할까? 고드레지</t>
  </si>
  <si>
    <t>우리 회사의 대의는? 아멕스</t>
  </si>
  <si>
    <t>우리 회사는 왜 존재할까? 타니타</t>
  </si>
  <si>
    <t>세상에서 가장 오래된 술, 맥주</t>
  </si>
  <si>
    <t>독일에서 맛있는 맥주가 탄생한 비결</t>
  </si>
  <si>
    <t>마카롱은 프랑스 과자다?</t>
  </si>
  <si>
    <t>시대에 따라 달라지는 미남·미녀 기준</t>
  </si>
  <si>
    <t>쌀을 먹는 나라는 의외로 많다</t>
  </si>
  <si>
    <t>안네는 어디에 숨어 있었을까?</t>
  </si>
  <si>
    <t>유럽 미술관에 갈 때 우산은 금물!</t>
  </si>
  <si>
    <t>중동에 기독교도가 있다?!</t>
  </si>
  <si>
    <t>독일의 끝없는 과거사 반성, 왜?</t>
  </si>
  <si>
    <t>한 나라 안에 다른 나라 땅이 있다?!</t>
  </si>
  <si>
    <t>인도의 기독교 역사 이천 년</t>
  </si>
  <si>
    <t>노벨상을 만든 라만의 질문</t>
  </si>
  <si>
    <t>체티나드의 궁궐 같은 저택</t>
  </si>
  <si>
    <t>인도의 명절은 정의가 이긴 날</t>
  </si>
  <si>
    <t>인도 최초의 독립투사, 티푸 술탄</t>
  </si>
  <si>
    <t>아버지가 남긴 귀중한 유산</t>
  </si>
  <si>
    <t>죽지 않는 신화 ‘라마야나’</t>
  </si>
  <si>
    <t>어느 스승과 제자 이야기</t>
  </si>
  <si>
    <t>정치인의 자격이란</t>
  </si>
  <si>
    <t>인도 ‘노예왕조’를 아십니까?</t>
  </si>
  <si>
    <t>식민지 인도의 슬픈 팬데믹</t>
  </si>
  <si>
    <t>반얀나무의 어머니 팀마카</t>
  </si>
  <si>
    <t>인도 음악의 아버지 탄센</t>
  </si>
  <si>
    <t>‘핑크시티’를 세운 왕, 자이 싱</t>
  </si>
  <si>
    <t>200년의 달콤함 칸테왈라 스위트 가게</t>
  </si>
  <si>
    <t>주사위는 던져졌다</t>
  </si>
  <si>
    <t>물고기의 법칙을 넘다</t>
  </si>
  <si>
    <t>그들의 공존법</t>
  </si>
  <si>
    <t>어떤 어버이 이야기</t>
  </si>
  <si>
    <t>‘락시만 레카’를 그어라</t>
  </si>
  <si>
    <t>신성한 숲을 지켜라</t>
  </si>
  <si>
    <t>사느냐, 죽느냐? 물론 살아야죠!</t>
  </si>
  <si>
    <t>빗자루 정당, 인도 정치를 쓸다</t>
  </si>
  <si>
    <t>갠지스강물이 약수라고요?</t>
  </si>
  <si>
    <t>인도 카스트에 대한 몰랐던 진실</t>
  </si>
  <si>
    <t>다섯 살에 찾은 진리</t>
  </si>
  <si>
    <t>최고급 인도산 직물에 담긴 눈물</t>
  </si>
  <si>
    <t>인도 속 작은 프랑스, 푸두체리</t>
  </si>
  <si>
    <t>인도 속 작은 포르투갈, 고아</t>
  </si>
  <si>
    <t>종교 아닌 종교 같은 힌두교</t>
  </si>
  <si>
    <t>절대 다이아몬드 코이누르</t>
  </si>
  <si>
    <t>염라대왕을 이겨라!</t>
  </si>
  <si>
    <t>시크교를 아시나요?</t>
  </si>
  <si>
    <t>인도가 낳은 천재 수학자, 라마누잔</t>
  </si>
  <si>
    <t>그 많던 인도 왕국은 다 어디로?</t>
  </si>
  <si>
    <t>또 하나의 타지마할</t>
  </si>
  <si>
    <t>역사를 바꾼 검은 황금 ‘후추’</t>
  </si>
  <si>
    <t>물질이냐? 정신이냐?</t>
  </si>
  <si>
    <t>백세인생, 여러분의 꿈은 건재한가요?</t>
  </si>
  <si>
    <t>인도인은 왜 크리켓을 좋아할까?</t>
  </si>
  <si>
    <t>인도의 마지막 황제</t>
  </si>
  <si>
    <t>하루아침에 몰락한 제국</t>
  </si>
  <si>
    <t>인도의 경국지색, 파드미니 왕비</t>
  </si>
  <si>
    <t>있지만 없고, 없지만 있다?</t>
  </si>
  <si>
    <t>주는 것이 받는 것보다 행복하다</t>
  </si>
  <si>
    <t>구두 2켤레를 남긴 대통령</t>
  </si>
  <si>
    <t>역사는 되풀이 된다, 무굴 왕조 인도 점령기</t>
  </si>
  <si>
    <t>인도가 이슬람에게 패한 이유</t>
  </si>
  <si>
    <t>세계에서 가장 무서운 감옥</t>
  </si>
  <si>
    <t>뇌를 닮은 기계</t>
  </si>
  <si>
    <t>모두가 똑똑해 진다면?</t>
  </si>
  <si>
    <t>내 뇌는 내가 조절한다</t>
  </si>
  <si>
    <t>뇌는 진실만을 말한다</t>
  </si>
  <si>
    <t>빛과 소리로 뇌를 조절하다</t>
  </si>
  <si>
    <t>내 머릿속의 매트릭스</t>
  </si>
  <si>
    <t>뇌공학, 치매 정복에 나서다</t>
  </si>
  <si>
    <t>뇌 탐험가를 위한 지도</t>
  </si>
  <si>
    <t>무의식을 공략하라</t>
  </si>
  <si>
    <t>마음을 읽는 헤어밴드</t>
  </si>
  <si>
    <t>식물인간과의 대화</t>
  </si>
  <si>
    <t>'뇌'맘대로 움직이는 세상</t>
  </si>
  <si>
    <t>생각과 꿈을 읽는 기계</t>
  </si>
  <si>
    <t>뇌가 통증을 느끼지 못한다면?</t>
  </si>
  <si>
    <t>우리는 뇌의 10% 밖에 못 쓸까?</t>
  </si>
  <si>
    <t>음악을 들으면 똑똑해질까?</t>
  </si>
  <si>
    <t>내 뇌의 주인은?</t>
  </si>
  <si>
    <t>인간은 왜 망각할까?</t>
  </si>
  <si>
    <t>왜 초콜릿을 좋아할까?</t>
  </si>
  <si>
    <t>어떻게 말을 할 수 있을까?</t>
  </si>
  <si>
    <t>나이가 들면 뇌가 굳을까?</t>
  </si>
  <si>
    <t>남자와 여자의 뇌는 다를까?</t>
  </si>
  <si>
    <t>왜 인간은 다른 동물보다 똑똑할까?</t>
  </si>
  <si>
    <t>우리의 마음은 어디에 있을까?</t>
  </si>
  <si>
    <t>뉴스의 재구성</t>
  </si>
  <si>
    <t>혼성적 미디어체계의 위험</t>
  </si>
  <si>
    <t>언론 성격, 무엇이 결정하는가?</t>
  </si>
  <si>
    <t>언론을 흔드는 정치라는 변수</t>
  </si>
  <si>
    <t>한국 저널리즘 문제의 시작</t>
  </si>
  <si>
    <t>제3의 언론, 코포라티즘</t>
  </si>
  <si>
    <t>지중해 언론의 이중시장</t>
  </si>
  <si>
    <t>영미언론의 두 얼굴</t>
  </si>
  <si>
    <t>언론의 올바름에 대하여</t>
  </si>
  <si>
    <t>정보를 사고 파는 시대</t>
  </si>
  <si>
    <t>불가근 불가원</t>
  </si>
  <si>
    <t>문필가, 정치인 그리고 언론인</t>
  </si>
  <si>
    <t>언론신화의 이면</t>
  </si>
  <si>
    <t>신화가 만든 기대</t>
  </si>
  <si>
    <t>가짜뉴스와 탈진실의 시대</t>
  </si>
  <si>
    <t>어항, 물, 물고기</t>
  </si>
  <si>
    <t>위대한 개츠비, 그가 위대한 이유</t>
  </si>
  <si>
    <t>참을 수 없는 존재의 가벼움</t>
  </si>
  <si>
    <t>당신은 이방인입니까?</t>
  </si>
  <si>
    <t>일그러진 자화상, 아Q정전</t>
  </si>
  <si>
    <t>진정한 신사에 대하여, 위대한 유산</t>
  </si>
  <si>
    <t>인생이라는 항해, 노인과 바다</t>
  </si>
  <si>
    <t>당신의 베아트리체는? 신곡</t>
  </si>
  <si>
    <t>선과 악의 아이러니, 햄릿</t>
  </si>
  <si>
    <t>낙인을 극복하는 힘, 주홍글자</t>
  </si>
  <si>
    <t>운명 vs. 자유의지, 오이디푸스왕</t>
  </si>
  <si>
    <t>모비딕, 집념에 대하여</t>
  </si>
  <si>
    <t>사랑의 의미, 무기여 잘 있거라</t>
  </si>
  <si>
    <t>매화의 도시, 난징</t>
  </si>
  <si>
    <t>육조고도 십조도회, 난징</t>
  </si>
  <si>
    <t>낭만의 서호? '피땀눈물' 혁명의 무대!</t>
  </si>
  <si>
    <t>Made in China 첸탕장 대교</t>
  </si>
  <si>
    <t>항저우의 라오쯔하오, 호경여당</t>
  </si>
  <si>
    <t>홍정상인 ‘호설암’의 성공과 몰락</t>
  </si>
  <si>
    <t>‘건륭제 장수 비결’ 서호에 있다?</t>
  </si>
  <si>
    <t>동파거사 '소식'이 사랑한 항저우</t>
  </si>
  <si>
    <t>‘뇌봉탑’이 던지는 질문</t>
  </si>
  <si>
    <t>지상의 천당, 항저우</t>
  </si>
  <si>
    <t>국화의 도시 ‘카이펑’은 어떻게 막을 내렸나</t>
  </si>
  <si>
    <t>포증, 거침없이 포탄을 쏟아내다</t>
  </si>
  <si>
    <t>작두를 대령하라! 카이펑부 '포청천'</t>
  </si>
  <si>
    <t>북송의 황실 사원 ‘상국사’</t>
  </si>
  <si>
    <t>송나라의 절정, 여기 다 담겨있네</t>
  </si>
  <si>
    <t>태평성대 꿈이 현실로! 카이펑</t>
  </si>
  <si>
    <t>고대 도시의 '살아 있는 화석', 카이펑</t>
  </si>
  <si>
    <t>카이펑은 어떻게 수도가 됐을까?</t>
  </si>
  <si>
    <t>삶과 죽음이 맞닿은 세계, 뤄양</t>
  </si>
  <si>
    <t>측천무후의 모란과 뤄양수석</t>
  </si>
  <si>
    <t>백거이가 잠들어 있는 뤄양 ‘향산’</t>
  </si>
  <si>
    <t>아는 만큼 보인다, 용문석굴</t>
  </si>
  <si>
    <t>관우의 머리가 묻힌 곳</t>
  </si>
  <si>
    <t>중국 최초 불교사원, 백마사</t>
  </si>
  <si>
    <t>아홉 왕조 수도였던 천하의 중심, 뤄양</t>
  </si>
  <si>
    <t>100만 도시 ‘장안’의 빛과 그림자</t>
  </si>
  <si>
    <t>‘견우·직녀 설화’ 본고장, 장안?</t>
  </si>
  <si>
    <t>‘대명궁’과 당 태종 ‘이세민’의 최후</t>
  </si>
  <si>
    <t>시안 ‘3대 명탑’에 얽힌 사연은?</t>
  </si>
  <si>
    <t>한무제, 흉노를 손에 쥐다</t>
  </si>
  <si>
    <t>한나라 개국공신 흥망의 흔적, 미앙궁과 장락궁</t>
  </si>
  <si>
    <t>아방궁과 여산에 드리운 진시황의 그림자</t>
  </si>
  <si>
    <t>서양엔 로마? 동양엔 장안!</t>
  </si>
  <si>
    <t>6개의 도읍지 속으로</t>
  </si>
  <si>
    <t>미래 예측의 히든 카드, 대체데이터</t>
  </si>
  <si>
    <t>자산관리 AI, 로보어드바이저</t>
  </si>
  <si>
    <t>현금 없는 사회 본격화? 중앙은행 ‘디지털 화폐’</t>
  </si>
  <si>
    <t>‘코인 시대’ 준비하는 금융기업?</t>
  </si>
  <si>
    <t>마이데이터, 금융업 혁신 이끌까?</t>
  </si>
  <si>
    <t>테크기업의 금융업 진출 드라이브</t>
  </si>
  <si>
    <t>디지털 금융기술, 포스트 팬데믹을 이끌다</t>
  </si>
  <si>
    <t>디지털 금융 혁신의 중심, BBVA</t>
  </si>
  <si>
    <t>'소셜 뷰티' 기업으로 재탄생, 로레알</t>
  </si>
  <si>
    <t>디지털로 부활하다, 버버리</t>
  </si>
  <si>
    <t>스타벅스는 디지털 금융기업?</t>
  </si>
  <si>
    <t>More Data, Fewer Bosses! '자라'</t>
  </si>
  <si>
    <t>모든 비즈니스는 플랫폼으로 통한다!</t>
  </si>
  <si>
    <t>비즈니스 모델을 찾아라!</t>
  </si>
  <si>
    <t>조직의 미래, '디지털 비전'이 결정한다!</t>
  </si>
  <si>
    <t>디지털 트랜스포메이션을 위한 4가지 전략</t>
  </si>
  <si>
    <t>디지털 트랜스포메이션, 왜 필요한가?</t>
  </si>
  <si>
    <t>미켈란젤로 메리시 다 카라바조 vs. 지오반니 발리오네</t>
  </si>
  <si>
    <t>루돌프 다슬러 vs. 아돌프 다슬러</t>
  </si>
  <si>
    <t>로버트 모우지즈 vs. 제인 제이콥스</t>
  </si>
  <si>
    <t>스콧 피츠제럴드 vs. 어니스트 헤밍웨이</t>
  </si>
  <si>
    <t>프랭크 로이드 라이트 vs. 필립 존슨</t>
  </si>
  <si>
    <t>후쉬에옌 vs. 썽쉬엔화이</t>
  </si>
  <si>
    <t>행복한 일에만 집중하자 ‘미소’</t>
  </si>
  <si>
    <t>책처럼 뉴스처럼 ‘북저널리즘’</t>
  </si>
  <si>
    <t>나만을 위한 제품, ‘아이디어스’</t>
  </si>
  <si>
    <t>여행자 한국인을 말하다 ‘마이리얼트립’</t>
  </si>
  <si>
    <t>“독후감 쓰셨나요?” 독서 커뮤니티 ‘트레바리’</t>
  </si>
  <si>
    <t>"우리 같이 살래요?"</t>
  </si>
  <si>
    <t>당신의 재능은 무엇입니까?</t>
  </si>
  <si>
    <t>지쳐있는 나를 위한 호수 명상</t>
  </si>
  <si>
    <t>성인인 내가 ADHD라구요?</t>
  </si>
  <si>
    <t>신경증, 도대체 무엇이 문제일까?</t>
  </si>
  <si>
    <t>계획대로 되지 않아 불안한가요?</t>
  </si>
  <si>
    <t>확찐자? 폭식을 다스려라</t>
  </si>
  <si>
    <t>완벽을 추구하는 나, 강박증일까?</t>
  </si>
  <si>
    <t>상처를 치유하는 나를 위한 명상</t>
  </si>
  <si>
    <t>몸이 기억하는 심리적 외상, 트라우마</t>
  </si>
  <si>
    <t>내 마음의 급한 불 끄기</t>
  </si>
  <si>
    <t>오락가락 변덕스러운 기분, 혹시 조울증?</t>
  </si>
  <si>
    <t>중년의 위기, 우울함이 찾아올 때</t>
  </si>
  <si>
    <t>갑작스러운 공포, 혹시 공황장애일까?</t>
  </si>
  <si>
    <t>악몽으로 잠 못 드는 그대에게</t>
  </si>
  <si>
    <t>'집콕' 스트레스 관리</t>
  </si>
  <si>
    <t>조직 내 불안감, 어떻게 대처할까요?</t>
  </si>
  <si>
    <t>Good stress, Bad stress</t>
  </si>
  <si>
    <t>불안을 다스리는 '마음챙김'</t>
  </si>
  <si>
    <t>지금은 마음방역이 필요한 때</t>
  </si>
  <si>
    <t>동양 그림 속 음식</t>
  </si>
  <si>
    <t>오감</t>
  </si>
  <si>
    <t>계절의 순환</t>
  </si>
  <si>
    <t>마름과 비만</t>
  </si>
  <si>
    <t>예술을 맛보다</t>
  </si>
  <si>
    <t>사냥</t>
  </si>
  <si>
    <t>장난스러운 음식</t>
  </si>
  <si>
    <t>공짜 음식</t>
  </si>
  <si>
    <t>레스토랑</t>
  </si>
  <si>
    <t>달콤한 유혹, 디저트</t>
  </si>
  <si>
    <t>우유와 치즈</t>
  </si>
  <si>
    <t>빵</t>
  </si>
  <si>
    <t>붉은색 과일</t>
  </si>
  <si>
    <t>파종 그리고 수확</t>
  </si>
  <si>
    <t>건배!</t>
  </si>
  <si>
    <t>사과</t>
  </si>
  <si>
    <t>사육제와 사순절의 싸움</t>
  </si>
  <si>
    <t>바니타스(Vanitas)</t>
  </si>
  <si>
    <t>와인</t>
  </si>
  <si>
    <t>고기와 푸줏간</t>
  </si>
  <si>
    <t>최후의 만찬</t>
  </si>
  <si>
    <t>혁신을 주도하는 中 전기차 스타트업</t>
  </si>
  <si>
    <t>모빌리티 생태계를 장악하는 빅테크</t>
  </si>
  <si>
    <t>LFP 배터리, 파괴적 혁신일까?</t>
  </si>
  <si>
    <t>반도체 업체의 모빌리티 전쟁</t>
  </si>
  <si>
    <t>우주로 배달 가는 시대</t>
  </si>
  <si>
    <t>전기차 시장, 진입장벽을 낮추다</t>
  </si>
  <si>
    <t>가상 공간 시뮬레이션, 자율주행을 부탁해!</t>
  </si>
  <si>
    <t>달려라! 수소열차!</t>
  </si>
  <si>
    <t>전기차, 배터리 충전 대신 교환한다고?!</t>
  </si>
  <si>
    <t>스마트폰 닮아가는 자동차의 비결, OTA</t>
  </si>
  <si>
    <t>전기차 뜨니 같이 뜨는 폐배터리?!</t>
  </si>
  <si>
    <t>자동차 보험은 자동차 회사에서?!</t>
  </si>
  <si>
    <t>문제는 소프트웨어야!</t>
  </si>
  <si>
    <t>미래 자동차, 새로운 게임기가 될 수 있을까?</t>
  </si>
  <si>
    <t>전기차 확대가 가져올 전력 산업의 변화</t>
  </si>
  <si>
    <t>서울에서 부산까지 20분? 하이퍼루프</t>
  </si>
  <si>
    <t>토요타가 만드는 살아있는 실험실?</t>
  </si>
  <si>
    <t>자동차에 소리를 입히다, 사운드 디자인</t>
  </si>
  <si>
    <t>곧 이륙합니다, 플라잉카</t>
  </si>
  <si>
    <t>선장 없이 바다를 누리다</t>
  </si>
  <si>
    <t>자율주행 상용화 1순위, 산업용 무인차</t>
  </si>
  <si>
    <t>MaaS, 모빌리티를 하나로 잇다</t>
  </si>
  <si>
    <t>자율주행차 두뇌, 인공지능 반도체</t>
  </si>
  <si>
    <t>구글의 자율주행차 우보천리</t>
  </si>
  <si>
    <t>적과의 동침, BMW와 다임러</t>
  </si>
  <si>
    <t>자동차=바퀴 달린 공간</t>
  </si>
  <si>
    <t>공격 헬기의 끝판왕, AH-64 아파치</t>
  </si>
  <si>
    <t>공격 헬기의 특징과 진화</t>
  </si>
  <si>
    <t>공격 헬기의 탄생</t>
  </si>
  <si>
    <t>침묵의 암살자 SLBM ③</t>
  </si>
  <si>
    <t>침묵의 암살자 SLBM ②</t>
  </si>
  <si>
    <t>침묵의 암살자 SLBM ①</t>
  </si>
  <si>
    <t>스텔스 잡는 안티스텔스</t>
  </si>
  <si>
    <t>스텔스전투기, 화려한 실전의 기록</t>
  </si>
  <si>
    <t>새로운 창공의 지배자, 스텔스전투기</t>
  </si>
  <si>
    <t>가치를 알아보는 눈</t>
  </si>
  <si>
    <t>장비의 열세를 뛰어넘는 방법</t>
  </si>
  <si>
    <t>순항미사일과 인류의 미래</t>
  </si>
  <si>
    <t>전략탄도미사일의 어제와 오늘</t>
  </si>
  <si>
    <t>전술이 기술을 따라가지 못할 때</t>
  </si>
  <si>
    <t>기술만능주의의 함정</t>
  </si>
  <si>
    <t>의자 고치는 여인, 기본적인 귀인 오류</t>
  </si>
  <si>
    <t>오즈의 마법사, 금본위제를 철폐하라</t>
  </si>
  <si>
    <t>세일즈맨의 죽음과 인지 부조화</t>
  </si>
  <si>
    <t>돈키호테와 키호티즘</t>
  </si>
  <si>
    <t>독을 잘 쓰면 약이 될까? 지킬 박사와 하이드 씨</t>
  </si>
  <si>
    <t>장난감 병정과 카고컬트</t>
  </si>
  <si>
    <t>브람스를 좋아하세요? 칵테일 파티 효과</t>
  </si>
  <si>
    <t>어른들은 왜 모험을 싫어할까?</t>
  </si>
  <si>
    <t>소로의 월든과 부동산 지표 PIR</t>
  </si>
  <si>
    <t>눈앞에서 문을 닫아라! 무기여 잘 있거라</t>
  </si>
  <si>
    <t>나미야 잡화점의 기적 속 잃어버린 20년</t>
  </si>
  <si>
    <t>크리스마스 선물의 자중손실</t>
  </si>
  <si>
    <t>모피아와 외화표시채권</t>
  </si>
  <si>
    <t>일식과 불안 그리고 재귀성 이론</t>
  </si>
  <si>
    <t>오페라의 유령 크리스틴은 결정장애?</t>
  </si>
  <si>
    <t>노인과 바다, 자이가르닉 효과</t>
  </si>
  <si>
    <t>삼국지와 게임이론</t>
  </si>
  <si>
    <t>꼴찌 야구팀과 피터 드러커</t>
  </si>
  <si>
    <t>지란지교와 프레너미</t>
  </si>
  <si>
    <t>모파상의 두 친구와 죄수의 딜레마</t>
  </si>
  <si>
    <t>철도원과 사유화의 비극</t>
  </si>
  <si>
    <t>매디슨 카운티의 다리, 피로스의 승리</t>
  </si>
  <si>
    <t>파랑새와 관계재의 행복</t>
  </si>
  <si>
    <t>셜록 홈스는 죽지 않는다?!</t>
  </si>
  <si>
    <t>킬리만자로의 눈, 노동시간 단축의 역사</t>
  </si>
  <si>
    <t>큰 바위 얼굴, 피그말리온 효과</t>
  </si>
  <si>
    <t>체호프 ‘공포’ 속 아이덴티티 경제학</t>
  </si>
  <si>
    <t>므두셀라 증후군과 레트로 마케팅</t>
  </si>
  <si>
    <t>그리스인 조르바, 주인-대리인 문제</t>
  </si>
  <si>
    <t>이상의 권태, 대량 생산·소비 시대의 종말</t>
  </si>
  <si>
    <t>설국의 트릴레마</t>
  </si>
  <si>
    <t>모비딕, 피쿼드호의 배당수익은?</t>
  </si>
  <si>
    <t>비이성적 과열에 빠진 베르테르</t>
  </si>
  <si>
    <t>거울 나라의 앨리스, 붉은 여왕의 달리기</t>
  </si>
  <si>
    <t>동물농장의 통계착시 ②</t>
  </si>
  <si>
    <t>동물농장의 통계착시 ①</t>
  </si>
  <si>
    <t>운수가 얼마나 좋았기에?</t>
  </si>
  <si>
    <t>이름 유행의 반감기는?</t>
  </si>
  <si>
    <t>혈액형과 성격, 상관관계는?</t>
  </si>
  <si>
    <t>‘개천에서 용난다’ 가능한 일일까?</t>
  </si>
  <si>
    <t>체질량지수(BMI)의 비밀</t>
  </si>
  <si>
    <t>럭비공 같은 주가 움직임, 예측 가능할까?</t>
  </si>
  <si>
    <t>"세상 참 좁다!"</t>
  </si>
  <si>
    <t>우리나라에만 있는 독특한 성씨</t>
  </si>
  <si>
    <t>함께 하는 지성의 힘!</t>
  </si>
  <si>
    <t>커피숍과 학교의 수, 어떻게 결정될까?</t>
  </si>
  <si>
    <t>적은 친구가 될 수 있을까?</t>
  </si>
  <si>
    <t>오리진</t>
  </si>
  <si>
    <t>빅데이터는 어떻게 마케팅의 무기가 되는가</t>
  </si>
  <si>
    <t>인간 없는 세상</t>
  </si>
  <si>
    <t>빌 캠벨, 실리콘밸리의 위대한 코치</t>
  </si>
  <si>
    <t>인재의 반격</t>
  </si>
  <si>
    <t>포스트 피크, 거대한 역전의 시작</t>
  </si>
  <si>
    <t>향기의 힘</t>
  </si>
  <si>
    <t>규칙 없음</t>
  </si>
  <si>
    <t>가치의 모든 것</t>
  </si>
  <si>
    <t>2030 축의 전환</t>
  </si>
  <si>
    <t>21세기 사상의 최전선</t>
  </si>
  <si>
    <t>턴어라운드</t>
  </si>
  <si>
    <t>일을 잘 맡긴다는 것</t>
  </si>
  <si>
    <t>슈퍼보스</t>
  </si>
  <si>
    <t>콘텐츠가 전부다</t>
  </si>
  <si>
    <t>성과지표의 배신</t>
  </si>
  <si>
    <t>그렇게 물어보면 원하는 답을 들을 수 없습니다</t>
  </si>
  <si>
    <t>철학이 있는 기업</t>
  </si>
  <si>
    <t>리스크의 과학</t>
  </si>
  <si>
    <t>앞으로 5년 한반도 투자 시나리오</t>
  </si>
  <si>
    <t>리더의 용기</t>
  </si>
  <si>
    <t>래디컬 마켓</t>
  </si>
  <si>
    <t>스몰 자이언츠가 온다</t>
  </si>
  <si>
    <t>선량한 차별주의자</t>
  </si>
  <si>
    <t>뇌, 욕망의 비밀을 풀다</t>
  </si>
  <si>
    <t>모임을 예술로 만드는 법</t>
  </si>
  <si>
    <t>네이비씰 승리의 기술</t>
  </si>
  <si>
    <t>"사회성이 고민입니다"</t>
  </si>
  <si>
    <t>크리에이티브 지니어스</t>
  </si>
  <si>
    <t>자신감</t>
  </si>
  <si>
    <t>저자 인터뷰 『진화한 마음』 전중환</t>
  </si>
  <si>
    <t>시간은 흐르지 않는다</t>
  </si>
  <si>
    <t>순간의 힘</t>
  </si>
  <si>
    <t>엘리트 독식 사회</t>
  </si>
  <si>
    <t>시그널</t>
  </si>
  <si>
    <t>백 살까지 유쾌하게 나이 드는 법</t>
  </si>
  <si>
    <t>대변동</t>
  </si>
  <si>
    <t>스킨 인 더 게임</t>
  </si>
  <si>
    <t>신뢰 이동</t>
  </si>
  <si>
    <t>디지털 미니멀리즘</t>
  </si>
  <si>
    <t>수축사회</t>
  </si>
  <si>
    <t>존엄하게 산다는 것</t>
  </si>
  <si>
    <t>저자 인터뷰 『심미안 수업』 윤광준</t>
  </si>
  <si>
    <t>이것이 마케팅이다</t>
  </si>
  <si>
    <t>예의 바른 나쁜 인간</t>
  </si>
  <si>
    <t>팩트풀니스</t>
  </si>
  <si>
    <t>말센스</t>
  </si>
  <si>
    <t>직장이 없는 시대가 온다</t>
  </si>
  <si>
    <t>나는 이 질문이 불편하다</t>
  </si>
  <si>
    <t>아주 작은 습관의 힘</t>
  </si>
  <si>
    <t>보통 사람들의 전쟁</t>
  </si>
  <si>
    <t>기본으로 이기다, 무인양품</t>
  </si>
  <si>
    <t>철학은 어떻게 삶의 무기가 되는가</t>
  </si>
  <si>
    <t>포스트 프라이버시 경제</t>
  </si>
  <si>
    <t>유머니즘</t>
  </si>
  <si>
    <t>생각이 돈이 되는 순간</t>
  </si>
  <si>
    <t>자본가의 탄생</t>
  </si>
  <si>
    <t>0.1mm 혁신</t>
  </si>
  <si>
    <t>저자 인터뷰 『당신이 옳다』 정혜신</t>
  </si>
  <si>
    <t>챌린지컬처</t>
  </si>
  <si>
    <t>만들어진 진실</t>
  </si>
  <si>
    <t>위대한 패배자</t>
  </si>
  <si>
    <t>당신의 퀀텀리프</t>
  </si>
  <si>
    <t>무조건 심플</t>
  </si>
  <si>
    <t>잘함과 진심</t>
  </si>
  <si>
    <t>90년생이 온다</t>
  </si>
  <si>
    <t>스워브</t>
  </si>
  <si>
    <t>프라이싱</t>
  </si>
  <si>
    <t>인듀어</t>
  </si>
  <si>
    <t>원칙</t>
  </si>
  <si>
    <t>굿 라이프</t>
  </si>
  <si>
    <t>가장 먼저 증명한 것들의 과학</t>
  </si>
  <si>
    <t>데이터 분석의 힘</t>
  </si>
  <si>
    <t>어떻게 휘둘리지 않는 개인이 되는가</t>
  </si>
  <si>
    <t>최고의 팀은 왜 기본에 충실한가</t>
  </si>
  <si>
    <t>아인슈타인의 보스</t>
  </si>
  <si>
    <t>어디서 살 것인가</t>
  </si>
  <si>
    <t>알고리즘, 인생을 계산하다</t>
  </si>
  <si>
    <t>서늘한 신호</t>
  </si>
  <si>
    <t>수련</t>
  </si>
  <si>
    <t>평균의 종말</t>
  </si>
  <si>
    <t>고수의 질문법</t>
  </si>
  <si>
    <t>세계 종교의 역사</t>
  </si>
  <si>
    <t>내가 만난 1%의 사람들</t>
  </si>
  <si>
    <t>4차 산업혁명, 일과 경영을 바꾸다</t>
  </si>
  <si>
    <t>나의 슬기로운 감정생활</t>
  </si>
  <si>
    <t>익스트림 팀</t>
  </si>
  <si>
    <t>첫마디를 행운에 맡기지 마라</t>
  </si>
  <si>
    <t>세계의 이면에 눈뜨는 지식들</t>
  </si>
  <si>
    <t>얼굴은 인간을 어떻게 진화시켰는가</t>
  </si>
  <si>
    <t>패권의 비밀</t>
  </si>
  <si>
    <t>당신 옆에 사이코패스가 있다</t>
  </si>
  <si>
    <t>히트 리프레시</t>
  </si>
  <si>
    <t>전문가와 강적들</t>
  </si>
  <si>
    <t>포텐셜</t>
  </si>
  <si>
    <t>문장의 온도</t>
  </si>
  <si>
    <t>일취월장</t>
  </si>
  <si>
    <t>판을 바꾸는 질문들</t>
  </si>
  <si>
    <t>생각플랫폼</t>
  </si>
  <si>
    <t>초고령사회 일본에서 길을 찾다</t>
  </si>
  <si>
    <t>지성만이 무기다</t>
  </si>
  <si>
    <t>빅프라핏</t>
  </si>
  <si>
    <t>대량살상 수학무기</t>
  </si>
  <si>
    <t>신경끄기의 기술</t>
  </si>
  <si>
    <t>생산성</t>
  </si>
  <si>
    <t>아날로그의 반격</t>
  </si>
  <si>
    <t>미래중독자</t>
  </si>
  <si>
    <t>루키 스마트</t>
  </si>
  <si>
    <t>리얼리스트를 위한 유토피아 플랜</t>
  </si>
  <si>
    <t>5초의 법칙</t>
  </si>
  <si>
    <t>처음 늙어보는 사람들에게</t>
  </si>
  <si>
    <t>인간증발</t>
  </si>
  <si>
    <t>차별화의 천재들</t>
  </si>
  <si>
    <t>딥 워크</t>
  </si>
  <si>
    <t>하버드 협상 수업</t>
  </si>
  <si>
    <t>퇴사준비생의 도쿄</t>
  </si>
  <si>
    <t>실리콘밸리 사람들은 어떻게 일할까?</t>
  </si>
  <si>
    <t>우아한 관찰주의자</t>
  </si>
  <si>
    <t>홀라크라시</t>
  </si>
  <si>
    <t>잡담이 능력이다</t>
  </si>
  <si>
    <t>위대한 멈춤</t>
  </si>
  <si>
    <t>호모데우스</t>
  </si>
  <si>
    <t>인간력</t>
  </si>
  <si>
    <t>냉정한 이타주의자</t>
  </si>
  <si>
    <t>자율주행혁명</t>
  </si>
  <si>
    <t>고전, 결박을 풀다</t>
  </si>
  <si>
    <t>타이탄의 도구들</t>
  </si>
  <si>
    <t>어른의 의무</t>
  </si>
  <si>
    <t>대전환의 파도, 한국의 선택</t>
  </si>
  <si>
    <t>결정적 순간의 리더십</t>
  </si>
  <si>
    <t>에고라는 적</t>
  </si>
  <si>
    <t>비즈니스모델을 디자인하는 10가지 요령</t>
  </si>
  <si>
    <t>첫 번째 아이디어와 사랑에 빠지지 말라!</t>
  </si>
  <si>
    <t>단거리 비즈니스와 마라톤 비즈니스</t>
  </si>
  <si>
    <t>기대 이하의 신사업, 계속할까? 포기할까?</t>
  </si>
  <si>
    <t>네트워크 효과, 닭이냐 달걀이냐?</t>
  </si>
  <si>
    <t>나쁨을 옳음으로 바꾸는 비즈니스</t>
  </si>
  <si>
    <t>아이디어와 비즈니스를 흐르게 만드는 법</t>
  </si>
  <si>
    <t>베끼지 말고 훔쳐라!</t>
  </si>
  <si>
    <t>니즈와 시즈의 교차점을 보라!</t>
  </si>
  <si>
    <t>신사업을 찾아가는 6개의 이정표</t>
  </si>
  <si>
    <t>비즈니스모델을 재편하는 4하원칙</t>
  </si>
  <si>
    <t>블루오션으로 나아가는 7가지 항로</t>
  </si>
  <si>
    <t>수요와 가격을 확대하는 로드맵</t>
  </si>
  <si>
    <t>비즈니스모델캔버스를 제대로 활용하는 방법</t>
  </si>
  <si>
    <t>가치활동의 무게중심을 찾는 비결</t>
  </si>
  <si>
    <t>가치요소 황금비율을 찾아라!</t>
  </si>
  <si>
    <t>비즈니스모델의 성공률을 높일 수 있는 조건</t>
  </si>
  <si>
    <t>MZ세대는 왜 MBTI에 열광할까?</t>
  </si>
  <si>
    <t>당신의 취미는 무엇입니까?</t>
  </si>
  <si>
    <t>무심코 스마트폰을 쥐는 당신에게</t>
  </si>
  <si>
    <t>할 일을 자꾸 미루는 나, 괜찮은 걸까?</t>
  </si>
  <si>
    <t>똑같은 백신인데 부작용이 높은 이유</t>
  </si>
  <si>
    <t>늘어나는 확진자, 사라지는 긴장감</t>
  </si>
  <si>
    <t>‘오징어 게임’의 심리</t>
  </si>
  <si>
    <t>코로나19의 이중공격</t>
  </si>
  <si>
    <t>코로나19가 우리에게 주는 의미</t>
  </si>
  <si>
    <t>일본이 올림픽을 강행한 이유?</t>
  </si>
  <si>
    <t>IMF와 코로나</t>
  </si>
  <si>
    <t>가까울수록 보이는 것들</t>
  </si>
  <si>
    <t>왜 네 맘대로 해?</t>
  </si>
  <si>
    <t>슈퍼맨과 트럼프의 공통점?</t>
  </si>
  <si>
    <t>알고도 당하는 이유</t>
  </si>
  <si>
    <t>공감만으로는 부족하다?</t>
  </si>
  <si>
    <t>성 소수자와 테크놀로지</t>
  </si>
  <si>
    <t>거짓말의 세계</t>
  </si>
  <si>
    <t>왜 화장지를 사재기할까?</t>
  </si>
  <si>
    <t>당신의 불행은 나의 행복?</t>
  </si>
  <si>
    <t>왜 마스크 안 쓰세요?</t>
  </si>
  <si>
    <t>크로노믹스, 근무시간의 미래</t>
  </si>
  <si>
    <t>15분간의 명성</t>
  </si>
  <si>
    <t>가짜가 진짜를 이기는 세상</t>
  </si>
  <si>
    <t>철학으로 돌아가 휴식을 취하라</t>
  </si>
  <si>
    <t>금식하듯 먹어라</t>
  </si>
  <si>
    <t>혁신 피로감을 넘어서려면</t>
  </si>
  <si>
    <t>둔재를 인재로 만드는 묘약</t>
  </si>
  <si>
    <t>불통이 정답일 때도 있다</t>
  </si>
  <si>
    <t>군중심리에 맞서는 법</t>
  </si>
  <si>
    <t>또 한번의 성장통</t>
  </si>
  <si>
    <t>주입된 욕망에서 탈출하라!</t>
  </si>
  <si>
    <t>당신의 적은 존경할만한가?</t>
  </si>
  <si>
    <t>행복은 칫솔질과 같다</t>
  </si>
  <si>
    <t>보아야 할 것을 보아라</t>
  </si>
  <si>
    <t>이유 없이 오래가는 것은 없다</t>
  </si>
  <si>
    <t>다 이기려 하지 마라</t>
  </si>
  <si>
    <t>세상에 가치 없는 존재는 없다</t>
  </si>
  <si>
    <t>융통성 있는 원칙주의가 답이다</t>
  </si>
  <si>
    <t>‘형평’도 때로는 ‘독’이 된다</t>
  </si>
  <si>
    <t>세상에 주눅 들지 않는 법</t>
  </si>
  <si>
    <t>모순된 상황을 이겨내는 방법</t>
  </si>
  <si>
    <t>메타버스 시대, AR 디바이스 경쟁</t>
  </si>
  <si>
    <t>스마트폰 터치 기록으로 건강을 관리한다?</t>
  </si>
  <si>
    <t>데이터가 부족하면 합성데이터를 만들면 된다?</t>
  </si>
  <si>
    <t>디자인, 마케팅을 돕는 AI?</t>
  </si>
  <si>
    <t>MaaS를 잡아라! 미·중·일 각축전</t>
  </si>
  <si>
    <t>디지털 워커의 시대, RPA 활용할까?</t>
  </si>
  <si>
    <t>메시 네트워크? IoT 서비스의 진화</t>
  </si>
  <si>
    <t>CCS에 도전하는 오일메이저, 왜?</t>
  </si>
  <si>
    <t>구글이 앞당기는 공간 컴퓨팅 기술</t>
  </si>
  <si>
    <t>청각 능력자 슈퍼히어로, 울버린이 될 수 있다고?</t>
  </si>
  <si>
    <t>홀로그램, 3차원 영상 시대가 온다</t>
  </si>
  <si>
    <t>AI 도입, 왜 어려울까?</t>
  </si>
  <si>
    <t>MLaaS의 시대가 온다</t>
  </si>
  <si>
    <t>맛있는 콜라보, AI X Foods</t>
  </si>
  <si>
    <t>경험을 바꾸다, 레이더 센서</t>
  </si>
  <si>
    <t>고령운전자 돕는 '자동차 안전 기술'</t>
  </si>
  <si>
    <t>재활용 쓰레기 분류도 스마트하게!</t>
  </si>
  <si>
    <t>통합 플랫폼으로 진화하는 모바일 의료</t>
  </si>
  <si>
    <t>부동산 시장, 이제 프롭테크로 통한다</t>
  </si>
  <si>
    <t>디지털 지도 패권 전쟁</t>
  </si>
  <si>
    <t>인간과 로봇의 콜라보, 협동로봇</t>
  </si>
  <si>
    <t>쓰레기통의 ‘스마트한’ 변신</t>
  </si>
  <si>
    <t>약 안에 작은 칩, 디지털로 치료하세요</t>
  </si>
  <si>
    <t>VR, 어디까지 왔니?</t>
  </si>
  <si>
    <t>농업과 IT의 결합 '애그리테크'가 뜬다</t>
  </si>
  <si>
    <t>MaaS, 자가용 제로 시대를 위하여</t>
  </si>
  <si>
    <t>설명 가능한 AI, XAI</t>
  </si>
  <si>
    <t>안경도 3D 시대?!</t>
  </si>
  <si>
    <t>오라클과 IBM, AI로 아마존 왕좌에 도전하다</t>
  </si>
  <si>
    <t>죽음까지 예측한다! AI</t>
  </si>
  <si>
    <t>3D 프린터로 만드는 인공장기</t>
  </si>
  <si>
    <t>‘스마트 현관’ 대전 아마존 vs. 구글</t>
  </si>
  <si>
    <t>구글 AI, 미래농업 바꿀까?</t>
  </si>
  <si>
    <t>엣지 컴퓨팅이 온다!</t>
  </si>
  <si>
    <t>커넥티드카는 서비스 플랫폼으로 진화 중</t>
  </si>
  <si>
    <t>스마트타이어, 안전을 부탁해!</t>
  </si>
  <si>
    <t>인공지능에게 희로애락을 가르치다</t>
  </si>
  <si>
    <t>차세대 에너지는 나야 나! '암모니아'</t>
  </si>
  <si>
    <t>SpaceX, 우주를 향해 쏴라!</t>
  </si>
  <si>
    <t>유전자 변형? 유전자 ‘편집’ 식품!</t>
  </si>
  <si>
    <t>몸 속 의료기, 초음파로 충전한다?</t>
  </si>
  <si>
    <t>탈탄소 바람, 글로벌 기업 대응은?</t>
  </si>
  <si>
    <t>플랫폼 시대, 전력사업도 플랫폼으로?</t>
  </si>
  <si>
    <t>탄소, 제로에서 마이너스까지</t>
  </si>
  <si>
    <t>'라스트마일 배송'이 삶의 질을 떨어뜨린다?</t>
  </si>
  <si>
    <t>자가 치유 신소재의 진화</t>
  </si>
  <si>
    <t>첨단산업의 핵심, 헬륨</t>
  </si>
  <si>
    <t>新 물류혁명 키워드 '피지컬 인터넷'</t>
  </si>
  <si>
    <t>입어는 봤니? 비건 패션</t>
  </si>
  <si>
    <t>화장품 업계의 떠오르는 키워드, 비건</t>
  </si>
  <si>
    <t>비건 자동차 시대</t>
  </si>
  <si>
    <t>꿀잠을 산다, 슬립테크</t>
  </si>
  <si>
    <t>세계가 주목하는 '인공육' 스타트업</t>
  </si>
  <si>
    <t>고순도 플라스틱 재활용, 가능할까?</t>
  </si>
  <si>
    <t>기계의 눈, 머신 비전</t>
  </si>
  <si>
    <t>'뇌 자극 치료기' 시장 주목</t>
  </si>
  <si>
    <t>세상을 바꾸는 착한 ‘용기’</t>
  </si>
  <si>
    <t>미세먼지를 잡아라! 주목받는 안티폴루션 산업</t>
  </si>
  <si>
    <t>류머티스 관절염 저격수, 나노스펀지</t>
  </si>
  <si>
    <t>차량공유, 네 바퀴에서 두 바퀴로</t>
  </si>
  <si>
    <t>최신 신약, 탈모 잡기 성공할까?</t>
  </si>
  <si>
    <t>생명연장의 꿈 ‘만능’ 재생 의학</t>
  </si>
  <si>
    <t>‘하이테크 소음’을 잡아라</t>
  </si>
  <si>
    <t>로봇, 중국인의 생활에 침투하다</t>
  </si>
  <si>
    <t>이산화탄소에서 에너지를 캔다!</t>
  </si>
  <si>
    <t>드론이 물속에서 나르샤</t>
  </si>
  <si>
    <t>플라스틱 빨대가 사라진다!</t>
  </si>
  <si>
    <t>식품산업의 마지막 차별화 요소, '식감'</t>
  </si>
  <si>
    <t>전통소재, 하이테크로의 부활</t>
  </si>
  <si>
    <t>오감을 담아내다, 기록의 기술</t>
  </si>
  <si>
    <t>활용분야가 무궁무진, 스마트스킨</t>
  </si>
  <si>
    <t>리튬이온 전지 '리사이클'에 주목하라</t>
  </si>
  <si>
    <t>글로벌 바이오벤처 3社를 주목하라!</t>
  </si>
  <si>
    <t>먼 바다로 향하는 첨단양식장, 외양양식업</t>
  </si>
  <si>
    <t>美 소비재 산업을 재편하는 DTC</t>
  </si>
  <si>
    <t>자동차 산업을 바꿀 차세대 소재 기술</t>
  </si>
  <si>
    <t>그들은 왜 IoT 보안업체를 인수했을까?</t>
  </si>
  <si>
    <t>유리의 미래, 고릴라글래스</t>
  </si>
  <si>
    <t>섬유의 무한한 진화</t>
  </si>
  <si>
    <t>암 정복이 눈앞에? 유전자조작 세포치료제</t>
  </si>
  <si>
    <t>끝없는 도전, 전기비행기의 진화</t>
  </si>
  <si>
    <t>블루투스 5.0, 일상을 바꾸다</t>
  </si>
  <si>
    <t>새로운 합성원유, 탄소 중립 연료</t>
  </si>
  <si>
    <t>경제성과 안정성을 동시에! 스마트십</t>
  </si>
  <si>
    <t>귀에 꽂는 컴퓨터, 히어러블</t>
  </si>
  <si>
    <t>만능 항암제 시대가 온다?!</t>
  </si>
  <si>
    <t>로봇계 새로운 패러다임, 소프트로봇</t>
  </si>
  <si>
    <t>자연이 주는 선물, '생체모방기술'의 진화</t>
  </si>
  <si>
    <t>라이브 콘텐츠 열풍, 왜?</t>
  </si>
  <si>
    <t>대기오염에서 찾은 기회, 클린 에어</t>
  </si>
  <si>
    <t>마음까지 읽는다! 스마트 인터페이스 혁신</t>
  </si>
  <si>
    <t>신제품 출시, 누가 결정해야 할까?</t>
  </si>
  <si>
    <t>당신의 벤치마킹이 실패하는 이유</t>
  </si>
  <si>
    <t>옛날 광고가 안 먹히는 이유</t>
  </si>
  <si>
    <t>모든 직원이 머리를 쓴다면…?</t>
  </si>
  <si>
    <t>꼰대가 되지 않는 법</t>
  </si>
  <si>
    <t>인간도? 기업도! 장수의 조건</t>
  </si>
  <si>
    <t>플랫폼 전략, 달걀과 닭의 패러독스</t>
  </si>
  <si>
    <t>불타오르네! 방탄소년단이 핫한 이유</t>
  </si>
  <si>
    <t>변화 관리, 실패하지 않는 법</t>
  </si>
  <si>
    <t>칠면조 현상과 4차 산업혁명</t>
  </si>
  <si>
    <t>원형선회, 이단자가 필요한 이유</t>
  </si>
  <si>
    <t>여러분 조직의 인사는 만사인가요?</t>
  </si>
  <si>
    <t>당신은 네트워크 마인드를 가졌는가?</t>
  </si>
  <si>
    <t>사양 산업, 어떻게 돌파할까?</t>
  </si>
  <si>
    <t>71세 할머니 유튜브 스타가 되다</t>
  </si>
  <si>
    <t>사소한 혁신, 위대한 결말</t>
  </si>
  <si>
    <t>인간의 오랜 벗, 개</t>
  </si>
  <si>
    <t>엘리베이터에는 왜 4층이 없을까?</t>
  </si>
  <si>
    <t>닭은 왜 풍향계에 올라갔을까?</t>
  </si>
  <si>
    <t>토르는 왜 망치를 들었을까?</t>
  </si>
  <si>
    <t>고급차는 왜 검은색일까?</t>
  </si>
  <si>
    <t>원숭이는 재주꾼?</t>
  </si>
  <si>
    <t>하늘만큼 땅만큼</t>
  </si>
  <si>
    <t>꽃길만 걷자</t>
  </si>
  <si>
    <t>왜 양을 셀까?</t>
  </si>
  <si>
    <t>카멜라는 왜 흰옷을 입었을까?</t>
  </si>
  <si>
    <t>왜 머리를 싸맬까?</t>
  </si>
  <si>
    <t>물에 살고 물에 죽는다</t>
  </si>
  <si>
    <t>금수저 은수저</t>
  </si>
  <si>
    <t>우리는 매일 말을 탄다</t>
  </si>
  <si>
    <t>왜 용일까?</t>
  </si>
  <si>
    <t>토끼 같은 자식, 여우 같은 아내</t>
  </si>
  <si>
    <t>백설공주는 왜 사과를 먹었나?</t>
  </si>
  <si>
    <t>남자는 파랑, 여자는 빨강?</t>
  </si>
  <si>
    <t>별이 몇 개?</t>
  </si>
  <si>
    <t>호환마마보다 무섭다?</t>
  </si>
  <si>
    <t>왜 삼세번일까?</t>
  </si>
  <si>
    <t>비둘기는 왜 평화의 상징이 되었나?</t>
  </si>
  <si>
    <t>밥 먹고 누우면 소 된다?</t>
  </si>
  <si>
    <t>쥐는 왜 첫 번째 동물이 되었을까?</t>
  </si>
  <si>
    <t>코로나 블루</t>
  </si>
  <si>
    <t>구급차에 그려진 뱀의 비밀</t>
  </si>
  <si>
    <t>숨겨진 언어, 상징</t>
  </si>
  <si>
    <t>손 놓고 잊어버리면 실마리가 보인다</t>
  </si>
  <si>
    <t>거친 땅이 걷기 좋다</t>
  </si>
  <si>
    <t>약점이 오히려 위대하게 만든다</t>
  </si>
  <si>
    <t>없음 덕분에 있다</t>
  </si>
  <si>
    <t>천적이 도리어 생명을 살린다</t>
  </si>
  <si>
    <t>앎이 그대를 속일지라도</t>
  </si>
  <si>
    <t>꿈의 신세계, 가상현실</t>
  </si>
  <si>
    <t>소통의 신세계, 사물인터넷</t>
  </si>
  <si>
    <t>지혜의 신세계, 빅데이터</t>
  </si>
  <si>
    <t>소유의 신세계, 클라우드</t>
  </si>
  <si>
    <t>업의 신세계, 로봇</t>
  </si>
  <si>
    <t>돈의 신세계, 핀테크</t>
  </si>
  <si>
    <t>지식의 신세계, 신인류 인공지능</t>
  </si>
  <si>
    <t>휴식의 신세계, 자율주행차</t>
  </si>
  <si>
    <t>멋진 신세계, 멋지게 살자</t>
  </si>
  <si>
    <t>실손보험료는 왜 자꾸 오를까?</t>
  </si>
  <si>
    <t>마우스, 몇 년이나 쓰세요?</t>
  </si>
  <si>
    <t>환경의 가치를 돈으로 환산하는 법?</t>
  </si>
  <si>
    <t>잘 살아보세···얼마나?</t>
  </si>
  <si>
    <t>명품 피아노 스타인웨이가 나무를 사는 이유</t>
  </si>
  <si>
    <t>오징어와 공유지의 비극</t>
  </si>
  <si>
    <t>지나간 것은 지나간 대로</t>
  </si>
  <si>
    <t>사람 목숨에 값을 매긴다고?</t>
  </si>
  <si>
    <t>도서정가제, 경제학으로 보면?</t>
  </si>
  <si>
    <t>중고품 거래, 개살구의 시장?</t>
  </si>
  <si>
    <t>피트니스 회원은 몇 명이 적당할까?</t>
  </si>
  <si>
    <t>마스크, 공공재인가?</t>
  </si>
  <si>
    <t>백신 접종과 외부성</t>
  </si>
  <si>
    <t>기본소득, 알파고가 던진 질문</t>
  </si>
  <si>
    <t>타노스 vs. 크레이머</t>
  </si>
  <si>
    <t>독점과 갑질 사이</t>
  </si>
  <si>
    <t>'6차산업' 농부, 꿈을 꾸다</t>
  </si>
  <si>
    <t>기생충과 신호발송 이론</t>
  </si>
  <si>
    <t>암표의 경제학</t>
  </si>
  <si>
    <t>현대 경제학을 위하여, 33개조 반박문</t>
  </si>
  <si>
    <t>D의 공포, 왜 문제일까?</t>
  </si>
  <si>
    <t>싼타페와 벤틀리</t>
  </si>
  <si>
    <t>게임이론으로 본 냉전시대 핵균형</t>
  </si>
  <si>
    <t>중앙은행에 계좌 하나 만드시죠</t>
  </si>
  <si>
    <t>하룻밤 사이 늘어난 GDP 111조 원</t>
  </si>
  <si>
    <t>반도체는 수출품일까 수입품일까</t>
  </si>
  <si>
    <t>정부는 전기 콘센트가 아니다?!</t>
  </si>
  <si>
    <t>실험실 속 경제학</t>
  </si>
  <si>
    <t>해수욕장 바가지요금 올해는 잡힐까?</t>
  </si>
  <si>
    <t>어머니가 미용사가 된 까닭은?</t>
  </si>
  <si>
    <t>경제학으로 살펴본 재활용 쓰레기 대란</t>
  </si>
  <si>
    <t>경제학자 집에 세금을 부과한다면?</t>
  </si>
  <si>
    <t>America First!</t>
  </si>
  <si>
    <t>승자 없는 싸움, 무역전쟁</t>
  </si>
  <si>
    <t>애매함을 어떻게 견딜 수 있을까</t>
  </si>
  <si>
    <t>나의 경계에는 꽃이 피는가</t>
  </si>
  <si>
    <t>사람에게는 얼마만큼의 땅이 필요한가</t>
  </si>
  <si>
    <t>나는 본다 그러므로 나는 존재한다</t>
  </si>
  <si>
    <t>사소함을 놓치지 말라</t>
  </si>
  <si>
    <t>0이 무한대가 되는 순간</t>
  </si>
  <si>
    <t>점 - 순간이여, 그대 참 아름답다</t>
  </si>
  <si>
    <t>인간은 신의 마음을 읽을 수 있을까?</t>
  </si>
  <si>
    <t>사랑을 어떻게 정의할 수 있을까?</t>
  </si>
  <si>
    <t>함수, 관계를 맺는다는 것</t>
  </si>
  <si>
    <t>미켈란젤로가 설계한 광장의 비밀</t>
  </si>
  <si>
    <t>행복해지려면 반대쪽으로 걸어가라</t>
  </si>
  <si>
    <t>사랑의 거리, 가까울수록 좋다?</t>
  </si>
  <si>
    <t>돌은 처음부터 둥글었을까?</t>
  </si>
  <si>
    <t>유한의 끝에서 만난 신, 무한</t>
  </si>
  <si>
    <t>천 년의 세월을 버틴 힘, 평행사변형 원리</t>
  </si>
  <si>
    <t>2-2=0 인가?</t>
  </si>
  <si>
    <t>0의 발견, 그리고 새로운 시작</t>
  </si>
  <si>
    <t>수학이 필요한 이유</t>
  </si>
  <si>
    <t>나무를 심고 가꾸듯</t>
  </si>
  <si>
    <t>마음을 잡다</t>
  </si>
  <si>
    <t>새다리축구단 깍두기</t>
  </si>
  <si>
    <t>찹쌀떡이 떠오르는 밤</t>
  </si>
  <si>
    <t>당신의 하루를 만들어가는 이야기</t>
  </si>
  <si>
    <t>살아가는 정</t>
  </si>
  <si>
    <t>비 오는 불국사에서</t>
  </si>
  <si>
    <t>가슴에 품다</t>
  </si>
  <si>
    <t>참꽃을 아시나요</t>
  </si>
  <si>
    <t>있는 듯 없는 듯</t>
  </si>
  <si>
    <t>꿈꾸기</t>
  </si>
  <si>
    <t>투명 칸막이</t>
  </si>
  <si>
    <t>신호인 줄 모르고 살면</t>
  </si>
  <si>
    <t>꼬부라진 마음과 펼쳐진 마음</t>
  </si>
  <si>
    <t>우리의 삶을 행복하게 만드는 것</t>
  </si>
  <si>
    <t>선의의 경쟁</t>
  </si>
  <si>
    <t>통이 큰 사람</t>
  </si>
  <si>
    <t>나는 어떤 동료일까?</t>
  </si>
  <si>
    <t>얼굴의 흔적</t>
  </si>
  <si>
    <t>설렁탕 한 그릇</t>
  </si>
  <si>
    <t>무엇을 볼 것인가? 튤립버블</t>
  </si>
  <si>
    <t>징크스, 미신과 마술 사이 그 어딘가</t>
  </si>
  <si>
    <t>연금술, 과학도 마법이다?!</t>
  </si>
  <si>
    <t>해골을 어디다 쓸까?</t>
  </si>
  <si>
    <t>야누스, 수문장에서 악마로?</t>
  </si>
  <si>
    <t>게르만 vs. 도이치</t>
  </si>
  <si>
    <t>구술문화 vs. 문자문화</t>
  </si>
  <si>
    <t>헬레니즘 vs. 기독교</t>
  </si>
  <si>
    <t>르네상스 vs. 종교개혁</t>
  </si>
  <si>
    <t>흑사병, 피렌체를 바꾸다</t>
  </si>
  <si>
    <t>신년 vs. 신춘</t>
  </si>
  <si>
    <t>중국의 대간 vs. 한국의 대간</t>
  </si>
  <si>
    <t>예루살렘 vs. 알 쿠드스</t>
  </si>
  <si>
    <t>거란 vs. 요(遼)</t>
  </si>
  <si>
    <t>콘스탄티노플 vs. 이스탄불</t>
  </si>
  <si>
    <t>뉘른베르크 재판 vs. 도쿄 재판</t>
  </si>
  <si>
    <t>호스피탈 vs. 원(院)</t>
  </si>
  <si>
    <t>혈액형과 인종주의</t>
  </si>
  <si>
    <t>서울 vs. 파리</t>
  </si>
  <si>
    <t>게르만 vs. 이란</t>
  </si>
  <si>
    <t>쌀 문화 vs. 밀 문화</t>
  </si>
  <si>
    <t>장가들기 vs. 시집가기</t>
  </si>
  <si>
    <t>왕의 칭호 vs. 황제의 칭호</t>
  </si>
  <si>
    <t>천하 vs. 세계</t>
  </si>
  <si>
    <t>동양의 용 vs. 서양의 용</t>
  </si>
  <si>
    <t>메소포타미아 vs. 알자지라</t>
  </si>
  <si>
    <t>그리스 신화 vs. 북유럽 신화</t>
  </si>
  <si>
    <t>켈트 vs. 앵글로색슨</t>
  </si>
  <si>
    <t>우왕 vs. 좌왕</t>
  </si>
  <si>
    <t>만(萬) vs. Thousand</t>
  </si>
  <si>
    <t>하와이 왕국 vs. 하와이 주</t>
  </si>
  <si>
    <t>만세 vs. 천세</t>
  </si>
  <si>
    <t>英 커피하우스 vs. 佛 카페</t>
  </si>
  <si>
    <t>문사철 vs. 후마니타스</t>
  </si>
  <si>
    <t>이란 vs. 아랍</t>
  </si>
  <si>
    <t>마케도니아 vs. 마케도니아</t>
  </si>
  <si>
    <t>대영제국 vs. 대청제국</t>
  </si>
  <si>
    <t>카나트 vs. 칸얼징</t>
  </si>
  <si>
    <t>대동 vs. 유토피아</t>
  </si>
  <si>
    <t>개화 vs. 위정척사</t>
  </si>
  <si>
    <t>서부개척 vs. 일대일로</t>
  </si>
  <si>
    <t>혼일강리역대국도 지도 vs. 메르카토르 지도</t>
  </si>
  <si>
    <t>흉노, 돌궐이 터키의 조상이라고?</t>
  </si>
  <si>
    <t>유목민 vs. 정착민</t>
  </si>
  <si>
    <t>피라미드 vs. 진시황릉</t>
  </si>
  <si>
    <t>전차 vs. 등자</t>
  </si>
  <si>
    <t>한나라 vs. 로마제국</t>
  </si>
  <si>
    <t>서역 vs. 오리엔트</t>
  </si>
  <si>
    <t>서력기원 vs. 육십갑자</t>
  </si>
  <si>
    <t>정화 vs. 콜럼버스</t>
  </si>
  <si>
    <t>온돌 vs. 난로</t>
  </si>
  <si>
    <t>종이 vs. 양피지</t>
  </si>
  <si>
    <t>화포 vs. 조총</t>
  </si>
  <si>
    <t>스타트업이 바꾸는 반도체 생태계</t>
  </si>
  <si>
    <t>투자시장의 새로운 성장동력, MZ세대</t>
  </si>
  <si>
    <t>MZ 뷰티, 테크를 입다</t>
  </si>
  <si>
    <t>MZ세대의 뷰티 라이프</t>
  </si>
  <si>
    <t>MZ 취저! 푸드테크</t>
  </si>
  <si>
    <t>먹는 데 진심! MZ 푸드 라이프스타일</t>
  </si>
  <si>
    <t>MZ는 운동도 슬기롭게</t>
  </si>
  <si>
    <t>MZ의 피트니스 니즈를 잡아라</t>
  </si>
  <si>
    <t>MZ 키워드, 바디프로필</t>
  </si>
  <si>
    <t>MZ 멘탈케어, 어디까지 왔을까?</t>
  </si>
  <si>
    <t>MZ 웰니스, 내 마음을 부탁해!</t>
  </si>
  <si>
    <t>MZ세대 화두, 웰니스</t>
  </si>
  <si>
    <t>'그린 프리미엄' 부담은 누가?</t>
  </si>
  <si>
    <t>‘뇌 지도’의 비밀을 찾아서</t>
  </si>
  <si>
    <t>글로벌 기업의 AI 활용 트렌드</t>
  </si>
  <si>
    <t>AI 혁신의 핵심, Data Intelligence</t>
  </si>
  <si>
    <t>우리 기업은 몇 점일까? AI 성숙도 평가</t>
  </si>
  <si>
    <t>AI 혁신을 디자인하다</t>
  </si>
  <si>
    <t>기업의 AI 도입, 어디까지 왔을까?</t>
  </si>
  <si>
    <t>연 수입 130억, 버추얼 인플루언서</t>
  </si>
  <si>
    <t>차세대 웰빙 치트키, 버섯</t>
  </si>
  <si>
    <t>동전 빨래방의 무한변신</t>
  </si>
  <si>
    <t>위기의 민주주의가 쏘아 올린 ‘글로벌 세대 전쟁’</t>
  </si>
  <si>
    <t>新탄소거래시장을 주목하라</t>
  </si>
  <si>
    <t>기후변화, 글로벌 안보를 위협한다!</t>
  </si>
  <si>
    <t>이게 뭐 ‘밈’? 밈 마케팅</t>
  </si>
  <si>
    <t>예술 자산도 이제 디지털이다, NFT</t>
  </si>
  <si>
    <t>배송전쟁이 불러온 대안 포장 붐</t>
  </si>
  <si>
    <t>화웨이가 돼지를 키운다고?</t>
  </si>
  <si>
    <t>요즘 멋쟁이는 같은 옷을 입는다</t>
  </si>
  <si>
    <t>70년 역사 막 내리는 이케아 카탈로그</t>
  </si>
  <si>
    <t>코로나 이겨낸 콘텐츠 파워, 귀멸의 칼날</t>
  </si>
  <si>
    <t>비상경영체제에도 잘 굴러갑니다</t>
  </si>
  <si>
    <t>팬데믹이 바꿀 자본주의 미래상</t>
  </si>
  <si>
    <t>그린 에너지 수출국으로 간다, 호주</t>
  </si>
  <si>
    <t>마이크로 모먼츠를 잡아라</t>
  </si>
  <si>
    <t>코로나19발, 기업 新리스크를 주목하라!</t>
  </si>
  <si>
    <t>건강한 직원이 성과를 낸다?</t>
  </si>
  <si>
    <t>韓·美·中 밀레니얼 차이를 알아야 잡는다</t>
  </si>
  <si>
    <t>키워드로 보는 '실력 행사 안티 소비' 트렌드</t>
  </si>
  <si>
    <t>기후변화가 초래하는 금융위기</t>
  </si>
  <si>
    <t>세계를 휩쓸고 있는 그린 뉴딜 열풍</t>
  </si>
  <si>
    <t>1994년생 QR 코드의 재발견</t>
  </si>
  <si>
    <t>아프리카의 소프트뱅크를 아십니까?</t>
  </si>
  <si>
    <t>Z세대가 열광하는 브랜드의 비밀</t>
  </si>
  <si>
    <t>불황기에 더 뜬다! 데카르트 마케팅</t>
  </si>
  <si>
    <t>기업 생존 新키워드, 이해관계자 자본주의</t>
  </si>
  <si>
    <t>구글이 '운동화 깔창'을 만들었다고?</t>
  </si>
  <si>
    <t>슈퍼 라이프를 위한 '슈퍼 앱'</t>
  </si>
  <si>
    <t>불의를 참을 수 없다! 행동하는 밀레니얼</t>
  </si>
  <si>
    <t>테크기업, 코로나19 극복에 나서다</t>
  </si>
  <si>
    <t>GAFA의 AI 반도체 전쟁</t>
  </si>
  <si>
    <t>사회적 경제, 잘 키우려면?</t>
  </si>
  <si>
    <t>북유럽 디자인, 스테디셀러의 비결은?</t>
  </si>
  <si>
    <t>테크기업 CEO가 반드시 갖춰야 할 자격</t>
  </si>
  <si>
    <t>아디다스 스마트공장 폐쇄, 실패인가?</t>
  </si>
  <si>
    <t>分 단위로 비즈니스 하라!</t>
  </si>
  <si>
    <t>4억 5천만을 사로잡다! e-스포츠</t>
  </si>
  <si>
    <t>베이비부머와 함께 사라지다</t>
  </si>
  <si>
    <t>천재 수학자가 지폐 주인공이 된 이유</t>
  </si>
  <si>
    <t>AI윤리를 지켜라!</t>
  </si>
  <si>
    <t>오늘 본 기사, AI가 썼다고?</t>
  </si>
  <si>
    <t>밀레니얼을 사로잡은 요리 동영상</t>
  </si>
  <si>
    <t>‘주식’ 말고 ‘기업’을 사고판다?</t>
  </si>
  <si>
    <t>참치대학? ‘긴키대학’의 혁신 비결</t>
  </si>
  <si>
    <t>설레지 않으면 버려라, 곤도 마리에 열풍</t>
  </si>
  <si>
    <t>개인정보, 은행에 맡기고 돈 번다?</t>
  </si>
  <si>
    <t>구독경제의 시대</t>
  </si>
  <si>
    <t>고객 양면성을 만족시켜라, 덕덕고</t>
  </si>
  <si>
    <t>한국이 미국에게 중요한 이유</t>
  </si>
  <si>
    <t>IT 기업이 추구하는 디지털 웰빙</t>
  </si>
  <si>
    <t>시니어 비즈니스 독려하는 영국</t>
  </si>
  <si>
    <t>AI가 탄생시키는 新 직종</t>
  </si>
  <si>
    <t>日 금융서비스의 신시장 ‘젊은 저소득층’</t>
  </si>
  <si>
    <t>1인 미디어 전성시대</t>
  </si>
  <si>
    <t>이메일 열람을 허하노라, 美 CLOUD법</t>
  </si>
  <si>
    <t>글로벌 기업의 오디오북 大戰</t>
  </si>
  <si>
    <t>이제 경제도 빅데이터 시대!</t>
  </si>
  <si>
    <t>뇌공학, 식물인간을 깨어나게 하다</t>
  </si>
  <si>
    <t>발전과 충전을 동시에, 태양광 고속도로</t>
  </si>
  <si>
    <t>글로벌 테크허브 1위, 베이징</t>
  </si>
  <si>
    <t>'밀키트'를 삽니다</t>
  </si>
  <si>
    <t>항공권은 왜 저렴해졌을까?</t>
  </si>
  <si>
    <t>日 리모델링 시장의 3大 트렌드</t>
  </si>
  <si>
    <t>파괴적 혁신, IT 입은 보험 비즈니스</t>
  </si>
  <si>
    <t>中, 24시간 공유경제로 산다</t>
  </si>
  <si>
    <t>로봇의 습격이 시작됐다?</t>
  </si>
  <si>
    <t>숭고한 대자연이 전하는 메시지</t>
  </si>
  <si>
    <t>멜랑콜리는 어떻게 에너지가 되는가</t>
  </si>
  <si>
    <t>삶을 지배하는 것은 우연인가 필연인가</t>
  </si>
  <si>
    <t>침묵은 어떻게 소통의 도구가 되는가</t>
  </si>
  <si>
    <t>냉정과 열정의 조화는 가능한가</t>
  </si>
  <si>
    <t>인간은 언제 비웃음을 보이는가</t>
  </si>
  <si>
    <t>우리는 왜 불안한가</t>
  </si>
  <si>
    <t>안정이 왜 권태를 낳는가</t>
  </si>
  <si>
    <t>인간은 왜 기억을 조작하는가</t>
  </si>
  <si>
    <t>궁예와 왕건의 신화 만들기</t>
  </si>
  <si>
    <t>수로왕의 비전과 국제왕국</t>
  </si>
  <si>
    <t>천년왕국의 힘, 신라 신화</t>
  </si>
  <si>
    <t>이승의 궤와 저승의 궤 사이</t>
  </si>
  <si>
    <t>주몽의 '신화적 아버지' 해모수</t>
  </si>
  <si>
    <t>단군신화의 진짜 의미는?</t>
  </si>
  <si>
    <t>부모를 찾아 떠난 '오늘이'</t>
  </si>
  <si>
    <t>태초에 싸움이 있었다</t>
  </si>
  <si>
    <t>천지개벽과 인간 탄생에 얽힌 비밀</t>
  </si>
  <si>
    <t>인간적이어서 신성한 이야기, 한국 신화</t>
  </si>
  <si>
    <t>사냥이라는 어려운 길</t>
  </si>
  <si>
    <t>남녀 분업의 기원</t>
  </si>
  <si>
    <t>사냥과 함께 등장한 신인류</t>
  </si>
  <si>
    <t>두 발 걷기로 인류는 무엇을 얻었나</t>
  </si>
  <si>
    <t>왜 네발보다 힘든 두 발 걷기를 택했을까</t>
  </si>
  <si>
    <t>인류, 두 발로 걷다</t>
  </si>
  <si>
    <t>인류의 뿌리는 어디에서 시작됐을까</t>
  </si>
  <si>
    <t>화석의 모든 것</t>
  </si>
  <si>
    <t>진화론에 대한 오해와 진실</t>
  </si>
  <si>
    <t>공작새는 왜 화려한 날개를 가졌을까?</t>
  </si>
  <si>
    <t>삶과 죽음을 가른 1mm</t>
  </si>
  <si>
    <t>진화의 조건</t>
  </si>
  <si>
    <t>다윈은 왜 『종의 기원』 출판을 미뤘을까?</t>
  </si>
  <si>
    <t>다윈의 진화론이 없었다면?</t>
  </si>
  <si>
    <t>왜 하나의 인간 종만 남았을까?</t>
  </si>
  <si>
    <t>'몸짱'의 유혹, 스테로이드</t>
  </si>
  <si>
    <t>3000년간 이어진 남모를 고통, 치질</t>
  </si>
  <si>
    <t>고대부터 시작된 통증의 왕, 통풍</t>
  </si>
  <si>
    <t>에이즈를 치료하는 무좀약?</t>
  </si>
  <si>
    <t>끝나지 않은 전쟁, B형 간염</t>
  </si>
  <si>
    <t>알레르기는 괴로워!</t>
  </si>
  <si>
    <t>왕의 비밀을 누설하다, 소화제</t>
  </si>
  <si>
    <t>당뇨병과 거리두기! 인슐린</t>
  </si>
  <si>
    <t>나프탈렌에서 발견된 타이레놀</t>
  </si>
  <si>
    <t>'기생충 퇴치작전'</t>
  </si>
  <si>
    <t>호르몬만큼 중요한 비타민이 있다?</t>
  </si>
  <si>
    <t>세상을 바꾼 피임약</t>
  </si>
  <si>
    <t>'왜 먹지를 못하니!' 항우울제</t>
  </si>
  <si>
    <t>부작용에서 발견된 발기부전 치료제</t>
  </si>
  <si>
    <t>우연히 발견한 명약, 비타민C</t>
  </si>
  <si>
    <t>지친 나를 위해, 비타민</t>
  </si>
  <si>
    <t>잡고 싶은 한 가닥</t>
  </si>
  <si>
    <t>생명연장의 꿈</t>
  </si>
  <si>
    <t>성인병 정복의 꿈</t>
  </si>
  <si>
    <t>독이 약이되다</t>
  </si>
  <si>
    <t>진통제와 마약 사이</t>
  </si>
  <si>
    <t>세균을 정복하다, 소독약</t>
  </si>
  <si>
    <t>호환마마를 물리친 백신</t>
  </si>
  <si>
    <t>침묵의 살인자와 맞서다, 혈압약</t>
  </si>
  <si>
    <t>목숨을 건 모기와의 전쟁, 말라리아</t>
  </si>
  <si>
    <t>세상에서 가장 많이 팔린 약, 아스피린</t>
  </si>
  <si>
    <t>인류의 절반을 구한 항생제</t>
  </si>
  <si>
    <t>‘나’ vs. ‘우리’, 추구하는 동기가 다르다!</t>
  </si>
  <si>
    <t>성과 향상? ‘3박자’를 맞춰라!</t>
  </si>
  <si>
    <t>인센티브 주고도 욕먹는 이유</t>
  </si>
  <si>
    <t>시간의 법칙을 활용하라!</t>
  </si>
  <si>
    <t>어떤 ‘동기’를 활용할 것인가?</t>
  </si>
  <si>
    <t>결정하지 말아야 할 타이밍</t>
  </si>
  <si>
    <t>기발한 아이디어가 필요하다면</t>
  </si>
  <si>
    <t>세상에서 제일 싫은 상사는?</t>
  </si>
  <si>
    <t>낙관적인, 너무 낙관적인?!</t>
  </si>
  <si>
    <t>○○ 조직일수록 부조리가 만연하다!</t>
  </si>
  <si>
    <t>프레임에서 벗어나라</t>
  </si>
  <si>
    <t>나도 '답정너'?</t>
  </si>
  <si>
    <t>왜 대답이 달라질까?</t>
  </si>
  <si>
    <t>같은 상황, 다른 판단 ‘왜’?</t>
  </si>
  <si>
    <t>먼저 떠오르는 게 답이다?</t>
  </si>
  <si>
    <t>내 그럴 줄 알았다</t>
  </si>
  <si>
    <t>미래 예측 실패하는 사람들의 공통점</t>
  </si>
  <si>
    <t>'보상' 늘리면 문제 해결될까?</t>
  </si>
  <si>
    <t>내 기억, 믿을만할까?</t>
  </si>
  <si>
    <t>'달라도 너무 다른 그'가 소중한 이유</t>
  </si>
  <si>
    <t>불안요인을 제거하라</t>
  </si>
  <si>
    <t>인간이 합리적일 수 없는 이유</t>
  </si>
  <si>
    <t>시간에 쫓기면 '명사'를 찾는다?</t>
  </si>
  <si>
    <t>전문가가 '함정'에 빠지기 쉬운 이유</t>
  </si>
  <si>
    <t>료칸 같지 않은 료칸, 오오무라야</t>
  </si>
  <si>
    <t>이유 있는 무모함, Y’s Tea</t>
  </si>
  <si>
    <t>변하지 않기 위해 변한다, 페리칸</t>
  </si>
  <si>
    <t>모방 불가! 니시무라 프레시전</t>
  </si>
  <si>
    <t>젓가락의 세계화, 마루나오</t>
  </si>
  <si>
    <t>기본기로 업계 1위, 조지루시</t>
  </si>
  <si>
    <t>매뉴얼의 진화, 그레이스 테크놀로지</t>
  </si>
  <si>
    <t>없다고? 만들자! 시마세이키 제작소</t>
  </si>
  <si>
    <t>좁고 깊게 판다, 나가이레벤</t>
  </si>
  <si>
    <t>옛날식 다방의 재발견, 고메다 커피</t>
  </si>
  <si>
    <t>올드보이의 귀환, 타카라토미</t>
  </si>
  <si>
    <t>매출 제로에서의 부활, 슈즈미니슈</t>
  </si>
  <si>
    <t>Made with Japan, 이이다그룹</t>
  </si>
  <si>
    <t>전통에 틔운 새싹, 산요시칠기점</t>
  </si>
  <si>
    <t>나무와 함께 자란다, 다키자와 베니야</t>
  </si>
  <si>
    <t>산으로 돌아가다, 스노우 피크</t>
  </si>
  <si>
    <t>은행 같지 않은 은행, 오가키공립은행</t>
  </si>
  <si>
    <t>100년간 달궈진 칼날, 카이</t>
  </si>
  <si>
    <t>기다리지 말아라, 야마토 미싱</t>
  </si>
  <si>
    <t>가슴을 뛰게 하라, 류보백화점</t>
  </si>
  <si>
    <t>진화의 대를 잇다, 혼다 플러스</t>
  </si>
  <si>
    <t>상식을 의심하라, 와콘</t>
  </si>
  <si>
    <t>운도 실력이다! 야마자키금속공업</t>
  </si>
  <si>
    <t>모방이 아닌 모험을 하라, 기우치주조</t>
  </si>
  <si>
    <t>혁신이 필요한 순간, 스즈키 양말</t>
  </si>
  <si>
    <t>다시 오게 만드는 비결, 빅마마</t>
  </si>
  <si>
    <t>주연 대신 조연으로, 우루시 사카모토</t>
  </si>
  <si>
    <t>이스미 철도의 부활</t>
  </si>
  <si>
    <t>기피 대상에서 꿈의 기업으로, 노사쿠</t>
  </si>
  <si>
    <t>세상을 바꾸는 손짓, 슈아르</t>
  </si>
  <si>
    <t>누구에게나 좋은 세탁소, 키쿠야</t>
  </si>
  <si>
    <t>종이의 부활, 후쿠나가지공</t>
  </si>
  <si>
    <t>'최소한'이 '최고'다, βace</t>
  </si>
  <si>
    <t>맑은 날에도 우산을! 슈즈 셀렉션</t>
  </si>
  <si>
    <t>연필은 죽지 않는다! 기타보쉬 연필</t>
  </si>
  <si>
    <t>차원이 다른 코스트 혁명, 유니클로</t>
  </si>
  <si>
    <t>고급 요리를 초저가에, 오레노</t>
  </si>
  <si>
    <t>美中 반도체 전쟁, 일본은?</t>
  </si>
  <si>
    <t>미쓰비시 그룹 추락의 서막</t>
  </si>
  <si>
    <t>워런 버핏은 왜 종합상사에 투자했나?</t>
  </si>
  <si>
    <t>테슬라의 추월, 일본의 충격</t>
  </si>
  <si>
    <t>노벨상의 숨은 주역, 일본전자</t>
  </si>
  <si>
    <t>팬데믹 장기화, 日기업의 대응</t>
  </si>
  <si>
    <t>日기업, 혁신 방향을 바꾸다</t>
  </si>
  <si>
    <t>코로나19, 일본은 지금</t>
  </si>
  <si>
    <t>파나소닉의 추락</t>
  </si>
  <si>
    <t>혼고밸리, 성공할까?</t>
  </si>
  <si>
    <t>일본 소재의 약점</t>
  </si>
  <si>
    <t>일본 소재 왜 강한가?</t>
  </si>
  <si>
    <t>헤이세이 시대의 교훈</t>
  </si>
  <si>
    <t>일본기업의 U턴, 이유는?</t>
  </si>
  <si>
    <t>중국發 혁신, 의식하는 일본</t>
  </si>
  <si>
    <t>아마존이펙트, 위기의 日 소매업계</t>
  </si>
  <si>
    <t>을에서 갑으로, 하청기업의 역전</t>
  </si>
  <si>
    <t>설계도가 없다? 교토제작소</t>
  </si>
  <si>
    <t>포스트 아메바, ‘Will 경영’</t>
  </si>
  <si>
    <t>日 새로운 소비집단, 귀차니스트</t>
  </si>
  <si>
    <t>8조 엔 규모 M&amp;A, 다케다의 속내는?</t>
  </si>
  <si>
    <t>쓰레기 처리 해결사 SEKISUI</t>
  </si>
  <si>
    <t>日 조선업계의 희망, 이마바리조선</t>
  </si>
  <si>
    <t>일본 AI의 구세주, 프리퍼드 네트웍스</t>
  </si>
  <si>
    <t>차세대 배터리 시장 패권전쟁</t>
  </si>
  <si>
    <t>연이은 대형 프로젝트 실패, 이유는?</t>
  </si>
  <si>
    <t>일본, 밤 문화가 사라진다!</t>
  </si>
  <si>
    <t>고베제강의 거짓말, 일본기업들 왜?</t>
  </si>
  <si>
    <t>회색빛 충격! 다급해진 일본</t>
  </si>
  <si>
    <t>전기자동차 열풍, 일본의 고민</t>
  </si>
  <si>
    <t>이 기업 수상하다! 더블유스코프</t>
  </si>
  <si>
    <t>1조엔 파산! 다카타의 교훈</t>
  </si>
  <si>
    <t>모두의 것은 소중하지 않다?</t>
  </si>
  <si>
    <t>까칠한 그이, 왜 끌릴까?</t>
  </si>
  <si>
    <t>복권, 왜 살까?</t>
  </si>
  <si>
    <t>왜 과거는 아름다운가?</t>
  </si>
  <si>
    <t>운세, 딱 맞네?</t>
  </si>
  <si>
    <t>그는 왜 팔랑귀가 되었나?</t>
  </si>
  <si>
    <t>사랑과 전쟁</t>
  </si>
  <si>
    <t>일보다 어려운 관계, 상사병</t>
  </si>
  <si>
    <t>머릿속을 맴도는 노래, 멈추고 싶다면?</t>
  </si>
  <si>
    <t>24시간이 모자라, 왜?</t>
  </si>
  <si>
    <t>근대 초 잉글랜드의 성장</t>
  </si>
  <si>
    <t>네덜란드의 쇠락</t>
  </si>
  <si>
    <t>네덜란드 동인도회사의 탄생</t>
  </si>
  <si>
    <t>왜 이민자들은 네덜란드로 갔을까?</t>
  </si>
  <si>
    <t>네덜란드 경제 성장의 밑거름</t>
  </si>
  <si>
    <t>네덜란드는 어떻게 스페인에 승리했을까?</t>
  </si>
  <si>
    <t>네덜란드는 왜 스페인에 맞서 싸웠는가?</t>
  </si>
  <si>
    <t>왜 중국은 세계로 진출하지 않았을까?</t>
  </si>
  <si>
    <t>스페인의 은이 세계 경제에 미친 영향</t>
  </si>
  <si>
    <t>스페인은 왜 튼튼한 재정을 구축하지 못했나?</t>
  </si>
  <si>
    <t>스페인은 어떻게 전쟁 자금을 조달했을까?</t>
  </si>
  <si>
    <t>유럽의 지배자 카를 5세의 고민</t>
  </si>
  <si>
    <t>스페인은 어떻게 아메리카를 쉽게 얻었을까?</t>
  </si>
  <si>
    <t>스페인은 어떻게 대서양으로 진출했을까?</t>
  </si>
  <si>
    <t>스페인 제국의 문제는?</t>
  </si>
  <si>
    <t>스페인은 어떻게 패권을 거머쥐었을까?</t>
  </si>
  <si>
    <t>패권 국가의 조건, 자본</t>
  </si>
  <si>
    <t>역사는 반드시 반복된다</t>
  </si>
  <si>
    <t>축적된 준비, 그릇 안의 개선</t>
  </si>
  <si>
    <t>5백 년간 넘지 못한 5m의 벽</t>
  </si>
  <si>
    <t>소용돌이 공간을 들이셔야 합니다</t>
  </si>
  <si>
    <t>‘노장’ 김유신 최고의 전술, 임기응변</t>
  </si>
  <si>
    <t>시간과 속도 그리고 전쟁</t>
  </si>
  <si>
    <t>현실 안주, 그 자체로의 부실</t>
  </si>
  <si>
    <t>용감해야 할 때, 치밀해야 할 때</t>
  </si>
  <si>
    <t>새는 하늘을 날지만 땅에서는 약하다?</t>
  </si>
  <si>
    <t>여말 왜구 침입 ② 위기는 숭고함 속에서 자라난다</t>
  </si>
  <si>
    <t>여말 왜구 침입 ① 난파선에 쥐가 들끓는다</t>
  </si>
  <si>
    <t>홍건적의 난 ② 제일 무서운 적은 누구일까?</t>
  </si>
  <si>
    <t>홍건적의 난 ① 서경을 불태우지 않은 이유</t>
  </si>
  <si>
    <t>대담함과 무모함의 차이 ②</t>
  </si>
  <si>
    <t>대담함과 무모함의 차이 ①</t>
  </si>
  <si>
    <t>이길 수 없는 강력한 적을 만났을 때</t>
  </si>
  <si>
    <t>최후의 순간 일어서게 하는 힘</t>
  </si>
  <si>
    <t>13명의 힘</t>
  </si>
  <si>
    <t>혁신이 아닌 자기 파괴</t>
  </si>
  <si>
    <t>항복이냐 저항이냐</t>
  </si>
  <si>
    <t>고려군이 조선군보다 강했던 이유</t>
  </si>
  <si>
    <t>고려 거란 전쟁 ④</t>
  </si>
  <si>
    <t>고려 거란 전쟁 ③</t>
  </si>
  <si>
    <t>고려 거란 전쟁 ②</t>
  </si>
  <si>
    <t>고려 거란 전쟁 ①</t>
  </si>
  <si>
    <t>우리나라 최고의 요새는?</t>
  </si>
  <si>
    <t>그 인재는 어디 있었을까?</t>
  </si>
  <si>
    <t>왕건은 했지만 궁예와 견훤은 못 한 것</t>
  </si>
  <si>
    <t>포지셔닝 전환에 실패한 궁예</t>
  </si>
  <si>
    <t>신라의 가을 ②</t>
  </si>
  <si>
    <t>신라의 가을 ①</t>
  </si>
  <si>
    <t>반사 신경을 기르자</t>
  </si>
  <si>
    <t>보이지 않는 것을 보라</t>
  </si>
  <si>
    <t>수 양제의 고구려 침공 ③ 무모하기 위해 필요한 것</t>
  </si>
  <si>
    <t>수 양제의 고구려 침공 ② 리더의 용기 혹은 무모함</t>
  </si>
  <si>
    <t>수 양제의 고구려 침공 ① 이기려면 존중하라</t>
  </si>
  <si>
    <t>인재 등용, 이렇게 하지 마세요!</t>
  </si>
  <si>
    <t>'때'와 '준비'가 맞아떨어지는 순간</t>
  </si>
  <si>
    <t>관산성 전투, 백제와 신라의 운명이 바뀌다</t>
  </si>
  <si>
    <t>실패도 철저하게 기록하자</t>
  </si>
  <si>
    <t>고구려는 왜 삼국을 통일하지 못했나?</t>
  </si>
  <si>
    <t>광개토대왕은 준비되어 있었다</t>
  </si>
  <si>
    <t>적의 적은 우리 편?</t>
  </si>
  <si>
    <t>진두지휘, 약일까? 독일까?</t>
  </si>
  <si>
    <t>잘나갈 때 조심해야 하는 것</t>
  </si>
  <si>
    <t>인류의 새로운 눈, 제임스 웹 망원경</t>
  </si>
  <si>
    <t>별에서 와서 별로 돌아가다</t>
  </si>
  <si>
    <t>아직도 '지구가 평평하다'고?</t>
  </si>
  <si>
    <t>작가를 꿈꾸는 인공지능?</t>
  </si>
  <si>
    <t>누구나 우주에 가는 시대, 정말 올까?</t>
  </si>
  <si>
    <t>진화, 자연선택과 우리</t>
  </si>
  <si>
    <t>시간여행은 가능할까?</t>
  </si>
  <si>
    <t>1만 원 지폐에 천문학이 녹아 있다?</t>
  </si>
  <si>
    <t>꼬리에 꼬리를 무는 역사, 빅 히스토리</t>
  </si>
  <si>
    <t>외계인, 너의 이름은.</t>
  </si>
  <si>
    <t>과학이 사랑을 알기나 해!</t>
  </si>
  <si>
    <t>우리는 답을 찾을 것이다, 늘 그랬듯이</t>
  </si>
  <si>
    <t>코에 끼는 마스크? 사기 치는 ‘유사과학’</t>
  </si>
  <si>
    <t>모든 '뇌'가 연결된다면?</t>
  </si>
  <si>
    <t>우먼파워 보여준 2020 노벨과학상</t>
  </si>
  <si>
    <t>신의 존재 논하는 인공지능, GPT-3</t>
  </si>
  <si>
    <t>화성 탐사 러시의 시대</t>
  </si>
  <si>
    <t>인간이 만드는 새로운 태양, 핵융합</t>
  </si>
  <si>
    <t>형형색색의 밤하늘</t>
  </si>
  <si>
    <t>中 우주탐사의 ‘넘사벽’ 스케일</t>
  </si>
  <si>
    <t>기술, 인간에게 '공존'을 청하다</t>
  </si>
  <si>
    <t>과학계가 주목하는 ‘우주 축지법’, 워프</t>
  </si>
  <si>
    <t>과학기술, 생물의 진실을 밝히다</t>
  </si>
  <si>
    <t>'과학'이 인간을 인간답게 만든다?</t>
  </si>
  <si>
    <t>자율주행차 시대, 위험요소는 '인간'?</t>
  </si>
  <si>
    <t>'인간 복제'로 영생을 꿈꾼다?</t>
  </si>
  <si>
    <t>‘불로장생 기술’ 축복일까, 재앙일까?</t>
  </si>
  <si>
    <t>발전하는 과학기술, 윤리도 발전할까?</t>
  </si>
  <si>
    <t>달 탐사 경쟁이 다시 시작된 이유</t>
  </si>
  <si>
    <t>우주는 정말 존재하는가</t>
  </si>
  <si>
    <t>물리법칙을 초월할 수 있을까?</t>
  </si>
  <si>
    <t>100년 전 ‘아인슈타인의 예측’을 확인하다!</t>
  </si>
  <si>
    <t>'접속' 하지 않아도 '연결’되는 세상</t>
  </si>
  <si>
    <t>반려로봇과 함께 사는 세상</t>
  </si>
  <si>
    <t>증강현실과 프라이버시 제로 시대</t>
  </si>
  <si>
    <t>알파고는 무엇이 되어 있을까?</t>
  </si>
  <si>
    <t>우주에는 우리뿐일까?</t>
  </si>
  <si>
    <t>의식 뒤편의 거대한 세계 '인셉션'</t>
  </si>
  <si>
    <t>무한한 영감의 원천 '스타트렉'</t>
  </si>
  <si>
    <t>와인 전문가를 꿈꿀 때</t>
  </si>
  <si>
    <t>타인에게 인정받고 싶을 때</t>
  </si>
  <si>
    <t>고마운 마음을 전하고 싶을 때</t>
  </si>
  <si>
    <t>트렌드에 뒤처진 느낌이 들 때</t>
  </si>
  <si>
    <t>내가 원하는 것을 나도 모를 때</t>
  </si>
  <si>
    <t>남의 말이 듣고 싶지 않을 때</t>
  </si>
  <si>
    <t>시작을 잘하고 싶을 때</t>
  </si>
  <si>
    <t>쉼이 필요할 때</t>
  </si>
  <si>
    <t>안목이 필요할 때</t>
  </si>
  <si>
    <t>고립감을 잘 활용하고 싶을 때</t>
  </si>
  <si>
    <t>끝맺음을 잘하고 싶을 때</t>
  </si>
  <si>
    <t>용감해지고 싶을 때</t>
  </si>
  <si>
    <t>승리감이 절실할때</t>
  </si>
  <si>
    <t>나 자신을 사랑하고 싶을 때</t>
  </si>
  <si>
    <t>끝까지 버틸 힘이 필요할 때</t>
  </si>
  <si>
    <t>혼자 있고 싶을 때</t>
  </si>
  <si>
    <t>세상의 속도를 따라가는 것이 어렵다고 느껴질 때</t>
  </si>
  <si>
    <t>사람 보는 눈을 키우고 싶을 때</t>
  </si>
  <si>
    <t>타인의 비난에 대처해야 할 때</t>
  </si>
  <si>
    <t>오해 받지 않는 대화를 하고 싶을 때</t>
  </si>
  <si>
    <t>같이 일하는 사람이 싫을 때</t>
  </si>
  <si>
    <t>공부 좀 하고 싶을 때</t>
  </si>
  <si>
    <t>모든 것을 포기하고 싶을 때</t>
  </si>
  <si>
    <t>자꾸만 화가 날 때</t>
  </si>
  <si>
    <t>머릿속을 비우고 싶을 때</t>
  </si>
  <si>
    <t>더 좋은 기억력을 가지고 싶을 때</t>
  </si>
  <si>
    <t>글을 잘 쓰고 싶을 때</t>
  </si>
  <si>
    <t>말에 큰 힘을 싣고 싶을 때</t>
  </si>
  <si>
    <t>코로나19 이후를 준비할 때</t>
  </si>
  <si>
    <t>싸워서 이기고 싶을 때</t>
  </si>
  <si>
    <t>신선한 발상이 필요할 때</t>
  </si>
  <si>
    <t>시간 낭비를 없애고 싶을 때</t>
  </si>
  <si>
    <t>끝내주는 계획을 세우고 싶을 때</t>
  </si>
  <si>
    <t>열정을 되찾고 싶을 때</t>
  </si>
  <si>
    <t>책 좀 읽어야겠다 싶을 때</t>
  </si>
  <si>
    <t>나약함을 극복하고 싶을 때</t>
  </si>
  <si>
    <t>단호해지고 싶을 때</t>
  </si>
  <si>
    <t>창조력을 끌어올리고 싶을 때</t>
  </si>
  <si>
    <t>거절을 잘하고 싶을 때</t>
  </si>
  <si>
    <t>일상에서 자꾸만 예민해질 때</t>
  </si>
  <si>
    <t>오피스 우울증이 찾아왔을 때</t>
  </si>
  <si>
    <t>몰입이 필요할 때</t>
  </si>
  <si>
    <t>피곤한 일상 속 잠 관리가 필요할 때</t>
  </si>
  <si>
    <t>표정관리가 필요할 때</t>
  </si>
  <si>
    <t>결정을 내려야 할 때</t>
  </si>
  <si>
    <t>정리가 필요할 때</t>
  </si>
  <si>
    <t>작은 것에도 행복을 찾고 싶을 때</t>
  </si>
  <si>
    <t>번 아웃에서 벗어나고 싶을 때</t>
  </si>
  <si>
    <t>갑질에 대처하고 싶을 때</t>
  </si>
  <si>
    <t>꼰대가 되고 싶지 않을 때</t>
  </si>
  <si>
    <t>부하직원 때문에 고민일 때</t>
  </si>
  <si>
    <t>인간관계를 유지하는 것이 어렵다고 느껴질 때</t>
  </si>
  <si>
    <t>‘인생의 터닝 포인트’를 찾고 싶을 때</t>
  </si>
  <si>
    <t>말이 통하지 않는 사람과 일을 해야 할 때</t>
  </si>
  <si>
    <t>이룬 것 없이 나이만 먹었다 생각될 때</t>
  </si>
  <si>
    <t>인정받지 못하고 있다고 느낄 때</t>
  </si>
  <si>
    <t>몸소의 미학</t>
  </si>
  <si>
    <t>온고지신과 스승</t>
  </si>
  <si>
    <t>밝은 미래를 위해</t>
  </si>
  <si>
    <t>놀이를 놀다</t>
  </si>
  <si>
    <t>울음과 웃음</t>
  </si>
  <si>
    <t>산으로 가다</t>
  </si>
  <si>
    <t>스며드는 햇빛</t>
  </si>
  <si>
    <t>울과 울 사이</t>
  </si>
  <si>
    <t>숲에서 만나는 치유</t>
  </si>
  <si>
    <t>노래에 진 빚</t>
  </si>
  <si>
    <t>별과 별 사이</t>
  </si>
  <si>
    <t>넘어진 김에</t>
  </si>
  <si>
    <t>시집살이만 못 하더라</t>
  </si>
  <si>
    <t>마음이 텅 비다</t>
  </si>
  <si>
    <t>칼바람을 지나며</t>
  </si>
  <si>
    <t>칼과 숟가락이 주는 깨달음</t>
  </si>
  <si>
    <t>두 종류의 사람</t>
  </si>
  <si>
    <t>효도가 가장 쉽다</t>
  </si>
  <si>
    <t>쓸데없는 일을 하자</t>
  </si>
  <si>
    <t>몸 저리지 마소서</t>
  </si>
  <si>
    <t>동무를 그리다</t>
  </si>
  <si>
    <t>우리의 따뜻함</t>
  </si>
  <si>
    <t>죽어라 죽어라 한다</t>
  </si>
  <si>
    <t>사랑이란 무엇일까?</t>
  </si>
  <si>
    <t>우리는 욕(欲)으로 산다</t>
  </si>
  <si>
    <t>아름답다는 말</t>
  </si>
  <si>
    <t>나에게 들려주는 고백</t>
  </si>
  <si>
    <t>걷기의 위로</t>
  </si>
  <si>
    <t>세상도 김밥 꼬다리처럼</t>
  </si>
  <si>
    <t>비유는 즐겁다!</t>
  </si>
  <si>
    <t>사흘은 왜 3일일까?</t>
  </si>
  <si>
    <t>망했다 망했어</t>
  </si>
  <si>
    <t>초조한 세상을 사는 법</t>
  </si>
  <si>
    <t>가슴으로 듣는 말</t>
  </si>
  <si>
    <t>그립다 말을 할까 하니</t>
  </si>
  <si>
    <t>발 이야기</t>
  </si>
  <si>
    <t>손도 무기다</t>
  </si>
  <si>
    <t>쓸모 없는 재능은 없다</t>
  </si>
  <si>
    <t>적선과 행운</t>
  </si>
  <si>
    <t>쥐가 났다?</t>
  </si>
  <si>
    <t>눈물 젖은 빵</t>
  </si>
  <si>
    <t>왜 힘이 들까?</t>
  </si>
  <si>
    <t>두 손을 모으는 이유</t>
  </si>
  <si>
    <t>되풀이의 미학</t>
  </si>
  <si>
    <t>디귿 이야기</t>
  </si>
  <si>
    <t>니은 이야기</t>
  </si>
  <si>
    <t>국문뒤풀이 이야기</t>
  </si>
  <si>
    <t>누구 아빠, 누구 엄마</t>
  </si>
  <si>
    <t>속이 상하다</t>
  </si>
  <si>
    <t>잠을 청(請)하다</t>
  </si>
  <si>
    <t>관전평을 하다</t>
  </si>
  <si>
    <t>바람의 위로, 대금의 위로</t>
  </si>
  <si>
    <t>얄 이야기</t>
  </si>
  <si>
    <t>풀어야 한다</t>
  </si>
  <si>
    <t>하늘이라는 말</t>
  </si>
  <si>
    <t>우리는 참 다행이다</t>
  </si>
  <si>
    <t>망설임은 짧을수록 좋다</t>
  </si>
  <si>
    <t>사람을 만나며 살다</t>
  </si>
  <si>
    <t>헛구역질을 하다</t>
  </si>
  <si>
    <t>오만(五萬)이라는 숫자</t>
  </si>
  <si>
    <t>우리 사이의 거리를 생각하다</t>
  </si>
  <si>
    <t>나를 예쁘게 여기는 사람</t>
  </si>
  <si>
    <t>엄마, 어머니, 엄마</t>
  </si>
  <si>
    <t>눈물이 빛나다</t>
  </si>
  <si>
    <t>보다와 듣다</t>
  </si>
  <si>
    <t>동병상련은 힘들다</t>
  </si>
  <si>
    <t>어지럼증에 대하여</t>
  </si>
  <si>
    <t>까짓 것</t>
  </si>
  <si>
    <t>휘파람을 불다</t>
  </si>
  <si>
    <t>나만의 주술을 걸다</t>
  </si>
  <si>
    <t>위로가 필요한 세상</t>
  </si>
  <si>
    <t>식은 땀을 흘리다</t>
  </si>
  <si>
    <t>왜 이렇게 급한가?</t>
  </si>
  <si>
    <t>부리지 말아야 할 것</t>
  </si>
  <si>
    <t>일 없다면</t>
  </si>
  <si>
    <t>지나쳐서 보지 못한 것</t>
  </si>
  <si>
    <t>고통의 크기</t>
  </si>
  <si>
    <t>지내다, 보내다</t>
  </si>
  <si>
    <t>약주와 독주</t>
  </si>
  <si>
    <t>도대체 말이 안 된다</t>
  </si>
  <si>
    <t>꿈보다 해몽</t>
  </si>
  <si>
    <t>정(情)말?</t>
  </si>
  <si>
    <t>말을 듣다</t>
  </si>
  <si>
    <t>성인군자도 아니고</t>
  </si>
  <si>
    <t>정말 그만이다</t>
  </si>
  <si>
    <t>상팔자(上八字)</t>
  </si>
  <si>
    <t>아프지나 말아라</t>
  </si>
  <si>
    <t>희로애락의 비밀</t>
  </si>
  <si>
    <t>악을 쓰다</t>
  </si>
  <si>
    <t>'아무것도' 아니다</t>
  </si>
  <si>
    <t>우리가 ‘덮어놓은’ 것들</t>
  </si>
  <si>
    <t>당신의 뒷모습</t>
  </si>
  <si>
    <t>죽어도 용서 못해!</t>
  </si>
  <si>
    <t>끝으로, 마지막으로</t>
  </si>
  <si>
    <t>그러면 죄 받는다</t>
  </si>
  <si>
    <t>유아독존(唯我獨尊)</t>
  </si>
  <si>
    <t>오랜만과 오랫동안</t>
  </si>
  <si>
    <t>금세일까, 금새일까?</t>
  </si>
  <si>
    <t>‘요’를 빼고 말해요</t>
  </si>
  <si>
    <t>안 꾸며주니까 '않'</t>
  </si>
  <si>
    <t>‘있음’과 ‘있습니다’</t>
  </si>
  <si>
    <t>'주스' 주세요</t>
  </si>
  <si>
    <t>'뉴욕 커피숍'에서</t>
  </si>
  <si>
    <t>고세회수</t>
  </si>
  <si>
    <t>‘양염쥐’는 예외</t>
  </si>
  <si>
    <t>'하해'의 원리</t>
  </si>
  <si>
    <t>‘손가락질’의 비밀</t>
  </si>
  <si>
    <t>‘독(毒)’과 ‘약(藥)’</t>
  </si>
  <si>
    <t>'기쁘다'의 반대는?</t>
  </si>
  <si>
    <t>‘유별’난 세상</t>
  </si>
  <si>
    <t>밑 치고 미치면 미칠 수 있다</t>
  </si>
  <si>
    <t>‘사이’가 좋다</t>
  </si>
  <si>
    <t>우리 자주 ‘맞먹자’!</t>
  </si>
  <si>
    <t>숫자, 우리의 마음을 담다</t>
  </si>
  <si>
    <t>‘아름답다’는 것</t>
  </si>
  <si>
    <t>나는 ‘마당발’?</t>
  </si>
  <si>
    <t>‘끔찍하게’ 생각하다</t>
  </si>
  <si>
    <t>'실수'에 대하여</t>
  </si>
  <si>
    <t>‘거짓’을 말하다</t>
  </si>
  <si>
    <t>‘말’ 같은 ‘소리’를 해라</t>
  </si>
  <si>
    <t>‘나다’와 ‘들다’</t>
  </si>
  <si>
    <t>고슴도치도 제 새끼는 ‘함함하다’</t>
  </si>
  <si>
    <t>받침의 비밀</t>
  </si>
  <si>
    <t>이게 ‘최선’입니까?</t>
  </si>
  <si>
    <t>‘쉬다’가 보여주는 세상</t>
  </si>
  <si>
    <t>‘객관’이 아내를 화나게 한다?</t>
  </si>
  <si>
    <t>포스트휴먼, 인간의 길을 묻다</t>
  </si>
  <si>
    <t>포스트휴먼 시대, 위협받는 민주주의</t>
  </si>
  <si>
    <t>포스트휴먼 시대를 위한 사회 설계는?</t>
  </si>
  <si>
    <t>로봇에 세금을 물릴 수 있을까?</t>
  </si>
  <si>
    <t>인간 증강이 바꾸는 미래 산업</t>
  </si>
  <si>
    <t>포스트휴먼을 거부하는 사람들</t>
  </si>
  <si>
    <t>포스트휴먼 vs. 인류, 종의 전쟁</t>
  </si>
  <si>
    <t>포스트휴먼, 막을 수 있을까</t>
  </si>
  <si>
    <t>영혼도 기계로 대체될까?</t>
  </si>
  <si>
    <t>불로장생의 꿈은 이뤄질까?</t>
  </si>
  <si>
    <t>포스트휴먼이 현생인류를 대체한다?</t>
  </si>
  <si>
    <t>성공이 실패를 부르는 순간</t>
  </si>
  <si>
    <t>이윤추구 vs. 사회적 책임</t>
  </si>
  <si>
    <t>브랜드 혁신의 딜레마</t>
  </si>
  <si>
    <t>경쟁에 대한 오해</t>
  </si>
  <si>
    <t>무관심과 불신의 벽</t>
  </si>
  <si>
    <t>개선할 것인가, 개발할 것인가</t>
  </si>
  <si>
    <t>소비자의 속마음</t>
  </si>
  <si>
    <t>누가 공급자이고, 누가 사용자인가?</t>
  </si>
  <si>
    <t>모든 것이 쪼개진다</t>
  </si>
  <si>
    <t>플랫폼의 역습</t>
  </si>
  <si>
    <t>섞고 버무리면 보인다</t>
  </si>
  <si>
    <t>영역이 파괴되는 순간</t>
  </si>
  <si>
    <t>효율성의 함정</t>
  </si>
  <si>
    <t>그보다 나은 것은 없다</t>
  </si>
  <si>
    <t>파도의 위와 아래</t>
  </si>
  <si>
    <t>굴러온 돌 vs. 박힌 돌</t>
  </si>
  <si>
    <t>빠름에 빠름을 더하다, 고릴라스</t>
  </si>
  <si>
    <t>잘 팔고 잘 사고 지구도 지킨다? 웨이스트리스</t>
  </si>
  <si>
    <t>용돈 관리에서 투자까지, 그린라이트</t>
  </si>
  <si>
    <t>This is Andela</t>
  </si>
  <si>
    <t>멘탈헬스케어로 유니콘?! 라이라 헬스</t>
  </si>
  <si>
    <t>이케아를 해킹한다! 슈퍼프론트</t>
  </si>
  <si>
    <t>하이퍼 로컬 기상예측, 클라이마셀</t>
  </si>
  <si>
    <t>도심 속 어그테크, 알래스카 라이프</t>
  </si>
  <si>
    <t>월 30달러의 가치를 만들다, 슈퍼휴먼</t>
  </si>
  <si>
    <t>스마트베드? 수면과학플랫폼! 에잇슬립</t>
  </si>
  <si>
    <t>누가 배달하지? 누로</t>
  </si>
  <si>
    <t>급이 다른 사진, 미로</t>
  </si>
  <si>
    <t>리테일 테크의 구글, 트랙스</t>
  </si>
  <si>
    <t>탄소발자국이 카드 한도? 도코노미</t>
  </si>
  <si>
    <t>넷플릭스 떨고 있니? 퀴비</t>
  </si>
  <si>
    <t>온라인 반품을 해피하게, 해피 리턴스</t>
  </si>
  <si>
    <t>데이팅 앱의 혁신, 틴더</t>
  </si>
  <si>
    <t>독일 전기차의 新 다크호스, e.GO 모바일</t>
  </si>
  <si>
    <t>진정한 의미의 차량 공유 서비스, 튜로</t>
  </si>
  <si>
    <t>남는 음식을 재분배하다, 구더</t>
  </si>
  <si>
    <t>배송 로봇의 선도자, 스타쉽 테크놀로지</t>
  </si>
  <si>
    <t>못생긴 바나나의 변신, 발나나</t>
  </si>
  <si>
    <t>전자상거래 벤치마킹의 정석, 델리그램</t>
  </si>
  <si>
    <t>음식 배달 서비스의 진화, 딜리버루</t>
  </si>
  <si>
    <t>택배 쓰레기를 처리하다, 리비리</t>
  </si>
  <si>
    <t>음식물쓰레기 처리 솔루션, Winnow</t>
  </si>
  <si>
    <t>부모의 불안을 잠재운 아기양말, Owlet</t>
  </si>
  <si>
    <t>아이들을 위한 우버, 홉스킵드라이브</t>
  </si>
  <si>
    <t>버스 없는 버스회사, 플릭스버스</t>
  </si>
  <si>
    <t>탈모 ‘치료’에서 ‘예방’으로! 킵스</t>
  </si>
  <si>
    <t>나홀로 여행객을 위한 여행사, 플래시 팩</t>
  </si>
  <si>
    <t>지역상생형 온라인 슈퍼마켓, 피크닉</t>
  </si>
  <si>
    <t>의사와 환자를 연결한다! 작닥</t>
  </si>
  <si>
    <t>셔츠 길이가 무슨 대수냐고?! 언턱잇</t>
  </si>
  <si>
    <t>이케아의 불편에 집중하다, 플로이드</t>
  </si>
  <si>
    <t>오프라인 매장을 공유하다, 어피어히어</t>
  </si>
  <si>
    <t>수화물 보관소의 에어비앤비, 시티스테이셔</t>
  </si>
  <si>
    <t>창의력을 학습하는 학교, 위그로우</t>
  </si>
  <si>
    <t>Z세대의 소셜미디어, 뮤지컬리</t>
  </si>
  <si>
    <t>오토바이로 일상을 장악하다, Go-Jek</t>
  </si>
  <si>
    <t>헌옷으로 세상을 바꾸다, ThredUP</t>
  </si>
  <si>
    <t>‘공유경제’ 대중교통을 품다, Whim</t>
  </si>
  <si>
    <t>여행용 스마트 캐리어, 라덴</t>
  </si>
  <si>
    <t>약을 배달해준다? 필팩</t>
  </si>
  <si>
    <t>헬스케어의 구글을 꿈꾸다! 아미노</t>
  </si>
  <si>
    <t>More Circular, More Safe!</t>
  </si>
  <si>
    <t>기후변화, 티핑 포인트를 넘으면?</t>
  </si>
  <si>
    <t>공급망 Green Alliance를 결성하라</t>
  </si>
  <si>
    <t>저탄소+고효율, CYAN 에너지 전환</t>
  </si>
  <si>
    <t>新기후체제, 새로운 환경경영은?</t>
  </si>
  <si>
    <t>타이밍은 준비하는 자에게 온다, 하륜</t>
  </si>
  <si>
    <t>소통하는 리더입니까? 영조와 사도세자</t>
  </si>
  <si>
    <t>말 한마디의 중요성, 남이</t>
  </si>
  <si>
    <t>사내정치보다 중요한 것, 신숙주</t>
  </si>
  <si>
    <t>후배가 나보다 잘 나간다고 느낄 때, 남곤</t>
  </si>
  <si>
    <t>호의가 권리인 줄 아는 동료에게, 홍순언</t>
  </si>
  <si>
    <t>조직 이기주의를 경계하라, 정인홍</t>
  </si>
  <si>
    <t>선 넘은 자의 최후, 홍국영</t>
  </si>
  <si>
    <t>평판이 중요한 이유, 허균</t>
  </si>
  <si>
    <t>직장인 최후의 무기는 견딤이다, 박자청</t>
  </si>
  <si>
    <t>삽질, 축적의 시간</t>
  </si>
  <si>
    <t>직장인이여, 사이드 프로젝트를 갖자!</t>
  </si>
  <si>
    <t>충성 고객, 이렇게 만드세요!</t>
  </si>
  <si>
    <t>협상할 땐 무조건 포커페이스?</t>
  </si>
  <si>
    <t>컬러냐 흑백이냐 그것이 문제로다</t>
  </si>
  <si>
    <t>해외 근무가 창의성에 미치는 영향</t>
  </si>
  <si>
    <t>남자는 육식, 여자는 채식?!</t>
  </si>
  <si>
    <t>즐거운 측정을 준비하라</t>
  </si>
  <si>
    <t>명품 브랜드, 보통의 CSR</t>
  </si>
  <si>
    <t>누가 왜 더 많이 먹을까?</t>
  </si>
  <si>
    <t>좋아요(Like) 버튼은 왜 필요한가?</t>
  </si>
  <si>
    <t>경외하게 하라!</t>
  </si>
  <si>
    <t>따뜻한 남자 vs. 친절한 남자</t>
  </si>
  <si>
    <t>너무 많은 옵션도 싫지만…</t>
  </si>
  <si>
    <t>‘유리천장’은 정말 있는 걸까?</t>
  </si>
  <si>
    <t>도움은 도움일 뿐!</t>
  </si>
  <si>
    <t>깨진 유리창, 어떻게 복구해야 할까?</t>
  </si>
  <si>
    <t>사소하지만 치명적인</t>
  </si>
  <si>
    <t>내 이마 위의 ‘E’</t>
  </si>
  <si>
    <t>진짜 용을 좋아하는가? 섭공호룡</t>
  </si>
  <si>
    <t>태평성대의 비결, 소규조수</t>
  </si>
  <si>
    <t>명군의 곁에는? 우맹의관</t>
  </si>
  <si>
    <t>상황을 바로 보려면? 여산진면목</t>
  </si>
  <si>
    <t>누구 탓입니까? 폐문사과</t>
  </si>
  <si>
    <t>영원히 썩지 않을 세 가지, 삼불후</t>
  </si>
  <si>
    <t>고민이 많은 리더에게, 군수국비</t>
  </si>
  <si>
    <t>신축년, 소를 물어보는 마음으로</t>
  </si>
  <si>
    <t>평가는 객관적으로! 산계무경</t>
  </si>
  <si>
    <t>당신의 도움이 필요한 순간, 학철지부</t>
  </si>
  <si>
    <t>나를 지켜주는 벗의 충고, 할석분좌</t>
  </si>
  <si>
    <t>지나친 취미를 경계하라, 완물상지</t>
  </si>
  <si>
    <t>언제까지 기대어 살 것인가, 방인문호</t>
  </si>
  <si>
    <t>내가 있는 곳이 나를 만든다, 인서지탄</t>
  </si>
  <si>
    <t>언로를 넓혀라! 방민지구 심어방천</t>
  </si>
  <si>
    <t>어려움을 물리치다, 배난해분</t>
  </si>
  <si>
    <t>즐겁게 일하는 법, 락차불피</t>
  </si>
  <si>
    <t>목표를 잊게 하는 고집, 남원북철</t>
  </si>
  <si>
    <t>모두가 등을 돌리다, 주중적국</t>
  </si>
  <si>
    <t>군수만 되고 백성은 안 된다, 주관방화</t>
  </si>
  <si>
    <t>하찮은 것을 대하는 법, 죽두목설</t>
  </si>
  <si>
    <t>베풂은 적고 바라는 것만 많은, 돈제양전</t>
  </si>
  <si>
    <t>가치를 알아보는 안목, 기화가거</t>
  </si>
  <si>
    <t>여유롭게 칼을 다루는 방법, 유인유여</t>
  </si>
  <si>
    <t>활시위를 다루는 법, 일장일이</t>
  </si>
  <si>
    <t>앙급지어를 이겨내는 힘!</t>
  </si>
  <si>
    <t>당신의 곁에 쟁우가 있나요?</t>
  </si>
  <si>
    <t>끝까지 믿어주는 마음 ‘신뢰’</t>
  </si>
  <si>
    <t>간신을 향한 일갈, 위호작창</t>
  </si>
  <si>
    <t>좋은 벗의 충고, 위현지패</t>
  </si>
  <si>
    <t>당신은 '응성충' 같은 사람인가?</t>
  </si>
  <si>
    <t>공든 탑이 무너지는 이유, 곡돌사신</t>
  </si>
  <si>
    <t>화이불실, 겉모습에 현혹되지 마라</t>
  </si>
  <si>
    <t>사추시간, 죽어서도 충성을 다하다</t>
  </si>
  <si>
    <t>불비불항, 비굴하지도 오만하지도 않다</t>
  </si>
  <si>
    <t>부운부귀, 불의한 부귀는 뜬구름이다</t>
  </si>
  <si>
    <t>나뭇잎 하나로 눈을 가린다, 일엽장목</t>
  </si>
  <si>
    <t>거나라 때 일을 잊지 마라</t>
  </si>
  <si>
    <t>장점은 살리고 단점은 보완한다</t>
  </si>
  <si>
    <t>인재 등용의 원칙, 임인유현</t>
  </si>
  <si>
    <t>지켜야 산다! Security</t>
  </si>
  <si>
    <t>연금과 숙박시설이 펜션인 이유</t>
  </si>
  <si>
    <t>가격과 가치의 차이</t>
  </si>
  <si>
    <t>Short Selling은 공즉시색?</t>
  </si>
  <si>
    <t>PEF의 올바른 번역은?</t>
  </si>
  <si>
    <t>HEDGE FUND, ‘위험’을 회피하는 펀드?</t>
  </si>
  <si>
    <t>Sniper, 저격수급 인재</t>
  </si>
  <si>
    <t>Accounting, 회계의 핵심은?</t>
  </si>
  <si>
    <t>Finance, 빚으로부터의 해방</t>
  </si>
  <si>
    <t>Coin, 동전의 역사</t>
  </si>
  <si>
    <t>Cash, 현금의 어원은 돈궤?</t>
  </si>
  <si>
    <t>주식 우량주, BLUE CHIP의 유래</t>
  </si>
  <si>
    <t>국가 부도의 날, Moratorium</t>
  </si>
  <si>
    <t>돈에 대한 관심, Interest</t>
  </si>
  <si>
    <t>美 중앙은행의 공식 명칭은?</t>
  </si>
  <si>
    <t>영국 돈 파운드 사인은 왜 ￡일까?</t>
  </si>
  <si>
    <t>달러의 발권이익, ‘시뇨리지’</t>
  </si>
  <si>
    <t>DOLLAR, $에 S가 쓰이는 이유</t>
  </si>
  <si>
    <t>Cost / Benefit, 가성비의 어원은?</t>
  </si>
  <si>
    <t>RISK, 뱃사람들이 무서워하는 것은?</t>
  </si>
  <si>
    <t>MORTGAGE, 모기지는 ‘죽음의 맹세’?</t>
  </si>
  <si>
    <t>DUTCH PAY, 더치 페이 말고 더치 트리트</t>
  </si>
  <si>
    <t>Franchise, 프랜차이즈와 프랑스의 어원은 같다?</t>
  </si>
  <si>
    <t>ECONOMY, 바보야 문제는 경제야</t>
  </si>
  <si>
    <t>BROKER, 브로커냐 쁘로까냐?</t>
  </si>
  <si>
    <t>BENCHMARKING, 의자와 상관 없다?</t>
  </si>
  <si>
    <t>BANK, ‘강둑’이 은행이 된 사연</t>
  </si>
  <si>
    <t>CAPITAL, 캐피털은 ‘가축’이다?</t>
  </si>
  <si>
    <t>BULL &amp; BEAR: 황소와 곰이 싸우면 누가 이길까?</t>
  </si>
  <si>
    <t>TELLER는 ‘말해주는 사람’이 아니다?</t>
  </si>
  <si>
    <t>007 James Bond의 조상은 노예?</t>
  </si>
  <si>
    <t>WALL STREET가 금융중심지가 된 사연</t>
  </si>
  <si>
    <t>PORTFOLIO INVESTMENT, 서류가방을 입고 다닌다?</t>
  </si>
  <si>
    <t>MONEY의 어원은 그리스 여신</t>
  </si>
  <si>
    <t>CHARISMA, 리더의 카리스마</t>
  </si>
  <si>
    <t>SALARY, 소금이 월급의 기원?</t>
  </si>
  <si>
    <t>COMPANY, 빵을 나눠먹는 사이</t>
  </si>
  <si>
    <t>앙트러프러너가 실패하는 법</t>
  </si>
  <si>
    <t>익명의 혁신가들</t>
  </si>
  <si>
    <t>과학을 관리하다, 찰스 스타인</t>
  </si>
  <si>
    <t>빅 데이터의 선구자, 모우리 &amp; 젭슨</t>
  </si>
  <si>
    <t>용기 있는 소수가 지켜낸 불씨</t>
  </si>
  <si>
    <t>산업혁명의 승부처, 과학적 소양</t>
  </si>
  <si>
    <t>네트워크 사회를 꿈꾸다, 미셸 슈발리에</t>
  </si>
  <si>
    <t>산업혁명 시대의 관포지교</t>
  </si>
  <si>
    <t>존 H. 홀, 산업의 알파벳을 만들다</t>
  </si>
  <si>
    <t>혁신의 씨앗이 된 마이너리티</t>
  </si>
  <si>
    <t>규칙 파괴, 그리고 창조, 벤자민 마샬</t>
  </si>
  <si>
    <t>혁명 이전의 혁명, 존 스미턴</t>
  </si>
  <si>
    <t>산업혁명의 물결 속으로</t>
  </si>
  <si>
    <t>효율성을 넘어서는 혁신을 위해</t>
  </si>
  <si>
    <t>애자일 조직의 사업계획 관리법</t>
  </si>
  <si>
    <t>애자일 전환의 첫 단추, 의사소통부터</t>
  </si>
  <si>
    <t>애자일이 IT기업의 전유물이라고?</t>
  </si>
  <si>
    <t>여기만 따라 하면 나도 애자일?</t>
  </si>
  <si>
    <t>애자일 조직에 어울리는 리더입니까?</t>
  </si>
  <si>
    <t>애자일 조직이 동기부여 하는 방법</t>
  </si>
  <si>
    <t>애자일 조직은 무조건 자율적으로 일할까?</t>
  </si>
  <si>
    <t>실패, 기꺼이 축하하라!</t>
  </si>
  <si>
    <t>애자일은 문화다!</t>
  </si>
  <si>
    <t>귀게스의 반지</t>
  </si>
  <si>
    <t>프로크루스테스의 침대</t>
  </si>
  <si>
    <t>아라크네의 오만</t>
  </si>
  <si>
    <t>오르페우스의 실수</t>
  </si>
  <si>
    <t>하르모니아의 목걸이</t>
  </si>
  <si>
    <t>오이디푸스의 두 딸</t>
  </si>
  <si>
    <t>오이디푸스의 두 아들</t>
  </si>
  <si>
    <t>오이디푸스의 선택</t>
  </si>
  <si>
    <t>아이게우스의 선택</t>
  </si>
  <si>
    <t>테세우스의 선택</t>
  </si>
  <si>
    <t>미노스의 선택</t>
  </si>
  <si>
    <t>아이에테스의 선택</t>
  </si>
  <si>
    <t>메데이아의 선택</t>
  </si>
  <si>
    <t>이아손의 선택</t>
  </si>
  <si>
    <t>이피게네이아의 선택</t>
  </si>
  <si>
    <t>아가멤논의 선택</t>
  </si>
  <si>
    <t>오디세우스의 선택</t>
  </si>
  <si>
    <t>아킬레우스의 선택</t>
  </si>
  <si>
    <t>아이네아스의 선택</t>
  </si>
  <si>
    <t>파리스의 선택</t>
  </si>
  <si>
    <t>팬데믹이 불러온 채용 혁신, 글로벌 인재를 잡아라!</t>
  </si>
  <si>
    <t>인재를 낳는 리더가 되는 법</t>
  </si>
  <si>
    <t>사이코패스 리더는 왜 조직에 위험할까?</t>
  </si>
  <si>
    <t>마키아벨리즘을 주의하라</t>
  </si>
  <si>
    <t>나는 특별하다? 조직을 위협하는 '나르시시즘'</t>
  </si>
  <si>
    <t>교묘한 심리적 지배 가스라이팅, 우리 조직에도?</t>
  </si>
  <si>
    <t>미래 노동 형태로 부상하는 긱 워커</t>
  </si>
  <si>
    <t>재택근무에 성공한 기업들의 전략</t>
  </si>
  <si>
    <t>80대가 현역? ‘정년소멸’ 시대가 온다!</t>
  </si>
  <si>
    <t>인재 활용 최적화 전략, 인터널 모빌리티</t>
  </si>
  <si>
    <t>코로나도 문제없다! 위기 시 직원 소통법</t>
  </si>
  <si>
    <t>협력하는 조직을 위한 3개의 계단</t>
  </si>
  <si>
    <t>OKR, 이러면 실패한다!</t>
  </si>
  <si>
    <t>구글의 성공법칙, OKR</t>
  </si>
  <si>
    <t>조직은 청록색으로 진화한다?</t>
  </si>
  <si>
    <t>짧아지는 지식의 반감기에 대비하라!</t>
  </si>
  <si>
    <t>매력적인 EVP로 인재를 잡아라</t>
  </si>
  <si>
    <t>'키맨'으로 부상한 데이터 담당 임원</t>
  </si>
  <si>
    <t>숨은 감초를 찾는 법!</t>
  </si>
  <si>
    <t>보이지 않는 자산, 마인드 캐피탈</t>
  </si>
  <si>
    <t>조직 內 다양성을 확보하려면?</t>
  </si>
  <si>
    <t>'인정' 받는 직원이 멋지게 일한다</t>
  </si>
  <si>
    <t>성과 높은 직원은 OOO이 많다?</t>
  </si>
  <si>
    <t>'면접 미투' 조심하세요!</t>
  </si>
  <si>
    <t>구글의 벤처 인큐베이터 Area120</t>
  </si>
  <si>
    <t>침묵 속에서 회의를? Silent Meeting</t>
  </si>
  <si>
    <t>고용은 선택, 리스킬링은 필수?!</t>
  </si>
  <si>
    <t>구글의 리더십 DNA</t>
  </si>
  <si>
    <t>실패로 성장하라! 포스트모템 회의</t>
  </si>
  <si>
    <t>다양한 인재를 확보하려면?</t>
  </si>
  <si>
    <t>高 몰입 직원의 번아웃을 막아라!</t>
  </si>
  <si>
    <t>아마존의 아이디어 1등 공신 '마스'</t>
  </si>
  <si>
    <t>비윤리적 기업은 OO 한다?</t>
  </si>
  <si>
    <t>채용공고에 숨겨진 인재 확보 비법</t>
  </si>
  <si>
    <t>성공한 CEO의 시간관리 비법은?</t>
  </si>
  <si>
    <t>아마존의 채용 비밀병기, ‘Bar Raiser’</t>
  </si>
  <si>
    <t>당신은 Data-Driven Workforce 입니까?</t>
  </si>
  <si>
    <t>원하는 일만 하고, 벌고픈 만큼 번다?</t>
  </si>
  <si>
    <t>구글러의 전략적 마인드 5가지</t>
  </si>
  <si>
    <t>토요타의 ‘뺄셈식 시간 관리’</t>
  </si>
  <si>
    <t>직원을 동기부여시키는 그릿</t>
  </si>
  <si>
    <t>페이스북 임직원 몰입의 비결, 프라이드</t>
  </si>
  <si>
    <t>후배는 나의 멘토</t>
  </si>
  <si>
    <t>구찌의 재도약 발판, 리버스 멘토링</t>
  </si>
  <si>
    <t>적게 일하라? 효과적인 업무시간 제한</t>
  </si>
  <si>
    <t>시간도둑을 잡아라!</t>
  </si>
  <si>
    <t>슬기로운 단발성 업무 관리</t>
  </si>
  <si>
    <t>단발성 업무의 현명한 통제 기술</t>
  </si>
  <si>
    <t>미래 경쟁력에 투자하라</t>
  </si>
  <si>
    <t>일머리, 우선순위부터 정하라</t>
  </si>
  <si>
    <t>덩어리 시간을 활용하라!</t>
  </si>
  <si>
    <t>뜨겁게 몰입하게 하라</t>
  </si>
  <si>
    <t>시간관리, 잘하고 계신가요?</t>
  </si>
  <si>
    <t>동서양 비즈니스, 무엇이 다른가?</t>
  </si>
  <si>
    <t>유머도 전략이다!</t>
  </si>
  <si>
    <t>탈무드에 담긴 돈의 철학</t>
  </si>
  <si>
    <t>꿈을 현실로 만드는 사고법, System Thinking</t>
  </si>
  <si>
    <t>불균형시대, 하이브리드 전략을!</t>
  </si>
  <si>
    <t>군자는 義에 밝고 소인은 利에 밝다?!</t>
  </si>
  <si>
    <t>엄격함이 기본이다!</t>
  </si>
  <si>
    <t>목표를 향해 가는 여러 길</t>
  </si>
  <si>
    <t>황제의 보복</t>
  </si>
  <si>
    <t>힘 없는 황제의 말로</t>
  </si>
  <si>
    <t>약자의 세상살이</t>
  </si>
  <si>
    <t>오해가 불러일으킨 비극</t>
  </si>
  <si>
    <t>무소불위의 권력을 누른 말 한마디</t>
  </si>
  <si>
    <t>독재의 허상</t>
  </si>
  <si>
    <t>첫 단추, 어떻게 끼울 것인가</t>
  </si>
  <si>
    <t>화친이냐, 공격이냐?</t>
  </si>
  <si>
    <t>세상을 잘 다스리는 치세의 방법</t>
  </si>
  <si>
    <t>균형을 깨는 사소한 부주의</t>
  </si>
  <si>
    <t>직무와 지위</t>
  </si>
  <si>
    <t>내우외환 속에서 균형잡기</t>
  </si>
  <si>
    <t>어부지리로 찾아온 기회</t>
  </si>
  <si>
    <t>창업보다 어려운 수성</t>
  </si>
  <si>
    <t>공(公)과 사(私)</t>
  </si>
  <si>
    <t>퇴로를 없애는 전략 ‘배수진’</t>
  </si>
  <si>
    <t>평민 유방은 어떻게 천하를 얻었나?</t>
  </si>
  <si>
    <t>절대권력의 최후</t>
  </si>
  <si>
    <t>"천하를 직접 통치하겠다"</t>
  </si>
  <si>
    <t>축객론을 버리다</t>
  </si>
  <si>
    <t>사사로운 원한은 뒤로 미뤄라!</t>
  </si>
  <si>
    <t>정책전환이 필요할 때</t>
  </si>
  <si>
    <t>과감하게 수용하라!</t>
  </si>
  <si>
    <t>秦이 천하통일을 할 수 있었던 이유</t>
  </si>
  <si>
    <t>변화의 조짐을 알아보라</t>
  </si>
  <si>
    <t>모택동이 17번 읽은 책</t>
  </si>
  <si>
    <t>비저너리는 사양합니다</t>
  </si>
  <si>
    <t>어떤 실패는 피할 수 없다</t>
  </si>
  <si>
    <t>지난 30년간 무엇이 변화했을까</t>
  </si>
  <si>
    <t>단순성으로 복잡성을 이긴다</t>
  </si>
  <si>
    <t>협업을 성공시키려면</t>
  </si>
  <si>
    <t>리더는 이렇게 혁신을 이끈다</t>
  </si>
  <si>
    <t>지금 가진 것을 경계하라</t>
  </si>
  <si>
    <t>커져가는 조직 내 이질성</t>
  </si>
  <si>
    <t>FAANG은 무엇이 달랐을까</t>
  </si>
  <si>
    <t>지금은 규칙의 변경이 필요할 때</t>
  </si>
  <si>
    <t>사업은 이론이다?</t>
  </si>
  <si>
    <t>지배구조라는 드라마</t>
  </si>
  <si>
    <t>무한게임에서 살아남는 자</t>
  </si>
  <si>
    <t>기업을 바꾸는 한 끗 차이, 엄정성</t>
  </si>
  <si>
    <t>기업, 평등을 논하라</t>
  </si>
  <si>
    <t>뼛속 깊이 반짝반짝 빛나는</t>
  </si>
  <si>
    <t>아웃풋에서 아웃컴으로</t>
  </si>
  <si>
    <t>복잡한 환경에 적응하려면?</t>
  </si>
  <si>
    <t>미래를 담는 그릇</t>
  </si>
  <si>
    <t>세상의 변화 속도를 늦출 수 있을까?</t>
  </si>
  <si>
    <t>적과의 동침</t>
  </si>
  <si>
    <t>집중이 필요할 때</t>
  </si>
  <si>
    <t>온라인과 오프라인, 차이를 읽어라!</t>
  </si>
  <si>
    <t>민첩한 조직인가요?</t>
  </si>
  <si>
    <t>리더, 의사결정의 무게를 견뎌라!</t>
  </si>
  <si>
    <t>전략적 변곡점에 임하는 자세</t>
  </si>
  <si>
    <t>미래 먹거리, 어떻게 찾을 것인가?</t>
  </si>
  <si>
    <t>전략에 허락된 시간</t>
  </si>
  <si>
    <t>기업 수명의 진실</t>
  </si>
  <si>
    <t>미래를 보는 눈</t>
  </si>
  <si>
    <t>혁신은 누가 하는가?</t>
  </si>
  <si>
    <t>안정성 VS. 유연성</t>
  </si>
  <si>
    <t>관성의 역습, 서킷시티</t>
  </si>
  <si>
    <t>좋은 관성, 나쁜 관성</t>
  </si>
  <si>
    <t>Build일까, Buy일까?</t>
  </si>
  <si>
    <t>기업에게 국적이 중요할까?</t>
  </si>
  <si>
    <t>기업은 누구 말을 들어야 할까?</t>
  </si>
  <si>
    <t>성과주의는 계속 될까?</t>
  </si>
  <si>
    <t>나이든 대가 '히치콕', 그리고 창조가들의 공통점</t>
  </si>
  <si>
    <t>사인사색, 퀸</t>
  </si>
  <si>
    <t>혁신과 애정의 상관관계, 제인 구달</t>
  </si>
  <si>
    <t>의사결정, 분석보다 행동이다!</t>
  </si>
  <si>
    <t>청개구리, 밥 딜런</t>
  </si>
  <si>
    <t>돈 버티기보다 사람 버티기, 섀클턴</t>
  </si>
  <si>
    <t>행동을 넘어 생각까지 바꿔라! 마돈나</t>
  </si>
  <si>
    <t>파리 생제르맹, 긴장감이 더 필요했다!</t>
  </si>
  <si>
    <t>모른다는 것을 아는 것, 소크라테스</t>
  </si>
  <si>
    <t>과거를 털어버리는 힘, 매튜 맥커너히</t>
  </si>
  <si>
    <t>평생 창조력의 비결, 트와일라 타프</t>
  </si>
  <si>
    <t>내가 틀렸을 가능성, 네이먼과 피어슨</t>
  </si>
  <si>
    <t>실수가 만들어낸 위대한 발견, 에드워드 로렌츠</t>
  </si>
  <si>
    <t>신바람의 위력, 버브</t>
  </si>
  <si>
    <t>SF 마니아, 엘론 머스크</t>
  </si>
  <si>
    <t>전설의 끊임없는 변화, 로저 페더러</t>
  </si>
  <si>
    <t>워라밸을 꿈꾸는 그대에게</t>
  </si>
  <si>
    <t>상사를 건너뛴 지시, 어쩌지?</t>
  </si>
  <si>
    <t>강의를 잘하고 싶다!</t>
  </si>
  <si>
    <t>아이디어를 도둑맞았다!</t>
  </si>
  <si>
    <t>내가 입 열면 여럿 다친다?</t>
  </si>
  <si>
    <t>창업을 꿈꾸고 있다면 알아야 할 것</t>
  </si>
  <si>
    <t>정직할 수 있는 타이밍</t>
  </si>
  <si>
    <t>삼인성호를 조심하라!</t>
  </si>
  <si>
    <t>초심의 깊이</t>
  </si>
  <si>
    <t>승진하더니 사람이 달라졌다?</t>
  </si>
  <si>
    <t>의리가 밥 먹여 준다고?</t>
  </si>
  <si>
    <t>나 없으면 회사 안 돌아간다?</t>
  </si>
  <si>
    <t>사업은 아무나 하나?</t>
  </si>
  <si>
    <t>이직, 결정하셨나요?</t>
  </si>
  <si>
    <t>학벌 콤플렉스, 어떡하지?</t>
  </si>
  <si>
    <t>이직을 꿈꾸고 있나요?</t>
  </si>
  <si>
    <t>같은 회사 동료끼리 왜 이래?</t>
  </si>
  <si>
    <t>낄끼빠빠도 전략이다!</t>
  </si>
  <si>
    <t>왜 팽 당하는가?</t>
  </si>
  <si>
    <t>누가 임원이 되는가?</t>
  </si>
  <si>
    <t>고래싸움에 새우등 터질라</t>
  </si>
  <si>
    <t>내겐 너무 부담스러운 그대</t>
  </si>
  <si>
    <t>상상력을 통제하라</t>
  </si>
  <si>
    <t>위기와 기회는 한 끗 차이</t>
  </si>
  <si>
    <t>조직 안에서 문화 충격?</t>
  </si>
  <si>
    <t>나도 전설이 될 수 있다!</t>
  </si>
  <si>
    <t>이사는 내년에 달아준다고?</t>
  </si>
  <si>
    <t>손가락 말고 달을 봐라!</t>
  </si>
  <si>
    <t>남편이 땅이 꺼져라 한숨을 쉬어요</t>
  </si>
  <si>
    <t>결재의 기술</t>
  </si>
  <si>
    <t>그 자리 앉은 데는 이유가 있다!</t>
  </si>
  <si>
    <t>모든 부하는 상사를 비교한다!</t>
  </si>
  <si>
    <t>나는 결코 사익을 취하지 않았다!</t>
  </si>
  <si>
    <t>카리스마의 오해와 진실</t>
  </si>
  <si>
    <t>직면의 힘을 발휘했는가?</t>
  </si>
  <si>
    <t>객관적인 다름의 이해</t>
  </si>
  <si>
    <t>전략을 담은 칭찬의 기술</t>
  </si>
  <si>
    <t>리더의 자존감이 중요한 이유</t>
  </si>
  <si>
    <t>리더를 움직이는 원천, 셀프리더십</t>
  </si>
  <si>
    <t>리더다움, 연습이 필요하다</t>
  </si>
  <si>
    <t>정리정돈(整理整頓)을 잘하는 리더</t>
  </si>
  <si>
    <t>리더에게 있어 기여하는 삶이란?</t>
  </si>
  <si>
    <t>仁: 엘리트 리더의 조건</t>
  </si>
  <si>
    <t>卽旣: 변심은 인간의 본능인가</t>
  </si>
  <si>
    <t>主: 내 삶의 주인이 되라</t>
  </si>
  <si>
    <t>知: 안다는 것</t>
  </si>
  <si>
    <t>危: 위험을 알리는 경고 포스터</t>
  </si>
  <si>
    <t>忙: 멈추면 비로소 보이는 것들</t>
  </si>
  <si>
    <t>名: 리더와 작명 리더십</t>
  </si>
  <si>
    <t>談: 이야기하고 계신가요?</t>
  </si>
  <si>
    <t>敎·誨: 티칭과 코칭의 차이</t>
  </si>
  <si>
    <t>宰: 왕의 남자 vs. 상(床) 남자</t>
  </si>
  <si>
    <t>法: ‘법대로 하자’의 의미는?</t>
  </si>
  <si>
    <t>窮: 동굴을 터널로 만드는 방법</t>
  </si>
  <si>
    <t>疏: 소통을 잘하기 위해 필요한 것</t>
  </si>
  <si>
    <t>愚: 큰 지혜는 어리석음과 같다</t>
  </si>
  <si>
    <t>休: 열심히 일하려면 쉬어라!</t>
  </si>
  <si>
    <t>煩: 중독과 몰입의 차이는?</t>
  </si>
  <si>
    <t>臣: 진정한 신하의 모습은?</t>
  </si>
  <si>
    <t>父: 아버지에게 필요한 것은?</t>
  </si>
  <si>
    <t>老: 어른인가, 꼰대인가?</t>
  </si>
  <si>
    <t>破: 깨질 것인가, 깨뜨릴 것인가?</t>
  </si>
  <si>
    <t>謝: 감사의 힘</t>
  </si>
  <si>
    <t>㕦 : 건배사의 달인이 되라</t>
  </si>
  <si>
    <t>火: 리더의 분노 관리법은?</t>
  </si>
  <si>
    <t>拒: 어떻게 거절할 것인가?</t>
  </si>
  <si>
    <t>命: 두드려 맞을 것인가, 개척할 것인가?</t>
  </si>
  <si>
    <t>運: 리더가 운을 대하는 자세</t>
  </si>
  <si>
    <t>朋: 어떤 친구를 사귈 것인가?</t>
  </si>
  <si>
    <t>慣: 리더를 흥하게 하는 습관이란?</t>
  </si>
  <si>
    <t>協: 협박 리더인가, 협치 리더인가?</t>
  </si>
  <si>
    <t>信: 믿을 것인가? 으르렁할 것인가?</t>
  </si>
  <si>
    <t>君: 리더가 놓치지 말아야 할 것</t>
  </si>
  <si>
    <t>鑑: 거울 속의 나에게 물어보라</t>
  </si>
  <si>
    <t>구글의 이노베이션</t>
  </si>
  <si>
    <t>기업의 공진화</t>
  </si>
  <si>
    <t>AI와 협업할 수 있을까?</t>
  </si>
  <si>
    <t>고객과 협업하려면?</t>
  </si>
  <si>
    <t>나보다 뛰어난 사람과 협업하기</t>
  </si>
  <si>
    <t>언택트를 보완하라! 코그니티브 협업</t>
  </si>
  <si>
    <t>협업에 알맞은 인재는?</t>
  </si>
  <si>
    <t>넛지를 통한 협업촉진 전략</t>
  </si>
  <si>
    <t>전문가와의 협업, 성공하려면?</t>
  </si>
  <si>
    <t>MS를 재도약시킨 ‘평가 전략’</t>
  </si>
  <si>
    <t>언택트 시대, 잊지 말아야 할 아날로그 소통법</t>
  </si>
  <si>
    <t>상상력 공장, 픽사는 어떻게 협업하는가</t>
  </si>
  <si>
    <t>창의적 협업의 강자, 아이데오</t>
  </si>
  <si>
    <t>경계를 무너뜨려라!</t>
  </si>
  <si>
    <t>33인의 생명을 구한 협업</t>
  </si>
  <si>
    <t>목표가 같으면 무조건 협업 성공?</t>
  </si>
  <si>
    <t>익숙한 것에 기대기</t>
  </si>
  <si>
    <t>무책임한 사람과 협업하려면?</t>
  </si>
  <si>
    <t>협업을 이끄는 리더</t>
  </si>
  <si>
    <t>협업 과부하에 빠지지 않으려면?</t>
  </si>
  <si>
    <t>협업을 가로막는 장벽</t>
  </si>
  <si>
    <t>계급장 떼야 나오는 성과</t>
  </si>
  <si>
    <t>인간이 달에 갈 수 있었던 이유</t>
  </si>
  <si>
    <t>경쟁을 뛰어넘는 전략 ‘코피티션’</t>
  </si>
  <si>
    <t>본고딕이 탄생할 수 있었던 이유</t>
  </si>
  <si>
    <t>협업에 숨겨진 모순</t>
  </si>
  <si>
    <t>협업이란 무엇인가?</t>
  </si>
  <si>
    <t>팬덤 브랜드가 주는 것 ③ 지역 이익</t>
  </si>
  <si>
    <t>팬덤 브랜드가 주는 것 ② 소속감</t>
  </si>
  <si>
    <t>팬덤 브랜드가 주는 것 ① 사랑</t>
  </si>
  <si>
    <t>전통 마케팅 방식의 문제점</t>
  </si>
  <si>
    <t>스토리텔링에서 스토리두잉으로 성공하기</t>
  </si>
  <si>
    <t>마케팅 패러다임의 변화②</t>
  </si>
  <si>
    <t>마케팅 패러다임의 변화①</t>
  </si>
  <si>
    <t>브랜드 팬덤을 만들기 위한 조건</t>
  </si>
  <si>
    <t>완벽한 기획을 위한 완벽한 마무리</t>
  </si>
  <si>
    <t>기획을 위한 4가지 법칙</t>
  </si>
  <si>
    <t>1페이지로 설득하라</t>
  </si>
  <si>
    <t>함정을 조심하라!</t>
  </si>
  <si>
    <t>잘 쓴 숫자 하나</t>
  </si>
  <si>
    <t>중간보고를 꼭 기억하라</t>
  </si>
  <si>
    <t>기획서도 비주얼이다!</t>
  </si>
  <si>
    <t>기획서를 점검하라!</t>
  </si>
  <si>
    <t>대답의 달인, 실무에 해박하라</t>
  </si>
  <si>
    <t>고객의 질문, 5가지 대답 요령</t>
  </si>
  <si>
    <t>상사의 질문, 7가지 대답 요령</t>
  </si>
  <si>
    <t>대답 화술 3가지 Tip</t>
  </si>
  <si>
    <t>TPO에 맞게 대답하라</t>
  </si>
  <si>
    <t>말투부터 바꾸셔야겠습니다!</t>
  </si>
  <si>
    <t>“자세 똑바로 하세요!”</t>
  </si>
  <si>
    <t>‘짧고 간단히 요점만’의 깊은 뜻</t>
  </si>
  <si>
    <t>전략적 답변의 구성, ‘결전토정’</t>
  </si>
  <si>
    <t>질문을 뛰어넘어 대답하라</t>
  </si>
  <si>
    <t>전략적으로 대답하라</t>
  </si>
  <si>
    <t>직장인을 떨게 하는 '대답공포증'</t>
  </si>
  <si>
    <t>내 대답, 100점 만점에 몇 점?</t>
  </si>
  <si>
    <t>디지털 시대, 다시 아날로그</t>
  </si>
  <si>
    <t>마케팅 콜라보, ‘뭉쳐야 뜬다’</t>
  </si>
  <si>
    <t>SNS 마케팅 역풍에 대비하라</t>
  </si>
  <si>
    <t>#해시태그로 通하라</t>
  </si>
  <si>
    <t>옴니채널에 주목하라</t>
  </si>
  <si>
    <t>쇼미 더 머니, 마케팅도 가성비 시대</t>
  </si>
  <si>
    <t>크리에이티브하게! 광고를 가지고 놀다</t>
  </si>
  <si>
    <t>애드테크 시대, 마케팅에 기술을 접목하다</t>
  </si>
  <si>
    <t>이제 메타버스 오피스로 출근하자</t>
  </si>
  <si>
    <t>HR 디지털 혁신, 어떻게 시작할까?</t>
  </si>
  <si>
    <t>HR, 직원의 건강까지 관리한다?!</t>
  </si>
  <si>
    <t>신입사원을 사로잡을 버츄얼 온보딩</t>
  </si>
  <si>
    <t>VR, 직무교육의 패러다임을 바꾸다</t>
  </si>
  <si>
    <t>HR에도 역주행이 있다!?</t>
  </si>
  <si>
    <t>기술, HR직무를 바꾸다</t>
  </si>
  <si>
    <t>HR Tech, 이것까지 가능하다?!</t>
  </si>
  <si>
    <t>인사부서가 비즈니스 성과를 내려면?</t>
  </si>
  <si>
    <t>직원들의 코로나 블루를 잡아라!</t>
  </si>
  <si>
    <t>언택트 시대의 채용</t>
  </si>
  <si>
    <t>AI! 이 친구 우리 팀에 어울릴까?</t>
  </si>
  <si>
    <t>IBM이 HR혁신에 성공한 비결</t>
  </si>
  <si>
    <t>코로나19, 재택근무 기술을 깨우다</t>
  </si>
  <si>
    <t>기업과 지원자를 돕는 채용 조력자 AI</t>
  </si>
  <si>
    <t>Z세대를 책임지는 HR Tech</t>
  </si>
  <si>
    <t>기술이 HR을 바꾼다</t>
  </si>
  <si>
    <t>저소득 시대의 고객! ‘뉴이코노미컬 클래스’</t>
  </si>
  <si>
    <t>日 기업, '뇌'에서 고객의 마음을 찾다</t>
  </si>
  <si>
    <t>하찮은 아이템의 대반란</t>
  </si>
  <si>
    <t>공짜 술 한 잔의 즐거움, Hooch</t>
  </si>
  <si>
    <t>나도 모르게 저지르는 문장 실수</t>
  </si>
  <si>
    <t>깔끔하게 반론하는 AREA 법</t>
  </si>
  <si>
    <t>간결하게 주장하는 공식, PREP</t>
  </si>
  <si>
    <t>비주얼 차트의 4가지 원칙</t>
  </si>
  <si>
    <t>차트 Layout, 어떻게 해야 할까?</t>
  </si>
  <si>
    <t>Mock-up 패키지로 비주얼 보고서를 설계하라</t>
  </si>
  <si>
    <t>간결하게 Writing하기</t>
  </si>
  <si>
    <t>맥킨지 문서작성 프로세스와 1장 보고서</t>
  </si>
  <si>
    <t>승인을 쉽게 받는 문서 제목 만들기</t>
  </si>
  <si>
    <t>프로젝트형 문서와 고객 제안형 문서</t>
  </si>
  <si>
    <t>문제해결형 문서의 피라미드 구조 작성법</t>
  </si>
  <si>
    <t>상사를 만족시키는 피라미드 구조</t>
  </si>
  <si>
    <t>협상을 유리하게 하는 질문법</t>
  </si>
  <si>
    <t>듣고 싶은 말을 듣는 질문법</t>
  </si>
  <si>
    <t>상대방의 행동을 변화시키는 질문법</t>
  </si>
  <si>
    <t>직원 보상은 어떤 기준으로 할까?</t>
  </si>
  <si>
    <t>현금이 많으면 만사 OK?</t>
  </si>
  <si>
    <t>투자할 때 버려야 할 것들</t>
  </si>
  <si>
    <t>무한리필, 얼마나 먹어야 본전일까?</t>
  </si>
  <si>
    <t>‘밑지고 판다’는 말은 진실? 거짓?</t>
  </si>
  <si>
    <t>황금알을 낳는 거위의 가치는?</t>
  </si>
  <si>
    <t>핸드드립 기술, 이것도 자산일까?</t>
  </si>
  <si>
    <t>조삼모사, 원숭이의 탁월한 선택</t>
  </si>
  <si>
    <t>가족이 도와준 매출, 진짜 내 매출일까?</t>
  </si>
  <si>
    <t>자동차, 빌릴까? 살까?</t>
  </si>
  <si>
    <t>누가 장사를 잘했나?</t>
  </si>
  <si>
    <t>창업, 돈을 빌릴까? 투자 받을까?</t>
  </si>
  <si>
    <t>선지불한 피트니스 등록비, 어떻게 처리할까?</t>
  </si>
  <si>
    <t>현금과 신용카드, 어떤 것으로 결제할까?</t>
  </si>
  <si>
    <t>충동구매 물건, 자산일까? 비용일까?</t>
  </si>
  <si>
    <t>잃어버린 신발, 얼마를 요구할 수 있을까?</t>
  </si>
  <si>
    <t>회식비, 어떻게 나누면 좋을까?</t>
  </si>
  <si>
    <t>축의금, 얼마나 내야 할까?</t>
  </si>
  <si>
    <t>경기 속설, 믿을까? 말까?</t>
  </si>
  <si>
    <t>식권을 지급할까? 보조금을 지급할까?</t>
  </si>
  <si>
    <t>최적의 매장 구성, 어떻게 해야 할까?</t>
  </si>
  <si>
    <t>선택지, 늘릴까? 말까?</t>
  </si>
  <si>
    <t>어떤 색깔로 설득할 것인가?</t>
  </si>
  <si>
    <t>선물, 돈이 좋을까? 물건이 좋을까?</t>
  </si>
  <si>
    <t>교통정체 해법, 요일제? 통행세?</t>
  </si>
  <si>
    <t>기회비용 고려할까? 말까?</t>
  </si>
  <si>
    <t>경제학자는 배관공이 되어야 한다?</t>
  </si>
  <si>
    <t>최적의 경매 방법을 찾아라!</t>
  </si>
  <si>
    <t>오토파지, 몸속 '좀비세포'를 제거하라!</t>
  </si>
  <si>
    <t>인체가 1경 개의 병원체에 대항하는 법</t>
  </si>
  <si>
    <t>지속 가능한 성장의 비밀</t>
  </si>
  <si>
    <t>탄소세를 제안한 경제학자, 노드하우스</t>
  </si>
  <si>
    <t>GDP에 가려진 것을 보라</t>
  </si>
  <si>
    <t>세포는 왜 자살할까?</t>
  </si>
  <si>
    <t>버블에 대한 두 개의 생각</t>
  </si>
  <si>
    <t>후각 천재의 비밀</t>
  </si>
  <si>
    <t>반도체와 AI의 시작은 퍼시스터?</t>
  </si>
  <si>
    <t>유전자 바꿔치기 기술이 바꾼 세상</t>
  </si>
  <si>
    <t>폴 크루그먼의 새로운 방법</t>
  </si>
  <si>
    <t>'나쁜 기술적 충격'이 불황을 부른다</t>
  </si>
  <si>
    <t>김연아의 기억법</t>
  </si>
  <si>
    <t>빵과 독을 만든 과학자</t>
  </si>
  <si>
    <t>선이 필요 없는 통신의 시작</t>
  </si>
  <si>
    <t>변동성의 변동성을 읽어라</t>
  </si>
  <si>
    <t>세포들의 대화법</t>
  </si>
  <si>
    <t>세상에서 가장 작은 축구공, 풀러렌</t>
  </si>
  <si>
    <t>완벽한 시장에 대한 질문</t>
  </si>
  <si>
    <t>내 머리 속의 GPS세포</t>
  </si>
  <si>
    <t>자기부상열차는 초전도체로 달린다</t>
  </si>
  <si>
    <t>유로화의 아버지, 로버트 먼델</t>
  </si>
  <si>
    <t>세포의 시간을 되돌리는 역분화 인자</t>
  </si>
  <si>
    <t>뼈까지 비추는 광선, X선</t>
  </si>
  <si>
    <t>퇴고, 왜 필요한가?</t>
  </si>
  <si>
    <t>글쓰기에도 작전이 필요하다</t>
  </si>
  <si>
    <t>글의 힘은 어디에서 나오는가?</t>
  </si>
  <si>
    <t>오래 남는 글이 강한 글이다</t>
  </si>
  <si>
    <t>엣지 있는 글, 어떻게 쓸까?</t>
  </si>
  <si>
    <t>필자의 고통이 독자의 행복으로</t>
  </si>
  <si>
    <t>글을 쓰다가 막히는 이유</t>
  </si>
  <si>
    <t>좋은 글이란?</t>
  </si>
  <si>
    <t>눈에는 눈, 이에는 이! 팃포탯 전략</t>
  </si>
  <si>
    <t>복리후생제도의 효율성을 높여라!</t>
  </si>
  <si>
    <t>인센티브, 왜 평범한 사람은 벌을 받는가?</t>
  </si>
  <si>
    <t>인지적 구두쇠입니까?</t>
  </si>
  <si>
    <t>창의적인 아이디어가 살아남는 법</t>
  </si>
  <si>
    <t>조직의 가치를 마음에 심는 법</t>
  </si>
  <si>
    <t>직원 옆구리를 살짝 '쿡'</t>
  </si>
  <si>
    <t>저성장 시대, 동기부여 원칙 3가지</t>
  </si>
  <si>
    <t>기업교육, 적당히 잘하는 인재 만들기?!</t>
  </si>
  <si>
    <t>직원의 고객은 상사?!</t>
  </si>
  <si>
    <t>면접, 왜 연기력 평가가 되었나?</t>
  </si>
  <si>
    <t>코로나 이후 중국 시장은?</t>
  </si>
  <si>
    <t>중국 대리상의 함정?</t>
  </si>
  <si>
    <t>中 온라인 지각 변동을 이해하라</t>
  </si>
  <si>
    <t>中 온라인 비즈니스팀, 제대로 꾸리려면?</t>
  </si>
  <si>
    <t>中 라이브 커머스 전성시대</t>
  </si>
  <si>
    <t>중국 90년생이 온다</t>
  </si>
  <si>
    <t>연예인은 더 이상 브라운관에 살지 않는다</t>
  </si>
  <si>
    <t>왕홍 마케팅에 대한 환상</t>
  </si>
  <si>
    <t>韓 뷰티 기업, 중국 성공 비결은?</t>
  </si>
  <si>
    <t>中 뷰티 새 강자, 퍼펙트 다이어리</t>
  </si>
  <si>
    <t>디지털 전환을 선도하다, HEY TEA</t>
  </si>
  <si>
    <t>차이나 스탠더드는 따로 있다?!</t>
  </si>
  <si>
    <t>중국 진출 마케팅 체크리스트</t>
  </si>
  <si>
    <t>中 4대 IT기업, 디지털 생태계를 이끌다</t>
  </si>
  <si>
    <t>포스트 코로나, 中 디지털 시장에 주목하라</t>
  </si>
  <si>
    <t>행운의 7과 행복의 8</t>
  </si>
  <si>
    <t>왜 73이 최고의 수인가?</t>
  </si>
  <si>
    <t>악마의 기하학 문제</t>
  </si>
  <si>
    <t>없는 것을 상상하는 힘</t>
  </si>
  <si>
    <t>우리가 착각하기 쉬운 것</t>
  </si>
  <si>
    <t>불가능을 가능으로 만드는 연금술</t>
  </si>
  <si>
    <t>창의적으로 해석하려면?</t>
  </si>
  <si>
    <t>감정을 바꿔야 생각이 바뀐다</t>
  </si>
  <si>
    <t>적절하게 대응하는 능력?!</t>
  </si>
  <si>
    <t>자신의 정의를 만들어보자</t>
  </si>
  <si>
    <t>천재를 만든 토대</t>
  </si>
  <si>
    <t>상위 3%가 되는 비결</t>
  </si>
  <si>
    <t>형식이 내용을 만든다</t>
  </si>
  <si>
    <t>생각의 차원을 높여라!</t>
  </si>
  <si>
    <t>벤포드의 법칙이 알려주는 겸손함의 미덕</t>
  </si>
  <si>
    <t>공리에 도전하라</t>
  </si>
  <si>
    <t>뭘 알아야 아이디어도 있지!</t>
  </si>
  <si>
    <t>점쟁이의 말에 현혹되는 이유</t>
  </si>
  <si>
    <t>문제를 해결하는 전체를 보는 능력</t>
  </si>
  <si>
    <t>두려움 vs. 욕망</t>
  </si>
  <si>
    <t>독립적 사고</t>
  </si>
  <si>
    <t>생각의 연결</t>
  </si>
  <si>
    <t>설득의 기술</t>
  </si>
  <si>
    <t>눈으로 생각하는 힘</t>
  </si>
  <si>
    <t>논리와 직관</t>
  </si>
  <si>
    <t>실행에 진짜 아이디어가 필요해!</t>
  </si>
  <si>
    <t>NO 내로남불</t>
  </si>
  <si>
    <t>인간과 침팬지가 싸운다면?</t>
  </si>
  <si>
    <t>좋은 질문의 조건</t>
  </si>
  <si>
    <t>동사형 생각을 갖는다면?</t>
  </si>
  <si>
    <t>불확실성에 대비하는 37% 법칙</t>
  </si>
  <si>
    <t>아는 것의 수준을 높이자</t>
  </si>
  <si>
    <t>구체적인 모델을 갖고 생각하자</t>
  </si>
  <si>
    <t>어려운 문제일수록 다양하게 재구성하라!</t>
  </si>
  <si>
    <t>문제 해결의 '핵심 포인트' 찾자!</t>
  </si>
  <si>
    <t>맥주와 커피, 그리고 창의적 글쓰기</t>
  </si>
  <si>
    <t>상대의 관점에서</t>
  </si>
  <si>
    <t>논리적 접근, 창의적 해결!</t>
  </si>
  <si>
    <t>나는 욕망한다, 그러므로 나는 존재한다</t>
  </si>
  <si>
    <t>결과를 만드는 선행변수</t>
  </si>
  <si>
    <t>2진법의 경험</t>
  </si>
  <si>
    <t>합리적인 선택을 하려면?</t>
  </si>
  <si>
    <t>새로운 20:80 법칙</t>
  </si>
  <si>
    <t>디딤돌을 활용하자</t>
  </si>
  <si>
    <t>조건 자체를 바꿔라!</t>
  </si>
  <si>
    <t>이기는 게임을 만드는 법</t>
  </si>
  <si>
    <t>새로운 생각을 가로막는 지식의 역습</t>
  </si>
  <si>
    <t>공식을 만들어 활용하라</t>
  </si>
  <si>
    <t>질문과 암기</t>
  </si>
  <si>
    <t>가능성과 확실성</t>
  </si>
  <si>
    <t>창의적 대안을 만드는 18번째 낙타</t>
  </si>
  <si>
    <t>가정의 틀을 깨라!</t>
  </si>
  <si>
    <t>아이디어의 숙성</t>
  </si>
  <si>
    <t>주변을 둘러보라, 열릴 것이다</t>
  </si>
  <si>
    <t>원래 그런 것은 없다</t>
  </si>
  <si>
    <t>현명한 모방의 기술, 개념 모방</t>
  </si>
  <si>
    <t>수학 매직</t>
  </si>
  <si>
    <t>당연한 것에 질문을 던지다</t>
  </si>
  <si>
    <t>어떻게 공평하게 나눌 것인가?</t>
  </si>
  <si>
    <t>타당한 근거를 찾아라!</t>
  </si>
  <si>
    <t>당신은 자유인입니까?</t>
  </si>
  <si>
    <t>유튜브 시대의 무기, 키네마스터</t>
  </si>
  <si>
    <t>지금은 I·C·B·M의 시대?</t>
  </si>
  <si>
    <t>'마지막 순간'을 관리하라</t>
  </si>
  <si>
    <t>대신 결정해 주세요</t>
  </si>
  <si>
    <t>생각의 도구</t>
  </si>
  <si>
    <t>일과 생활은 트레이드 오프?</t>
  </si>
  <si>
    <t>한계를 향한 도전, 아폴로 11호</t>
  </si>
  <si>
    <t>우리 집 헬스장! 홈트 앱 라이크핏</t>
  </si>
  <si>
    <t>여러분, 펭-하</t>
  </si>
  <si>
    <t>나도 AR 콘텐츠를 만들 수 있다!</t>
  </si>
  <si>
    <t>개척자들</t>
  </si>
  <si>
    <t>전략의 탄생</t>
  </si>
  <si>
    <t>중국 문화대혁명이 없었다면?</t>
  </si>
  <si>
    <t>로마인이 떼인 돈 받는 방법</t>
  </si>
  <si>
    <t>노예제는 여전히 살아 있다</t>
  </si>
  <si>
    <t>아는 것과 자신감의 관계</t>
  </si>
  <si>
    <t>Flex 해버렸지 뭐얌</t>
  </si>
  <si>
    <t>당신의 배꼽이 향하는 곳은?</t>
  </si>
  <si>
    <t>문샷을 날린 3인3색 리더십</t>
  </si>
  <si>
    <t>기술 꿀템</t>
  </si>
  <si>
    <t>전 세계인이 쓰는 외국어 공부 앱, 듀오링고</t>
  </si>
  <si>
    <t>MS, 성공하는 팀의 5가지 특성</t>
  </si>
  <si>
    <t>잠자는 숲 속의 공주는 행복했을까?</t>
  </si>
  <si>
    <t>직원들이 칼퇴하는 이유</t>
  </si>
  <si>
    <t>기하학이 만든 난공불락의 요새</t>
  </si>
  <si>
    <t>나만의 수학 선생님, 콴다</t>
  </si>
  <si>
    <t>몰락의 상징? 토이저러스의 부활</t>
  </si>
  <si>
    <t>‘투머치토커’가 되지 마세요!</t>
  </si>
  <si>
    <t>로마시대, ‘의료’는 노예의 일?</t>
  </si>
  <si>
    <t>소비시장의 막강권력, 팬슈머</t>
  </si>
  <si>
    <t>더 나은 내일</t>
  </si>
  <si>
    <t>이방인 로켓 덕후를 선두에 세우다</t>
  </si>
  <si>
    <t>팔만대장경이 나라를 구했을까?</t>
  </si>
  <si>
    <t>코로나19가 앱 생태계에 미친 영향</t>
  </si>
  <si>
    <t>조직 성과가 떨어지고 있다면?</t>
  </si>
  <si>
    <t>블러핑에 당하지 않으려면?</t>
  </si>
  <si>
    <t>위기를 대하는 자세, 엄격함과 치열함</t>
  </si>
  <si>
    <t>배타적 종교와 사라지는 신의 말씀</t>
  </si>
  <si>
    <t>재택근무의 관건은?</t>
  </si>
  <si>
    <t>코로나19 찐 아이디어</t>
  </si>
  <si>
    <t>새로운 시대, 새 의제가 필요하다!</t>
  </si>
  <si>
    <t>대세는 ‘꾸안꾸’</t>
  </si>
  <si>
    <t>고객을 팬으로 만들어라! 트위치</t>
  </si>
  <si>
    <t>위기에서 빛나는 리더십</t>
  </si>
  <si>
    <t>카리스마를 부르는 제스처</t>
  </si>
  <si>
    <t>성공의 지름길, 계산된 모험</t>
  </si>
  <si>
    <t>금융위기에서 배우는 위기 탈출 설명서</t>
  </si>
  <si>
    <t>로마, ‘결혼 특별법’을 반포하다</t>
  </si>
  <si>
    <t>작전연구의 원조, 티버톤과 애플야드</t>
  </si>
  <si>
    <t>체험 삶의 기술</t>
  </si>
  <si>
    <t>취미가 달라진 이유</t>
  </si>
  <si>
    <t>포스트 코로나 시대 AR 화장앱</t>
  </si>
  <si>
    <t>좋아요를 부르는 인스타그래머블</t>
  </si>
  <si>
    <t>나의 감정을 마주하는 방법</t>
  </si>
  <si>
    <t>포커스 시프트</t>
  </si>
  <si>
    <t>세상을 바꾸는 깡</t>
  </si>
  <si>
    <t>소련은 왜 실패했을까?</t>
  </si>
  <si>
    <t>피드백만 잘해도 워너비 리더!</t>
  </si>
  <si>
    <t>포스트 코로나 시대의 커뮤니케이션</t>
  </si>
  <si>
    <t>英 폭격기는 어떻게 유보트를 잡았을까?</t>
  </si>
  <si>
    <t>언택트 실시간 영상 커뮤니케이션</t>
  </si>
  <si>
    <t>덕후 전성시대</t>
  </si>
  <si>
    <t>어른은 이해하기 어려운 앱, 젠리</t>
  </si>
  <si>
    <t>언택트 영상 콘텐츠 만들기 ①</t>
  </si>
  <si>
    <t>비소비 경쟁</t>
  </si>
  <si>
    <t>시민을 지키는 앱, 시티즌</t>
  </si>
  <si>
    <t>MZ세대를 위한 핀테크앱, 뱅크샐러드</t>
  </si>
  <si>
    <t>공감을 방해하는 3가지 장벽</t>
  </si>
  <si>
    <t>포스트 코로나 시대 대화의 기술</t>
  </si>
  <si>
    <t>언택트 영상 콘텐츠 만들기 ②</t>
  </si>
  <si>
    <t>영상 콘텐츠 제작 리허설의 모든 것</t>
  </si>
  <si>
    <t>예수는 왜 “이혼하지 말라” 했을까?</t>
  </si>
  <si>
    <t>베를린 공수작전과 최적화 문제</t>
  </si>
  <si>
    <t>How가 아니라 Why를 질문하라!</t>
  </si>
  <si>
    <t>시대 읽기</t>
  </si>
  <si>
    <t>우주에는 어떤 사람이 갈까?</t>
  </si>
  <si>
    <t>요즘 것들의 소통법</t>
  </si>
  <si>
    <t>가치묶음 재설계</t>
  </si>
  <si>
    <t>밀레니얼에 울고 웃다, 캠벨수프</t>
  </si>
  <si>
    <t>美 기업이 다양성을 관리하는 이유</t>
  </si>
  <si>
    <t>언택트 리더십의 성패, 3C</t>
  </si>
  <si>
    <t>라이징 스타</t>
  </si>
  <si>
    <t>우리 안의 로마인</t>
  </si>
  <si>
    <t>'책 읽는 사회'를 위한 '섹시한' 발상</t>
  </si>
  <si>
    <t>NASA에는 있지만 우리 회사에는 없다?</t>
  </si>
  <si>
    <t>가치곡선 뚫기</t>
  </si>
  <si>
    <t>핵심가치가 잘 작동하려면?</t>
  </si>
  <si>
    <t>흑백 부대를 통합해야 하는 이유</t>
  </si>
  <si>
    <t>모든 정보를 스크랩한다, 에버노트</t>
  </si>
  <si>
    <t>로마시대 '부부의 세계'</t>
  </si>
  <si>
    <t>신박한 기술</t>
  </si>
  <si>
    <t>규제에 올라타라, 반반택시</t>
  </si>
  <si>
    <t>한물간 영화, 인터스텔라?</t>
  </si>
  <si>
    <t>전자파를 잡아라, 차폐소재</t>
  </si>
  <si>
    <t>아폴로 11호 성공 뒤에는 ○○○이 있었다?</t>
  </si>
  <si>
    <t>누구나 팟캐스트를 제작할 수 있다?! 앵커</t>
  </si>
  <si>
    <t>살아남은 종이신문, 뉴욕 타임스</t>
  </si>
  <si>
    <t>세그먼테이션 반대의 창</t>
  </si>
  <si>
    <t>듀폰 프로젝트 관리의 탄생</t>
  </si>
  <si>
    <t>법 앞에 만인은 평등하다?</t>
  </si>
  <si>
    <t>진정한 O2O란? M20</t>
  </si>
  <si>
    <t>바이러스를 막아라! 안티바이러스 표면 소재</t>
  </si>
  <si>
    <t>나를 알아주는 사람?</t>
  </si>
  <si>
    <t>관세, 아는 것이 힘이다!</t>
  </si>
  <si>
    <t>아폴로 13호의 성공적인 실패</t>
  </si>
  <si>
    <t>타인의 역량을 활용하라! B2LiNK</t>
  </si>
  <si>
    <t>두 바퀴로 굴리는 혁신</t>
  </si>
  <si>
    <t>밑천이 든든한 명함앱, 리멤버</t>
  </si>
  <si>
    <t>센스가 팡팡팡</t>
  </si>
  <si>
    <t>코비디보스 피하는 부부의 언어</t>
  </si>
  <si>
    <t>통계학이 스파이보다 유용하다</t>
  </si>
  <si>
    <t>위기를 넘어서는 리더십</t>
  </si>
  <si>
    <t>배터리의 한계를 잡아라! 슈퍼커패시터 소재</t>
  </si>
  <si>
    <t>FTA, 특혜를 받으려면?</t>
  </si>
  <si>
    <t>공학도를 춤추게 하는 법?</t>
  </si>
  <si>
    <t>만년 2등의 1등 탈환기, AMD</t>
  </si>
  <si>
    <t>V세대 게임 플랫폼, 로블록스</t>
  </si>
  <si>
    <t>수적 열세를 극복하는 법</t>
  </si>
  <si>
    <t>무엇을 투명하게 할 것인가</t>
  </si>
  <si>
    <t>재택근무를 위한 리더의 언어</t>
  </si>
  <si>
    <t>우리가 놓친 것은 무엇인가</t>
  </si>
  <si>
    <t>지금은 마스크 보이스가 필요한 때</t>
  </si>
  <si>
    <t>미친 조합</t>
  </si>
  <si>
    <t>세관에 쌓아둔 저축을 찾아라!</t>
  </si>
  <si>
    <t>양면의 유산</t>
  </si>
  <si>
    <t>소재, 지구를 구하라!</t>
  </si>
  <si>
    <t>누구의 시선으로 볼 것인가?</t>
  </si>
  <si>
    <t>당근마켓이 보여주는 시대 변화</t>
  </si>
  <si>
    <t>랜선 너머 전해지는 호감의 기술</t>
  </si>
  <si>
    <t>'선택과 집중'은 항상 옳은가?</t>
  </si>
  <si>
    <t>원래 그런 건 없다, 혁신 보틀넥</t>
  </si>
  <si>
    <t>갤럭시워치는 시계일까? 통신기기일까?</t>
  </si>
  <si>
    <t>경이로운 생각</t>
  </si>
  <si>
    <t>불확실한 것을 검증하는 방법</t>
  </si>
  <si>
    <t>부활 전문 불사조 기업, 닌텐도</t>
  </si>
  <si>
    <t>AI로 만드는 신소재</t>
  </si>
  <si>
    <t>직원의 번아웃을 막아라!</t>
  </si>
  <si>
    <t>현대판 치킨게임, 이유는?</t>
  </si>
  <si>
    <t>MZ세대와 소통하는 법</t>
  </si>
  <si>
    <t>엉뚱한 상상? 생각의 확장!</t>
  </si>
  <si>
    <t>Z세대의 스낵바이트, 채티</t>
  </si>
  <si>
    <t>수출입 통관에 하이패스가 있다면?</t>
  </si>
  <si>
    <t>혁신의 설계자</t>
  </si>
  <si>
    <t>혁신을 만드는 한 단어</t>
  </si>
  <si>
    <t>상상을 불러일으켜라</t>
  </si>
  <si>
    <t>리버티선은 왜 두 동강 났을까</t>
  </si>
  <si>
    <t>PT를 다시 정의한다</t>
  </si>
  <si>
    <t>이것까지 가능해? 3D프린팅 소재</t>
  </si>
  <si>
    <t>전체로 승부하라</t>
  </si>
  <si>
    <t>삶의 변화가 가져온 게임의 법칙</t>
  </si>
  <si>
    <t>빨리 얕게? 천천히 깊게!</t>
  </si>
  <si>
    <t>D2C 기업으로의 진화, 나이키</t>
  </si>
  <si>
    <t>희망의 등대</t>
  </si>
  <si>
    <t>설명이 되는 혁신</t>
  </si>
  <si>
    <t>알아두면 힘이 되는 ‘납세협력프로그램’</t>
  </si>
  <si>
    <t>PT, 이것만은 기억하자!</t>
  </si>
  <si>
    <t>평균은 없다?</t>
  </si>
  <si>
    <t>역지사지 성공법칙</t>
  </si>
  <si>
    <t>신선식품부터 코로나 백신까지, 콜드체인 소재</t>
  </si>
  <si>
    <t>프라이버시 시대의 강자, 텔레그램</t>
  </si>
  <si>
    <t>기술의 씨앗</t>
  </si>
  <si>
    <t>우리 회사 컨테이너가 마약 운반 도구가 된다면?</t>
  </si>
  <si>
    <t>와해성 렌즈로 보는 혁신</t>
  </si>
  <si>
    <t>가족의 이름으로</t>
  </si>
  <si>
    <t>차세대 태양전지 소재, 페로브스카이트</t>
  </si>
  <si>
    <t>"어렵지 않아요" 이론이 탄탄한 PT</t>
  </si>
  <si>
    <t>MZ세대, 조직에 이것을 바란다!</t>
  </si>
  <si>
    <t>슬기로운 매칭수익</t>
  </si>
  <si>
    <t>당신이 있습니다</t>
  </si>
  <si>
    <t>인싸들의 앱, 클럽하우스</t>
  </si>
  <si>
    <t>빌 게이츠가 선택한 머신러닝 원리, 베이즈 규칙</t>
  </si>
  <si>
    <t>수출 시, 현지통관에 문제가 생기면?</t>
  </si>
  <si>
    <t>아키텍처란 렌즈로 보는 혁신</t>
  </si>
  <si>
    <t>낯설게 보라</t>
  </si>
  <si>
    <t>알아둬야 할 PT 이론 두 번째 시간</t>
  </si>
  <si>
    <t>스냅챗, AR제국을 건설하다</t>
  </si>
  <si>
    <t>키플레이어는 누구인가</t>
  </si>
  <si>
    <t>Z세대가 쓰는 업무 앱, 노션</t>
  </si>
  <si>
    <t>생각의 젊음</t>
  </si>
  <si>
    <t>그래핀은 가라! 보로핀</t>
  </si>
  <si>
    <t>빅데이터 시대의 통계학, 바이어스를 잡아라</t>
  </si>
  <si>
    <t>세계의 눈으로 한국을 보다</t>
  </si>
  <si>
    <t>나는 마이크로매니저일까?</t>
  </si>
  <si>
    <t>발표 불안증, 이렇게 극복하세요!</t>
  </si>
  <si>
    <t>선도자 이익에 대한 다른 생각</t>
  </si>
  <si>
    <t>오마카세 비즈니스</t>
  </si>
  <si>
    <t>기술의 참견</t>
  </si>
  <si>
    <t>말랑말랑한 로봇을 만들다, 소프트 로봇 소재</t>
  </si>
  <si>
    <t>이상한 알림을 보내는 점성술 앱, Co-Star</t>
  </si>
  <si>
    <t>창과 방패의 대결, 암호와 해독</t>
  </si>
  <si>
    <t>PT할 때 목소리, 이렇게 해보세요!</t>
  </si>
  <si>
    <t>장소가 품고 있는 이야기, 루원시티</t>
  </si>
  <si>
    <t>스폰서링, 하고 계신가요?</t>
  </si>
  <si>
    <t>오디오의 힘</t>
  </si>
  <si>
    <t>어글리 챔피언, 크록스</t>
  </si>
  <si>
    <t>머선 129</t>
  </si>
  <si>
    <t>제약을 혁신의 지렛대로! 리버스 이노베이션</t>
  </si>
  <si>
    <t>꼰대가 되지 않기 위하여</t>
  </si>
  <si>
    <t>SF영화가 일상으로, 투명 디스플레이 소재</t>
  </si>
  <si>
    <t>디지털스럽다는 것</t>
  </si>
  <si>
    <t>블록체인 인증 명장면을 내 손에, NBA 탑 샷</t>
  </si>
  <si>
    <t>분석의 신기원, 컴퓨터의 출현</t>
  </si>
  <si>
    <t>MZ세대를 일하게 하는 법</t>
  </si>
  <si>
    <t>구속경제 비즈니스</t>
  </si>
  <si>
    <t>한 끗 기술</t>
  </si>
  <si>
    <t>시간에 혁신을 얹다, 타임 페이싱</t>
  </si>
  <si>
    <t>이름은 존재의 집?!</t>
  </si>
  <si>
    <t>멀티 제너레이션, 리더십을 바꾸다</t>
  </si>
  <si>
    <t>이제 세미나도 비대면으로?</t>
  </si>
  <si>
    <t>첨단 세상을 앞당길 액체금속, 갈륨</t>
  </si>
  <si>
    <t>생각의 한 수</t>
  </si>
  <si>
    <t>요양사업 플랫폼의 가능성, 케어닥</t>
  </si>
  <si>
    <t>커머스냐 커뮤니티냐</t>
  </si>
  <si>
    <t>핵무기 비밀에 다가가다, 몬테카를로 시뮬레이션</t>
  </si>
  <si>
    <t>팬데믹이 만든 항균도시</t>
  </si>
  <si>
    <t>고성과 직원을 위한 리더십</t>
  </si>
  <si>
    <t>아마존은 왜 넷플릭스가 되지 못했나</t>
  </si>
  <si>
    <t>찐리더가 되려면? 피드포워드</t>
  </si>
  <si>
    <t>웨비나를 위한 9가지 팁</t>
  </si>
  <si>
    <t>진정성을 전달하라</t>
  </si>
  <si>
    <t>비행하는 도시</t>
  </si>
  <si>
    <t>컴퓨터는 기업경영을 어떻게 바꿨을까?</t>
  </si>
  <si>
    <t>빅토리아 시크릿, 부활의 날갯짓</t>
  </si>
  <si>
    <t>뇌를 모방하다, 뉴로모픽 소재</t>
  </si>
  <si>
    <t>발견의 순간</t>
  </si>
  <si>
    <t>어떤 진입장벽을 세울까</t>
  </si>
  <si>
    <t>인문학과 생물학에서 찾는 혁신</t>
  </si>
  <si>
    <t>사소한 것까지 물어보는 직원이 고민이라면</t>
  </si>
  <si>
    <t>팬하우스, 크리에이터 경제를 만들 수 있을까?</t>
  </si>
  <si>
    <t>우리 기업의 존재 이유는?</t>
  </si>
  <si>
    <t>피칭의 기술</t>
  </si>
  <si>
    <t>만나고 깨뜨려라</t>
  </si>
  <si>
    <t>MZ는 Why가 필요해!</t>
  </si>
  <si>
    <t>배우는 기계, 딥러닝의 진화</t>
  </si>
  <si>
    <t>한 걸음 더</t>
  </si>
  <si>
    <t>이중인격도 괜찮아요</t>
  </si>
  <si>
    <t>노벨상만 5번, 초전도 소재</t>
  </si>
  <si>
    <t>연상 팀원을 위한 리더십</t>
  </si>
  <si>
    <t>'비즈니스 모델'과 '전략'이라는 두 지렛대</t>
  </si>
  <si>
    <t>경험의 공간, 경험의 언어</t>
  </si>
  <si>
    <t>감정적인 조직원과의 커뮤니케이션?</t>
  </si>
  <si>
    <t>눈으로 보는 통화 앱, 비토</t>
  </si>
  <si>
    <t>핀터레스트의 변신</t>
  </si>
  <si>
    <t>MZ 핵심 키워드, 통제감</t>
  </si>
  <si>
    <t>신뢰의 적정수준</t>
  </si>
  <si>
    <t>코로나를 뚫어버린 턴어라운드, 에어비앤비</t>
  </si>
  <si>
    <t>우주의 극한 환경을 극복하라</t>
  </si>
  <si>
    <t>파수꾼</t>
  </si>
  <si>
    <t>'Different'의 'Different'한 의미</t>
  </si>
  <si>
    <t>열심히 일하지만 성과가 낮은 직원이 있다면</t>
  </si>
  <si>
    <t>핵무기 사용설명서, 게임이론</t>
  </si>
  <si>
    <t>거인</t>
  </si>
  <si>
    <t>세상과의 소통을 위한 나와의 소통</t>
  </si>
  <si>
    <t>브랜드의 세계관에 대하여</t>
  </si>
  <si>
    <t>초거대도시와 압축도시</t>
  </si>
  <si>
    <t>내 AI 여자친구를 소개합니다, 레플리카</t>
  </si>
  <si>
    <t>드러커가 말하는 혁신의 내부 기회</t>
  </si>
  <si>
    <t>경영도 게임이다</t>
  </si>
  <si>
    <t>세상의 문제</t>
  </si>
  <si>
    <t>구독의 구색</t>
  </si>
  <si>
    <t>신소재, 6G 통신을 구현하라!</t>
  </si>
  <si>
    <t>진행의 기술</t>
  </si>
  <si>
    <t>질문을 제대로 할 줄 알아야 찐리더</t>
  </si>
  <si>
    <t>심리 테스트 게임, 얼터에고</t>
  </si>
  <si>
    <t>쇼핑의 진화, 건축을 바꾸다</t>
  </si>
  <si>
    <t>드러커가 말하는 혁신의 외부 기회</t>
  </si>
  <si>
    <t>카툭튀는 이제 그만, 메타렌즈</t>
  </si>
  <si>
    <t>고객의 욕구사항</t>
  </si>
  <si>
    <t>건축, 자연을 담다</t>
  </si>
  <si>
    <t>매일 도전하는 나, 챌린저스</t>
  </si>
  <si>
    <t>에코 테크</t>
  </si>
  <si>
    <t>비트코인은 어떻게 비잔틴 장군 문제를 해결했나?</t>
  </si>
  <si>
    <t>말 잘한다 vs. 잘 말한다</t>
  </si>
  <si>
    <t>반대를 향하는 생각</t>
  </si>
  <si>
    <t>한국판 아마존을 꿈꾸는 네이버</t>
  </si>
  <si>
    <t>일잘러와 함께하고 싶다면?</t>
  </si>
  <si>
    <t>흔하지만 흔하지 않게</t>
  </si>
  <si>
    <t>퍼스트 무버</t>
  </si>
  <si>
    <t>잘 말한다는 것의 의미</t>
  </si>
  <si>
    <t>새로운 게임을 창조하라</t>
  </si>
  <si>
    <t>내일의 도시</t>
  </si>
  <si>
    <t>韓美日 Z세대 앱 사용, 어떻게 다를까?</t>
  </si>
  <si>
    <t>혁신은 꼭 특별한 것이어야 할까</t>
  </si>
  <si>
    <t>습관 도우미</t>
  </si>
  <si>
    <t>멋진 신세계</t>
  </si>
  <si>
    <t>로봇의 집으로 오세요</t>
  </si>
  <si>
    <t>갈등 해결을 위한 리더의 소통</t>
  </si>
  <si>
    <t>성장 실속에 빠지지 않으려면</t>
  </si>
  <si>
    <t>탄소를 가두는 탄소감옥, BioChar</t>
  </si>
  <si>
    <t>직원이 자율문화를 악용한다면?</t>
  </si>
  <si>
    <t>존재의 이유</t>
  </si>
  <si>
    <t>알라미는 어떻게든 당신을 깨워드립니다</t>
  </si>
  <si>
    <t>하고 싶은 일과 할 수 있는 일</t>
  </si>
  <si>
    <t>설득에 대하여 ①</t>
  </si>
  <si>
    <t>기술 빅뱅, 역량 파괴의 순간이 온다면?</t>
  </si>
  <si>
    <t>높이 더 높이</t>
  </si>
  <si>
    <t>높은 연봉이 답일까?</t>
  </si>
  <si>
    <t>승자의 조건</t>
  </si>
  <si>
    <t>페이스북을 밀어내는 대안 SNS?</t>
  </si>
  <si>
    <t>상극 레시피</t>
  </si>
  <si>
    <t>설득에 대하여 ②</t>
  </si>
  <si>
    <t>예</t>
    <phoneticPr fontId="1" type="noConversion"/>
  </si>
  <si>
    <t>평판을 높이는 구체적인 방법에는 무엇이 있을까? 로고와 슬로건을 통해 자세히 살펴본다.</t>
  </si>
  <si>
    <t>평판을 구체적으로 높이는 방법 중 하나로, ‘가시성(visibility)’이라는 키워드를 통해 자세히 살펴본다.</t>
  </si>
  <si>
    <t>나그네가 도움을 청했을 때, 어떻게 해야 할까? 바우키스와 필레몬의 선택에 대해 생각해보자.</t>
  </si>
  <si>
    <t>프로메테우스의 자손이자 포세이돈의 아들인 코린토스의 왕자였던 벨레로폰테스. 역경에도 굴하지 않고 용기 있게 행동했던 벨레로폰테스가 왜 추락하게 되었을까?</t>
  </si>
  <si>
    <t>태양의 신, 헬리오스의 아들 파에톤. 파에톤은 헬리오스를 찾아가 어려운 소원을 비는데... 그 소원은 무엇이었을까?</t>
  </si>
  <si>
    <t>미궁에 갇힌 아테네 천재 기술자 다이달로스와 아들 이카로스. 다이달로스는 탈출방안을 모색하다가 날개를 발명하는데... 새처럼 하늘을 날게 된 다이달로스와 이카로스의 이야기가 펼쳐진다.</t>
  </si>
  <si>
    <t>그리스 로마 신화 최고의 영웅, 헤라클레스! 비극적인 운명 앞에서 그는 어떻게 영웅이 되었나</t>
  </si>
  <si>
    <t>트로이아 전쟁에서 존경받던 전사였던 아이아스! 무엇이 그를 죽음으로 몰고 갔을까?</t>
  </si>
  <si>
    <t>나병을 일으키는 신이 버린 식물? 감자는 어떻게 악마 숭배의 오명을 벗을 수 있었을까?</t>
  </si>
  <si>
    <t>콜럼버스의 신대륙 발견 그 후 스페인으로 떠나보자!</t>
  </si>
  <si>
    <t>'백의의 천사'로 유명한 플로렌스 나이팅게일, 하지만 마냥 천사 같은 성격은 아니었다? 우리가 기억해야 할 나이팅게일의 또 다른 면모를 소개한다.</t>
  </si>
  <si>
    <t>보석도 아닌 것이 보석처럼 아니, 보석보다 더 가치 있는 대접을 받는다?</t>
  </si>
  <si>
    <t>'가난한 타지마할'로 불리는 비비 카 마크바라. 오리지널과 뭐가 다를까?</t>
  </si>
  <si>
    <t>억울한 일이 많았던 가짜뉴스의 희생자, 마리 앙투아네트의 진짜 실수는 무엇이었을까?</t>
  </si>
  <si>
    <t>"술집은 죽고 분수는 살았다. 소다수가 왕이다!" 존 서머셋이 이렇게 말한 이유는?</t>
  </si>
  <si>
    <t>손편지를 그리워하고 아날로그가 다시 뜨고 있는 요즘, 우체국이 가진 인문학적 의미를 되새겨본다.</t>
  </si>
  <si>
    <t>몇천 년 전 만들어진 건축물로 믿기 어려운 이집트 피라미드, 이 같은 거대 건축물이 탄생할 수 있었던 이유는 '나일 강의 선물' 때문?</t>
  </si>
  <si>
    <t>지금 세계를 뒤흔들고 있는 미중 무역전쟁의 이면에는 디지털 기술 패권에 대한 치열한 경쟁이 있다. 그런 경쟁을 다룬 책 를 소개한다.</t>
  </si>
  <si>
    <t>'쾌락' 호르몬으로 알려진 '도파민'. 인간은 도파민 때문에 무언가에 쉽게 중독 되기도 하지만 도파민 덕분에 천재성이 발휘되기도 한다는데… 도파민은 인간에게 어떤 영향을 미치는 것일까? 에서 확인해 본다.</t>
  </si>
  <si>
    <t>미국의 문학비평가이자 독설 서평가인 미치코 가쿠타니는 그의 책 를 통해 미국의 '진실 경시' 문제를 지적한다. 그런데 진실을 가볍게 보는 이런 행태는 과연 미국만의 문제일까?</t>
  </si>
  <si>
    <t>사회발전에 기여하면서 수익을 낼 수는 없을까? 돈도 벌고 세상도 바꾸자는 밀레니얼 3인의 여정을 들여다보자.</t>
  </si>
  <si>
    <t>머리 좋은 사람이 일도 잘할까? 에서 정답을 확인해 보자.</t>
  </si>
  <si>
    <t>기업에 진짜 필요한 것은 기존 질서를 고치는 '혁신'이 아니라 '교란'이라고 주장하는 책 을 소개한다.</t>
  </si>
  <si>
    <t>SERICEO PD가 만난 한국 야구의 레전드, 전설의 야생마 이상훈!</t>
  </si>
  <si>
    <t>"이제는 역사에 대한 기존의 이해를 완전히 뒤집어야 할 때가 되었다" 서양 중심 세계사에서 탈피해 새로운 시각으로 세계사를 조명한 책, 중국 역사학자 쑨룽지의 을 만나본다.</t>
  </si>
  <si>
    <t>나는 얼마나 뇌를 사용하고 있을까? '뇌 건강'에도 신경 쓰고 있을까? 어떻게 하면 뇌의 노화를 늦출 수 있을까? 에서 확인해 본다.</t>
  </si>
  <si>
    <t>미래 금융을 주도할 기업은 어디일까? 차세대 금융산업의 패권 대결 구도는? 책 에서 살펴본다.</t>
  </si>
  <si>
    <t xml:space="preserve">수명은 길어지고 은퇴는 빨라지고 저성장이 계속되는 시대. 이 시대에 필요한 생존 키워드는 무엇일까? 에서 확인해 본다. </t>
  </si>
  <si>
    <t>학교만 졸업하면 인생에서 '수학'과 결별할 수 있을까? 에서 수학의 필요성을 확인해 본다.</t>
  </si>
  <si>
    <t>프로젝트의 성패를 가르는 결정적 시점은 언제일까? 프로젝트의 성공요소를 에서 살펴본다.</t>
  </si>
  <si>
    <t>21세기, 세계 곳곳에 장벽이 세워졌다. 누가, 무엇을 위해 나누고 분리하는 것일까? 에서 확인해 본다.</t>
  </si>
  <si>
    <t>실리콘 기업들이 산업, 정치, 사회까지 흔드는 두려운 파워가 된다면? 마이크로칩 허브에서 글로벌 권력으로 발전한 을 살펴본다.</t>
  </si>
  <si>
    <t>요리사 유재덕의 맛있는 인터뷰</t>
  </si>
  <si>
    <t>조직이 성과를 내기 위해 가장 중요한 것은 무엇일까? 연구원 출신 CEO의 경험과 노하우가 담긴 책 에서 확인해 본다.</t>
  </si>
  <si>
    <t>모두가 무시하고 홀대하는 프로젝트 은 어떻게 '세상을 바꾼 아이디어'가 되었을까?</t>
  </si>
  <si>
    <t xml:space="preserve">더 많이 소유해도, 더 많이 성취해도 행복하지 않다면? 에서 그 이유를 확인해 본다. </t>
  </si>
  <si>
    <t>좋은 경제학이란 무엇일까? 우리 시대 긴박한 문제에 의문과 해답을 제시하는 책 을 만나본다.</t>
  </si>
  <si>
    <t>편견은 왜 생기는 걸까? 어떻게 하면 극복할 수 있을까? 고든 올포트의 고전 에서 답을 찾아본다.</t>
  </si>
  <si>
    <t>몰입도가 높은 강점조직을 만들기 위해 리더는 어떻게 해야 할까? 에서 그 해답을 찾아본다.</t>
  </si>
  <si>
    <t>어떻게 하면 걱정 없이 은퇴 후 삶을 꾸려갈까? 일본 시니어 라이프를 바탕으로 방법을 모색한 책 에서 확인해 본다.</t>
  </si>
  <si>
    <t>자영업의 비중이 높고 종사자도 많은 한국에서 자영업 문제 해결은 선택이 아닌 필수다. 에서 자영업 생존을 위한 해법을 알아본다.</t>
  </si>
  <si>
    <t>이시형 박사가 권하는 자연명상치유</t>
  </si>
  <si>
    <t>내가 가장 많이 하는 말은 무엇일까? 나는 어떤 언어를 쓰고 있을까? 일상의 언어를 돌아보게 하는 책 을 만나본다.</t>
  </si>
  <si>
    <t>권력이란 무엇일까? 효율적 경영을 위해 권력을 어떻게 행사해야 할까? 에서 확인해본다.</t>
  </si>
  <si>
    <t xml:space="preserve">유튜브의 폭발적 성장과 함께 스스로 콘텐츠이자 브랜드인 '슈퍼 개인'이 탄생하는 시대가 도래했다. 이런 현상은 기업 비즈니스에 어떤 영향을 미칠까? 에서 힌트를 찾아본다. </t>
  </si>
  <si>
    <t>강력하고 오래가는 입소문을 만드는 방법은 무엇일까? 에서 확인해본다.</t>
  </si>
  <si>
    <t>요즘 왜 이렇게 예민할까? 근데, 예민하면 나쁜 걸까? 에서 확인해 본다.</t>
  </si>
  <si>
    <t>왜 어떤 나라는 번영하고 어떤 나라는 가난한 것일까? 故 크리스텐슨 교수의 생애 마지막 화두, 을 만나본다.</t>
  </si>
  <si>
    <t>팍팍한 세상, 시에서 위로를 얻어보면 어떨까? 을 만나본다.</t>
  </si>
  <si>
    <t>코로나19로 변해버린 우리의 삶. 를 통해 우리 일상과 소비 트렌드에 어떤 변화가 생겼는지 살펴본다.</t>
  </si>
  <si>
    <t>내 주위에 늘 스스로 옳다고 확신하는 사람이 있는가? 근거 없이 자신의 행동을 정당화 하는 사람이 있는가? 그렇다면 그는 '멍청이'일 가능성이 매우 높다. 에서 그 이유를 확인해 본다.</t>
  </si>
  <si>
    <t>최초의 나무로 태어나 살아있는 화석이 되기까지! 고사리가 무려 4억 년의 시간을 넘어 지금까지 생존할 수 있었던 비결은 무엇일까?</t>
  </si>
  <si>
    <t>난초가 발아부터 성장까지 홀로 할 수 있는 것은 아무것도 없다. 그래서 더 귀한 것일지도... 그런 난초의 씨앗을 깨우고, 키워내는 존재가 있다.</t>
  </si>
  <si>
    <t>국화로 대표되는 국화과 식물은 지구 상에서 난초와 함께 가장 많은 종을 가진 식물군으로 꼽힌다. 어떻게 이토록 번성할 수 있었을까?</t>
  </si>
  <si>
    <t>바람을 타고, 물결을 타고 다니며, 자연과 인간에게 영향을 주는 작은 입자가 있다. 눈에 보이지 않을 만큼 작지만 견고한 입자를 들여다 보자.</t>
  </si>
  <si>
    <t>식물이 자라는 데 꼭 필요한 물! 하지만 필요하다고 해서 늘 딱 그만큼 충족되는 것은 아니다. 식물이 물을 다루는 방법에서 과잉과 결핍을 극복하는 지혜를 얻어보자.</t>
  </si>
  <si>
    <t>우리 주변에서 쉽게 볼 수 있는 식물 가운데 자연에서는 찾아보기 힘든 식물이 있다. 항상 가까이에 있는 것 같아 소홀하기 쉬운 존재들을 돌아보자.</t>
  </si>
  <si>
    <t>오늘날 주요 사회문제로 부상한 젠트리피케이션, 경쟁 사회에서 공존은 불가능한 것일까? 식물의 세계에서 힌트를 얻어 보면 어떨까?</t>
  </si>
  <si>
    <t>가장 오래 사는 식물은 무엇일까? 나무가 추위와 더위, 환경 변화 속에서도 굳건히 서있을 수 있는 이유는 갑옷이 있기 때문이다.</t>
  </si>
  <si>
    <t>흔히 정처 없이 떠도는 인생을 부평초에 비유한다. 하지만 부평초의 삶을 제대로 안다면 '부평초 인생이 어때서?'라고 말할 지 모른다.</t>
  </si>
  <si>
    <t>식물에게 잎은 없어서는 안되는 소중한 기관이다. 잎의 개수, 위치, 형태, 무늬 등 어느 것 하나 이유 없이 만들어진 것이 없다.</t>
  </si>
  <si>
    <t>식물의 기공은 아주 작지만, 식물이 세상과 소통하는 중요한 통로이다. 기공을 통해 세상의 변화를 읽고, 생존법을 찾는 식물의 이야기를 들어보자.</t>
  </si>
  <si>
    <t>'경제성장의 요인은 무엇인가' 살라이마틴의 연구 결과는?</t>
  </si>
  <si>
    <t>전 세계가 주목한 독일 코로나19 콘서트 실험, 실험과 경제학</t>
  </si>
  <si>
    <t>성별 임금격차 발생 원인은 어디에 있을까?</t>
  </si>
  <si>
    <t>최근 일본에서 '중소기업 도태론'이 화제다. 일본 중소기업의 실정과 이런 주장의 배경에 대해 알아본다.</t>
  </si>
  <si>
    <t>2020년 美 민주당 대선 후보들의 정책과 경제 향방을 알아본다.</t>
  </si>
  <si>
    <t>2012년에서 2017년까지 중국 전자상거래 시장은 세계 평균보다 세 배 이상의 성장률을 기록했다. 빠르게 발전하고 있는 중국 디지털경제의 성장 배경과 특징을 살펴본다.</t>
  </si>
  <si>
    <t>‘더 강한 유럽’을 꿈꾸는 EU 새 지도부가 추진하게 될 2020년 산업정책의 핵심 방향을 살펴본다.</t>
  </si>
  <si>
    <t>신용 리스크 확대 가능성이 점쳐지고 있는 중국. 과연 어떤 상태일까? 2020년 중국 신용 리스크 상황에 대해 알아본다.</t>
  </si>
  <si>
    <t>美·中 1단계 무역협정 이행으로 인한 글로벌 정세를 살펴본다.</t>
  </si>
  <si>
    <t>일본은 디플레이션 탈피에 사활을 걸고 있지만 디플레이션 공포가 다시 시작되는 양상이다. 일본 저물가의 실상과 원인에 대해 살펴본다.</t>
  </si>
  <si>
    <t>한국경제 성장 둔화 요인으로 지목되는 투자 부문을 살펴보자</t>
  </si>
  <si>
    <t>EU 집행부의 새로운 어젠다를 살펴보는 마지막 시간, 기후변화 대응에 경제적 관점을 강화한 유럽 그린 딜(European Green Deal)의 의미와 쟁점을 살펴본다.</t>
  </si>
  <si>
    <t>코로나19가 美 경제도 타격할 것인가?</t>
  </si>
  <si>
    <t>14년 만에 전면 개정된 중국 증권법. 과연 어떤 내용을 담고 있을까?</t>
  </si>
  <si>
    <t>미국은 코로나19로 인한 경기침체를 어떻게 타개할 것인가?</t>
  </si>
  <si>
    <t>유럽을 덮친 코로나19. 코로나19가 유럽경제에 어떤 영향을 미치고 있는지, 그리고 이에 대응하는 유로존의 행보에 대해 알아본다.</t>
  </si>
  <si>
    <t>2020 미국 대선후보 정책, 전격 비교!</t>
  </si>
  <si>
    <t>2013년 이후 확대가 정체되고 있는 EU, 서발칸 6개국 가입으로 새로운 계기를 맞을 수 있을까?</t>
  </si>
  <si>
    <t>최근 일본 정부는 연금제도 개혁법안을 확정했다. 일본 공적연금의 재편 내용과 평가에 대해 알아본다.</t>
  </si>
  <si>
    <t>코로나19로 연기되었던 중국 최대의 정치 이벤트, 양회가 5월 21일 개최됐다. 양회를 통해 2020년 중국의 상황을 짚어본다</t>
  </si>
  <si>
    <t>코로나19 이후 미중 통상분쟁! 이전과는 어떻게 다를까?</t>
  </si>
  <si>
    <t>미국경제의 흐름, 지표는 답을 알고 있다!</t>
  </si>
  <si>
    <t>코로나 확산 여파로 일본 제조업계가 심각한 타격을 입고 있다. 그 정점에 있는 토요타 자동차의 감산 쇼크와 그 영향에 대해 살펴본다.</t>
  </si>
  <si>
    <t>2020년 중국 정부의 역점 사업인 신형 인프라 투자! 이로 인해 어떤 시장이 어떻게 조성될 지 기회를 찾아본다</t>
  </si>
  <si>
    <t>"폭풍이 몰아치는 해역에서 항해를 계속하고 있는 것 같다"는 EU 집행위원. EU와 EU회원국 정부들이 쏟아내고 있는 경기부양책을 살펴본다.</t>
  </si>
  <si>
    <t>2분기 경제 성장률 3.2%를 기록하며 반등에 성공한 중국경제. 중국경제의 현 상황을 짚어보고 하반기 이슈를 정리해본다</t>
  </si>
  <si>
    <t>바이든이 대통령 당선시, 미국경제는?</t>
  </si>
  <si>
    <t>일본 경제가 역대 최악의 성적을 기록했다. 2020년 2분기 성장률 급락 원인과 향후 일본 경제 흐름을 살펴본다.</t>
  </si>
  <si>
    <t>어렵게 합의된 7천 500억 유로 규모의 EU경제회복기금은 메르켈 독일 총리의 기대처럼 EU 통합을 강화할 수 있을까?</t>
  </si>
  <si>
    <t>G2 신냉전 시대, 중국이 새로운 중장기 경제정책을 발표했다. 중국의 대전환과 한국의 과제는?</t>
  </si>
  <si>
    <t>미국경제가 원자재 시장을 좌우하는 이유는?</t>
  </si>
  <si>
    <t>코로나19 2차 대유행과 더불어 2021년 유럽 및 글로벌 경제를 위협하는 가장 큰 불확실성 요인으로 지목된 노딜 브렉시트. 2020년 말 전환기간이 종료되기 전, 영국과 EU는 미래관계 협상에 합의할 수 있을까?</t>
  </si>
  <si>
    <t>세계경제를 좌우하는 미국경제, 2020년 4분기 향방은?</t>
  </si>
  <si>
    <t>미국의 경제전문지 포춘이 매년 발표하는 '포춘 글로벌 500'. 올해 발표된 포춘 글로벌 500에서 중국의 기업 수가 미국을 처음으로 앞섰다. 포춘 글로벌 500의 의미와 중국 기업의 상황을 이야기한다</t>
  </si>
  <si>
    <t>한때 세계의 에너지 지도를 바꾼 셰일이 위태롭다? 미국 셰일 산업과 국제유가, 그리고 미국경제의 앞날은?</t>
  </si>
  <si>
    <t>아베 정권을 계승한 스가 내각이 출범 2개월을 맞았다. 스가 내각의 정책과 향방에 대해 알아본다.</t>
  </si>
  <si>
    <t>지난 10월 말 열렸던 중국 공산당 제5차 중앙위원회 전체회의, 이를 통해 엿본 중국의 중장기 전략은?</t>
  </si>
  <si>
    <t>동지중해 자원 탐사로 군사적 긴장을 유발하고, 프랑스, EU 등과 갈등을 빚고 있는 터키. '트러블메이커'가 된 터키는 EU 및 세계 경제에 어떤 영향을 미치게 될까?</t>
  </si>
  <si>
    <t>미국경제를 바라보는 다양한 시각과 이유를 알아본다.</t>
  </si>
  <si>
    <t>바이든 시대, 미국의 대중국 정책은 어떠할까? 중국은 이에 어떻게 대응하고 있을까? 바이든 시대의 중-미 관계를 전망해본다</t>
  </si>
  <si>
    <t>코로나19 재확산으로 유럽 국가들이 잇따라 봉쇄 조치를 단행하고 있다. 2021년 유로존 경제는 회복될 수 있을까?</t>
  </si>
  <si>
    <t>인도네시아가 디지털 경제의 거대 시장으로 부상하고 있다. 그 배경과 전망을 알아본다.</t>
  </si>
  <si>
    <t>글로벌 기업이 인도네시아 스타트업 시장에 주목하고 있다!</t>
  </si>
  <si>
    <t>인도네시아의 유망산업을 주시해야 하는 이유는?</t>
  </si>
  <si>
    <t>인도네시아 진출 시 알아두면 도움이 될 인니 문화는?</t>
  </si>
  <si>
    <t>인도네시아의 코로나19는 어떤 모습일까?</t>
  </si>
  <si>
    <t>화인(華人)은 어떻게 인도네시아 경제 핵심이 되었을까?</t>
  </si>
  <si>
    <t>친환경차 100% 도입 정책! 싱가포르는 성공할 수 있을까?</t>
  </si>
  <si>
    <t>인니도 밀레니얼 열풍! 현황은?</t>
  </si>
  <si>
    <t>인도네시아는 또다른 지상낙원을 찾을 수 있을까?</t>
  </si>
  <si>
    <t>신바람 불던 인니 경제에 적신호가 켜졌다! 인니는 이 위기를 극복할 수 있을까?</t>
  </si>
  <si>
    <t>알면 알수록 매력적인 인도네시아 신사업 시장은?</t>
  </si>
  <si>
    <t>미세플라스틱 문제가 전 세계적으로 심각해지는 가운데, 글로벌사들이 문제 해결을 위해 나섰다. 그들은 문제를 해결하기 위해 어떤 노력을 하고 있을까?</t>
  </si>
  <si>
    <t>이란 2인자 솔레이마니 피살 이후 혼란에 빠진 중동. 중동의 앞날은?</t>
  </si>
  <si>
    <t>美 제조업계 근로자들이 블루컬러에서 화이트컬러로 변화하고 있다. 그 이유는 무엇일까?</t>
  </si>
  <si>
    <t>재판 보석 중 일본 탈출을 감행한 전 르노닛산그룹 회장 카를로스 곤. 그는 무엇을 주장하고 있을까?</t>
  </si>
  <si>
    <t>살아남기 위해서는 변해야 한다! 슈퍼마켓의 대변신</t>
  </si>
  <si>
    <t>영국 왕립 예술상공업진흥협회가 예측한 2020년대 경제 시나리오 4가지를 살펴본다.</t>
  </si>
  <si>
    <t>유럽 유스퀘이크의 주역, 85년생 핀란드 최연소 총리 산나 마린. 그는 누구인가?</t>
  </si>
  <si>
    <t>2020년 국회 문턱을 넘은 데이터3법 개정안. 과연 데이터3법 개정안에는 어떤 내용이 담겨 있길래 산업계의 관심을 끌고 있는 것일까?</t>
  </si>
  <si>
    <t>2020년 1월에 소천한 클레이턴 크리스텐슨 교수. 그가 남긴 '파괴적 혁신' 개념은 오늘날 우리 기업에게 어떤 메시지를 주고 있는가?</t>
  </si>
  <si>
    <t>2019년 말 193년 전통 미국 백화점이 매각됐다! 인수자는 신흥 온라인 패션 플랫폼! 이것은 오프라인 매장의 몰락을 의미하는 것일까?</t>
  </si>
  <si>
    <t>차량공유서비스 진출을 선언한 테슬라! 그들이 말하는 로보택시의 실체는?</t>
  </si>
  <si>
    <t>근대 올림픽 역사상 최초로 1년 연기된 2020 도쿄올림픽. 코로나19의 세계적인 유행에도 일본은 왜 올림픽을 강행하려 했을까? 2021년 도쿄올림픽은 잘 개최될 수 있을까?</t>
  </si>
  <si>
    <t>세계 최초로 무인매장을 선보이고, 빠르게 붐이 일어났던 중국. 하지만 중국 무인매장 붐은 왜 금방 식었을까?</t>
  </si>
  <si>
    <t>돈 대신 사람을 투자하는 벤처캐피털, 미국의 스웨트 에쿼티의 사업모델을 소개한다</t>
  </si>
  <si>
    <t>전 세계가 주목한 대만의 마스크 홀짝제. 이를 주도한 대만 최연소 장관이자 트렌스젠더 장관인 오드리 탕은 누구인가?</t>
  </si>
  <si>
    <t>코로나19 사태 이후 원격수업, 화상회의가 확산되고 있다. 이와 함께 문제점도 대두되고 있는데, 화상회의 도입을 위해 우리는 무엇을 고민해야 할까?</t>
  </si>
  <si>
    <t>코로나19로 세계 경제가 어려워진 상황, 다른 국가보다 빨리 안정화된 중국이 적극적으로 해외기업을 사들이고 있다. 중국의 기업사냥은 어느 정도인지 각국은 어떤 대응을 내고 있는지 소개한다</t>
  </si>
  <si>
    <t>사상 최초로 마이너스 종가를 기록했던 국제유가. 그 배후에는 코로나19로 석유 수요가 급감한 상황에서도 무분별 증산 경쟁을 했던 모하메드 빈 살만이 있다. 그는 누구인가?</t>
  </si>
  <si>
    <t>홈가꾸기 트렌드가 확산되면서 주목 받고 있는 '욕실'. 힐링 공간을 넘어 헬스케어 공간으로 변화하는 스마트 욕실을 살펴본다.</t>
  </si>
  <si>
    <t>2020년 1분기 월마트는 사상 최대 매출 성장을 기록했다. 코로나19에 빛난 월마트의 전략은 무엇일까?</t>
  </si>
  <si>
    <t>코로나19 예방을 위한 백신 개발이 한창이다. 전 세계 주요 기업들의 백신 개발 현황을 확인해 본다.</t>
  </si>
  <si>
    <t>디지털 트랜스포메이션으로 소비재기업 이미지를 싹지워낸 'J&amp;J' 그들의 전략은?</t>
  </si>
  <si>
    <t>사상 최대의 美 인종차별 규탄 시위! 연방군을 투입해 시위대를 진압하겠다는 트럼프 대통령에 공개 항명한 마크 에스퍼는 누구인가?</t>
  </si>
  <si>
    <t>코로나19로 달라진 업무 형태, 우리 기업의 소중한 기업 보안을 지켜라!</t>
  </si>
  <si>
    <t>코로나 위기를 지나며 기업의 ESG에 대한 관심이 늘어나고 있다. 환경, 사회, 지배구조 등 기업의 비재무적 요소를 뜻하는 ESG. 이를 실천해 경쟁력을 얻은 기업을 소개한다.</t>
  </si>
  <si>
    <t>코로나19로 불거진 공급망 리스크. 이 리스크는 어떻게 극복해야 할까? 공급망 위기의 파고를 넘을 수 있게 도와주는 스타트업들을 만나본다</t>
  </si>
  <si>
    <t>미국의 강력한 견제를 받고 있는 중국 테크기업, 기술 수준은?</t>
  </si>
  <si>
    <t>아베의 조기퇴임설과 함께 포스트 아베로 떠오르는 이시바 시게루. 이시바 시게루는 누구이며, 그는 과연 일본의 다음 총리가 될 수 있을까?</t>
  </si>
  <si>
    <t>트럼프는 '중동 외교'로 지지율 반등에 성공할 수 있을까?</t>
  </si>
  <si>
    <t>오세아니아 식품기업 인수에 매진하는 중국기업의 속내는?</t>
  </si>
  <si>
    <t>미래의 제조업은 고객의 마음을 사로잡는 혁신적 서비스 역량이 필수다. 중국 이커머스를 사로잡은 신흥강자, 핀둬둬의 C2M 모델을 통해 미래 사업 모델을 그려본다</t>
  </si>
  <si>
    <t>美 대선을 앞두고, 민주당 부통령 후보로 나선 카멀라 해리스! 미국 최초의 흑인 여성 부통령이 탄생할 것인가?</t>
  </si>
  <si>
    <t>코로나19를 통해 '초연결' 사회의 빛과 그림자를 확인해 본다.</t>
  </si>
  <si>
    <t>한·중·일을 중심으로 출생률 감소가 예상 밖으로 가속화되고 있다?! 과연 이 추세는 각국에 어떤 효과를 가져오게 될까?</t>
  </si>
  <si>
    <t>UAE와 이스라엘의 외교 정상화 단행으로 아랍권이 변하고 있다. 이번 수교를 주도한 UAE의 실권자 무함마드 빈 자이드 알나하얀 왕세제, MBZ에 대해 알아본다</t>
  </si>
  <si>
    <t>코로나19 위기상황 속에서 투자자가 원하는 기업공시정보는 무엇일까?</t>
  </si>
  <si>
    <t xml:space="preserve">갑작스런 독극물 중독으로 혼수상태에 빠졌다가 깨어난 푸틴의 정적 나발니. 그는 누구인가? 푸틴은 왜 정적 암살 시도를 하는 것일까? </t>
  </si>
  <si>
    <t>요즘 '핫'한 키워드 Lawtech, 그리고 그 중심에 서있는 런던!</t>
  </si>
  <si>
    <t>중국의 2인자 리커창과 시진핑의 갈등설이 지속되고 있다. 리커창이 수시로 독자 노선을 보이는 이유는?</t>
  </si>
  <si>
    <t xml:space="preserve">영상 35도에서 하루 만에 영하로 떨어지는 역대급 기상이변이 벌어진 2020년. 지구는 왜 이렇게 불안정해 진 것일까? 인간은 기후변화의 경고를 어떻게 받아들여야 할까? </t>
  </si>
  <si>
    <t>미국 대선은 끝났지만, 패배를 인정하지 않고 소송을 진행중인 트럼프 대통령. 그는 왜 대선 일주일 전 에이미 배럿 연방대법관의 인준을 강행했을까?</t>
  </si>
  <si>
    <t>몰라서 못쓰고 알아도 활용 못하는 데이터! 잘 사용할 수 있는 방법 없을까? 3가지 데이터 활용법을 확인해 본다.</t>
  </si>
  <si>
    <t>주요국 중앙은행 디지털화폐(CBDC) 발행 및 동향은?</t>
  </si>
  <si>
    <t>탈탄소로 향하는 에너지 전환의 시대, 승자는 누구일까?</t>
  </si>
  <si>
    <t>2035년 완공까지 약 410조 원이 투입될 예정인 신도시 슝안신구. 슝안신구는 왜 '중국의 천년대계'라 불리는 것일까?</t>
  </si>
  <si>
    <t>2020년 11월 화이자와 바이오엔테크가 코로나19 백신 임상실험의 95% 성공을 발표했다. 백신 개발의 주역 사힌, 튀레지 부부는 누구일까? 백신은 코로나19 종식을 앞당길 수 있을까</t>
  </si>
  <si>
    <t>서울 면적의 1.2배 크기 도시국가 싱가포르의 '스마트네이션(Smart Nation)' 건설 비전을 소개한다.</t>
  </si>
  <si>
    <t>코로나19로 인해 기업들이 유동성 위기를 격으며 회사의 재무부서가 주목받고 있다. 재무부서가 신속성과 유연성을 갖추려면 어떻게 해야할까</t>
  </si>
  <si>
    <t>오랜 도시 인프라 역사를 자랑하는 도시이자, 유럽의 중심지인 런던이 최근 또 다른 공간으로 탈바꿈을 준비하고 있다.</t>
  </si>
  <si>
    <t>모든 업종으로 디지털 기반의 고객경험 증강 경쟁이 확산되고 있는 요즘, 중요 요소로 부상한 이머징 디지털 기술의 활약상을 들여다 본다.</t>
  </si>
  <si>
    <t>로우엔드 시장을 개척하는 알리바바의 디지털 전략을 살펴본다.</t>
  </si>
  <si>
    <t>세상은 얼마나 불평등해졌을까? '코끼리'의 늪에서 '코브라'의 늪으로 변화하는 세계 경제 흐름을 살펴본다.</t>
  </si>
  <si>
    <t>내로라 하는 럭셔리 자동차회사들이 요즘 이 사업을 시작했다. 바로 양봉! 도대체, 왜?</t>
  </si>
  <si>
    <t>알리바바는 항저우를 어떻게 스마트시티로 만들었을까?</t>
  </si>
  <si>
    <t>인간의 미래, 일의 미래</t>
  </si>
  <si>
    <t>사막 속의 미래도시 네옴을 가다</t>
  </si>
  <si>
    <t>전 세계가 유튜브에 열광하는 이유는?</t>
  </si>
  <si>
    <t>7살 어린이부터 70대 할머니까지! 알다가도 모를 유튜버들의 세계</t>
  </si>
  <si>
    <t>유튜브는 왜 '한류 스타 생성기'가 되었을까?</t>
  </si>
  <si>
    <t>억대 연매출을 기록하는 MCN의 모든 것!</t>
  </si>
  <si>
    <t>잘나가는 광고 '브랜디드 콘텐츠'에 대해 알아본다.</t>
  </si>
  <si>
    <t>알다가도 모를 유튜브의 광고 세계</t>
  </si>
  <si>
    <t>'대체불가 영상매체' 방송사들이 유튜브를 공략하는 이유는?</t>
  </si>
  <si>
    <t>사람들이 궁금증 해결을 위해 인터넷이 아닌 유튜브를 찾는 이유는?</t>
  </si>
  <si>
    <t>유튜브, '이것'만 알면 유용하게 활용할 수 있다?</t>
  </si>
  <si>
    <t>2020년, AR이 다시 떠오르고 있다. AR 기술을 선도하고 있는 한국 AR 분야 테크 스타트업, 애니펜의 전재웅 대표를 만나본다.</t>
  </si>
  <si>
    <t>2019년 교통사고 발생수 총 22만 9,600건! 하루에도 630건 이상의 교통사고가 일어나 우리의 삶을 위협하는 상황에서 교통사고를 줄여주는 기발한 아이디어를 들고나온 화제스타트업 웨이케어를 만나본다</t>
  </si>
  <si>
    <t>한국 자율주행기술의 미래는 어떻게 펼쳐질까? 자율주행 자동차의 눈, 레이더 기술력으로 전 세계 이목을 사로잡은 테크 스타트업, 비트센싱의 이재은 대표를 만나본다.</t>
  </si>
  <si>
    <t>의사 출신 창업가 강성지 대표. 건강관리를 해주는 똑똑한 벨트에서 시작해 디지털 치료제로 도약을 꿈꾸는 웰트의 이야기를 들어본다.</t>
  </si>
  <si>
    <t>글로벌 브랜드가 즐비한 신발시장에서 존재감 확실한 스타트업, 올버즈! 그들이 기어이 해내고만 어려운 일은 무엇일까?</t>
  </si>
  <si>
    <t>우리 생명과 직결되는 물. 물의 안전을 눈으로 확인할 수 있는 방법은 없을까? 물의 안전을 확인하는 기술과 몸 속 박테리아를 더 빠르고 정확하게 파악하는 기술을 개발한 더.웨이브.톡의 김영덕 대표의 이야기를 들어본다.</t>
  </si>
  <si>
    <t>경영난으로 폐점했던 미국 백화점의 변신, 도대체 무슨 일이?</t>
  </si>
  <si>
    <t>"미래 20년은 SF에서 보던 일이 벌어질 것이다. 메타버스가 오고 있기 때문이다" 젠슨황 엔비디아 CEO는 왜 이런 말을 했을까? 그리고 메타버스는 무엇일까?</t>
  </si>
  <si>
    <t>웨어러블 시장의 선두주자, 히어러블을 주목하라!</t>
  </si>
  <si>
    <t>차 한 대 없이 모빌리티 혁명의 라이징 스타로 떠오른 니콜라. 비전 하나 만으로 세간의 관심을 끌어낸 이유에 대해 알아본다</t>
  </si>
  <si>
    <t>최근 텐센트가 AI 기반 신약개발 플랫폼 '아이드럭'을 공개했다. 텐센트가 신약개발에 뛰어든 이유와 향후 전망에 대해 살펴본다.</t>
  </si>
  <si>
    <t>누군가 인간 수준을 능가하는 인공일반지능(AGI)을 개발해 그 능력을 독점, 악의적으로 사용한다면? 이런 일을 막기 위해 출범한 OpenAI. OpenAI의 내막을 살펴본다.</t>
  </si>
  <si>
    <t xml:space="preserve">소프트파워의 창시자, 하버드대 케네디행정대학원 학장 조지프 나이 교수와 서울대 정치외교학부 전재성 교수가 만나다! 조지프 나이 교수는 왜, 팬데믹 상황에서 '한국은 소프트파워가 가장 잘 발휘된 국가'라고 말했을까? 그리고 그가 바라보는 미국 대선 이후 지정학적 변화는? </t>
  </si>
  <si>
    <t xml:space="preserve">세계가 ‘초불확실성 시대’에 들어섰다고 주장한 경제학자 배리 아이켄그린, 그는 코로나 팬데믹 이후 세계 경제를 어떻게 바라보고 있을까? 美 연방준비제도이사회 선임경제학자를 지낸 김진일 고려대 교수와 만난다. </t>
  </si>
  <si>
    <t>코로나 팬데믹과 브렉시트. 혼돈의 유럽은 세계를 향한 볼케이노가 될 것인가? G0의 시대, 우리에겐 어떤 새로운 방법이 필요한가? 고령화는 세계 경제에 어떤 충격을 줄 것인가? 런던경영대학원 앤드루 스콧 교수를 만난다.</t>
  </si>
  <si>
    <t>어떻게 하면 꼰대처럼 질문하지 않을 수 있을까? 좋은 질문의 조건을 통해 알아본다.</t>
  </si>
  <si>
    <t>진짜 아이디어가 필요한 순간. 실행?! 영국의 예술가 데미안 허스트를 통해 실행 창의력에 대해 알아본다.</t>
  </si>
  <si>
    <t>창의성의 핵심이 모방이라고?! 모방은 어떻게 창의성을 이끌어내는 것일까?</t>
  </si>
  <si>
    <t>당신은 어떤 부모인가?</t>
  </si>
  <si>
    <t>세상에서 가장 멀리, 가장 높게 비상하는 신천옹!</t>
  </si>
  <si>
    <t>비버 같은 핵심종이 우리 주변에도 있을까?</t>
  </si>
  <si>
    <t>지금 당신 곁에는 어떤 친구가 있나요?</t>
  </si>
  <si>
    <t>구피 수컷은 살아남기 위해 어떤 변신을 했을까?</t>
  </si>
  <si>
    <t>펭귄은 서로 돕고 사는 걸까?</t>
  </si>
  <si>
    <t>주기매미는 생존을 위해 어떤 전략을 구사할까?</t>
  </si>
  <si>
    <t>반달가슴곰 오삼이는 왜 방랑자가 되었나?</t>
  </si>
  <si>
    <t>세상이 녹색인 이유는 무엇인가</t>
  </si>
  <si>
    <t>동물은 왜 동족을 포식하는가</t>
  </si>
  <si>
    <t>침팬지는 왜 정자 경쟁을 하는가</t>
  </si>
  <si>
    <t>권력을 얻는 다는 것은 맹수에 등에 올라탄 것처럼 모두가 우러러보지만 그만큼 위험을 감수해야하는 일! 그렇다면 호랑이 등에 올라탄 경우 무엇을 조심하고 염두해야할까?</t>
  </si>
  <si>
    <t xml:space="preserve">선교사 출신 미국인 의사 어을빈이 개발한 만병수를 아는가? </t>
  </si>
  <si>
    <t>자신의 안위를 위해 타인을 앞세워 문제를 해결한 리더의 선택! 정치에서의 惡은 어떻게 바라봐야할까?</t>
  </si>
  <si>
    <t>100% 자급자족하던 국내 담배 시장이 외국인 손으로 넘어가게 된 이유는?</t>
  </si>
  <si>
    <t>1950년대 대표 대중음악이었던 로큰롤, 어떻게 음악의 왕이던 클래식과 어깨를 겨루며 대중음악의 시대를 이끌어 왔을까?</t>
  </si>
  <si>
    <t>한 발도 앞으로 나아갈 수 없을 때 다음을 준비하려면 어떻게 해야할까? 정치적으로 기다림의 시간을 어떻게 활용해야하는지 공민왕에게 배워본다.</t>
  </si>
  <si>
    <t>1918년 전 세계를 맹타한 스페인 독감을 아는가?</t>
  </si>
  <si>
    <t>현대 민주주의의 기초가 된 아테네 민주주의는 어떤 모습이었을까?</t>
  </si>
  <si>
    <t>시대적 과제를 알아보느냐 놓치느냐에 따라 운명이 결정된다! 지금 내 눈 앞에 과제를 제대로 파악하기 위해서는 무엇을 어떻게 해야할까?</t>
  </si>
  <si>
    <t>1903년 보스턴 선데이 포스트에 대서특필된 가짜뉴스가 대한제국을 뒤흔든 이유는?</t>
  </si>
  <si>
    <t>나라는 타국의 공격이 시작되기 전 반드시 스스로를 먼저 공격한다는 맹자의 명언의 숨은 뜻은? 외부의 적보다 더 무서운 내부의 적의 이야기를 만나본다</t>
  </si>
  <si>
    <t>흔히 미국과 로마 제국을 비교하는 이유는 무엇일까?</t>
  </si>
  <si>
    <t>연금술을 둘러싼 진실과 거짓</t>
  </si>
  <si>
    <t>희대의 사교 백백교를 아는가?</t>
  </si>
  <si>
    <t>여기 역사의 물줄기를 바꾸려는 리더가 있다. 불가능할 것 같은 위기 속에서 그는 세 가지를 발휘했다. 왕의 꿈, 고려의 꿈을 실현시킨 리더의 자질은 무엇이었을까?</t>
  </si>
  <si>
    <t>20세가 한반도 최악의 자연재해 을축년 대홍수를 아는가?</t>
  </si>
  <si>
    <t>반원정책 첫 단계로 친원파를 숙청한 공민왕, 다음 단계는 고려의 옛 영토 회복이다. 피 한 방울 흘리지 않고 되찾은 쌍성, 어떻게 가능했을까?</t>
  </si>
  <si>
    <t>다시 보는 113년 전 국채보상운동, 그리고 지금은?</t>
  </si>
  <si>
    <t>혼돈의 고려 말, 훗날 역사의 중심에 서게 될 이씨 가문의 엑소더스가 시작됐다. 그들은 어떻게 격랑의 대변혁기를 넘었을까?</t>
  </si>
  <si>
    <t>야스쿠니 신사에 왜 한국인이 합사된 것일까?</t>
  </si>
  <si>
    <t>정치외교에서는 어제의 친구가 오늘의 적이 되고, 반대의 상황도 비일비재하다. 비단 정치외교에서만 그럴까?</t>
  </si>
  <si>
    <t>정몽주, 정도전 등 여말선초를 빛낸 수많은 인물들이 있다. 그런데 그들의 사상과 학문을 제대로 이해하려면 이 사람부터 알아야 한다. 그는 누구일까?</t>
  </si>
  <si>
    <t>야스쿠니 신사에 무단 합사된 한국인의 목소리</t>
  </si>
  <si>
    <t>적을 물리치고 나라를 구한 이들이 끝내 죽음을 면치 못한 이유는 무엇일까? 냉혹한 정치 세계에서 살아남기 위해 어쩌면 애국심보다 중요한 것은?</t>
  </si>
  <si>
    <t>승자만 기억하는 역사를 다시 생각해보자!</t>
  </si>
  <si>
    <t>나라를 구한 장군들의 비극적 죽음을 바라보며 한 청년 정치가는 통곡한다. 그의 눈물, 그의 의문이 고려말 정치와 정신에 돌을 던졌다!</t>
  </si>
  <si>
    <t>가톨릭국가 프랑스에 맞서 전쟁을 준비한 개신교국가 잉글랜드. 잉글랜드의 윌리엄 3세가 전쟁자금을 마련한 방법, 재정혁명이란 무엇일까?</t>
  </si>
  <si>
    <t>잉글랜드가 프랑스와의 기나긴 전쟁 끝에 유럽의 패권을 거머쥘 수 있었던 이유는 무엇일까?</t>
  </si>
  <si>
    <t>잉글랜드는 어떻게 재정-군사국가의 면모를 갖춰나갈 수 있었을까?</t>
  </si>
  <si>
    <t>정치격변을 거치면서 근대 상업사회로 변신한 잉글랜드. 상업사회 잉글랜드는 어떤 모습이었을까?</t>
  </si>
  <si>
    <t>트라시마코스와 플라톤의 대립, 과연 정의는 누구에게 이익인가?</t>
  </si>
  <si>
    <t>2007년 등장 이래 인류 최대의 중독물질이 된 스마트폰, 노모포비아(nomophobia)가 질병이 아닌 정상처럼 받아들여지는 시대, 우리 삶의 모토는 무엇이 되어야 할까?</t>
  </si>
  <si>
    <t>인터넷 등의 공간에서 숱하게 많은 자기들만의 방언이 생겨나는 21세기, 세상의 언어 지도는 어떻게 바뀔까? 좋은 언어 사용과 나쁜 언어 습관은 어떻게 갈릴까?</t>
  </si>
  <si>
    <t>우리의 배움은 어디에 있는가?</t>
  </si>
  <si>
    <t>기술 발전과 물질적 풍요에도 불구하고 왜 폭력과 갈등은 좀처럼 사라지지 않을까? 저명한 역사학자 아놀드 토인비의 혜안에 귀 기울여 본다.</t>
  </si>
  <si>
    <t>카르페 디엠! 오늘을 잡아라!</t>
  </si>
  <si>
    <t>이집트에만 존재한다고 여겨졌던 미라가, 우리나라에서도 발견됐다. 대체 이 미라는 언제, 어디서 온 것일까?</t>
  </si>
  <si>
    <t>명품 마니아, 신라인! 그 뒤로 숨겨진 민낯의 모습은?</t>
  </si>
  <si>
    <t>세상은 언제나 숱한 논쟁과 갈등으로 가득하다. 다양한 신념의 사람들이 평화롭게 공존하기 위해 우리에게 필요한 것은 무엇일까? 존 롤스의 충고를 통해 고민해본다.</t>
  </si>
  <si>
    <t>레오니다스의 강력한 한마디, "Molon Labe, 와서 가지고 가라"</t>
  </si>
  <si>
    <t>경북 고령의 한 고분에서 발견 된 작은 방울 유물이 역사를 바꿀 수 있다는 가능성이 제기됐다. 대체 무슨 영문일까?</t>
  </si>
  <si>
    <t>취업이 어려운 이유는 경기가 안 좋기 때문일까? 경제가 살아나면 일자리 문제가 해결될까? 시민노동을 통해 이를 보완하자고 말하는 독일 사회학자 울리히 벡의 주장을 곱씹어 본다.</t>
  </si>
  <si>
    <t>세계 최초 고래사냥의 시원을 밝히다!</t>
  </si>
  <si>
    <t>헹복한 사람, 행복한 인생이란?</t>
  </si>
  <si>
    <t>18세기에 뿌리 내린 대의제와 삼권분립은 이미 수명을 다했다고 잘라 말하는 이탈리아와 미국의 대표적 지식인 네그리·하트. 이들이 주장하는 '21세기형 민주주의'란 어떤 모습일까?</t>
  </si>
  <si>
    <t>철학은 무엇에 대한 이름인가?</t>
  </si>
  <si>
    <t>나무에 숨겨진 구구단의 역사</t>
  </si>
  <si>
    <t>생명에 대한 사유, 죽음에 대한 사유</t>
  </si>
  <si>
    <t>추사가 우리나라 최초의 고고학자가 된 사연은?</t>
  </si>
  <si>
    <t>온갖 재난과 고난이 끊이지 않는 요즘, 우리가 할 수 있는 것은 무엇일까? 스토아 철학의 가르침을 들여다본다.</t>
  </si>
  <si>
    <t>인간의 능력은 타고나는 것인가? 학습하는 것인가?</t>
  </si>
  <si>
    <t>정보통신기술이 혼잡한 대도시에 살아야 할 이유를 점점 줄여가고 있는 지금, 철학자들의 시선을 통해 부동산 문제를 다르게 바라보는 혜안을 찾아본다.</t>
  </si>
  <si>
    <t>고대사의 비밀이 담겨진 블랙박스의 정체는?</t>
  </si>
  <si>
    <t>우여곡절! 경복궁의 生고생 이야기</t>
  </si>
  <si>
    <t>한계에 부딪힌 자본주의는 과감한 상상력을 요구하고 있다. 미래를 열어갈 새로운 가능성은 어디에 있을까?</t>
  </si>
  <si>
    <t>균형, 어느 것도 지나치지 않게 'Meden Agan'</t>
  </si>
  <si>
    <t>새로운 냉전을 걱정하는 목소리가 높아지는 요즘, 우리 안의 있는 짐승, 폭력의 본능은 호시탐탐 튀어나갈 순간은 엿보고 있다. 이를 다스리기 위해 우리는 어떤 노력을 하고 있는가?</t>
  </si>
  <si>
    <t>충북 청주 소로리에서 세계에서 가장 오래된 볍씨가 발견되었다. 그로인해 역사의 논쟁이 시작된 이유는 무엇일까?</t>
  </si>
  <si>
    <t>요즘 최고 대세 '테스형'의 유명한 가르침, 너 자신을 알라</t>
  </si>
  <si>
    <t>집앞에서 발견된 돌이 국보가 된 사연</t>
  </si>
  <si>
    <t>미디어의 방향성과 문화적 의미의 재정의</t>
  </si>
  <si>
    <t>철학가이자 인류학자인 르네 지라르는 한 사회가 깨지고 흩어지지 않기 위해서는 반드시 희생양이 필요하다고 말한다. 무슨 말일까?</t>
  </si>
  <si>
    <t>단축된 근무시간에 알맞는 직원교육 방식, '동료학습'을 소개한다.</t>
  </si>
  <si>
    <t>'사소하다'는 말에 대해 어떻게 생각하는가? 삶과 죽음 앞에 사소한 행동이 있을 수 있을까?</t>
  </si>
  <si>
    <t>죽은 자는 말이 없지만, 메시지를 남긴다. 죽음을 끝까지 마주해야 하는 이유이다.</t>
  </si>
  <si>
    <t>자식에 대한 부모의 사랑, 그 정도를 말할 수 있을까? 말할 수 있다면 그건 죽음을 뛰어 넘는 것이 아닐까...</t>
  </si>
  <si>
    <t>힘들 때, 기쁠 때 술잔을 드는 사람들이 많다. 하지만 선을 지키지 못한 한 잔은 돌이킬 수 없는 비극으로 치닫게 한다.</t>
  </si>
  <si>
    <t>인류는 오랫동안 전염병의 공포와 싸워왔다. 지금 이순간 전염병으로 흔들리는 삶을 어떻게 지켜내야 할까?</t>
  </si>
  <si>
    <t>서양 미술에서 먹는다는 것이란?</t>
  </si>
  <si>
    <t>상상력 없이 문학과 예술은 존재할 수 없다. 그런데 과학과 기술에서 상상력이란 불필요하거나 잘못된 방법일까?</t>
  </si>
  <si>
    <t>피크닉을 떠난 프랑스 사람들의 그림 속 이야기</t>
  </si>
  <si>
    <t>'포스트 코로나' 시대의 주도권을 가져갈 국가는 어디이며 새로운 질서 앞에서 우리는 무엇을 준비해야 하는가?</t>
  </si>
  <si>
    <t>'총성 없는 3차 세계대전' 코로나19 팬데믹으로 인해 인류의 삶은 어떻게 변화하게 될까? 코로나19가 앞당긴 뉴노멀의 신세계에서 위기는 곧 기회가 될 수 있을까?</t>
  </si>
  <si>
    <t>미국 대선 이후 미국의 외교방향은 바뀔 것인가? 바뀐다면 어떤 변화가 나타날지 전망해 본다.</t>
  </si>
  <si>
    <t>11월 3일 대통령 선거를 앞두고 있는 미국. 코로나19는 미국의 대통령 선거에 어떤 영향을 미칠까? 그 영향과 이슈를 확인해 본다.</t>
  </si>
  <si>
    <t>대립각을 세워왔던 미중관계. 그런데 코로나19가 이 관계를 심화시키고 있다? 코로나19는 미중관계를 어떻게 변화시키고 있는지 알아본다.</t>
  </si>
  <si>
    <t>코로나19로 국제 영향력을 확대하려하고 있는 중국. 과연 중국은 국제질서를 어떻게 바꿔나갈까. 그리고 한국은 어떤 선택을 해야 할까?</t>
  </si>
  <si>
    <t>코로나19로 체제 유지의 위협을 받고 있는 EU, 유럽의 미래, EU의 앞날은 어떻게 될 것인가? 그리고 한국에는 어떤 영향을 미칠 것인가?</t>
  </si>
  <si>
    <t>단일 통화, 공동외교안보정책으로 거대한 단일시장을 형성하고 있는 유럽연합(EU). 오늘날 EU체제는 코로나19로 인해 극심한 도전에 직면해 있다.</t>
  </si>
  <si>
    <t xml:space="preserve">코로나19로 연기된 2020 도쿄 올림픽, 일본의 꿈은 이대로 무산되는가? </t>
  </si>
  <si>
    <t>포스트 코로나 시대의 일본 그리고 아베 정국의 향방은?</t>
  </si>
  <si>
    <t>언젠가 존재하게 될 지 모르는 기계를 상상해 그리는 '종이 위 엔지니어링(engineering on paper)'은 인류의 역사를 어떻게 바꿔왔을까?</t>
  </si>
  <si>
    <t>대한민국 최고의 경제전문가 김현욱 교수가 코로나 전과 후의 세계경제를 진단한다.</t>
  </si>
  <si>
    <t>코로나19로 한국경제의 미래는 어떻게 될 것인가?</t>
  </si>
  <si>
    <t>미국경제의 앞날은 어떻게 될 것인가, 수치는 답을 알고 있다?</t>
  </si>
  <si>
    <t>미국경제는 이대로 침체할 것인가, 아니면 일어설 것인가?</t>
  </si>
  <si>
    <t>시진핑 체제의 아젠다 '중국夢', 코로나19의 역습에도 중국이 꿈에 그리는 부강국가 실현은 가능할까?</t>
  </si>
  <si>
    <t>코로나19 이후 대두된 중국 위기론! 이를 돌파하기 위한 중국의 카드는? 한국기업은 어떤 전략을 세워야 할까?</t>
  </si>
  <si>
    <t>위기의 EU경제, 반등할 것인가 계속 침체할 것인가. 한국은 이 위기 속에 어떤 기회를 잡을 수 있을까.</t>
  </si>
  <si>
    <t xml:space="preserve">코로나19로 대공황 이후 최악의 경제침체를 겪게 된 EU. 유럽의 경제상황은 어떤 상태이며, 각 국은 어떻게 대처하고 있나? </t>
  </si>
  <si>
    <t>코로나19 팬데믹 상황에서 일본경제의 현재와 미래를 진단한다.</t>
  </si>
  <si>
    <t>코로나19 이후 위기를 돌파하기 위한 일본의 전략은 무엇일까?</t>
  </si>
  <si>
    <t>포스트 코로나는 시대의 전환일까, 역사적 기호일까? 포스트 코로나 시대가 왜 위기인지, 무엇이 달라지는지 살펴본다.</t>
  </si>
  <si>
    <t>코로나19 이후에 우리에게 닥쳐올 위기에 어떻게 대처해야 할까? 대처 과정에서 우리가 무엇을 경계해야 하는 것은 무엇일까?</t>
  </si>
  <si>
    <t>재난과 위기에 대응해 다양한 전략을 구사하면서 문명을 발전시켜온 인류. '코로나19'라는 위기를 맞아 한국 사회는 어떻게 대응하고, 또 변화하고 있는가.</t>
  </si>
  <si>
    <t>코로나19는 우리에게 어떤 감정을 불러 일으켰을까? 코로나19가 우리에게 던진 근본적 질문은 무엇인가?</t>
  </si>
  <si>
    <t>법의학자가 하는 부검은 범죄로 인한 부검에 국한되지 않는다. 건강을 꾸준히 관리해온 이들도 하루아침에 법의학자와 만날 수 있다.</t>
  </si>
  <si>
    <t>에디슨은 전구를 최초로 발명하지 않았다. 그런데 우리는 왜 전구를 발명한 사람으로 에디슨을 기억하는 것일까?</t>
  </si>
  <si>
    <t>커피 한 잔에 담긴 맛있는 이야기</t>
  </si>
  <si>
    <t>부부에게 있어 배우자의 삶과 죽음은 결코 따로 떼어놓을 수 없다. 나는 배우자에게 어떤 존재일까?</t>
  </si>
  <si>
    <t>지금의 우리처럼 일상에서 수시로 사진을 찍는 인간은 언제부터 존재했을까?</t>
  </si>
  <si>
    <t>화가들이 그린 맥주, 맥주 한잔에 담긴 다양한 이야기</t>
  </si>
  <si>
    <t>타인의 생명을 구하기 위해 기꺼이 목숨을 건 사람들, 우리가 그들의 죽음을 기억하는 이유는 무엇일까?</t>
  </si>
  <si>
    <t>1903년, 11초 동안 날았던 인류의 초라한 비행은 어떻게 오늘날과 같은 높은 고도의 고속 비행이 될 수 있었을까?</t>
  </si>
  <si>
    <t>개인이 누리는 자유란 무엇일까? 자유의 상징을 담은 그림</t>
  </si>
  <si>
    <t>범죄, 전쟁, 사고, 재난 등 죽음의 현장에서도 시간은 흐른다. 하지만 흘러가는 시간 속에서도 변하지 않는 것이 있으니, DNA가 품고 있는 삶이다.</t>
  </si>
  <si>
    <t>증기선, 전신, 비행기 등 새로운 기술이 탄생할 때마다 이를 이용해 대서양을 횡단하려 했던 노력. 그 무모한 도전의 결과는?</t>
  </si>
  <si>
    <t>반 고흐가 사랑한 압생트, 영감과 파멸의 사이에 선 인간의 책임에 대하여</t>
  </si>
  <si>
    <t>'땅을 크게 판다'는 의미로 이름 붙은 ‘빅딕 프로젝트’. 보스턴 시는 수많은 난제를 극복하고 어떻게 도시 재생에 성공할 수 있었을까?</t>
  </si>
  <si>
    <t>거장들이 그려낸 담배가 있는 식탁, 자욱한 담배 연기 뒤로 무엇을 담으려 했을까?</t>
  </si>
  <si>
    <t>법의학자가 마주하는 수많은 죽음 중에는 병원에서 삶을 마감한 경우도 있다. 법의학자로서, 의사로서 지나칠 수 없는 죽음 앞에 마음이 무거워진다.</t>
  </si>
  <si>
    <t>그림 속 맑고 깨끗한 물 한 잔에 담은 의미</t>
  </si>
  <si>
    <t>자전거로 비행 실험을 한 라이트 형제. 어린 아이의 '유치한 상상'은 어떻게 인류 최초의 꿈을 실현하는 동력이 되었을까?</t>
  </si>
  <si>
    <t>법의학자는 고인의 마지막 의사로서 유족을 만난다. 사랑하는 이와의 이별로 힘겨운 유족에게 법의학자가 건네는 위로는 어떤 것일까?</t>
  </si>
  <si>
    <t>죽음의 의사라 불리는 한 의사가 불 지핀 이슈, 죽을 권리! 우리나라에서도 논란이 끊이지 않는 존엄사, 여러분 생각은?</t>
  </si>
  <si>
    <t>역사상 경제적 가치가 가장 큰 특허 기술로 꼽히는 전화. 벨과 동시에 전화 기술에 대한 특허를 신청한 그레이는 왜 특허를 포기했을까?</t>
  </si>
  <si>
    <t>어린왕자의 배경인 모로코 사하라 사막! 두 눈을 매료시키기 충분한 매혹의 땅에서 시작되는 사막 트레킹을 만나본다</t>
  </si>
  <si>
    <t>유난히도 눈을 보기 어려웠던 올겨울! 2월의 마지막 설국을 만나기 위해 한라산으로 떠나보자!</t>
  </si>
  <si>
    <t>「까마귀가 나는 밀밭」,「오베르 성당」등 약 80여 점의 작품이 탄생한 곳 파리 오베르! 복잡하게 돌아가는 일상에서 잠시 탈출해 고흐가 걷던 그 길을 함께 걸어보면 어떨까?</t>
  </si>
  <si>
    <t>무엇을 상상하든 그 이상! 730m 높이의 암벽 위에 위치한 신비로운 마을 '론다'의 트레킹 코스를 만나본다</t>
  </si>
  <si>
    <t>하늘이 뱃길을 열어줘야 들어갈 수 있는 한국의 갈라파고스 울릉도로 떠나보자!</t>
  </si>
  <si>
    <t>최강의 로마군단을 벌벌 떨게 만든 한니발 장군의 나라, 카르타고. 카르타고의 문명을 찾아서 튀니지로 떠나본다</t>
  </si>
  <si>
    <t>갈수록 더워지는 여름. 수려한 계곡을 걸으며 더위를 날려보면 어떨까?</t>
  </si>
  <si>
    <t>전남 신안군의 작은 섬에 생긴 매력적인 트래킹 코스. 장대한 갯벌과 예술적인 건축물이 어우러진 신안 12사도 순례길로 떠나본다</t>
  </si>
  <si>
    <t>베르베르인의 토착 문화와 유럽, 이슬람 문화가 섞여 독특한 문화를 자랑하는 모로코 마라케시. 마라케시의 매력을 찾아 떠나본다</t>
  </si>
  <si>
    <t>억새 필 때가 가장 아름다운 영남알프스. 영남알프스의 진수라 불리는 신불산으로 가을여행 떠나볼까?</t>
  </si>
  <si>
    <t>늦가을, 단풍이 아름다운 송광사를 찾아 무소유의 길을 거닐어볼까?</t>
  </si>
  <si>
    <t>어니스트 헤밍웨이가 가장 행복했던 시절을 보냈던 프랑스 파리. 그의 발길을 따라 파리의 골목길을 걸어볼까?</t>
  </si>
  <si>
    <t>술도 안 마시고, 운동도 하고 건강식으로 챙겨 먹는데, 내가 지방간이라고요?</t>
  </si>
  <si>
    <t>간암 원인의 약70%가 OO바이러스 때문이라는데! 제대로 알기만하면 충분히 예방이 가능한 간암에 대해 알아본다</t>
  </si>
  <si>
    <t>남 탓을 하고 있는가, 내 탓을 하고 있는가</t>
  </si>
  <si>
    <t>지금 우리 부부는 갱년기를 지나고 있는가?</t>
  </si>
  <si>
    <t xml:space="preserve">똑같은 나이라도 신체나이는 제각각이다. 신체나이란 무엇이며 어떻게 평가하는 것일까? </t>
  </si>
  <si>
    <t>사랑하는 사람을 잃는다는 것...</t>
  </si>
  <si>
    <t>간암에 걸리고 난 뒤 알게 되면 늦는다! 간암 확진 시 가장 완치율이 높은 치료법과 치료의 조건을 알아본다</t>
  </si>
  <si>
    <t>노화로 신체능력이 감퇴하는 50대! 신체노화를 부추기는 생활습관은 무엇일까?</t>
  </si>
  <si>
    <t>배우자가 내 휴대전화를 허락없이 봤다면?</t>
  </si>
  <si>
    <t>간암 증상 및 유발 요인, 예방법까지 간암에 대한 모든것을 알아보고 내 몸을 간암으로 부터 지켜내자!</t>
  </si>
  <si>
    <t>최근 UCLA 연구진은 약물을 이용해 신체나이 평균 2.5세가 젊어졌다는 결과를 발표했다. 정말 약을 먹어 신체나이를 되돌릴 수 있는 것일까?</t>
  </si>
  <si>
    <t>내 자식 같은 젊은 예비부부의 고민은 무엇일까?</t>
  </si>
  <si>
    <t>100세 시대, 오래 사는 것이 과연 축복일까?</t>
  </si>
  <si>
    <t>폐에 치명적인 코로나 19 바이러스가 전 세계에 퍼지면서 폐의 역할은 물론 폐와 관련된 질병에 대한 관심 역시 급증된 상황! 폐에 가장 치명적인 폐암의 원인과 치료 방법을 알아본다</t>
  </si>
  <si>
    <t>내가 다시 젊어진다면...</t>
  </si>
  <si>
    <t>건강수명에 가장 큰 영향을 미치는 식습관은 무엇일까?</t>
  </si>
  <si>
    <t>증상이 거의 없어 발견하기 힘든 폐암. 폐암 진단 방법과 진단에 따른 치료 방법을 살펴본다.</t>
  </si>
  <si>
    <t>"출산은 필수가 아니라 선택아닌가요?"</t>
  </si>
  <si>
    <t>폐암 진단은 사망 선고? 폐암의 원인과 폐암 3, 4기 치료 방법에 대해 알아본다.</t>
  </si>
  <si>
    <t>중년 부부의 봄날은 다시 꽃필 수 있을까?</t>
  </si>
  <si>
    <t>신체 건강만큼이나 중요한 정신 건강! 스트레스로부터 나를 지키는 방법을 알아본다.</t>
  </si>
  <si>
    <t>부부싸움을 어떻게 현명하게 해야할까?</t>
  </si>
  <si>
    <t>나이 들수록 수면장애가 심해진다? 수면이 건강수명에 미치는 영향에 대해 알아본다.</t>
  </si>
  <si>
    <t>부부사이 돈 관리 어떻게 해야할까?</t>
  </si>
  <si>
    <t>일주일에 몇 번, 어떤 운동을 하는 것이 가장 좋을까?</t>
  </si>
  <si>
    <t>주요 암 중 5년 생존율이 최하위를 기록하고 있는 췌장암. 췌장암의 종류와 치료방법에 대해 알아본다.</t>
  </si>
  <si>
    <t>부부를 보는 창을 통해 나를 보는 시간</t>
  </si>
  <si>
    <t>조기 발견이 어려운 췌장암, 주요 증상은 무엇일까?</t>
  </si>
  <si>
    <t>췌장환 환자의 생존율을 높일 수 있는 방법은 무엇일까?</t>
  </si>
  <si>
    <t>"오늘도 제 곁에 머물러주신 당신 고맙습니다"</t>
  </si>
  <si>
    <t>코로나19 사망자는 대부분 면역력이 약한 만성질환자였다. 면역력이란 대체 무엇일까?</t>
  </si>
  <si>
    <t>역사적으로 문명이 시작된 곳은 대부분 나무가 무성한 곳이었다. 나무는 인간 삶에 어떤 영향을 미쳤을까? 인류 역사를 어떻게 바꿔 놓았을까? 나무를 통해 세상을 바라보는 통찰의 시간을 가져본다.</t>
  </si>
  <si>
    <t>세계적으로 유명한 '슈퍼 럭셔리 카'들은 여전히 내부를 나무로 장식한다. 왜 그런 것일까? 나무를 통해 명차의 가치를 생각해 본다.</t>
  </si>
  <si>
    <t>빈센트 반 고흐 생의 마지막 작품을 함께 했던 나무 '사이프러스'. 지중해 사이프러스부터 일본의 삼나무까지 사이프러스에 얽힌 문명과 역사를 확인해 본다.</t>
  </si>
  <si>
    <t>셰익스피어는 왜 고향 집 마당에 뽕나무를 심었을까? 흔하지만 귀한 나무 '뽕나무'의 가치를 확인해 본다.</t>
  </si>
  <si>
    <t>중국에서 '봉황이 내려앉는 나무'로 칭송 받아 온 오동나무. 한국인에게는 어떤 나무였을까?</t>
  </si>
  <si>
    <t>세계 최고의 활엽수를 품은 나라 일본. 일본 삼나무와 편백나무에는 어떤 이야기가 담겨 있을까?</t>
  </si>
  <si>
    <t>세상에서 가장 비싼 나무는 무엇일까? 그 나무는 세상에서 가장 좋은 나무일까?</t>
  </si>
  <si>
    <t>하늘이 높아지고 단풍이 곱게 물드는 가을. 나에게 가을은 어떤 모습, 어떤 기억일까?</t>
  </si>
  <si>
    <t>한국 사찰에 있는 보리수는 부처님 나무인 '인도 보리수'가 아니다? 어떻게 된 것일까? 불교의 성수 '보리수'를 만나본다.</t>
  </si>
  <si>
    <t>감사와 칭찬의 차이를 모르고 있다면 클릭! 조직을 건강하게 만드는 리더의 필수 덕목 긍정 피드백에 대해 알아본다</t>
  </si>
  <si>
    <t>그리스 철학에서 등장하는 개념, 고슴도치와 여우! 경영에서는 어떻게 적용될 수 있을까? 여러분은 고슴도치에 가까운가? 여우에 가까운가?</t>
  </si>
  <si>
    <t>페이스북, 트위터 등이 코로나19 종식 후에도 재택근무 및 원격근무를 확대하겠다고 밝혔다. 글로벌 기업들은 '장소 유연근무제'를 왜 확대하려고 하는 것일까?</t>
  </si>
  <si>
    <t>2019년 7월 16일부터 '직장 내 괴롭힘 금지'를 명시한 근로기준법. 법 시행 1년이 지난 시점에서, 기업이 놓치지 말아야 할 대응책을 알아본다.</t>
  </si>
  <si>
    <t>스포츠 브랜드 슈퍼 루키였던 '언더아머'가 2017년 이후 고전을 면치 못하고 있다. 이유가 뭘까?</t>
  </si>
  <si>
    <t>코로나19 팬데믹 위기 속에서도 건재한 중소 주류회사가 있다. 그들이 살아남는 방법은 무엇일까?</t>
  </si>
  <si>
    <t>쇠락하던 파나소닉이 부활의 불씨를 댕기고 있다. 파나소닉은 과거의 영광을 되찾을 수 있을까?</t>
  </si>
  <si>
    <t>당신의 귀여운 여인 줄리아 로버츠가 벨레다에 빠진 속사정은?</t>
  </si>
  <si>
    <t>두부를 팔던 작은 가게에서 종업원 520명의 연 매출 50억 엔을 기록하는 기업으로 성장한 '오토후 공방 이시카와'의 진화 비결은 무엇일까?</t>
  </si>
  <si>
    <t>최근 일본에서는 사업계승 8년 만에 쓰러져 가던 가업을 일으켜 세운 미츠보시 게이토라는 원단업체가 주목을 받고있다. 혁신을 주도하고 있는 5대 사장 이와타 신고를 통해 그 과정을 따라가 본다.</t>
  </si>
  <si>
    <t>일본 한방의학의 쇠퇴와 태평양 전쟁 등 숱한 고난에도 불구하고 120여년을 버텨낸 기업 츠무라 제약, 그들은 어떻게 고난을 극복해나갔을까?</t>
  </si>
  <si>
    <t>1919년부터 만년필을 만들기 시작해 현재 일본 만년필 시장을 이끄는 대표기업으로 성장한 플래티넘, 길었던 사양의 시대를 어떻게 극복하고 새롭게 부상할 수 있었을까?</t>
  </si>
  <si>
    <t>직원 3명의 작은 철공소에서 NASA, 우버 등과 거래하는 일본 대표 시작품업체로 성장한 힐톱의 진화 과정을 들여다 본다.</t>
  </si>
  <si>
    <t>3년간 보존이 가능한 빵이 있다면 어떨까? 1996년 세계 최초의 빵 통조림을 개발해 세상에 희망을 전하고 있는 기업, 빵 아키모토의 이야기를 소개한다.</t>
  </si>
  <si>
    <t>일본인들에게 익숙한 전통간식 이카텐에 독특한 아이디어를 더해 초히트 상품으로 만든 기업, 마루카 식품의 비결을 들여다본다.</t>
  </si>
  <si>
    <t>연이은 도산 위기를 이겨내고 경취성 가공업계에서 세계 제일의 기술력을 자랑하는 기업으로 성장한 시바기겐의 이야기를 들어본다.</t>
  </si>
  <si>
    <t>기피 직종 중 하나인 현장기술자를 명문대 졸업생들이 동경하는 직업으로 바꿔놓은 헤이세이건설, 인재를 사로잡은 매력은 무엇일까?</t>
  </si>
  <si>
    <t>쟁쟁한 자동차 제조사들이 포진한 전기차 시장에서 남다른 혁신성으로 당당히 출사표를 내민 FOMM의 진화과정을 들여다 본다.</t>
  </si>
  <si>
    <t>일본 홈술시장에 분 '레몬사와' 열풍, 그 원조격인 '하이사와'를 개발한 일본의 작은 기업 '하쿠스이샤'의 진화과정을 들여다 본다.</t>
  </si>
  <si>
    <t>머릿속으로 그려봤던 혹은 컨설팅 보고서에서 접해봤던 시장과 현장에서 만나는 시장이 같을 수는 없다. 그럼 어떻게 해야 할까?</t>
  </si>
  <si>
    <t>강요할 수 없는 일, 자발적으로 참여하도록 만드는 방법은?</t>
  </si>
  <si>
    <t>아파트 수도관 관리 회사가 패션 사업에 진출한 사연은?</t>
  </si>
  <si>
    <t>괜찮은 정도가 아닌 '좀 더 근사한' 아이디어, H&amp;M은 어떻게 찾았을까?</t>
  </si>
  <si>
    <t>2019년 미국 레스토랑 순위 3위에 오른 칙필레이, 그들은(?) 왜 칙필레이에 충성하는 걸까?</t>
  </si>
  <si>
    <t>헤어스타일계의 전설, 비달 사순. 그는 어떻게 '기존에 미용실을 찾지 않던 고객'을 미용실에 오도록 만들었을까?</t>
  </si>
  <si>
    <t>세계 최대 규모 도시가스회사 도쿄가스, 식품회사도 아닌 가스회사가 100년 전부터 요리교실을 운영해오고 있다?</t>
  </si>
  <si>
    <t>필리핀의 춤추는 교도소와 말레이시아의 경범죄자 전용 교도소를 소개한다.</t>
  </si>
  <si>
    <t>미국의 대표적인 친환경 페인트 회사 발스파의 남다른 생각을 소개한다.</t>
  </si>
  <si>
    <t>의류회사 파타고니아가 식품사업에 뛰어든 이유는?</t>
  </si>
  <si>
    <t>일본기업들은 잃어버린 30년을 지내면서 장기적 시점 경영을 잃어버렸다는 비판이 커지고 있다. 닛케이비즈니스가 제시한 '新장수법'을 통해 기업의 나아갈 길을 생각해 본다.</t>
  </si>
  <si>
    <t>일본 주요 경제지인 닛케이비즈니스, 주간도요케이자이, 주간다이아몬드誌의 2020년 예측 중에서 우리기업에게 시사점이 많은 주요 사항에 대해 살펴본다</t>
  </si>
  <si>
    <t>2020년 EV 콘셉트 모델 「VISION-S」를 발표하며 전기차 시장에 뛰어든 소니, 하지만 양산 계획은 없다?! 소니의 진의는 무엇일까?</t>
  </si>
  <si>
    <t>101년 전, 돌과 같은 굳센 마음과 호랑이 같은 정신으로 조선을 돕겠다고 다짐한 푸른 눈의 애국지사 석호필. 그의 다짐이 오늘날 우리에게도 면면이 이어지고 있다고 믿습니다.</t>
  </si>
  <si>
    <t>우리는 의심보다 신뢰와 확신을 미덕으로 여기는 경향이 있다. 하지만 의심하지 않는 게으름이 돌이킬 수 없는 결과를 초래할 수 있다는 것을 생각해본 적 있는가?</t>
  </si>
  <si>
    <t>코로나19라는 낯선 바이러스가 일상을 위협한지 벌써 2달! 전 세계가 혼돈에 휩싸인 지금, 우리는 묵묵히 우리의 하루하루를 살아가고 있다. 우리가 일상을 지킬 수 있는 힘은 어디서 나오는 걸까?</t>
  </si>
  <si>
    <t>심장이 두근거릴 만큼 설레는 일, 내게도 있을까? 그런 일에 몰입한다면 어떤 미래를 만나게 될까?</t>
  </si>
  <si>
    <t>코로나19와 함께 시작된 2020년. 일상은 멈췄지만, 그럼에도 불구하고 멈추지 않은 것이 있었다.</t>
  </si>
  <si>
    <t>인생의 역경은 우리를 힘들게 하지만 그 속에서 우리의 강인함이 드러나기도 한다. 시련 속에서 가치를 빛낸 사람들을 만나보자</t>
  </si>
  <si>
    <t>나이가 들수록 공부하기 힘들어지는 현실. 옛 스승들은 노년의 '배움'에 대해 어떻게 이야기했을까?</t>
  </si>
  <si>
    <t>다른 사람의 이야기를 얼마나 잘 듣는가. 말하는 자의 지위에 따라 그 내용의 경중을 정하는 우리의 잘못된 대화습관에 대해 이야기한다</t>
  </si>
  <si>
    <t>화려한 겉모습으로 주목받지만 실상은 초라한 사람들이 많은 시대. 검려기궁의 교훈을 소개한다</t>
  </si>
  <si>
    <t>인생은 가득 채우면 쏟아지는 잔과 같다. 인생의 과욕을 경계해 진정한 행복을 찾는 지혜를 소개한다</t>
  </si>
  <si>
    <t>위기 상황에 대책을 마련하고, 앞장서서 조직원을 이끄는 리더들! 하지만 리더의 진두지휘가 모두 성공하는 것은 아니다. 리더의 진두지휘가 성공하려면?</t>
  </si>
  <si>
    <t>우버의 CEO에서 퇴진하게 된 칼라닉. 그가 존경받는 성공한 리더에서 추락하게 된 이유는 무엇일까?</t>
  </si>
  <si>
    <t>로봇 심판이 가져올 야구의 변화는 무엇일까? 로봇은 과연 야구를 구원할 수 있을 것인가?</t>
  </si>
  <si>
    <t>5년 연속 한국시리즈 진출과 이 중 3번의 우승을 이끈 두산 베어스 김태형 감독! 그의 특별한 리더십을 확인해 본다.</t>
  </si>
  <si>
    <t>미국 야구 명예의 전당 사상 만장일치 투표는 단 한 번이었다. 그 어려운 일을 해낸 선수, 마리아노 리베라를 만나본다.</t>
  </si>
  <si>
    <t>상대 포수의 사인을 훔쳐 월드시리즈에서 우승했다? 메어저리그를 뒤집어 놓은 사인 스캔들, 휴스턴 애스트로스는 무엇을 잃어버렸을까?</t>
  </si>
  <si>
    <t>야구 종주국 미국이 한국 프로야구 'K-베이스볼'에 푹 빠졌다?</t>
  </si>
  <si>
    <t>2013년 ‘삭발 야구’에서 2019년 ‘세리머니 야구’로! 어떻게 조직의 응집력을 강화할 것인지 힌트를 얻어본다.</t>
  </si>
  <si>
    <t xml:space="preserve">9. 11 테러와 보스턴 마라톤 폭탄 테러 그리고 동일본대지진까지, 위로가 필요한 순간 야구는 어떻게 우리를 위로했을까? </t>
  </si>
  <si>
    <t>김광현이 메이저리그 첫 해, 수많은 시련 속에서도 흔들리지 않는 이유는 무엇일까?</t>
  </si>
  <si>
    <t>5번보다 강한 2번 타자의 등장은 무엇을 의미하는 것일까?</t>
  </si>
  <si>
    <t>왜 야구팬들은 그 팀을 욕하면서도 사랑하지 않을 수 없는 걸까? 왜 더 많은 승리의 기쁨을 주는 팀으로 갈아타지 못하는 걸까?</t>
  </si>
  <si>
    <t>꺾이지 않는 코로나19의 위세. 대응책 마련에 고심하고 있는 각국 정부는 마이너스 정책금리 카드를 만지작 거리고 있다. 과연 마이너스 정책금리는 다시 확대될 것인가?</t>
  </si>
  <si>
    <t>기술을 활용하면 누구나 시간관리 천재가 될 수 있다? 스케줄 관리의 문제점 분석을 통해 생산성 방해 요인을 제거해보자!</t>
  </si>
  <si>
    <t>당신만을 위한 향수, 당신만을 위한 향기, 조 말론</t>
  </si>
  <si>
    <t>세계인의 입맛을 석권한 아이스크림 벤앤제리스!</t>
  </si>
  <si>
    <t>세계적인 신발 브랜드 크록스만의 3가지 개성</t>
  </si>
  <si>
    <t>신흥시장 공략에 성공한 화이트클로우의 전략은?</t>
  </si>
  <si>
    <t>젊음의 상징, 스트리트 패션의 필수템, 이 모자의 역사가 무려 100년?</t>
  </si>
  <si>
    <t>174년 동안 암앤해머가 지켜온 깨끗함은 무엇인가?</t>
  </si>
  <si>
    <t>'쌈빡한' 광고로 MZ세대를 공략한 버거킹의 전략!</t>
  </si>
  <si>
    <t>사람 냄새 물씬 나는 고객 경험으로 승부한다!</t>
  </si>
  <si>
    <t>200살 조니워커의 Keep Walking</t>
  </si>
  <si>
    <t>100년 홈베이킹 브랜드 베티크로커의 맛있는 초대</t>
  </si>
  <si>
    <t>언택트 환경에서 급성장하고 있는 '가상 이벤트' 플랫폼과 관련 시장을 확인해 본다.</t>
  </si>
  <si>
    <t>1998년 인도정부는 2020년 인도의 모습에 대한 꿈과 목표를 세웠다. 20여년이 지난 지금, 그 꿈은 이루어질 수 있을까?</t>
  </si>
  <si>
    <t>북한이 신년사 대신 전원회의를 통해 '새로운 길'을 가겠다며 2020년 정책방향을 밝혔다. 북한이 제시한 '새로운 길'이란 무엇인지, 향후 북미 관계와 남북 관계는 어떤 변화가 있을지 조망해 본다.</t>
  </si>
  <si>
    <t>악당, 또는 아주 무서운 사람이라는 뜻으로 상통되는 표현 '야차', 그런데 이 야차의 유래가 바로 인도라는 사실. 인도인에게 남다른 의미를 지니는 아크샤와 약시니에 대해 살펴본다.</t>
  </si>
  <si>
    <t>북한과 중국은 얼마나 밀접한 관계일까? 북한 사람들은 중국을 '혈맹'의 나라 혹은 '형제'의 나라로 생각할까? 중국에 대한 북한의 본심을 확인해 본다.</t>
  </si>
  <si>
    <t>무주택자가 없다고 선전하는 북한. 그런 북한에도 '주택 분양가격'이 존재한다. 어떻게 된 것일까? 북한의 주택공급과 살림집 모습을 통해 북한의 변화 양상을 확인해 본다.</t>
  </si>
  <si>
    <t>인도 최고의 미술은 근대미술이다? 2000년대부터 국제 미술사회에서 재조명 받으며 국가적 자부심으로 부상한 인도 근대미술에 대해 알아본다.</t>
  </si>
  <si>
    <t>코로나19로부터 비교적 안전하다고 평가받았던 인도의 확진자 증가추세가 심상치 않다. 인구대국 인도는 중국과 유럽을 잇는 코로나19의 다음 핫스팟이 될 것인가?</t>
  </si>
  <si>
    <t>코로나19가 전 세계를 강타하고 있지만 북한은 확진자가 없다고 선전하고 있다. 북한은 정말 코로나19 영향에서 자유로운 것일까?</t>
  </si>
  <si>
    <t>코로나19확산으로 봉쇄 조치에 나선 인도. 그러나 오히려 국민들의 엑소더스, 대탈출이 시작되어 대혼란이 우려되고 있다. 왜 이런 현상이 인도에서 발생하게 된 것일까?</t>
  </si>
  <si>
    <t>북한에서는 평양을 '공화국 안의 소공화국'이라 부른다는데… 어떤 의미가 담겨 있을까? 북한 내 평양의 위상을 확인해 본다.</t>
  </si>
  <si>
    <t>인도 식품, 생활용품 소매 시장의 약 90%를 차지하고 있는 '키라나'. 글로벌 유통기업과 전자상거래의 공세에도 불구하고 이들이 건재할 수 있는 이유는 무엇일까?</t>
  </si>
  <si>
    <t>북한 내 '신해방지구'로 불리며 '관리 대상'이었던 지역, 개성. 왜 개성은 관리 대상이 되었던 것일까?</t>
  </si>
  <si>
    <t>2020년 6월 유혈충돌로 수십 명의 사상자가 발생한 이후, 갈수록 긴장이 고조되고 있는 인도-중국 간 국경갈등. 그 배경은 무엇일까?</t>
  </si>
  <si>
    <t>북한 교통의 요지이자 휴양지로 각광받는 원산, 환동해 경제권의 내해로 발전할 수 있을까?</t>
  </si>
  <si>
    <t>인도 지역에 탁월한 관리 능력으로 인도 아대륙을 통합한 최초의 왕국 '마우리아'의 대표적인 세 인물을 소개한다.</t>
  </si>
  <si>
    <t>북한 중화학공업 중심지 '함흥'이 쇠퇴와 발전의 기로에 놓여있다. 그 이유와 전망을 확인해 본다.</t>
  </si>
  <si>
    <t>코로나19로 인한 경제 충격은 고강도의 봉쇄를 실시한 인도에서 크게 나타나고 있는 상황. 코로나19 코마에 빠진 인도 경제의 현황, 그리고 향후 향방은?</t>
  </si>
  <si>
    <t>중국의 영향을 가장 많이 받는 북한의 도시, 신의주. 신의주의 과거와 현재를 살펴본다.</t>
  </si>
  <si>
    <t>2020년 9월말 인도의 개정 노동법이 대통령 승인까지 획득하며 연내 발효를 앞두고 있다. 이번 노동법 개정은 침체된 인도 경제를 회복으로 견인할 수 있을까?</t>
  </si>
  <si>
    <t>한반도에서 3개국 국경이 맞닿아 있는 곳, 나선. 나선이 꿈꾸는 미래를 확인해 본다.</t>
  </si>
  <si>
    <t>모든 문제를 처리하는 해결사 가네샤와 함께!</t>
  </si>
  <si>
    <t>평생 겸양하여 스스로 부각되지 않으려 애썼던 중국의 전쟁천재 린뱌오(林彪), 하지만 그런 노력들은 오히려 그를 나락으로 떨어뜨린다.</t>
  </si>
  <si>
    <t>베트남 사람들이 좋아하는 외국 정치인, 피델 카스트로! 그가 베트남 사람들의 호감을 얻을 수 있었던 비결은 무엇일까? 베트남인을 이해하는 필수 키워드, 띵깜에 대해 알아보자.</t>
  </si>
  <si>
    <t>중국정부의 전폭적 지지를 받으며 급성장하고 있는 세계 1위 안면인식 기업 상탕커지(商湯科技, Sense time)의 명과 암을 들여다 본다.</t>
  </si>
  <si>
    <t>1910년 흑사병, 1968년 홍콩독감, 중동호흡기증후군(SARS)그리고 코로나19(COVID-19)에 이르기까지 주요 전염병의 발원지가 된 중국. 중국은 왜 전염병 천국이 되었을까?</t>
  </si>
  <si>
    <t>여러분이 바라본 베트남인의 첫인상은? 순한 듯, 착한 듯한 눈동자 뒤에 감춰진 소유욕을 읽어라!</t>
  </si>
  <si>
    <t>역사적으로 베트남은 중국을 비롯해 외세의 침략을 끊임없이 받아왔다. 강대국을 상대로 기죽지 않고, 승리까지 거머쥔 베트남! 그들이 전쟁하는 방법은?</t>
  </si>
  <si>
    <t>전세계를 위협하던 몽골군의 막강한 침략에도 40여 년을 버텨내고, 몽골황제까지 전사하게 만든 나라 남송. 난공불락의 남송을 만든 것은 위대한 명장, 맹공이었다.</t>
  </si>
  <si>
    <t>중국 근현대사에서 빼놓을 수 없는 인물이지만, 중국과 대만에서의 평가가 극단적으로 엇갈리는 희대의 풍운아 장쉐량. 그는 과연 어떤 인물이었을까?</t>
  </si>
  <si>
    <t>타고난 전략가이자 마오쩌둥의 충직한 부하였지만, 비참한 최후를 맞이한 펑더화이. 그는 어떤 인물이었을까?</t>
  </si>
  <si>
    <t>최근 중국 10~20대 젊은이들 사이에 불고 있는 애국소비 바람. 그 이면에는 공산당의 철저한 애국주의 교육이 있다.</t>
  </si>
  <si>
    <t>글로벌 유통기업이 유독 중국에서만 실패하는 이유는 무엇일까? 급변하는 소비자를 잡기 위해 알리바바가 이끄는 신유통혁명을 들여다본다.</t>
  </si>
  <si>
    <t>세계 최대 규모의 회원제 창고형 수퍼마켓으로 자리잡은 신선식품 오프라인 판매 플랫폼 허마셴셩(盒馬鮮生), 무엇이 다를까?</t>
  </si>
  <si>
    <t>중국이 마윈 알리바바 前회장으로 인해 시끄럽다. 중국을 기술 강국으로 탈바꿈시킨 마윈을 향해 칼을 빼든 중국 공산당, 이들에겐 무슨 일이 있는 것일까?</t>
  </si>
  <si>
    <t>최근 중앙아시아에서 가장 핫한 국가로 부상한 우즈베키스탄. 세계은행과 러시아 푸틴 대통령, 유럽부흥은행에 이르기까지 유망한 투자처로 주목하는 이유는 무엇일까?</t>
  </si>
  <si>
    <t>글로벌 주요 산유국으로 부상하기 위한 꿈에 제동이 걸린 카자흐스탄, 脫석유에 나선 카자흐스탄에는 어떤 기회가 숨겨져 있을까?</t>
  </si>
  <si>
    <t>투르크메니스탄이 한국기업에게 알토란 같은 신흥시장으로 부상하고 있다. 최악의 사업환경에도 불구하고 한국의 대기업들이 투르크메니스탄에 주목하는 이유는 무엇일까?</t>
  </si>
  <si>
    <t xml:space="preserve">무궁무진한 활용 가치가 있는 국가, '튤립의 나라' 키르기스스탄 혁신의 힘은 무엇일까? </t>
  </si>
  <si>
    <t>중앙아시아에서 가장 작은 나라이자, 가장 가난한 나라인 타지키스탄. 그러나 조금만 더 들여다보면 주목할 수 밖에 없는 반전의 이야기가 숨어있다.</t>
  </si>
  <si>
    <t>부정선거 규탄 시위로 혼란스러운 벨라루스. 그 중심에 벨라루스의 여성들이 있다. 그들은 왜 시위에 뛰어들었을까?</t>
  </si>
  <si>
    <t>코카서스 지역 남부에 나란히 이웃한 아르메니아와 아제르바이잔, 두 나라는 왜 앙숙이 되었을까?</t>
  </si>
  <si>
    <t>미국에서 가장 혁신적인 특허 보유 기업 1위 존슨앤드존슨의 특허를 분석해본다.</t>
  </si>
  <si>
    <t>펩시코는 지금 어떤 변화를 시도하고 있는가?</t>
  </si>
  <si>
    <t>코로나19 치료제 개발 분야 최신 특허 집중 분석!</t>
  </si>
  <si>
    <t xml:space="preserve">3M 특허에는 어떤 미래가 담겨있을까? </t>
  </si>
  <si>
    <t>특허 왕좌를 굳건히 지키고 있는 IBM</t>
  </si>
  <si>
    <t>누가 블랙베리가 몰락했다 했는가?</t>
  </si>
  <si>
    <t>특허로 보는 자율주행의 미래</t>
  </si>
  <si>
    <t>구글은 어떤 특허 전략으로 움직이는가</t>
  </si>
  <si>
    <t>니콜라의 추락은 이미 예견된 일?</t>
  </si>
  <si>
    <t>우리 삶을 바꾸는 혁명, 모빌리티의 미래</t>
  </si>
  <si>
    <t>물건의 이동이 바꾸는 인류의 내일</t>
  </si>
  <si>
    <t>미래 라이프스타일을 주도할 마이크로 모빌리티</t>
  </si>
  <si>
    <t>맛있는 한끼를 위한 식음 산업의 도전</t>
  </si>
  <si>
    <t>모빌리티, 우리 삶의 공간과 경험을 혁신하다</t>
  </si>
  <si>
    <t>3차원 모빌리티가 바꾸는 생활 혁명</t>
  </si>
  <si>
    <t>우리가 꿈꾸는 완벽한 도로, 스마트 스트리트</t>
  </si>
  <si>
    <t>극한 현장에서 사람을 돕는 작업 로봇</t>
  </si>
  <si>
    <t>미래 모빌리티의 생존 키워드, 이제 '친환경'이다</t>
  </si>
  <si>
    <t>우리 삶을 바꾸는 혁명, 모빌리티의 가치</t>
  </si>
  <si>
    <t>그리스 테베 왕가의 귀족, 메노이케오스. 테베의 승리를 위해 목숨을 바칠 것인가? 테베를 버리고 도망칠 것인가? 그의 선택은?</t>
  </si>
  <si>
    <t>'나르시시즘'이라는 말은 어떻게 생겨났을까? 나르시시즘의 주인공 '나르키소스' 이야기를 소개하고, 우리 안의 나르키소스의 모습은 없는지 살펴본다</t>
  </si>
  <si>
    <t>피그말리온 효과, 평범한 사람도 특별한 지지와 믿음 속에서 좋은 결과를 내는 현상. 피그말리온은 누구일까? 우리도 피그말리온의 기적을 만들어낼 수 있을까?</t>
  </si>
  <si>
    <t>마이다스의 손으로 알려진 미다스 왕. 그의 선택은 어떤 결과를 낳았을까</t>
  </si>
  <si>
    <t>그 누구도 쉽게 하지 못할 일을 하겠다고 공언한 페르세우스. 그는 스스로 뱉은 말을 지킬 수 있을까?</t>
  </si>
  <si>
    <t>출생의 비밀을 알고 아버지를 찾아 아테네로 가야 하는 테세우스! 그는 어떤 길을 선택할 것인가?</t>
  </si>
  <si>
    <t>과업수행 도중 당장 복수하고 싶은 분노가 생기면 어떻게 해야할까? 헤라클레스의 선택은?</t>
  </si>
  <si>
    <t>그리스 신화에서는 언제, 어떻게 인간이 태어났을까? 최초의 인간, 황금종족에서부터 은의 종족, 청동종족, 영웅종족, 철의 종족 이야기를 들어본다. 우리는 지금 어떤 종족으로 살고 있는가?</t>
  </si>
  <si>
    <t>A. D. 79년 베수비오 화산폭발로 사라진 도시, 헤르쿨라네움에 가면 '술 취한 오줌싸개 헤라클레스'를 만날 수 있다?</t>
  </si>
  <si>
    <t>오늘날 전 지구인이 그리니치 표준시에 맞춰 각자의 시계를 맞추게 된 이유는?</t>
  </si>
  <si>
    <t>영국이 세계의 바다를 제패하는 데 결정적 역할을 한 해상시계는 어떻게 만들어졌을까?</t>
  </si>
  <si>
    <t>메이시스 백화점의 퍼레이드는 어떻게 모든 미국인을 위한 퍼레이드가 되었을까? 백화점이 사회에 이익을 환원하는 방법을 소개한다.</t>
  </si>
  <si>
    <t>백화점이 고대 로마의 목욕탕이나 콜로세움과 같은 역할을 수행하고 있다? 예술 발전에 기여하는 백화점의 '공공성'을 확인해본다.</t>
  </si>
  <si>
    <t>뒤늦게 면직사업에 뛰어든 영국이 세계 최고의 면직물 생산국이 될 수 있었던 이유는?</t>
  </si>
  <si>
    <t>인류가 손쉽게 사용하기까지 종이의 변신 과정을 살펴본다.</t>
  </si>
  <si>
    <t>마르코 폴로의 ‘동방견문록’이 대히트한 이유는?</t>
  </si>
  <si>
    <t>마르코 폴로는 동방견문록을 통해 무엇을 이야기하려고 했을까?</t>
  </si>
  <si>
    <t>‘현대 디자인의 아버지’ 윌리엄 모리스의 신혼집 레드 하우스를 구경해보자.</t>
  </si>
  <si>
    <t>벽지를 사치품의 하나로 분류하고 1야드 당 1페니의 세금을 부과한 영국 앤 여왕, 벽지 패턴 위조범을 사형에 처한 사연은?</t>
  </si>
  <si>
    <t>세계 최초의 수학대중화 석좌교수, 세계적인 수학자 김민형이 말하는 수학적 사고법이란? 수학의 진수를 함께 경험해 보시죠</t>
  </si>
  <si>
    <t>디지털 세상이 될수록 더 정확한 소통이 필요하다. 어떻게 하면 그런 소통을 할 수 있을까? 를 통해 확인해 본다.</t>
  </si>
  <si>
    <t>프랑스 기업 CEO 피에루치는 어느 날 미국 공항에서 체포되었다. 대체 어떻게 된 일일까? 미국의 해외기업에 대한 제재를 들여다본다.</t>
  </si>
  <si>
    <t xml:space="preserve">왜 경제적 인센티브는 선한 시민을 대체할 수 없을까? 세계적 경제 석학 새뮤얼 보울스의 30년 연구 결과를 살펴본다. </t>
  </si>
  <si>
    <t>조직문화는 왜 중요할까? 어떻게 하면 좋은 조직문화를 만들 수 있을까? 를 통해 확인해 본다.</t>
  </si>
  <si>
    <t>일론 머스크, 제프 베조스 등 슈퍼리치들이 일으킨 우주 혁신은 우주산업을 어떻게 변화시키고 있을까?</t>
  </si>
  <si>
    <t>어른이면 자연히 '권위'를 얻게 되는 걸까? 권위가 흔들리는 이유는 뭘까? 에서 답을 확인해 본다.</t>
  </si>
  <si>
    <t>경영자에게 가장 중요한 것은 무엇일까? 경영자가 반드시 알아야 할 것은? 삼성SDI 사장으로 일했던 저자의 경험과 조언을 들어본다.</t>
  </si>
  <si>
    <t>리더의 글쓰기는 왜 중요할까? 를 통해 그 이유를 확인해 본다.</t>
  </si>
  <si>
    <t>기술 발전의 속도가 인간을 앞서갈 때 어떻게 대비해야 할까? 마이크로소프트 공동회장 브래드 스미스가 쓴 책 를 만나본다.</t>
  </si>
  <si>
    <t>여성 데이터 부족은 어떤 문제를 야기할까? 을 통해 확인해 본다.</t>
  </si>
  <si>
    <t>순서를 파괴하고 가장 빠르게 혁신에 도달하는 아마존의 성공원칙을 만나본다.</t>
  </si>
  <si>
    <t>입소문이 경제에 영향을 미친다? 노벨경제학상 수상자 '로버트 쉴러' 교수의 신간 을 통해 경제를 움직이는 입소문의 힘을 확인해 본다.</t>
  </si>
  <si>
    <t>나는 틀릴 리 없다? 을 통해 다시 생각하기의 중요성을 확인해 본다.</t>
  </si>
  <si>
    <t>21세기 아시아가 세계에 미칠 영향력에 관한 이야기 를 살펴본다.</t>
  </si>
  <si>
    <t>'Metaverse' 디지털 지구, 뜨는 것들의 세상</t>
  </si>
  <si>
    <t>어떤 준비를 해야 멋지게 나이들 수 있을까?</t>
  </si>
  <si>
    <t>뇌신경과학이 혁명을 일으키는 새로운 시대 을 만나본다.</t>
  </si>
  <si>
    <t>기후위기는 더 이상 남의 일이 아니다! 어떻게 하면 기후위기를 막을 수 있을까? 을 통해 '기후-인권 감수성'이 필요한 이유를 확인해 본다.</t>
  </si>
  <si>
    <t>어떻게 사랑하고 사랑받을 것인가</t>
  </si>
  <si>
    <t>새로운 시대에 누가 주도권을 쥐게 될까? 부와 권력이 어떻게 재편되고 있을까?</t>
  </si>
  <si>
    <t>메모상자를 활용하면 지적 폭발을 일으킬 수 있다? 에서 그 방법을 확인해 본다.</t>
  </si>
  <si>
    <t>내 배우자가 치매에 걸렸다면? 하버드의대 교수가 치매에 걸린 아내를 간병한 기록 를 만나본다.</t>
  </si>
  <si>
    <t>세계를 움직이는 초 강대국, 패권 국가는 역사적으로 어떻게 바뀌어 왔을까? 그 이유가 뭘까?</t>
  </si>
  <si>
    <t>법의 지배를 받는 기업이 될 것인가, 법으로 지배하는 기업이 될 것인가?</t>
  </si>
  <si>
    <t>배우는 존재 '인간'. 인간의 배우는 능력은 어떻게 발현되는 걸까?</t>
  </si>
  <si>
    <t>우리가 경험에서 '놓친 것'은 무엇이며, '무시해야 할 것'은 무엇인가?</t>
  </si>
  <si>
    <t>김병헌 전 KB손해보험 대표이사 사장의 경영 코칭</t>
  </si>
  <si>
    <t>『그로쓰(Growth)』저자, 조남성 전 삼성SDI 대표이사 사장의 경영 코칭</t>
  </si>
  <si>
    <t>박명길 전 포스메이트 대표이사 사장의 경영 코칭</t>
  </si>
  <si>
    <t>윤동준 전 포스코에너지 대표이사 사장의 경영 코칭</t>
  </si>
  <si>
    <t>김대희 전 멀티캠퍼스 대표이사 사장의 경영 코칭</t>
  </si>
  <si>
    <t>단기 성과와 장기 성장을 동시에 달성하는 방법은? 에서 그 힌트를 얻어본다.</t>
  </si>
  <si>
    <t>인간은 왜 착각하며 사는 걸까? 에서 그 답을 찾아본다.</t>
  </si>
  <si>
    <t>디지털 시대에 꼭 필요한 정보정리법, 를 살펴본다.</t>
  </si>
  <si>
    <t>성장 속도가 둔화되는 것은 무조건 나쁘기만 할까?</t>
  </si>
  <si>
    <t>어떻게 하면 현명하게 결정할 수 있을까?</t>
  </si>
  <si>
    <t>'진정한 어른'이란 어떤 사람일까? 어떻게 하면 존경받는 어른이 될 수 있을까? 에서 확인해 본다.</t>
  </si>
  <si>
    <t>왜 엑싯을 생각해야 할까? 좋은 엑싯이란 무엇일까?</t>
  </si>
  <si>
    <t>지금 나에게 필요한 것은 '타임오프' 아닐까?</t>
  </si>
  <si>
    <t>인생에 철학이 필요한 순간</t>
  </si>
  <si>
    <t>식물과 스피드, 어쩐지 어울리지 않는 것 같지만 놀라운 스피드를 내는 식물이 존재한다. 생존을 위한 결정적 순간, 주저없이 빠르게 움직이는 식물의 이야기를 들어보자.</t>
  </si>
  <si>
    <t>식물에 뇌가 있을까? 비슷한 역할을 하는 부분을 찾는다면 그건 아마 뿌리일 것이다. 삶의 중심을 단단히 잡고 살아가고 싶다면 뿌리 깊은 나무가 되어보자.</t>
  </si>
  <si>
    <t>약육강식의 자연에도 이타심은 존재한다. 새끼와 종족을 돌보는 동물처럼 움직일 수 없는 식물도 서로 소통하고 배려한다?! 어떻게 가능할까?</t>
  </si>
  <si>
    <t>식물과 대화를 한다? 식물이 음악을 듣는다? 정말 가능할까? 식물에게 뇌도, 마음도 없다는 것은 어떤 의미일까? 마음이 어지러운 날 식물을 떠올려 보자.</t>
  </si>
  <si>
    <t>세상에 나만 홀로 있는 기분이 들 때, 세상에 홀로 남아 외로운 생을 이어가는 식물의 이야기를 기억해보자. 식물은 왜 홀로 남게 되었을까?</t>
  </si>
  <si>
    <t>알아두면 도움되는 다양한 세무 정보를 알아본다.</t>
  </si>
  <si>
    <t>경제학으로 보는 비트코인, 과연 비트코인은 화폐가 될 수 있나?</t>
  </si>
  <si>
    <t>네스카페는 왜 몸값 비싼 조지 클루니를 모델로 쓸까?</t>
  </si>
  <si>
    <t>2021 미국 경제는 어떤 모습일까</t>
  </si>
  <si>
    <t>향후 2년간 일본 핵심 정책으로 부상한 전세대형 사회보장개혁을 살펴본다.</t>
  </si>
  <si>
    <t>2020년 말 중국 주요기업의 채무불이행이 연속적으로 발생하며 '대마불사시대'의 종료를 알렸다. 2021년에는 더 많은 회사채 디폴트가 발생할 것으로 예상되는 가운데, 중국 정부는 어떤 대응을 보일까?</t>
  </si>
  <si>
    <t>바이든 대통령의 당선을 일제히 환영한 EU 수장들. EU 경제는 바이든 행정부의 등장과 함께 훈풍을 맞게 될까?</t>
  </si>
  <si>
    <t>바이든 행정부를 이끌 경제부처 장관들의 정책은?</t>
  </si>
  <si>
    <t>중국 법정 디지털화폐(DCEP)발행이 빠르게 추진되고 있다. DCEP 발행은 중국 및 글로벌 결제시스템에 어떤 영향을 미칠까?</t>
  </si>
  <si>
    <t>중국의 가장 큰 연례행사, 양회가 2021년 3월 11일 폐막했다. 이번 양회에서 꼭 짚어봐야 할 것은 무엇인가?</t>
  </si>
  <si>
    <t>심상치 않은 물가변동, 현재 미국경제를 진단해본다</t>
  </si>
  <si>
    <t>독일은 어떻게 팬데믹 위기 속에서 오히려 위상을 강화할 수 있었을까?</t>
  </si>
  <si>
    <t>코로나19 충격이 심각했던 2020년 이후 2년간 일본 경제를 조망해본다.</t>
  </si>
  <si>
    <t>미국 경제 정상화에 대한 기대감이 고조되는 이유는 무엇일까?</t>
  </si>
  <si>
    <t>1990년대 중반에서 2010년대 초반까지 태어난 Z세대. 하지만, 중국의 Z세대는 다르다? 중국 소비시장의 큰 손으로 성장하는 Z세대의 특징을 알아본다.</t>
  </si>
  <si>
    <t>브렉시트가 발효되고 5개월이 흐른 지금, 영국과 EU 경제는 어떤 변화를 맞고 있을까?</t>
  </si>
  <si>
    <t>바이든이 트럼프와 비슷한 정책을 실현 중인 분야가 있다! 이유는 무엇일까?</t>
  </si>
  <si>
    <t>최근 일본 경제평론가의 미래경제 예측이 큰 화제가 되고 있다. 그 내용은 무엇일까?</t>
  </si>
  <si>
    <t>끝나지 않는 미-중갈등의 다음 라운드, 기후변화 이슈에 대해 소개한다</t>
  </si>
  <si>
    <t>바이든 행정부의 4대 핵심분야 공급망의 취약점과 대응방안을 살펴본다.</t>
  </si>
  <si>
    <t>코로나19 재확산과 브렉시트 타격에도 불구하고 영국 경제에서 긍정적 신호가 감지되는 이유는?</t>
  </si>
  <si>
    <t>중국경제가 회복되고 있는 가운데, 적신호가 발생했다. 급격히 늘어난 중국 대내부채, 그 이유를 살펴본다</t>
  </si>
  <si>
    <t>바이든 취임 6개월, 경제 성과는 어떨까?</t>
  </si>
  <si>
    <t>중국 소비시장 회복에 장애물이 되는 '고용시장 불안' 어느 정도일까?</t>
  </si>
  <si>
    <t>영국 이코노미스트가 발표한 '정상화지수(Economist Nomalcy Index)'에서 상위권을 차지한 루마니아, 헝가리, 폴란드, 체코 등 동유럽 국가들은 팬데믹에 어떻게 대응해 왔을까?</t>
  </si>
  <si>
    <t>바이든은 인적 인프라 강화로 경제 재건을 이룩할 수 있을까?</t>
  </si>
  <si>
    <t>미국 주택 가격이 심상치 않다. 또 한 번의 모기지 사태가 닥칠 것인가?</t>
  </si>
  <si>
    <t>강소 제조기업 육성을 위해 대대적인 지원에 나선 중국의 속내는?</t>
  </si>
  <si>
    <t>EU에서 높은 리더십을 보여주었던 앙겔라 메르켈 총리 퇴임 후, 누가 독일의 차기 총리가 될 것인가? 독일의 리더십은 지속될 것인가?</t>
  </si>
  <si>
    <t>친환경에너지로의 전환에 앞장서온 영국과 EU는 왜 에너지대란을 맞았을까?</t>
  </si>
  <si>
    <t xml:space="preserve">2021년 9월 24일, 중국인민은행은 암호화폐 관련 거래의 단속을 예고하며 암호화폐와의 전면전을 선포했다. 중국은 왜 암호화폐를 금지할까? </t>
  </si>
  <si>
    <t>바이든 행정부가 대중정책을 공식발표했다. 미중관계는 어떻게 흘러갈까?</t>
  </si>
  <si>
    <t>2021 하반기 미국 경제, 그리고 2022 미국 경제는?</t>
  </si>
  <si>
    <t>중국 2위의 부동산 기업 헝다그룹이 사실상 디폴트 초읽기에 들어갔다. 헝다 발 중국 부동산 버블 붕괴가 시작될 것인가?</t>
  </si>
  <si>
    <t>新기후체제 개막과 산업 변화, 그에 따른 기회는?</t>
  </si>
  <si>
    <t>태양광 시장에 대한 관심이 뜨거운 가운데, 태양광 시장에 또 한번의 퀀텀 점프를 예고하는 기술이 등장했다!</t>
  </si>
  <si>
    <t>세계 각국은 왜 해상풍력에 주목하고 적극 투자에 나서고 있는 것일까</t>
  </si>
  <si>
    <t>화석연료 최후의 보루 LNG</t>
  </si>
  <si>
    <t xml:space="preserve">체르노빌,후쿠시마 등에서 발생한 인류 최악의 원전 사고 이후 입지가 위축되었던 원전! 그러나 원전의 오명을 벗기위해 안전성을 개선해 출시한 소형 원전 SMR이 다시 한번 인류 최고의 발전원을 꿈꾼다! </t>
  </si>
  <si>
    <t>세계가 주목하는 수소경제, 수소는 왜 주목받을까? 수소경제, 어디까지 왔을까?</t>
  </si>
  <si>
    <t>세계 각국은 신재생에너지와 전기차의 핵심, 배터리 시장을 선점하기 위해 어떻게 대응하고 있을까?</t>
  </si>
  <si>
    <t>이산화탄소 감축 전쟁, CCUS가 해결할 수 있을까?</t>
  </si>
  <si>
    <t>미국 기업의 경영진들은 바이든 행정부에 무엇을 기대하고 있을까?</t>
  </si>
  <si>
    <t>MS 사업부 중심 조직 vs. 애플 기능 중심 조직</t>
  </si>
  <si>
    <t>개인의 재능, 콘텐츠가 돈이 되는 세상! 열정 경제가 만드는 스몰 비즈니스를 확인해 본다.</t>
  </si>
  <si>
    <t>기독교 전통이 강한 미국 사회에서 성소수자 정체성을 당당히 드러내고도 30대 장관이 된 부티지지. 그는 분열된 미국을 통합할 수 있을까?</t>
  </si>
  <si>
    <t>코로나19 영향으로 유통 변동성이 커지자, 최근 소비재기업들은 제품군 단순화 전략을 취하고 있다. 제품군 단순화 전략을 선택할 때 주의해야 할 점은 무엇일까?</t>
  </si>
  <si>
    <t>데이터 주권을 확보하기 위한 데이터 생태계 구축 프로젝트 가이아X. 과연 가이아X는 빅테크 기업을 뛰어넘어 성공할 수 있을까?</t>
  </si>
  <si>
    <t>백인 정복자에게 땅을 빼앗기고 핍박받았던 원주민 후손이 사상 최초로 미국의 장관에 올랐다. 미국 최초의 원주민 장관 뎁 할랜드는 누구인가?</t>
  </si>
  <si>
    <t>가파른 고령화로 위기에 놓인 중국! 우리에게는 기회다?</t>
  </si>
  <si>
    <t>코로나 충격은 금융업에 어떤 변화를 가져왔을까? 금융소비자들의 3가지 특징을 확인해 본다.</t>
  </si>
  <si>
    <t>포스트 코로나 시대에 부상한 금융소비 뉴노멀 현상. 이에 대해 국내외 금융사들은 어떻게 대응하고 있을까?</t>
  </si>
  <si>
    <t>블록체인 전문가 이병욱 교수의 비트코인 긴급진단</t>
  </si>
  <si>
    <t>미얀마 쿠데타 발발, 그리고 그 속에 감춰진 중국의 속내는? 현대중국학회 회장 원동욱 교수에게 들어본다.</t>
  </si>
  <si>
    <t>2021년 2월, 미얀마의 민주정권이 무너졌다. 쿠데타로 권력을 장악한 민 아웅 흘라잉 군 최고사령관은 누구인가?</t>
  </si>
  <si>
    <t>미국 바이든 정부의 첫 외교사령탑, 토니 블링컨 국무장관이 취임했다. 대북, 대중 강경파 블링컨이 주도할 미국의 외교정책은 어떻게 될까?</t>
  </si>
  <si>
    <t>바이든 행정부 출범 이후 처음 열린 미·중 알래스카 회담이 전 세계를 놀라게 했다. 막말 수준의 공방이 오갔고 결국 공동발표문도 내놓지 못한 채 회담을 종료했는데··· 신냉전 편 가르기는 본격화될 것인가?</t>
  </si>
  <si>
    <t>마리오 드라기 前유럽중앙은행(ECB) 총재가 2021년 2월 이탈리아 총리로 취임했다. 드라기는 코로나19로 위기앞에 놓인 이탈리아를 구할수 있을까?</t>
  </si>
  <si>
    <t>최근 알래스카에서 열린 미-중 고위급 회담에서 격렬한 설전이 오갔다. 거친 언사로 미국의 인권을 비판한 중국 대표, 양제츠는 누구인가?</t>
  </si>
  <si>
    <t>이스라엘-팔레스타인 무력 충돌이 11일 만에 휴전 국면에 들어선 가운데, 미국은 이란 핵합의에 복귀할 것인가? 세계 패권의 새로운 무대가 된 중동의 뜨거운 현안을 진단한다.</t>
  </si>
  <si>
    <t>중국 일대일로 전략에 일부 균열이 생겨나고 있는 가운데 일부 전문가들은 중국의 계약 자체에 문제가 있다고 주장한다. 그 내용은 무엇일까?</t>
  </si>
  <si>
    <t>WTO 최초의 여성 수장, 오콘조이웨알라는 마비상태의 WTO를 되살릴 수 있을까?</t>
  </si>
  <si>
    <t>2021년 6월, 이스라엘 정보기관 모사드의 국장이 새로 임명되며 이란 핵 저지의 특명을 받았다. 모사드와 신임 수장, 바르니아에 대해 알아본다</t>
  </si>
  <si>
    <t>2021년 5월, 반정부 인사가 탑승한 비행기를 강제 착륙시킨 벨라루스의 독재자 루카셴코를 소개한다</t>
  </si>
  <si>
    <t>코로나19 팬데믹 종식 후 소비는 어떤 양상을 보일까? 소비 전망과 소비 패턴의 변화를 살펴본다.</t>
  </si>
  <si>
    <t>미국 무역대표부 최초의 유색인종 여성 수장이 된 캐서린 타이. 그녀는 누구인가? 미-중 무역갈등의 향방은 어찌되나</t>
  </si>
  <si>
    <t>우리나라뿐 아니라 서양에서도 때아닌 점성술 르네상스가 일고 있다?</t>
  </si>
  <si>
    <t>유명 패션기업들이 농사짓기에 나섰다?</t>
  </si>
  <si>
    <t>기후변화는 금융 분야에 어떤 위기를 몰고 올까?</t>
  </si>
  <si>
    <t>미 최초의 유급 일자리를 가진 영부인. 질바이든이 제시하는 새로운 여성상은 무엇일까?</t>
  </si>
  <si>
    <t>빠른 반품 처리로 유통업계 고민을 해결한 화제의 기업, 리턴리</t>
  </si>
  <si>
    <t>홍콩보안법 1년, 홍콩의 언론자유가 무너졌다!</t>
  </si>
  <si>
    <t>최근 음식물쓰레기를 새로운 상품으로 재탄생시키는 '푸드 업사이클링'이 늘고 있다. 기업들은 어떻게 푸드 업사이클링을 실천하고 있을까?</t>
  </si>
  <si>
    <t>32세의 파키스탄계 여성 리나 칸이 연방거래위원회(FTC) 최연소 위원장으로 임명됐다. 바이든 행정부가 그녀를 발탁한 이유는?</t>
  </si>
  <si>
    <t>이스라엘 최장수 총리 네타냐후를 밀어낸 새 총리 나프탈리 베네트는 누구인가?</t>
  </si>
  <si>
    <t>탈레반이 아프가니스탄을 장악했다. 탈레반은 누구인가, 아프간의 미래는 어떻게 될 것인가?</t>
  </si>
  <si>
    <t>석유로 돈 번 중동 산유국들이 수소에 눈돌리는 이유</t>
  </si>
  <si>
    <t>앞으로 세계경제는 호황을 지속할 수 있을까?</t>
  </si>
  <si>
    <t>페이스북, 메타버스 기업 선언하다?!</t>
  </si>
  <si>
    <t>2021년 7월, 친 강 주미대사가 미국에 부임했다. 그는 미-중관계에 어떤 영향을 미칠까</t>
  </si>
  <si>
    <t>기업들이 전자제품 리퍼브 시장에 뛰어드는 이유가 뭘까?</t>
  </si>
  <si>
    <t>각종 인권 탄압 전력으로 미국의 블랙리스트에도 오른 이란의 초강경 보수파 라이시가 대통령이 되었다. 이란과 중동의 정세는 어떻게 될까</t>
  </si>
  <si>
    <t>어떻게 중국은 패스트팔로워 전략으로 글로벌 신약 시장에서 부상하고 있을까?</t>
  </si>
  <si>
    <t>앞으로는 커피 한 잔의 여유를 즐기는 것도 부담스러워질 수 있다?</t>
  </si>
  <si>
    <t>해초를 바다의 잡초로 취급했던 서양에서 해초에 주목하고 있다! 해초의 다양한 효능과 그 활용 방안을 소개한다</t>
  </si>
  <si>
    <t>테크 기술이 변화시키는 스포츠의 미래</t>
  </si>
  <si>
    <t>기후변화와 함께 글로벌 이슈로 떠오르는 물 부족 문제! 글로벌 기업들은 물 부족 시대를 어떻게 대비할까?</t>
  </si>
  <si>
    <t>전 세계적으로 설탕을 기피하는 소비자가 증가하고 있다. 설탕 기피 현상에 대응하는 기업의 혁신노력을 살펴본다.</t>
  </si>
  <si>
    <t>일본 100대 총리가 탄생했다. 과거 위안부 합의의 주역이었던 기시다의 일본은 어떨까?</t>
  </si>
  <si>
    <t>화제의 NFT, 글로벌 명품기업이 주목하다!</t>
  </si>
  <si>
    <t>2021년 9월, 호주-영국-미국의 오커스가 출범했다. 오커스로 중국에 반격을 꾀하는 스콧 모리슨은 누구인가?</t>
  </si>
  <si>
    <t>여성 헬스케어 '펨테크'에 적용된 혁신 기술과 기업들을 살펴본다.</t>
  </si>
  <si>
    <t>최근 FDA가 바이오젠의 알츠하이머 치료제를 승인해 화제가 되었다. 알츠하이머병 치료제 개발 현황과 시장 변화에 대해 살펴본다.</t>
  </si>
  <si>
    <t>코로나19 백신을 통해 주목 받은 mRNA기술, 어떤 질병을 예방할 수 있을까?</t>
  </si>
  <si>
    <t>소매업의 종말 속에 오프라인 매장을 확장하는 아마존, 아마존이 만드는 백화점은 어떤 모습일까?</t>
  </si>
  <si>
    <t>암 치료에 한 획을 그을 이중항체를 알아본다.</t>
  </si>
  <si>
    <t>전 세계가 주목하는 미래 혁신 기술 유전자 가위</t>
  </si>
  <si>
    <t>암세포만 정확히 찾아가 치료하는 항암제가 있다?</t>
  </si>
  <si>
    <t>우크라이나를 향한 러시아의 선전포고! 푸틴의 속내는 무엇이며, 우리는 무엇을 주시해야 할까?</t>
  </si>
  <si>
    <t>최근 구글은 일반 소비자들이 지구를 위해 실천할 수 있는 방안을 제안했다. '지속 가능한 일상 살기'는 무엇일까?</t>
  </si>
  <si>
    <t>2022년 경영환경은 어떻게 변화할지 정상화 흐름과 충격 여진 흐름, 두가지 관점을 토대로 짚어본다</t>
  </si>
  <si>
    <t>최근 학계는 물론 컨설팅업계에서도 눈여겨봐야 할 경영 화두로 '고객경험, CX'를 지목하고 있다. 고객경험을 강화하기 위해 어떤 전략을 짜야 할까?</t>
  </si>
  <si>
    <t>2021 유튜브 '핫' 키워드는?</t>
  </si>
  <si>
    <t>유튜브 내 콘텐츠 심의는 어떻게 이루어질까?</t>
  </si>
  <si>
    <t>전원을 향한 인류의 꿈은 도시를 어떻게 변화시켜 왔을까?</t>
  </si>
  <si>
    <t>19세기 도시 성장을 이끌었던 창고는 왜 도시를 떠나게 되었을까? 공중물류센터가 등장하면 도시의 모습은 어떻게 달라질까?</t>
  </si>
  <si>
    <t>세계 최초로 휴대용 수력발전기를 개발한 라이징 스타트업, 이노마드.</t>
  </si>
  <si>
    <t>신도시를 통해 유토피아를 건설하고자 했던 인간의 꿈은 실현되었을까?</t>
  </si>
  <si>
    <t>도살장은 어떻게 문화의 공간으로 다시 태어났을까?</t>
  </si>
  <si>
    <t>스마트팜 솔루션을 제공하는 라이징 스타트업, 엔씽</t>
  </si>
  <si>
    <t>북촌, 익선동 한옥마을은 우리나라 최초의 선각자적 디벨로퍼에 의해 건설된 대규모 주택단지였다?</t>
  </si>
  <si>
    <t>급격히 성장하는 반려동물 산업 가운데 반려동물 업계의 표준을 꿈꾸는 라이징 스타트업, 핏펫을 소개한다.</t>
  </si>
  <si>
    <t>도시 개발에 대한 전혀 다른 생각을 지니고 있었던 두 사람이 그리는 뉴욕은 어떻게 달랐을까?</t>
  </si>
  <si>
    <t>뉴욕 재개발을 성공시킨 디벨로퍼 O&amp;Y는 왜 런던 재개발 과정에서 파산하고 말았을까?</t>
  </si>
  <si>
    <t>오프라인 공간 방문객의 데이터를 수집하는 AI 솔루션 기업, 메이아이</t>
  </si>
  <si>
    <t>매력적인 앵커는 어떻게 사람들을 끌어들여 도시의 성공을 이끌까?</t>
  </si>
  <si>
    <t xml:space="preserve">스마트 글래스를 착용하면, 매뉴얼도 전문가도 언제든 눈앞으로 소환한다! 산업 현장에 최적의 솔루션을 제공하는 라이징 스타트업, 딥파인을 소개한다 </t>
  </si>
  <si>
    <t>국내 최초 민간 하이브리드 로켓 개발 기업, 이노스페이스</t>
  </si>
  <si>
    <t>노화, 인간의 힘으로 맞설 수 있을까? 억만장자들의 투자를 받아 불로장생에 도전하는 스타트업 알토스 랩스를 만나본다</t>
  </si>
  <si>
    <t>점점 복잡해지는 세상. 단 3줄로 하루를 정리할 수 있다면?</t>
  </si>
  <si>
    <t>경쟁이 치열한 시장에서 후발주자도 성공할 수 있다는 것을 몸소 보여준 스타트업 해피브러시를 만나본다</t>
  </si>
  <si>
    <t>전기차 시대의 원년는 2021년?! 전기차 빅뱅을 몰고 올 2021년 이슈를 살펴본다</t>
  </si>
  <si>
    <t>지금의 팬데믹도 기후위기가 원인이다? 기후위기의 현재는 어떠하며, 또 인류와 지구는 어떻게 될 것인가? 세계적인 석학 윌 스테판 교수와 박범순 교수에게 들어본다</t>
  </si>
  <si>
    <t>지구상의 유일한 사회경제체제로 '홀로 남은 자본주의'는 직면한 위기 앞에서 새로운 자본주의로 진화할 수 있을까? 세계은행 연구소 수석 경제학자를 지냈으며, 불평등 연구 분야의 최고 석학인 브랑코 밀라노비치를 만난다.</t>
  </si>
  <si>
    <t>AI의 눈부신 발전에도 불구하고 관련 기업들은 왜 적자에 시달리는 것일까?</t>
  </si>
  <si>
    <t>모두가 저성장의 돌파구를 고민할 때, 저성장은 '성공의 징표'라고 말하는 경제학자, 디트리히 볼래스 교수를 만난다.</t>
  </si>
  <si>
    <t>사생활 침해 문제, 어떻게 해결할까?</t>
  </si>
  <si>
    <t>팬데믹에 대응해 눈부신 활약을 한 AI. 그러나 여전히 AI 기술의 위험성에 대한 우려가 높다. 구글 AI윤리자문위원을 지냈으며 AI 및 디지털거버넌스 분야의 세계적 권위자인 조안나 브라인스 교수와 카이스트 바이오 및 뇌공학과 백세범 교수가 AI와 공존하기 위한 길을 고민한다.</t>
  </si>
  <si>
    <t>AI가 창출하는 새로운 사업기회가 커지자, 글로벌 선도기업들은 기존 사업모델을 혁신하고 새로운 시장을 창출하는 데에도 AI를 활용하고 있다.</t>
  </si>
  <si>
    <t>전 세계적으로 ESG가 화제가 되는 가운데, 식품업계에서는 어떤 ESG 경영을 하고 있을까?</t>
  </si>
  <si>
    <t>안정지향적인 삶을 추구하시나요? 아니면 성취지향적인 삶을 추구하시나요? 그리고 창의력에는 어떤 삶의 태도가 더 도움이 될까요?</t>
  </si>
  <si>
    <t xml:space="preserve">자신만의 '정의'를 내리는 것은 어떤 도움이 될까? </t>
  </si>
  <si>
    <t>MZ세대가 주목하는 구독 서비스, 가구 구독 서비스. 그들은 왜 여기에 주목하는 것일까?</t>
  </si>
  <si>
    <t>내가 쓴 만큼 구독료를 낸다고?! 종량제 모델의 과금 방식에 대해 알아본다</t>
  </si>
  <si>
    <t>평화의 상징에서 이미지가 급추락한 비둘기의 고백</t>
  </si>
  <si>
    <t>기억력 천재 덤불어치의 미래 계획</t>
  </si>
  <si>
    <t>누가 진짜 괴물인가?</t>
  </si>
  <si>
    <t>당신이 꼭 알아야 하는 하마 이야기</t>
  </si>
  <si>
    <t>거대한 머리를 가진 향유고래의 비밀</t>
  </si>
  <si>
    <t>어느 온화한 거인의 이야기</t>
  </si>
  <si>
    <t>오늘도 우리는 열심히 똥을 굴립니다!</t>
  </si>
  <si>
    <t>아프리카 사바나에 사는 기린의 진실</t>
  </si>
  <si>
    <t>불을 먹는 새, 살아있는 공룡으로 불리는 화식조</t>
  </si>
  <si>
    <t>귀염둥이 겸 잠꾸러기 코알라의 생존 비책</t>
  </si>
  <si>
    <t>공룡은 멸종했지만 악어는 살아 남았다 왜?</t>
  </si>
  <si>
    <t>멕시코 한인들이 지옥같은 농장 생활 속에서 1원 모금운동을 벌인 이유는?</t>
  </si>
  <si>
    <t>광복군은 왜 인도까지 가야 했을까?</t>
  </si>
  <si>
    <t>표트르 세묘노비치, 비지깨, 페치카 등 다양한 이름으로 불린 최재형. 그는 누구인가?</t>
  </si>
  <si>
    <t>1920년 2월 미국 캘리포니아 주 윌로우스에서 문을 연 한인 비행학교. 'KAC'라는 이름의 비밀은?</t>
  </si>
  <si>
    <t>현재 가치로 수십억 원에 달하는 일제의 돈을 탈취한 철혈광복단 이야기를 만난다.</t>
  </si>
  <si>
    <t>드라마 '미스터 선샤인'의 '유진초이'는 역사 속 실존 인물이었다?</t>
  </si>
  <si>
    <t>그날, 그 칼날에는 누구의 피눈물이 맺혔는가</t>
  </si>
  <si>
    <t>강태공 혁명론 vs. 백이숙제형제 의리론</t>
  </si>
  <si>
    <t>고려의 자주성을 되찾기 위해 애썼던 공민왕, 그가 타락했다. 도대체 무엇이 왕으로서, 리더로서의 책임을 잊게 만든 것일까?</t>
  </si>
  <si>
    <t>독립을 향한 세 발의 총성</t>
  </si>
  <si>
    <t>아테네 민주주의와 스파르타 군국주의를 되새겨본다.</t>
  </si>
  <si>
    <t>역사 속 수많은 개혁가가 개혁의 성패를 떠나 비극적 죽음을 맞이했다. 권력의 맛을 본 개혁가가 끝까지 잊지 말아야 할 것은?</t>
  </si>
  <si>
    <t>조국의 독립에 목숨을 걸 수 있는가?</t>
  </si>
  <si>
    <t>고려의 꿈이 마침내 실현됐다. 광활한 대지 요동을 되찾았지만, 너무도 짧았다. 끝내 지켜내지 못한 한민족의 울음터를 둘러싸고 무슨 일이 벌어졌을까?</t>
  </si>
  <si>
    <t>전쟁보다 강한 힘의 원천은?</t>
  </si>
  <si>
    <t>하와이 사탕수수 농장 노동자로 간 한인들의 삶</t>
  </si>
  <si>
    <t>성리학 하면 어떤 이미지가 떠오르는가? 시대에 따라 사상과 이념은 얼마든지 다르게 해석될 수 있다. 고려 말 성리학은 혁신의 사상이었다!</t>
  </si>
  <si>
    <t>세상에서 가장 작은 나라 모나코가 독립을 유지할 수 있던 이유</t>
  </si>
  <si>
    <t>그들은 왜 사진만 보고 결혼을 했을까?</t>
  </si>
  <si>
    <t>고대 유럽과 중국의 역사를 통해 왕조와 문명이 생기고 사라지는 모습이 어떤지 확인한다.</t>
  </si>
  <si>
    <t>에네켄의 가시에는 누구의 눈물이 맺혔는가</t>
  </si>
  <si>
    <t>왕은 왕인데, 이름만 왕이 있다. 공민왕을 이은 우왕은 왜 비극의 주인공이 되었을까?</t>
  </si>
  <si>
    <t>1374년 공민왕이 죽자, 집권자 이인임은 공민왕의 친명정책을 버리고 친원정책으로 선회했다. 그러나 그 후 고려는 망국의 길로 향한다. 어떻게 이런 잘못된 결정이 내려졌을까?</t>
  </si>
  <si>
    <t>인도인의 선조는 중국인이다?</t>
  </si>
  <si>
    <t>대풍년에 농민들은 왜 배가 고픈 것일까?</t>
  </si>
  <si>
    <t>국가가 무너져갈 때 마지막 희망은 결국 사람이 아닐까. 충숙왕의 제4비이자 충혜왕, 공민왕의 생모이고, 우왕의 할머니였던 명덕태후도 그런 사람 중 하나였다.</t>
  </si>
  <si>
    <t>아프가니스탄에 전쟁이 끊이지 않는 이유</t>
  </si>
  <si>
    <t>1945년 8월 15일 대한 독립 만세!</t>
  </si>
  <si>
    <t>즉위 후 5년, 16세까지는 흠잡을 데 없는 모범생이었고 심지어 성군의 자질도 엿보엿던 우왕, 그는 왜 괴물처럼 변했을까?</t>
  </si>
  <si>
    <t>남녀 분업은 평등한 협동의 산물이다!</t>
  </si>
  <si>
    <t>1930년대는 왜 황금에 미친 시대가 되었나?</t>
  </si>
  <si>
    <t>천 명의 왜구가 두려워했던 고려의 한 사람 최무선, 그는 어떻게 위기를 기회로 바꿀 수 있었을까?</t>
  </si>
  <si>
    <t>윤심덕, 김우진을 아는가</t>
  </si>
  <si>
    <t>비슷한 길을 가던 동·서양이 다른 길을 걷게 된 이유</t>
  </si>
  <si>
    <t>왕으로 선택 받는 사람은 어떤 남다름을 품고 있을까?</t>
  </si>
  <si>
    <t>윤심덕과 김우진에게 그날 무슨 일이 있었나?</t>
  </si>
  <si>
    <t>누구보다 효와 충을 중시했던 학자 정도전, 그가 왜 고려왕조를 버리고 새 왕조를 세우는 역성혁명을 결심할 수밖에 없었는지 정치적 시점에서 바라본다.</t>
  </si>
  <si>
    <t>한반도가 한·중·일의 격전지가 된 이유</t>
  </si>
  <si>
    <t>1달러를 환전하면 엽전 한 지게이던 시절의 설움</t>
  </si>
  <si>
    <t>잉글랜드의 자본주의를 진전시킨 대서양 무역. 대서양 무역은 잉글랜드에 어떤 이점을 가져다 주었을까?</t>
  </si>
  <si>
    <t>노예무역은 영국이 18세기 패권을 잡는데 어떤 역할을 했을까?</t>
  </si>
  <si>
    <t>중세부터 근대 초까지 유럽 경제의 변방에 머물렀던 영국. 영국 동인도회사는 이런 영국을 어떻게 경제 중심지로 올려놓았을까?</t>
  </si>
  <si>
    <t>철저히 상업적 이익만 추구했던 영국 동인도회사는 어떻게 식민권력으로 변하게 되었을까?</t>
  </si>
  <si>
    <t>산업혁명은 왜 영국에서 처음으로 태동했을까?</t>
  </si>
  <si>
    <t>혁신이 일어나는 조건은 무엇일까?</t>
  </si>
  <si>
    <t>혁신을 위한 국가의 역할은 무엇인가?</t>
  </si>
  <si>
    <t>대외 경제정책의 전환을 고민하기 시작한 세계의 작업장, 영국. 과연 영국은 어떤 선택을 했을까?</t>
  </si>
  <si>
    <t>자유무역은 영국에 어떤 변화를 가져왔을까?</t>
  </si>
  <si>
    <t>영국을 넘어서기 위한 미국과 독일의 노력은 2차 산업혁명으로 이어지고 영국의 패권은 흔들리기 시작한다! 도대체 무슨 일이 일어난 것일까?</t>
  </si>
  <si>
    <t>세계에서 가장 막강한 국가로 패권을 쥐었던 영국. 하지만 그 패권은 영원히 지속되지 못했다! 그 이유는 무엇이었을까?</t>
  </si>
  <si>
    <t>영국의 특별한 계층, 신사 자본가. 그들이 영국의 혁신문화를 쇠퇴시킨 장본인이었다?! 신사 자본가와 혁신문화에 대해 알아본다.</t>
  </si>
  <si>
    <t>세계에서 가장 강력한 패권국가, 미국. 미국은 어떻게 패권을 거머쥘 수 있었을까? 미국의 탄생 스토리를 들어본다.</t>
  </si>
  <si>
    <t>18세기 북아메리카 식민지인은 당시 영국인, 프랑스인보다 수입이 많았다. 북아메리카 식민지 경제는 어떻게 번영한 것일까?</t>
  </si>
  <si>
    <t>경제적으로 크게 번영하던 북아메리카 식민지인은 왜 독립선언을 했을까? 영국 정부와 북아메리카 식민지 사이의 갈등을 살펴본다.</t>
  </si>
  <si>
    <t>우리가 본능을 갖고 태어나는 것처럼 인생의 소명도 '무의식' 속에 담고 세상에 나온다. 그렇다면 당신의 마음을 사로잡는 소명, 삶을 이끄는 '원형(archetype)'은 무엇인가?</t>
  </si>
  <si>
    <t>한국전쟁에서 유물을 지켜낸 방법은?</t>
  </si>
  <si>
    <t>인간이란 존재는 남들 앞에서 주눅 드는 상황을, 춥고 배고픈 처지만큼이나 두려워한다. 과연 체면이 목숨보다 중요할까? 철학자 라캉의 조언을 통해 생각해본다.</t>
  </si>
  <si>
    <t>신라의 미소 '얼굴무늬 수막새'를 잃어버릴 뻔한 사연은?</t>
  </si>
  <si>
    <t>영국 경험론의 완성자 흄, 그는 단두대로 무엇을 자르려 했는가?</t>
  </si>
  <si>
    <t>철학의 역사에서 가장 두껍고도 어려운 저서로 손꼽히는 헤겔의 ,그럼에도 지난 200년 동안 끊임없이 읽히며 논쟁의 대상이 되어 온 이유는 무엇일까?</t>
  </si>
  <si>
    <t>1.3만 개의 선이 그려진 2300년 전 청동거울의 비밀</t>
  </si>
  <si>
    <t>인간의 무한한 가능성을 향해 던지는 플라톤의 외침</t>
  </si>
  <si>
    <t>스코틀랜드 출신 윤리학자 매킨타이어는 민주주의사회가 이익을 위해 모여 있는 이방인들의 집단이 되어버렸다며 안타까워한다. 이런 현실을 넘어서려면 어떻게 해야 할까?</t>
  </si>
  <si>
    <t>고대의 음식물 쓰레기장에서 과연 무슨 일이 있었을까?</t>
  </si>
  <si>
    <t>"인간은 구석기 시대의 마음을 지닌 채, 중세 시대 제도가 작동하는 사회에서, 신과 같은 기술을 갖추고 살아가는 존재"라고 말한 美 생물학자 에드워드 윌슨, 무슨 의미일까?</t>
  </si>
  <si>
    <t>스토아 철학자 세네카가 말하는 '불안과 불행'에 대한 예견</t>
  </si>
  <si>
    <t>청동기 시대 유물에서 발견된 발거벗은 남자, 그는 누구일까?</t>
  </si>
  <si>
    <t>미국의 윤리학자 라인홀드 니버는 왜 현대를 '정직이 냉소의 발끝에도 못 미치는 시대'라고 평가했을까?</t>
  </si>
  <si>
    <t>세계도 경악한 일본의 경천사탑 약탈 사건 전말</t>
  </si>
  <si>
    <t>지금까지 내가 알던 '플라토닉 러브'가 아니다?</t>
  </si>
  <si>
    <t>서양보다 뛰어났던 고려, 조선인의 천문관측 수준</t>
  </si>
  <si>
    <t>세상은 각종 시험으로 실력을 평가한다. 과연 주어진 과제를 빨리 해결하는 것이 실력의 전부일까? 변화와 혁신이 생존전략인 21세기에는 그 이상의 능력이 필요하다.</t>
  </si>
  <si>
    <t>패러다임 전환, 우리가 아는 이 문장은 어떻게 시작되었나?</t>
  </si>
  <si>
    <t>곽재우의 공을 폄하한 선조, 대체 그 이유는 무엇일까?</t>
  </si>
  <si>
    <t>Meta, 낯설지 않은 이 단어에 담긴 철학은?</t>
  </si>
  <si>
    <t>문화재에도 영구결번이 있다?</t>
  </si>
  <si>
    <t>정의로운 사회의 실현을 위해서는 강력한 법질서가 필요하다고 강조했던 중국의 철학자 한비, 그러나 그의 사상을 기반으로 대륙을 통일했던 진 제국은 왜 금세 멸망하고 말았을까?</t>
  </si>
  <si>
    <t>만고의 성군 세종과 백성이 만들어낸 업적, 사고(史庫)</t>
  </si>
  <si>
    <t>시간에 대한 다른 관념, 크로노스 &amp; 카이로스</t>
  </si>
  <si>
    <t>프랑스의 철학자 미셸 푸코는 '현대사회가 마치 감옥과 같다'고 주장했다. 우리는 정말 감옥 안에 살고 있는 것일까?</t>
  </si>
  <si>
    <t>석촌동 고분의 수수께끼</t>
  </si>
  <si>
    <t>이 시대 우리가 다시 새겨야 할 강력한 구절, Plus Ultra</t>
  </si>
  <si>
    <t>스크린이 모든 것을 지배하는 시대다. 우리는 지금, 영상에 주의력을 내맡긴 채 휘둘리고 있는가, 아니면 영상으로 세상을 끌고 가고 있는가?</t>
  </si>
  <si>
    <t>쉬쉬할 수밖에 없던 일본식 고분의 정체는 무엇일까?</t>
  </si>
  <si>
    <t>이성으로 욕구를 이겨내기는 쉽지 않다. 그럴 땐, 합리적으로 행동하도록 자신에게 강요하는 것보다 합리적으로 행동하도록 자신을 속이는 편이 더 낫다.</t>
  </si>
  <si>
    <t>상상력을 통해 새로운 사회를 만들어낸 시스템빌더들이 공통적으로 강조한 '인문학과 과학의 교차점'이란?</t>
  </si>
  <si>
    <t>유서를 쓴다는 것은 우리 삶과 죽음에 어떤 의미일까? 삶의 한가운데서, 새해를 시작하며 유서를 써볼 것을 권한다.</t>
  </si>
  <si>
    <t>영생, 인류의 오랜 꿈이지만 지금 현실적인 것은 건강하게 오래 사는 것이다. 우리가 삶과 죽음을 잇는 자연스러운 과정, 노화를 이야기해야 하는 이유이다.</t>
  </si>
  <si>
    <t>법의학자라는 이름으로 부검실 안에서 목도한 죽음과 부검실 밖에서 마주한 아버지의 삶은 무관하지 않다. 삶과 죽음을 따로 뗄 수 없는 것처럼...</t>
  </si>
  <si>
    <t>기원전 축의 시대보다 더 급격한 기후변화를 맞고 있는 지금, 인류에겐 어떤 선택이 필요할까?</t>
  </si>
  <si>
    <t>삶의 시작, 그리고 죽음의 시점을 이야기할 때 빼놓을 수 없는 신체 기관이 있다. 바로 심장이다. 법의학자가 바라본 심장, 그리고 삶, 죽음, 행복의 의미는?</t>
  </si>
  <si>
    <t>자본주의, 민주주의 위기 속에서 팬데믹으로 대혼란을 겪고 있는 세계. 지금 필요한 새로운 정치, 경제 법칙은 무엇일까?</t>
  </si>
  <si>
    <t>인간중심주의에서 벗어난 새로운 휴머니즘은 어떤 모습일까?</t>
  </si>
  <si>
    <t>제대로 된 한겨울의 정취를 만끽하러 한탄강으로 떠나보자</t>
  </si>
  <si>
    <t>봄이 오기 전, 겨울의 끝자락을 덕유산에서 즐겨볼까?</t>
  </si>
  <si>
    <t>남녘에서 봄소식이 들려오면 항상 궁금해지는 곳. 화개 십리벚꽃길로 떠나본다</t>
  </si>
  <si>
    <t>작고 평범한 능선이 4월만 되면 화려하게 변신을 한다?! 봄을 맞이하는 능선인 북한산 진달래능선으로 가본다</t>
  </si>
  <si>
    <t>유난히 철쭉이 아름답게 피는 곳, 남원 바래봉. 남원 바래봉에서 찬란한 5월을 맞이해볼까?</t>
  </si>
  <si>
    <t>퇴계와 우암의 향기가 흐르는 선유동·화양동 계곡에서 초여름을 맞이해볼까?</t>
  </si>
  <si>
    <t>수도권에서 가깝지만, 강원도가 부럽지 않는 풍경을 자랑하는 가평 용추 계곡으로 떠나본다</t>
  </si>
  <si>
    <t>산이 높고 바다가 수려해 신선의 섬으로 불리는 남해. 남해 이순신호국길을 걸으며 자연과 역사를 함께 느껴보면 어떨까?</t>
  </si>
  <si>
    <t>폴리를 찾아서 예술의 도시 광주를 걸어볼까?</t>
  </si>
  <si>
    <t>찬란한 가을빛을 찾아 오대산으로 떠나볼까?</t>
  </si>
  <si>
    <t>2021년 제대로 된 억새를 아직 못 보셨다면 클릭!</t>
  </si>
  <si>
    <t>코로나19로 해외여행을 가지 못했던 회원분들을 위해 준비한 선물! 12월의 멋스러운 풍경을 품고 있는 스페인 알푸하라 산맥 트레킹</t>
  </si>
  <si>
    <t>대한민국 최고 일출 장소 태백산으로 여러분을 초대합니다</t>
  </si>
  <si>
    <t>모빌리티의 미래, 라이프 스타일 전기차 충전소 길동 채움</t>
  </si>
  <si>
    <t>산업화의 상징, 트롤리 컨베이어에서 찾은 미래 농업의 해답. 코리아팜이 열 농업의 미래는 어떤 모습일까?</t>
  </si>
  <si>
    <t>사회적 거리두기가 일상이 된 팬데믹 시대는 우리의 만남과 결혼을 어떻게 바꿔 놓았을까?</t>
  </si>
  <si>
    <t>한복을 통해 한국을 알리는 한복 디자이너 김혜순을 만나다.</t>
  </si>
  <si>
    <t xml:space="preserve">암박사 박재갑이 만든 글꼴 '한글재민'을 만나다 </t>
  </si>
  <si>
    <t>팬데믹 이후 침체에 빠진 세계경제. 과연 회복될 수 있을 것인가?</t>
  </si>
  <si>
    <t>2020년 주요국 중 유일하게 플러스 성장을 기록한 중국, 2021년 중국경제는 어떤 방향으로 흘러가고 있을까? 우리는 무엇을 주시해야 할까?</t>
  </si>
  <si>
    <t>코로나19 1등 감염국 미국. 선제적 백신 접종과 바이든 정부의 경제부양책은 미국경제를 회복시킬 수 있을까? 미국경제를 좌우할 이슈는?</t>
  </si>
  <si>
    <t>2차 세계대전 후 최악의 경제 타격을 입은 유럽. 백신 여권과 함께 관광업은 재개될 수 있을까? 유로존 경제를 회복시킬 EU의 새로운 성장전략은 무엇일까?</t>
  </si>
  <si>
    <t>팬데믹 이후 주요 신흥국의 경기회복 속도가 불균형적으로 나타나는 가운데, 주목해야 할 '신흥국 3'가 있다. 이들을 주목해야 하는 이유는 무엇일까?</t>
  </si>
  <si>
    <t>건강했던 사람이 코로나19로 사망하는 이유는 무엇일까?</t>
  </si>
  <si>
    <t>우리에게 생소하지만, 매우 치명적인 암, '담도·담낭암'에 대해 알아본다.</t>
  </si>
  <si>
    <t>고통스러운 복통, 담석증이 담도·담낭암의 원인일까?</t>
  </si>
  <si>
    <t>암 초기일지라도 예후가 불량한 담도·담낭암, 치료법과 예방법은?</t>
  </si>
  <si>
    <t xml:space="preserve">코로나19 이후 면역에 대한 관심이 높아지면서 건강기능식품을 찾는 사람들이 많다. 이런 식품들이 면역력 개선에 도움이 될까? </t>
  </si>
  <si>
    <t>뇌가 나이 든다는 것은 무엇일까? 신체나이처럼 뇌 나이를 측정할 수 있을까?</t>
  </si>
  <si>
    <t>쉬어도 늘 피곤한 현대인. 뇌 피로가 심하면 기억장애나 치매가 생길 수 있을까?</t>
  </si>
  <si>
    <t>국내 암 발생률 2위를 기록하는 갑상선암. 갑상선암은 착한 암일까?</t>
  </si>
  <si>
    <t>갑상선암은 수술하지 않고 두고 봐도 괜찮은 걸까? 갑상선암의 치료법에 대해 알아본다.</t>
  </si>
  <si>
    <t>대부분 자각 증상이 없는 갑상선암! 갑상선암의 원인과 합병증에 대해 알아본다.</t>
  </si>
  <si>
    <t>뇌 피로 해소를 위한 방법은 무엇일까?</t>
  </si>
  <si>
    <t>젊은 치매 '초로기 치매' 환자가 증가하는 추세다. 나라고 안심할 수 있을까?</t>
  </si>
  <si>
    <t>남성일수록, 흡연자일수록 걸리기 쉬운 암, 식도암에 대해 알아본다.</t>
  </si>
  <si>
    <t>역류성 식도염을 치료하지 않으면 식도암으로 진행될까?</t>
  </si>
  <si>
    <t>생존율을 높이는 식도암 치료법은?</t>
  </si>
  <si>
    <t>뇌 건강에 크게 영향을 미치는 것 중 하나가 식습관! 평상시 어떤 음식을 먹고 무엇을 잘 먹지 않는지 점검해보자.</t>
  </si>
  <si>
    <t>뇌 건강에 도움 되는 음식을 소개한다.</t>
  </si>
  <si>
    <t>한 해를 정리하며 돌아보고 정리해 보는 시간</t>
  </si>
  <si>
    <t>노 화가에게서 배운 나무를 보는 방식 그리고 삶을 대하는 태도! 데이비드 호크니의 그림과 나무를 만나본다.</t>
  </si>
  <si>
    <t>악기가 좋은 소리를 낼 수 있는 '특별한' 나무는 과연 존재할까?</t>
  </si>
  <si>
    <t>예술가의 공간에는 나무가 있다! 이유가 뭘까?</t>
  </si>
  <si>
    <t>홍송이 소나무가 아니라 잣나무라고? 잣나무에 얽힌 오해를 확인해 본다.</t>
  </si>
  <si>
    <t>황룡사 목탑 복원이 어려운 것은 기술력이 아닌 다른 이유 때문이다?</t>
  </si>
  <si>
    <t>한국 작가가 묘사한 소설 속 '서울의 지하 방'은 왜 카레 냄새로 덮지 않으면 안 됐던 것일까?</t>
  </si>
  <si>
    <t>평범한 골프 대디가 골프에 올인하게 된 사연은?</t>
  </si>
  <si>
    <t xml:space="preserve">골프 4대 메이저 대회 중 하나인 'US 오픈'. US 오픈만의 특징은 무엇일까? 2021년 US 오픈은 어떤 점에 주목해 살펴보면 좋을까? </t>
  </si>
  <si>
    <t>골프 4대 메이저 대회 중 하나인 '디 오픈(The Open)'의 탄생과 그 의미를 확인해 본다.</t>
  </si>
  <si>
    <t>프로 골프는 어디나 동일하지만 아마추어 골프는 다르다? '정통골프'와 'K골프'의 차이를 확인해 본다.</t>
  </si>
  <si>
    <t>퍼팅을 잘하기 위한 특별한 방법, 과연 있을까?</t>
  </si>
  <si>
    <t>퍼팅은 2%의 기술과 98%의 영감·자신감이 좌우한다?</t>
  </si>
  <si>
    <t>누가 제2의 '타이거 우즈'가 될까?</t>
  </si>
  <si>
    <t>라이더컵은 왜 최고의 골프대회일까?</t>
  </si>
  <si>
    <t>차세대 골프 영웅 '디셈보'의 골프 이론은 어디서 시작됐을까? 학창 시절부터 남달랐던 디셈보의 이야기를 만나본다.</t>
  </si>
  <si>
    <t>골프의 모든 문제를 '과학적'으로 풀어내려는 골프 천재 브라이슨 디셈보는 과연 골프의 새로운 역사를 쓰게 될까?</t>
  </si>
  <si>
    <t>골프를 잘 치기 위해서 '진짜' 중요한 것은 무엇일까?</t>
  </si>
  <si>
    <t>혁신적인 스윙 테크닉을 개발해 오늘날까지 골퍼들에게 영향을 미치고 있는 근대 골프 스윙의 아버지 '해리 바든'은 어떤 인물일까?</t>
  </si>
  <si>
    <t>나무로 만든 최초의 골프공이 오늘날 기능성 골프공이 되기까지, 수많은 에피소드가 축적된 골프공의 역사를 확인해 본다.</t>
  </si>
  <si>
    <t>"클럽 멤버가 아니면 클럽하우스에 들어갈 수 없다!" 캐디 취급 받던 프로 골퍼 월터 하겐은 어떻게 차별을 극복했을까?</t>
  </si>
  <si>
    <t>코로나19로 인해 여러가지 변화를 맞이한 우리 사회. 그렇다면 직장과 근무환경은 어떤 변화를 맞이할까?</t>
  </si>
  <si>
    <t>'다이소 짝퉁'에서 글로벌 기업으로의 변신에 성공?! 미니소의 성장 전략을 확인해본다.</t>
  </si>
  <si>
    <t>글로벌 맥주 브랜드로 성장한 칭다오의 118년 담금질</t>
  </si>
  <si>
    <t>인스턴트 커피는 왜 드립커피만 못할까? 커피를 사랑했던 과학자는 어떻게 인스턴트 커피를 바꿨을까?</t>
  </si>
  <si>
    <t>50년 넘게 청춘들의 사랑을 받아오고 있는 스니커즈 브랜드가 있다. 시대를 넘어 청춘들을 반하게 만든 반스의 전략은?</t>
  </si>
  <si>
    <t>미국의 바비큐 대중화를 이끈 '웨버 그릴'의 성공 비밀은 무엇일까?</t>
  </si>
  <si>
    <t>창업 20년 만에 매장 수 900개 돌파? '일본 소매업계의 불사조'로 불리는 교무슈퍼를 소개한다.</t>
  </si>
  <si>
    <t>코로나19 백신을 개발한 모더나가 디지털 네이티브 기업이라고? IT를 기반으로 한 모더나의 혁신을 확인해 본다.</t>
  </si>
  <si>
    <t>6대를 이어온 HERMES의 생존 전략</t>
  </si>
  <si>
    <t>경쟁이 치열한 음료 시장에서 80년이라는 긴 시간 동안 장수하고 있는 환타! 환타는 어떻게 새로운 고객층을 공략할 수 있었을까?</t>
  </si>
  <si>
    <t>덴마크 조명의 아이콘 루이스폴센의 147년</t>
  </si>
  <si>
    <t>사양길에 접어든 산업에서 살아남을 수 있던 이유</t>
  </si>
  <si>
    <t>세계 최장수 레스토랑 보틴의 300년</t>
  </si>
  <si>
    <t>화학기업이 백신 전달체를 만든다고? 바이오 기업으로 변신한 영국 화학기업 '크로다'를 만나본다.</t>
  </si>
  <si>
    <t>저출산과 디지털화 역풍이라는 냉혹한 환경에 수요가 급감 중인 문구업계, 하지만 '사쿠라 크레파스'는 다르다?</t>
  </si>
  <si>
    <t>MZ세대의 워너비 브랜드 안야 힌드마치</t>
  </si>
  <si>
    <t>오래 전부터 사회적 책임 경영을 실천하고 있는 산토리의 경영철학을 확인해 본다.</t>
  </si>
  <si>
    <t>400만 원이 넘는 다리미의 재구매율이 85%에 달하는 이유는 무엇일까?</t>
  </si>
  <si>
    <t>10여 년 간 성공 가도를 달렸던 스티치픽스는 왜 대대적인 변신을 시도했을까?</t>
  </si>
  <si>
    <t>요즘 가장 핫한 가구 브랜드 USM</t>
  </si>
  <si>
    <t>글로벌 1위 스니커즈 리셀 기업 스탁엑스</t>
  </si>
  <si>
    <t>구름소파라고도 불리는 빈백(Beanbag) 소파의 원조, 러브색. 2020년 사상 첫 흑자를 기록한 러브색의 비결은 무엇일까?</t>
  </si>
  <si>
    <t>지난 20년 동안 중소영세기업의 약 45%가 감소한 일본. 이러한 상황에서 소규모 공장의 장점과 경쟁력을 되살리며 주목받고 있는 '하마노제작소', 비결은 무엇일까?</t>
  </si>
  <si>
    <t>혼합 폐기물 재활용에 획기적인 진화를 이뤄낸 일본의 작은 기업 엠다이아, 최대 90% 비용 절감이라는 놀라운 진화를 이뤄낸 과정을 따라가 본다.</t>
  </si>
  <si>
    <t>지난 100년 동안 기술의 진화가 불가능하다고 여겨졌던 화학제조 분야에서 마이크로파를 활용해 진화를 이뤄낸 작은 기업, 마이크로파화학의 비결을 알아본다.</t>
  </si>
  <si>
    <t>유통경로가 복잡하고, 비용구조가 불투명하기로 유명한 일본 주택자재 업계에서 제조뿐 아니라 소매판매까지 하며 승승장구하고 있는 기업, 산와컴퍼니를 소개한다.</t>
  </si>
  <si>
    <t>대표적 사양산업으로 꼽히는 인쇄업에서 생존을 위해 모두가 피하는 선택을 한 닛신PR. 과연 그 결과는?</t>
  </si>
  <si>
    <t>시대 변화의 역풍 속에서도 이익성장을 지속해온 일본 문구기업 레이메이 후지이, 이들의 진화는 어디서부터 시작되었을까?</t>
  </si>
  <si>
    <t>기능성 채소로 2019년 연간 1,000억 원의 매출을 기록하며, 업계에 새로운 신화를 써내려 가고 있는 무라카미 농원. 그 비결은 무엇일까?</t>
  </si>
  <si>
    <t>맛과 영양 손실을 최소화하는 획기적인 냉동기술 개발로 화제가 된 기업, 테크니칸의 진화 스토리를 소개한다.</t>
  </si>
  <si>
    <t>1905년 일본 최초로 분말카레 국산화에 성공한 하치식품, 수많은 시장 경쟁자들에게 맞서 생존할 수 있었던 원조기업의 비결은 무엇일까?</t>
  </si>
  <si>
    <t>베트남에 가면 꼭 먹어야 할 피자, 피자포피스를 소개한다.</t>
  </si>
  <si>
    <t>사우스센트럴재단에서 '환자'를 '커스터머 오너(Customer Owner)'로 부르는 이유는 뭘까?</t>
  </si>
  <si>
    <t>푸마가 새로운 소비자들의 지지를 확보하기 위해 만들어낸 '근사한 명분'은 무엇일까?</t>
  </si>
  <si>
    <t>괴짜 경영가로 유명한 리처드 브랜슨 버진그룹 회장, 타임지는 왜 그를 셀란트로피스트(Celanthropist)로 꼽았을까?</t>
  </si>
  <si>
    <t xml:space="preserve">먼 길도 한 걸음부터, 그야말로 '스텝 바이 스텝'으로 성장한 기업, 세븐스제너레이션을 소개한다. </t>
  </si>
  <si>
    <t>아빠와 딸이 함께 콘돔회사를 만들면 어떨까?</t>
  </si>
  <si>
    <t>네덜란드 자산운용사 로베코(Robeco)를 통해 '하면 좋은 CSR’에서 ‘하지 않으면 안 되는 ESG’로의 변화를 확인해 본다.</t>
  </si>
  <si>
    <t>노란색 완두콩으로 우유를 만드는 리플푸드에 구글과 골드만삭스가 투자한 이유는?</t>
  </si>
  <si>
    <t>하위목표 간에 충돌이 생기면 어떻게 조정해야 할까? 기업과 조직의 경영철학이 조타수 역할을 하고 있는지 점검해보자.</t>
  </si>
  <si>
    <t>2020년 8월, 업계 최초 탄소 네거티브 달성에 성공한 브루독. 브루독은 어떻게 MZ세대의 취향을 저격하고 있을까?</t>
  </si>
  <si>
    <t>재난에 노출된 사람들에게 건강한 음식 제공을 목적으로 하는 비영리기관 월드센트럴키친(World Central Kitchen), WCK가 특별한 이유는?</t>
  </si>
  <si>
    <t>2020년 말부터 나돌던 애플카 소문이 점점 현실미를 더해 가는 가운데, 일본 자동차제조사들은 당황하는 기색이 역력하다. 자동차대국이라 자부하던 그들은 지금 어떤 상황일까?</t>
  </si>
  <si>
    <t>코로나19로 기존 경영방식에 상당한 균열이 생긴 상황,日 기업들 사이에서는 이미 상당한 경영방식 변화가 진행되고 있다.</t>
  </si>
  <si>
    <t>EV가 보급단계로 들어서자 그 심장부인 배터리를 둘러싼 대경쟁이 시작되고 있다. 일본 기업들은 어떻게 대처하고 있을까?</t>
  </si>
  <si>
    <t>최근 일본에서 재조명되고 있는 오미(近江)상인의 상인정신. 일본적 경영의 원류이자 뿌리로 여겨지는 오미상인정신은 왜 팬데믹시대에 다시 주목받고 있는 것일까?</t>
  </si>
  <si>
    <t>미국과 중국 양쪽 모두 경제의존도가 높은 한국과 일본 기업, 美中 경제전쟁에 일본 기업은 어떻게 대처하고 있을까?</t>
  </si>
  <si>
    <t>일본 정부가 2019년 불화수소, 포토레지스트, 폴리이미드의 한국 수출에 강력한 규제를 실시한 지 2년이 지났다. 3품목을 포함하여 양국간의 무역·투자는 어떤 양상일까?</t>
  </si>
  <si>
    <t>일본기업들의 실패는 성공체험에 비롯된 자만이 아니라 오히려 너무 열심히 했기 때문이다? 게이오대 키쿠자와 교수가 주장한 '패러다임 부조리'를 통해 일본기업의 실패사례를 들여다본다.</t>
  </si>
  <si>
    <t>아날로그 시대, 자동차의 도요타·가전의 소니·철강의 신닛테츠 같은 글로벌 기업의 출현이 왜 디지털 시대에 와서 뚝 끊겨버렸을까?</t>
  </si>
  <si>
    <t>코로나 쇼크 이후, 하류화가 전계층으로 확산되어 일본이 새로운 계급사회로 변질되어 간다는 주장이 나와 충격을 주고 있다.</t>
  </si>
  <si>
    <t>코로나 팬데믹이 가속화한 뉴노멀의 세상, 진보의 함정에 빠져버린 세계에서 우리가 나아가야 할 방향은 어디인가?</t>
  </si>
  <si>
    <t>젊었을 때에 아무리 훌륭했다고 해도 최후가 아름답지 못하면 인생에 대한 평가가 반감되기 마련. 어떻게 유종의 미를 거둘 수 있을까?</t>
  </si>
  <si>
    <t>언제나 함께 일할 사람을 선택해야 하는 리더의 자리. 과연 어떤 사람과 같이 일할 것인가?</t>
  </si>
  <si>
    <t>권력을 가진 사람 주변에는 속임수를 쓰는 사람이 있기 마련. 만약 속임수를 간파하지 못하면 어떤 일이 벌어지게 될까?</t>
  </si>
  <si>
    <t>능력은 출중하나 흠이 많은 인물이 있다면, 그를 중용할 것인가? 내칠 것인가?</t>
  </si>
  <si>
    <t>초문왕을 바로 세울 수 있었던 '부끄러움'과 부끄러움을 알게 한 가르침에 대해 이야기한다</t>
  </si>
  <si>
    <t>역사의 흐름을 읽는 지혜를 통해 내가 타인의 실패한 족적을 따라가고 있진 않은지 되돌아 본다</t>
  </si>
  <si>
    <t>어떤 무리는 조직을 위태롭게 하고, 어떤 무리는 조직을 흥하게 한다. 내가 속한 이 모임은 조직에 이로운 모임일까?</t>
  </si>
  <si>
    <t>환심을 사려 말을 교묘하게 꾸미고 아첨하는 얼굴빛으로 타인의 속이는 '교언영색' 을 가려내는 지혜를 배워본다</t>
  </si>
  <si>
    <t>능력 위주의 인사를 원칙으로 했던 조조의 인재등용 방식 구현령을 만나본다</t>
  </si>
  <si>
    <t>2020시즌 한국시리즈 우승을 차지한 NC 다이노스의 이동욱 감독이 처음 수비코치가 되자마자 컴퓨터 학원에 등록한 이유는?</t>
  </si>
  <si>
    <t>2020시즌 메이저리그 팀 연봉총액 '꼴찌에서 3번째'였던 탬파베이 레이스가 월드시리즈까지 올라갈 수 있었던 비결은?</t>
  </si>
  <si>
    <t>메이저리그는 물론 북미 남성 프로스포츠 팀 최초 여성 단장, 킴 응(Kimberly J. Ng)을 소개한다.</t>
  </si>
  <si>
    <t>샌디에이고가 추구하는 'Versatile’ 다재다능 야구란 무엇일까?</t>
  </si>
  <si>
    <t>뉴욕 양키스에서 활약하던 다나카 마사히로, 그는 왜 메이저리그 구단들의 제의를 뿌리치고 친정팀으로 돌아왔을까?</t>
  </si>
  <si>
    <t>메이저리그 역사상 가장 ‘돌아이’ 같은 괴짜 투수, 트레버 바우어를 만나본다.</t>
  </si>
  <si>
    <t xml:space="preserve">시즌 초반 SSG 랜더스가 준수한 성적을 유지하고 있는 이유는? </t>
  </si>
  <si>
    <t>한화 이글스 카를로스 수베로 감독이 말하는 '실패할 자유'란 어떤 의미일까?</t>
  </si>
  <si>
    <t>야구는 이제 '하품 나는’ 지루한 ‘아재들의 스포츠'가 되어버린 걸까? 생존을 위한 야구의 변신 노력을 확인해보자!</t>
  </si>
  <si>
    <t>샌프란시스코가 모두의 예상을 깨고 메이저리그 전체 승률 1위로 도약할 수 있던 이유는?</t>
  </si>
  <si>
    <t>2021년 메이저리그 최고 히트상품 오타니 쇼헤이, 우리가 오타니에게 열광하는 이유는?</t>
  </si>
  <si>
    <t>고국으로 돌아온 메이저리거, 추신수가 부진을 극복하는 방법은?</t>
  </si>
  <si>
    <t>2021 한국시리즈 우승팀, KT 위즈를 이끈 이강철 감독을 만나본다.</t>
  </si>
  <si>
    <t>전국에 맷돌 손잡이 열풍을 일으킨 영화 속 범죄자들은 어떤 처벌을 받게 될까?</t>
  </si>
  <si>
    <t>전 세계를 뜨겁게 달군 영화 . 그런데 이 모든 게 실제라면 어떤 일이 벌어질까?</t>
  </si>
  <si>
    <t>코로나19 위기 속 상승세를 지속하고 있는 중국 국채금리. 경기 회복의 시그널인가? 중국 국채금리의 상승 이유에 대해 알아본다.</t>
  </si>
  <si>
    <t>2021년 들어 일부 신흥국이 금리 인상을 단행하고 있다. 긴축전환의 신호인가 아니면 다른 이유가 있는 것일까?</t>
  </si>
  <si>
    <t>완화적 통화정책 기조를 유지하고 있는 미국. 그런데 시장금리는 상승하고 있다. 현재 미국의 정책기조는 더 이상 효과적이지 못한 것일까?</t>
  </si>
  <si>
    <t>같은 방향으로 움직이던 美 주가와 금리의 관계에 변화가 생기기 시작했다. 이 변화는 왜 생겨났을까?</t>
  </si>
  <si>
    <t>양적완화 축소 등을 통해 완화적 통화정책 기조를 전환하려는 일부 선진국 중앙은행. 그들은 왜 이런 움직임을 보이고 있는 것일까?</t>
  </si>
  <si>
    <t>2021년 들어 점차 경기가 회복되고 있는 미국. 그런데 장기금리는 오히려 하락하고 있다? 왜 그런 것일까?</t>
  </si>
  <si>
    <t>2021년 미국의 두 번째 장기금리 상승세 배경은?</t>
  </si>
  <si>
    <t>주요국 통화정책, 시장 예상보다 신중한 자세를 취하는 이유는 무엇인가</t>
  </si>
  <si>
    <t>미국의 통화정책 정상화 추진 이후 장단기 금리차 축소 원인과 전망은?</t>
  </si>
  <si>
    <t>직원 행동주의 발생 이전에 직원들의 정서를 파악할 수 있다면?</t>
  </si>
  <si>
    <t>코로나19 이후 변화된 일상. 이 변화는 '넥스트 노멀'을 예고하고 있다!</t>
  </si>
  <si>
    <t>[콘텐츠 사업의 변화-상품 판매에서 지속 서비스로] 넥스트 노멀이 가장 먼저 시작된 출판, 음반시장. 무엇이 변했나?</t>
  </si>
  <si>
    <t>[플랫폼 사업화의 영향] 플랫폼 비즈니스가 많아지는 넥스트 노멀에서 비즈니스는 어떻게 달라져야 할까?</t>
  </si>
  <si>
    <t>[제품개발과 혁신의 변화: 제품 혁신에서 고객경험 혁신으로] 고객의 관점에서 혁신을 거듭해 제품의 경계선을 넘어선 두 기업을 소개한다</t>
  </si>
  <si>
    <t>지금 고객에게 무엇을 팔고 있습니까?</t>
  </si>
  <si>
    <t>MZ세대가 응원하는 힙한 친구, 패션 브랜드 Ami</t>
  </si>
  <si>
    <t>컬래버레이션에 경계는 없다! 치킨 집 KFC의 화끈한 도전</t>
  </si>
  <si>
    <t>신선한 책을 배달하는 BOTM을 아는가?</t>
  </si>
  <si>
    <t>스니커즈 한 켤레 때문에 유럽이 떠들썩하다! 리들 신드롬</t>
  </si>
  <si>
    <t>누텔라의 3가지 맛</t>
  </si>
  <si>
    <t>당신의 추억 속에 챔피온이 있습니까?</t>
  </si>
  <si>
    <t xml:space="preserve">달콤함으로 Z세대의 감각을 자극해 침체기를 돌파하는‘인스타그래머블 스토어' IT'SUGAR를 소개한다 </t>
  </si>
  <si>
    <t>스트리트 패션의 원조 스투시는 오늘도 솔드아웃</t>
  </si>
  <si>
    <t>요즘 브랜드, 요즘 마케팅</t>
  </si>
  <si>
    <t>못생긴 농산물만 팝니다! 설립 3년만에 유니콘 기업이 된 미스핏츠 마켓의 성공 비결은?</t>
  </si>
  <si>
    <t>게임과 명품이 만나 MZ 세대를 사로잡다</t>
  </si>
  <si>
    <t>고객이 원하는 경험은 무엇인가?</t>
  </si>
  <si>
    <t>럭셔리카 브랜드 페라리, 패션업 진출 선언하다?</t>
  </si>
  <si>
    <t>귀여움 하나로 전 세계를 사로잡다! 키위 회사 제스프리의 성공 비법</t>
  </si>
  <si>
    <t>SNS 핫 아이템! 히트 제조기! 완구기업 주루</t>
  </si>
  <si>
    <t>입안의 향수! 디저트 치약! 마비스다움</t>
  </si>
  <si>
    <t>전 세계인의 사랑을 받는 작디 작은 쿠키의 성공 전략은 무엇일까?</t>
  </si>
  <si>
    <t>늘어나는 게임 인구, 우리 고객으로 끌어들일 수 없을까?</t>
  </si>
  <si>
    <t>2020년 12월 초 런던 중심가에서 수 천명의 인도 재외동포들이 시위를 벌이다 코로나19 규정 위반으로 체포되었다. 왜 하필 런던에서 이런 사태가 발생한 것일까?</t>
  </si>
  <si>
    <t>'트럼프 시대’와 함께 ‘트럼피즘의 시대’ 역시 끝난 것일까?</t>
  </si>
  <si>
    <t>바이든 시대, 미중관계 그리고 한중관계는?</t>
  </si>
  <si>
    <t>미국 정권 교체에 따른 북한의 행보는?</t>
  </si>
  <si>
    <t xml:space="preserve">바이든 시대, 스가의 일본이 기대하는 앞날은? </t>
  </si>
  <si>
    <t>푸틴과 바이든의 냉기는 온기로 바뀔 것인가</t>
  </si>
  <si>
    <t>바이든과 유럽의 장밋빛 미래는 도래할 것인가</t>
  </si>
  <si>
    <t>2020년부터 2021년 현재까지 전세계 최대 관심사는 단연 코로나19. 그런데 인도는 다르다? 구글 트렌드 인기 검색어 순위에 담긴 인도인의 속마음을 들여다본다.</t>
  </si>
  <si>
    <t>평양에서 엎어지면 코 닿는 동네 '평성'은 어떻게 북한의 실리콘밸리가 됐을까?</t>
  </si>
  <si>
    <t>2021년 2월 1일 인도경제의 바로미터라 불리는 연간 예산안이 110분에 걸쳐 발표되었다. 인도는 코로나19를 빠르게 극복하고 성장 회복을 보여줄 수 있을까?</t>
  </si>
  <si>
    <t>평양 다음으로 경제·문화적 수준이 높은 도시 남포. 남포는 어떤 도시일까?</t>
  </si>
  <si>
    <t>북한 사람들의 향수를 자극하는 농업도시 사리원. 사리원을 주목해야 하는 이유는 무엇일까?</t>
  </si>
  <si>
    <t>인도는 코로나19 백신으로 빠른 경제 정상화와 지역 패권 강화라는 두 마리 토끼 잡기에 성공할 수 있을까?</t>
  </si>
  <si>
    <t>북한 고위 간부들이 휴양을 즐기는 도시 해주, 해주는 어떤 곳일까?</t>
  </si>
  <si>
    <t>코로나19 대응을 위해 강력한 봉쇄를 경험한 인도에서 고급 주택에 대한 관심이 증가하고 있다. 이유는 무엇일까?</t>
  </si>
  <si>
    <t>북한 전역의 공업 시설은 어떤 원칙으로 구축되었을까? 5가지 원칙을 확인해 본다.</t>
  </si>
  <si>
    <t>인도의 코로나19 신규 확진자 수가 폭증하며 걷잡을 수 없는 상황으로 치닫고 있다. 인도 국내 경제 뿐 아니라 세계경제에 어떤 영향을 미칠 것인가?</t>
  </si>
  <si>
    <t>북한이 다시 자력갱생을 외치며 최대 자원 '석탄'에 집중하고 있다. 그 이유와 의미를 확인해 본다.</t>
  </si>
  <si>
    <t>2021년 5월 8일 인도와 EU가 화상 정상회담에서 FTA 협상 재개를 공식 선언하였다. 8년 만에 다시 서로에게 손을 내민 양국의 시도는 타결될 수 있을까?</t>
  </si>
  <si>
    <t>북한 전력 부족 원인과 실상을 확인해 본다.</t>
  </si>
  <si>
    <t>2021년 6월 인도 정부는 수도 개발 계획인 '델리 마스터 플랜 2041' 초안을 공개했다. 향후 경제 활성화에 중요한 전환점이 될 수 있을까?</t>
  </si>
  <si>
    <t>북한이 자력갱생과 국방력 강화를 앞세워 야심차게 추진했던 기계공업은 어쩌다 북한 경제의 큰 짐이 됐을까?</t>
  </si>
  <si>
    <t>2021년 5월 코로나19 2차 대유행을 맞이했던 인도, 확산세가 잦아든 지금, 인도경제는 다시 일어설 수 있을까?</t>
  </si>
  <si>
    <t>코로나19를 계기로 전통의학에 대한 관심이 고조되고 있는 인도. 인도정부의 전통의학 밀어주기는 새로운 기회가 될 수 있을까?</t>
  </si>
  <si>
    <t>아직도 '카바이드' 찾는 북한 화학공업의 실상을 확인해 본다.</t>
  </si>
  <si>
    <t>10월 4일 인도에 처음으로 배드뱅크가 설립되었다. 향후 인도 경기 회복에도 긍정적으로 작용할 것인가?</t>
  </si>
  <si>
    <t>최근 인도에 불고 있는 K-푸드 열풍! 신사업의 기회가 되어줄 수 있을까?</t>
  </si>
  <si>
    <t>2021년 중국시장 공략의 포인트 중 하나는 바로 '출산정책', 산아제한 정책이 완화 혹은 폐지될 것이라는 전망이 현실화 될 경우, 기회는 엔젤시장에 있다!</t>
  </si>
  <si>
    <t>2021년 1월 중국 부호 1위의 주인공이 바뀌었다. 마윈을 누르고 정상을 차지한 주인공은 농푸산취안(農夫山泉)의 회장 중산산(鐘睒睒), 비결은 무엇일까?</t>
  </si>
  <si>
    <t>2011년 무산되었던 韓-中 해저터널이 다시 이슈로 부상하고 있다. 이유는 무엇일까?</t>
  </si>
  <si>
    <t>명청 교체기의 한가운데에서 나라를 구해냈지만 누명을 쓴 채 비극적 최후를 맞아야 했던 명나라 장군 원숭환, 그는 어떤 인물이었을까?</t>
  </si>
  <si>
    <t>세계 자동차기업 시가총액 순위에서 테슬라, 도요타, 폭스바겐에 이어 4위를 차지하며, 중국 자동차회사 중 시가총액 1위로 부상한 중국의 순수 전기차기업 니오. 성장의 비결은 무엇일까?</t>
  </si>
  <si>
    <t>이전 세대들과 달라도 너무 다르다! 중국 미래의 주역으로 부상한 신인류 링링허우(00後)의 속내를 들여다본다.</t>
  </si>
  <si>
    <t>중국 베이징대를 한국의 서울대처럼 생각한다면, 큰 오산이다. 중국의 수능인 까오카오를 통해 우리와는 다른 대학 제도를 알아본다.</t>
  </si>
  <si>
    <t>무서울 게 없어보이는 시진핑 주석의 집권 후 행보, 여기에는 20년 넘게 공산당 내 최고의 이론가였으며 시진핑 시대 중국의 정책 설계도를 그리는 전략가 왕후닝이 있다.</t>
  </si>
  <si>
    <t>한국 입시에서 최고 엘리트 코스로 꼽히는 의대, 하지만 중국에서 의대는 인기가 없다?</t>
  </si>
  <si>
    <t>2021년 8월 18일 텐센트가 500억 위안을, 9월 2일에는 중국 최대 플렛폼기업 알리바바가 1,000억위안을 중국 정부에 내놓았다. 이유는?</t>
  </si>
  <si>
    <t>난징의 과거시험장 '강남공원'에는 어떤 역사가 얽혀 있을까?</t>
  </si>
  <si>
    <t>미군의 아프가니스탄 철수와 함께 중국의 화약고로 떠오른 신장위구르자치구, 중국 공산당이 우려하는 것은 무엇일까?</t>
  </si>
  <si>
    <t>명나라 말, 청나라 초 난징의 진회하 일대에서 이름을 날렸던 8명의 기녀 '진회팔염'은 중국 역사와 어떤 관련이 있을까?</t>
  </si>
  <si>
    <t>몰도바-트란스니스트리아 분쟁이 새로운 글로벌 지정학 리스크의 뇌관으로 제기되고 있다. 와인의 나라 몰도바에서 무슨 일이 일어나고 있는 것일까?</t>
  </si>
  <si>
    <t>러시아와 서방 강대국의 사이에 끼인 중앙아시아의 작은 나라 조지아. 실권자인 이바니시빌리는 강대국 간의 균형을 맞추고 조지아를 안정으로 이끌 수 있을까?</t>
  </si>
  <si>
    <t>끊임없는 개혁과 개방으로 성장을 거듭하고 있는, 중앙아시아에서 가장 핫한 국가 우즈베키스탄과 한국의 관계가 더욱 뜨거워지고 있다.</t>
  </si>
  <si>
    <t>세계 최초이자 최대의 우주기지 바이코누르에 적극 투자를 시작한 카자흐스탄. 우주를 향한 이들의 꿈은 성공으로 이어질 수 있을까?</t>
  </si>
  <si>
    <t>미국의 아프가니스탄 철군 결정 이후 중앙아시아의 최소국인 타지키스탄이 세계의 이목을 받기시작했다. 그 이유는 무엇일까?</t>
  </si>
  <si>
    <t>키르기스스탄의 금광을 둘러싼 격변, 황금전쟁. 탈달러화를 향한 세계적인 변화는 지금 어느 지점에 와 있을까?</t>
  </si>
  <si>
    <t>2021 SERICEO 특별기획 미래촉수 Healthy Life</t>
  </si>
  <si>
    <t>헬스케어 산업의 미래 주요 먹거리, 스마트 병원</t>
  </si>
  <si>
    <t>기술이 바꾸는 나만의 세이프티 존</t>
  </si>
  <si>
    <t>헬스케어 핫이슈, 프라이머리 케어 접근성을 강화하라</t>
  </si>
  <si>
    <t>연중무휴 홈짐, 디지털 홈 피트니스</t>
  </si>
  <si>
    <t>Age in Place, 홈 기반 자기주도 케어</t>
  </si>
  <si>
    <t>2021년 6월 글로벌 컨설팅 기업 Mercer가 발표한 고비용 도시 1위로 아시가바트가 선정되었다. 1인당 소득이 세계 73위에 불과한 투르크메니스탄의 수도가 왜 이렇게 생활비가 많이 드는 것일까?</t>
  </si>
  <si>
    <t>나만의 주치의, 스마트한 건강 비서</t>
  </si>
  <si>
    <t>비대면 시대 멘탈 관리, 멘탈 케어</t>
  </si>
  <si>
    <t>개인 맞춤형 건강 라이프를 위한 공간 케어</t>
  </si>
  <si>
    <t>헬스케어 3.5를 선도한다, 미래촉수 Healthy Life</t>
  </si>
  <si>
    <t>구소련 소속 국가 중 가장 친서방적이며 친미적인 국가였던 우크라이나는 왜 미국을 강하게 비판하고 나선 것일까?</t>
  </si>
  <si>
    <t>순식간에 아프가니스탄을 장악한 탈레반에 대한 국제 사회의 요구는 단 하나. "포용적 정부를 수립하라". 미군 철수 그 후, 아프가니스탄의 미래는 어느 방향으로 흘러갈 것인가?</t>
  </si>
  <si>
    <t>에너지 전환을 위한 핵심 자원기지로 부상한 북극, 이 얼음의 땅을 둘러싼 강대국들의 전쟁이 심화되고 있다.</t>
  </si>
  <si>
    <t>난민을 앞세워 힘겨루기에 나선 독일과 미국, 그리고 러시아. 패권의 연장인가, 균형의 시작인가.</t>
  </si>
  <si>
    <t>중국 디스플레이 산업 굴기를 선도하는 BOE는 어떻게 급성장했는가?</t>
  </si>
  <si>
    <t>일본의 괴물 기업으로 불리는 키엔스를 아는가</t>
  </si>
  <si>
    <t>별중의 별! 기술 최강자!</t>
  </si>
  <si>
    <t>토요타 특허에는 어떤 미래가 담겼을까?</t>
  </si>
  <si>
    <t>지멘스가 특허를 대하는 자세</t>
  </si>
  <si>
    <t>반도체 지문이라고 불리는 퍼프의 현재</t>
  </si>
  <si>
    <t>메타버스 대표주자 로블록스</t>
  </si>
  <si>
    <t>가전의 틀을 깬 발뮤다의 질문</t>
  </si>
  <si>
    <t>코카콜라는 지금 어떤 변화를 준비하고 있는가</t>
  </si>
  <si>
    <t>볼보는 무엇에 진심일까?</t>
  </si>
  <si>
    <t>러시아가 우크라이나를 침량했다. 우크라이나는 어떤 무기로 러시아군에 맞설 수 있었던 걸까?</t>
  </si>
  <si>
    <t>러시아-우크라이나 전쟁에서 '하늘의 스타'로 떠오른 무기는?</t>
  </si>
  <si>
    <t>러시아의 게임 체인저 '킨잘 극초음속 미사일'을 만나본다.</t>
  </si>
  <si>
    <t>러시아의 우크라이나 침공, 전쟁의 판도를 바꾼 무기는 어떤 것일까?</t>
  </si>
  <si>
    <t>상대를 설득할 때 저항을 줄이는 방법 '오메가 전략'을 소개한다.</t>
  </si>
  <si>
    <t xml:space="preserve">다양한 상황에서 방송에 출연하거나 영상을 찍는 경우는 앞으로 더욱 많아질 것이다. 이때 어떤 표현과 언어를 사용해야 할까? </t>
  </si>
  <si>
    <t>구성원과의 식사, 단순히 밥만 먹는 자리가 될 것인가? 소통의 물꼬를 트는 자리가 될 것인가?</t>
  </si>
  <si>
    <t>최고 수준의 전문가와 보통 수준의 전문가는 무엇이 어떻게 다를까?</t>
  </si>
  <si>
    <t>언택트 시대 말하기 능력의 핵심 두 가지는 무엇일까?</t>
  </si>
  <si>
    <t>그리스 신화가 보여주는 최초의 여성은 판도라이다. '판도라의 상자'로 익히 알고 있는 그것에 얽힌 사연을 들어보자.</t>
  </si>
  <si>
    <t>홍수가 온 세상을 삼켜버리는 재앙에서도 살아남기 위해 갖추어야 할 인간의 품격이란 무엇일까</t>
  </si>
  <si>
    <t>페니키아 왕 아게노르의 아들, 카드모스. 누이동생을 찾으러 방방곡곡을 헤매다가 고향에 돌아가지 못하고 마는데… 우여곡절 끝에 테베의 왕이 되는 카드모스의 사연을 들어보자.</t>
  </si>
  <si>
    <t>사랑꾼 제우스의 선택에 의해 헤라로부터 미움을 받은 이오. 죽고 싶을 만큼 괴로운 고통의 늪에서 이오는 어떤 선택을 했을까?</t>
  </si>
  <si>
    <t>누구나 자기 이야기에서는 주연이다. 조연으로 평가되던 필록테테스, 트로이아 전쟁에 마침표를 찍는 중요 인물이었던 그를 조명한다.</t>
  </si>
  <si>
    <t>그리스 로마 신화 최고의 영웅, 아킬레우스. 그는 신에 가장 가까운 인간이었지만 단 하나의 약점 때문에 목숨을 잃고 만다. 어떻게 된 일일까?</t>
  </si>
  <si>
    <t>아내와 자식이 있었음에도 '아름다운 여인과의 사랑'을 원한 파리스. 그 선택이 어떤 결과를 불러 일으켰을까?</t>
  </si>
  <si>
    <t>트로이아 목마 작전을 성공시킨 병사, 시논의 이야기를 들어본다.</t>
  </si>
  <si>
    <t>그리스 로마 신화에서 지혜로운 인물로 손꼽히는 오디세우스. 그가 헬레네가 아닌 페넬로페를 아내로 선택한 이유는 무엇일까?</t>
  </si>
  <si>
    <t>시시포스는 왜 '영원히 바위를 굴리는 벌'을 받게 되었을까? 시시포스가 신의 노여움을 사게 된 이유에 관해 이야기를 들어보자.</t>
  </si>
  <si>
    <t>미래를 알 수 있다면 얼마나 좋을까? 신이 아닌 인간이면서 예언의 능력을 지닌 자, 테이레시아스의 이야기를 들어본다.</t>
  </si>
  <si>
    <t>영원히 간을 쪼아먹히는 존재, 프로메테우스처럼 간을 쪼아먹히는 인물이 있다. 바로 티티오스이다. 티티오스는 왜 이런 끔찍한 형벌을 받게 되었을까?</t>
  </si>
  <si>
    <t>현재의 나는 물론, 미래의 나를 결정하는 공부. 공부란 무엇인가?</t>
  </si>
  <si>
    <t>팬데믹 이후 기업들은 공급 변동에 어떻게 대처했을까? 서플라이 체인 분야 세계적 석학인 요시 셰피의 을 살펴본다.</t>
  </si>
  <si>
    <t>계속 오르는 배달료는 다 이유가 있다?</t>
  </si>
  <si>
    <t>코로나19 해열제에 소화제를 끼워파는 이유?</t>
  </si>
  <si>
    <t>'정부에서 돈을 찍어낸 다는 것' 화폐주조차익에 대해 알아보자</t>
  </si>
  <si>
    <t>스테이블 코인 루나-테라 사태와 뱅크런</t>
  </si>
  <si>
    <t>더욱 개인화하고 있는 다이내믹 프라이싱에 대해 알아보자!</t>
  </si>
  <si>
    <t>미국 연방대법원 낙태권 폐지, 어떻게 볼 것인가? 낙태의 경제학</t>
  </si>
  <si>
    <t>중앙은행의 역할, 중앙은행의 목표는 무엇인가?</t>
  </si>
  <si>
    <t>저출산의 경제학, 노벨경제학상 수상자 게리 베커의 연구를 통해 살펴보자</t>
  </si>
  <si>
    <t>이번 크리스마스 선물은 무엇을 사야 가장 경제적일까?</t>
  </si>
  <si>
    <t>오미크론 변이 확산, 글로벌 공급망 혼란으로 흔들리고 있는 유로존 경제의 2022년 향방은?</t>
  </si>
  <si>
    <t>코로나19와 미중갈등 등 큰 다양한 하방 압력이 예상되는 중국경제. 주목해야 할 경제 이슈를 알아본다</t>
  </si>
  <si>
    <t>최근 미국 노동시장에서는 The Great Resignation, 대퇴직 시대라는 말이 등장할 정도로, 역사상 가장 높은 퇴직률을 기록하고 있다. 대퇴직 행렬이 계속되는 원인과 향후 노동시장 흐름을 전망해본다.</t>
  </si>
  <si>
    <t>일대일로 vs. 글로벌 게이트웨이, 세계 패권의 투자 전쟁이 시작되었다?</t>
  </si>
  <si>
    <t>최근 중국 기업들 사이에서 메타버스 열풍이 불고 있다. 우리가 중국 메타버스 열풍에 특별히 주목해야 하는 이유는 무엇인지, 중국 메타버스 열풍의 3가지 원동력에 대해 알아본다.</t>
  </si>
  <si>
    <t>한때 고성장을 이루며 유럽의 유망시장으로 관심을 받던 터키가 최근 외환위기가 재점화되며 세계 경제에 큰 우려를 주고 있다.터키 경제 위기의 원인과 유럽경제에 미칠 영향에 대해 알아본다.</t>
  </si>
  <si>
    <t>미중 무역분쟁이 한창이던 시기. 극적으로 타결되었던 '미중 무역협정 1단계 합의'가 종료되면서, 미중 무역전쟁 재발에 대한 우려가 높아지고 있다. 미중 1단계 합의의 이행 결과와 향후 전망에 대해서 살펴본다.</t>
  </si>
  <si>
    <t>‘세계에서 아이 키우는 데 가장 돈이 많이 드는 나라’ 1위에 오른 중국. 그만큼 아이 낳기를 기피하는 젊은 부부들이 증가하고 있다.인구대국에서 인구절벽 위기에 처한 중국의 인구변화 원인을 살펴본다.</t>
  </si>
  <si>
    <t>러시아의 우크라이나 침공으로 국제사회의 비난이 계속되는 가운데 서방 연합국들의 경제제재가 지속되고 있다. 그 중 가장 강력한 경제제재를 취하고 있는 미국의 대러 경제제재를 확인해 본다.</t>
  </si>
  <si>
    <t>중국의 주요 국가정책 목표와 계획을 다루는 중국 최대 정치회의, 전인대에서는 과연 어떤 내용이 주요 이슈로 떠올랐을까? 2022년 전인대, 3가지 경제 이슈에 대해 살펴본다.</t>
  </si>
  <si>
    <t>2040년까지 일회용 플라스틱 완전 퇴출을 선언한 프랑스. 프랑스는 어떻게 플라스틱 사용을 규제하려는 것일까? 규제의 내용과 그 영향을 확인해 본다.</t>
  </si>
  <si>
    <t>활발한 M&amp;A가 벌어지고 있는 중국. 그 활황의 배경과 향후 전망을 확인해 본다.</t>
  </si>
  <si>
    <t>2022년 2월 말, 미국은 美 공급망 정책 경과보고서와 6대 산업에 대한 공급망 검토 보고서를 동시에 공개했다. 이번에 발표한 미국의 공급망 정책의 주요 내용과 함께 공급망 정책이 우리에게 줄 영향에 대해 알아본다.</t>
  </si>
  <si>
    <t>최근 중국에서는 적극적으로 디지털 위안화 서비스를 실시하고 있다. 중국이 디지털 위안화 보급에 적극적으로 나서는 이유에 대해 알아본다.</t>
  </si>
  <si>
    <t>개인소비와 기업의 생산 및 투자 등 각종 실물지표 흐름을 통해 미국 경제 상황을 객관적으로 분석해본다.</t>
  </si>
  <si>
    <t>지난 6월 1일 상하이시 봉쇄가 해제 되었지만, 외자기업은 오히려 중국 투자를 줄여나가고 있다. 외자기업들의 탈중국 이유는 무엇인지, 상하이 봉쇄 해제를 바라보는 엇갈린 시각에 대해 알아본다.</t>
  </si>
  <si>
    <t>최근 IPEF가 나오게 된 배경과 함께 4대 협력 분야의 구체적인 내용은 무엇인지 자세히 살펴본다.</t>
  </si>
  <si>
    <t>글로벌 대중 견제 심화 추세와 이에 대한 중국의 대응을 분석해 보면서 향후 충돌이 발생할 수 있는 주요 쟁점들에 대해 알아본다.</t>
  </si>
  <si>
    <t>최대 산유국 중 하나인 미국의 원유 생산이 더딘 이유에 대해 알아본다.</t>
  </si>
  <si>
    <t>2022년 하반기 유로존 경제를 복합 위기에 몰아넣고 있는 하방 리스크들을 자세히 살펴본다.</t>
  </si>
  <si>
    <t xml:space="preserve">큰 이변이 없는 한 '시진핑 주석의 3연임'이 확정되는 중국 20차 당대회가 올 10월 16일에 열린다. 과연 우리가 주목해야할 3가지 주요 관전 포인트는 무엇인지 알아본다. </t>
  </si>
  <si>
    <t>최근 미국 주택시장 침체에 대한 우려의 목소리가 들리고 있다. 주택시장 붕괴 가능성에 대해 경기 지표를 통해 분석해 본다.</t>
  </si>
  <si>
    <t>전기차 시대를 맞아 옛 동독에 글로벌 기업들의 투자가 이어지고 있다. 유럽 내 친환경 모빌리티 전진 기지로 떠오르고 있는 舊 동독의 강점을 확인해 본다.</t>
  </si>
  <si>
    <t>중국 부동산의 위기가 이제 중국 뿐 아니라 글로벌 경제의 또 다른 뇌관으로 떠오르고 있다. 과연 중국 부동산 리스크가 얼마나 심각한지 알아본다.</t>
  </si>
  <si>
    <t>최근 중국에 대한 공세를 강화하고 있는 미국의 대중 수출통제 방안과 그 영향에 대해 살펴본다.</t>
  </si>
  <si>
    <t>향후 중국 정치·경제를 이해하는데 매우 중요한 이정표가 되는 시진핑 3기 핵심 지도부에 대해 알아본다.</t>
  </si>
  <si>
    <t>2023년 유럽의 경기 위축 우려가 커지고 있다. 유로존 경제가 직면한 하방 리스크를 중심으로 2023년 유럽경제를 살펴본다.</t>
  </si>
  <si>
    <t>원격 로봇에 미세한 촉감과 힘의 세기까지 전달하는 기술이 들어간다면 과연 어떤 세상이 열리게 될지 알아본다.</t>
  </si>
  <si>
    <t>한국 로봇의 대표 주자, 한국 기술로 탄생한 재난 로봇 암스트롱을 만나 보자</t>
  </si>
  <si>
    <t>더이상의 제약은 없다, 로봇이 바꾸는 유통업의 판도</t>
  </si>
  <si>
    <t>상상했던 전투 로봇이 아니다? 실전 전투에 투입된 로봇을 만나 보자</t>
  </si>
  <si>
    <t>현실과 디지털이 융합되는 미래는 어떤 모습일까? Cyber-Physical World에서 기업의 사업 기회와 미래의 소비자·사회·시장 변화의 가능성을 확인해 본다.</t>
  </si>
  <si>
    <t>현실처럼 실감나는 가상세계가 있다면 어떤 일을 할 수 있을까? Cyber-Physical World가 현실과 가상의 만남을 통해 사용자가 원하는 목표를 달성할 수 있도록 돕는 사례를 확인해 본다.</t>
  </si>
  <si>
    <t>Cyber-Physical World 시대, 기업이 제공하려는 다양한 경험의 방식을 확인해 본다.</t>
  </si>
  <si>
    <t>Cyber-Physical World 시대의 가상세계는 과거의 가상세계와 무엇이 다를까?</t>
  </si>
  <si>
    <t>가상 세계에서의 확장된 나, '아바타'가 만들어 가는  Cyber-Physical World에 대해 살펴본다.</t>
  </si>
  <si>
    <t>실감 나는 가상공간이 중요해지면서 이를 체험할 수 있는 디바이스도 함께 주목받고 있다. 가상공간을 진짜 현실처럼 발전시키고 있는 기술에 대해 알아본다.</t>
  </si>
  <si>
    <t>최근 주목받고 있는 디지털 휴먼 기술과 디지털 휴먼의 활동 분야에 대해 알아본다.</t>
  </si>
  <si>
    <t>지속 가능한 Cyber-Physical World 발전을 위해 필요한 것을 알아본다.</t>
  </si>
  <si>
    <t>물류산업의 미래, 아마존 물류로봇 Kiva를 만나보자</t>
  </si>
  <si>
    <t>테슬라가 만든 휴머노이드, 로봇 산업 지형을 바꾸어 놓을 것인가?</t>
  </si>
  <si>
    <t>전기차 충전 인프라 부족 문제를 해결하면서 전기차 시장 성장의 촉매제가 될 수 있는 이동식 충전 로봇에 대해 알아본다.</t>
  </si>
  <si>
    <t>내게 너무 소중하고 다정한 로봇, Vector를 소개합니다</t>
  </si>
  <si>
    <t>실제 우리 눈에 보이는 것은 어떤 별일까?</t>
  </si>
  <si>
    <t>신기하고 궁금한 달 이야기</t>
  </si>
  <si>
    <t>탐사선은 목성과 토성에서 자폭한다? 알고 보면 놀라운 태양계의 상식들을 살펴본다.</t>
  </si>
  <si>
    <t>새로운 시대에 살아남기 위해 없어서는 안 될 '상상력과 창의성'</t>
  </si>
  <si>
    <t>오랜 세월 인류는 매일 밤하늘을 올려다보고 그 의미를 찾으려 했다. 하지만 이것은 모든 우주 생물이 누릴 수 있는 것이 아니다.</t>
  </si>
  <si>
    <t xml:space="preserve">한국형 발사체 '누리호'와 달 탐사선 '다누리'로 우주 탐사의 새로운 역사를 쓰고 있는 대한민국. 이것이 주는 의미는 무엇일까? </t>
  </si>
  <si>
    <t>우주와 자연의 경이로움에 대하여</t>
  </si>
  <si>
    <t>태양계의 끝은 어디까지를 말하는 걸까? 우리가 그곳에 가려면 얼마나 많은 시간이 필요할까?</t>
  </si>
  <si>
    <t>강력한 보안과 정교한 위치 인식을 지원하는 새로운 기술, UWB가 우리 일상에 어떻게 활용되고 있는지 알아본다.</t>
  </si>
  <si>
    <t>세계 최대 리테일 전시회'NRF 2022'에 소개된 다양한 디지털 혁신 기술을 확인해 본다.</t>
  </si>
  <si>
    <t>베이징 동계올림픽에서 주목받은 중국의 수소 전기차에 대해 알아본다.</t>
  </si>
  <si>
    <t>수천 년간 서로 다른 언어를 구사해 온 인류는 과연 언어장벽 없는 세상을 맞이할 수 있을까?</t>
  </si>
  <si>
    <t>결제는 물론 쇼핑, 저축, 투자, 가상화폐 거래 등 생활 전반의 인프라 기능을 제공하는 'Super App'의 진화를 알아본다.</t>
  </si>
  <si>
    <t>사양산업에서 미래 유망산업으로서 환골탈태한 섬유산업의 혁신에 대해 알아본다.</t>
  </si>
  <si>
    <t xml:space="preserve">사물인터넷 시대! 최근 자연에 존재하는 에너지를 수확하여 이용하는 에너지 자립형 ‘無배터리’ 센서 기술이 새롭게 조명되고 있다. 과연 無배터리 기술이 어디까지 왔는지 알아본다. </t>
  </si>
  <si>
    <t xml:space="preserve">전기차 시대 도래와 함께 타이어의 중요성이 또 다시 부각되고 있다. 전기차 시대 '비밀 병기'로까지 부상한 전기차 타이어의 발전 방향을 확인해 본다. </t>
  </si>
  <si>
    <t>코로나19에 따른 비대면 배송 확대, 드론 비행에 대한 규제 완화로 글로벌 유통업체들의 대론 배송 서비스 확대가 가시화 되고 있다. 현황과 드론 배송의 미래를 확인해 본다.</t>
  </si>
  <si>
    <t>서로 다른 교통 서비스를 하나의 앱으로 통합하는 플랫폼, 'MaaS'. 최근 '친환경' MaaS에 관심이 집중되는 이유를 확인해 본다.</t>
  </si>
  <si>
    <t>'스마트 워치'의 대항마로 '스마트 반지'가 떠오르고 있다. 스마트 반지의 매력은 무엇일까? OURA RING을 통해 확인해 본다.</t>
  </si>
  <si>
    <t>최근 재생에너지에서 나온 전기로 물을 전기분해해 생산한 그린수소가 주목받고 있다. 주요 국가들과 글로벌 기업들의 GW 그린수소 개발 경쟁에 대해 살펴본다.</t>
  </si>
  <si>
    <t>구독 서비스 증가로 가입자 이탈이 늘어나면서 OTT 시장이 흔들리고 있다. OTT 업체들의 생존 전략과 시장 재편 가능성을 확인해 본다.</t>
  </si>
  <si>
    <t>아시아에서 본국으로 생산거점을 이전하는 기업들. 그들은 왜 이전을 선택했을까? 이 선택은 제조업 생태계에 어떤 영향을 미칠까?</t>
  </si>
  <si>
    <t>세계식량가격지수가 역대 최대치를 기록한 시대. 비교적 안정적인 가격을 유지하고 있는 쌀을 활용한 다양한 아이디어로 성공적인 쌀 비즈니스를 선보이고 있는 일본기업에 대해 알아본다.</t>
  </si>
  <si>
    <t>원자재 탄소 다이어트로 제품 친환경성을 개선하고 있는 기업. 볼보 CE의 탄소 다이어트에 대해 알아본다.</t>
  </si>
  <si>
    <t>최근 MZ세대들에게 M2E, 즉 Move To Earn 서비스가 큰 화제가 되고 있다. 몸을 움직여 돈을 벌 수 있게 하는 서비스, Move To Earn이 무엇인지 알아본다.</t>
  </si>
  <si>
    <t>중고거래 '리커머스' 시장이 급성장하면서 글로벌 기업들까지 리커머스 비즈니스에 진출하며 열을 올리고 있다. 리커머스 시장 열풍을 확인해 본다.</t>
  </si>
  <si>
    <t>장애로 인해 IT 기술이 주는 효용을 제대로 누리지 못하는 사람들의 디지털 격차를 해소하기 위한 빅테크 기업들의 노력에 대해 알아본다.</t>
  </si>
  <si>
    <t>최근 애플은 신성장동력으로 '헬스케어' 시장 확대에 적극적으로 나서고 있다. 과연 애플이 헬스케어에 접근하는 방식은 무엇인지 알아본다.</t>
  </si>
  <si>
    <t>파킨슨병 환자들의 고생을 덜어주는 추척 앱, StrivePD가 탄생하기까지 큰 역할을 담당한 애플워치의 헬스부문 사업전략을 살펴본다.</t>
  </si>
  <si>
    <t>물류 인력 부족 문제를 풀기 위해 수년 전부터 무인 배송을 준비해온 월마트. 월마트의 도전을 확인해 본다.</t>
  </si>
  <si>
    <t>얼마 전 SK C&amp;C 판교데이터센터 화재로 데이터센터의 중요성을 실감한 요즘. 데이터센터란 무엇이며 최근 데이터센터의 새로운 움직임에 대해 알아본다.</t>
  </si>
  <si>
    <t>해마다 늘어나는 자연재해에 골머리를 앓고 있는 보험업계. 이들이 선택한 대응책은?</t>
  </si>
  <si>
    <t>불황이 지속되면서 벤처업계의 시름이 날로 깊어지고 있다. 투자 받기 어려운 환경 속에서도, 대규모 투자를 유치해 나가고 있는 위성 빅데이터 스타트업에 대해 살펴본다.</t>
  </si>
  <si>
    <t>지속되고 있는 인플레이션으로 생활비 위기를 맞은 서구 가구의 인식 변화가 시작되고 있다. 특히, 디지털 서비스에 더 이상 지갑을 열지 않으려고 하는 이유에 대해 알아본다.</t>
  </si>
  <si>
    <t>완성차업계의 화두, 반도체 내재화. 왜 완성차업계는 차량용 반도체를 자체 제작하려는 것일까?</t>
  </si>
  <si>
    <t>ESS 시장에서 단시간 내 업계 Top 3로 부상한 SI 업체, '플루언스 에너지'의 기술 경쟁력은 무엇일까?</t>
  </si>
  <si>
    <t>큰 주목을 받은 문화적 사건이 갑자기 나타나지는 않는다. 그렇다면 한류가 출현하는 데 직접적인 동력이 된 계기는 무엇일까?</t>
  </si>
  <si>
    <t>바이오 기술은 앞으로 어떤 분야에서 중점적으로 활용될까? 바이오 혁신은 무엇을 위한 방향으로 나아가고 있을까? 바이오 기술과 관련 산업을 조망해 본다.</t>
  </si>
  <si>
    <t>신개념 치료제로 주목받는 'RNA 치료제'의 기술 현황과 향후 전망을 확인해 본다.</t>
  </si>
  <si>
    <t>약 대신 소프트웨어 앱으로 치료한다? 디지털 기술을 활용한 혁신적 치료법, '디지털 치료제'의 특징을 확인해 본다.</t>
  </si>
  <si>
    <t>다양한 난치 질환 극복의 희망이 되고 있는 유전자 편집 치료제에 대해 알아본다.</t>
  </si>
  <si>
    <t>바이오의약품에 밀려 사양사업의 길을 걷던 합성신약 분야가 '단백질 분해제' 덕분에 다시 주목 받고 있다. 단백질 분해제란 무엇이며 향후 전망은 어떤지 살펴본다.</t>
  </si>
  <si>
    <t>면역세포를 활용하여 만든 새로운 항암 치료제, 세포치료제에 대해 알아본다.</t>
  </si>
  <si>
    <t>표적 항암제의 부작용을 해소하면서 항암 효능도 뛰어나다는 것이 알려지면서 면역 항암제 시장의 대세로 떠오른 면역관문억제제에 대해 알아본다.</t>
  </si>
  <si>
    <t>지난 100년 동안 내연기관을 중심으로 발전해온 자동차 산업이 대전환기를 맞이했다. 전기차 시장의 거센 물결과 전기차 전환 가속화의 이유를 알아본다.</t>
  </si>
  <si>
    <t>자동차 산업이 기술, 사회, 정치적 변화의 격랑을 겪고 있다. 자동차 업계는 이 변화에 어떻게 대응하고 있을까? 공급망을 중심으로 생산시스템의 변화를 확인해 본다.</t>
  </si>
  <si>
    <t>AI, IoT와 결합한 카메라의 시대가 열리고 있다. 인간의 손을 떠나 독립적으로 사물을 인식할 수 있게 된 제3의 카메라는 우리에게 어떤 기회를 제공할까?</t>
  </si>
  <si>
    <t>2022년 구글 AI 람다의 엔지니어 르모인이 해고됐다. 람다가 자의식을 가지고 있다고 주장하는 르모인. 대체 무슨 일이 있었던 것일까?</t>
  </si>
  <si>
    <t>최근 AI 이미지 생성 기술이 인간의 작품을 뛰어넘을 만큼 놀라운 발전을 거듭하고 있다.이미지 생성 AI에 대해 살펴본다.</t>
  </si>
  <si>
    <t>제조 현장에서 벌어지는 예기치 못한 '장비 가동 중단', AI로 막을 수 있다면? 'AI로 설비 오류를 사전에 파악하는 'AI 예지보전' 기술을 확인해 본다.</t>
  </si>
  <si>
    <t>최근 산업현장에서 광범위하게 쓰이고 있는 디지털 트윈. 디지털 트윈이란 무엇이고 어떻게 발전해 나가고 있는지 알아본다.</t>
  </si>
  <si>
    <t>서비스 분야에서 효율성 개선, 위기 대응 능력 향상, 고객 만족도 제고를 위해 활용되고 있는 디지털 트윈에 대해 알아본다.</t>
  </si>
  <si>
    <t>플랫트를 짓는 EPC업계에서는 디지털 트윈을 어떻게 활용하고 있는지 알아본다.</t>
  </si>
  <si>
    <t>'아름답다' 그 의미에 대하여</t>
  </si>
  <si>
    <t>정답을 위한 힌트가 오히려 정답을 찾는데 방해가 된다?!</t>
  </si>
  <si>
    <t>자연의 청소부 '분해자'</t>
  </si>
  <si>
    <t>흰개미 둔덕에 숨겨진 놀라운 사실</t>
  </si>
  <si>
    <t>식물과 곤충의 공진화</t>
  </si>
  <si>
    <t>세상에서 가장 기이한 동물 오리너구리</t>
  </si>
  <si>
    <t>카멜레온은 거친 정글에서 어떻게 살아남았을까?</t>
  </si>
  <si>
    <t>얼간이새는 왜 형제살해를 하는 것인가</t>
  </si>
  <si>
    <t>뜨거운 부성애를 가진 가시고기를 보면 한 사람이 생각난다</t>
  </si>
  <si>
    <t>뻐꾸기는 왜 둥지 약탈자로 불리는가</t>
  </si>
  <si>
    <t>누가 퍼핀의 수난에 방아쇠를 당겼는가</t>
  </si>
  <si>
    <t>서해안 갯벌에 사는 흰발농게는 왜 주먹대장으로 불릴까?</t>
  </si>
  <si>
    <t>무엇이 말코손바닥사슴의 목숨을 위협하고 있는가?</t>
  </si>
  <si>
    <t>갈라파고스 제도에 살고 있는 핀치</t>
  </si>
  <si>
    <t>1995년 비시장 전략의 중요성을 인지하지 못했던 셸은 2022년 왜 다른 선택을 하게 됐을까?</t>
  </si>
  <si>
    <t>우리 기업의 ESG 경영 수준을 객관적으로 파악하고 적합한 ESG 전략을 수립하기 위해 ESG 평가를 어떻게 이해해야 할까?</t>
  </si>
  <si>
    <t>최근 기업의 환경경영 이슈가 지구 환경 및 생물다양성을 회복시키는 Nature Positive로 확대되고 있다. 자연 회복력을 증진시키는 글로벌 기업의 Nature Positive 활동에 대해 살펴본다.</t>
  </si>
  <si>
    <t>환경경영3.0의 최종단계. 글로벌 기업들의 Green Communication을 알아본다</t>
  </si>
  <si>
    <t>기업 행동주의란 무엇인가? 첨예한 논쟁적 이슈에 기업은 어떻게 대응해야 할까?</t>
  </si>
  <si>
    <t>환경 리스크를 해소하라는 투자자들의 강력한 요구에서 출발하는 E 경영. E 경영 전략 수립을 위해 왜 '연결'을 고민해야 할까?</t>
  </si>
  <si>
    <t>더블에이가 지역사회와 새로운 공급망을 구축하며 가치를 창출한 방법은?</t>
  </si>
  <si>
    <t>협력업체 생산성 향상과 공급망 위험 관리를 통해 가치를 창출하는 방법은?</t>
  </si>
  <si>
    <t>세계경제포럼은 ESG에서 가장 중요한 축으로 G를 꼽았다. 거버넌스(Governance)란 무엇이며 무엇을 고민해야 할까?</t>
  </si>
  <si>
    <t xml:space="preserve">최근 뜨거운 이슈가 되고 있는 기업의 물적분할과 자회사 동시 상장, 어떻게 바라봐야 할까? </t>
  </si>
  <si>
    <t>빈혈인 듯 빈혈 아닌 악성빈혈과 치료제의 발견</t>
  </si>
  <si>
    <t>조직의 중요한 순간을 책임지는 '임팩트 플레이어'는 어떻게 확보할 수 있을까?</t>
  </si>
  <si>
    <t>급여 투명성이 확대되는 가운데 기업은 어떻게 대응해야 할까?</t>
  </si>
  <si>
    <t>2022년에도 우수 인재 확보를 위한 기업의 고충이 더욱 깊어질 것으로 보인다. 인재 등용 난국의 시대! 기업이 집중해야 할 HR 핵심은 무엇인지 2022년을 이끌어 갈 3가지 HR트렌드를 알아본다.</t>
  </si>
  <si>
    <t>빅테크를 보는 시각이 긍정에서 비판으로 변화한 이유는 무엇일까?</t>
  </si>
  <si>
    <t>최근 주 4일 근무를 시범적으로 도입하는 회사가 증가하고 있다.주 4일 근무제가 부상하게 된 원인과 장단점을 알아본다.</t>
  </si>
  <si>
    <t>기업들이 지원 자격에서 학위 요건을 없애는 '학위 리셋' 현상이 확산되고 있다. 이유가 뭘까? 학위 리셋이 가져올 변화를 확인해 본다.</t>
  </si>
  <si>
    <t>코로나19 종식 후 하이브리드 근무방식이 일반화될 것이란 전망이 우세한 가운데, 국내외 주요 기업들은 사무실 근무와 재택근무의 적절한 조합을 모색하고 있다. 이때 조직이 가장 고려해야 할 것은 무엇일까?</t>
  </si>
  <si>
    <t>팬데믹 이후 업무 환경이 크게 변화하면서 직원들의 적절한 성과관리를 위한 리더의 역할이 더욱 중요해지고 있다. 오늘날 요구되는 리더의 역할은 무엇일까?</t>
  </si>
  <si>
    <t>직원들의 마음을 상하지 않게 하면서 원하는 대로 상황을 이끌어가고 싶다면, 어떤 방식의 커뮤니케이션이 효과적일까?</t>
  </si>
  <si>
    <t>조직문화에도 독이 되는 문화, 독성문화가 존재한다. 직원들이 생각하는 5가지 독성 문화 CANDU에 대해 알아본다.</t>
  </si>
  <si>
    <t>최근 질레니얼 세대의 직업만족도가 20년 만에 최저 수치를 기록했다. 질레니얼 세대의 직업만족도가 낮아진 원인에 대해 알아본다.</t>
  </si>
  <si>
    <t>직원들의 퇴직 사유 1순위는 '독성 리더' 때문이라는데… 혹시 내가 독성 리더?</t>
  </si>
  <si>
    <t>코로나19 이후 일하는 방식이 변화하면서 일에 대한 사람들의 의식도 변화하고 있다. 앞으로는 어떨까? 일에 대한 사람들의 인식변화와 그에 따른 기업의 미래 HR 전략을 확인해 본다.</t>
  </si>
  <si>
    <t>바야흐로 대퇴직 시대. 재 경쟁의 파고 속에서 기업들이 집중해 할 것은 무엇인지 알아본다.</t>
  </si>
  <si>
    <t>최근 주목받고 있는 리더에게 필요한 새로운 권력 기반, '관계적 영향력'을 확인해 본다.</t>
  </si>
  <si>
    <t>직원의 범위는 어디까지일까? 새롭게 부상하고 있는 워크포스 생태계를 통해 알아보자.</t>
  </si>
  <si>
    <t>MZ세대를 중심으로 CEO와의 직접 소통을 원하는 직원들이 늘어나고 있다.조직원과의 커뮤니케이션 어떻게 해야 할까? 직원들과 소통을 잘한다고 평가받는 글로벌 CEO들의 소통 원칙을 확인해 본다.</t>
  </si>
  <si>
    <t>소통 원칙, 지원조직, 소통 채널 측면에서 기업이 실행해 볼 수 있는 'CEO 커뮤니케이션 가이드라인'을 확인해 본다.</t>
  </si>
  <si>
    <t>최근 마이크로소프트가 우수 인력 확보를 위해 새로운 4가지 인력관리 정책을 발표해 화제가 되고 있다. 어떤 내용이 담겨 있는 걸까? 자세히 확인해 본다.</t>
  </si>
  <si>
    <t>직원의 업무 몰입과 생산성을 높이고 싶다면? 직원 번영에 주목하라!</t>
  </si>
  <si>
    <t>리더가 모름을 인정하면 능력 없어 보인다? No! 직원들은 리더를 지적 겸손을 갖춘 지도자로 평가한다. 이유가 뭘까? 리더에게 지적 겸손이 필요한 이유를 확인해 본다.</t>
  </si>
  <si>
    <t>일상에서 우리가 결정 피로를 줄일 수 있는 방법에 대해 알아본다.</t>
  </si>
  <si>
    <t>변신을 거듭하며 성장하는 후지필름이 바이오의약품 CDMO시장에 크게 투자하는 이유는?</t>
  </si>
  <si>
    <t>요즘 가장 핫한 캠핑 브랜드 스노우피크</t>
  </si>
  <si>
    <t>100년 브랜드 토토의 지속 성장 비결</t>
  </si>
  <si>
    <t>위기에도 건재한 장수 브랜드, 호멜푸드를 만나본다.</t>
  </si>
  <si>
    <t>세계적인 자전거 브랜드 자이언트의 혁신</t>
  </si>
  <si>
    <t>창립 4년 만에 기업가치 124억 달러 '데카콘'에 등극하며 전 세계를 깜짝 놀라게 한 유통업체, 페어의 특별함은?</t>
  </si>
  <si>
    <t>팬데믹 상황에서 무서운 성장세를 보여준 미국 수공예 온라인 플랫폼, 엣시. 아마존이나 이베이가 장악한 이커머스 시장에서 엄청난 적자를 딛고 성공가도로 올라선 위기경영의 비결을 알아본다.</t>
  </si>
  <si>
    <t>침체된 테일러드 시장에서 승승장구하고 있는 휴고보스의 리브랜딩 전략에 대해 알아본다.</t>
  </si>
  <si>
    <t xml:space="preserve">스토리메이커 디즈니가 메타버스 스토리제국 건설에 나섰다. 메타버스와 NFT라는 새로운 세상 속에서 디즈니가 만들어 갈 미래를 알아본다. </t>
  </si>
  <si>
    <t>화덕피자를 집에서 먹을 수 있다면? 피자 덕후의 작은 바람으로 시작. 코로나 기간 매출이 급성장한 기업, 스코틀랜드의 가정용 화덕피자 오븐회사 우니의 성공비결에 대해 알아본다.</t>
  </si>
  <si>
    <t>2012년 설립 후 불과 10년 만에 기업가치 10억 달러 이상의 스타트업으로 등극한 기업. 바이트댄스의 성공비결을 알아본다.</t>
  </si>
  <si>
    <t>내가 가장 좋아하는 연예인이 축하 메시지 영상을 보내온다면? 셀럽과 팬의 관계를 이용한 새로운 마케팅으로 SNS 시장의 또 다른 가능성을 제시한 카메오의 성장비결에 대해 알아본다.</t>
  </si>
  <si>
    <t>구찌, 생로랑, 보테가 베네타 등 럭셔리 브랜드를 거느린 프랑스 유통 기업이자, 동물복지에 앞장서고 있는 그룹, 케어링에 대해 알아본다.</t>
  </si>
  <si>
    <t>싱글서브 프리미엄은 어떻게 탄생하는 것일까?</t>
  </si>
  <si>
    <t>혁신과 개선, 존중 받아 마땅할 각자의 가치가 있는 두 가지 중 무엇을 골라야 할까? 그 사이 어디에 자리해야 할까?</t>
  </si>
  <si>
    <t>CNBC가 9년 만에 재조명한 50대 혁신 기업 '인릭스'. 이유가 뭘까?</t>
  </si>
  <si>
    <t>아이스크림 콘 과자 하나로 104년 전통을 이어오고 있는 기업, JOY에 대해 알아본다.</t>
  </si>
  <si>
    <t>문제적 탐색과 슬랙 서치로는 찾지 못하는 기회를 어떻게 발견해낼 수 있을까?</t>
  </si>
  <si>
    <t>평범하기만 했던 요가복을 스타일리시한 패션으로 발전시키며, 요가복의 샤넬로 등극한, 룰루레몬의 성공 스토리를 알아본다.</t>
  </si>
  <si>
    <t>비즈니스에 엄청난 변화와 기회를 주는 단 하나의 질문이 있다면?</t>
  </si>
  <si>
    <t>전 세계에서 폭넓은 인기를 누리는 포켓몬스터의 IP 소유권을 갖고 있는 닌텐도. 자사의 경쟁력 있는 캐릭터 등을 바탕으로 게임계의 디즈니를 꿈꾸며 종합 콘텐츠 회사로의 변신 중인 닌텐도의 전략을 알아본다.</t>
  </si>
  <si>
    <t>세상의 모든 제품은 저마다 카테고리가 존재한다. 하지만 혁신을 원하는 당신에게 카테고리는 넘어야 할 또하나의 선이다.</t>
  </si>
  <si>
    <t>기업인들이 고민하는 두 갈래 길. 솔루션과 서비스, 무엇을 선택할까?</t>
  </si>
  <si>
    <t>제품이 소비자 손에 다다르기까지 다양한 과정, 분야에서 혁신이 시도된다. 그런데도 성과가 나지 않는다면? 씽크 홀리스틱이 필요한 시점이다.</t>
  </si>
  <si>
    <t>필즈상을 수상한 미국 프리스턴대 수학과 허준이 교수의 애장품이자 수많은 수학 석학들이 극찬하는 명품 분필, 하고로모에 대해 알아본다.</t>
  </si>
  <si>
    <t>다양성의 수용이 시대정신이 된 오늘날, 우리 비즈니스는 이해관계자들을 얼마나 수용하고 있을까?</t>
  </si>
  <si>
    <t>요즘 경영의 화두 하면 ESG! 혁신과 ESG는 따로 가는 것이 아니다. ESG가 혁신과 제대로 맞물려 돌아간다면 기업은 두 마리 토끼를 잡을 수 있다.</t>
  </si>
  <si>
    <t>국내에서는 한 차례 고배를 마신 스바루가 최근 스바루의 핵심 고객층, 스바리스트를 공략하며 혁신을 일으키고 있다. 팬덤 마케팅의 모범으로 불리우는 스바루의 성공비결을 알아본다.</t>
  </si>
  <si>
    <t>외면하고 싶은 불편한 진실을 마주하고 이를 해결해 나가는 기업을 소개한다</t>
  </si>
  <si>
    <t>일본 얼음역사의 산증인.100년의 역사를 지닌 쿠라모토 빙업의 성공비결에 대해 알아본다.</t>
  </si>
  <si>
    <t>단순한 세신을 넘어,'쇄신 경영'의 모범이 되고 있는 일본 목욕탕의 다양한 사례를 살펴본다.</t>
  </si>
  <si>
    <t>대표적인 초경쟁시장으로 꼽히는 日 미용실업계에서 지난 20년 동안 계속해서 수익을 내고 있는 미용실, 오쿠시의 비결은 무엇일까?</t>
  </si>
  <si>
    <t>일본에서 틈새전략하면 반드시 언급되는 기업, 마니(MANI). 기술틈새전략으로 30%의 높은 영업이익률을 유지하고 있는 비결은 무엇일까?</t>
  </si>
  <si>
    <t>농도 측정용 굴절계의 진화를 선도하며 일본 중소기업의 저력을 세계시장에 유감없이 발휘하고 있는 아타고의 진화과정을 따라가 본다</t>
  </si>
  <si>
    <t>직원 938명의 평균 연령은 71.1세에 달하고 그중 최고령자는 81세라는 일본의 인재파견 전문기업 고레이샤(高齡社), 팬데믹 상황에서 더욱 주목받는 이유는 무엇일까?</t>
  </si>
  <si>
    <t>'0살부터의 전통 브랜드'라는 캐치프레이즈를 앞세우고, 선인들의 지혜를 다음 세대로 이어가겠다는 전략으로 사세를 크게 확장해 나가고 있는 아에루의 진화비결을 알아본다.</t>
  </si>
  <si>
    <t>컨테이너 제조기업의 특별한 신사업! 고성능 탈취기로 일본에서 주목을 받고 있는 가타노 공업의 진화 비결을 알아본다.</t>
  </si>
  <si>
    <t>창업 10년 만에 도요타, 혼다, 닛산 등 주요 자동차 제조사의 선택을 받으며 미래 모빌리티 시대의 주역으로 부상한 전동휠체어 제조기업 윌(Whill)의 성장과정을 따라가 본다.</t>
  </si>
  <si>
    <t>일상생활에 넘쳐나는 과자에 새로운 부가가치를 부여해 지금까지 없었던 특별한 존재로 바꾸다! 신개념 기업판촉 시장을 열어가고 있는 에스프라이드의 진화를 따라가 본다.</t>
  </si>
  <si>
    <t>"이 세상에 쓸모 없는 것은 없다"는 야심찬 목소리로 일본을 너머 세계에서 주목받고 있는 기업 의 비결은 무엇일까?</t>
  </si>
  <si>
    <t>일본 장의업계의 불문율을 과감히 깨고 소비자의 마음을 사로잡은 Tear의 특별한 경영철학을 들여다본다</t>
  </si>
  <si>
    <t>수면장애를 겪는 사람들이 늘어나면서 급속히 성장 중인 일본의 수면 시장, 최근 획기적 아이디어로 크게 주목 받으며 새로운 아이콘으로 떠오른 기업, 베넥스를 만나본다.</t>
  </si>
  <si>
    <t>종업원 20명도 안되는 작은 규모지만, 매년 200개가 넘는 회사가 견학하기 위해 찾는 기업, 야마다제작소의 비결은 무엇일까?</t>
  </si>
  <si>
    <t>네덜란드에서 가장 큰 슈퍼마켓, 알버트 하인이 낭비를 줄이며 굿 프라핏을 만드는 방법은 무엇일까?</t>
  </si>
  <si>
    <t>철학이 담겨있는 브랜드 '수트농가 사이토 군'을 만나본다.</t>
  </si>
  <si>
    <t>코로나 이후 극심해진 빈부 격차, '역혁신'에 답이 있다?</t>
  </si>
  <si>
    <t>종업원으로서의 MZ, 고객으로서의 MZ, 이들이 원하는 ESG 트렌드를 바탕으로 내외부 브랜딩에 힘쓰고 있는 트렁크 호텔을 만나본다.</t>
  </si>
  <si>
    <t>"더이상 해양생물의 부고를 작성하는 일은 하고 싶지 않다!" 이렇게 선언한 해양연구소 연구원 엔릭 살라. 그는 어떻게 새로운 직업을 찾았을까?</t>
  </si>
  <si>
    <t>1984년, 서른넷의 나이에 자신의 이름을 딴 회사를 출범시킨 아일린 피셔를 만나본다.</t>
  </si>
  <si>
    <t>리퀴드데스가 플라스틱이 아닌 알루미늄캔에 물을 담아 파는 이유는?</t>
  </si>
  <si>
    <t>'노예노동 제로'를 지향하는 외로운 초콜릿 회사, 토니스 초코론니를 소개한다.</t>
  </si>
  <si>
    <t>불가능하다는 생각을 버리면 쓰레기 소각장도 기피시설이 아닌 관광명소가 될 수 있을까?</t>
  </si>
  <si>
    <t>'레고 점자 브릭' 프로젝트가 성공할 수 있었던 이유는?</t>
  </si>
  <si>
    <t>스타벅스 같은 커피숍부터 주노헤어 같은 미용실까지, 수많은 직영점과 가맹점이 꼭 똑같은 ESG 활동을 해야 할까?</t>
  </si>
  <si>
    <t>왜 일본 정부는 4천억 엔이라는 막대한 보조금을 지불하면서 tsmc 공장을 유치하려 하는 것일까?</t>
  </si>
  <si>
    <t>지금 일본에서는 2027년 경 한국 경제가 일본을 추월한다는 전망이 나오고 있다. 그 배경은 무엇일까?</t>
  </si>
  <si>
    <t>최근 일본에는 차세대 전지의 유력 후보인 전고체전지 개발 경쟁이 뜨겁다. 전지패권을 되찾기 위한 일본의 전략은 무엇일까?</t>
  </si>
  <si>
    <t>2022년 일본경제에 엔저라는 빨간불이 켜졌다. Risk Off로 불렸던 엔화는 더 이상 안전자산이 아닌 것일까?</t>
  </si>
  <si>
    <t>신정부 출범과 함께 한국 기업들은 일본과의 관계 회복에 대한 강한 의욕을 보이고 있다. 그럼 과연 일본은 어떤 반응일까?</t>
  </si>
  <si>
    <t>바이든 美 대통령 방한 이후 ‘경제안전보장’이란 용어가 자주 회자되고 있다. 우리보다 한발 앞서 폭넓게 경제안전보장에 대응에 나선 일본의 사례를 살펴본다.</t>
  </si>
  <si>
    <t>최근 한국기업들의 일본시장 진출에 조금씩 희망의 불씨가 보인다. 우리기업들은 난공불락의 일본시장에서 기반을 다질 수 있을까?</t>
  </si>
  <si>
    <t>IT, 디지털에서 뒤처진 일본은 향후 어떤 기술로 미래 먹거리를 창출하려 할까?</t>
  </si>
  <si>
    <t>일본기업의 종신고용 관행이 IT·디지털과 궁합이 맞지 않아 일본기업의 DX를 저해하고 있다는 주장이 최근 제기되고 있다.</t>
  </si>
  <si>
    <t>미국의 전략을 등에 업고 반도체산업 재생 전략을 서서히 가동하고 있는 일본, 과연 어떤 전략을 구상하고 있을까?</t>
  </si>
  <si>
    <t>고립된 섬으로 살아가는 종은 없다. 기업은 이해관계자와의 공진화(共進化, Coevolution)를 통해 지속가능할 수 있을까?</t>
  </si>
  <si>
    <t>때로는 한 발 물러서는 양보가 더 큰 힘이 되어 돌아오는 이치에 대해 알아본다</t>
  </si>
  <si>
    <t>최악을 예고하는 흉조를 어떻게 대처할 수 있는지 자치통감을 통해 그 지혜를 배워본다</t>
  </si>
  <si>
    <t>나 자신과 이웃, 사회와 세계를 깊이 생각하게 하는 수신의 출발점 검소에 대한 이야기</t>
  </si>
  <si>
    <t>갈등관계를 우호관계로 만들 수 있는 기회를 놓치지 않으려면 어떻게 해야할까? 최소한의 비용으로 평화를 유지하는 지혜를 배워본다</t>
  </si>
  <si>
    <t>소문을 얼마나 신뢰하시나요? 천정득인을 통해 왜곡을 분별하는 지혜를 알아본다</t>
  </si>
  <si>
    <t>기회가 주어진다고 모든 결과가 해피엔딩은 아니다! 절호의 기회를 놓치지 않으려면 어떻게 해야할까?</t>
  </si>
  <si>
    <t>현재에 안주하지 않고 한 걸음 더 나아가기 위해 혼신의 힘을 다하는 사람들의 이야기</t>
  </si>
  <si>
    <t>무력과 정치력을 기반으로 나라를 세웠던 왕들과 달리 교언영색으로 최고의 자리에 올라선 한 남자의 최후를 만나본다</t>
  </si>
  <si>
    <t>나의 부족한 점을 채우는 동시 상대방의 계발을 돕는 강력한 도구, 질문에 대해 알아본다</t>
  </si>
  <si>
    <t>타인을 이용해 자신의 권력을 과시하려고 했던 왕망의 최후를 통해 외교의 기본을 짚어본다</t>
  </si>
  <si>
    <t>나를 찾아온 손님을 대하는 태도가 내 삶을 어떻게 바꾸는지, '이성대객' 성어를 통해 알아본다</t>
  </si>
  <si>
    <t>부와 권력이 있어도 정치력이 없으면 목표에 다가갈 수 없다? 자치통감을 통해 시대를 이끌어가는 리더의 운명을 가른 정치력에 대해 알아본다.</t>
  </si>
  <si>
    <t>남들이 의미를 두지않고 스쳐지나간 것에 주목해 새로운 가치를 만들어 내는 사람들에게는‘봉심’이 없다? 고정관념에서 벗어나 사물을 보는 방법, 내 안에 자리잡은 봉심을 버리는 방법에 대해 알아본다.</t>
  </si>
  <si>
    <t>조작된 천심을 무너트린 '민심'의 힘에 대한 역사 속 이야기</t>
  </si>
  <si>
    <t>여러분의 삶은 무엇으로 가득 차 있나요? 내 삶을 덕으로 채울 수 있게 도와주는 지혜에 관한 이야기</t>
  </si>
  <si>
    <t>리더의 첫 행보가 갖는 의미와, 리더가 리더십의 첫 단추를 지혜롭게 꿰는 방법을 알아본다.</t>
  </si>
  <si>
    <t>'남이 버리면 나는 취한다' 남다른 관찰력과 통찰력이 선사하는 지혜 인기아취에 대해 알아본다</t>
  </si>
  <si>
    <t>부하가 함께 일하고 싶은 리더가 되려면 어떤 덕목을 갖춰야 할까? 인재가 믿고 따르는 리더가 되는 방법을 알아본다</t>
  </si>
  <si>
    <t>때론 가혹한 처벌 보다 너그러운 관대함이 죄를 뉘우치게 만든다는 '포편지벌' 이야기</t>
  </si>
  <si>
    <t>경쟁에서 이긴 사람들이 갖고 있는 태도를 한황제 유수를 통해 배워본다</t>
  </si>
  <si>
    <t>목표한 성과를 이루지 못했다면 그 이유를 찾는 과정에서 한 번쯤 되새겨봐야 할 이야기. 한 가지 일에 몰두하는 지혜 '전심치지'</t>
  </si>
  <si>
    <t>나라의 흥망성쇠는 그 나라를 이끌어가는 '인재'에게 달렸다는데...인재 영입을 위해 공을 들이는 건 예나 지금이나 비슷한 상황! 과연 사람을 움직이는 것에 결정적인 역할을 하는 것은 무엇일까?</t>
  </si>
  <si>
    <t xml:space="preserve">문제가 커지기 전, 경미한 때를 알아차리고 방지하는 방미두점의 지혜를 만나본다 </t>
  </si>
  <si>
    <t xml:space="preserve">창업 군주 아버지의 능력을 뛰어넘어 새로운 시대에 자기만의 새로운 방향을 제시하려면, 어떤 능력이 우선적으로 필요할까? </t>
  </si>
  <si>
    <t>MZ세대에겐 돈보다 더 중요한 것이 있다? 연봉만으로는 채울 수 없는 그 무언가! 최고의 인재를 사로잡는 비법을 알아본다</t>
  </si>
  <si>
    <t>틱톡 조회수 350만 을 넘어선 'Quiet Quitting' 이라는 제목의 영상! 어떤 내용이 담겨있길래 일반인은 물론 뉴욕타임즈, CNN, BBC 등 많은언론에서도 연일 보도하고 있는 것일까?</t>
  </si>
  <si>
    <t>X세대,Y세대,MZ세대라 나눠도 결국 우리는 같은 시대를 살아가는 하나의 세대다? 알파벳이 모든 것을 대변할 수 없는 한 시대를 살아가는 세대에 대한 이야기를 만나본다.</t>
  </si>
  <si>
    <t>직장생활에서 세대별 특성 차이가 있는 건 맞지만 원하는 리더상은 전 세대가 불문하고 일치한다는데.. 과연, 모두가 원하는 리더는 어떤 리더일까?</t>
  </si>
  <si>
    <t>2021시즌 월드시리즈 우승팀 애틀랜타 브레이브스의 노감독, 브라이언 스니커를 소개한다.</t>
  </si>
  <si>
    <t>야구는 남자의 스포츠? 서울대 야구부에서 뛰고 있는 '여자' 야구선수 김라경을 만나본다.</t>
  </si>
  <si>
    <t>평범한 선수로 잊혀지고 사라질 뻔했던 야구선수 유한준, 그가 데뷔 10년 차를 맞아 계획한 변신은?</t>
  </si>
  <si>
    <t>누구보다 야구를 사랑했던 인물, 전 메이저리그 총재, 버드 셀릭을 만나본다.</t>
  </si>
  <si>
    <t>'금녀'의 영역으로 여겨지던 야구, 하지만 이제 여성들의 역할이 커지고 있다?</t>
  </si>
  <si>
    <t>2022년 일본 프로야구에 '로키' 열풍을 일으키고 있는 투수, 사사키 로키를 만나본다.</t>
  </si>
  <si>
    <t>메이저리그의 신동으로 유명한 샌디에이고 파드리스의 A. J. 프렐러 단장을 만나본다.</t>
  </si>
  <si>
    <t>야구가 야구만으로 돈을 버는 시대는 지났다! 메이저리그가 '대박 투자'에 성공한 사연은?</t>
  </si>
  <si>
    <t>트렌드에 맞지 않아 보이던 노장감독들, 메이저리그가 이들을 다시 중용하는 이유는 무엇일까?</t>
  </si>
  <si>
    <t>LA 다저스 경기 아나운서 빈 스컬리, 그는 어떻게 야구를 더욱 멋지게 만들었을까?</t>
  </si>
  <si>
    <t>팬데믹 이후 급성장한 스포츠 카드 시장을 통해 수집 취미의 힘을 확인해본다.</t>
  </si>
  <si>
    <t>인수 창단 2번째 시즌 만에 한국시리즈 우승을 차지한 SSG 랜더스, 랜더스 우승이 특별한 이유는 무엇일까?</t>
  </si>
  <si>
    <t>사람을 구하기 위해 집과 차를 부수는 히어로는 죄를 면할 수 있을까?</t>
  </si>
  <si>
    <t>영화 속 지옥과 현실은 얼마나 다를까?</t>
  </si>
  <si>
    <t>영화 을 시작으로 국내 영화 및 드라마에 자주 등장하는 좀비. 좀비는 사람일까?</t>
  </si>
  <si>
    <t>'니 내 누군지 아니?'로 유명한 영화 속 장첸 일당은 조직폭력배가 아니다?</t>
  </si>
  <si>
    <t>각종 선거에 출마하기 위해서는 돈을 내야한다. 그 액수는 얼마일까? 그리고 그 이유는 무엇일까?</t>
  </si>
  <si>
    <t>마약 범죄를 뿌리뽑기 위한 법과의 전쟁</t>
  </si>
  <si>
    <t>미리 알아두면 도움이 될 상속법의 모든 것</t>
  </si>
  <si>
    <t>말로만 무언가를 주기로 한 약속도 꼭 지켜야 할까?</t>
  </si>
  <si>
    <t>'우리는 한 가족일까?' 당신에게 가족은 누구입니까?</t>
  </si>
  <si>
    <t>물건을 훔쳐도 처벌받지 않는 관계, 가족?</t>
  </si>
  <si>
    <t>우연히 주운 로또가 1등에 당첨된 것이라면 당첨금은 누구의 것일까?</t>
  </si>
  <si>
    <t xml:space="preserve">우크라이나는 핵 포기를, 러시아는 우크라이나에 경제와 안보 지원을 약속했던 1994년의 분위기와 달리 2022년엔 왜 서로에게 총구를 겨누게 된 것일까? 화해와 배신,강압과 화합이 얽혀 있는 그들의 흔들린 우정에 대해 알아본다 </t>
  </si>
  <si>
    <t>군사력을 동원한 일본의 강압에 의해 체결된 불평등 조약, '강화도 조약' 체결 전후 과정 및 비하인드 스토리를 날카로운 시선으로 짚어본다.</t>
  </si>
  <si>
    <t>과연 독일은 어떻게 분단의 아픔을 극복하고 통일을 이뤄냈을까? 통일로 가는 작은 길, 동서독 기본조약에 대해 알아본다.</t>
  </si>
  <si>
    <t xml:space="preserve">국내용과 국외용이 따로 있었던 전연의 맹약, 조약을 마음대로 해석한 두 나라의 이야기를 만나본다 </t>
  </si>
  <si>
    <t>지켜야 할 공간 '우주' 1960년대 만들어진 우주 조약에 대한 문제가 꾸준히 제기되는 가운데 인류는 어떤 답을 찾아낼 수 있을까?</t>
  </si>
  <si>
    <t>전쟁 중심에서 인권을 외치다, 제네바 협약</t>
  </si>
  <si>
    <t>최근 미국과 중국 통화정책의 디커플링 현상이 두드러지고 있다. 미국과 중국 중앙은행의 통화정책 차별화가 진행되고 있는 원인과 함께 이런 현상이 신흥국에 미치는 영향에 대해 알아본다.</t>
  </si>
  <si>
    <t>우크라이나 사태로 국제금융시장에서도 즉각적인 변화가 나타나고 있다. 특히, 큰 폭 하락했다가 상승하는 등 다른 움직임을 보이고 있는 미국 국채금리의 등락원인과 함께 앞으로 금리 향방을 알아본다.</t>
  </si>
  <si>
    <t>미국이 역사상 두 번째로 시행하는 양적긴축에 시장의 반응이 빠르게 나타나고 있다. 1차 양적 긴축과 달리 2차 양적긴축에서 주목할 만한 부분을 살펴본다.</t>
  </si>
  <si>
    <t>2022년 5월 9일, 미 연준의 '반기 금융안정보고서’가 발표되었다. 이를 바탕으로 연준이 통화정책을 시행함에 있어 불확실성이 왜 높은지에 대해 살펴본다.</t>
  </si>
  <si>
    <t>지난 6월 15일 미 연준이 정책금리를 0.75%p 인상했다. 무려 28년 만에 시행한 미 연준의 자이언트 스텝에 대한 평가와 함께 향후 전망에 대해서 살펴본다.</t>
  </si>
  <si>
    <t>美 사상 처음으로 2연속 자이언트 스텝이 이루어졌다. 7월 FOMC 주요 결과와 앞으로 시장금리의 향방에 대해 알아본다.</t>
  </si>
  <si>
    <t>글로벌 부채 상황이 개선되었음에도 불구하고 신흥국 부채 상황이 여전히 어려운 이유에 대해 알아본다.</t>
  </si>
  <si>
    <t>글로벌 금융 불안이 고조되고 있는 원인과 함께 향후 전망에 대해 자세히 살펴본다</t>
  </si>
  <si>
    <t>최근 미국 국채시장에 대한 우려의 목소리가 높아지고 있다. 미국 국채시장의 유동성이 하락한 원인과 함께 향후 전망에 대해 살펴본다.</t>
  </si>
  <si>
    <t>AI 도입만 하면 무조건 성공한다? NO! 도입 성공을 위해서는 AI를 발전시키는 조직문화와, 조직문화를 발전시켜주는 AI. 이 둘 간의 효과적인 순환 고리를 연결하는 CUE 모델이 필수!</t>
  </si>
  <si>
    <t>최근 MZ세대를 주축으로 보상 관련 정보와 결과를 직원들에게 투명하게 공개해달라는 요구가 증가하고 있다. 과연 직원들의 원하는 보상 투명성은 어느 정도일까? 기업과 직원이 원하는 보상 투명성 레벨과 보상 투명성 도입이 필요한 이유에 대해 알아본다.</t>
  </si>
  <si>
    <t xml:space="preserve">구성원에 대한 모든 데이터를 바탕으로 결과를 예측해보거나조정하는 것을 말하는 People Analytics. 최근 글로벌 기업에서 확대 적용 중인 People Analytics, 3가지 유의점에 대해 알아본다. </t>
  </si>
  <si>
    <t>[구독 서비스 전환의 유의점]유명 자동자 기업들이 구독 서비스를 포기하고 있다. 구독 서비스가 실패하지 않으려면 어떻게 해야할까</t>
  </si>
  <si>
    <t>[애자일 경영의 가치]계획대로 되지 않는 세상에서 실패하지 않는 계획을 세우려면?</t>
  </si>
  <si>
    <t>[제조업체의 디지털 전환 방향] 코로나19의 최대 수혜주였던 펠로톤이 최근 위기를 겪고 있다. 펠로톤이 위기를 맞은 이유는 무엇일까?</t>
  </si>
  <si>
    <t>[온라인 커머스의 변화] 커머스가 아닌 커뮤니티를 표방하는 쇼핑몰이 늘고 있는 이유는?</t>
  </si>
  <si>
    <t>새롭게 결심하고 그 결심을 이어가야 하는 상품. 결심상품에서 성공하는 기업들의 비결은?</t>
  </si>
  <si>
    <t>고객에게 최고의 경험을 제공하기 위해 직원을 이끄는 자발적인 동기가 필요하다.</t>
  </si>
  <si>
    <t>넥스트 노멀의 환경에서는 리더의 역할이 중요하다. 지시하는 리더에서 지원하는 리더로 변하기 위한 방법은?</t>
  </si>
  <si>
    <t>'진짜 자기' 모습이 아니면 억지로 좋은 이미지를 만들 수 없는 넥스트 노멀. 소비자는 진짜 기업의 모습을 알고 있다!</t>
  </si>
  <si>
    <t>넥스트 노멀에서 가장 중요한 Z세대 직원을 사로잡으려면?</t>
  </si>
  <si>
    <t xml:space="preserve">메타버스가 가져올 경제, 사회, 기술 변화에 기업은 어떻게 대응해야 할까? </t>
  </si>
  <si>
    <t>메타버스 시대에 기업 환경은 어떻게 바뀔까? 기업은 어떤 능력을 발휘해야 할까?</t>
  </si>
  <si>
    <t>메타버스 시대, 기업이 사활을 걸어야 할 것은 무엇일까?</t>
  </si>
  <si>
    <t>기업은 메타버스를 어떻게 활용할 수 있을까?</t>
  </si>
  <si>
    <t>메타버스와 웹3.0은 어떤 관계일까? 기업의 향후 대응전략은?</t>
  </si>
  <si>
    <t xml:space="preserve">게임, 산업, 미술, 부동산, 송아지 조각 투자까지... 무한 확장 중인 메타버스 수익모델을 살펴본다. </t>
  </si>
  <si>
    <t>블록체인은 위계 조직을 대체할 분산 시스템의 기초가 된다. 블록체인은 어떻게 조직구조를 혁신하게 될까?</t>
  </si>
  <si>
    <t>기업 경영 체계를 근본적으로 바꾸고 있는 메타버스. 메타버스는 마케팅, 파이낸스, 경영전략과 기업 지배구조를 어떻게 진화시킬까?</t>
  </si>
  <si>
    <t>요즘 마케팅 트렌드? MZ 마케팅 좀 하는 발렌시아가!</t>
  </si>
  <si>
    <t>톰 포드다움에 대하여</t>
  </si>
  <si>
    <t>소스계의 파괴적 혁신가 써 켄싱턴</t>
  </si>
  <si>
    <t>글로벌 유통업체들이 최근 리테일 미디어 사업을 본격 추진하고 있다. 이유가 뭘까? 광고 채널로 급부상하고 있는 리테일 미디어에 대해 알아본다.</t>
  </si>
  <si>
    <t>글로벌 기업들이 스트레스 해소와 정신건강에 초점을 맞춘 마케팅과 상품 개발에 집중하고 있다. 이유가 뭘까? 그 배경과 현황을 확인해 본다.</t>
  </si>
  <si>
    <t>전 세계 마케팅 담당자와 IT 담당자들이 뽑은 오늘날 가장 중요한 마케팅 기술, '고객 데이터 플랫폼'은 과연 무엇일까? 어떻게 활용되고 있을까?</t>
  </si>
  <si>
    <t>로고 교체하는 글로벌 기업, 이유가 뭘까?</t>
  </si>
  <si>
    <t>'드롭 데이'에서 시작된 드롭 마케팅은 어떻게 수많은 브랜드의 마케팅 전략이 됐을까?</t>
  </si>
  <si>
    <t>북한 정부의 농업 분야 목표는 식량 자급자족 실현이다. 자급자족은커녕 만성적 식량 부족에 시달리고 있는 북한 농업의 실상을 알아본다.</t>
  </si>
  <si>
    <t>2021년 인도 유니콘 기업 수가 총 54개로 영국을 제치고 미국, 중국에 이어 세계 3위를 기록하여 크게 주목을 받고 있다.</t>
  </si>
  <si>
    <t xml:space="preserve">앙상하게 마른 북한 돼지의 실체. 과연 어떻게 된 것일까? </t>
  </si>
  <si>
    <t>최근 인도와 아랍에미리트가 CEPA를 체결하는 등 인도의'웰컴 FTA'기조가 시작됐다.인도가 적극적으로 FTA에 나서는 이유에 대해 알아본다.</t>
  </si>
  <si>
    <t>북한에서는 돼지고기보다 수산물 가격이 높다고 하는데... 1960~1970년대 활발했던 북한 수산업, 현재 상황은 어떤지 짚어본다.</t>
  </si>
  <si>
    <t>북한은 코로자 확진자가 0명이라고 주장하고 있다. 팬데믹 이후 2년 동안 북한에는 어떤 변화가 있었을까?</t>
  </si>
  <si>
    <t>전 세계적으로 뜨거운 K컬처 열풍. 북한 사람들도 BTS 음악을 듣고 한국 드라마와 영화를 본다고 하는데... 북한 당국의 강력한 제재 하에서도 확산되고 있는 K컬처 열풍을 짚어본다.</t>
  </si>
  <si>
    <t>급격하게 변화하고 있는 국제정세. 그 가운데 북한의 미사일 도발이 잦아지고 있다. 북한은 어떤 노선을 선택한 것일까?</t>
  </si>
  <si>
    <t>러시아 우크라이나 전쟁 후 전 세계가 러시아에 대해 다양한 제재로 대응하고 가운데 대러 전선에 불참하며 여전히 미온적 태도를 유지하고 있는 인도의 속내를 알아본다.</t>
  </si>
  <si>
    <t>코로나 방역을 단시간에 성공한 북한? 오미크론 발생을 공개한 북한의 속내를 들여다 본다.</t>
  </si>
  <si>
    <t>북한은 왜 핵에 집착하는 것일까? 핵무기를 '핵 억제력'이라고 주장하는 북한의 속내를 들여다본다.</t>
  </si>
  <si>
    <t>최근 인도는 그야말로‘쓰레기와의 전쟁 중’이라고 해도 과언이 아니다. 쓰레기산, 쓰레기 카페까지 등장할 정도로 인도에 쓰레기가 문제가 되고 있는 원인에 대해 알아본다.</t>
  </si>
  <si>
    <t>북한 주민이 전반적으로 원하는 경제교류는 생활과 직결되는 부분이다. 전기, 물, 교통, 난방 등 6가지 분야를 살펴본다.</t>
  </si>
  <si>
    <t>북한 최고인민회의는 한국 국회에 해당한다. 김정은은 시정연설에서 어떤 말을 했을까? 북한의 불안정성을 짚어본다.</t>
  </si>
  <si>
    <t>북한시장 쌀가격이 오르고 있다. 잘못된 정책으로 경제문화가 심화되고 있는 북한 식량 사정에 관해 알아본다.</t>
  </si>
  <si>
    <t>인도계 리시 수낵이 영국 총리로 당선되어 공식 취임했다. 이번 리시 수낵의 당선을 인도인들이 특별히 기뻐한 이유는 무엇일까? 리시 수낵 당선이 영국과 인도, 양국에 미치는 영향에 대해 알아본다.</t>
  </si>
  <si>
    <t>북한이 미사일, 포사격 등 군사도발을 거듭하고 있다. 북한발 위기, 어떻게 해석해야 할까?</t>
  </si>
  <si>
    <t>명나라를 세우며 대륙을 제패했던 주원장, 그가 세운 최대 규모 난징성벽에 숨겨진 이야기는?</t>
  </si>
  <si>
    <t>언어, 문화, 종교가 모두 다른 56개의 민족으로 이뤄진 중국. 오랜 시간 중국 공산당이 외쳐온 '하나의 중국'이라는 슬로건은 이뤄질 수 있을 것인가?</t>
  </si>
  <si>
    <t>난징에 자리한 유일한 명 황제의 능, 효릉(孝陵). 주원장이 묻힌 효릉에는 어떤 중국 역사가 담겨 있을까?</t>
  </si>
  <si>
    <t>한 국가를 구할 만한 영웅적 기질과 천재적인 지략에 충성심까지 가졌던 명의 장군 웅정필. 그는 왜 뜻을 펼쳐보지 못하고 억울하게 죽어야만 했을까?</t>
  </si>
  <si>
    <t>청나라를 무너뜨린 신해혁명을 주도했고 중화민국 임시대총통을 지낸 사람, 쑨원(孫文). 그는 왜 난징에 묻혔을까?</t>
  </si>
  <si>
    <t>성장세가 급격히 둔화되고 있는 중국 라면시장에서 혜성처럼 등장한 라면 브랜드, 라미엔슈어(拉面設, ramen talk). 중국인들을 사로잡은 비결은 무엇일까?</t>
  </si>
  <si>
    <t>명의 수도이자 중국 근현대사의 비극을 간직하고 있는 난징. 고난과 영광의 역사가 모두 담긴 대표적인 두 사찰, 정해사와 대보은사를 소개한다.</t>
  </si>
  <si>
    <t>왕의 자격과 왕도, 리더의 자격을 가졌는가?</t>
  </si>
  <si>
    <t>난징에 기록된 뼈아픈 역사, 난징대학살 기념관을 통해 역사를 '왜', '어떻게' 기억해야 하는지, 난징이 던지는 질문을 되새겨 본다.</t>
  </si>
  <si>
    <t>영국 식민 시절, 인도인들이 코브라를 집에서 키운 까닭은?</t>
  </si>
  <si>
    <t>요(遼).금(金).원(元).청(淸)에 이르기까지 정복왕조가 중심지로 삼았던 베이징. 그곳에서 정복자가 꿈꿨던 것은 무엇일까?</t>
  </si>
  <si>
    <t>인도 여학생이 닮고 싶어하는 인물 1위, 인도 경찰 최초의 여성 간부 키란 베디를 만나 봅니다</t>
  </si>
  <si>
    <t>대표적 신흥시장으로 불리는 아프리카. 그 중에서도 휴대폰 시장을 접수한 중국 브랜드 촨인(傳音, Transsion). 그들은 어떻게 아프리카 시장을 접수했을까?</t>
  </si>
  <si>
    <t>천국과 지옥을 오가는 카슈미르의 풍경에 담긴 슬픈 진실</t>
  </si>
  <si>
    <t>중화와 이적을 모두 아우르는 '천자(天子)'가 되겠다는 야심을 품었던 영락제, 그는 왜 베이징(北京) 천도를 서둘렀을까?</t>
  </si>
  <si>
    <t>2003년부터 지금까지 계속되고 있는 중국의 중화문명탐원공정(中華文明探源工程). 중국의 역사왜곡은 어디까지 이어질까?</t>
  </si>
  <si>
    <t>확장과 방어, 팽창성과 폐쇄성, 경멸과 두려움, 강대함과 허약함이 공존하는 중국의 상징, 만리장성. 거대한 성벽은 왜 모순의 결정체가 되었을까?</t>
  </si>
  <si>
    <t>해적 헨리 에이버리와 무굴 제국의 악연, 무굴 제국은 왜 바다를 지배하지 못했나?</t>
  </si>
  <si>
    <t>인도인이 생각하는 머리와 발 그리고 카스트</t>
  </si>
  <si>
    <t>중국에서 매년 4조 원의 매출을 올리며 최대 쌀과자 기업으로 시장을 석권한 대만기업 왕왕, 그들은 어떻게 중국시장의 높은 벽을 뚫을 수 있었을까?</t>
  </si>
  <si>
    <t>1919년 5·4 운동에서 1989년 6·4 천안문 사건에 이르기까지 민중이 자신의 목소리를 냈던 곳이자 그 목소리가 무참히 짓밟힌 곳이기도 한 천안문 광장의 환희와 비극의 역사를 들여다본다.</t>
  </si>
  <si>
    <t>인도에서 열린 화려한 영국 대관식의 이면에는 어떤 이야기가?</t>
  </si>
  <si>
    <t>서기 9년에 전한(前漢)을 무너뜨리고 신나라를 세웠으나, 한때 역적의 대명사로 불렸던 왕망. 그는 정말 역적이었을까?</t>
  </si>
  <si>
    <t>2020년부터 세계에 확산된 코로나19로 베트남은 빗장을 단단히 걸었다. 이는 외국인 기업인들에게 더 큰 위기가 되었는데, 코로나19가 닥친 베트남에서 발견한 두 얼굴은?</t>
  </si>
  <si>
    <t>요가와 명상을 찾아 인도로 떠난 비틀스</t>
  </si>
  <si>
    <t>마오주석기념당, 인민대회당, 중국국가박물관, 인민영웅기념비, 그리고 천안문까지 중국 역사의 상징적 건축물을 모두 품고 있는 천안문 광장의 역사를 들여다 본다.</t>
  </si>
  <si>
    <t>꽌시 No! 뇌물 No! 중국시장에 솔직함으로 승부수를 던진 기업, 싼즈송슈(三只松鼠). 그들의 성공스토리를 들여다 본다.</t>
  </si>
  <si>
    <t>동남아시아에서 흔히 볼 수 있는 풍경 중 하나는 오토바이에 아이들을 싣고 학교에서 학원으로 픽업을 다니는 부모들이다. 그들은 왜 아이들의 교육에 목을 매는 것일까?</t>
  </si>
  <si>
    <t>중국에 현존하는 가장 크고 보존이 잘 된 황궁이자, 약 600년의 역사를 갖고 있는 자금성은 어떤 역사를 품고 있을까?</t>
  </si>
  <si>
    <t>과거 중국의 민주화 운동을 주도했던 대학생들이 이제는 중국의 모든 계층 중에서 공산당을 지지하는 핵심집단으로 성장하고 있다.</t>
  </si>
  <si>
    <t>인도 빈곤 퇴치에 힘쓴 학자들, 인도인 노벨 경제학상 수상자들을 만나보자</t>
  </si>
  <si>
    <t>코로나19가 터지자 베트남은 중국의 눈치를 보지 않고 바로 강경대응 했다. 중국 앞에서 유난히 더 당당한 베트남, 왜 그럴까?</t>
  </si>
  <si>
    <t>명·청 시대의 황궁이자 금단의 영역이었던 자금성은 어떻게 박물관이 되었을까?</t>
  </si>
  <si>
    <t xml:space="preserve">2022년을 바꿀 주요 트렌드로 부상하고 있는 메타버스! 일하는 방식, 소통하는 방식에 기본이 되는 HR 역시 메타버스를 통해 빠르게 변화하고 있다는데... 메타버스가 바꾸는 HR의 변화의 방향과 우리 기업에 도입할 현실 방안을 함께 모색해본다 </t>
  </si>
  <si>
    <t>무엇을 상상하든 그 이상, 메타버스 HR! 제한된 시공간에서 제공되었던 기존 맞춤형 교육의 한계를 뛰어넘을 수 있게 도와주는 메타버스 교육의 모든 것을 알아본다</t>
  </si>
  <si>
    <t xml:space="preserve">무엇을 상상하든 그 이상, 메타버스 HR! 팬데믹으로 인해 대규모로 사람이 모이는 채용 과정에 큰 타격이 있을 것이라 예상했으나 오히려 메타버스 채용박람회로 MZ세대 참여율과 만족도는 더욱 높아졌다는데! 메타버스 채용 체계부터 기업 규모와 상관없이 쉽게 접근할 수 있는 도입 방법까지 모두 알아본다 </t>
  </si>
  <si>
    <t>무엇을 상상하든 그 이상, 메타버스 HR! 직접 만나지 않아도, 멀리 떨어져 있어도 메타버스를 활용한다면 시공간을 뛰어넘는 협업이 가능하다? 기존 협업의 한계를 뛰어넘는 2022년 메타버스 협업의 모든 것을 알아본다</t>
  </si>
  <si>
    <t xml:space="preserve">무엇을 상상하든 그 이상, 메타버스 HR! 대한민국 성인 4명 중 1명은 심리적 어려움을 겪고 있다는데... 디지털 치료제 개념으로 떠오르고있는 메타버스를 통한 마음관리 방법을 알아본다 </t>
  </si>
  <si>
    <t>160여명이 숨지고 무려 12,000여명이 체포된 카자흐스탄 대규모 반정부 시위, 이 상황이 우리에게 주는 의미는 무엇일까?</t>
  </si>
  <si>
    <t>소련 붕괴 후 30년이 지난 지금까지도 중앙아시아의 국가들은 왜 노후된 러시아의 통합전력망에서 벗어나지 못하고 있을까?</t>
  </si>
  <si>
    <t>2022년 2월 24일 우크라이나를 침공한 러시아, 과연 그 끝은 어디를 향하고 있을까?</t>
  </si>
  <si>
    <t>러시아의 우크라이나 침공으로 전 세계가 요동치고 있다. 많은 나라들이 자국의 이익을 향해 힘의 축을 돌리는 가운데, 과연 우크라이나 전쟁은 신냉전의 신호탄이 될 것인가?</t>
  </si>
  <si>
    <t>러시아에서 '두뇌 유출' 현상이 나타나고 있다. 전쟁과 경기 침체를 피해 수만명의 젊은 IT 인재들이 조국을 등지는 상황, 러시아의 성장동력에 빨간불이 켜진 것일까?</t>
  </si>
  <si>
    <t>개혁과 개방으로 눈부신 성장을 거듭하며 세계에서 가장 핫한 국가로 부상한 우즈베키스탄. 그러나 대선 이후, 상황은 반전되었다. 무슨 일이 일어나고 있는 것일까?</t>
  </si>
  <si>
    <t>우크라이나 전쟁이 발발한 지 반년, 유럽의 강호 독일이 전쟁 당사자 외 최대 피해자가 된 이유는 무엇일까?</t>
  </si>
  <si>
    <t>우크라이나 전쟁으로 인한 대차대조표가 국별로 조금씩 윤곽을 드러내고 있는 가운데, 사우디아라비아가 미국 경제의 큰 변수로 등장했다. 러시아와 중국의 손을 잡은 사우디의 본심은 과연 무엇일까?</t>
  </si>
  <si>
    <t>다윗과 골리앗 싸움이라 불릴 만큼 전력에서 절대적으로 열세인 우크라이나는 어떻게 예상을 깨고 전세를 뒤집을 수 있었을까?</t>
  </si>
  <si>
    <t>서방과 동방의 중재자 역할을 도맡으며 몸값을 최대한으로 올리고 있는 튀르키예의 전략은 무엇일까?</t>
  </si>
  <si>
    <t>전 세계를 뒤흔든 K-문화의 저력</t>
  </si>
  <si>
    <t>CES 2022 기술대전</t>
  </si>
  <si>
    <t>커피 한잔에 테크 한 스푼! 네스프레소</t>
  </si>
  <si>
    <t>특허로 보는 롤렉스의 기술</t>
  </si>
  <si>
    <t>누가 진정한 발명자인가</t>
  </si>
  <si>
    <t>전기차 시장의 숨은 강자 혼다</t>
  </si>
  <si>
    <t>185살 존 디어는 왜 농업계의 테슬라로 불리는가</t>
  </si>
  <si>
    <t>후지필름은 어떻게 위기를 기회로 바꾸었을까?</t>
  </si>
  <si>
    <t>레고는 어떤 특허로 미래를 준비하고 있을까?</t>
  </si>
  <si>
    <t>가자 우주로! 대한민국 창공을 가른 누리호의 숨은 주역들</t>
  </si>
  <si>
    <t>대만 국민기업 TSMC는 지금 어떤 반도체 특허를 출원하고 있을까?</t>
  </si>
  <si>
    <t>기정학 시대의 게임체임저 양자 컴퓨팅</t>
  </si>
  <si>
    <t>누구나 한 번쯤 떨쳐버리기 힘든 고민과 걱정 때문에 잠 못 이룬 경험을 하기 마련. 생각은 왜 괴로움으로 이어질까? 어떻게 하면 나를 괴롭히는 생각에서 벗어날 수 있을까? 그 원인과 방법을 확인해 본다.</t>
  </si>
  <si>
    <t>결정이 세상에서 제일 어려운 나, 뭐가 문제인 것일까? 어떻게 하면 '결정장애'를 극복할 수 있을까? 원인과 해법을 알아본다.</t>
  </si>
  <si>
    <t>'개천에서 용났다'는 친구들의 부러움과 달리 학벌 때문에 직장에서 열등감을 느끼는 김 대리 사연을 확인해 본다.</t>
  </si>
  <si>
    <t>직장을 그만두고 싶어도 그러지 못하는 워킹맘 박 과장. 일을 그만 두면 행복할까? 일과 삶을 대하는 현실적인 자세를 생각해 본다.</t>
  </si>
  <si>
    <t>누군가 도와주겠다고 하면 왜 호의가 불편할까? 호의가 불편한 사람들의 유형별 특징과 적절한 대인관계 방법을 확인해 본다.</t>
  </si>
  <si>
    <t>열심히 일하지 않는 동료들 때문에 피해를 보는 것 같아 화가 난다는 김 과장. 어떻게 하면 스트레스를 줄일 수 있을까? 그 방법을 확인해 본다.</t>
  </si>
  <si>
    <t>부부싸움 후 아내 눈치만 보며 선뜻 사과를 하지 못하는 박 과장. 왜 사과가 어려운 것일까? 진심을 전달할 수 있는 사과 방법을 알아본다.</t>
  </si>
  <si>
    <t>회사에서 웃는 얼굴로 고객을 응대했지만 집에 돌아와 가족에게 분노를 터트리고 말았다! 뭐가 문제인 걸까? 감정노동에 따른 스트레스가 위험한 이유와 해소 방법에 대해 알아본다.</t>
  </si>
  <si>
    <t>부족한 점이 보여서 '지적'을 했더니 '부정적인 사람'이라는 딱지가 붙었다. 나는 문제 있는 사람인 걸까? 바람직한 자기 인식 자세와 문제를 대하는 현명한 방법에 대해 알아본다.</t>
  </si>
  <si>
    <t>천직이라 여길 만큼 '원하던 일'을 하게 됐지만 4~5년이 지나자 열정이 식었다. 처음부터 잘못된 선택을 했던 것일까? 일에 대한 회의가 들때 어떻게 해야 할까?</t>
  </si>
  <si>
    <t>타고난 성격을 바꿀 수 있을까? 성격을 구성하는 요소를 살펴보며 성격이 행동에 미치는 영향에 대해 알아본다.</t>
  </si>
  <si>
    <t>공감 능력이 떨어지는 나, 공감 능력도 키울 수 있을까? 그 방법을 알아본다.</t>
  </si>
  <si>
    <t>현대인 대다수는 휴대전화 메시지, SNS 등으로 타인과 소통하며 세상과 연결되어 있다고 느낀다. 이것이 과연 진정한 '연결'일까? 이런 연결 속에서 우리는 행복을 느낄 수 있을까? 행복하고 싶다면 진짜 경험 속으로 들어가야 하는 이유에 대해 알아본다.</t>
  </si>
  <si>
    <t>새로운 비즈니스 모델이 성공을 담보하는 것은 아니다. 어떻게 하면 D2C 비즈니스 모델로 성공할 수 있을까?</t>
  </si>
  <si>
    <t>소비자가 '브랜드 주체'가 되게 만드는 글로시에. 그 힘은 무엇일까?</t>
  </si>
  <si>
    <t>창업 4년만에 유니콘이 된 여행가방 기업, 어웨이. 어웨이의 D2C 비즈니스 전략을 확인해 본다.</t>
  </si>
  <si>
    <t>수많은 D2C 브랜드들이 정기 배송형 구독 서비스를 실시하고 있다. 이유가 뭘까? 효과적인 구독 서비스를 위해서는 어떤 점에 유의해야 할까?</t>
  </si>
  <si>
    <t>빠르게 변화하는 디지털 경쟁에서 살아남기 위한 시세이도의 혁신을 확인해 본다.</t>
  </si>
  <si>
    <t>청바지의 대명사 '리바이스'는 '아저씨 브랜드'에서 어떻게 힙한 'MZ세대 브랜드'로 다시 태어났을까?</t>
  </si>
  <si>
    <t>D2C 브랜드, 어떻게 해야 '브랜드 가치'를 만들고 제품을 '차별화'할 수 있을까?</t>
  </si>
  <si>
    <t>소비자들이 찾는 D2C 브랜드는 어떤 특징이 있을까? 기업은 왜 D2C 모델에 주목할까? 디지털 네이티브 소비자를 공략하기 위한 비즈니스 모델, D2C 비즈니스 특징을 확인해 본다.</t>
  </si>
  <si>
    <t>꾸준히 경쟁력을 가지는 기업은 'AND 경영'을 하고 그렇지 못한 기업들은 'OR 경영'을 한다! 'AND 경영'과 'OR 경영'이 무엇인지 살펴본다.</t>
  </si>
  <si>
    <t>조직구조는 전략을 따른다! 하버드대 챈들러 교수의 'Structure follows strategy'를 통해 전략을 효과적으로 실행하기 위한 방법을 확인해 본다.</t>
  </si>
  <si>
    <t>기대했던 만큼 성과가 나오지 않는다. 기존 전략과 신규 수립 전략이 상충되는 것은 아닐까? 전략 간 상충 사례를 확인해 본다.</t>
  </si>
  <si>
    <t>야심차게 전략을 세웠지만 기대만큼 성과가 나오지 않았다. 전략이 잘못됐던 것일까? 아니면 실행에 문제가 있었던 것일까? 전략수립과 전략 실행의 관계에 대해 알아본다.</t>
  </si>
  <si>
    <t>많은 기업이 시너지 창출을 위한 다양한 노력을 기울이지만 가치를 창출하기보다 가치를 파괴하는 경우를 심심치 않게 볼 수 있다. 왜 그런 것일까? 그 이유를 살펴본다.</t>
  </si>
  <si>
    <t>기존 사업과 신규 사업, 경쟁력 있는 사업과 그렇지 못한 사업 간 서로 다른 포트폴리오를 어떻게 관리하면 좋을까? 그 방법을 알아본다.</t>
  </si>
  <si>
    <t>신규사업 진출을 위한 4가지 테스트에 대해 알아본다.</t>
  </si>
  <si>
    <t>기존 사업과 시너지효과가 나는 사업에 들어가면 성공할 수 있지 않을까? 이 같은 상식이 실제 사업 현장에서 통하지 않는 이유를 확인해 본다.</t>
  </si>
  <si>
    <t>새로운 사업에 진출하기 전 확인해야 할 조건에 대해 알아본다.</t>
  </si>
  <si>
    <t>빅뱅 파괴의 3가지 특징을 알아본다.</t>
  </si>
  <si>
    <t>마켓 리더가 파괴적 혁신에 투자할 확률은 낙타가 바늘 구멍에 들어갈 확률과 유사하다? 그 이유를 알아본다.</t>
  </si>
  <si>
    <t>파괴적 혁신은 어떤 의미를 가지고 있을까?</t>
  </si>
  <si>
    <t>혁신, 어디서부터 시작해야 할까? 혁신을 위한 올바른 출발점을 확인해 본다.</t>
  </si>
  <si>
    <t>혁신은 왜 어려운 것일까? 그 이유를 확인해 본다.</t>
  </si>
  <si>
    <t>빠르게 변화하는 세상 속에서 경쟁 우위에 서기 위한 방법, '네트워크 어드밴티지'에 대해 알아본다.</t>
  </si>
  <si>
    <t>로봇 기술의 미래, 우주 로봇</t>
  </si>
  <si>
    <t>전문 셰프의 영역인 고급 요리도 해내는 '로봇 셰프' 시대</t>
  </si>
  <si>
    <t>네가 로봇이었냐? 공항에 숨어있는 각종 로봇들</t>
  </si>
  <si>
    <t>누구보다 깨끗하고, 쾌적하게! 진화하는 청소 로봇 기술</t>
  </si>
  <si>
    <t>농업, 첨단 산업 되다? 농업 로봇의 대활약</t>
  </si>
  <si>
    <t>일상을 공유하고 정서를 위로하는 반려 로봇</t>
  </si>
  <si>
    <t>배달 시장은 우리 손 안에 있다! 배달 로봇의 미래</t>
  </si>
  <si>
    <t>오차 없는 수술을 돕는 도구, 수술 로봇의 발전</t>
  </si>
  <si>
    <t>화성을 찾아간 로봇, 인간의 화성 정복 꿈은 이뤄질까?</t>
  </si>
  <si>
    <t>자연의 우수한 특성만을 골라 모방하라! 진화하는 생체모방 로봇</t>
  </si>
  <si>
    <t>함께할 때 무서울 것이 없다! 군집 로봇의 활약상</t>
  </si>
  <si>
    <t>거대한 탑승형 로봇 기술은 어디까지 왔을까?</t>
  </si>
  <si>
    <t>새로운 기회를 만들어줄 도구, 해저탐사 로봇</t>
  </si>
  <si>
    <t>하체마비 장애인을 걷게 만드는 로봇 기술!</t>
  </si>
  <si>
    <t>재난현장에서 소방관을 돕고, 산업현장에서 근로자를 돕는 현실 속 아이언맨, 웨어러블 로봇을 만나보자!</t>
  </si>
  <si>
    <t>산업현장에서 인간을 돕는 든든한 로봇, 협동 로봇</t>
  </si>
  <si>
    <t>어디선가 위험한 일이 생기면 나타난다! 휴머노이드</t>
  </si>
  <si>
    <t>인간을 돕는 똑똑한 도구, 완벽한 짐꾼 네발 로봇</t>
  </si>
  <si>
    <t>아이스박스에 프리미엄 신시장을 개척한 브랜드, 예티를 만나본다.</t>
  </si>
  <si>
    <t>대담한 시도와 도전으로 '출판업계의 디스럽터'라 불리는 기업이 있다. 디지털 시대 타셴은 어떻게 소비자의 마음을 사로잡고, 갖고 싶은 책을 만들었을까?</t>
  </si>
  <si>
    <t>코로나 불황으로 많은 요식업체가 문을 닫은 2020년, 눈에 띄게 성장을 한 기업이 있다. 윙스탑이 얼어붙은 북미시장에서 살아남은 이유는 무엇일까?</t>
  </si>
  <si>
    <t>패션에 테크를 입힌다! 이탈리아 스톤 아일랜드의 혁신 DNA</t>
  </si>
  <si>
    <t>미국 미술관과 박물관에 전시된 가구, 허먼밀러. 허먼밀러가 미국을 대표하는 가구회사로 100여년간 사랑받은 비결은?</t>
  </si>
  <si>
    <t>킥스타터가 당신의 꿈을 펀딩합니다</t>
  </si>
  <si>
    <t>오로지 신발 밑창 하나에 집중해 독보적 기술로 세계 정상에 우뚝 선 브랜드, 비브람의 특별함을 만나본다.</t>
  </si>
  <si>
    <t>소위 '아는 사람은 아는 브랜드' 고야드의 스마트한 혁신 전략을 소개한다.</t>
  </si>
  <si>
    <t>미국에서 급성장하고 있는 스포츠 미디어 스타트업 오버타임은 어떻게 Z세대를 공략했을까?</t>
  </si>
  <si>
    <t>비건 트렌드를 타고 대체육 시장이 무섭게 성장하고 있다. 이를 견인하는 기업, 임파서블 푸드의 불가능을 가능으로 만든 전략은?</t>
  </si>
  <si>
    <t>미국 LA에 가면 꼭 방문해야 하는 '핫플(hot place)' 에그슬럿의 성공 전략을 확인해 본다.</t>
  </si>
  <si>
    <t>코카콜라와 펩시의 양대산맥이 존재하는 콜라시장! 유럽 콜라시장에서 무섭게 성장하는 프릿츠콜라의 전략은?</t>
  </si>
  <si>
    <t>인공지능 강자로 부상 중인 애플. 애플이 인공지능을 강화하는 이유는 타사와 차이가 있다는데… 애플이 구상하는 인공지능 활용전략을 확인해 본다.</t>
  </si>
  <si>
    <t>로고 없이도 확실한 존재감을 드러내는 보테가 베네타를 아는가?</t>
  </si>
  <si>
    <t>대만 제과업계의 아이콘 이메이가 지켜온 양심은 무엇인가?</t>
  </si>
  <si>
    <t>언택트 피트니스 시대 '요즘 가장 핫한 기업' 펠로톤을 만나본다.</t>
  </si>
  <si>
    <t>100년 된 유니콘 기업 오토복이 지켜온 유산은 무엇인가?</t>
  </si>
  <si>
    <t>넷플릭스, 아마존, 애플과 같은 쟁쟁한 기업들을 제치고 최근 10년간 주가 상승률에서 1위를 차지한 기업은?</t>
  </si>
  <si>
    <t>독일 기업 스토즐 라우시츠는 와인잔에 어떤 기술과 혁신을 담았을까?</t>
  </si>
  <si>
    <t>폐쇄형 커뮤니티로 주목받고 있는 美 소셜미디어 '넥스트도어'. 넥스트도어의 성장비결과 그 의미를 확인해 본다.</t>
  </si>
  <si>
    <t>산타 마리아 노벨라의 400년 저력</t>
  </si>
  <si>
    <t>명실상부 글로벌 CRM업계 1위, 세일즈포스. 20년 동안 매년 20% 이상 성장한 회사, 세일즈포스의 성공비결은 무엇일까?</t>
  </si>
  <si>
    <t>인구 감소와 저성장의 고착화로 비즈니스 환경은 갈수록 어려워지는 상황. 돌파구는 없을까? 시니어 시장에서 대안을 찾은 일본의 잡지 회사 '하루메쿠'를 통해 해법을 모색해 본다.</t>
  </si>
  <si>
    <t>세계에서 가장 혁신적인 디자인 기업 로지텍!</t>
  </si>
  <si>
    <t>여성 신발업계에서 개념 있는 패션 피플의 필수템으로 자리잡은 신발이 있다. 그들이 집중한 것은 오직 세 가지이다!</t>
  </si>
  <si>
    <t>152살 미국 루이지애나 출신 타바스코의 모든 것</t>
  </si>
  <si>
    <t>일본 최대 유통기업 '이온'이 23년 만에 사장을 교체했다. 이온에 어떤 위기감이 닥친 것일까? 벼랑 끝에 몰려있는 이온의 생존전략을 알아본다.</t>
  </si>
  <si>
    <t>역대 미국 대통령 45명 중 40명이 선택한 수트 브랜드가 있다. 브룩스 브라더스가 200여 년 동안 사랑을 받아온 비결은 무엇일까?</t>
  </si>
  <si>
    <t>오프라인 매장의 입지가 좁아지고 있는 오늘날 '새로운 전략'으로 소매업의 가능성을 보여주는 기업이 있다. 소매 서비스 스타트업 '베타'를 통해 소매업 부활의 가능성을 확인해 본다.</t>
  </si>
  <si>
    <t>워런 버핏은 왜 RH를 주목하는가?</t>
  </si>
  <si>
    <t>닥터마틴이 기업의 위기를 극복할 수 있던 비결은 무엇일까?</t>
  </si>
  <si>
    <t>'자체 기술' 원칙을 고수하며 100년 넘게 명성을 유지해 온 보쉬가 최근 5년간 수십 건의 인수와 매각을 단행하고 있다. 보쉬에 무슨 일이 벌어지고 있는 것일까? 보쉬의 변화를 살펴본다.</t>
  </si>
  <si>
    <t>다이슨이 집착하는 것은 무엇인가?</t>
  </si>
  <si>
    <t>친환경 패션을 표방하는 브랜드, 스텔라 매카트니. 패션 업계에 새로운 돌풍을 일으키는 비결을 알아본다.</t>
  </si>
  <si>
    <t>'샐러드업계의 스타벅스'라고 불리며 미국 밀레니얼과 셀럽들의 사랑을 받는 기업이 있다. 스위트 그린은 샐러드에 어떻게 혁신을 담았을까?</t>
  </si>
  <si>
    <t>데이터 활용을 통한 고객 경험 개선으로 성장세를 이어가고 있는 아마존의 경영전략을 확인해 본다.</t>
  </si>
  <si>
    <t>'이솝'하면 우화? 트렌드를 좀 아는 사람이라면 이 브랜드를 떠올린다. 솔직하지만 진심이 담긴, 무심한 것 같지만 담백한 이솝 이야기를 들어보자.</t>
  </si>
  <si>
    <t>레드 오션으로 인식되는 '커피' 시장에서 또 한 번 차별화를 시도하며 세계의 이목을 끌고 있는 스타벅스! 스타벅스의 새로운 전략을 확인해 본다.</t>
  </si>
  <si>
    <t>전 세계 글로벌 기업이 지금 왜 다크 데이터를 주목하는가?</t>
  </si>
  <si>
    <t>어떤 캐리어가 가장 좋은지 제일 잘 아는 사람이 누구일까? 승무원들 사이에 인기를 끌어 글로벌 브랜드로 도약한 명품 캐리어, 리모와의 전략을 살펴본다.</t>
  </si>
  <si>
    <t>포토샵으로 유명한 어도비! 그들은 어떻게 10년 만에 디지털 마케팅업계의 리더가 됐을까?</t>
  </si>
  <si>
    <t>스위스 업사이클링 브랜드 프라이탁! 착한 기업을 넘어 전 세계인의 사랑을 받는 이유는 무엇일까?</t>
  </si>
  <si>
    <t>5성급 호텔 레스토랑, 스타벅스에서 쓰는 초고속 블렌더, 바이타믹스. 블렌더 하나로 100년 가까이 생존하게 된 비결은 무엇일까?</t>
  </si>
  <si>
    <t>지금 전 세계에서 가장 핫한 브랜드 오프화이트를 아는가?</t>
  </si>
  <si>
    <t>개인용 음악 감상 기기 분야에서 하이엔드 시장을 이끌고 있는 오디오 기업, 젠하이저의 성장비결을 확인해 본다.</t>
  </si>
  <si>
    <t>작은 농기구 회사 존 디어는 어떻게 애그리테크 산업의 선봉에 서게 되었나?</t>
  </si>
  <si>
    <t>버림으로써 얻은 기업, 러쉬!, 그들은 무엇을 버리고, 무엇을 얻었나?</t>
  </si>
  <si>
    <t>럭셔리 브랜드 LVMH의 신경을 거슬리게 하는 스타트업이 있다. 기업가치 16억 달러 규모의 중고 럭셔리 거래 비즈니스 플랫폼, 더리얼리얼을 소개한다.</t>
  </si>
  <si>
    <t>창립 100주년을 맞은 다논을 통해 장수 기업의 비결을 알아본다.</t>
  </si>
  <si>
    <t>차별화가 쉽지 않은 소재 분야에서 혁신을 지속하고 있는 독일의 유리 명가, '쇼트'. 쇼트의 '새로운 가치 창출' 방법을 확인해 본다.</t>
  </si>
  <si>
    <t>제품 출시와 동시에 완판되는 슈프림만의 저력은?</t>
  </si>
  <si>
    <t>어두운 분위기였던 창고 거리를 상업과 예술의 거리로 바꾼 테라다 창고의 비결은 무엇일까? B2B에서 B2C로 전환하는 등 과감한 시도를 통해 체질을 개선한 테라다 창고의 전략을 알아본다.</t>
  </si>
  <si>
    <t>온라인과의 경쟁에 밀려 오프라인 소매점 폐업이 줄을 잇는 상황에서도 승승장구하고 있는 유통업체가 있다. 바로 獨 할인형 슈퍼마켓 체인 '알디'. 알디의 성장비결을 확인해 본다.</t>
  </si>
  <si>
    <t>샐러드로 도쿄증시 1부 상장기업이 된 록필드. 매년 안정적으로 사업을 운영하는 록필드 성장의 비결을 알아본다.</t>
  </si>
  <si>
    <t>불황을 이긴 2019 런던 강소매장만의 독특한 생존비결을 집중 조명한다.</t>
  </si>
  <si>
    <t>쓰레기 문제가 글로벌 이슈로 부상한 가운데, 환경보호와 수익까지 모두 잡은 기업이 있다. 테라사이클이 만들어가는 지속가능한 수익모델은 어떤 것일까?</t>
  </si>
  <si>
    <t>디지털 트랜스포메이션에 성공하려면 3가지 장벽을 넘어서야 한다는데... 과연 어떤 장벽을 어떤 전략으로 넘어야 할지 디지털 트랜스포메이션의 성공 기업 사례를 통해 알아본다</t>
  </si>
  <si>
    <t>세계 최초 인스턴트 라면을 출시한 닛신 식품, 그들이 어떻게 일본인을 열광시켰는지 확인해 본다.</t>
  </si>
  <si>
    <t>세계적인 향료 기업 스위스 지보단! 무려 124년 동안 향료 시장의 전통 강호로 지속 성장할 수 있었던 비결은 무엇일까?</t>
  </si>
  <si>
    <t>미국에서 히스패닉의 사회적 영향력이 높아지고 있다. 양적, 질적으로 상당한 영향력을 보이고 있는 히스패닉 소비층이 미국 소비시장에서 일으키고 있는 변화를 살펴본다.</t>
  </si>
  <si>
    <t>폐쇄적인 내부 개발과 수직계열화 생산방식을 고집하던 도요타가 외부기업과 협력을 적극 추진하게된 이유는?</t>
  </si>
  <si>
    <t>건축물 구조 해석 프로그램 시장에서 설립 7년 만에 세계 시장점유율 1위를 달성한 강소기업, MIDAS IT의 성장 비결을 확인해 본다.</t>
  </si>
  <si>
    <t>중국 전자상거래 시장에 혜성처럼 등장해 온라인 쇼핑 판도를 바꾸고 있는 기업 '핀둬둬'. 비즈니스 모델을 중심으로 핀둬둬의 경쟁력을 확인해 본다.</t>
  </si>
  <si>
    <t>도시바의 메모리 사업을 한미일 연합에 매각시킨 2018년 최고의 M&amp;A를 주도한 기업! '베인캐피탈' 그들이 기업 재건의 귀재로 불리는 비결은 무엇일까?</t>
  </si>
  <si>
    <t>경쟁이 심화되고 미래 불확실성이 확대되며 저출산, 고령화로 시장이 축소되어 기업 평균 수명이 점점 줄어들고 있는 오늘날, 214년간 장수하고 있는 미즈칸을 소개한다</t>
  </si>
  <si>
    <t>4차 산업혁명 데이터 기술로 고속버스를 혁신한 기업, 윌러! 윌러는 어떻게 새로운 기술을 융합했을까?</t>
  </si>
  <si>
    <t>우리에게 곧 닥칠 정해진 미래 '일손부족' 문제! 세계 최고 초고령 국가 일본의 일손부족 대처법을 알아보고 다가올 우리 기업의 미래를 준비해 보자</t>
  </si>
  <si>
    <t>日 속옷시장 1위업체 와코루! 와코루가 구두로도 꾸준히 사랑받는 이유는 무엇일까</t>
  </si>
  <si>
    <t>업종 사양화라는 큰 위기에 직면한 미국 완구업계 대표기업들은 어떤 방식으로 턴어라운드를 도모하고 있을까?</t>
  </si>
  <si>
    <t>엠마왓슨, 조인성, 수지 등 유명 스타들이 신는 운동화 브랜드'베자'! 전통 강자들이 군림하는 운동화 시장에서 빠르게 세계시장을 점령한, 그들의 전략은 무엇일까?</t>
  </si>
  <si>
    <t>미국을 비롯한 세계 곳곳에서 여성이 주요 소비주체로 떠오르고 있다. 여심을 공략하는 전략은 무엇일까? 최근 쉬코노미 트렌트에서 해법을 찾아보자!</t>
  </si>
  <si>
    <t>주식 뇌물사건에 연루되어 바닥 까지 추락했던 리쿠르트홀딩스가 다시 정상에 설 수 있었던 비결은 무엇일까?</t>
  </si>
  <si>
    <t>2014년 이후, 세계 스마트폰 시장점유율 1%를 넘기지 못했던 블랙베리. 최근 보안소프트웨어, 자율주행을 중심으로 화려하게 부활한 블랙베리의 전략은 무엇일까?</t>
  </si>
  <si>
    <t>진출하는 분야마다 시장을 장악해가는 아마존. 그런데 이런 아마존의 영역에 당당히 도전장을 내미는 기업이 있다?! 그들이 아마존의 파고를 넘어 생존할 수 있는 비결에 대해 알아본다.</t>
  </si>
  <si>
    <t>레드오션 시장에서 특유의 섬세함으로 새로운 비즈니스를 만들어가고 있는 日 기업. 과연 그들이 만든 새로운 비즈니스는 어떤 모습일까?</t>
  </si>
  <si>
    <t>100년 기업들의 가축장인 미국 건설시장에서 창립 26년만에 16위까지 성장한 기업 'DPR'! DPR이 빠르게 성장할 수 있었던 비결은 무엇일까?</t>
  </si>
  <si>
    <t>B2B기업은 수동적이다? 천만의 말씀! 수동적인 태도를 버리고, 익숙해져 있는 비즈니스 모델의 한계를 극복한 미쓰이 화학! 고객을 먼저 찾아가는 제안형 비즈니스로 승부수를 던진 그들의 성공전략을 알아본다.</t>
  </si>
  <si>
    <t>Amex가 장악하고 있던 미국 프리미엄 카드시장에 JP 모건 체이스가 도전장을 던졌다. 절대강자를 넘어서기 위한 JP 모건 체이스의 전략을 살펴본다.</t>
  </si>
  <si>
    <t>모두가 한물갔다 말하는 주판으로 혁신을 이끌어낸 기업 '다이이치'! 新기술과 유행이 우선시 되는 세상에서 그들이 찾아낸 경영전략은 무엇일까?</t>
  </si>
  <si>
    <t>미국 내 전자상거래 시장점유율 3위를 기록하며 아마존을 긴장시키고 있는 기업, 쇼피파이'. 창업 11년 만에 기업가치 120억 달러를 기록하고 있는 '쇼피파이'의 성장 비결을 살펴본다.</t>
  </si>
  <si>
    <t>중국 이커머스 시장의 절대 강자 알리바바. 그런데 이런 알리바바를 빠르게 추격하는 기업이 있다. 징동닷컴. 징동닷컴이 확고한 1인자가 있는 시장에서 빠르게 성장할 수 있었던 비결에 대해 알아본다.</t>
  </si>
  <si>
    <t>30년 가량 연명하다 싶은 경영을 유지해온 日 일용품 제조사 라이온! 그들이 달라졌다? 2016년도 연매출 최고 달성!영업이익 50% 성장! 2017년에도 고공행진 중이라는 그들의 성공 비결은?</t>
  </si>
  <si>
    <t>기나긴 불황 속에서도 고객이 끊이지 않는 가라오케가 있다! 극단적인 고객 회전율을 달성할 수 있었던 고시다카홀딩스의 전략에 대해 알아본다.</t>
  </si>
  <si>
    <t>스미토모 공업에 막대한 손해를 입힌 레독스 플로우 전지가 출하중단 6년만에 재개에 성공한 전략을 소개한다.</t>
  </si>
  <si>
    <t>마이너스 금리로 수익성 확보에 난항을 겪고 있는 유럽 은행 중 3분기 연속 성장세를 이어가고 있는 은행이 있다. 디지털 혁신으로 성공 가도를 달리고 있는 단스케 뱅크를 만나본다.</t>
  </si>
  <si>
    <t>패션업계 새로운 비즈니스 모델을 접목해 의미 있는 도전을 시도한 미국 기업 렌트 더 런웨이에 대해 알아본다</t>
  </si>
  <si>
    <t>속도 전쟁에서 살아남기 위한 '기업 간 제휴', 성공하려면 어떻게 해야 할까? 성공적인 제휴 사례와 기업 간 제휴 현황에 대해 알아본다.</t>
  </si>
  <si>
    <t>사람의 외모, 출신배경, 국가를 보고 사람을 판단하는 경우가 있다. 하지만 그것보다 더 중요한 것은 내면 아닐까? 서머싯 몸의 단편, 『만물박사』 이야기 속으로 들어가본다.</t>
  </si>
  <si>
    <t>밀란 쿤데라의 소설, 『참을 수 없는 존재의 가벼움』. 이 삶이 영원히 반복된다면 어떤 삶을 선택할 것인가? 니체의 영원회귀사상에 대해 말하는 소설. 내 삶은 가벼움과 무거움 중 어느 쪽인지, 그것이 고정된 것은 아닌지 생각해보자.</t>
  </si>
  <si>
    <t>얀 마텔의 소설, 『파이 이야기』. 배가 난파되어 보트 위에서 호랑이, 오랑우탄, 하이에나, 얼룩말과 남게 된 소년 파이. 과연 파이는 살아남을 수 있을까? 가장 약한 존재인 인간, 혹은 가장 강한 존재인 인간에 대해 생각해본다.</t>
  </si>
  <si>
    <t>하버드대를 우수한 성적으로 졸업하고나서 월든 호숫가에 통나무집을 지어 2년 2개월 동안 지낸 헨리 데이빗 소로. 그가 도시를 떠나 숲으로 가서 은둔생활을 한 이유는 무엇일까?</t>
  </si>
  <si>
    <t>신밧드의 모험, 알리바바와 40인의 도둑 등 신비롭고 흥미로운 이야기가 가득한 이야기, 『아라비안 나이트』. 이 고전에서 어떤 삶의 지혜를 얻을 수 있을지 이야기 속으로 들어가보자.</t>
  </si>
  <si>
    <t>지금 이 세상은 유토피아인가, 디스토피아인가? 무엇이 『멋진 신세계』일까?</t>
  </si>
  <si>
    <t>20년 넘게 노벨문학상 유력 후보로 거론되는 은둔작가, 토마스 핀천의 소설, 『제49호 품목의 경매』. 경매물품은 과연 무엇일까?</t>
  </si>
  <si>
    <t>남녀노소 할 것 없이, 지위고하를 막론하고 모든 영국인이 좋아했던 소설, 찰스 디킨스의 『올리버 트위스트』는 어떤 의미를 담고 있을까?</t>
  </si>
  <si>
    <t>미국 문학사에서 가장 위대한 작품 중 하나로 평가받는 소설, 『위대한 개츠비』. 비극적으로 끝난 개츠비의 삶을 왜 위대하다고 하는 것일까?</t>
  </si>
  <si>
    <t>역사상 가장 매혹적인 상상 속 캐릭터, 드라큘라. 소설 드라큘라 속에는 어떤 메시지가 담겨 있을까?</t>
  </si>
  <si>
    <t>낯선 곳으로 떠났다가 무인도에 표류하게 된 로빈슨 크루소 이야기. 대니얼 드포의 이 소설은 우리에게 어떤 질문을 던지는가?</t>
  </si>
  <si>
    <t>미국 대표소설, 나다니얼 호손의 『주홍글자』. 모두의 손가락질을 받는 여인, 헤스터 프린. 과연 '죄'란 무엇일까?</t>
  </si>
  <si>
    <t>모두가 다 아는 인물, 프랑켄슈타인. 그런데 진짜 '프랑켄슈타인'이 누구인지 아는 이는 몇이나 될까?</t>
  </si>
  <si>
    <t>27세에 요절한 천재 작가, 이상이 그린 일제강점기 지식인의 고뇌를 담은 소설, '날개'. 오늘날에도 여전히 유효한 현대 지식인의 고뇌는 무엇일까?</t>
  </si>
  <si>
    <t>아일랜드에서 태어나 망명작가가 되어 다른 나라를 떠돌았으나, 언제나 조국 아일랜드를 생각했던 작가, 제임스 조이스. 그의 첫 단편집, 『더블린 사람들』이 우리에게 주는 질문은 무엇일까?</t>
  </si>
  <si>
    <t>움베르토 에코의 소설, 『장미의 이름』은 우리에게 어떤 질문을 던질까?</t>
  </si>
  <si>
    <t>전 세계 젊은이의 가슴에 뜨거운 열기를 불러일으킨 샐린저의 책, '호밀밭의 파수꾼'. 젊은이들은 왜 이 책에 그토록 열광한 것일까?</t>
  </si>
  <si>
    <t>거대한 흰 고래를 쫓는 남자들의 이야기. 그들은 왜 고래를 잡으려고 했을까? 20세기 들어서야 그 가치를 제대로 인정받은 소설, 『모비 딕』이야기가 펼쳐진다.</t>
  </si>
  <si>
    <t>조지 오웰이 쓴 디스토피아 미래소설, 『1984』. 시대를 관통하는 지혜를 들려주는 &lt;고전, 미래를 읽다&gt;에서 세 가지 질문에 대해 생각해본다.</t>
  </si>
  <si>
    <t>물 속에 감춰진 범죄현장 속 단서를 찾아라!</t>
  </si>
  <si>
    <t>몽타주로 장기 실종자까지 찾을 수 있다? 갈수록 발전하는 몽타주의 세계</t>
  </si>
  <si>
    <t>고의일까, 범죄일까? 위장 교통사고를 밝혀라!</t>
  </si>
  <si>
    <t>한줌의 재로 사라진 사건현장에서 어떻게 범인을 밝혀낼 수 있을까?</t>
  </si>
  <si>
    <t>성별과 나이 등 목소리 주인의 모든 것을 파악할 수 있는 음성분석의 세계를 알아본다.</t>
  </si>
  <si>
    <t>사람의 얼굴이 각각 다르듯이, 피의 모양도 각각 다르다?</t>
  </si>
  <si>
    <t>완전 범죄는 없다! 루미놀에 대한 모든 것</t>
  </si>
  <si>
    <t>이 세상 모든 것들이 증거가 된다! 미세증거의 세계</t>
  </si>
  <si>
    <t>CCTV, '이것'까지 밝혀낸다?</t>
  </si>
  <si>
    <t>휴대전화는 당신의 모든 것을 알고 있다?</t>
  </si>
  <si>
    <t>더 이상 빠져나갈 곳은 없다, 과학과 심리를 오가는 프로파일링!</t>
  </si>
  <si>
    <t>화성연쇄살인사건의 범인이 검거될 수 있던 결정적인 이유는?</t>
  </si>
  <si>
    <t>엄마들의 지지를 받고 있는 육아용품 구독 서비스. 과연 육아용품 구독 서비스의 매력은 무엇일까?</t>
  </si>
  <si>
    <t>지속되는 저금리 환경 속 위기를 맞이한 전통 금융사. 이들이 구독 모델로 돌파구를 마련하려고 한다?! 과연 구독 서비스는 금융기관의 구원투수가 될 수 있을까?</t>
  </si>
  <si>
    <t>구독 서비스에 성공한 기업은 어떤 비결을 가지고 있을까?</t>
  </si>
  <si>
    <t>자동차 업계에 불고 있는 자동차 구독 서비스 바람. 여기에 열중하고 있는 기업은 스타트업이 아닌 자동차 제조사다?! 그들은 왜 구독 서비스에 뛰어든 것일까?</t>
  </si>
  <si>
    <t>월정액을 내면 음식을 무제한으로 먹을 수 있는 구독 서비스. 과연 외식업체에겐 남는 것이 있기나 할까? 무제한 구독 서비스를 똑똑하게 활용하고 있는 日 외식업체를 살펴본다</t>
  </si>
  <si>
    <t>기타 제조 명가에서 기타 서비스 기업으로 변신해 재기에 성공한 펜더. 이 성공 뒤에는 구독 서비스가 있었다?! 구독 서비스는 펜더를 어떻게 변화시켰을까?</t>
  </si>
  <si>
    <t>코로나19가 바꾼 우리의 일상. 그런데 이 일상의 변화가 구독 서비스와 공유 서비스의 희비를 갈랐다?! 코로나19가 초래한 결과에 대해 알아본다</t>
  </si>
  <si>
    <t>코로나19로 주목받은 온라인 진료 구독 서비스. 과연 어떻게 이뤄지는 것일까? 미국 시장점유율 1위인 텔라닥을 통해 알아본다</t>
  </si>
  <si>
    <t>밀키트 구독 서비스 시대를 열었던 블루에이프런. 그런 회사가 위기에 처했다?! 블루에이프런을 통해서 밀키트 구독 서비스의 문제점을 알아본다.</t>
  </si>
  <si>
    <t>검색 엔진에서 구독 서비스 유니콘 기업으로 성장한 클래스패스. 클래스패스의 진화과정을 살펴본다.</t>
  </si>
  <si>
    <t>공간도 구독할 수 있다?! 일본에서 공간 구독 서비스로 밀레니얼 세대의 지지를 받고 있는 아도레스에 대해 알아본다.</t>
  </si>
  <si>
    <t>적게 사고 많이 경험하라는 그로버. 그로버는 어떻게 구독 서비스를 제안하고 있을까?</t>
  </si>
  <si>
    <t>기업이 구독 서비스 모델을 안착시키기 위해 유의할 점과 전략적으로 반드시 고려해야할 점에 대해 자세히 살펴본다.</t>
  </si>
  <si>
    <t>기업이 구독 서비스 모델을 도입했을 때 얻는 효과가 무엇인지 자세히 알아본다.</t>
  </si>
  <si>
    <t>최근 부상하는 구독 서비스에는 어떤 유형이 있을까요? 크게 ‘구독 대상’과 ‘서비스 제공방식’에 따라 3가지로 나눌 수 있다. 구독 서비스가 어떻게 제공되는지 살펴본다.</t>
  </si>
  <si>
    <t>최근 많은 기업이 구독 서비스에 관심을 갖고 다양한 방식으로 서비스 제공 중에 있다. 이토록 구독 서비스가 확산되고 있는 이유는 무엇일까?</t>
  </si>
  <si>
    <t>인플레이션 헷지 기능을 가지고 있는 금. 그런데 최근 제기되는 물가 상승 우려에도 금값은 지지부진하고 있다. 왜 그런 것일까?</t>
  </si>
  <si>
    <t>코로나19 충격 이후 꾸준히 상승하고 있는 원자재 가격. 이를 두고 슈퍼사이클에 진입한 것이 아닌가 하는 분석도 나오고 있는데.. 과연 그럴까? 원자재 가격 상승의 원인을 알아본다</t>
  </si>
  <si>
    <t>재정 건전성을 강조해온 IMF. 그런 IMF가 재정지출 확대를 제언했다?! 왜 그런 이야기를 한 것일까?</t>
  </si>
  <si>
    <t>코로나 19發 위기는 글로벌 금융위기와 비교해서 어떤 수준일까? 각종 수치를 통해 지금의 상황에 대해 알아본다.</t>
  </si>
  <si>
    <t>안전자산과 위험자산의 대표격인 금값과 주가가 동반상승하고 있다?! 과연 이 현상은 왜 벌어지고 있는 것일까?</t>
  </si>
  <si>
    <t>상당수의 기업 및 국가 신용등급이 동시에 하향 조정되고 있다! 신용상태의 악화가 가져올 문제점에 대해 알아본다.</t>
  </si>
  <si>
    <t>신흥국을 덮친 코로나19. 코로나19의 충격은 신흥국 경제에 어떤 영향을 미칠까?</t>
  </si>
  <si>
    <t>코로나19로 글로벌 회사채 시장에 경고등이 켜졌다? 글로벌 회사채 시장에 무슨 일이 벌어지고 있는지 살펴본다.</t>
  </si>
  <si>
    <t>전세계 경제에 악영향을 미치고 있는 코로나19. 이에 대응한 각국의 통화정책은 어떻게 될까?</t>
  </si>
  <si>
    <t>마이너스 금리 유지 국가 가운데 첫 번째로 이탈한 스웨덴. 스웨덴은 왜 마이너스 금리를 종식시킨 것일까?</t>
  </si>
  <si>
    <t>주요국은 2019년에 이어 2020년에도 완화적 통화정책을 유지할 전망이다. 그런데, 주요국은 이미 정책금리를 인하해서 추가 금리 인하 여력이 크지 않은 상황이다. 금리 외에 어떤 수단들이 있는지 살펴본다.</t>
  </si>
  <si>
    <t>리보가 몰락하게 된 원인과 함께 새 지표금리의 진행 상황에 대해 살펴본다.</t>
  </si>
  <si>
    <t>글로벌 마이너스 금리의 거래배경과 함께 거래의 지속성 여부도 전망해본다.</t>
  </si>
  <si>
    <t>글로벌 자금이 주식시장에서 채권시장으로 이동하는 원인을 살펴보고 한국의 상황도 점검해본다.</t>
  </si>
  <si>
    <t>신흥국이 동시에 금리 인하를 하는 원인을 살펴보고, 한국의 기준금리 인하 가능성에 대해서도 점검해본다.</t>
  </si>
  <si>
    <t>최근 주요국 통화정책이 완화기조로 갈 것이라는 시장의 기대가 대두된 배경을 살펴보고, 우리나라의 상황도 점검해본다.</t>
  </si>
  <si>
    <t>글로벌 부채 문제로 인해 각 국이 빠져있는 딜레마를 살펴보고, 우리나라의 부채 상황도 점검해본다.</t>
  </si>
  <si>
    <t>주요국 통화정책이 동조화되는 원인을 분석하고, 향후 전망을 살펴본다.</t>
  </si>
  <si>
    <t>최근 글로벌 투자자금이 선진국에서 빠져나와 신흥국으로 유입되고 있다. 이러한 현상이 나타난 원인을 분석하고, 전망해본다.</t>
  </si>
  <si>
    <t>2018년 하반기 들어 취약 신흥국들은 점점 늘어나고 있다. 그 이유에 대해 자세히 살펴본다.</t>
  </si>
  <si>
    <t>최근 들어 국제기구 등에서 글로벌 부채의 확대에 대해 경고의 목소리를 높이고 있다. 그 이유에 대해 자세히 살펴본다.</t>
  </si>
  <si>
    <t>왜 주요국을 중심으로 장단기 금리 격차가 축소될까? 그 배경과 요인들에 대해 자세히 살펴본다.</t>
  </si>
  <si>
    <t>최근 신흥국 자금 이탈이 계속 이어지고 있다. 특히, 과거와 달리 자금 이탈기간이 오래 지속될 것으로 보여진다. 그 이유에 대해 살펴본다.</t>
  </si>
  <si>
    <t>미국의 가계부채 증가에 따른 금융위기 재발 우려를 진단해 보고자 한다.</t>
  </si>
  <si>
    <t>2017년 하반기 들어 국채금리가 계속 상승하는데도 달러화 가치는 오히려 낮아지면서, 시장의 관심이 높아지고 있다. 그 이유에 대해 살펴본다.</t>
  </si>
  <si>
    <t>최근 미국, 유럽을 중심으로 장기국채금리가 상승하면서, 장단기 금리 격차가 확대되고 있다. 그 이유가 무엇인지 살펴본다.</t>
  </si>
  <si>
    <t>주요국 중앙은행의 통화정책이 신흥국 경제에 어떤 영향을 미치는지 자세히 살펴본다.</t>
  </si>
  <si>
    <t>남은 2017년 4분기와 2018년에 주목해야 할 국제금융시장 리스크 요인들을 점검하고 시사점을 살펴본다.</t>
  </si>
  <si>
    <t>가상화폐 중 큰 비중을 차지하는 비트코인의 가격이 2017년 들어 꾸준히 상승하면서 시장의 관심이 높다. 향후에 안전자산의 역할까지 할 수 있는지를 살펴본다.</t>
  </si>
  <si>
    <t>주요국 중앙은행이 통화 긴축으로 선회하려는 이유를 검토해보고, 향후 가능성은 어떤지, 국내 금융시장에 주는 시사점에 대해 자세히 살펴본다.</t>
  </si>
  <si>
    <t>채권-주식 대전환이 본격화되지 못하는 원인을 검토해보고, 국내 금융시장에 주는 시사점에 대해 살펴본다.</t>
  </si>
  <si>
    <t>착한 이익을 만들기 위해서는 많은 투자가 필요할까? 도쿄 진보초에 있는 작은 식당을 소개한다.</t>
  </si>
  <si>
    <t>냉동고도 없고, 내부 온도는 무려 10℃인 냉장고가 있다? 고드레지의 특별한 냉장고가 대박 난 사연은?</t>
  </si>
  <si>
    <t>아멕스는 어떻게 미국 사람들이 아멕스만 쓰도록 만들었을까?</t>
  </si>
  <si>
    <t>체중계 만드는 회사 타니타, 전 국민으로부터 사랑받는 기업이 될 수 있었던 이유는 무엇일까?</t>
  </si>
  <si>
    <t>한 잔의 맥주에도 인류 문명의 발생 이야기가 담겨 있다. 맥주의 품질을 높이기 위해 노력했던 이야기 등 맥주에 관한 재미있는 문화 이야기에 귀를 기울여보자.</t>
  </si>
  <si>
    <t>맥주의 본고장, 하면 왜 독일을 떠올릴까? 독일 맥주에서 맛있는 맥주가 탄생한 비결에 대해 알아보자.</t>
  </si>
  <si>
    <t>마카롱, 아포가토, 카놀리 등 맛있는 디저트에 얽힌 역사와 문화 이야기. 디저트에 얽힌 흥미로운 이야기 속으로 들어가보자.</t>
  </si>
  <si>
    <t>미남과 미녀를 구분짓는 기준은 무엇일까? 시대에 따라 바뀐 미남과 미녀의 기준에 대한 이야기를 들어보자.</t>
  </si>
  <si>
    <t>한국인의 소울푸드, 쌀. 그런데 의외로 쌀 요리가 전 세계에 퍼져있다고 한다. 우리가 몰랐던 쌀 음식에는 무엇이 있을까?</t>
  </si>
  <si>
    <t>제2차 세계대전 당시, 암스테르담의 한 집에서 숨어지내며 '안네의 일기'를 쓴 안네 프랑크. 안네는 2년 1개월 동안 어디에서 숨어지낸 것일까?</t>
  </si>
  <si>
    <t>유럽 미술관에 갈 때 우산을 들고 가면 직원들의 경계 대상이 될 수 있다는데... 왜 그럴까?</t>
  </si>
  <si>
    <t>중동에는 무슬림만 있다고 생각을 하게 된다. 하지만 중동에는 기독교도들도 존재한다. 어찌된 영문일까?</t>
  </si>
  <si>
    <t>교과서 역사 왜곡 등 과거를 미화하려는 일본과 독일의 행보는 매우 대조적이다. 독일이 과거사를 철저히 반성하는 이유는 무엇일까?</t>
  </si>
  <si>
    <t>식당 한 쪽은 벨기에, 한 쪽은 네덜란드일 수도 있다? 국경이 식당을 가로지르는 희한한 상황. 한 나라 안에 다른 나라가 있을 수도 있다! 세계 각국의 월경지에 대해 알아보자.</t>
  </si>
  <si>
    <t>인도 첫 기독교 선교사는 예수님 제자 도마였다?</t>
  </si>
  <si>
    <t>'바다는 왜 푸른 빛일까?' 인도 과학자의 위대한 질문</t>
  </si>
  <si>
    <t>어느 날 한순간 무용지물이 되어버린 저택의 사연은?</t>
  </si>
  <si>
    <t>인도 명절 더세라는 희망의 날</t>
  </si>
  <si>
    <t>인도의 독립을 염원한 왕, 티푸 술탄을 만나 보자</t>
  </si>
  <si>
    <t>무굴제국 황제 악바르가 아버지에게 받은 귀중한 유산</t>
  </si>
  <si>
    <t>전 세계 문화 곳곳에 스며든 인도의 신화, 라마야나</t>
  </si>
  <si>
    <t>대서사시 마하바라트 속 스승과 제자 이야기를 들어봅니다.</t>
  </si>
  <si>
    <t>인도의 한 가정주부를 통해 생각해 보는 정치인의 자격</t>
  </si>
  <si>
    <t>노예에서 술탄이 된 아이바크,인도 노예왕조 시작의 역사</t>
  </si>
  <si>
    <t>1800년대 인도 사회적 거리두기 이면의 슬픈 역사</t>
  </si>
  <si>
    <t>선한 영향력으로 감동을 안긴, 반얀나무의 어머니 팀마카</t>
  </si>
  <si>
    <t>아크바르가 사랑한 '인도 음악의 아버지' 탄센을 만나다</t>
  </si>
  <si>
    <t>인도 최초의 계획도시,자이푸르를 세운 자이 싱의 리더십</t>
  </si>
  <si>
    <t>200년 전통의 스위트 가게에서 전해온 달콤한 이야기</t>
  </si>
  <si>
    <t>인도인들은 주사위 놀이에서 무엇을 찾았는가?</t>
  </si>
  <si>
    <t>힌두 최초의 인간 마누, 가치와 희망을 주는 세상을 말하다</t>
  </si>
  <si>
    <t>진정한 이해와 존중을 통해 공존한 인도인들의 이야기</t>
  </si>
  <si>
    <t>인도 대서사시 마하바라타 속 한 어머니의 안타까운 모성 이야기</t>
  </si>
  <si>
    <t>Lakshmana Rekha, 안전선을 긋는다는 것</t>
  </si>
  <si>
    <t>히말라야 인도인들이 신념을 다해 지키는 신성한 숲에 대한 이야기를 들어보자</t>
  </si>
  <si>
    <t>인도의 위대한 왕, 라자라자가 왕좌를 지키기 위해 펼친 지략에 대한 이야기.</t>
  </si>
  <si>
    <t>인도 델리 지역 정당, 암 아다미. 빗자루를 들고 정치개혁 외치다!</t>
  </si>
  <si>
    <t>갠지스강물이 성수라는 인도인들의 주장이 과학적으로 밝혀졌다? 과연 이 사실의 내막은 무엇일까?</t>
  </si>
  <si>
    <t>인도의 카스트가 지금처럼 자리잡게 된 건 영국 때문이다? 우리가 잘 몰랐던 카스트에 대한 진실을 알아보자</t>
  </si>
  <si>
    <t>만 다섯 살에 겪었던 사건이 인생을 바꾸었다?! 2014년 노벨평화상 수상자 사티아르티의 따뜻한 이야기를 들어본다.</t>
  </si>
  <si>
    <t>최고급 직물을 수출하던 인도가 하루 아침 영국에 주도권을 빼앗긴 이유는? 인도산 직물에 담긴 눈물의 이야기를 들어본다</t>
  </si>
  <si>
    <t>프랑스 분위기를 자아내는 지역이 인도에 존재하는 것을 알고 있는가? 인도의 작은 프랑스 푸두체리에 대해 알아본다</t>
  </si>
  <si>
    <t>과일을 보면 그 나무를 알 수 있다라는 말처럼 도시를 보면 과거를 알 수 있다. 인도에서 포르투갈 정취를 흔적을 느낄 수 있는 고아에 대해 알아본다.</t>
  </si>
  <si>
    <t>인도의 최대 종교 힌두교에 대해 자세히 알아본다.</t>
  </si>
  <si>
    <t>과거 인도를 지배했던 많은 권력자들이 탐했던 절대 다이아몬드, 코이누르에 대해 알아본다.</t>
  </si>
  <si>
    <t>염라대왕의 원조 인도의 야마라지에 대해 알아본다.</t>
  </si>
  <si>
    <t>전 세계 2,500만 명 신도를 보유하고 있는 인도의 종교 시크교에 대해 알아본다.</t>
  </si>
  <si>
    <t>어려운 상황속에도 자신의 길을 개척, 인도 수학계 큰 족적을 남긴 인도 수학자 라마누잔 이야기를 들어본다</t>
  </si>
  <si>
    <t>영국과 맞서 싸운 민족주의 진영이 새 시대의 주인공이 된 반면 이방정권에게 충성을 바친 왕국들은 금세 다 사라졌다. 왜 사라졌을까?</t>
  </si>
  <si>
    <t>인도에서 가장 오래된 호텔 타지마할 뭄바이에 대해 자세히 알아본다.</t>
  </si>
  <si>
    <t>16세기 전 세계 부를 거머쥐었던 인도, 부유함 때문에 피지배 나라로 전락하고 만다. 그 당시 인도는 무엇 때문에 부유했을까?</t>
  </si>
  <si>
    <t>정신주의가 인도의 특성이라면 물질주의도 인도의 특성이다. 인도인들은 신과 영혼을 말함과 동시에 돈과 황금을 좇는데도 뛰어나다. 이론상 힌두의 궁극적 목표는 해탈이지만, 부를 추구하는 것도 그 과정이다.</t>
  </si>
  <si>
    <t>가장 많은 노래를 녹음한 사람으로 기네스북으로 등재된 인도의 현역 가수 아샤 보슬레 이야기를 들어본다.</t>
  </si>
  <si>
    <t>인도인들은 왜 크리켓을 좋아할까? 크리켓 본고장 영국을 뛰어넘는 인도인들의 크리켓 사랑에 대해 자세히 알아본다.</t>
  </si>
  <si>
    <t>인도의 마지막 황제 바하두르 샤 자파르에 대한 이야기를 통해 국가의 중요성을 알아본다.</t>
  </si>
  <si>
    <t>동서양의 지배자로 불리던 인도 남부 통일제국 비자야나가르가 한순간에 몰락했던 이야기를 들어본다.</t>
  </si>
  <si>
    <t>인도에서 가장 큰 성 치토르가르에는 파드미니 왕비의 슬픈 사연이 깃들어있다</t>
  </si>
  <si>
    <t>있지만 없는 존재 제로의 개념을 먼저 깨닫고 수학에도 적용한 인도인의 이야기를 들어본다.</t>
  </si>
  <si>
    <t>가난했지만 베풀 줄 알았던 나라 인도의 이야기를 들어본다.</t>
  </si>
  <si>
    <t>인도사회 비주류임에도 불구하고 인도에서 역대급 지지를 받으며 대통령이 된 인물이있다. 그는 왜 인도인들에게 무한한 사랑을 받았을까?</t>
  </si>
  <si>
    <t>역사를 배워야 하는 이유는 역사는 반복되기 때문이다. 인도를 점령했던 무굴 왕조 이야기를 통해 교훈을 얻어본다.</t>
  </si>
  <si>
    <t>1192년 인도 힌두 연합군은 이슬람 구르 왕조와의 전쟁에서 패배하였다. 그 이유는 무엇이었을까?</t>
  </si>
  <si>
    <t>유네스코가 인정한 세계에서 가장 무서운 감옥 인도의 셀룰러 감옥에 대해 알아본다</t>
  </si>
  <si>
    <t>아주 적은 에너지로 어떤 컴퓨터보다 뛰어난 추론과 판단 능력을 보여주는 인간의 뇌, 학자들은 인간 뇌의 이런 정보처리 과정을 모방한 반도체를 개발하고 있다.</t>
  </si>
  <si>
    <t>머리를 좋아지게 만드는 마이크로칩이 있다면, 당신은 그 칩을 사용할 것인가? 모두가 똑똑해 진다면 과연 우리는 더 행복해 질까?</t>
  </si>
  <si>
    <t>특정 인물이나 사물을 떠올리는 것 만으로 내가 필요한 뇌 부위를 자유자재로 활성화시킬 수 있다면 어떨까?</t>
  </si>
  <si>
    <t>거짓말을 하는 순간, 우리의 뇌는 달라진다. 정확도 무려 97%, 실제 범죄수사에도 활용되고 있다는 뇌공학 기술은 우리의 미래를 어떻게 바꿔놓을까?</t>
  </si>
  <si>
    <t>뇌를 마음대로 조절해 기억력을 높이고, 뇌질환을 치료할 수 있다면 어떨까? 실제로 뇌공학자들은 빛과 소리를 이용해 뇌를 조절할 수 있는 기술을 만들어가고 있다.</t>
  </si>
  <si>
    <t>영화 &lt;매트릭스(Matrix)&gt;에는 기계가 인간의 신체로부터 전기 에너지를 뽑아서 활용하는 장면이 등장한다.과연 사람의 몸에서 기계를 구동할 수 있는 에너지를 뽑아내는 것이 가능할까?</t>
  </si>
  <si>
    <t>현재 기술로는 아직 부족하다는 치매 조기진단, 뇌공학자들이 꺼낸 해결책은 무엇일까?</t>
  </si>
  <si>
    <t>유전체를 정복한 인간은 이제 인간의 뇌 신경회로망 전체를 아우르는 '커넥톰(connectome)지도'를 만들기 시작했다. 인간 커넥톰프로젝트는 우리의 미래를 어떻게 바꿔놓을 것인가?</t>
  </si>
  <si>
    <t>설문조사에 의존하는 전통적인 시장조사 방식에 BCI 기술이 도전장을 내밀었다. 인간의 무의식을 공략하는 뉴로마케팅(Neuromarketing)의 현주소와 미래를 들여다본다.</t>
  </si>
  <si>
    <t>최근 들어 우리 생활과 밀접한 분야에서 BCI 기술을 활용하려는 시도가 늘고 있다. BCI 대중화를 위해 풀어야할 숙제는 무엇일까?</t>
  </si>
  <si>
    <t>정신은 온전하지만 모든 근육을 움직일 수 없어 의사를 표현하지 못하는 상태, 완전감금증후군(CLIS). BCI가 이들에게 희망이 될 수 있을까?</t>
  </si>
  <si>
    <t>우리의 꿈과 기억을 저장한다? 다양한 뇌공학 연구자들에 의해 불가능할 것 같았던 일들이 현실이 되고 있다.</t>
  </si>
  <si>
    <t>모두가 인공지능과 인간의 대립구도를 논할 때 글로벌 기술 리더들은 뇌와 기계, 나아가 뇌와 인공지능의 연결을 고민하고 있다.이들이 꿈꾸는 미래의 실체는 무엇인가?</t>
  </si>
  <si>
    <t>우리 몸이 뇌에 보내는 이상신호, 통증을 느끼는 것은 바로 우리의 뇌다. 그런데 만약 우리 뇌가 아픔을 느끼지 못한다면 우리에겐 어떤 일이 일어날까?</t>
  </si>
  <si>
    <t>우리 인간은 이미 뇌의 100%를 쓰고 있다.</t>
  </si>
  <si>
    <t>1993년 뇌과학계의 뜨거운 감자로 떠올랐던 '모차르트 효과(Mozart effect)'. 음악을 들으면 정말 머리가 좋아질까?</t>
  </si>
  <si>
    <t>우리가 선택하고 행동하게 하는 것은 의식일까, 무의식일까? 인간은 과연 자유의지를 가지고 있는 것일까?</t>
  </si>
  <si>
    <t>왜 어떤 기억은 저장되고 어떤 기억은 지워지는 걸까?</t>
  </si>
  <si>
    <t>달고 맛있는 음식은 얼마든지 많다. 그런데 왜 사람들은 초콜릿에 열광하는 걸까?</t>
  </si>
  <si>
    <t>언어를 쓰는 유일한 동물인 인간, 그렇다면 우리는 어떻게 말을 할 수 있을까?</t>
  </si>
  <si>
    <t>나이가 들어가면서 새로운 것을 배우려고 해도 예전만큼 쉽지가 않다. '나이가 드니까 머리가 굳는다'는 말처럼 정말 세월이 우리 뇌를 딱딱하게 만드는 것일까?</t>
  </si>
  <si>
    <t>뇌과학의 많은 난제 중 가장 큰 논쟁을 불러일으킨 이슈, '남자와 여자의 뇌는 다른가?', 뇌과학자들이 밝혀낸 답은 무엇일까?</t>
  </si>
  <si>
    <t>사자나 호랑이보다 약하고 작은 인간을 지구의 운명을 좌지우지하는 존재가 될 수 있게 만든 지적 능력은 어디서 비롯된 것일까?</t>
  </si>
  <si>
    <t>우리는 왜 이렇게 뇌에 관심을 가지고 연구를 하는 것일까? 뇌에 대한 질문들을 통해 그 이유를 생각해본다.</t>
  </si>
  <si>
    <t>지금까지 우리가 알았던 세계가 바뀌고 있듯, 저널리즘도 바뀌고 있다. 새로운 저널리즘, 뉴스의 재구성이 필요한 지금, 무엇을 해야 할까?</t>
  </si>
  <si>
    <t>지금의 혼성적인 미디어체계는 결정적으로 수가 많아졌을 뿐만 아니라 미디어 논리 자체가 너무 다양해진 탓에 각종 정보 장애를 초래하고 있다.</t>
  </si>
  <si>
    <t>왜 어떤 언론은 정치적이고, 어떤 언론은 그렇지 않은가? 언론을 성격하는 것은 과연 무엇인지 알아본다.</t>
  </si>
  <si>
    <t>언론은 저마다 다른 성격을 가지고 있다. 그렇다면 한국을 포함한 각 나라의 언론들은 왜 그런 성격을 갖게 되었을까?</t>
  </si>
  <si>
    <t>미국식 자유주의적 언론관과 시스템을 수입했지만 투사적 저널리즘과 후견주의적 특성을 동시에 지닌 한국 언론. 무엇이 문제일까?</t>
  </si>
  <si>
    <t>유럽의 또 다른 선진언론인 북부유럽 언론, 일명 코포라티즘(Coporatism) 언론이라 불리는 이들의 독특한 언론형태를 알아본다.</t>
  </si>
  <si>
    <t>영미 언론과는 정반대의 형태를 취하고 있는 지중해 언론, 하지만 그 역사적 경험은 한국 언론과 닮아있다.</t>
  </si>
  <si>
    <t>언론은 국가, 문화, 공동체에 따라 서로 다른 형태와 신념을 보여준다. 상업주의 언론의 대명사로 꼽히는 영미언론의 명과 암을 들여다본다.</t>
  </si>
  <si>
    <t>언론을 둘러싼 언론에 대해 갖고 있는 기대, 또는 언론 스스로가 표방하는 올바른 가치란 무엇일까?</t>
  </si>
  <si>
    <t>뉴스, 그리고 정보는 어떻게 상품이 되었을까?</t>
  </si>
  <si>
    <t>정치로부터 완전히 구별된 언론을 꿈꾸는 것은 환상에 가깝다. 때문에 우리는 투명성이라는 개념을 통해 정치와 언론 사이의 관계를 바라보아야 한다.</t>
  </si>
  <si>
    <t>언론인은 과연 전문직일까? 매체 독과점이 해체되고 누구나 언론 행위를 할 수 있는 지금, 언론인의 직업적 특성은 어떻게 변화하고 있을까?</t>
  </si>
  <si>
    <t>언론 자유는 특정 사회의 민주주의 발달 정도를 보여주는 지표이기도 하다. 하지만 언론이 자유롭다고 정말 좋은 민주주의라고 할 수 있을까?</t>
  </si>
  <si>
    <t>우리는 언론이 정의롭고, 강하며, 자유로울 것을 기대한다. 하지만 그런 언론이 신화에 가깝다면, 이러한 기대가 언론 불신을 야기하고 있다면, 우리의 기대는 과연 타당한 것일까?</t>
  </si>
  <si>
    <t>우리는 왜 '가짜뉴스(Fake news)'를 경계해야 하는가?</t>
  </si>
  <si>
    <t>전문적 미디어 기업이 정보를 독점하는 시대가 끝나고 소셜미디어와 유튜브 등 대안적 정보창구가 넘처나는 세상, 다양한 정보 세계의 도래인가, 정보 무질서 세계의 시작인가?</t>
  </si>
  <si>
    <t>피츠제럴드는 왜 작품의 제목을 &lt;위대한 개츠비&gt;로 정한 걸까?</t>
  </si>
  <si>
    <t>당신은 타자인가, 동일자인가?</t>
  </si>
  <si>
    <t>획일적인 가치가 지배하는 시대, 어떻게 살아가는 것이 '나답게' 사는 것일까?</t>
  </si>
  <si>
    <t>"아큐의 모습은 수많은 현대인의 또 다른 모습이기도 하다." 프랑스 작가 로맹 롤랑은 왜 이런 말을 남겼을까?</t>
  </si>
  <si>
    <t>여러분은 세상을 떠나는 순간, 어떤 유산을 남기고 싶으신가요?</t>
  </si>
  <si>
    <t>항해를 통해 인생을 보여주는 또 다른 작품, 어니스트 헤밍웨이의 &lt;노인과 바다&gt;를 만나본다.</t>
  </si>
  <si>
    <t>단테 알리기에리가 1308년부터 쓰기 시작해 죽기 1년 전인 1320년 완성한 신성스러운 노래, &lt;신곡(神曲)&gt;을 만나본다.</t>
  </si>
  <si>
    <t>“죽느냐 사느냐, 이것이 문제로다” 햄릿이 끝내 파멸을 맞게 되는 이유는?</t>
  </si>
  <si>
    <t>당신은 틀에 박힌 사회적 통념으로부터 자유로운가? 혹은 스스로에게 편견을 갖고 있진 않은가? 치욕의 상징을 존경의 상징으로 바꾸는 힘을 만나본다.</t>
  </si>
  <si>
    <t>인간에게는 벗어날 수 없는 운명이 존재할까? 아니면 인간의 노력으로 극복하지 못 할 일은 없는 걸까? 소포클래스의 &lt;오이디푸스 왕&gt;을 통해 인간의 운명과 의지를 생각해본다.</t>
  </si>
  <si>
    <t>사방을 둘러봐도 육지 하나 보이지 않고 수평선밖에 보이지 않는 망망대해, 이런 망망대해에서 거대한 고래를 사냥한다면 어떨까? 허먼 멜빌의 '모비딕'을 만나본다.</t>
  </si>
  <si>
    <t>여러분의 인생에서 가장 가치 있는 것은 무엇인가요?</t>
  </si>
  <si>
    <t>'화로'같이 푹푹 찌는 도시 난징의 시화(市花)는 왜 추위 속에 피는 꽃 '매화'일까?</t>
  </si>
  <si>
    <t>중국의 역대 여러 왕조는 왜 난징을 수도로 삼고자 했을까?</t>
  </si>
  <si>
    <t>혁명가들의 피땀이 서린 저항과 궐기의 무대 '서호'에는 어떤 인물들이 잠들어 있을까?</t>
  </si>
  <si>
    <t>중국이 자력으로 만든 최초의 다리는 어쩌다 폭파 운명을 가진 채 탄생했을까?</t>
  </si>
  <si>
    <t>호경여당의 의미와 그 가치는 무엇일까?</t>
  </si>
  <si>
    <t>청나라 최고 부자 '호설암'은 어떻게 큰 부를 이뤘을까? 그 많던 재산은 어쩌다 다 사라졌을까?</t>
  </si>
  <si>
    <t>건륭제가 '황제의 차'로 봉할 만큼 최고의 '용정차'가 생산되는 '항저우'에는 두 가지 뛰어난 것이 있다는데… 과연 무엇일까?</t>
  </si>
  <si>
    <t>동파육을 만들어 항저우 백성들에게 사랑을 베푼 소식, 그는 왜 항저우를 고향처럼 여겼을까?</t>
  </si>
  <si>
    <t>중국 서호십경 중 하나로 꼽히는 '뇌봉탑'. 뇌봉탑은 어쩌다 무너지고 다시 세워졌을까?</t>
  </si>
  <si>
    <t>저장성의 중심도시이자 서호의 낭만이 깃든 도시인 '항저우'는 어떻게 남송의 수도가 됐을까?</t>
  </si>
  <si>
    <t>북송의 시대가 끝나게 된 이유를 확인해 본다.</t>
  </si>
  <si>
    <t>송나라 카이펑에서 청탁이 통하지 않았던 것은 포증 때문이었다는데… 권력자들에게 포증, 포청천은 어떤 존재였을까? 그의 활약을 확인해 본다.</t>
  </si>
  <si>
    <t>판관 '포청천'의 본명은 '포증(包拯)'이다. 그런데 왜 포청천이라 불렸을까?</t>
  </si>
  <si>
    <t>북송 시절 경제·문화 최고 중심지였던 상국사는 어쩌다 '시장'으로 바뀌었을까? 파란만장한 상국사 이야기를 통해 중국 역사를 확인해 본다.</t>
  </si>
  <si>
    <t>송나라 수도 카이펑의 모습을 고스란히 담고 있는 작품 &lt;청명상하도&gt;. &lt;청명상하도&gt;를 통해 송나라 절정기 모습을 확인해 본다.</t>
  </si>
  <si>
    <t>카이펑에서 태평성대를 꿈꾼 후주 세종. 그의 바람은 이뤄졌을까?</t>
  </si>
  <si>
    <t>'성 위에 성'은 사실이었다! 땅 아래 겹겹이 포개진 도시를 품고 있는 일곱 왕조의 수도 '카이펑'을 만나본다.</t>
  </si>
  <si>
    <t>춘추 전국시대부터 중국 여러 나라가 도읍으로 삼은 곳, 카이펑. 카이펑은 지리적 취약성에도 불구하고 어떻게 오랜 시간 여러 왕조의 수도가 되었던 것일까?</t>
  </si>
  <si>
    <t>'삶'과 '죽음'이 긴밀히 닿아 있는 도시 '뤄양'을 통해 중국 역사를 확인해 본다.</t>
  </si>
  <si>
    <t>뤄양을 대표하는 뛰어난 3가지 '뤄양 삼절'. 그 중 '모란'과 '뤄양 수석'을 통해 중국의 역사와 문화를 확인해 본다.</t>
  </si>
  <si>
    <t>당나라 최고 시인 '백거이'는 우리에게 '취음선생'으로 익숙하다. 그는 왜 말년을 뤄양에서 보내며 스스로를 취음선생이라 불렀을까? 향산에 남아 있는 백거이의 흔적을 통해 중국 역사를 들여다 본다.</t>
  </si>
  <si>
    <t>중국 석각예술의 최고봉'이라고 평가받는 '용문석굴'은 어떻게 만들어지게 된 걸까? 용문석굴 조성의 의미와 배경, 내부에 있는 주요 불상의 상징 등을 확인해 본다.</t>
  </si>
  <si>
    <t>중국인에게 관우는 어떤 의미일까? 뤄양을 중심으로 관우에 대한 다양한 이야기를 확인해 본다.</t>
  </si>
  <si>
    <t>중국 불교의 발원지, 백마사는 어떻게 세워지게 됐을까? 그 기원과 역사, 오늘날 백마사의 의미를 확인해 본다.</t>
  </si>
  <si>
    <t>'장안'과 짝을 이루며 오랜 세월 수도의 지위를 누렸던 뤄양. 뤄양은 왜 '천하의 중심'이라고 불렸을까? 중국을 이해하려면 반드시 알아야 할 곳 '뤄양'을 통해 중국의 역사를 확인해 본다.</t>
  </si>
  <si>
    <t>중국 역사의 황금기를 구가한 당나라 시절, 장안성은 인구 100만의 국제적 대도시였다. 하지만 장안성은 한계와 모순이 극명했다는데… 장안의 빛과 그림자를 확인해 본다.</t>
  </si>
  <si>
    <t>'견우·직녀 설화'는 중국 것일까? 설화에 얽힌 중국 역사와, 문화의 '소유 vs. 공유'에 대해 생각해 본다.</t>
  </si>
  <si>
    <t>세계문화유산에 등재된 당나라 최대 궁궐, 대명궁. 대명궁은 누가, 왜 세웠을까? 대명궁에 얽힌 이야기를 통해 중국 역사를 살펴본다.</t>
  </si>
  <si>
    <t>당나라가 도읍했던 시안에는 당나라 불교 역사를 살펴볼 수 있는 다양한 탑이 있다. 그 중 하나는 우리나라 역사와도 관련이 있는데… 당나라 3대 탑에는 어떤 역사가 담겨 있을까?</t>
  </si>
  <si>
    <t>한무제 무릉 주변에서 단연 돋보이는 무덤은 바로 '곽거병'의 무덤. 곽거병은 어떤 인물일까? 그의 무덤과 무덤을 지키는 거대한 석상 이야기를 통해 과거 한나라와 흉노의 관계를 살펴본다.</t>
  </si>
  <si>
    <t>'실크로드의 동방기점'으로 불리는 한나라 '미앙궁' 그 미앙궁과 마주보고 있는 '장락궁'에는 개국공신 흥망의 이야기가 고스란히 담겨 있다. 두 궁에 얽힌 흥망의 흔적 속으로 들어가 본다.</t>
  </si>
  <si>
    <t>중국 왕조의 수많은 궁전이 자리했던 '시안'. 진시황의 아방궁도 시안에 건설됐는데… 진시황의 '궁전'과 '왕릉'에 얽힌 이야기를 통해 중국의 과거와 오늘을 확인해 본다.</t>
  </si>
  <si>
    <t>중국에서 가장 많은 왕조가 도읍했던 곳이자 세계 4대 고도(古都) 중 한 곳으로 꼽히는 시안. 시안의 과거와 현재를 확인해 보며 중국이 꿈꾸는 미래를 조망해 본다.</t>
  </si>
  <si>
    <t>G2 국가로 부상한 중국. 어떻게 하면 중국을 깊이 이해하고 지피지기할 수 있을까? 중국 각 시대의 '정치, 경제, 문화가 집약된 주요 도읍지를 통해 중국의 대표적 사건, 인물, 장소, 건축 등 다양한 주제들을 살펴보며 중국을 이해하는 시간을 가져본다.</t>
  </si>
  <si>
    <t>지피지기면 백전불태, 실패하지 않는 미래예측을 위해 대체데이터가 뜬다!</t>
  </si>
  <si>
    <t>사람이 아닌 로봇에게 자산관리를 맡기는 시대가 시작됐다! 로보어드바이저는 금융계를 어떻게 바꿔놓을까?</t>
  </si>
  <si>
    <t>각국 중앙은행의 디지털 화폐, 'CBDC' 도입 움직임이 본격화되고 있다. CBDC 도입 배경과 제약 요인은 무엇일까?</t>
  </si>
  <si>
    <t>가상화폐 투자 동향이 달라지고 있다? 금융기업들의 움직임을 살펴보자.</t>
  </si>
  <si>
    <t>자신의 개인정보를 일상생활에 적극 활용할 수 있는 마이데이터 사업이 금융업부터 추진될 전망이다. 마이데이터가 어떻게 활용될 수 있을지 확인해 본다.</t>
  </si>
  <si>
    <t>금융업에 진출한 국내외 테크기업들은 어떤 방식으로 금융서비스를 제공하고 있을까?</t>
  </si>
  <si>
    <t>코로나19로 비대면 금융이 일상화되면서 디지털 금융 기술이 빠르게 부상하고 있다. 새로운 기술들은 세상을 어떻게 바꿔놓을까?</t>
  </si>
  <si>
    <t>디지털 금융 트렌드를 선도하는 스페인 금융기업, BBVA. 보수적인 금융업의 한계를 극복하고 디지털 트랜스포메이션에 성공할 수 있었던 비결을 확인해 본다.</t>
  </si>
  <si>
    <t>100년 넘게 뷰티 사업을 지속하고 있는 장수기업 로레알이 '글로벌 넘버원 디지털 뷰티기업'을 목표로 디지털 혁신에 대대적인 투자를 하고 있다. 로레알의 디지털 트랜스포메이션 전략을 확인해 본다.</t>
  </si>
  <si>
    <t>2000년대 초 '차브'의 상징으로 전락하며 경영위기에 봉착했던 버버리는 어떻게 실적 회복에 성공했을까? 디지털 트랜스포메이션을 통해 밀레니얼 공략에 성공한 버버리의 혁신 전략을 확인해 본다.</t>
  </si>
  <si>
    <t>미국에서 스타벅스의 충전카드 적립금 규모가 지방은행 예치금 수준과 맞먹을 정도로 성장하면서 스타벅스를 '디지털 금융기업'으로 바라보는 시각이 확산되고 있다. 스타벅스는 어떻게 디지털 트랜스포메이션에 성공했을까? 그 방법을 확인해 본다.</t>
  </si>
  <si>
    <t>레드오션이 된 스파(SPA) 브랜드 시장에서 자라(ZARA)는 꾸준한 성장을 이어가고 있다. 데이터를 활용한 자라의 '디지털 트랜스포메이션 전략' 덕분. 3단계 사다리 모델을 중심으로 자라의 디지털 트랜스포메이션 전략을 확인해 본다.</t>
  </si>
  <si>
    <t>페이스북, 우버, 디디추싱 등 플랫폼 기업들이 시장을 주도하면서 전통 기업들도 플랫폼 비즈니스 모델을 지향하고 있다. 전통기업이 플랫폼 기업으로 변화하기 위해서는 어떻게 해야 할까? 실제 사례를 통해 그 방법을 확인해 본다.</t>
  </si>
  <si>
    <t>디지털 시대의 경쟁우위를 확보하려면 적절한 비즈니스 모델 개발이 필요하다. 디지털 트랜스포메이션을 위한 4가지 비즈니스 모델을 확인해 본다.</t>
  </si>
  <si>
    <t>변화하는 시대에 적응하기 위한 불가피한 선택 '디지털 트랜스포메이션'. 디지털 트랜스포메이션 실행을 위해 가장 먼저 선행되어야 할 '디지털 비전' 구축에 대해 알아본다.</t>
  </si>
  <si>
    <t>어떻게 하면 전통 기업이 디지털 트랜스포메이션을 추진할 수 있을까? 4가지 영역을 대상으로 전략을 살펴본다.</t>
  </si>
  <si>
    <t>기업의 모든 것을 근본적으로 변화시키는 경영전략, '디지털 트랜스포메이션'이 필요한 시대가 도래했다. 디지털 트랜스포메이션의 변화 과정과 디지털 트랜스포메이션이 필요한 이유를 확인해 본다.</t>
  </si>
  <si>
    <t>매너리즘에 빠져있던 로마 화단에 새로운 기운을 불어넣으며 이탈리아 바로크의 시작을 알린 화가 카라바조와 살아생전 그에 대한 부정적 평가를 증폭시킨 라이벌 발리오네, 역사가 카라바조의 이름만 기억하는 이유는 무엇일까?</t>
  </si>
  <si>
    <t>세계적인 스포츠브랜드 푸마의 창업자 루돌프 다슬러와 아디다스 창업자 아돌프 다슬러, '세탁소집 아이들'로 불렸던 친형제 이야기를 소개한다.</t>
  </si>
  <si>
    <t>도시 디자인의 핵심 논점인 ‘개발론’과 ‘보존론’을 대표하는 두 사람, 로버트 모우지즈와 제인 제이콥스 사이에 벌어졌던 ‘맨해튼 전쟁’을 소개한다.</t>
  </si>
  <si>
    <t>각자의 방식으로 미국 소설의 최고봉을 이룬 두 명의 작가, 스콧 피츠제럴드와 어니스트 헤밍웨이를 만나본다.</t>
  </si>
  <si>
    <t>20세기 미국의 가장 위대한 건축가, 프랭크 로이드 라이트와 필립 존슨이 서로에게 미친 영향을 확인해본다.</t>
  </si>
  <si>
    <t>청나라 말기 중국 상계를 주름잡았던 '상성(商聖)' 후쉬에옌과 후쉬에옌의 황금제국을 일거에 몰락시킨 '중국의 상부(商父)' 썽쉬엔화이를 만나본다.</t>
  </si>
  <si>
    <t>홈클리닝 스타트업 미소. 예전에 '이모'라 불렀던 청소도우미가 '클리너'로 불리고 있다. 우리의 라이프스타일에 어떤 변화가 시작된 것일까?</t>
  </si>
  <si>
    <t>'책처럼 깊이 있게, 뉴스처럼 빠르게'의 기치를 내건 북저널리즘. 침체기 출판업 시장에서 성장률 43%를 기록 중인 북저널리즘의 이연대 대표를 만나 그 비결을 물었다.</t>
  </si>
  <si>
    <t>“더 빠르게, 더 싸게”를 추구하는 이커머스의 공식과는 정반대로 가는 스타트업이 있다. 나만을 위한 제품, ‘아이디어스’의 김동환 대표를 만나 변화하고 있는 라이프스타일을 취재했다.</t>
  </si>
  <si>
    <t>한국인 여행자의 라이프스타일에서 어떤 기회를 포착할 수 있을까? 개인의 취향을 반영해 손쉽고 편리하게 세계를 경험하도록 도와주는 여행 플랫폼, 마이리얼트립. 마이리얼트립 이동건 대표의 생생한 이야기를 들어보자.</t>
  </si>
  <si>
    <t>독후감을 써야지만 독서모임에 참석할 수 있는 커뮤니티가 있다. 세상을 더 지적으로 사람을 더 친하게 만들고 싶다는 '트레바리' 윤수영 대표의 생생한 이야기를 들어본다.</t>
  </si>
  <si>
    <t>'지옥고'라는 단어를 아십니까? 주거빈곤 상태의 청년들을 위해 탄생한 셰어하우스 스타트업 우주. 이아연 부대표의 생생한 목소리를 들어본다.</t>
  </si>
  <si>
    <t>재능을 사고판다? 재능을 오천 원에 사고판다는 발상으로 시작해 재능마켓 플랫폼을 만든 크몽의 박현호 대표를 취재했다. 라이프스타일의 변화를 어떻게 기회로 포착했는지 크몽의 이야기를 들어보자.</t>
  </si>
  <si>
    <t>불안정하고 어지러운 마음을 다스리는 호수 명상</t>
  </si>
  <si>
    <t>업무에 집중하지 못하고 계속 산만한 당신, 혹시 성인 ADHD?</t>
  </si>
  <si>
    <t>알 수 없는 두통, 복통은 무엇이 문제일까? 치료 방법은 없을까?</t>
  </si>
  <si>
    <t>계획대로 뜻대로 되지 않을 때 내 감정은 어떠한가?</t>
  </si>
  <si>
    <t>신체활동 및 생활패턴 변화로 인한 갑작스런 체중 증가, 혹시 나도 폭식증?</t>
  </si>
  <si>
    <t>완벽하지 못해 고통스럽다? 강박증에 대해 알아보자</t>
  </si>
  <si>
    <t>심리적 외상을 치유하는 호흡 명상법</t>
  </si>
  <si>
    <t>누구나 경험할 수 있는 심리적 외상, 트라우마에 대해 알아보자</t>
  </si>
  <si>
    <t>지치고 힘든 내 마음, 어떻게 치유하면 좋을까?</t>
  </si>
  <si>
    <t>둘쑥날쑥 심한 감정기복, 어떻게 하면 좋을까</t>
  </si>
  <si>
    <t>갑자기 우울함이 찾아올 때 어떻게 하면 좋을까?</t>
  </si>
  <si>
    <t>갑작스러운 두근거림과 숨막힘 혹시 나도 공황장애일까?</t>
  </si>
  <si>
    <t>뒤숭숭한 꿈자리, 악몽은 수면에 독일까? 득일까?</t>
  </si>
  <si>
    <t>'집콕' 스트레스 어떻게 해결하면 좋을까?</t>
  </si>
  <si>
    <t>팬데믹 스트레스로 불안한 조직, 이 불안감을 어떻게 해소할 수 있을까?</t>
  </si>
  <si>
    <t>쌓여가는 팬데믹 스트레스, 내 마음을 어떻게 다스릴까?</t>
  </si>
  <si>
    <t>함께 알아보는 불안을 다스리는 '마음챙김' 방법</t>
  </si>
  <si>
    <t>지치고 힘든 내 '마음'을 지키고 계십니까?</t>
  </si>
  <si>
    <t>서양과 전혀 다른 동양 그림 속 문화를 맛보다</t>
  </si>
  <si>
    <t>당신은 이 한 장의 그림에서 무엇을 느낄 수 있는가?</t>
  </si>
  <si>
    <t>명화 속 계절의 흐름을 보며 돌아보는 우리의 시간</t>
  </si>
  <si>
    <t>누가 말랐고? 누가 비만인가? 그 기준은 어디에 있나?</t>
  </si>
  <si>
    <t>음식, 예술이 되길 원하다</t>
  </si>
  <si>
    <t>특권과 욕구, 그림 속 사냥 이야기</t>
  </si>
  <si>
    <t>경박한 소비인가? 새로운 가치인가?</t>
  </si>
  <si>
    <t>인간 욕망의 투영, 그림 속 공짜 음식에 대한 단상</t>
  </si>
  <si>
    <t>그림 속 레스토랑에서 찾아보는 인간의 다양한 감정</t>
  </si>
  <si>
    <t>참을 수 없는 유혹, 그림 속 달콤한 디저트</t>
  </si>
  <si>
    <t>서양 그림 속 우유와 치즈에서 찾는 다양한 이야기</t>
  </si>
  <si>
    <t>서양 미술 속 빵 이야기. 크기와 모양, 종류, 색에 따라 달라지는 의미는?</t>
  </si>
  <si>
    <t>붉은 과일 한알에 담긴 고난, 죽음 그리고 부활에 대한 이야기</t>
  </si>
  <si>
    <t>파종과 수확 의식에 담겨져 있는 삶의 양면성</t>
  </si>
  <si>
    <t>건배 '우리의 젊음을 위하여 잔을 들어라'</t>
  </si>
  <si>
    <t>'운명의 과일' 사과. 이 작은 열매에 얽힌 다양한 그림 이야기</t>
  </si>
  <si>
    <t>방탕한 사육제와 금욕의 사순절이 마을 한복판에 모여 전쟁을 벌인다?</t>
  </si>
  <si>
    <t>17C 네델란드 화가들이 과일, 와인, 유리잔을 그린 후 헛됨을 이야기한 까닭은?</t>
  </si>
  <si>
    <t>역사, 문화, 그리고 인생까지 담고 있는 그림 속 와인 이야기</t>
  </si>
  <si>
    <t>서양 그림 속 고기 이야기, 고기를 먹는다는 것이란?</t>
  </si>
  <si>
    <t>예수는 생애 최후의 식사로 무엇을 먹었을까? 서양 명화 속 최후의 만찬을 함께 들여다 보자.</t>
  </si>
  <si>
    <t>세계 모빌리티 시장에서 중국 전기차 스타트업이 강세를 보이고 있다. 기존 글로벌 자동차업체와의 경쟁에서 놀라운 성과를 거두고 있는 중국 전기차 스타트업의 4가지 성장동력에 대해 살펴본다.</t>
  </si>
  <si>
    <t>빅테크 기업들이 앞다퉈 모빌리티 시장에 진출하고 있다. 모빌리티 생태계의 포식자가 되고 있는 두 기업과 함께 기존 완성차 메이커들의 대응 전략에 대해 살펴본다.</t>
  </si>
  <si>
    <t>테슬라가 선택하자 다임러, 폭스바겐 등 글로벌 자동차 업체가 잇따라 LFP 배터리 채용 선언했다! 과연 LFP는 삼원계 배터리와 무엇이 어떻게 다른지 혁신 가능성을 검토해 본다</t>
  </si>
  <si>
    <t>소비자들은 겉으로 나타나는 완성차업체들의 경쟁을 주로 보고 있지만 숨은 이면에서는 반도체 공급업체간의 치열한 격전이 진행 중이라는데! 과연 이 격전의 승자는 누가될까?</t>
  </si>
  <si>
    <t>우주 여행, 얼마나 남았을까? 우주와 지구의 모든 연결고리를 알아본다</t>
  </si>
  <si>
    <t>전기차도 이제 스마트폰처럼 위탁 생산이 가능하다? 전기차 생산 시장의 진입장벽이 낮아지는 요인을 분석해 본다</t>
  </si>
  <si>
    <t>자율주행차를 개발하기 위한 데이터 수집에 한계가 있다면?! 가상 공간 속에서 주행 데이터도 쌓고, 주행 테스트도 해보면 어떨까?</t>
  </si>
  <si>
    <t>수소열차의 새로운 챕터를 써 내려가고 있는 유럽. 유럽의 수소열차는 어디까지 달려왔을까?</t>
  </si>
  <si>
    <t>배터리 충전 방식 일변도의 전기차 시장에서 교환 방식이 지각변동을 일으킬 수 있을까?</t>
  </si>
  <si>
    <t>스마트폰 업데이트에 주로 쓰였던 무선 소프트웨어 업데이트 OTA. 이제는 차량을 업데이트하는데 쓰인다?! 차량에 적용되는 OTA에 대해 알아본다</t>
  </si>
  <si>
    <t>전기차 확산 속에 폐배터리 재활용 시장이 덩달아 주목받고 있다?! 전기차 폐배터리 재활용 시장을 부상시킨 환경적 변화요인에 대해 알아본다</t>
  </si>
  <si>
    <t>자동차 보험을 자동차 회사에서 들 수가 있다?! 모빌리티 혁명이 가져올 자동차 보험의 변화를 살펴본다</t>
  </si>
  <si>
    <t>We all did sleep. 이 한 마디로 전통차 업계를 평가한 자동차 전문가. 그는 왜 이런 말을 했을까?</t>
  </si>
  <si>
    <t>차를 게임기로 탈바꿈하려는 시도를 하고 있는 자동차 메이커들. 그들은 왜 차를 게임기로 만들려고 하는 것일까?</t>
  </si>
  <si>
    <t>전기차 확대는 전력 산업을 어떻게 변화시킬까? 그 부분에 대해 함께 알아본다</t>
  </si>
  <si>
    <t>단 20분이면 서울에서 부산까지 갈 수 있다?! 일론 머스크의 아이디어에서 시작한 하이퍼루프. 지금 어디까지 발전했는지 알아본다</t>
  </si>
  <si>
    <t>2020년 토요타의 꿈은 최고의 신차가 아니다! 더 이상 자동차 만드는 회사에 머물지 않겠다는 그들의 각오와 꿈의 비전을 알아본다</t>
  </si>
  <si>
    <t>과거엔 소리 없이 강한 차가 대세였다면? 이제는 세련된 소리를 입힌 차가 대세! 소비자의 감성을 자극하는 사운드 디자인에 대해 알아본다</t>
  </si>
  <si>
    <t>하늘을 나는 플라잉카의 상용화 원년이 2020년이다? 머지않아 만나게 될 날아다니는 자동차 '플라잉카'를 만나본다</t>
  </si>
  <si>
    <t>선장이 없는 페리와 크루즈가 있다? 이제는 원격 조정이 아닌 자율주행 선박으로 새 시대를 열고 있는 선박업계! 2020년 우리에게 얼마나 놀라운 미래를 선물할 것인지 함께 만나본다</t>
  </si>
  <si>
    <t>조금은 더딘 발걸음으로 가고 있는 일반 자율주행 자동차의 상용화와는 달리 급속도로 발전하고 있는 '산업용 자율주행' 분야! 안전성, 생산성, 경제적 효과를 불러올 산업용 무인차에 대해 알아본다</t>
  </si>
  <si>
    <t>교통수단의 편리성, 경제성, 환경보호 3마리 토끼를 잡은 Mobility-as-a-Service, MaaS에 대해 알아본다</t>
  </si>
  <si>
    <t>차선 변경, 긴급제동 등 매 순간 스스로 판단해야 하는 상황이 속출하는 자율주행차! 신속한 판단을 위해서는 인간에게 뇌가 있듯 자율주행차에게도 인공지능 반도체가 있어야 한다는데... 자율주행차의 두뇌 역할을 담당하는 인공지능 반도체의 모든 것을 알아본다</t>
  </si>
  <si>
    <t>구글이 비밀스러운 내부 실험실에서 자율주행 기술 프로젝트를 진행한지 10년! 자율주행차 개발은 어디까지 왔고, 또 어디로 가고 있을까?</t>
  </si>
  <si>
    <t>프리미엄 차량의 왕좌를 두고 오랜 시간 경쟁해온 BMW와 다임러, 갑작스럽게 손을 잡게된 이유는?</t>
  </si>
  <si>
    <t>지금까지 모빌리티는 자동차 업계의 독무대였다! 그러나 앞으로 열릴 모빌리티 시대는 자동차 관련 기업뿐 아니라 보험, 가구업체 등 다양한 기업들이 기회를 포착하고 준비 중이라는데...! 가구 기업 이케아가 제시한 비전을 통해 앞으로 우리 기업이 주시해야 할 모빌리티 분야의 새로운 방향을 만나본다</t>
  </si>
  <si>
    <t>'AH-64 아파치'가 사상 최강의 공격 헬기로 평가받는 이유는 무엇일까?</t>
  </si>
  <si>
    <t>코브라 공격 헬기는 기존의 건쉽과 어떤 차이가 있을까?</t>
  </si>
  <si>
    <t>헬리콥터를 전쟁에 사용하기 시작한 것은 언제일까? 공격용 헬기는 어떻게 시작되었을까?</t>
  </si>
  <si>
    <t>드넓은 바닷속에서 전략원잠을 찾아내는 공격원잠을 소개한다.</t>
  </si>
  <si>
    <t>북극해가 전략원잠 보유국에게 있어 중요한 작전 해역인 이유는?</t>
  </si>
  <si>
    <t>잠수함 발사 탄도탄 'SLBM'은 어떻게 탄생했을까?</t>
  </si>
  <si>
    <t>스텔스기를 탐지할 수 있는 안티스텔스 기술에는 어떤 것들이 있을까?</t>
  </si>
  <si>
    <t>최초의 스텔스전투기 F-117부터 현존 최강의 스텔스전투기 F-22 랩터까지, 스텔스전투기의 역사를 짚어본다.</t>
  </si>
  <si>
    <t>21세기 가장 획기적인 항공무기 혁명, 스텔스전투기를 만나본다.</t>
  </si>
  <si>
    <t>발명의 가치를 알아보지 못하고 발전의 단계로 넘어가지 못하면 대단한 발병도 쓸모없는 일이 돼버리고 만다. 더군다나 그 발명의 과실을 상대방이 가져간다면?</t>
  </si>
  <si>
    <t>장비의 질과 양적인 면에서 우세가 현저했던 이집트군은 왜 6일 전쟁에서 이스라엘군에게 패배했을까?</t>
  </si>
  <si>
    <t>전략미사일의 또 다른 한 축, 순항미사일에 대해 소개한다.</t>
  </si>
  <si>
    <t>냉전시절을 공포로 물들인 비대칭무기의 정점, 전략탄도미사일에 대해 소개한다.</t>
  </si>
  <si>
    <t>전술이 기술의 발전을 따라가지 못한 참혹한 결과를 확인해본다.</t>
  </si>
  <si>
    <t>세계 최강 미군이 베트남 하늘에서 톡톡히 망신을 당한 이유는 무엇일까?</t>
  </si>
  <si>
    <t>모파상의 단편 '의자 고치는 여인'을 통해‘기본적인 귀인 오류'의 위험성을 확인해본다.</t>
  </si>
  <si>
    <t>오늘날 미국이 창조한 새로운 현대적 동화, 오즈의 마법사가 한때 공공도서관에서 취급할 수 없는 금서가 된 사연은?</t>
  </si>
  <si>
    <t>아메리칸 드림의 허상을 그린 아서 밀러의 걸작 '세일즈맨의 죽음'을 통해 '인지 부조화' 개념을 이해해본다.</t>
  </si>
  <si>
    <t>돈키호테와 햄릿, 여러분은 둘 중 어떤 유형인가요?</t>
  </si>
  <si>
    <t>방사선은 해롭지만 아주 적은 양의 방사선이라면 몸에 좋을 수도 있다? '호메시스 효과'를 소개한다.</t>
  </si>
  <si>
    <t>한스 크리스티안 안데르센의 '장난감 병정'을 통해 오비이락의 오류에 빠지지 않는 법을 생각해본다.</t>
  </si>
  <si>
    <t>아무리 붐비는 곳이어도 누가 내 이름을 부르면 잘 들리고, 어린이집에 수많은 아이가 있어도 내 아이는 바로 찾아낼 수 있는 이유는?</t>
  </si>
  <si>
    <t>아이들은 왜 모험을 좋아할까? 반대로, 어른들은 왜 아이들에 비해 모험을 꺼릴까? '더닝크루거 효과'를 소개한다.</t>
  </si>
  <si>
    <t>“노동자가 자기 집 한 채를 가지려면 그는 평생의 절반을 바쳐야 한다는 계산이 나온다.” 헨리 데이비드 소로가 이렇게 한탄한 이유는 무엇일까?</t>
  </si>
  <si>
    <t>큰 요구를 거절한 뒤 그보다 작은 요구를 부탁받게 되면 나도 모르게 순순히 받아들인다? 도어인더페이스(Door in the Face) 전략을 소개한다.</t>
  </si>
  <si>
    <t>히가시노 게이고의 소설 ‘나미야 잡화점의 기적’을 통해 일본의 '잃어버린 20년'을 되짚어본다.</t>
  </si>
  <si>
    <t>생일, 크리스마스, 어린이날 같은 특별한 날에 선물을 고르기가 어려운 이유는 무엇일까?</t>
  </si>
  <si>
    <t>현실과 가상을 오가는 소설 '모피아'를 통해 외화표시채권의 개념을 확인해본다.</t>
  </si>
  <si>
    <t>감성이 앞서는가, 이성이 앞서는가? 정신이 중요한가, 물질이 중요한가? 히라노 게이치로의 &lt;일식&gt;을 통해 조지 소로스의 '재귀성 이론' 개념을 확인해본다.</t>
  </si>
  <si>
    <t>크리스틴이 오페라의 유령을 떠나지 못하는 이유는 무엇일까?</t>
  </si>
  <si>
    <t>틀린 시험문제가 더 잘 기억나고, 이루어지지 않은 첫사랑이 더 애틋한 이유는?</t>
  </si>
  <si>
    <t>가장 힘이 약한 왕윤이 여포와 동탁을 제거하고 싶을 때, 게임이론은 어떤 해법을 제시할까?</t>
  </si>
  <si>
    <t>만약 만년 꼴찌 야구팀을 경영학의 대가에게 맡긴다면 어떻게 될까? 그의 조언을 충실히 따르면 꼴찌 팀도 우승할 수 있을까?</t>
  </si>
  <si>
    <t>친구일까? 적일까? 'friend’와 ‘enemy’의 합성어인 '프레너미(frenemy)'와 '코피티션(Coopetition)' 개념을 확인해 본다.</t>
  </si>
  <si>
    <t>보불전쟁을 배경으로 하는 모파상의 단편 &lt;두 친구&gt;를 통해 '죄수의 딜레마'와 '우월전략'을 배워본다.</t>
  </si>
  <si>
    <t>평생을 철도원의 긍지로 살아온 주인공을 통해 '공유지의 비극'과 '사유화의 비극' 개념을 확인해 본다.</t>
  </si>
  <si>
    <t>고대 그리스 에피로스의 왕 피로스는 로마와 두 번에 걸쳐 전쟁을 치르고 두 번 모두 승리했지만 너무 많은 장수를 잃었고 결국 마지막 전투에서 패배했다. '피로스의 승리'를 하지 않으려면 어떻게 해야 할까?</t>
  </si>
  <si>
    <t>행복은 왜 무한정 돈에 비례하지 않을까? '소득 활동의 기회비용' 관계재에 대해 알아본다.</t>
  </si>
  <si>
    <t>1887년 &lt;주홍색 연구(A study in Scarlet)&gt;로 데뷔한 이래 단 한 번도 절판된 적이 없는 소설 셜록 홈스를 통해 팬덤의 경제학을 확인해 본다.</t>
  </si>
  <si>
    <t>헤밍웨이의 소설 &lt;킬리만자로의 눈&gt;을 통해 노동시간 단축의 역사를 확인해 본다.</t>
  </si>
  <si>
    <t>'잘한다잘한다'하면 정말로 잘하게 된다? 피그말리온 효과가 한 사람의 인생을 바꾼 소설 &lt;큰 바위 얼굴&gt;을 소개한다.</t>
  </si>
  <si>
    <t>호모 이코노미쿠스는 경제적 인센티브를 중시하지만 그것이 전부는 아니다?! 노벨경제학 수상자 조지 애커로프의 '아이덴티티 경제학' 개념을 소개한다.</t>
  </si>
  <si>
    <t>피천득의 &lt;인연&gt;을 통해 '므두셀라 증후군'과 '레트로 마케팅'의 상관관계를 확인해본다.</t>
  </si>
  <si>
    <t>그리스를 대표하는 지성, 니코스 카잔차키스의 &lt;그리스인 조르바&gt;를 통해 '주인-대리인 문제' 개념을 소개한다.</t>
  </si>
  <si>
    <t>이상의 수필 &lt;권태&gt;를 통해 '미니멀 라이프'와 '미니멀리즘' 개념을 확인해본다.</t>
  </si>
  <si>
    <t>일본 최초의 노벨 수상작인 가와바타 야스나리의 소설 &lt;설국&gt;을 통해 '불가능한 삼위일체' 개념을 이해해보자.</t>
  </si>
  <si>
    <t>고래를 잡으려는 인간의 욕망을 다룬 소설, 허먼 벨빌의 &lt;모비딕&gt;을 통해 현대 금융시장의 꽃, '배당' 개념을 확인해본다.</t>
  </si>
  <si>
    <t>괴테의 &lt;젊은 베르테르의 슬픔&gt;을 통해 앨런 그린스펀 미국연방준비제도(FED) 전 의장이 경고한 '비이성적 과열상태'의 의미를 확인해 본다.</t>
  </si>
  <si>
    <t>1등을 하는 것보다 지키기가 더 어렵다? &lt;이상한 나라의 앨리스&gt;의 후속작 &lt;거울 나라의 앨리스&gt;에서 유래한 경제 가설 '붉은 여왕 효과'를 살펴본다.</t>
  </si>
  <si>
    <t>통계는 아무리 객관적이고 합리적으로 보여도 우리를 착각에 빠트릴 수 있다! 통계착시를 일으키는 요인들을 살펴본다.</t>
  </si>
  <si>
    <t>객관적이고 합리적으로만 보이는 '통계', 어디까지 신뢰해야 할까?</t>
  </si>
  <si>
    <t>문학 작품에는 시대의 경제 상황이 녹아있기 마련이다. 1924년 발표된 현진건의 &lt;운수 좋은 날&gt;도 마찬가지! 지금으로부터 100년 전쯤인 1924년, 경성은 어떤 모습일까?</t>
  </si>
  <si>
    <t>한 사람을 다른 사람과 구별하기 위해 '이름'을 쓴다. 이러한 이름에 대한 이야기를 물리학의 관점에서 살펴본다.</t>
  </si>
  <si>
    <t>혈액형과 성격이 서로 어떤 관계가 있는지를 물리학의 통계적인 기법으로 살펴본다.</t>
  </si>
  <si>
    <t>이제는 개천에서 용났다는 것이 흔치 않아졌다. 그 이유가 무엇일까? 복잡계 물리학의 시선에서 살펴본다.</t>
  </si>
  <si>
    <t>사람의 체질량지수를 물리학에서 자주 이용되는 축척법칙을 통해 자세히 살펴본다.</t>
  </si>
  <si>
    <t>주식시장의 움직임을 통계물리학 내 경제물리학을 통해서 자세히 살펴본다.</t>
  </si>
  <si>
    <t>세상을 살다보면 '세상이 참 좁다'고 느낄 때가 많다. 왜 그럴까? 물리학의 시선에서 자세히 살펴본다.</t>
  </si>
  <si>
    <t>우리나라에만 존재하는 독특한 성씨 분포에 대해 물리학의 시선에서 자세히 살펴본다.</t>
  </si>
  <si>
    <t>대중의 지혜, 즉 집단지성을 '함께지성'이라 보고 물리학의 관점에서 자세히 살펴보고자 한다.</t>
  </si>
  <si>
    <t>다양한 시설물의 밀도가 인구밀도와 어떤 관계를 갖는지 물리학의 시각에서 살펴본다.</t>
  </si>
  <si>
    <t>선호, 非선호의 관계에서 어떻게 행동하면 좋을까? 친구는 적이 될 수 있지만 적은 친구가 되기 어려울까? 물리학의 시각에서 자세히 살펴본다.</t>
  </si>
  <si>
    <t>46억 년 전 산소도 없고 뜨거웠던 지구는 어떻게 오늘날의 모습으로 변화했을까? 지구의 변화는 인류에게 어떤 영향을 미쳤을까? 지구 역사를 통해 인류를 고찰한 책 &lt;오리진&gt;을 만나본다.</t>
  </si>
  <si>
    <t>고객이 기대하는 것을 어떻게 뛰어넘을 것인가? 그 해답을 제공해주는 중요한 무기는 바로 빅데이터다. 마케팅에서 빅데이터를 어떻게 활용할 수 있을까?</t>
  </si>
  <si>
    <t>인간이 사라지면 지구에 무슨 일이 일어날까?</t>
  </si>
  <si>
    <t>실리콘밸리 위대한 CEO 뒤에는 숨겨진 스승, 빌 캠벨이 있었다. 빌 캠벨이 리더로서 성공한 비결은 무엇일까?</t>
  </si>
  <si>
    <t>시대가 변하면 일하는 방식이 변하고 필요한 역량도 달라진다. 미래의 인재에게는 어떤 역량이 필요할까? &lt;인재의 반격&gt;에서 확인해 본다.</t>
  </si>
  <si>
    <t>더 풍요로우면서도 환경친화적인 미래가 온다? 앤드루 맥아피 MIT 교수는 지구를 지키는 데 새로운 변화가 필요 없다고 주장한다. 어떻게 이런 주장을 할 수 있을까?</t>
  </si>
  <si>
    <t>인간에게 '향기'는 어떤 의미일까? &lt;향기의 힘&gt;을 통해 확인해 본다.</t>
  </si>
  <si>
    <t>넷플릭스 CEO 리드 헤이스팅스가 말하는 경영방식과 기업문화는? 책 &lt;규칙 없음&gt;에서 확인해본다.</t>
  </si>
  <si>
    <t>가치란 무엇일까? 가치창출과 가치착취는 어떻게 구분할 수 있을까? 가격은 가치를 대변하는 것일까? &lt;가치의 모든 것&gt;을 통해 확인해 본다.</t>
  </si>
  <si>
    <t>코로나19는 변화의 시작일 뿐 2030년의 세계는 더 거대한 전환을 맞이할 것이라 전망하는 책 &lt;2030 축의 전환&gt;을 만나본다.</t>
  </si>
  <si>
    <t>20세기 사상으로 21세기 문제를 해결할 수 있을까?</t>
  </si>
  <si>
    <t>꼴찌 잠수함이 1년 만에 1등으로 &lt;턴어라운드&gt; 할 수 있었던 비결은 무엇일까? 조직원에게 권한을 위임하는 임파워먼트 리더십을 살펴본다.</t>
  </si>
  <si>
    <t>어떻게 하면 부하직원에게 일을 잘 맡길 수 있을까? &lt;일을 잘 맡긴다는 것&gt;에서 확인해 본다.</t>
  </si>
  <si>
    <t>'슈퍼보스'라 불리는 사람들은 무엇이 다를까? 리더를 키우는 리더, &lt;슈퍼보스&gt;의 비밀을 들여다보자.</t>
  </si>
  <si>
    <t>콘텐츠가 더 중요할까? 플랫폼이 더 중요할까? &lt;콘텐츠가 전부다&gt;에서 그 답을 확인해 본다.</t>
  </si>
  <si>
    <t>지금은 성과측정 전성시대라고 해도 과언이 아니다. 그런데 측정 강박에 빠져 놓치고 있는 것은 없을까? 측정 강박에 문제를 제기하는 책 &lt;성과지표의 배신&gt;을 소개한다.</t>
  </si>
  <si>
    <t>질문은 궁금한 것을 알아내기 위한 방법일 뿐일까? 질문은 관계를 개선하고, 원하는 기회를 얻도록 도와주며, 목표에 도달하는 수단이 될 수도 있다. &lt;그렇게 물어보면 원하는 답을 들을 수 없습니다&gt;에서 질문의 중요성을 확인해 본다.</t>
  </si>
  <si>
    <t>독일 국민기업 '데엠'의 45년 연속 흑자 비결은 무엇일까? 창업자 '베르너'의 경영철학을 담은 책 &lt;철학이 있는 기업&gt;을 소개한다.</t>
  </si>
  <si>
    <t>모든 일에는 리스크가 존재한다. 어떻게 하면 리스크를 잘 관리하고 원하는 목표에 안정적으로 도달할 수 있을까? &lt;리스크의 과학&gt;에서 힌트를 얻어보자.</t>
  </si>
  <si>
    <t>세계 투자자들에게 한반도는 어떤 투자처일까? 투자의 귀재, '짐 로저스'의 한반도 투자 전망을 다룬 책 &lt;앞으로 5년 한반도 투자 시나리오&gt;를 소개한다.</t>
  </si>
  <si>
    <t>리더의 취약성을 공유하며 진정성을 보이는 것이야말로 대담한 용기임을 말하는 책, &lt;리더의 용기&gt;를 소개한다.</t>
  </si>
  <si>
    <t>전 세계적으로 '부의 불평등'이 심화되고 있다. 불평등을 해소하고 공정한 사회로 나아갈 방법은 없을까? 다소 급진적 방법으로 사회제도의 근본적 재설계를 주장한 책 &lt;래디컬 마켓&gt;을 만나본다.</t>
  </si>
  <si>
    <t>성장 강박증을 이겨내고 탁월함에 중점을 둔, 작지만 위대한 기업들인 ‘스몰 자이언트’들을 소개한다.</t>
  </si>
  <si>
    <t>대부분의 사람들은 평등을 지향하고 차별에 반대한다. 그런데도 왜 차별이 발생하는 것일까? 차별에 대한 이해와 '차별 감수성'을 높이는 데 도움을 줄 책 &lt;선량한 차별주의자&gt;를 만나본다.</t>
  </si>
  <si>
    <t>고객이 구매결정을 하는 진짜 이유를 알려면 뇌 과학의 지식이 필요하다고 말하는 책이 있다.오늘 소개할 책 &lt;뇌, 욕망의 비밀을 풀다&gt; 이다.</t>
  </si>
  <si>
    <t>어떻게 하면 실속 있고 효과적인 모임을 할 수 있을까? &lt;모임을 예술로 만드는 법&gt;에서 그 방법을 확인해 본다.</t>
  </si>
  <si>
    <t>명실상부한 세계 최강의 특수부대 '네이비씰'. 강인한 그들에게서 배워야 할 것은 무엇일까? 책 &lt;네이비씰 승리의 기술&gt;을 통해 살펴본다.</t>
  </si>
  <si>
    <t>다른 사람들과 잘 어울리지 못해 고민이라는 사람들이 늘고 있다. 왜 그런 것일까? 어떻게 해야 하는 것일까? 진화학의 관점에서 인간의 사회성을 들여다 본 책 &lt;"사회성이 고민입니다"&gt;를 통해 해답을 찾아본다.</t>
  </si>
  <si>
    <t>창의적인 아이디어를 만들어내고 실현시키는 방법을 알려주는 책, &lt;크리에이티브 지니어스&gt;를 소개한다.</t>
  </si>
  <si>
    <t>어떻게 하면 자신 있고 당당하게 삶을 이끌어 갈 수 있을까? 프랑스 철학자 샤를 페팽의 저서 &lt;자신감&gt;을 통해 그 방법을 확인해 본다.</t>
  </si>
  <si>
    <t>SERICEO PD가 만난 한국의 대표적인 진화심리학자 전중환 교수와의 북터뷰!</t>
  </si>
  <si>
    <t>시간이란 무엇일까? 시간이 흐른다는 것은 어떤 의미일까? '제2의 스티븐 호킹'이라 불리는 이론 물리학자, 카를로 로벨리의 책 &lt;시간은 흐르지 않는다&gt;에서 그 답을 찾아본다.</t>
  </si>
  <si>
    <t>수십 년 전 학창시절을 돌아보면 뚜렷하게 기억되는 순간이 있다. 반면에 평범했던 일상은 기억에서 사라지는데... 어떤 순간이 기억에 남을까? 그러한 이야기를 담은 책 '순간의 힘'을 소개한다.</t>
  </si>
  <si>
    <t>소수에게 돈과 권력이 집중되는 문제를 우려해 사회 변화를 나선 사람들이 늘어나고 있다. 하지만 사회는 왜 달라지지 않는 걸까? &lt;엘리트 독식 사회&gt;에서 그 이유를 확인해 본다.</t>
  </si>
  <si>
    <t>일상의 시그널을 통해 격변의 세계경제를 해석해 보는 책, &lt;시그널&gt;을 소개한다.</t>
  </si>
  <si>
    <t>이왕 늙을 거 멋지게 늙을 수 없을까? &lt;백 살까지 유쾌하게 나이 드는 법&gt;에서 그 방법을 확인해 본다.</t>
  </si>
  <si>
    <t>국가가 위기에 처하면 무엇을 기준으로 판단하고 대처해야 할까? 참조할 만한 원칙은 없을까? 재레드 다이아몬드의 &lt;대변동&gt;을 통해 이 질문의 답을 찾아본다.</t>
  </si>
  <si>
    <t>사람들의 책임지지 않는 일들이 쌓이고 반복되면 어느 순간 사회는 위기에 봉착하기 마련이다. 어떻게 하면 그런 위기를 피할 수 있을까? &lt;스킨 인 더 게임&gt;을 통해 대안을 확인해 본다.</t>
  </si>
  <si>
    <t>사람들은 누구를 정말 신뢰하고, 누구를 신뢰하지 않을까? 오늘 소개할 책 &lt;신뢰 이동&gt;을 통해 살펴본다.</t>
  </si>
  <si>
    <t>언제까지 디지털 노예로 살 것인가! 디지털 시대, 현대인에게 필요한 '디지털 디톡스' 제안서, &lt;디지털 미니멀리즘&gt;을 만나본다.</t>
  </si>
  <si>
    <t>이제는 팽창사회가 끝났고, 수축사회가 되었다는 주장이 있다. 오늘 소개할 책 &lt;수축사회&gt;이다.</t>
  </si>
  <si>
    <t>존엄이란 무엇일까? 어떻게 하면 존엄하게 사는 것일까? 인간에게 존엄한 삶은 왜 필요한 것일까? 『존엄하게 산다는 것』을 통해 확인해 본다.</t>
  </si>
  <si>
    <t>과연 당신은 아름다운 것을 보고 아름답다 말하고 있는가? 북터뷰 함께 떠나 보시죠</t>
  </si>
  <si>
    <t>이제는 마케팅의 패러다임을 바꿔야 한다고 주장하는 책이 있다. 세계적인 마케팅 전문가, 세스 고딘의 신작 &lt;이것이 마케팅이다&gt;이다.</t>
  </si>
  <si>
    <t>도덕이란 무엇일까? 윤리란 무엇일까? 오늘날 도덕은 미래에도 여전히 유용할까? 도덕적 기준에 관한 다양한 관점을 소개한 책 &lt;예의 바른 나쁜 인간&gt;을 만나본다.</t>
  </si>
  <si>
    <t>뉴스를 계속 보다보면, 세상이 점점 나빠지는 것 같다. 과연 그럴까? 정확한 사실에 기초해 잘못된 직관을 바로잡는 책 &lt;팩트풀니스(Factfulness)&gt;를 소개한다.</t>
  </si>
  <si>
    <t>'좋은 대화'를 위해서는 '말센스'가 필요하다! 말센스란 무엇일까? 어떻게 하면 말센스를 키울 수 있을까? &lt;말센스&gt;에서 확인해 본다.</t>
  </si>
  <si>
    <t>프리랜서나 독립계약자, 임시직 등 그때 그때의 필요에 따라서 일하는 대안적 근로형태를 '긱 경제(gig economy)'라고 한다. 긱 경제가 지닌 가능성과 위험성을 살펴본다.</t>
  </si>
  <si>
    <t>어떻게 하면 인간을 더 잘 이해할 수 있을까? 현실을 더 정확히 볼 수 있을까? 우리에게는 생각을 성장시키는 '질문'이 필요하다! &lt;나는 이 질문이 불편하다&gt;에서 그 질문을 확인해 본다.</t>
  </si>
  <si>
    <t>원하는 습관을 쉽게, 자동화할 수 있도록 도와주는 책 &lt;아주 작은 습관의 힘&gt;을 살펴본다.</t>
  </si>
  <si>
    <t>환경 변화와 기술 발전으로 일자리가 줄어들 것이란 전망이 줄을 잇고 있다. 일자리 감소 문제, 어떻게 해결할 수 있을까? &lt;보통 사람들의 전쟁&gt;에서 확인해 본다.</t>
  </si>
  <si>
    <t>일본 무인양품의 마쓰이 타다미쓰 회장이 기본 경영 원칙으로 세웠던 'PDCA' 시스템을 자세히 살펴본다.</t>
  </si>
  <si>
    <t>'철학적 질문'을 통해 현장의 난제들을 해결하는 답을 얻을 수 있다면? &lt;철학은 어떻게 삶의 무기가 되는가&gt;에서 더 나은 생각을 하는데 도움이 될 50가지 철학적 개념과 사상을 만나본다.</t>
  </si>
  <si>
    <t>프라이버시 보호에서 벗어나, 오히려 디지털 데이터를 유용하게 활용해야 한다고 주장하는 책이 있다. 오늘 소개할 책, &lt;포스트 프라이버시 경제&gt;이다.</t>
  </si>
  <si>
    <t>인간은 언제 웃을까? 왜 웃을까? 웃음은 왜 필요할까? &lt;유머니즘&gt;을 통해 웃음의 사회학적 의미를 확인해 본다.</t>
  </si>
  <si>
    <t>누구나 창의적일 수 있는 법칙이 있고, 대부분의 성공작은 그 법칙을 따랐다고 설명한 책이 있다. 오늘 소개할 책, &lt;크리에이티브 커브&gt; 이다.</t>
  </si>
  <si>
    <t>15~16세기 유럽 최고의 부자, 유럽이 근대 자본주의 사회로 발전하는 과정의 중심에 있던 인물, 야코프 푸거. &lt;자본가의 탄생&gt;에서 유럽 역사에 영향을 미친 '야코프 푸거'의 행적을 확인해 본다.</t>
  </si>
  <si>
    <t>혁신이 끝난 것 같은 제품에서 가격이 10배나 비싼 30만 원대 선풍기를 만들어 엄청난 히트를 기록한 회사가 있다. &lt;발뮤다&gt;의 성공스토리를 들어본다.</t>
  </si>
  <si>
    <t>당신이 어떤 생각을 하든, 당신이 어떤 마음을 먹든, 다 이유가 있습니다 '당신이 옳습니다' 북터뷰와 함께 당신의 이야기 나눠주세요</t>
  </si>
  <si>
    <t>조직이 발전하려면, 구성원 간 의견에 이의를 제기하고, 당연시되던 가정을 뒤집어보며 새로운 제안을 논의해야 한다. 그것이 가능한 문화가 바로 도전문화이다. 이를 자세히 소개한 책, &lt;챌린지컬처&gt;를 살펴본다.</t>
  </si>
  <si>
    <t>우리가 '진실'이라 믿는 것은 정말 진실일까? '편집된 진실' 속에서 어떻게 하면 '제대로 된 진실'을 판단할 수 있을까? &lt;만들어진 진실&gt;을 통해 그 방법을 확인해 본다.</t>
  </si>
  <si>
    <t>패배했지만 자신의 운명을 열성을 다해 걸어간 사람들, 역사에 남을만한 패배자들을 소개한다.</t>
  </si>
  <si>
    <t>돈과 권력, 지식은 삶에서의 비중이 매우 크지만 그 속성도, 얻는 방법도 과거와 달라지고 있다. 어떻게 하면 이들을 얻을 수 있을까? '퀀텀점프'가 필요하다. 돈, 권력, 지식의 비약적 도약에 관한 방법을 담은 책 &lt;당신의 퀀텀리프&gt;를 만나본다.</t>
  </si>
  <si>
    <t>기술의 발전과 고객의 다양한 니즈로 인해 상품과 서비스가 점차 복잡해지고 있다. 이럴 때일수록 '단순해져야 성공한다'고 말하는 책이 있다. 오늘 소개할 책 &lt;무조건 심플&gt;이다.</t>
  </si>
  <si>
    <t>세계를 강타하고 있는 BTS의 인기가 식을 줄 모르면서 이들의 성공요인을 심층 분석하는 시도가 늘고 있다. 기업도 BTS를 벤치마킹 해 경영전략을 세울 필요가 있다는 목소리를 담은 책 BTS 인사이트, &lt;잘함과 진심&gt;을 만나 본다.</t>
  </si>
  <si>
    <t>어리게봤던 90년대생들, 이들은 조직에 들어와 우리와 함께 일하기 시작하고, 시장에서는 소비자로서 우리 곁에 있다. 90년대생은 어떤 사람들일까?</t>
  </si>
  <si>
    <t>어떻게 하면 인생과 커리어를 폭넓게 경영할 수 있을까? 세상에 대한 폭넓은 관점을 갖는 방법을 다룬 책 &lt;스워브&gt;를 만나 본다.</t>
  </si>
  <si>
    <t>세계 최고의 가격전략 권위자인 헤리만지몬의 책 &lt;프라이싱&gt;을 통해 가격에 대해 자세히 알아본다.</t>
  </si>
  <si>
    <t>인간의 한계는 어디까지일까? &lt;인듀어&gt;에서 인내와 지구력의 한계를 확인해 본다.</t>
  </si>
  <si>
    <t>역사상 가장 많은 돈을 번 헤지펀드사의 회장이자 글로벌 금융위기를 예측한 것으로 유명한 레이 달리오, 그의 경제 예측과 투자에 대한 원칙을 들어본다.</t>
  </si>
  <si>
    <t>당신은 행복하십니까? 행복에 대한 오해와 행복할 수 있는 방법까지, 서울대 최인철 교수가 말하는 행복론을 들어본다</t>
  </si>
  <si>
    <t>과학자들은 어떻게 새로운 생각을 하고 새로운 발견을 하는 것일까? &lt;가장 먼저 증명한 것들의 과학&gt;에서 과학자들의 이야기를 확인해 본다.</t>
  </si>
  <si>
    <t>다양한 데이터를 보는 방법과 그 효과를 설명한 책, &lt;데이터 분석의 힘&gt;을 소개한다.</t>
  </si>
  <si>
    <t>견고한 삶을 살기 위해 고민한 6명의 철학자에 관한 책, &lt;어떻게 휘둘리지 않는 개인이 되는가&gt;를 통해 세상에 휘둘리지 않고, 소신껏 살 수 있는 방법을 확인해 본다.</t>
  </si>
  <si>
    <t>임원을 선발해야 한다면 어떤 기준으로 평가해야 할까? 오늘 소개할 책 &lt;최고의 팀은 왜 기본에 충실한가&gt;를 통해 자세히 살펴본다.</t>
  </si>
  <si>
    <t>아인슈타인이 몸담았던 IAS의 설립자이자 리더인 '플레스너'의 스토리를 중심으로 천재를 이끄는 방법을 소개한다.</t>
  </si>
  <si>
    <t>과연 내가 살고 싶은 곳은 어떤 곳일까? 어떤 도시가 우리를 행복하게 할까? '어디서 살 것인가' 유현준 저자를 만나본다</t>
  </si>
  <si>
    <t>일상의 다양한 문제를 알고리즘으로 해결한다? &lt;알고리즘, 인생을 계산하다&gt;를 통해 더 나은 해결책을 찾기 위한 신선한 시도를 확인해 본다.</t>
  </si>
  <si>
    <t>해가 거듭될수록 강력 범죄가 늘고 있다. 폭력과 위험이 만연한 세상에서 나와 주변을 지킬 방법은 없을까? 美 범죄 예측 전문가의 조언을 담은 책, &lt;서늘한 신호&gt;에서 그 방법을 확인해 본다.</t>
  </si>
  <si>
    <t>진정한 '나'를 잃고 살아가는 현대인들에게 자신만의 고유한 삶을 찾도록 안내하는 책 '수련' '수련'의 저자 배철현 교수를 만나본다</t>
  </si>
  <si>
    <t>평균이란 무엇일까? 평균에 대한 통념을 뒤집으며 개개인성의 중요성을 설파하는 책, &lt;평균의 종말&gt;을 소개한다.</t>
  </si>
  <si>
    <t>말을 잘하는 사람은 많지만 질문을 잘하는 사람은 드물다. 핵심을 짚는 질문이 백마디 설명보다 더 효과적이기 때문이다. 오늘은 질문의 방법을 알려주는 책 &lt;고수의 질문법&gt;을 소개한다.</t>
  </si>
  <si>
    <t>종교적 폭력이 만연한 시대. 지금 필요한 것은 다른 종교에 대한 지식과 이해! 다양한 종교의 기원과 역사를 다룬 책 &lt;세계 종교의 역사&gt;를 통해 종교를 이해하고, 세상을 폭넓게 바라보는 기회를 가져 본다.</t>
  </si>
  <si>
    <t>어떻게 하면 원하는 삶을 살 수 있을까? &lt;내가 만난 1%의 사람들&gt;에서 삶의 변화를 위한 방법을 확인해 본다.</t>
  </si>
  <si>
    <t>매니지먼트 각 분야의 전문가들이 조직과 인재경영이 어떻게 달라져야 하는지를 설명한 책, &lt;4차 산업혁명, 일과 경영을 바꾸다&gt;를 소개한다.</t>
  </si>
  <si>
    <t>리더의 중요한 자질 중 하나는 '감정을 잘 다스리는 것'. 어떻게 하면 나쁜 감정을 관리하고 다스릴 수 있을까? &lt;나의 슬기로운 감정생활&gt;을 통해 확인해 본다.</t>
  </si>
  <si>
    <t>최고의 성과를 이끌어내기 위해서 팀을 구축하는 방법들을 살펴본다.</t>
  </si>
  <si>
    <t>어떻게 하면 말로 자신을 표현하고 상대를 설득하고 리더십을 발휘할 수 있을까? 대한민국 최초 국제회의 통역사인 저자가 수많은 글로벌 리더를 만났던 자신의 경험을 바탕으로 쓴 소통에 관한 책 &lt;첫마디를 행운에 맡기지 마라&gt;를 통해 그 방법을 확인해 본다.</t>
  </si>
  <si>
    <t>英 경제지 &lt;이코노미스트&gt;에서 선사하는 107가지 신기한 지식들을 모아놓은 책을 소개한다.</t>
  </si>
  <si>
    <t>인간의 얼굴은 언제부터 지금과 같은 모습이었을까? 사회적 상호작용은 얼굴에 어떤 영향을 미쳤을까? &lt;얼굴은 인간을 어떻게 진화시켰는가&gt;를 통해 얼굴을 중심으로 한 인간 진화의 궁금증을 확인해 본다.</t>
  </si>
  <si>
    <t>무엇이 한 나라의 흥망성쇠를 좌우하는 걸까? 역사적으로 어떤 요인이 패권을 형성하고 오래 유지하도록 만들었는지 자세히 살펴본다.</t>
  </si>
  <si>
    <t>겉보기에는 매우 정상적이지만 조직에 치명적 타격을 입힐 수 있는 위험 인물 사이코패스. 어떤 사람이 사이코패스일까? 어떻게 하면 사이코패스로부터 피해를 막을 수 있을까? 사이코패스를 분석한 책 &lt;당신 옆에 사이코패스가 있다&gt;를 통해 확인해 본다.</t>
  </si>
  <si>
    <t>마이크로소프트의 CEO 사티아 나델라, 그가 어떻게 막강 기업을 '새로고침'했는지 자세히 살펴본다.</t>
  </si>
  <si>
    <t>전문가의 말을 믿지 않는 사람들이 늘어나면서 전문가에 대한 신뢰는 날로 추락하고 있다. 왜 이렇게 된 것일까? 또 전문가를 신뢰하지 않는 사회는 어떻게 될 것인가? &lt;전문가와 강적들&gt;을 통해 확인해 본다.</t>
  </si>
  <si>
    <t>극도의 압박감을 극복하여 생산적인 흥분, 성과로 이어지는 방법을 소개한 책, &lt;포텐셜&gt;을 소개한다.</t>
  </si>
  <si>
    <t>북학파 실학자이자 조선시대 최고 에세이트스로 꼽히는 이덕무. 이덕무의 글을 정리한 책 &lt;문장의 온도&gt;를 통해, 일상의 가치와 삶의 온기를 느끼는 시간을 가져본다.</t>
  </si>
  <si>
    <t>어떻게 하면 일을 잘할 수 있을까? &lt;일취월장&gt;에서 그 방법을 자세히 살펴본다.</t>
  </si>
  <si>
    <t>어떻게 하면 원하는 답을 얻을 수 있을까? 좋은 질문이란 무엇일까? &lt;판을 바꾸는 질문들&gt;을 통해 상황에 따른 적절한 질문법을 확인해 본다.</t>
  </si>
  <si>
    <t>어떻게 하면 새롭고 독창적인 생각을 할 수 있을까? 시인들의 생각 창조법을 엿볼 수 있는 책 &lt;생각플랫폼&gt;을 통해 남들과 다른 눈으로 세상을 보는 방법을 확인해 본다.</t>
  </si>
  <si>
    <t>일본 고령사회가 낳은 풍경들과 그에 대한 실용적인 솔루션들을 모아놓은 책, &lt;초고령사회 일본에서 길을 찾다&gt;을 소개한다.</t>
  </si>
  <si>
    <t>어떻게 하면 어제보다 더 나은 오늘의 내가 될 수 있을까? 어떻게 하면 평생 호기심을 잃지 않고 새로운 생각을 할 수 있을까? &lt;지성만이 무기다&gt;를 통해 그 방법을 알아본다.</t>
  </si>
  <si>
    <t>사회의 다양한 문제를 해결하면서 이윤도 따라오는, 즉 공유가치창출(CSV)의 사례를 통해 기업이 나아갈 길을 제시한 책 &lt;빅프라핏&gt;을 소개한다.</t>
  </si>
  <si>
    <t>빅데이터 알고리즘이 차별과 불평등을 확산시킨다? 빅데이터 분석에 대한 새로운 시각을 제공하는 책 &lt;대량살상 수학무기&gt;를 만나 본다.</t>
  </si>
  <si>
    <t>자기계발서 대부분이 부족한 것에 초점이 맞춰져있다고 비판한 사람이 있다. 그는 이런 부분에 '신경꺼라'고 말한다. &lt;신경끄기의 기술&gt;에서 톡톡 튀는 주장을 들어본다.</t>
  </si>
  <si>
    <t>생산성 향상은 공장에만 필요한 것일까? 모든 분야에서 생산성 제고가 필요하다! 어떻게 하면 생산성을 높일 수 있을까? &lt;생산성&gt;에서 그 방법을 확인해 본다.</t>
  </si>
  <si>
    <t>경제적, 시간적, 정신적으로도 비용이 큰 아날로그에 다시금 뜨거운 관심과 투자가 쏟아지는 이유는 무엇일까? &lt;아날로그의 반격&gt;에서 자세히 살펴본다.</t>
  </si>
  <si>
    <t>인간과 동물의 가장 큰 차이는 무엇일까? 바로 인간에게만 '내일'이 있다는 것! 내일은 인간의 가장 위대한 발명이라는데… 미래에 집중하는 인간사회를 다룬 책 &lt;미래중독자&gt;를 만나 본다.</t>
  </si>
  <si>
    <t>루키와 같은 똑똑함이 어디서 나오는지, 경험이 많은 베테랑이 경계해야 할 것은 무엇인지, &lt;루키 스마트&gt;에서 자세히 살펴본다.</t>
  </si>
  <si>
    <t>대다수 사회가 과거보다 경제적으로 잘 살게 됐는데, 사는 게 더 팍팍해졌다고 느끼는 사람이 많은 이유는 뭘까? 어떻게 하면 행복하게 잘 사는 '유토피아'를 만들 수 있을까? &lt;리얼리스트를 위한 유토피아 플랜&gt;을 통해 힌트를 얻어 본다.</t>
  </si>
  <si>
    <t>망설임과 두려움을 없애고 당장 시작하게 만드는 결정의 힘, &lt;5초의 법칙&gt;에서 자세히 살펴본다.</t>
  </si>
  <si>
    <t>나이 드는 것은 막을 수 없지만, 아름다운 노년은 '준비'할 수는 있다! 42세에 파킨슨병 선고를 받고 남들보다 빨리 늙어가며 깨달은 인생의 의미를 소개한 책 &lt;처음 늙어보는 사람들에게&gt;를 만나 본다.</t>
  </si>
  <si>
    <t>일본에서 어느 날 갑자기 사라지는 사람들이 늘고 있다. 이유가 뭘까? 사라진 사람들에 관한 기록 &lt;인간증발&gt;을 만나 본다.</t>
  </si>
  <si>
    <t>오랫동안 평범했던 환경이야 말로 특별해질 기회가 많다고 주장하는 사람이 있다. '패스트 컴퍼니'의 창립자인 윌리엄 테일러이다. 그가 쓴 &lt;차별화의 천재들&gt;을 통해 어떻게 가능한지를 살펴본다.</t>
  </si>
  <si>
    <t>매일 매일 바쁘게 살아가고 있지만 생각만큼 성과가 나지 않는다면 혹시 '몰입'하지 못하기 때문은 아닐까? 몰입이 중요한 이유와 몰입을 실천하는 방법을 소개한 책, &lt;딥 워크&gt;를 만나 본다.</t>
  </si>
  <si>
    <t>하버드 협상연구소의 리포트와 수많은 사례로 배우는 협상의 모든 것! 책 &lt;하버드 협상 수업&gt;에서 만나 본다.</t>
  </si>
  <si>
    <t>퇴사 후 미래를 준비하거나 신규 사업을 고민한다면 도쿄에서 힌트를 얻어보면 어떨까? 도쿄를 여행하고 비즈니스 인사이트를 소개한 책 &lt;퇴사준비생의 도쿄&gt;를 만나 본다.</t>
  </si>
  <si>
    <t>혁신의 상징인 실리콘밸리. 자유로운 근무환경 대신 성과 창출을 위해 치열하게 혁신하고 있다. 어떻게 혁신을 하는지 책에서 자세히 살펴본다.</t>
  </si>
  <si>
    <t>우리는 세상을 정확히 보고 있을까? 우리는 '뇌에서 걸러진 데이터'만 지각할 뿐이다! 어떻게 하면 정확히 관찰하고 제대로 판단할 수 있을까? &lt;우아한 관찰주의자&gt;를 통해 그 방법을 확인해 본다.</t>
  </si>
  <si>
    <t>홀라크라시는 모든 구성원에게 명확한 권한과 책임을 줘서 자율적으로 경영하는 조직시스템을 말한다. 조직 내에서 어떻게 운영되는지 자세히 살펴본다.</t>
  </si>
  <si>
    <t>일하기도 바쁜 세상, 잡담은 시간낭비일까? 잡담이 중요한 커뮤니케이션 능력인 이유와 잡담을 잘 하기 위한 방법을 소개한 책, &lt;잡담이 능력이다&gt;를 만나 본다.</t>
  </si>
  <si>
    <t>평범했던 사람들이 비범한 인물로 성장하는 데는 내적도약을 이룬 전환기가 있었다. 이 전환기에 어떤 공통점이 있는지, &lt;위대한 멈춤&gt;에서 살펴본다.</t>
  </si>
  <si>
    <t>사피엔스의 다음 진화가 어떻게 전개될 것인지에 대한 예견을 담은 책, &lt;호모데우스&gt;를 소개한다.</t>
  </si>
  <si>
    <t>어떻게 하면 평생 원만한 인간관계를 맺으며 살아갈 수 있을까? 사람을 얻는 힘을 소개한 책 &lt;인간력&gt;에서 그 방법을 확인해 본다.</t>
  </si>
  <si>
    <t>더 나은 세상을 위해서는 이타적 충동을 지혜롭게 조율해야 한다! 선행에도 효과를 따져봐야 하는 이유를 설명한 책 &lt;냉정한 이타주의자&gt;를 만나 본다.</t>
  </si>
  <si>
    <t>단순 이동수단의 변화가 아니라 주거·근무방식의 대변화를 예고한 자율주행혁명을 자세히 소개한다.</t>
  </si>
  <si>
    <t>누구나 알지만 끝까지 읽기 어려운 책, 고전. 고전에 쉽게 다가갈 수 없을까? 30편의 고전을 알기 쉽게 풀어 놓은 책, &lt;고전 결박을 풀다&gt;를 만나 본다.</t>
  </si>
  <si>
    <t>한 작가가 성공한 인물들을 만나, 그들의 창조적인 습관과 성공전략을 인터뷰해 기록했다. 바로 오늘 소개하는 책, &lt;타이탄의 도구들&gt;이다.</t>
  </si>
  <si>
    <t>나이 들수록 잊지 말아야 할 '어른의 의무'가 있다? 멋지게 나이 들기 위한 어른의 의무 3가지를 알아본다.</t>
  </si>
  <si>
    <t>현재 한국은 외교, 경제, 교육 등에서 중대 전환기에 놓여 있다. 각계 전문가들은 어떻게 바라보고 있을까? &lt;대전환의 파도, 한국의 선택&gt;에서 살펴본다.</t>
  </si>
  <si>
    <t>어떻게 하면 현명하게 사람과 조직을 움직일 수 있을까? 경영 현장에서 마주치는 수많은 난관을 돌파하려면 어떻게 해야 할까? 리더십에서 그 답을 찾아본다.</t>
  </si>
  <si>
    <t>'자기 자신이 가장 중요한 존재라는, 건강하지 못한 믿음'을 에고(EGO)라고 한다. 이러한 에고에서 벗어나려면 어떻게 해야 할까?</t>
  </si>
  <si>
    <t>비즈니스모델은 어떻게 디자인해야 하는 걸까요? 비즈니스모델로 혁신하라 마지막편. 비즈니스모델을 디자인하는 요령에 대해 알아봅니다.</t>
  </si>
  <si>
    <t>첫 번째로 떠오른 아이디어는 과연 정말 좋은 걸까? 그것을 알아보려면 아이디어 검증을 해야 한다! 과연 아이디어 검증은 어떻게 해야 할까?</t>
  </si>
  <si>
    <t>내 비즈니스모델은 단거리일까? 마라톤일까?</t>
  </si>
  <si>
    <t>여러 가지 방법을 동원해 사업성을 평가한 후 추진된 신사업. 그런데 이 사업이 부진하다?! 과연 어떻게 해야 할까?</t>
  </si>
  <si>
    <t>비교적 근래에 설립된 기업이 폭발적으로 성장할 수 있었던 비결 중 하나, 네트워크 효과. 이 네트워크 효과는 과연 어떻게 창출할 수 있을까?</t>
  </si>
  <si>
    <t>불법적인 일에서 문제를 제거해 합법화하고, 금지된 일에서 관점을 바꾸어 허용하는 과정에서 새로운 비즈니스가 탄생할 수 있다?! 나쁜 것을 옳은 것으로 바꾸는 기회에 대해서 알아본다.</t>
  </si>
  <si>
    <t>비즈니스 아이디어에 대한 필요성이 점차 커지는 지금. 조금 더 효율적이고 효과적으로 비즈니스 아이디어를 개발하는 방법은 없을까?</t>
  </si>
  <si>
    <t>새로운 비즈니스의 아이디어를 얻는 가장 간편한 방법, 벤치마킹. 하지만 단순한 벤치마킹으론 경쟁에서 이길 수 없다?! 어떻게 하면 성공적인 벤치마킹을 할 수 있을까?</t>
  </si>
  <si>
    <t>어떻게 하면 신사업에 대한 아이디어를 발굴하고, 후보사업을 선정할 수 있을까? 니즈와 시즈를 통해 그 방법에 대해 생각해 본다.</t>
  </si>
  <si>
    <t>비즈니스모델만으로 신사업을 추진할 수 있을까? 새로운 사업의 아이디어를 개발하고 비즈니스모델을 설계해 실제 론칭하기까지의 과정에 대해 알아본다.</t>
  </si>
  <si>
    <t>비즈니스모델을 만드는 툴, 비즈니스모델캔버스. 하지만 분석해야 할 요소가 많아 부담스럽다? 비즈니스모델캔버스를 조금 더 간단하게 사용할 수 있는 방법에 대해 알아본다.</t>
  </si>
  <si>
    <t>어떻게 하면 블루오션 같은 새로운 비즈니스모델을 만들 수 있을까? 블루오션에 이를 수 있는 7가지 항로에 대해 알아본다.</t>
  </si>
  <si>
    <t>비즈니스모델의 성공가능성을 높일 수 있는 수요와 가격의 확대. 과연 어떻게 하면 수요와 가격을 확대시킬 수 있을까?</t>
  </si>
  <si>
    <t>남다른 비즈니스모델을 만들고 싶지만 쉽지않다?! 이 때 활용하는 것이 비즈니스모델캔버스다. 비즈니스모델캔버스를 제대로 활용하는 방법에 대해 알아본다.</t>
  </si>
  <si>
    <t>가치를 창출하는 활동인 가치활동. 어떻게 하면 여러 가치활동을 조율해 최적의 가치를 창출할 수 있는 것일까? ERRC분석을 통해 알아본다.</t>
  </si>
  <si>
    <t>비즈니스모델 설계에서 중요한 가치제안. 그런데 과연 어떤 가치를 얼마나 고객에게 제공해야 좋은 비즈니스모델을 만들 수 있을까? 가치요소의 황금비율을 찾는 법에 대해 알아본다.</t>
  </si>
  <si>
    <t>어떻게 하면 비즈니스모델의 성공률을 높일 수 있을까? 비즈니스모델을 평가할 수 있는 10가지 보조조건을 통해서 알아본다.</t>
  </si>
  <si>
    <t>MZ세대는 왜 MBTI에 빠졌을까?</t>
  </si>
  <si>
    <t>퇴근 후, 또는 주말에 여유가 생기면 무슨 일을 하시나요?</t>
  </si>
  <si>
    <t>지금 당신의 손에 있는 것은 무엇입니까?</t>
  </si>
  <si>
    <t>우리는 왜 할 일을 미루는 걸까?</t>
  </si>
  <si>
    <t>한국에서 유독 백신 이상반응 신고가 많은 이유는?</t>
  </si>
  <si>
    <t>코로나는 갈수록 심각해지는 상황에도 줄어드는 긴장감. 사람들의 심리는 무엇일까?</t>
  </si>
  <si>
    <t>드라마 '오징어 게임' 속에서 우리는 어떤 심리를 읽을 수 있을까?</t>
  </si>
  <si>
    <t>코로나19는 가난을 공격한다?</t>
  </si>
  <si>
    <t>코로나19는 우리에게 무엇을 남겼을까?</t>
  </si>
  <si>
    <t>기업과 국가 운영에 있어 많이 발생하는 '매몰 비용의 오류'. 왜 중간에 포기하지 못하는가?</t>
  </si>
  <si>
    <t>인간의 자율성이 중요한 이유</t>
  </si>
  <si>
    <t>가족과 함께 하는 시간이 늘어날수록 행복할까?</t>
  </si>
  <si>
    <t>'절차적 공정성'이 중요한 이유는 무엇일까?</t>
  </si>
  <si>
    <t>슈퍼맨과 트럼프의 공통점은 무엇일까?</t>
  </si>
  <si>
    <t>신용카드는 우리가 돈 쓰는 방식을 어떻게 바꿨을까?</t>
  </si>
  <si>
    <t>공감은 선한 행동으로 이어질까?</t>
  </si>
  <si>
    <t>'게이지수'가 높은 도시일수록 첨단 기술이 발전한다?</t>
  </si>
  <si>
    <t>왜 들통날 거짓말을 하는 걸까?</t>
  </si>
  <si>
    <t>코로나19가 급속도로 재확산되면서 화장지 사재기가 다시 이어지고 있다. 왜 사람들은 화장지를 사재기하는 걸까?</t>
  </si>
  <si>
    <t>다른 사람의 불행을 보면서 안도감을 느끼는 이유는 무엇일까?</t>
  </si>
  <si>
    <t>코로나19가 가져온 가장 큰 변화는 '마스크 쓰기' 아닐까? 마스크는 현재 유일한 방패이자 백신이다. 하지만 이 와중에도 마스크를 쓰지 않는 사람들이 있다. 대체 그 이유는 무엇일까?</t>
  </si>
  <si>
    <t>우리는 혹시 '야근하는 혁신형 인재'를 양산하고 있는 것은 아닐까? 근무 '시간'보다 업무 '템포'에 방점을 두는 시대분위기에 대해 고민해본다.</t>
  </si>
  <si>
    <t>현실의 나보다 사이버 공간에서의 나, 즉 '가상 정체성'을 가꾸는 데 더 공을 들이는 사람들. 이런 변화는 과연 바람직할까?</t>
  </si>
  <si>
    <t>진짜보다 매력적인 가짜, 그런 가짜를 선호하는 사람들. 지금 우리는 가짜가 진짜를 이기는 세상, 시뮬라크르의 시대를 살고 있다.</t>
  </si>
  <si>
    <t>어떻게 해야 분노와 화를 잘 다독일 수 있을까요? 로마의 황제이자 철학자였던 마르쿠스 아우렐리우스(Marcus Aurelius, 121~180)는 이 물음에 대해 훌륭한 답을 알려준다.</t>
  </si>
  <si>
    <t>우리는 왜 배고프지 않아도, 입맛이 없어도 음식을 찾는 것일까? 식사에 관한 헬렌 니어링의 충고를 들어보자.</t>
  </si>
  <si>
    <t>혁신은 엄청난 스트레스다. 혁신이 거듭될수록 중압감은 심해지고, 에너지는 고갈된다. 이런 혁신 피로감에서 벗어나려면 어떻게 해야할까?</t>
  </si>
  <si>
    <t>성적 좋은 사람이 실력도 뛰어나다고 할 수 있을까? 시험의 공정성과 객관성을 지적한 심리학자 하워드 가드너의 조언을 통해 인재 육성과 평가 방법에 대해 고찰해본다</t>
  </si>
  <si>
    <t>말이 통하지 않는 상대 때문에 고민이라면 “설득하지 말고 이해부터 하라”는 레비스트로스의 충고를 곱씹어 보자.</t>
  </si>
  <si>
    <t>민주화된 세상에서 변혁의 주체는 더 이상 소수 엘리트가 아니다. 집단을 이루어 목소리를 높이는 군중이다. 강한 힘을 가진 군중심리를 사로잡으려면 어떻게 해야할까?</t>
  </si>
  <si>
    <t>불혹(不惑)에 이른 이들에게 칼 구스타프 융(Carl Gustav Jung)의 심리학은 절절하게 다가온다. '인생 후반기, 그림자를 돌보며 살라'고 말한 융의 조언에 귀기울여 본다.</t>
  </si>
  <si>
    <t>'아케이드 프로젝트'을 통해 자본주의의 판타지가 심어준 꿈에서 깨어나도록 사람들을 이끌어내고자 했던 발터 벤야민의 고민을 들여다본다.</t>
  </si>
  <si>
    <t>주변의 견제에 치여, 개성도, 도전 정신도 잃어버린 우리. 이러한 처지에서 벗어나려면 어떻게 해야 할까? '산을 오르는 자가 되라'는 니체의 조언을 통해 그 답을 찾아본다.</t>
  </si>
  <si>
    <t>진정 우리가 행복해지려면 어떻게 해야 할까? 긍정심리학(Positive Psychology)의 대가인 탈 벤 샤하르 교수의 조언을 통해 그 답을 생각해본다.</t>
  </si>
  <si>
    <t>'민주적인 절차를 통해 사회의 문제들을 쉼 없이 발굴하며 약자들에게 관심을 쏟아야 한다'는 아마르티아 센의 가르침을 들어본다.</t>
  </si>
  <si>
    <t>'어떻게 짓는지 알기 전까지는 울타리를 부수지 말라'고 말하는 영국의 정치철학가 에드먼드 버크의 조언을 통해 '신중'과 '처방'이라는 보수주의의 가치에 대해 생각해본다.</t>
  </si>
  <si>
    <t>세상의 인정받는 길이 돈과 명예, 권력 등 몇 개로 단순화되어있는 요즘. 마이클 왈저의 '다원적 평등'을 통해 올바른 평가와 보상의 길을 생각해본다.</t>
  </si>
  <si>
    <t>경쟁력이 제 1의 덕목인 시대, 지기만 하는 나는 정말 무용지물일 뿐일까? 이런 답답한 상태에 있다면, 가톨릭 성자이자 철학자인 아우구스티누스의 위안에 귀기울여보자.</t>
  </si>
  <si>
    <t>올곧은 원칙이 있으면서도, 개인의 사정을 소중히 여기는 조직은 불가능할까? 공자의 &lt;중용&gt;에서 그 답을 찾아본다.</t>
  </si>
  <si>
    <t>평가 시즌, 공정하면 공정한대로, 불공정하면 불공정한대로 불만이 터져 나오는 상황. 무엇이 문제일까? 미국의 철학자 폴 우드러프를 통해 그 답을 찾아본다.</t>
  </si>
  <si>
    <t>금수저들, 외모 지상주의자들, 스펙 과시자들 때문에 주눅이 든다면? 아테네 최고의 추남, 소크라테스를 떠올려보자</t>
  </si>
  <si>
    <t>계몽주의 철학자로 절대 권력에 대항하면서도, 왕에게 인정받으며 두 차례나 대학 총장으로 임명된 철학자 칸트. 모순되는 요구 앞에서 칸트는 어떻게 행동했을까?</t>
  </si>
  <si>
    <t>초경량 AR 디바이스를 만들기 위한 빅테크 경쟁이 치열하다. 메타버스 시대의 핵심기술인 AR디바이스를 향한 빅테크들의 움직임을 살펴본다.</t>
  </si>
  <si>
    <t>스마트폰 터치 패턴을 분석해 마음 건강 상태를 예측, 관리해 주는 서비스가 등장할 수 있다고 한다. 탭피그래피 기술에 관해 알아본다.</t>
  </si>
  <si>
    <t>현실에서 충분한 양의 리얼 데이터를 얻기 어려운 경우, 합성데이터를 만들어 해결할 수 있다고 한다. 합성데이터란 과연 무엇일까?</t>
  </si>
  <si>
    <t>과자 포장지를 AI가 디자인한다? 진화하는 AI 기술</t>
  </si>
  <si>
    <t>'끊김 없는 맞춤형 이동 서비스' 제공을 위한 주요국의 경쟁이 치열하다. MaaS 주도권 확보를 위한 미국, 중국, 일본의 전략을 확인해 본다.</t>
  </si>
  <si>
    <t>단순·반복 사무 업무를 소프트웨어 로봇으로 자동화 한다? 차세대 업무 혁신 기술로 각광받고 있는 RPA에 대해 알아본다.</t>
  </si>
  <si>
    <t>아마존, 애플이 제시한 새로운 IoT 서비스?</t>
  </si>
  <si>
    <t>에너지 대전환의 시대. 오일메이저는 왜 CCS에 관심을 두는 것일까?</t>
  </si>
  <si>
    <t>최근 구글은 만져질 듯 생생한 3D 영상통화 기술, '스타라인' 프로젝트를 공개했다. 스타라인에는 어떤 기술이 숨어 있을까?</t>
  </si>
  <si>
    <t>초인적인 청력을 제공하는 기술에 공들이고 있는 기업들. 이들은 왜 여기에 관심을 두고 있는 것일까?</t>
  </si>
  <si>
    <t>SF영화 단골소재였던 홀로그램 기술, 어디까지 왔나?</t>
  </si>
  <si>
    <t>AI 열풍과 함께 많은 기업이 AI 도입을 추진했다. 하지만 효과를 보지 못했다는 기업이 상당한데… 무엇이 문제일까?</t>
  </si>
  <si>
    <t>전 산업을 뿌리째 바꿀 게임 체인저, 머신러닝. 하지만 선제적으로 대규모 투자가 이뤄져야 한다는 것이 걸림돌이다. 그렇다면 새로운 서비스로 떠오른 MLaaS를 활용해 보면 어떨까?</t>
  </si>
  <si>
    <t>AI가 만드는 푸드시장의 변화. AI는 푸드시장을 어떻게 맛있게 변화시키고 있을까?</t>
  </si>
  <si>
    <t>고성능 레이더 센서의 소형화되면서 우리 삶과, 경험이 달라진다!</t>
  </si>
  <si>
    <t>고령운전자들의 교통사고 발생이 사회문제로 대두되고 있는 가운데 고령자의 안전운전을 돕는 기술 개발도 활발해지고 있다. 날로 진화하는 자동차 안전 기술을 확인해 본다.</t>
  </si>
  <si>
    <t>쓰레기 재활용률 제고에 기여하는 최신 IT기술!</t>
  </si>
  <si>
    <t>모든 의료 서비스를 이용할 수 있는 통합 플랫폼이 등장하면서 '모바일 의료'가 진화하고 있다.</t>
  </si>
  <si>
    <t>부동산 서비스에 첨단 기술을 접목한 산업. 프롭테크가 부동산 시장을 확장시키고 있다</t>
  </si>
  <si>
    <t>최종 승자는 누가 될 것인가? 세계적인 기업들이 디지털 지도에 집중하는 이유를 알아 본다.</t>
  </si>
  <si>
    <t>중소기업 자동화를 지원하기 위해 개발된 '협동로봇'. 인간과 협동로봇이 협업하면 시너지를 극대화할 수 있을까? 협동로봇 주요 기업들을 중심으로 협동로봇 산업을 확인해 본다.</t>
  </si>
  <si>
    <t>쓰레기통은 당연히 지저분하고 쓰레기로 차 넘쳐야 할까? 신기술과 아이디어와 만난 쓰레기통이 ‘스마트한 변신’을 시도하고 있다!</t>
  </si>
  <si>
    <t>보수적이었던 제약·의료 분야에서도 이제 디지털 기술을 활용해 환자의 치료 효과를 극대화하기 위한 노력이 한창이다. 약 먹는 시간을 알려주는 똑똑한 디지털 알약을 소개한다.</t>
  </si>
  <si>
    <t>대중화까지 오랜 시간이 걸릴 것으로 평가 받았던 VR 산업이 기업들의 노력으로 진화하고 있다!</t>
  </si>
  <si>
    <t>첨단기술이 농업에 접목되면서 '애그리테크' 산업이 부상하고 있다. 애그리테크 산업이 주목 받는 이유와 주요 기업들의 사례를 통해 애그리테크의 현재와 미래를 확인해 본다.</t>
  </si>
  <si>
    <t>우버보다 한 단계 더 넓은 개념의 모빌리티 서비스 'MaaS'를 소개한다.</t>
  </si>
  <si>
    <t>차세대 AI에게 요구되는 조건! 바로 설명 능력. 주요 선진국 및 기업을 중심으로 XAI에 주목하고 있다!</t>
  </si>
  <si>
    <t>이제 안경도 3D 시대가 되었다? 3D 프린팅 기술이 접목된 색다른 안경을 만나본다.</t>
  </si>
  <si>
    <t>세계 클라우드 컴퓨팅 시장의 최강자 아마존에 도전장을 던진 두 기업이 있다. 이들은 아마존의 아성을 어떻게 잠재울 것인가?</t>
  </si>
  <si>
    <t>인공지능이 인간의 발병과 죽음까지 예측하는 시대가 온다! 인공지능 헬스케어 어디까지 왔나?</t>
  </si>
  <si>
    <t>인체 세포 잉크로 장기를 인쇄한다? 최근 크게 주목받고 있는 3D 바이오 프린팅 신기술을 살펴보자.</t>
  </si>
  <si>
    <t>스마트 홈 격전지가 거실에서 현관으로 옮겨가고 있다?! 스마트 현관의 주도권을 잡기 위한 아마존과 구글의 행보에 대해 알아본다.</t>
  </si>
  <si>
    <t>구글 연구소 X가 농업 분야에 심혈을 기울이고 있다. 구글은 자사 인공지능 기술을 농업에 어떻게 접목하려는 걸까?</t>
  </si>
  <si>
    <t>기하급수적으로 늘고 있는 데이터를 처리하기 위해 최근 주목 받는 기술이 있다. 엣지 컴퓨팅. 과연 엣지 컴퓨팅은 무엇일까?</t>
  </si>
  <si>
    <t>최근 자동차 업체들이 각종 서비스를 차량에 추가해 수익 플랫폼으로 만드는 방법을 고안하고 있다! 커넥티드카는 어떻게 진화하고 있을까?</t>
  </si>
  <si>
    <t>자동차를 스마트하게 만드는 신기술이 타이어에도 적용되고 있다?! 신기술로 운전자의 안전을 향상시키는 스마트타이어에 대해 알아본다.</t>
  </si>
  <si>
    <t>감정인식 AI에 사람의 감정을 학습시킬 수 있는 데이터 수집이 쉽지 않다. 인공지능 분야에서 선두 그룹을 형성하고 있는 일본 기업들은 어떻게 데이터를 수집, 개발하고 있을까?</t>
  </si>
  <si>
    <t>'수소'와 함께 친환경 에너지로 주목받는 '암모니아', 미래 에너지원으로 활약할까?</t>
  </si>
  <si>
    <t>서서히 드러나고 있는 민간 우주개발 기업 SpaceX의 성과. 이 성과들을 토대로 과연 SpaceX는 무엇을 하려고 하는 것일까?</t>
  </si>
  <si>
    <t>일본에서 혈압 억제에 도움이 되는 유전자 편집 토마토가 탄생했다. 유전자 편집 식품과 유전자 변형 식품은 어떻게 다른 걸까?</t>
  </si>
  <si>
    <t>어떻게 하면 체내 의료기기를 충전 없이 오랫동안 사용할 수 있을까? 그 방법을 확인해 본다.</t>
  </si>
  <si>
    <t>최근 경영업계를 더 강력하게 휩쓸고 있는 '탈탄소'와 글로벌 기업들의 동향을 살펴본다.</t>
  </si>
  <si>
    <t>가정 발전소를 플랫폼으로 연결시켜 전력사업에 나서는 기업들이 등장하고 있다. 급변하는 전력산업의 현재와 미래를 살펴보고 그 변화의 의미를 확인해 본다.</t>
  </si>
  <si>
    <t>병들어 가는 지구를 구하라! 글로벌 기업들의 '탄소 저감' 조치</t>
  </si>
  <si>
    <t>소비자의 문 앞까지 배송해주는 '편리함'의 끝판왕 '라스트마일 배송'이 도시인의 삶의 질을 떨어뜨릴 수 있다는 지적이 나오고 있다. 이유가 무엇일까?</t>
  </si>
  <si>
    <t>기술 어벤져스 '자가 치유 신소재'를 아는가?</t>
  </si>
  <si>
    <t>헬륨이 사라지고 있다! 전 산업에서 헬륨이 중요한 이유는 무엇일까?</t>
  </si>
  <si>
    <t>최근 물류 업계에 등장한 혁신적 방식, '피지컬 인터넷'에 대해 알아본다.</t>
  </si>
  <si>
    <t>전세계 패션 피플이 주목하는 비건 패션에 대해 알아본다.</t>
  </si>
  <si>
    <t>'비건 화장품'의 현재와 미래를 알아본다.</t>
  </si>
  <si>
    <t>왜 지금 친환경 '비건' 자동차를 주목해야 하는가?</t>
  </si>
  <si>
    <t>꿀잠을 사고파는 시대! 왜 지금 슬립테크인가?</t>
  </si>
  <si>
    <t>중국과 미국을 중심으로 인공육 기업에 대한 관심이 높아지고 있다. 최근 투자자들이 주목하는 주요 인공육 스타트업을 확인해 본다.</t>
  </si>
  <si>
    <t>전 지구적으로 플라스틱 쓰레기가 넘쳐나면서 플라스틱 사용 줄이기 캠페인이 확산되고 있지만 효과는 미흡한 상황. 지속적으로 재활용 할 수 있는 플라스틱은 없을까? 'PDK 플라스틱'에서 힌트를 얻어 본다.</t>
  </si>
  <si>
    <t>기계 눈으로 보는 세상, 머신 비전 기술의 주요 산업별 트렌드를 파악해본다.</t>
  </si>
  <si>
    <t>뇌 자극 기기를 통해 우울증, 주의력 결핍, 치매 등 뇌질환을 치료하려는 움직임이 확산되고 있다. 최근 주목받고 있는 뇌 자극 치료기기 동향을 확인해 본다.</t>
  </si>
  <si>
    <t>탈(脫) 플라스틱 시대! 지구를 살리고 인간을 살리는 친환경 '용기' 트렌드를 소개한다.</t>
  </si>
  <si>
    <t>미세먼지를 잡아라! 최근 주목받고 있는 안티폴루션 산업 시장을 살펴보자.</t>
  </si>
  <si>
    <t>류머티스 관절염으로 고통받고 있는가? 최근 류머티스 관절염의 새로운 치료제로 떠오른 나노스펀지를 주목해보자!</t>
  </si>
  <si>
    <t>차를 중심으로 빠르게 성장하던 차량공유서비스가 두 바퀴 이동수단으로 트렌드가 바뀌고 있다!</t>
  </si>
  <si>
    <t>바이오 의약품 기업을 중심으로 탈모 방지 및 치료를 위한 신약 개발이 활기를 띠고 있다. 탈모 관련 신약 개발 동향을 확인해 본다.</t>
  </si>
  <si>
    <t>인간수명 100세 시대! 하지만 인간의 장기는 그 수명에 따라가지 못하는 상황, '만능' 재생 의학은 얼마나 발전했을까?</t>
  </si>
  <si>
    <t>집안 내 새로운 북적거림 '하이테크 소음'을 해결하기 위한 산업과 기술이 주목받고 있다!</t>
  </si>
  <si>
    <t>최근 비약적으로 성장하고 있는 중국 서비스로봇산업! 중국인의 생활 곳곳에 침투해있는 중국 서비스로봇들을 소개한다</t>
  </si>
  <si>
    <t>사상 최대치를 기록한 이산화탄소 배출량. 그런데 이것을 에너지원으로 사용할 수 없을까? 이산화탄소에서 에너지를 만드는 탄소 자원화 기술에 대해 알아본다.</t>
  </si>
  <si>
    <t>하늘이 아닌 물속을 나는 드론이 산업의 지형을 바꾸고 있다!</t>
  </si>
  <si>
    <t>최근 세계 주요국과 글로벌 기업이 플라스틱 빨대 사용 금지를 선언했다! 그들이 빨대와의 전쟁을 선포한 까닭은 무엇일까?</t>
  </si>
  <si>
    <t>2018년 식품시장의 핵심 트렌드, '식감'. 식감에 대한 연구는 얼마나 발전했나?</t>
  </si>
  <si>
    <t>사양산업이라고 여져겼던 제조업 분야 전통소재들이 첨단기술과 만나 부활하고 있다!</t>
  </si>
  <si>
    <t>최근 기록의 기술은 오감을 기록하는 수준까지 도달했다. 후각, 촉각 등을 담아내는 기록 기술을 살펴본다.</t>
  </si>
  <si>
    <t>착용하는 웨어러블 기기가 진화하고 있다. 최근 피부에 얇게 부착가능한 스마트스킨 기술이 떠오르고 있다는데, 스마트스킨은 어떻게 활용 될까?</t>
  </si>
  <si>
    <t>최근 전기차 시장이 부상하면서 리튬이온 배터리 재활용 사업이 주목받고 있다. 그 이유와 전망을 알아본다.</t>
  </si>
  <si>
    <t>바이오산업의 미래를 보려면 바이오벤처의 동향을 살펴라?! 최근 주목받고 있는 바이오벤처 3곳을 통해, 최신 트렌드를 읽어보자.</t>
  </si>
  <si>
    <t>최근 유럽과 미국을 중심으로 사물인터넷 기술을 활용한 외양양식업이 시도되고 있다. 미래 식량문제의 대안으로 떠오르는 외양양식업에 대해 알아본다.</t>
  </si>
  <si>
    <t>미국 소비재 산업의 주역이 대기업에서 중소기업으로 바뀌고 있다! 도대체 그 요인은 무엇일까?</t>
  </si>
  <si>
    <t>전기차, 수소차 등 차세대 자동차에 관심이 모아지고 있다. 하지만 이들 차가 상용화되기 위해 필요한 것이 있으니, 바로 소재 기술의 혁신! 차세대 자동차를 위한 소재 기술이 어디까지 발전했는지 살펴본다.</t>
  </si>
  <si>
    <t>최근 부쩍 활발해진 글로벌 기업의 IoT 보안 스타트업 인수. 과연 그들은 왜 IoT 보안 스타트업을 인수하려는 것일까?</t>
  </si>
  <si>
    <t>오랜시간 각인된 깨지기 쉽다는 유리에 대한 인식을 깬 고릴라글래스는 이제 커넥티비티를 무기로 또 한번의 도약을 꿈꾸고 있다</t>
  </si>
  <si>
    <t>충전하면 콘센트, 소리하면 스피커, 시각하면 디스플레이...가까운 미래에는 이러한 고정관념이 바뀔지도 모른다. 가까운 미래, 섬유로 대체 가능해지기 때문이다. 섬유 형태의 새로운 웨어러블 기기에 대해 알아본다.</t>
  </si>
  <si>
    <t>미국 FDA가 세계 최초로 유전자조작 세포치료제인 'CAR-T세포 치료제' 시판을 승인했다. 제약업계의 새지평을 열것이라 평가받고 있는 유전자조작 세포치료제가 무엇인지 알아보자.</t>
  </si>
  <si>
    <t>최근 전기비행기가 차세대 기술로 각광받고 있다. 전기비행기의 개발 경쟁과 주목 이유에 대해 알아본다.</t>
  </si>
  <si>
    <t>5.0 버전으로 업그레이드 된 블루투스. 그런데 이것이 우리 생활까지 바꿀 수 있다는 의견이 나오고 있다! 과연 블루투스5.0은 무엇일까?</t>
  </si>
  <si>
    <t>이산화탄소를 이용해 합성원유를 만드는 새로운 방식의 에너지 기술 이산화탄소 합성원유에 대해 자세히 알아본다</t>
  </si>
  <si>
    <t>유럽과 일본이 경쟁하듯 스마트십 기술 개발에 뛰어들고 있다. 조선업의 희망으로 꼽히는 스마트십의 특징 및 기술개발 현황을 분석해본다.</t>
  </si>
  <si>
    <t>차세대 웨어러블로 각광받고 있는 히어러블의 활용과 가능성에 대해 살펴본다.</t>
  </si>
  <si>
    <t>조직불문 항암제를 두고 만능 항암제의 시대가 올 것이라는 반응이 나오고 있다. 과연 조직불문 항암제는 무엇일까?</t>
  </si>
  <si>
    <t>기존 딱딱한 외형의 로봇과 달리 부드럽고 유연한 로봇인 소프트로봇에 대해 알아본다</t>
  </si>
  <si>
    <t>자연을 모방하는 생체모방기술은 계속 진화하고 있다! 최신 기술과 함께 진화하는 생체모방기술에 대해 알아본다.</t>
  </si>
  <si>
    <t>미디어 플랫폼 대세로 자리잡은 실시간 라이브 형식 동영상 콘텐츠에 대해 자세히 알아본다.</t>
  </si>
  <si>
    <t>전세계적 관심사로 떠오른 대기오염. 이를 해결하기 위해 각종 기술이 개발되고 있다! 최근 클린 에어로 눈길을 끌고 있는 기술에 대해 알아본다.</t>
  </si>
  <si>
    <t>목소리를 알아듣고, 감정을 파악하고 마음까지 읽어주는 스마트 인퍼테이스! 얼마나 어디까지 더 가능해 질 것인가?</t>
  </si>
  <si>
    <t>혁신 기업들의 신제품 출시 과정을 살펴 보며, 조직 내 리더의 역할이 어떻게 바뀌어야 할지 점검해 본다.</t>
  </si>
  <si>
    <t>새로운 경영 프랙티스를 제대로 도입하려면 어떻게 해야 할까?</t>
  </si>
  <si>
    <t>모두가 생산자이자 편집자이자 큐레이터인 시대, 어떤 광고가 어필할까? 뉴 미디어에 적응하기 위한 새로운 접근법을 소개한다.</t>
  </si>
  <si>
    <t>몸을 써야 하는 일과 머리를 써야 하는 일은 분리되어 있을까?</t>
  </si>
  <si>
    <t>어떻게 해야 '꼰대' 성향을 떨쳐낼 수 있을까? 언제라도 통하는 최고의 전략, 겸손의 미덕을 소개한다.</t>
  </si>
  <si>
    <t>장수하는 사람의 상당수가 60세 이후 새로운 학습에 도전했다고 한다. 새로운 것을 익히고 배우는 삶의 자세가 장수를 가져온다는 이야기! 기업은 어떨까?</t>
  </si>
  <si>
    <t>생산자와 구매자를 연결해주는 디지털 플랫폼 기업들이 네트워크 시대를 주도하고 있다. 성공적으로 플랫폼을 구축한 기업들을 통해 달걀과 닭의 패러독스를 해결할 실마리를 찾아본다.</t>
  </si>
  <si>
    <t>글로벌 시장에서 돋보이는 활약을 하며 뒤늦게 한국에서 더 유명해진 아이돌그룹, 방탄소년단. 4차 산업혁명 시대 소비자와의 새로운 관계 형성을 고민하고 있는 기업들에게 방탄소년단의 성공 전략은 어떤 시사점을 주고 있을까?</t>
  </si>
  <si>
    <t>급변하는 경영 환경에서 조직 성장의 필수 요소로 자리잡은 변화 관리, 성공률을 높이려면 어떻게 해야 할까?</t>
  </si>
  <si>
    <t>경영혁신 전문가 알렉산더 오스터왈더가 말하는 '칠면조 현상'이란 무엇일까? 칠면조 신세(?)가 되지 않기 위한 방법을 소개한다.</t>
  </si>
  <si>
    <t>왜 사람들은 조직에 속해있을 때 객관적인 도덕률까지 무시하면서 조직이 원하는 행동을 하게 될까?</t>
  </si>
  <si>
    <t>한국 조직에서 나타나는 인사 관행의 문제점은? 바람직한 인사 관행을 정착시키기 위해 어떤 노력을 해야 할까?</t>
  </si>
  <si>
    <t>기업의 분류체계마저 바꿔야 할 정도로 '네트워크'는 가치 창출의 원천으로 부상했다. 우리가 네트워크에 주목해야 하는 이유를 확인해본다.</t>
  </si>
  <si>
    <t>성숙기 혹은 쇠퇴기의 산업, 마케팅 자원을 쏟아 부어도 시장 수요가 늘어나지 않는다면 어떻게 해야 할까?</t>
  </si>
  <si>
    <t>소셜 미디어 시대, 콘텐츠 마케팅은 어떻게 달라져야 할까?</t>
  </si>
  <si>
    <t>페이스북, 우버, 에어비앤비 등 통념을 깨는 혁신으로 단기간에 급성장한 기업들이 세계 경제를 주름잡고 있다. 이 기업들은 과연 처음부터 거대 플랫폼을 만들겠다는 기획이나 의도 하에 사업을 시작했던 것일까?</t>
  </si>
  <si>
    <t>다양한 반려동물 중에서 가장 친근하고 대중적인 동물, 개. 오랜 시간 인간의 벗으로 지내온 만큼 개는 다양한 상징성을 가지고 있다.</t>
  </si>
  <si>
    <t>대표적인 기피 숫자 4. 우리의 인식처럼 4는 부정적인 상징만을 가지고 있을까? 다양한 문화 속에 숨어있는 4의 상징성에 대해 살펴본다.</t>
  </si>
  <si>
    <t>성당이나 교회를 보면 첨탑 위에서 흔히 볼 수 있는 수탉 모양 풍향계, 닭은 왜 풍향계에 올라갔을까?</t>
  </si>
  <si>
    <t>하늘의 신, 천둥과 전쟁의 신인 토르는 왜 번갯불을 던지지 않고 망치를 들고 다닐까?</t>
  </si>
  <si>
    <t>드라마에서나 일상생활에서나 회장님들이 타는 고급 자동차는 대부분 검은색이다. 이유가 무엇일까?</t>
  </si>
  <si>
    <t>중국 고사에서 인도 신화와 불교 사찰까지 곳곳에서 등장하는 원숭이는 어떤 상징을 담고 있을까?</t>
  </si>
  <si>
    <t>땅보다 바다가 더 넓은데도 왜 우리는 "하늘만큼 땅만큼"이라는 표현을 쓰는 것일까?</t>
  </si>
  <si>
    <t>때로는 지나가는 청춘을, 덧없음을 상징하기도 하지만 각박한 세상에서 우리에게 응원의 한마디가 되기도 하는 '꽃'! 모두가 꽃길만 걷자!</t>
  </si>
  <si>
    <t>잠 못 드는 불면의 밤이면 사람들은 양을 센다. 그런데 왜 다른 동물이 아닌 양을 셀까?</t>
  </si>
  <si>
    <t>2020년 미국 대선에서 최초의 흑인 여성 부통령이 된 카멜라 해리스, 그녀는 왜 흰색 정장을 입었을까?</t>
  </si>
  <si>
    <t>한국 사람들은 왜 골치 아픈 일이 생겼을 때 머리를 싸맬까?</t>
  </si>
  <si>
    <t>우리 삶에 있어 없어서는 안되는 중요한 자원 물, 세계 신화와 문화 속에서 물은 어떤 상징으로 쓰이고 있을까?</t>
  </si>
  <si>
    <t>금은 언제부터 우리 생활에서 귀하고 소중한 것의 상징으로 사용되었을까? 대표적인 신조어 '금수저'를 통해 들여다본다.</t>
  </si>
  <si>
    <t>포니와 갤로퍼, 에쿠스에 이르기까지 유명 자동차 브랜드의 공통점은? 바로 '말'을 의미하는 단어라는 사실. 이유가 무엇일까?</t>
  </si>
  <si>
    <t>옛부터 왕을 상징하는 동물로 여겨진 '용', 용은 왜 이런 상징성을 가지게 된 것일까?</t>
  </si>
  <si>
    <t>토끼 같은 자식과 여우 같은 아내. 어찌 보면 한국의 행복한 가정을 비유하는 대표적인 이 표현을 통해 토끼와 여우의 상징을 다시 한번 생각해 본다.</t>
  </si>
  <si>
    <t>성경 속 선악과는 왜 사과가 되었고, 백설공주는 모르는 노파가 주는 사과를 의심없이 먹었을까?</t>
  </si>
  <si>
    <t>왜 붉은색은 여성을, 파랑색은 남성을 나타내는 데 사용될까?</t>
  </si>
  <si>
    <t>‘하늘의 별따기’라는 속담은 무엇을 얻거나 성취하기가 매우 어려운 경우를 비유적으로 이르는 말이다. 하늘에는 태양도 있고, 달도 있는데 왜 별일까?</t>
  </si>
  <si>
    <t>우리 옛 사람들은 얼마나 호랑이를 무서워했기에 무서운 전염병인 '마마'보다 호랑이를 더 먼저 이야기했던 것일까?</t>
  </si>
  <si>
    <t>가위바위보뿐만 아니라 만세를 부를 때도 세 번, 꼭 만세삼창을 하고, 씨름도 삼세판, 차례 상에 술을 올릴 때도 세 번 올리는 우리, 왜 세 번일까?</t>
  </si>
  <si>
    <t>우리 주변에서 흔히 볼 수 있는 비둘기는 왜 '평화의 상징'이 되었을까?</t>
  </si>
  <si>
    <t>밥을 먹고 바로 누우면 어른들이 하는 말이 있다. "너 그러면 소 된다", 우리는 왜 이런 표현을 쓰게 된 것일까?</t>
  </si>
  <si>
    <t>부정적 이미지를 가진 쥐가 어떻게, 모든 동물을 제치고 열두 띠의 첫 번째 동물이 된 것일까</t>
  </si>
  <si>
    <t>코로나19 확산으로 생긴 우울감이나 무기력증을 나타내는 신조어 '코로나 블루(corona blue)', 왜 blue는 슬픔의 상징이 된 것일까?</t>
  </si>
  <si>
    <t>흔히 사탄과 죽음의 상징으로 여겨지는 뱀이 왜 생명을 살리는 구급차에 그려져 있는 것일까?</t>
  </si>
  <si>
    <t>우리는 왜 돼지꿈을 꾸면 복권을 사야한다고 말할까? 상징의 한자어에는 왜 코끼리가 들어간 것일까? 우리가 알지 못했던 상징 속 숨은 이야기를 들어다 본다.</t>
  </si>
  <si>
    <t>문제 해결을 위해서는 그 문제에서 빠져 나와야 한다?</t>
  </si>
  <si>
    <t>매끄러운 땅보다 거친 땅이 걷기 좋은 이유</t>
  </si>
  <si>
    <t>약점이 나를 위대하게 만드는 이유</t>
  </si>
  <si>
    <t>없음을 깨달아야 있음의 충족을 누릴 수 있다.</t>
  </si>
  <si>
    <t>내가 생명을 책임지는 것이 아니라, 생명이 살라고 명령하는 것이다</t>
  </si>
  <si>
    <t>앎이 많을수록 삶이 윤택해질까?</t>
  </si>
  <si>
    <t>우리 모두의 꿈이자 현실인 '가상현실'. 가상현실에서 우리가 더욱 개발하고 발전시켜야 할 부분은 무엇일까?</t>
  </si>
  <si>
    <t>4차 산업혁명의 본질은 무엇일까? 4차 산업혁명의 척추이자 신경의 역할을 하는 사물인터넷에 관해 알아본다.</t>
  </si>
  <si>
    <t>빅데이터의 시대, 데이터를 보고 그에 적합한 지식을 이끌어내는 ‘지혜의 신세계’를 소개한다.</t>
  </si>
  <si>
    <t>소유하지 않고 소유할 수 있게 하는 소유의 신세계, 클라우드의 시대에서 우리는 무엇을 생각해야 할까? 소유의 의미에 대해 짚어본다.</t>
  </si>
  <si>
    <t>인류를 위해 새로운 1,000년을 봉사할 ‘로봇'. 우리 모두의 생활, 비즈니스에 로봇을 연관지어 생각해보자.</t>
  </si>
  <si>
    <t>돈이 신용카드로, 스마트폰으로 바뀌고 있다. 핀테크가 초대하는 돈의 신세계에서 우리가 통찰하고 성찰해야 할 것은 무엇일까?</t>
  </si>
  <si>
    <t>과연 인간의 뇌와 비슷한 기능을 하는 기계를 만들 수 있을까? 지식의 신세계를 펼쳐나갈 인공지능에 관해 통찰해보자.</t>
  </si>
  <si>
    <t>자율주행차란 우리에게 어떤 의미로 다가올까? 휴식의 신세계를 선사하는 자율주행차에 대해 생각해본다.</t>
  </si>
  <si>
    <t>인공지능부터 사물인터넷, 가상현실까지 우리 일상은 이미 제4차 산업혁명이 생활화되었다. 꿈꾸던 미래가 오늘이 된 지금, 우리는 이 신기술을 어떻게 이해하고 맞이해야 할까?</t>
  </si>
  <si>
    <t>경제학으로 보는 실손보험, 실손보험료 대폭 인상 이유는?</t>
  </si>
  <si>
    <t>경제성장과 감가상각,우리 기업의 생산성은 잘 유지되고 있는가?</t>
  </si>
  <si>
    <t>경제학으로 보는 환경의 가치</t>
  </si>
  <si>
    <t>경제지표, 우리에게 어떤 정책목표와 대안을 요구하나?</t>
  </si>
  <si>
    <t>스타인웨이 피아노 부품 81번, 공명판을 통해 살펴보는 경제학</t>
  </si>
  <si>
    <t>동해 오징어로 생각해 보는 공유지의 비극</t>
  </si>
  <si>
    <t>사업 투자 중 매몰비용의 오류에 빠져 있다면?</t>
  </si>
  <si>
    <t>경제학으로 보는 &lt;안전속도 5030&gt;</t>
  </si>
  <si>
    <t>경제학으로 보는 도서정가제, 과연 경쟁을 제한하는 제도일까?</t>
  </si>
  <si>
    <t>중고품 거래 모든 정보를 다 알고 구입할 순 없을까?</t>
  </si>
  <si>
    <t>피트니스 회원은 몇 명이 적당할까? 뷰캐넌의 클럽 이론으로 답을 찾아보자</t>
  </si>
  <si>
    <t>전 국민의 필수품 마스크, 공공재인가? 경제학으로 살펴보는 공공재와 가치재 개념</t>
  </si>
  <si>
    <t>경제학의 외부성으로 살펴 보는 코로나19 백신 접종</t>
  </si>
  <si>
    <t>수십년 뒤, AI가 생산을 모두 담당한다면 우리 경제체제는 어떻게 될까?</t>
  </si>
  <si>
    <t>인구 증가에 대한 팽팽한 의견 대립, 과연 누가 옳은가?</t>
  </si>
  <si>
    <t>독점 기업이 가격을 올리면 무조건 갑질일까?</t>
  </si>
  <si>
    <t>'6차산업' 농부들이 새로운 꿈을 꾸게된 이유!</t>
  </si>
  <si>
    <t>영화 기생충으로 보는 경제학의 신호발송 이론</t>
  </si>
  <si>
    <t>경제학으로 보는 암표 이야기, 과연 현재 거래방식은 21C에 합리적인가?</t>
  </si>
  <si>
    <t>종교개혁 500주년을 맞이해, 세계적인 경제학자들이 모였다. 이들은 런던 정경대 정문에 33개조 반박문을 붙이는데...</t>
  </si>
  <si>
    <t>2010년대 후반부터는 물가상승보다는 물가하락을, 인플레이션보다는 디플레이션을 걱정하는 분위기가 조성되고 있다. D의 공포, 왜 문제일까?"</t>
  </si>
  <si>
    <t>싼타페와 벤틀리 사고로 알아보는 경제학의 '공평성'</t>
  </si>
  <si>
    <t>게임이론으로 살펴보는 냉전시대 핵균형, 경제학과 게임이론은 어떻게 만나고 있는가?</t>
  </si>
  <si>
    <t>왜 스위스 사람들은 '신용창출기능'을 '중앙은행'에만 허용해야 한다고 주장했을까?</t>
  </si>
  <si>
    <t>하룻밤 사이에 GDP가 111조 원이나 늘어났다? 경제 구조와 통계에 대해 알아보는 시간!</t>
  </si>
  <si>
    <t>국제무역의 오래 된 퍼즐이었던 '산업 내 무역'에 대해 생각해 보는 시간!</t>
  </si>
  <si>
    <t>경제학으로 보는 조세 이야기! 정부지출을 어떻게 해야 효율적일까? 그 재원은 어떻게 마련해야 부작용이 적을까?</t>
  </si>
  <si>
    <t>우리 삶도 실험할 수 있을까? 실험경제학을 통해 살펴보는 경제학 이야기.</t>
  </si>
  <si>
    <t>매년 여름철 제기되는 문제, 피서지 바가지 요금! 원인은 어디에 있을까? 이를 해결할 솔루션은 없을까?</t>
  </si>
  <si>
    <t>교역재와 비교역재, 물가결정 방식의 차이를 알아보자!</t>
  </si>
  <si>
    <t>사회적 이슈인 재활용 쓰레기 처리 문제. 경제학적 관점으로 함께 돌아본다.</t>
  </si>
  <si>
    <t>경제학으로 보는 재산세 이야기! 경제학자에게 사는 집값에 따라 세금을 부과하겠다고 하면 어떤 반응을 보일까?</t>
  </si>
  <si>
    <t>미중 무역전쟁 그 두 번째 시간. 전쟁도 불사할 만큼 치열하게 싸우면서도 결국 협력할 수 없는 G2의 운명은?</t>
  </si>
  <si>
    <t>'승자는 없다' 경제학자의 눈으로 보는 미중 무역전쟁. 도대체 누구를 위한 싸움인가?</t>
  </si>
  <si>
    <t>358년 된 수학 난제, 페르마의 마지막 정리 문제를 푼 수학자의 이야기에 귀를 기울여보자. 그는 난관에 부딪혔을 때 어떻게 했을까?</t>
  </si>
  <si>
    <t>도형의 경계에 관해 생각해보면서 나를 구분 짓는 경계에 관해서도 생각해보자</t>
  </si>
  <si>
    <t>톨스토이의 소설에는 최대한 많은 땅을 차지하기 위해 쉬지 않고 걸은 한 농부의 이야기가 나온다. 한정된 시간에 최대한 많은 땅을 차지하기 위해서는 어떤 도형 모양으로 걸어야 할까?</t>
  </si>
  <si>
    <t>우리가 무엇을 어떻게 생각하고 보는가에 따라 그림 그리는 방식이 달라진다? 우리는 그림을 통해 무엇을 발견할 수 있을까?</t>
  </si>
  <si>
    <t>마젤란이 세계일주를 하기 전까지, 대부분의 사람은 지구가 평평하다고 생각했다. 그런데 기원전 3세기에 지구가 둥글다고 생각하고 지구 둘레를 계산해낸 사람이 있다. 누구일까? 사소한 것을 지나치지 않았던 이의 이야기를 들어본다.</t>
  </si>
  <si>
    <t>산술적으로 보면 분명히 0이지만, 0이 아닌, 더 큰 가치를 나타내는 일들이 있다. 산술적 계산법 그 이상을 뛰어넘는 삶의 산술법에 대해 생각해보자.</t>
  </si>
  <si>
    <t>'점은 부분이 없다'. 도형의 시작점이 된 점에 대해 생각해보자.</t>
  </si>
  <si>
    <t>수학적 난제의 해법이, 우주 구조의 비밀을 밝혀내는 열쇠가 된다? 신이 된 마음으로 수학에 대해 생각해보자.</t>
  </si>
  <si>
    <t>수학에서 말하는 '정의'란 무엇일까? 다름과 틀림의 차이는 무엇일까?</t>
  </si>
  <si>
    <t>살아가면서 어떤 것과 함수관계를 이루느냐에 따라 우리의 삶의 방향은 매우 달라질 수 있다. 좋은 생각, 좋은 책, 좋은 동료, 좋은 친구들과 맺는 관계에 대해 생각해보자.</t>
  </si>
  <si>
    <t>미켈란젤로는 교황 바오로 3세로부터 캄피돌리오 광장을 재정비할 것을 부탁받았다. 미켈란젤로는 이 광장을 어떻게 새롭게 재탄생시켰을까?</t>
  </si>
  <si>
    <t>‘사라져버린 담배 연기의 무게는 얼마나 될까?’ 영화 &lt;스모크&gt;의 한 대사이다. 이 문제를 풀기 위해 우리는 어떤 방법을 써야 할까?</t>
  </si>
  <si>
    <t>서로 사랑하는 관계는 그 거리가 가까울수록 좋을까? 서로 적정한 거리는 어느 정도 거리일지 '거리'에 대해 생각해본다.</t>
  </si>
  <si>
    <t>강가의 돌은 처음부터 둥글었을까? 뾰족한 돌덩이가 깎여 둥그런 돌이 되는 과정을 수학적으로 생각해 보자.</t>
  </si>
  <si>
    <t>간절한 마음으로 최선을 다한 후에는 신을 찾게 되곤 한다. 무한의 개념을 창시한 천재 수학자, 칸토어의 이야기에 귀기울여 보자.</t>
  </si>
  <si>
    <t>고대 로마 건축물은 어떻게 천 년이 넘는 세월동안 굳건하게 그 모습 그대로일 수 있을까? 아치형 건물에 숨은 평행사변형의 원리, 나눔과 협력의 힘에 대해 생각해본다.</t>
  </si>
  <si>
    <t>2-2=0일까? 2에서 2를 빼면 아무것도 남지 않는다는 것만을 의미할까? 0은 우리의 삶과 역사에서 이전의 0과 같은 자리인지 생각해본다.</t>
  </si>
  <si>
    <t>숫자 0이 서양이 아닌 동양에서 최초로 발견되었다고 하는데 그 이유는 무엇일까? 인생에서 숫자 0이 가지는 의미에 대해 생각해본다.</t>
  </si>
  <si>
    <t>수학이 필요한 이유가 무엇일까? 수학은 불변하는 진리를 탐구하는 학문이다. 수학이 필요한 이유가 무엇인지, 수학이 주는 통찰과 인생을 푸는 방법에 관해 생각해본다.</t>
  </si>
  <si>
    <t>부모가 자식 키우는 일은 사과나무를 키우는 일과 같다. 회사에서도 인재를 대하는 일도 마찬가지이다. 심고 가꾸기의 엄청한 이치를 따라야 하는 일 아닐까.</t>
  </si>
  <si>
    <t>마음을 잡은 대로 이룬다는 것이 얼마나 힘든 일인가. '마음을 잡는 일'에 관해 생각해본다.</t>
  </si>
  <si>
    <t>좀 약하고 부족해도 깍두기로 끼워주며 같이 놀던 우리네 포용 문화를 생각해본다.</t>
  </si>
  <si>
    <t>예전에는 겨울 밤에 찹쌀떡 장수의 목소리가 들리곤 했다. 친구 몰래, 동생 몰래 먹고 싶었던 찹쌀떡. 찹쌀떡에 관한 추억을 꺼내어본다.</t>
  </si>
  <si>
    <t>우리 주변에는 평범한 이야기도 맛깔스럽게 하는 이야기꾼이 있다. 이야기를 할 때, 어떤 이야기를 꺼내는 사람이 되어야 할까?</t>
  </si>
  <si>
    <t>이웃의 정이란 이미 지나가 버린 시대의 유물 같은 것일 수도 있다. 하지만 함께 살아가는 사람들과의 정은 곧 우리가 살아가게 하는 힘이 되어주는 게 아닐까?</t>
  </si>
  <si>
    <t>아무리 험한 세상에 살아도 문득문득 찾아오는 어린 시절 사랑의 기억. 뭔지도 모르고 지나갔을 수많은 기억은 사실 나에게 베푼 사랑이었다.</t>
  </si>
  <si>
    <t>조그만 틈새도 손해라고 생각하는 우리, 하지만 품이 넉넉해야 포용의 힘이 생기는 것 아닐까?</t>
  </si>
  <si>
    <t>이른 봄 꽃을 피우는 참꽃. 연한 비단 치마처럼 산을 물들이는 참꽃이 진정 아름다운 이유는 함께이기 때문이다.</t>
  </si>
  <si>
    <t>현란한 사교술이 없어도 내세우는 용감함이 없어도 묵묵하게 책임을 다하며 일하는 사람들에게도 재주가 있고 역할이 있다.</t>
  </si>
  <si>
    <t>꿈은 알찬 것일 수도 허황된 것일 수도 있지만, 그래도 우리가 꿈꾸기를 멈추지 말아야하는 이유는 그것이 바로 우리가 삶을 이어갈 수 있는 힘을 주기 때문 아닐까?</t>
  </si>
  <si>
    <t>갑자기 우리 일상에 등장한 투명칸막이, 이 낯선 존재에 가로 막힌 따뜻한 정은 어떻게 채워야 할까?</t>
  </si>
  <si>
    <t>눈빛만 보고도 그 사람의 마음을 알듯이 생활 속에서 대상이 보내는 신호를 제대로 파악하는 일이 삶을 풍요롭게 한다.</t>
  </si>
  <si>
    <t>가끔 마음이 꼬부라질 때가 있다. 꼬부라진 마음을 인정하기는 쉽지 않다. 이 마음을 어떻게 펼칠 수 있을까?</t>
  </si>
  <si>
    <t>진정으로 우리의 삶을 행복하게 만드는 것은 무엇일까? 돈? 명예? 인간관계? 우리 삶을 의미 있고 행복하게 만드는 것에 대해 이야기해 본다.</t>
  </si>
  <si>
    <t>직장에서 선의의 경쟁을 하게 되는 경우가 있다. 직장 내 '경쟁'을 어떻게 생각해야 할까?</t>
  </si>
  <si>
    <t>나는 통이 큰 사람일까? 작은 사람일까? '통'에 대해 생각해보자.</t>
  </si>
  <si>
    <t>나는 어떤 동료일까? 나의 동료는 어떤 사람일까? 동료애, 동료에 대해 생각해보자.</t>
  </si>
  <si>
    <t>우리 얼굴에는 어떤 흔적이 새겨져 있을까? 얼굴을 책임지는 나이가 되어가는 요즘, 가만히 내 얼굴을 바라보는 시간을 가져보자.</t>
  </si>
  <si>
    <t>찬바람 불 때면 생각나는 뜨끈한 설렁탕 한 그릇. 마음을 녹여주는 설렁탕에 얽힌 추억.</t>
  </si>
  <si>
    <t>과잉투자의 교과서적인 실패사례, 튤립버블. 조금 다른 관점에서 시사점을 생각해본다.</t>
  </si>
  <si>
    <t>현대 최첨단 과학기술의 집합체, 수재 과학자들이 모이는 곳, 미국의 항공우주국 나사(NASA)에도 징크스가 있다?</t>
  </si>
  <si>
    <t>돌이나 하찮은 금속을 금으로 만든다? 우리가 알면 깜짝 놀랄 인물들이 '바보나 속지' 싶은 연금술에 빠져든 이유는 무엇일까?</t>
  </si>
  <si>
    <t>로마의 한 성당에 가면 속칭 '해골사원'으로 불리는 지하납골당이 유명하다. 뼛조각을 모아 만든 샹들리에, 촛대, 벽난로, 심지어 뼈로 만든 소파까지! 도대체 누가 왜 이런 그로테스크한 조각을 만든 걸까?</t>
  </si>
  <si>
    <t>고대 이집트인들은 왜 여왕의 조각상에 황소의 머리를 붙여 놓았을까? 또 로마사람들은 왜 앞뒤로 사람 얼굴을 붙여 놓았을까? 시대에 따라 '야누스'의 의미가 어떻게 변화했는지 살펴본다.</t>
  </si>
  <si>
    <t>유럽 최강국 독일의 반전 과거는?</t>
  </si>
  <si>
    <t>구술문화와 문자문화의 시대를 거쳐 인류는 어디로 가고 있을까?</t>
  </si>
  <si>
    <t>로마제국이 기독교를 받아들이기 시작한 건 언제부터였을까?</t>
  </si>
  <si>
    <t>르네상스와 종교개혁의 닮은 점과 다른 점은?</t>
  </si>
  <si>
    <t>흑사병이 바꿔놓은 피렌체의 모습은?</t>
  </si>
  <si>
    <t>오늘날 전 세계가 함께 쓰는 서양력은 왜 엄동설한에 새해를 맞도록 한 걸까? 그 내력을 찾기 위해 로마시대로 들어가본다.</t>
  </si>
  <si>
    <t>동양의 옛 왕조 시대에 전제군주제의 부패를 막기 위한 기구가 있다. 바로 ‘대간(臺諫)’이다. 이 기구가 어떻게 권력을 감시하고 비판했는지 살펴본다.</t>
  </si>
  <si>
    <t>유대교, 기독교, 이슬람교의 세 종교 유적지가 모여 있는 도시 '예루살렘'. 그 도시에는 어떠한 내력이 있는지 자세히 살펴본다.</t>
  </si>
  <si>
    <t>한때 중국과 중앙아시아를 호령한 거란. 현재 '요'라는 이름으로 남아있는데... 거란의 두 얼굴, '거란'과 '요'를 통해 살펴본다.</t>
  </si>
  <si>
    <t>아시아, 유럽의 역사와 문화가 어우러져 특별한 매력을 뽐내는 도시가 있다. 바로, 이스탄불이다. 이 특별한 도시에서 벌어진 동서 문명의 대립과 공존의 역사를 살펴본다.</t>
  </si>
  <si>
    <t>제2차 세계대전 이후 처음으로 국가가 아닌 개인에게 죄를 묻고 처벌했다. 그 시작은 독일의 뉘른베르크 군사재판과 일본의 도쿄 군사재판이다. 두 재판이 어떤 영향을 미쳤는지 살펴본다.</t>
  </si>
  <si>
    <t>여행자에게 '환대'를 베풀던 동서양의 전통을 비교해보면서 환대의 유래와 변화에 대해 자세히 살펴본다.</t>
  </si>
  <si>
    <t>대부분의 학자는 '혈액형과 성격의 상관관계가 과학적으로 성립하지 않는다'고 주장한다. 그런데 유독 일본, 한국 등에서 인기를 끌었을까? 그 유래를 찾아가본다.</t>
  </si>
  <si>
    <t>18세기 서로 융성한 문화를 자랑한 동서양이 왜 19세기 들어 반대되는 상황에 접어들었을까? 이 질문에 대한 단초를 18세기 가장 번영한 도시인 서울과 파리에서 찾아본다.</t>
  </si>
  <si>
    <t>이란계 아리아인, 게르만계 아리아인. 어느 쪽이 아리아인의 원조일까? 두 역사를 거슬러 올라가 확인해본다.</t>
  </si>
  <si>
    <t>쌀 문화권과 밀 문화권은 사람들의 사고 방식에 어떤 영향이 줄까? 어떤 차이가 나타날까? 벼농사와 밀농사의 역사와 함께 자세히 살펴본다.</t>
  </si>
  <si>
    <t>장가들기와 시집가기의 차이점을 아십니까?</t>
  </si>
  <si>
    <t>삼국통일의 기반을 닦은 신라 김춘추의 묘호는 태종이다. 중국 역사상 가장 위대한 황제로 꼽히는 당나라 이세민의 묘호도 태종이다. 훗날 같은 묘호 때문에 한바탕 풍파가 일어나는데...</t>
  </si>
  <si>
    <t>천하란 무엇일까? 우리가 알고 있는 근대 세계와는 무엇이 다른 걸까? 이 둘의 차이점을 알아본다.</t>
  </si>
  <si>
    <t>동양에서 용은 인간에게 좋은 일을 가져다주는 상상의 동물이다. 반면 서양에선 악한 동물로 취급되는데... 왜 상상의 동물이 동서양에서 정반대의 상징이 되었을까?</t>
  </si>
  <si>
    <t>정작 메소포타미아에 사는 사람들은 그곳을 ‘메소포타미아’라고 부르지 않는다고 한다. 어떻게 된 걸까요? 그렇다면 무엇이라고 부르는 걸까?</t>
  </si>
  <si>
    <t>그리스 신화와 함께 유럽 문화의 두 얼굴을 보여주는 북유럽 신화의 세계로 들어가서 두 신화를 서로 비교해본다.</t>
  </si>
  <si>
    <t>켈트족은 과연 누구일까? 그들은 앵글로색슨족과 어떤 관계를 맺어 왔을까? 두 민족의 역사를 통해 자세히 살펴본다.</t>
  </si>
  <si>
    <t>무심코 지나치기 쉬운 우리나라 통행방식에도 엇갈린 역사가 깃들어 있다. 그 '우왕좌왕'한 역사를 자세히 살펴본다.</t>
  </si>
  <si>
    <t>왜 우리는 네 자리 단위로 읽으면서, 숫자를 표기할 때는 세 자리 단위로 끊어서 표기할까?</t>
  </si>
  <si>
    <t>따사로운 햇볕 아래 열대 곡물과 과일이 사시사철 쏟아져 나오는 풍요로운 섬. 하와이 섬에 어떤 역사가 있었는지 자세히 살펴본다.</t>
  </si>
  <si>
    <t>우리나라에서 '만세'라는 구호를 외칠 수 없었던 시대가 있었다. 기껏해야 '천세'라 외칠 수 밖에 없었는데... 그 이유를 알아보자.</t>
  </si>
  <si>
    <t>17~18C 커피를 즐겨 마신 유럽사람들, 그들은 커피를 마시면서 무엇을 했을까? 영국 커피하우스와 프랑스 카페를 중심으로 살펴본다.</t>
  </si>
  <si>
    <t>문사철과 후마니타스로 일컬어지는 동서양의 인문학은 각각 어떤 전통을 갖고 있을까?</t>
  </si>
  <si>
    <t>아시아 대륙에 속해 있지만 민족적 특성이 서로 다른 '이란'과 '아랍'. 역사적으로 어떤 일이 있었던 걸까?</t>
  </si>
  <si>
    <t>그리스와 마케도니아공화국은 이름 때문에 사이가 좋지 않다. 그 이유가 무엇인지 자세히 살펴본다.</t>
  </si>
  <si>
    <t>19C초 두 제국은 세계의 운명을 걸고 아편전쟁을 벌였다. 왜 이 전쟁은 인류 역사상 가장 추악한 전쟁으로 불릴까? 180년 전으로 돌아가 그 까닭을 살펴본다.</t>
  </si>
  <si>
    <t>산악지대의 지하수를 끌어와 만든 지하 인공수로가 있다. 바로, 이란의 카나트와 중국의 칸얼징이다. 어떻게 만들어졌는지 자세히 살펴본다.</t>
  </si>
  <si>
    <t>동서양을 대표하는 이상사회, 대동과 유토피아. 어떤 특징과 차이가 있는지 자세히 살펴본다.</t>
  </si>
  <si>
    <t>동양의 전통문명과 서구의 근대문명이 맞부딪치던 시대상황을 반영한 라이벌, 개화와 위정척사를 살펴본다.</t>
  </si>
  <si>
    <t>미국과 중국, 두 강대국에서 시차를 두고 벌어진 서부개발이 있다. '서부개척'과 '일대일로'이다. 두 개발의 차이점을 자세히 살펴본다.</t>
  </si>
  <si>
    <t>세계 지도역사에서 이름을 남긴 두 지도가 있다. 혼일강리역대국도 지도와 메르카토르 지도, 두 지도는 어떻게 등장했으며, 어떤 의미를 담고 있는지 살펴본다.</t>
  </si>
  <si>
    <t>위구르족과 터키는 과거 어떤 관계였기에 형제민족으로 생각했던 걸까? 그 역사적 뿌리에 있는 흉노와 돌궐을 통해 이 점을 살펴본다.</t>
  </si>
  <si>
    <t>유목민에게는 그들만의 삶이 있었고 역사 발전에 기여한 측면도 있는데... 유목민과 정착민의 대결 역사를 통해 자세히 살펴보고자 한다.</t>
  </si>
  <si>
    <t>이집트와 중국이 자랑하는 거대 건축인 ‘피라미드’와 ‘진시황릉’을 중심으로 두 나라를 비교해본다.</t>
  </si>
  <si>
    <t>로마 시대의 전차 기술과 고구려 시대의 기마술, 어느 것이 더 발전된 기술일까? 전차와 등자를 비교하며 자세히 살펴본다.</t>
  </si>
  <si>
    <t>동서양 고대 문명을 통합하여 두 대륙에 우뚝 섰던 고대 제국, 한나라와 로마제국에 대해 자세히 살펴본다.</t>
  </si>
  <si>
    <t>동서양이 서로를 가리키던 지역명 '서역'과 '오리엔트'에는 어떤 배경이 있는지, 그리고 어떤 오해와 편견이 깃들어 있는지 살펴본다.</t>
  </si>
  <si>
    <t>동양과 서양을 대표하는 기년법으로 육십갑자와 서력기원이 있다. 이 두가지는 어떤 특징과 차이점을 가지고 있을까?</t>
  </si>
  <si>
    <t>동양을 대표하는 항해가 중 하나로 '정화'를 꼽는다. 하지만 동시대에 활동한 콜럼버스보다 덜 알려졌는데... 그 이유를 자세히 살펴본다.</t>
  </si>
  <si>
    <t>동서양의 전통적인 난방방식은 무엇일까? '온돌'과 '난로'이다. 온돌, 난로의 등장과 함께 생활방식은 어떻게 변화했는지 살펴본다.</t>
  </si>
  <si>
    <t>비단과 함께 동양의 하이테크제품으로 손꼽히는 종이, 서양에 보급되자 양피지는 모습을 감추는데... 종이와 양피지의 차이점을 통해 그 이유를 살펴본다.</t>
  </si>
  <si>
    <t>화포와 조총, 화약의 발명으로 전쟁의 운명을 바꾼 무기이다. 이러한 화약무기의 등장으로 전쟁의 패러다임이 어떻게 변화했는지 자세히 살펴본다.</t>
  </si>
  <si>
    <t>아이디어와 기술력으로 무장한 반도체 스타트업은 반도체 산업 생태계를 어떻게 확장시키고 있을까?</t>
  </si>
  <si>
    <t>MZ세대의 투자는 무엇이 어떻게 다를까?</t>
  </si>
  <si>
    <t>전통 뷰티 기업 및 스타트업들은 어떻게 MZ세대를 공략하고 있을까?</t>
  </si>
  <si>
    <t>뷰티 시장에서 기회를 포착하려면 MZ세대부터 파악해야 한다? 뷰티 트렌드를 선도하는 MZ세대 특징을 알아본다</t>
  </si>
  <si>
    <t>가성비를 중시하는 MZ세대! 그러나 먹는 것에서 만큼은 가심비 또한 놓칠 수 없다는데.. MZ세대 취향을 사로잡은 푸드테크 기업을 만나본다</t>
  </si>
  <si>
    <t>뭐 하나를 먹어도 '진심'을 담아 먹는 MZ. 모든 사람에게 좋은 음식보다 '나에게 맞는 좋은 음식'에 관심이 많은 MZ 푸드 라이프스타일을 소개한다.</t>
  </si>
  <si>
    <t>MZ는 건강 관리에 관심이 높다. 자발적으로 동기부여하고 철저하게 기록 관리하는 웰니스 라이프스타일에서 어떤 비즈니스 기회를 찾을 수 있을까?</t>
  </si>
  <si>
    <t>운동을 접근하는 방식 및 실행 과정도 기존과 다른 MZ! MZ의 피트니스 니즈에 주목해본다</t>
  </si>
  <si>
    <t>SNS 해시태그로 보는 MZ 핫 키워드 #바디프로필</t>
  </si>
  <si>
    <t>MZ 니즈와 시장 잠재력이 높은 멘탈케어 분야에서 테크 기업들은 어떻게 대응하고 있을까?</t>
  </si>
  <si>
    <t>정서 안정을 중요하게 생각하는 MZ세대의 특징은?</t>
  </si>
  <si>
    <t>MZ세대가 추구하는 웰니스 라이프는 무엇인가?</t>
  </si>
  <si>
    <t>넷제로 달성에 필수 요건인 그린 프리미엄에 대한 다양한 시각</t>
  </si>
  <si>
    <t>뇌에서 어떤 세포들이 어떻게 존재하고 작동하면서 우리의 생각과 행동을 조정하는 것일까? 뇌 지도를 완성하기 위한 '뇌 지도' 프로젝트를 조명한다.</t>
  </si>
  <si>
    <t>운영 효율성 제고를 위해 AI 기술을 활용하고 있는 글로벌 기업들을 만나본다.</t>
  </si>
  <si>
    <t>AI 추진 시 가장 우선 되어야 하는 Data 확보, 무엇부터 진행해야 할까?</t>
  </si>
  <si>
    <t>AI 혁신 수준을 점검하고 혁신전략 수립을 위한 AI 성숙도 평가</t>
  </si>
  <si>
    <t>AI 혁신, 무엇부터 해야할까?</t>
  </si>
  <si>
    <t>제3차 AI 붐 이후, 기업의 AI 도입 상황과 전망은?</t>
  </si>
  <si>
    <t>억 소리 나는 국가대표 버추얼 인플루언서는 누구인가?</t>
  </si>
  <si>
    <t>버섯이 전 세계의 주목을 받는 놀라운 이유</t>
  </si>
  <si>
    <t>온라인 대체불가 오프라인 활동, 빨래?! 팬데믹 속에서도 승승장구하고 있는 일본 동전 빨래방의 인기비결은 무엇일까?</t>
  </si>
  <si>
    <t>사람들은 민주주의 체제의 성과에 어떻게 평가하고 있을까? 젊은 세대들은 민주주의에 대해 신뢰하고 만족하고 있을까?</t>
  </si>
  <si>
    <t>탄소 넷제로 달성을 위해 글로벌 기업들이 주목하는 자발적 탄소거래시장에 주목하라</t>
  </si>
  <si>
    <t>기후변화가 정치, 경제, 국방 등 다양한 분야의 리스크를 유발하고 있다. 기후변화는 이제 환경문제가 아니라 국제사회의 집단적 안보 이슈가 될 것이라는데… 그 실태를 확인해 본다.</t>
  </si>
  <si>
    <t>MZ세대를 사로잡은 밈(Meme), 이들이 열광하는 밈이란?</t>
  </si>
  <si>
    <t>제2의 비트코인? '대체불가 디지털 예술품' NFT 열풍</t>
  </si>
  <si>
    <t>코로나19로 택배 박스 사용이 급증했다. 이에 따라 환경오염에 부담을 주지 않는 대안 포장이 떠오르고 있다.</t>
  </si>
  <si>
    <t>세계 최강 IT기업 화웨이가 돼지를 키우는 이유</t>
  </si>
  <si>
    <t>패션업계의 생존 전략, 의류 반복착용이 대세로 떠오르고 있다</t>
  </si>
  <si>
    <t>이케아가 70년간 이어오던 종이 카탈로그를 폐지했다. 그 이유는 무엇일까?</t>
  </si>
  <si>
    <t>19년 동안 정상을 지켰던 &lt;센과 치히로의 행방불명&gt;을 제치고 일본 역대 박스오피스 1위에 오른 애니메이션 &lt;귀멸의 칼날&gt;, 어떤 특별함으로 일본 경제에 훈풍을 불게 했을까?</t>
  </si>
  <si>
    <t>코로나19로 위기에 직면한 자동차업계! 이와중에 자동차업계 왕좌의 주인이 바뀌었다! 토요타는 위기를 어떻게 보내고 있기에 이런 일이 가능했을까?</t>
  </si>
  <si>
    <t>코로나 이후 자본주의는 어떻게 변화할까? 저명한 경제학자 '마리아나 마추카토'가 제시하는 새로운 자본주의 미래상을 살펴본다.</t>
  </si>
  <si>
    <t>화석연료 수출 대국 호주. 그런 호주가 그린 에너지 수출국으로의 변신을 꾀하고 있다?! 호주는 왜 그런 결정을 내린 것일까?</t>
  </si>
  <si>
    <t>고객이 일상의 욕구 해소를 위해 모바일에 접속하는 순간! 마케팅은 시작된다. 디지털 마케팅의 핵심 화두 마이크로 모먼츠를 잡아라</t>
  </si>
  <si>
    <t>팬데믹이 만들어낸 기업 내 새로운 리스크는 무엇일까?</t>
  </si>
  <si>
    <t>선진국에서 주요 경영 이슈로 부각되고 있는 '건강경영'의 사례와 효과적인 운영 방법에 대해 알아본다.</t>
  </si>
  <si>
    <t>한국, 미국, 중국 밀레니얼을 심층 분석한 결과 각기 다른 소비 특징이 나타났다. 각국 밀레니얼은 어떤 면에서 비슷하고, 또 어떻게 다를까?</t>
  </si>
  <si>
    <t>불매운동을 필두로 하는 '실력 행사 안티 소비'. MZ세대의 참여로 저변층이 확대된 '실력 행사 안티 소비'의 최근 트렌드를 살펴본다.</t>
  </si>
  <si>
    <t>기후변화로 인해 치명적인 금융위기가 올 수 있다는 경고가 계속되고 있다. 기후변화로 인한 금융위기, '그린스완'이 오는 과정을 살펴본다</t>
  </si>
  <si>
    <t>요즘 세계적으로 화두가 된 키워드가 있다. 바로 그린 뉴딜! 도대체 그린 뉴딜은 무엇이고, 주요국들은 어떻게 추진하고 있을까?</t>
  </si>
  <si>
    <t>코로나19 팬데믹 이후 QR 코드 활용도가 부쩍 높아졌다. 25년만에 QR 코드가 재조명 되고 있는 이유는?</t>
  </si>
  <si>
    <t>코로나19 유행 이후 글로벌 인터넷, 배달앱 기업의 가치가 상승하면서 아프리카의 소프트뱅크라 불리는 이 기업이 주목받고 있다. 그들은 누구인가?</t>
  </si>
  <si>
    <t>Z세대에게 사랑을 받는 기업과 외면을 받는 기업에는 어떤 차이가 있을까요? 아메리칸이글과 아베크롬비&amp;피치 브랜드의 차이점을 알아본다.</t>
  </si>
  <si>
    <t>기술과 예술이 만나 소비자의 마음을 사로잡다</t>
  </si>
  <si>
    <t>코로나19로 글로벌 경제의 불확실성이 높아지는 요즘. 글로벌 기업들은 긴축 경영대신 코로나19를 극복하기 위한 기금을 마련하고 있다?! 글로벌 기업들은 왜 이런 행보를 보이는 것일까?</t>
  </si>
  <si>
    <t>구글과 아디다스가 협업해 운동화 깔창을 선보였다. 운동화 깔창에 담긴 미래기술, '앰비언트 컴퓨팅'을 확인해 본다.</t>
  </si>
  <si>
    <t>삶의 질을 향상시켜주는 슈퍼 앱!</t>
  </si>
  <si>
    <t>경제·사회의 핵심 축으로 부상한 밀레니얼! 기업은 왜 그들의 움직임에 촉각을 곤두세워야하는가?</t>
  </si>
  <si>
    <t>코로나19 극복을 위해 총력 지원에 나선 세계 주요 테크기업의 프로젝트를 살펴본다.</t>
  </si>
  <si>
    <t>최근 미국 거대 IT 기업들이 AI 반도체 개발에 나섰다. 그 이유와 현황, 전망에 대해 살펴본다.</t>
  </si>
  <si>
    <t>시장경제의 약점을 보완할 대안으로 떠오르고 있는 사회적 경제! 사회적 경제는 무엇이고, 실현 가능한 것일까?</t>
  </si>
  <si>
    <t>북유럽 감성, 북유럽 디자인이 전 세계적으로 꾸준한 인기를 끌고 있다. 그 인기 비결은 무엇일까?</t>
  </si>
  <si>
    <t>테크기업 경영진의 필요역량이 바뀌고 있다? 테크기업 CEO의 새로운 역할 모델은 무엇인지 알아본다.</t>
  </si>
  <si>
    <t>제조업의 혁신으로 주목받던 아이다스 스마트공장 &lt;스피드팩토리&gt;가 폐쇄를 선언했다. 과연 스마트공장은 실패인가?</t>
  </si>
  <si>
    <t>최근 일본에서 주목받고 있는 '분 단위 비즈니스'에 대해 알아본다.</t>
  </si>
  <si>
    <t>전 세계에서 다시금 e-스포츠가 주목받고 있다. 그 이유는 무엇일까?</t>
  </si>
  <si>
    <t>베이비부머와 함께 사라질 트렌드가 있다?!</t>
  </si>
  <si>
    <t>영국 정부가 50파운드 지폐의 초상인물을 천재 수학자, 앨런 튜링으로 결정했다. 그 배경은 무엇일까? 주요 각국이 미래 국가 경쟁력의 핵심으로 '수학'을 지목하는 이유를 알아본다.</t>
  </si>
  <si>
    <t>AI기술 발전과 함께 대두되는 윤리적 문제들! 글로벌 기업과 기관들은 어떻게 대응해나가고 있을까?</t>
  </si>
  <si>
    <t>일상생활 깊숙이 들어와 활용되고 있는 AI. AI는 앞으로 지식경제를 어떻게 바꿔나갈까?</t>
  </si>
  <si>
    <t>밀레니얼이 열광하는 '요리 동영상'이 새로운 사업 기회를 열고 있다!</t>
  </si>
  <si>
    <t>주식이 아닌 기업을 사고파는 신개념 M&amp;A 플랫폼을 소개한다.</t>
  </si>
  <si>
    <t>지방 이류대학에 불과했던 긴키대학이 일본 제일의 혁신 대학으로 거듭날 수 있었던 비결을 확인해 본다.</t>
  </si>
  <si>
    <t>미국을 비롯해 세계적으로 정리 열풍이 불고 있다. 그 중심에는 일본인 정리컨설턴트가 있는데, 그의 정리법은 왜 이목을 끄는 것일까?</t>
  </si>
  <si>
    <t>데이터가 중요한 자원이 되는 시대, 개인정보도 예외는 아니다. 특히 일본에서는 개인정보 유통을 새로운 비즈니스모델로 하는 정보은행까지 등장했다. 정보은행의 부상과 의미를 짚어보자.</t>
  </si>
  <si>
    <t>구독형 수익모델을 적용하는 기업들의 활약으로 구독경제 시장이 확대되고 있다. 급성장의 이유는 무엇일까?</t>
  </si>
  <si>
    <t>개인정보도 지키면서 쉽고 빠르게 검색 결과를 얻을 수 있다? 검색엔진 절대강자 '구글'에 맞서고 있는 스타트업 '덕덕고'를 만나본다.</t>
  </si>
  <si>
    <t>미국이 한국의 제1 동맹국이자 다양한 분야에서 밀접한 관계를 맺고 있다는 것은 모두가 하는 사실! 그렇다면, 한국은 미국에게 어떠한 의미일까? 미국 경제에 한국이 미치는 영향력과, 그 영향력을 어떻게 활용할 수 있을지 알아본다</t>
  </si>
  <si>
    <t>IT기기로 인한 부작용이 늘어나고 있는 오늘날, IT 기업들이 디지털 웰빙을 표방하며 여러 서비스를 제공하고 있다. IT 기업들이 추구하는 디지털 웰빙 서비스를 소개한다</t>
  </si>
  <si>
    <t>구매력 높고 여가를 즐기려는 시니어가 늘면서 시니어 산업에 대한 영국 정부의 관심이 높아지고 있다. 시니어 비즈니스 기업 지원을 위해 산업전략육성 펀드까지 론칭한 것. 그 내용을 확인해 본다.</t>
  </si>
  <si>
    <t>AI가 사람의 일자리를 무조건 빼앗아 가는 것은 아니다? 소비재·유통 분야에 AI가 도입될 경우, 새롭게 등장 할 직종을 통해 무엇을 대비하고 무엇을 준비해야할지 알아본다.</t>
  </si>
  <si>
    <t>젊은층의 지갑 사정에 주목해 새로운 금융서비스를 개척하는 日 기업. 과연 그들의 새로운 금융서비스는 어떤 모습일까?</t>
  </si>
  <si>
    <t>요즘 1인 미디어 산업의 성장세가 무섭다. 미디어업계를 넘어 다양한 영역에 영향을 미치고 있는데, 크리에이터로부터 시작되는 강력한 영향력은 어떻게 비즈니스가 되고 있을까?</t>
  </si>
  <si>
    <t>최근 미국에서 '해외 데이터 이용 합법화 법률', 즉 CLOUD법이 통과됐다. 하지만 법안 통과로 미국 내외 논란이 뜨겁다. 美 클라우드법에 대해 살펴본다.</t>
  </si>
  <si>
    <t>바야흐로‘귀로 책을 읽는 시대’가 열렸다! 팟 캐스트를 비롯해 다양한 오디오 컨텐츠들이 쏟아져 나오면서 오디오북 시장도 급성장하고 있다는데... 아마존, 구글, 애플 등 글로벌 기업들이 사업화하기 시작한 이슈아이템 오디오북에 대해 알아본다</t>
  </si>
  <si>
    <t>짧게는 한 두 달, 길게는 한 분기 이상의 시차를 두고 발표되는 경제지표. 그런데 빅데이터가 이런 경제지표를 거의 실시간으로 실제 현상에 가깝게 추정하고 예측하는데 도움이 되고 있다?! 빅데이터가 바꾸는 경제지표에 대해 알아본다.</t>
  </si>
  <si>
    <t>'뇌공학'을 활용해 뇌 관련 질환을 치료하려는 움직임이 활발해지고 있다. 현재 뇌공학 연구 단계는 어디까지 왔는지, 2018년 주목해야 할 뇌 기술은 무엇인지 살펴본다.</t>
  </si>
  <si>
    <t>세계 최초로 태양광 고속도로가 개통됐다! 발전에서 전기차 충전까지 가능한 이 도로의 핵심 기술과 이점에 대해 알아본다.</t>
  </si>
  <si>
    <t>전통적인 테크 도시 베를린, 샌프란시스코를 제치고 베이징이 세계 최고 테크허브로 선발된 이유는 무엇일까? 베이징이 뜨고 있는 이유를 분석하고, 그 분석을 통해 테크허브 도시가 되기 위한 조건을 알아본다</t>
  </si>
  <si>
    <t>최근 미국에서 급성장 중인 새로운 비즈니스 밀키트(Meal Kit). 밀키트의 성장 배경에 대해 알아본다.</t>
  </si>
  <si>
    <t>항공권 가격이 저렴해진 데에는 금융의 역할이 있다?! 금융이 가격혁신에 어떻게 영향을 미쳤는지 항공권 가격 인하를 통해 알아본다.</t>
  </si>
  <si>
    <t>2017년 초 '리모델링 비즈니스 저널'에서 제시한 일본 리모델링의 3大 트렌드를 자세히 살펴본다.</t>
  </si>
  <si>
    <t>거의 모든 사업의 구도를 바꿔놓고 있는 IT. 그런데 전혀 연관이 없어 보이는 보험업계에도 IT가 더해져 새롭게 변화하고 있다! IT가 변화시키는 보험 비즈니스에 대해 알아본다.</t>
  </si>
  <si>
    <t>최근 중국에서 공유경제 바람이 불고 있다. 중국 경제를 뒤흔들며 새로운 트렌드를 만들어가고 있는 공유경제 열풍과 성장배경을 알아본다.</t>
  </si>
  <si>
    <t>인공지능 로봇 개발이 활발하게 진행되는 가운데, 모든 것이 성공적인 것은 아니다. 인공지능 로봇이 일으킨 위협적인 사고부터 윤리적인 문제까지! 로봇의 실패 사례와 시사점을 살펴본다.</t>
  </si>
  <si>
    <t>위압적인 대자연 앞에서 느끼는 숭고는 어떻게 공포를 넘어 아름다움이 될까?</t>
  </si>
  <si>
    <t>알랭 드 보통은 "한국인은 멋진 멜랑콜리를 갖고 있다"고 말했다. 우울한 감정이 어떻게 멋질 수 있는 것일까?</t>
  </si>
  <si>
    <t>데모크리토스​는 '우주에 존재하는 모든 것은 우연과 필연의 열매'라고 했다. 우리의 삶을 지배하는 것은 우연의 법칙인가, 필연의 법칙인가?</t>
  </si>
  <si>
    <t>우리는 가끔 언어로는 내 마음과 감정을 정확하게 표현하기 어렵다고 느낄 때가 있다. 침묵은 어떻게 언어를 뛰어넘어 의사소통의 도구가 되는 것일까?</t>
  </si>
  <si>
    <t>열정은 평소와는 다른 감정으로 세계를 새롭게 볼 수 있게 하기도 하지만, 정작 중요한 것을 놓치는 실수를 하게 만들기도 한다. 가슴을 뜨겁게 하는 열정과 차가운 이성의 조화는 가능할까?</t>
  </si>
  <si>
    <t>영화 '아이즈 와이드 셧'의 아내는 왜 남편을 비웃었을까? 상대방에게 비웃음을 보이는 마음의 실체는 무엇일까?</t>
  </si>
  <si>
    <t>불안은 공포와 달리, 모호한 대상이나 아직 일어나지 않은 상황에 대해 느끼는 것이다. 우리는 왜, 실체가 없거나 아직 일어나지 않은 일에 불안을 느끼는 것일까?</t>
  </si>
  <si>
    <t>이적요와 파우스트는 왜 삶의 정점에서 권태를 맞이해야 했을까? 권태는 추구하던 목적을 이룬 인간에게 숙명처럼 주어져 피할 수 없는 것일까?</t>
  </si>
  <si>
    <t>우리는 왜 별 것 아닌 상황을 매우 아름답게 기억하고, 매우 중요한 사건을 기억에서 지워버리는 것일까? 프루스트 현상과 같이 기억을 주관적으로 재구성하는 인간의 특성에 대해 고찰해 본다.</t>
  </si>
  <si>
    <t>법과 제도, 종교와 문화 등이 정착되기 이전에 세계질서의 중심 구실을 한 것이 바로 신화이다. 중세 시대부터는 건국신화의 역할이 축소되기 시작했는데... 궁예와 왕건의 신화 만들기가 어떻게 달랐는지 살펴본다.</t>
  </si>
  <si>
    <t>사람들의 염원을 담아 대가야의 수장이 된 수로왕. 한국 최초의 국제결혼을 한 수로왕 신화 이야기가 펼쳐진다.</t>
  </si>
  <si>
    <t>고구려, 조선보다 긴 천년왕국을 이룩한 신라의 저력은 무엇일까? 신라 신화 이야기를 들여다본다.</t>
  </si>
  <si>
    <t>이승에서 모든 권력을 쥐고 있었던 세민황제. 그가 저승에 가서 어떤 일을 겪었을까?</t>
  </si>
  <si>
    <t>고구려 건국시조 주몽. 주몽은 해모수와 유화 사이에서 태어났다고 하는데... 주몽의 '신화적 아버지'가 해모수가 된 연유를 살펴본다.</t>
  </si>
  <si>
    <t>우리는 단군신화에 대해 얼마나 알고 있을까? 환웅은 왜 곰과 호랑이에게 굴 속에서 쑥과 마늘을 100일 동안 먹으라는 과제를 내렸을까? 단군신화의 숨겨진 의미에 대해 알아본다.</t>
  </si>
  <si>
    <t>신화 속 원천강은 저승에 속하는 공간이다. 부모를 찾아 원천강으로 떠난 오늘이(제주도 신화)의 여정에서는 어떤 일이 있었을까?</t>
  </si>
  <si>
    <t>세계의 주도권 다툼 싸움이 벌어진다. 천지왕의 아들 대별왕과 소별왕. 과연 누가 이승을 차지하게 될까?</t>
  </si>
  <si>
    <t>한국 창세신화 이야기는 어떤 내용일까? 다른 문화권의 창세신화와 어떻게 다를까? 한국 창세신화와 인간 탄생에 얽힌 이야기를 풀어본다.</t>
  </si>
  <si>
    <t>서양에는 화려하고 흥미진진한 창세신화가 있다. 한국에는 창세신화가 없을까? 인간적이어서 더 신성한 이야기, 한국 신화의 세계로 초대한다.</t>
  </si>
  <si>
    <t>육식동물과의 경쟁이 필수였음에도 불구하고 초기 호모는 왜 사냥을 택했을까?</t>
  </si>
  <si>
    <t>인류진화사에서 남성과 여성 중 어느 쪽이 더 큰 역할을 했을까?</t>
  </si>
  <si>
    <t>사냥의 시작과 신인류 등장의 상관관계</t>
  </si>
  <si>
    <t>현대인에게 디스크 등 각종 질환을 안겨 준 두 발 걷기! 그럼에도 인류 조상들은 왜 두 발 걷기를 택했을까?</t>
  </si>
  <si>
    <t>인류 조상이 두 발로 걸을 수밖에 없던 이유</t>
  </si>
  <si>
    <t>인간이 지구상에서 유일한 두 발 걷기 동물이 된 이유</t>
  </si>
  <si>
    <t>인류와 침팬지를 가른 1.3%의 유전자</t>
  </si>
  <si>
    <t>화석은 인류 역사를 얼마나 알고 있을까?</t>
  </si>
  <si>
    <t>진화론에 대한 오해와 그에 대한 진실은 무엇인지 확인해본다.</t>
  </si>
  <si>
    <t>수컷 공작새의 날개가 휘황찬란한 이유</t>
  </si>
  <si>
    <t>부리 1mm의 차이가 새의 생사를 가른다?</t>
  </si>
  <si>
    <t>진화를 위해 꼭 필요한 3가지가 있다?</t>
  </si>
  <si>
    <t>다윈이 진화론의 아버지가 될 수 있던 이유</t>
  </si>
  <si>
    <t>다윈의 진화론은 인류역사를 어떻게 바꿨을까?</t>
  </si>
  <si>
    <t>어떻게 호모사피엔스는 지구상에 홀로 생존한 인류가 되었을까?</t>
  </si>
  <si>
    <t>알고나면 더욱 무서운 약, 스테로이드</t>
  </si>
  <si>
    <t>히포크라테스의 치질 치료법이 현재에도 쓰이고 있다?</t>
  </si>
  <si>
    <t>이집트 &lt;파피루스&gt;에도 기록되어있는 통풍 치료제의 정체를 알아본다.</t>
  </si>
  <si>
    <t>나도 모르는 사이 침투해 내 몸을 괴롭히는 무좀! 무좀 치료제는 어떻게 발견되었을까?</t>
  </si>
  <si>
    <t>인류 vs.B형 간염 바이러스와의 전쟁은 언제부터 시작됐을까?</t>
  </si>
  <si>
    <t>일상생활을 힘들게 하는 알레르기를 막아라</t>
  </si>
  <si>
    <t>속 시원한 해결사, 소화제의 발견</t>
  </si>
  <si>
    <t>당뇨병 개선에 도움이 되는 인슐린의 획기적 발견</t>
  </si>
  <si>
    <t>전 세계인의 해열진통제 타이레놀은 어떻게 발견됐을까?</t>
  </si>
  <si>
    <t>내 몸 속 회충을 잡아라!</t>
  </si>
  <si>
    <t>여러 질병에 도움이 되는 만능 비타민의 정체는?</t>
  </si>
  <si>
    <t>여성에게 자유를 선사한 피임약은 어떻게 발견됐을까?</t>
  </si>
  <si>
    <t>고대에도 존재했던 우울증, 그런데 항우울제의 역사는 고작 반세기밖에 되지 않았다?</t>
  </si>
  <si>
    <t>우연히 발견된 명약, 발기부전 치료제</t>
  </si>
  <si>
    <t>현대인의 필수 영양제, 비타민C는 어떻게 발견되었을까?</t>
  </si>
  <si>
    <t>사람들은 비타민의 존재를 어떻게 알게 됐을까?</t>
  </si>
  <si>
    <t>국민 100만 명 이상이 겪고 있는 탈모는 언제 시작됐을까?</t>
  </si>
  <si>
    <t>유산균의 아버지 메치니코프의 꿈은 이루어질까?</t>
  </si>
  <si>
    <t>고지혈증에 도움이 되는 스타틴은 어떻게 발견되었을까?</t>
  </si>
  <si>
    <t>약은 독이 되고, 독은 약이 된다?</t>
  </si>
  <si>
    <t>진통제와 마약, 마약과 진통제는 한 끗 차이?</t>
  </si>
  <si>
    <t>인류가 손을 씻기 시작한 것은 언제부터였을까?</t>
  </si>
  <si>
    <t>천연두가 지구상에서 멸종될 수 있던 이유는?</t>
  </si>
  <si>
    <t>소리없이 찾아오는 죽음의 그림자, 혈관질환! 혈관질환에 도움을 주는 혈압약은 어떻게 발견되었을까?</t>
  </si>
  <si>
    <t>인류와 말라리아의 전쟁은 언제부터 시작되었을까?</t>
  </si>
  <si>
    <t>진통제의 대명사 아스피린은 어떻게 발견되었을까?</t>
  </si>
  <si>
    <t>항생제가 없었다면 인류는 어떻게 되었을까?</t>
  </si>
  <si>
    <t>'나'와 '우리'는 엄연히 다른 존재. 나는 '접근동기'를, 우리는 '회피동기'를 추구하는 인간의 심리를 알아본다.</t>
  </si>
  <si>
    <t>접근동기가 필요할 때 회피동기로 접근하고, 회피동기가 필요한 일을 접근동기로 접근하면 어떤 일이 벌어질까? 일의 효율을 높이기 위한 호환성의 원리를 확인해 본다.</t>
  </si>
  <si>
    <t>접근동기와 회피동기를 적절히 자극하면 업무 효과를 높일 수 있다는데… '어떤 일'에 '어떤 동기'를 자극해야 할까? 동기와 사고유형의 상관관계를 확인해 본다.</t>
  </si>
  <si>
    <t>'접근동기'와 '회피동기'. 어떻게 해야 제대로 활용할 수 있을까? 인간의 욕구와 동기, 시간의 상관관계를 통해 그 방법을 확인해 본다.</t>
  </si>
  <si>
    <t>타인을 설득하고 내 생각대로 따르게 하기 위해서는 어떻게 해야 할까? 타인을 움직이게 하는 힘, '접근동기'와 '회피동기'를 알아본다.</t>
  </si>
  <si>
    <t>결정에도 타이밍이 필요하다! 지쳐있다면 중요한 결정은 뒤로 미루는 것이 현명하다. 이유가 무엇일까? 결정을 위해 필요한 물리적·심리적 상태를 확인해 본다.</t>
  </si>
  <si>
    <t>어떻게 하면 고정된 생각에서 벗어나 새로운 생각으로 넘어갈 수 있을까? 생각의 이동을 위해 필요한 '물리적 이동'의 중요성에 대해 알아본다.</t>
  </si>
  <si>
    <t>강압적이고 권위주의적인 상사만큼 부하직원을 힘들게 하는 상사는 바로 '결정 내려주지 않는 상사'. 결정이 힘든 이유와 '결정 장애'에서 벗어나는 방법을 확인해 본다.</t>
  </si>
  <si>
    <t>근거 없는 자신감이 넘쳐 일을 그르치는 부하직원, 이런 태도를 교정할 방법은 없을까? 오펜하이머 박사의 연구 결과를 통해 힌트를 확인해 본다.</t>
  </si>
  <si>
    <t>무엇이 조직을 비합리적이고 부조리가 만연한 조직으로 만드는 것일까? '최후통첩 게임'과 뇌손상 환자들의 사례를 통해 '과도한 신뢰'가 초래하는 부작용을 확인해 본다.</t>
  </si>
  <si>
    <t>사람들은 때때로 '같은 문제임에도 다른 결론에 도달'하는 웃지 못할 결정을 하곤 한다. 이유가 뭘까? '손실의 프레임'과 '획득의 프레임'을 통해 그 이유를 확인해 본다.</t>
  </si>
  <si>
    <t>조직원의 솔직한 의견을 구하고 싶다면 어떻게 해야 할까? '아' 다르고 '어' 다르게 반응하는 워딩과 프레이밍 효과를 살펴보고 현명한 커뮤니케이션 방법을 알아본다.</t>
  </si>
  <si>
    <t>조직 구성원의 생각을 정확히 알고 싶다면 이분법적 질문을 피해야 한다. 같은 질문이라도 질문 순서, 보기 순서에 따라 대답이 달라질 수 있기 때문. 다양한 질문 실험을 통한 '언어 순서 효과'를 확인해 본다.</t>
  </si>
  <si>
    <t>주식이 떨어지고 있을 때 누군가는 지금이 매수 타이밍이라고 생각하는 반면, 누군가는 계속 하락할 것이라며 매수를 꺼린다. 같은 상황에서 다른 판단을 하는 이유는 무엇일까? '도박사의 오류', '뜨거운 손 오류'를 통해 확인해 본다.</t>
  </si>
  <si>
    <t>시간이 없거나 정보가 불충분할 때, 또는 굳이 체계적인 판단을 할 필요가 없을 때 사람들은 어림짐작의 기술, '휴리스틱'을 활용한다. 이같은 판단은 크고 작은 판단의 오류를 낳기 마련. 일상 속 판단 오류의 사례와 이를 극복할 방법을 확인해 본다.</t>
  </si>
  <si>
    <t>어떤 일이 벌어졌을 때 "내 그럴 줄 알았다"라고 말하는 사람들을 종종 볼 수 있다. 그런데, 정말 그럴 줄 알았을까? 어떤 경우에 '그럴 줄 알았다'라고 말하는지, 리더일수록 이 말을 주의해야 하는 이유는 무엇인지 확인해 본다.</t>
  </si>
  <si>
    <t>많은 조직이 미래 예측을 위해 꽤 많은 노력과 투자를 하지만 성공하기 쉽지 않다. 이유가 무엇일까? 미래 예측에 실패하기 쉬운 사람들의 공통점을 확인해 보고, 조직이 빠지기 쉬운 실수에서 벗어나는 방법을 알아 본다.</t>
  </si>
  <si>
    <t>금전적 보상을 늘리면 사람들이 일에 더욱 흥미를 느낄까? '인지부조화 이론'을 통해 '보상'과 '동기'의 관계에 대해 알아본다.</t>
  </si>
  <si>
    <t>일상의 대부분을 기억에 의존하는 인간. 인간의 기억은 과연 믿을만 한 것일까? 기억의 '편집' 편상과 편집된 기억을 조심해야 하는 이유를 확인해 본다.</t>
  </si>
  <si>
    <t>나와 다른 생각, 다른 행동을 하는 사람. 성격 차이 때문일까? 같은 것을 보고도 다르게 생각하고 행동하는 이유와 나와 다른 관점을 가진 사람이 중요한 이유를 확인해 본다.</t>
  </si>
  <si>
    <t>인간은 무엇을 가장 싫어할까? 바로 불확실하고 모호한 '불안한 상태'. 이같은 인간의 특성을 잘 활용하면 조직원의 불안감을 잠재울 수 있다. 구체적인 사례를 통해 조직원의 불안감을 잠재우는 방법을 알아본다.</t>
  </si>
  <si>
    <t>"나는 합리적인 사람이다!" 정말 그럴까? 인간이 합리적일 수 없는 이유와, 합리성보다 '확실성'을 추구하는 인간의 특징을 살펴본다.</t>
  </si>
  <si>
    <t>바쁘다고 생각될수록 사람들은 쉽게, 빨리 판단을 내릴 수 있는 '명사' 정보에 집중하는 경향을 보인다는데... 리더가 주의해야 할 '명사낙인효과'와 이를 피하는 방법을 알아본다.</t>
  </si>
  <si>
    <t>전문가는 非전문가보다 논리적이고 지혜로운 사람일까? 전문가일수록 생각의 '함정'에 빠지기 쉬운 이유에 대해 알아본다.</t>
  </si>
  <si>
    <t>업종을 뛰어넘어 지역 고유의 가치를 재편집함으로써 생존에 성공한 오오무라야(大村屋)를 통해 지역과 기업이 함께 진화할 수 있는 방법을 생각해본다.</t>
  </si>
  <si>
    <t>문 닫는 가게가 즐비했던 '셔터거리'에 따뜻한 홍차 바람을 불어넣은 기업, Y's Tea 네트워크. 마을을 진화시킨 이들의 이야기를 들어본다</t>
  </si>
  <si>
    <t>동네 조그만 빵집에서 지금은 일본 '빵 업계의 재산'으로 불리는 유일무이한 존재가 된 도쿄의 작은 빵집 페리칸, 70여년을 이어온 이들의 여정을 따라가 본다.</t>
  </si>
  <si>
    <t>침체의 그늘에 빠져있던 도시에 참신한 아이디어로 활기를 불어넣고 있는 기업 '니시무라 프레시전', 이들이 만드는 특별한 안경이야기를 소개한다</t>
  </si>
  <si>
    <t>젓가락이 하나에 10만원? 철저한 프리미엄 전략으로 일본은 물론 전 세계에 명품 젓가락브랜드로 부상한 마루나오의 성공비결은 무엇일까?</t>
  </si>
  <si>
    <t>세계적인 글로벌 전자업체와 치열한 경쟁 속에서도 업계 1위를 유지하고 있는 조지루시,'오로지 하나의 기술로 승부한다'는 이들의 고집을 들여다본다.</t>
  </si>
  <si>
    <t>'일본의 제품은 일류지만, 매뉴얼은 joke다'라고 혹평받던 일본 산업용 기계 매뉴얼, 매뉴얼 제작을 통째로 수주하는 새로운 사업으로 진화를 이뤄낸 그레이스테크놀로지를 만나본다.</t>
  </si>
  <si>
    <t>의류업계의 핫 트렌드 '홀가먼트(whole garment)' 기술을 이끌어가고 있는 일본의 제조기업, 시마세이키 제작소의 비결을 들여다본다</t>
  </si>
  <si>
    <t>영업이익률이 30.8%에 달하는 일본기업 나가이레벤, 의료용 가운 단 하나의 제품으로 높은 영업이익률을 기록하고 있는 비결은 무엇일까?</t>
  </si>
  <si>
    <t>테이크 아웃이 커피전문점의 대세인 요즘, 빠른 회전율이 곧 수익이라는 공식을 깨고, 정반대의 길을 걷고 있는 고메다 커피. 고수익을 올리고 있는 이들의 비결을 들여다 본다.</t>
  </si>
  <si>
    <t>영업이익이 곤두박질치며 구조조정까지 해야했던 위기에서 2017년 역대 최고치 영업이익을 기록하며 회복에 성공한 완구기업 &lt;타카라토미&gt;의 비결은 무엇일까?</t>
  </si>
  <si>
    <t>주문감소로 단 한 켤레의 신발도 만들지 못하는 매출 제로의 상황에서 약 88만 켤레의 제조실적을 기록하며 자체 브랜드로 우뚝 선 슈즈미니슈의 비결은 무엇일까?</t>
  </si>
  <si>
    <t>영하 40도가 넘는 러시아의 혹한 지역에서 일본식 목조주택을 판다? 일본 주택수요 감소의 위기를 '러시아 진출'이라는 기회로 바꾼 이이다그룹, 이들의 도전은 성공할 수 있을까?</t>
  </si>
  <si>
    <t>400년이 넘는 역사를 가진 아이즈 칠기를 현대적 감각으로 재해석해 전통공예제조업의 사양화에 맞서고 있는 '산요시칠기점(三義漆器店)', 그 변화의 길을 따라가 본다.</t>
  </si>
  <si>
    <t>세계 디자인어워드를 휩쓴 일본의 작은 목공소 다키자와 베니아. 일본산 합판이 가격경쟁에 밀려 판매량이 급감하는 상황에서 세계 시장을 사로잡으며 역전에 성공한 비결은?</t>
  </si>
  <si>
    <t>캠핑장에 본사를 두고, 텐트나 모닥불에 둘러앉아 회의를 하는 회사, 남다른 일하는 방식으로 주목을 받고 있는 기업, 스노우 피크를 만나본다</t>
  </si>
  <si>
    <t>독특하고 파격적인 운영방식으로 주목을 받고 있는 오가키공립은행(大垣共立銀行). 수익성 악화에 시달리는 지방은행이 속출하는 가운데 상승세를 이어가는 비결은 무엇일까?</t>
  </si>
  <si>
    <t>유럽 대기업과의 경쟁에서도 세계 23개국에 거점을 확보하며 업계 최고의 명성을 이어가고 있는 야마토 미싱의 진화생존기를 들여다본다.</t>
  </si>
  <si>
    <t>일본 각지에서 문 닫는 백화점이 속출하는 요즘, 단기간에 실적을 호전시키며 백화점의 미래를 가늠해 볼 수 있는 사례로 주목을 받고 있는 오키나와 류보백화점을 소개한다</t>
  </si>
  <si>
    <t>"하라는 대로만 일을 하고 싶지는 않다"는 뚝심으로 하청제조기업에서 자사 브랜드를 지닌 혁신기업으로 진화한 기업, 혼다플러스. 대를 이은 이들의 성장과정을 살펴본다.</t>
  </si>
  <si>
    <t>쇠락하는 물류업계에 새로운 바람을 일으키고 있는 기업이 있다. '상식을 뒤집는 것이 우리의 사명'이라고 말하는 일본의 중소기업 와콘을 만나본다.</t>
  </si>
  <si>
    <t>1991년 노벨재단 창설 90주년 만찬장의 공식 양식기로 채택되며 세계적 브랜드로 자리잡은 야마자키금속공업. 작은 시골 제조공장의 행운은 어디에서 비롯된 것일까?</t>
  </si>
  <si>
    <t>200년 된 양조장에서 만든 일본 수제맥주가 세계 맥주시장의 주목을 받으며 급성장하고 있다. 기우치주조가 만드는 히타치노네스트 맥주가 그 주인공. 맥주의 본고장을 제치고 정상에 우뚝 선 비결을 알아본다.</t>
  </si>
  <si>
    <t>쌀겨 성분이 들어간 양말로 전대미문의 대희트를 기록하고 있는 &lt;스즈키양말&gt;. 업계 불황에도 불구하고 승승장구하고 있는 스즈키양말의 진화 과정을 따라가본다.</t>
  </si>
  <si>
    <t>일본 전역에 68개의 점포를 운영하고 있고 해외에도 7개 점포가 있는 글로벌기업으로 성장한 의류수선점 '빅마마', 의류수선업을 진화시킨 빅마마의 성장과정을 따라가 본다.</t>
  </si>
  <si>
    <t>전통공예 세계에 갇혀 쇠퇴하던 옻칠 기술을 현대에 되살려, 세계 유수한 제조업체와 거래를 하며 성장하는 기업 우루시 사카모토. 이들의 비결은 무엇일까?</t>
  </si>
  <si>
    <t>만년 적자에 시달리며 폐선 위기에 몰린 철도노선에서 관광객으로 북적이는 인기 노선으로 회생한 열차가 있다. 치바현 보소반도를 달리는 '이스미 철도'를 소개한다.</t>
  </si>
  <si>
    <t>일하는 사람을 찾기조차 힘들었던 3D업종의 주물 제작업체에서 세계인이 주목하는 글로벌 기업으로 변신한 기업, '노사쿠'의 진화 과정을 따라가 본다.</t>
  </si>
  <si>
    <t>복지도 얼마든지 수익을 낼 수 있는 비즈니스로 진화할 수 있음을 입증해 보인 청년기업, '슈아르'를 만나본다.</t>
  </si>
  <si>
    <t>저가의 패스트 패션이 인기를 끌면서 불황에 직면한 일본 클리닝 시장. 업계의 관행과 고정관념을 깬 신개념 세탁소로 재건에 성공한 키쿠야의 진화 과정을 따라가본다.</t>
  </si>
  <si>
    <t>"종이가 주역이 되는 상품을 만들 수는 없을까?" 남다른 아이디어와 협업 정신으로 폐업 위기에서 극적으로 회생한 일본의 인쇄기업 후쿠나가지공을 만나본다.</t>
  </si>
  <si>
    <t>2014년 12월에 문을 연 이후 불과 2년 만에 일본 초콜릿 시장의 신흥 강자로 떠오른 기업 βace. 맛의 진화를 넘어 새로운 문화를 만들어 내고 있다는 이들의 비결은 무엇일까?</t>
  </si>
  <si>
    <t>맑은 날에도 팔리는 우산이 있다? 일본 우산시장 점유율 1위를 자랑하는 중소기업 '슈즈 셀렉션'의 성공비결을 알아본다.</t>
  </si>
  <si>
    <t>취학연령 인구의 감소와 사무환경의 급속한 시스템화로 죽어가던 일본 연필산업에 새로운 숨을 불어넣은 중소기업 '기타보쉬 연필'. 그들의 어떻게 진화했고, 생존했을까?</t>
  </si>
  <si>
    <t>일본의 잃어버린 20년이 낳은 혁신기업, 유니클로. 일본 불황극복 스토리의 마지막 시간으로, 불황 속에서도 승승장구할 수 있었던 유니클로의 비결에 대해 알아본다.</t>
  </si>
  <si>
    <t>고급 요리를 초저가로 제공해 인기를 끌고 있는 일본 외식업체 오레노. 이를 가능하게 한 오레노의 전략에 대해 알아본다.</t>
  </si>
  <si>
    <t>미국과 중국 사이의 반도체 전쟁이 뜨거운 가운데, 미국 편인지, 중국 편인지를 두고 선택을 강요받고 있는 일본 기업, 전략은 무엇일까?</t>
  </si>
  <si>
    <t>일본 최대의 기업집단, 최강 엘리트 집단이며 ‘철의 결속력’을 자랑하는 미쓰비시 그룹의 전도에 지금 암운이 드리우고 있다.</t>
  </si>
  <si>
    <t>'오마하의 철인', '투자의 귀재'로 불리는 워런 버핏이 일본 5대 종합상사 주식을 약 5%씩 취득했다고 발표했다. 그는 첫 일본기업 투자에서 왜 종합상사를 선택한 것일까?</t>
  </si>
  <si>
    <t>2020년 7월 1일 테슬라의 시가총액이 토요타를 넘어섰다. 일본 자동차업계는 지금 어떤 생각을 하고 있을까?</t>
  </si>
  <si>
    <t>일본 노벨상의 숨은 주역이라는 평가를 받는 전자현미경 제조기업, 일본전자(JEOL Ltd.). 높은 시장점유율은 물론 세계 과학자들로부터 높은 신뢰와 평가를 받는 비결은 무엇일까?</t>
  </si>
  <si>
    <t>리스크경영이 일상이 되는 New normal 시대, 일본 기업들은 어떻게 대처하고 있을까?</t>
  </si>
  <si>
    <t>코로나 사태로 위기에 직면한 일본기업들이 새로운 이노베이션 전략 모색에 열중하고 있다. 주요 트렌드를 살펴본다.</t>
  </si>
  <si>
    <t>도쿄 올림픽 연기 결정과 전례없던 사재기 현상으로 혼란에 빠진 일본인들, 코로나19는 일본을 어떻게 바꿔놓고 있을까?</t>
  </si>
  <si>
    <t>'파나소닉은 이제 일본의 대표기업이 아니다', '3년 후에는 망할지도 모른다', 일본제조업의 대표선수인 파나소닉에 대해 왜 이런 목소리가 나오는 것일까?</t>
  </si>
  <si>
    <t>도쿄대학이 달라지고 있다? 관료나 학자, 대기업 직원을 육성하는 보수적 교육기관에서 시가총액 1조 엔이 넘는 벤처기업들의 산실로 변신한 '혼고밸리'를 들여다본다.</t>
  </si>
  <si>
    <t>기능성소재 시장의 최강자로 꼽히는 일본. 그런 일본 기능성소재 산업에 약점은 없을까? 일본 기능성소재 산업의 문제점을 살펴보고 脫일본화를 위한 우리의 발전 방향을 모색해 본다.</t>
  </si>
  <si>
    <t>소재산업에 대한 관심이 급부상하고 있는 요즘, 세계시장을 석권하고 있는 일본 소재산업의 특성과 기업의 경영전략을 살펴본다.</t>
  </si>
  <si>
    <t>나루히토(德仁) 일왕의 즉위로 새 시대를 맞이한 일본. 두 권의 책을 통해 지난 헤이세이 시대가 남긴 교훈을 되세겨 본다</t>
  </si>
  <si>
    <t>최근 일본기업들에서는 해외 공장을 일본 국내로 철수시키거나 일본에 신규공장을 짓는 'Reshoring' 즉 U턴 현상이 본격화되고 있다. 왜 최근 들어 일본기업의 투자 풍향계가 바뀌기 시작하는 것일까?</t>
  </si>
  <si>
    <t>중국發 혁신에 대한 일본의 위기감이 증가하고 있다. 첨단 산업과 기술에 누구보다 자부심을 가지고 있는 일본이 중국 기업들에 대해 위기감을 느끼는 이유는 무엇일까?</t>
  </si>
  <si>
    <t>지금 일본 소매업계는 ‘아마존이펙트’ 대응 전략 짜기에 부심하고 있다. 온라인에 이어 오프라인까지 공세에 나선 아마존에 대응하기 위한 이들의 대응책을 들여다본다.</t>
  </si>
  <si>
    <t>최근 일본 중소기업들 사이에서는 脫하청 바람이 거세게 불고 있다. 이들은 어떤 노력으로 대기업과 대등한 거래관계를 구축할 수 있었을까?</t>
  </si>
  <si>
    <t>日 일손부족 대책의 핵심으로 떠오른 기계화. 특정 작업에 특화된 기계를 주문 제작해주는 기계제작업체가 주목받는 가운데 급성장하고 있는 '교토제작소'는 과연 어떤 기업일까?</t>
  </si>
  <si>
    <t>초개인주의 경영 시스템을 구축하여 매출은 5년 연속, 이익은 4년 연속 최고치를 경신하고 있는 일본 디스코社. 그들은 어떻게 사원들을 개인사업주처럼 자발적으로 일하게 만들었을까?</t>
  </si>
  <si>
    <t>지금 일본에서는 셰어러(Sharer), 럿셔(Rusher), 솔리스트(Solist)가 소비 트랜드 변화를 주도하고 있다. 새로운 소비트렌드로 떠오른 '귀차니즘' 해소 비즈니스에 대해 알아본다.</t>
  </si>
  <si>
    <t>총 매수액 8.3조 엔 규모로 일본 역대 최대의 M&amp;A에 도전한 다케다약품공업. 자신의 덩치보다 2배 이상의 거금을 투입한 이번 매수의 숨은 속내는 무엇일까?</t>
  </si>
  <si>
    <t>쓰레기 대난 속 해결사가 나타났다? 가연성 생활쓰레기를 분리수거 없이 에탄올로 변환시키는 기술을 개발한 세키스이화학. '도심 속 유전'을 탄생시킨 기술의 정체는?</t>
  </si>
  <si>
    <t>일본 조선산업의 쇠퇴 속에서도, 성장을 지속하고 있는 기업이 있다. 바로 '이마바리(今治)조선'. 재벌계 대형조선사를 제치고 일본 대표 조선회사로 등극한 비결은 무엇일까?</t>
  </si>
  <si>
    <t>창업 3년 만에 기업가치 2,326억 엔으로 급성장한 AI 개발 기업 프리퍼드 네트웍스(Preferred Networks). 일본 AI의 희망으로 불리는 이유는 무엇일까?</t>
  </si>
  <si>
    <t>2017년 12월 13일 세계 최대 자동차 메이커 도요타와 전지 메이커 파나소닉이 손을 잡았다. 한국에도 상당한 영향이 예상되는 日 배터리 시장 패권전쟁의 양상을 들여다본다.</t>
  </si>
  <si>
    <t>샤프, 도시바에 이어 최근 발주 취소 사태를 야기한 미쓰비시중공업까지 최근 들어 일본기업들의 대형 프로젝트 실패 사례가 줄을 잇고 있다. 그 이유를 들여다 본다.</t>
  </si>
  <si>
    <t>일본은 지금 밤 문화의 소멸을 두고 대책마련에 고심하고 있다. 밤 경제가 축소하면, 낮 경제에도 영향을 미쳐 일본의 쇠퇴를 부를 것이라는 일본인들의 위기감을 들여다본다.</t>
  </si>
  <si>
    <t>도시바 회계부정 사건, 미쓰비시자동차 데이터 조작, 다카타의 에어백 폭발사건에 이어 고베제강의 품질데이터 조작 까지 일본기업에 왜 이런 일이 연이어 발생하는 것일까?</t>
  </si>
  <si>
    <t>"일본이 멸망하는 데는 한 발의 총알도 필요 없다"는 충격적인 카피로 일본의 인구감소 문제를 강조한 베스트셀러「미래연표」를 통해 일본 인구문제의 심각성을 알아본다.</t>
  </si>
  <si>
    <t>엔진 자동차 대국인 일본은 지금 'EV시프트'로 도래할 경제·에너지·환경문제를 어떻게 풀어나갈지 깊이 고민하고 있다. 일본기업들은 이 3중고에 어떻게 대처하고 있을까?</t>
  </si>
  <si>
    <t>사장은 한국인이지만, 회사는 일본에, 생산은 한국, 판매는 중국에서 한다? 독특한 경영방식으로 급성장하며 일본에서 주목받고 있는 기업 더블유스코프를 살펴본다.</t>
  </si>
  <si>
    <t>에어백 업계 세계 2위 다카타가 2017년 6월 파산했다는 소식이 전해졌다. 채무액은 무려 1조 엔! 다카타는 왜 일본 제조업 사상 최대규모의 파산을 맞게된 것일까?</t>
  </si>
  <si>
    <t>모든 이의 것은 결국 누구도 책임지지 않는 것이 되는 현실! 왜 모두의 것을 내 것처럼 대할 수 없을까?</t>
  </si>
  <si>
    <t>무뚝뚝하고 까칠하지만, 가끔씩 보여주는 친절함에 마음이 설렌다?! 왜 그럴까?</t>
  </si>
  <si>
    <t>일확천금의 꿈, 복권! 하지만 성공확률이 높지 않다는 것을 누구나 잘 안다. 그래도 우리는 왜 성공을 기대하고, 복권을 사는 걸까?</t>
  </si>
  <si>
    <t>현실이 힘겨울 때 우리는 과거를 떠올린다. '그때가 좋았었는데...' 과거는 왜 아름답게 기억될까?</t>
  </si>
  <si>
    <t>많은 사람들이 신년이면 토종비결, 심심풀이로 심리테스트 등을 찾아본다. "거 참 내 얘기 같네" 하는 생각이 절로 드는데, 왜 그럴까?</t>
  </si>
  <si>
    <t>남의 말에 쉽게 설득당하는 사람을 흔히 '팔랑귀'라고 부른다. 팔랑귀가 되기 쉬운 사람, 우리는 어떤 상황에서 팔랑귀가 되기 쉬울까?</t>
  </si>
  <si>
    <t>부부싸움은 칼로 물베기라는 말이 있다. 정말 그럴까? 사랑에서 전쟁이 되는 것, 전쟁이 또 사랑이 되는 건 말 한 마디에 달렸다!</t>
  </si>
  <si>
    <t>직장인들 사이에 유행하는 상사병! 도대체 왜 생기는 것일까? 상사병을 극복하는 방법은?</t>
  </si>
  <si>
    <t>하루 종일 귓가를 맴도는 노래, 머릿속을 맴도는 생각, 왜 그럴까?</t>
  </si>
  <si>
    <t>바쁘다 바빠! 하루 24시간이 모자란다고 외치는 사람들! 정말 시간이 부족한 것일까? 우리는 왜 시간이 부족하다고 느끼는 것일까?</t>
  </si>
  <si>
    <t>근대 초 잉글랜드가 경제발전을 이룬 방법은 무엇일까?</t>
  </si>
  <si>
    <t>17세기 유럽, 최고의 황금기를 구가했던 네덜란드. 그런 네덜란드가 쇠퇴하게 된 배경은 무엇일까?</t>
  </si>
  <si>
    <t>17세기 네덜란드 황금기를 이루게 한 동인도회사에 대해 알아보자.</t>
  </si>
  <si>
    <t>네덜란드 남부의 안트베르펜의 전문가, 상인들은 왜 네덜란드로 갔을까? 이들은 네덜란드 경제 발전에 어떤 영향을 미쳤을까?</t>
  </si>
  <si>
    <t>16세기 네덜란드가 당대 최강 스페인에 맞서 전쟁에서 승리할 수 있었던 원동력은 무엇이었을까? 당시 네덜란드 경제, 자본의 흐름을 파악해본다.</t>
  </si>
  <si>
    <t>군사력이 뛰어난 스페인 제국에 맞서 네덜란드는 어떻게 80년 전쟁에서 승리하고 독립을 쟁취했을까? 자본의 관점에서 살펴본다.</t>
  </si>
  <si>
    <t>네덜란드는 왜 전 유럽의 강자, 스페인에 맞서 싸웠을까? 자본의 관점에서 풀어본다.</t>
  </si>
  <si>
    <t>대항해 시대, 유럽 각국이 앞다투어 세계로 진출하던 그 때,중국은 무엇을 하고 있었나? 어느 국가보다 부유하고, 기술도 뛰어났단 중국이 왜 세계로 진출하지 않았는지 그 이유를 살펴본다.</t>
  </si>
  <si>
    <t>스페인으로 막대한 은이 유입되었지만 막상 스페인에는 은이 거의 없었다고 한다. 스페인의 은은 어디로 흘러간 것일까?</t>
  </si>
  <si>
    <t>스페인은 아프리카에서 엄청나게 많은 양의 귀금속을 들여오면서도 왜 튼튼한 재정을 구축하지 못했을까?</t>
  </si>
  <si>
    <t>유럽 세계를 제패한 스페인 제국. 끊임없이 전쟁에 치렀는데 전쟁 자금은 어떻게 조달했을까?</t>
  </si>
  <si>
    <t>광대한 유럽 제국의 왕좌에 오른 카를 5세. 막대한 자본과 자본 동원력을 갖추고 있는 카를 5세의 고민은 무엇일까?</t>
  </si>
  <si>
    <t>스페인은 어떻게 적은 병력으로 잉카 제국, 아즈텍 제국을 정복할 수 있었을까?</t>
  </si>
  <si>
    <t>크리스토퍼 콜럼버스가 항해에 나선 후, 스페인은 아메리카 대륙에 드넓은 대서양 제국을 세웠다. 어떻게 대서양으로 진출할 수 있었을까?</t>
  </si>
  <si>
    <t>혼인을 통해 영역을 확장하며 복합왕국을 이루어나간 스페인. 그런데 과연 스페인을 진정한 의미의 제국이라 할 수 있을까? 스페인 제국의 문제는 무엇이었을까?</t>
  </si>
  <si>
    <t>근대 초 스페인 제국은 어떻게 유럽에서 패권을 거머쥘 수 있었을까? 근대 스페인의 탄생 과정과 특징을 살펴본다.</t>
  </si>
  <si>
    <t>패권의 역사를 살펴보면 언제나 그 중심에는 자본이 있었다. 어째서 자본을 효과적으로 운용하는 나라가 패권을 차지하게 되는 것일까?</t>
  </si>
  <si>
    <t>모든 위기에는 징조가 있다. 위기를 예측하지 못한 것이 아니라 인정하지 않는 것은 아닐까?</t>
  </si>
  <si>
    <t>임진왜란 중 이순신 장군이 이끌었던 조선 수군과 달리, 육군은 참혹한 패배를 면치 못했다. 왜였을까?</t>
  </si>
  <si>
    <t>'산성의 나라'로 불렸던 조선이 성벽 5m의 벽을 500년간 넘기지 못했던 이유는 무엇일까?</t>
  </si>
  <si>
    <t>행정에 능력을 발휘하는 인재와 전투에서 능력을 발휘하는 인재는 적성부터 다르다. 하지만 평화가 지속되면 행정형 인재가 득세하게 되는데… 인재 편중을 막으려면 어떻게 해야 할까?</t>
  </si>
  <si>
    <t>전술적 의미에서 임기응변이란 무엇일까? 60대 노장 김유신이 신라군을 어떻게 구해냈는지 확인해본다.</t>
  </si>
  <si>
    <t>시계의 발명이 전쟁사에 가져온 변화를 확인해본다.</t>
  </si>
  <si>
    <t>역사상 등장했던 수많은 제국이 더 이상 확장할 필요도 없고 고쳐나갈 문제도 없다고 판단한 순간 약해지기 시작했다. 사라진 제국들은 현실 안주가 위험하다는 사실을 몰랐던 것일까?</t>
  </si>
  <si>
    <t>세상을 간단하고 단순하게 보는 것은 용기가 아니라 어리석음이다. 세종의 4군 6진 개척이 결코 쉽지 않은 과제였음을 확인해본다.</t>
  </si>
  <si>
    <t>조선 후기 '5위제 복구론'이 간과한 부분은 무엇일까?</t>
  </si>
  <si>
    <t>14세기 내내 전쟁을 치른 고려는 왜 20년 가까이 '육방론'에 매달린 걸까?</t>
  </si>
  <si>
    <t>고려의 왜구 격퇴 노력이 효과를 보지 못한 이유는 무엇일까?</t>
  </si>
  <si>
    <t>1361년 10월 만주에 머물던 홍건적 주력 부대가 고려를 재침공한다. 과연 고려는 2년 동안 달라져 있었을까?</t>
  </si>
  <si>
    <t>1359년 11월, 고려에 침입한 홍건적 부대. 고려군은 왜 싸우지도 않고 서경을 포기했을까?</t>
  </si>
  <si>
    <t>일본 원정을 밀어붙인 쿠빌라이의 도전은 용기였을까? 만용이었을까? 세상의 모든 혁신적인 도전이 실패하는 궁극적인 요인을 확인해 본다.</t>
  </si>
  <si>
    <t>원나라 세조 쿠빌라이는 몽골제국을 중국의 왕조로 전환시킨 인물이다. 영토 확대를 중단하고 제국의 안정에 몰두해야 하는 시점에 그가 일본 원정을 추진한 이유는 무엇일까?</t>
  </si>
  <si>
    <t>아버지 최충헌의 뒤를 이어 집권한 최씨 정권 2번째 지도자 최우, 그가 세계 최강의 제국 몽골에 저항하기로 결정한 판단은 옳은 선택이었을까?</t>
  </si>
  <si>
    <t>고려가 귀주성 전투에서 승리할 수 있었던 원동력은 무엇이었을까?</t>
  </si>
  <si>
    <t>1231년 몽골군의 고려 침공이 시작된다. 의주 근처 정주성(靜州城)을 지키던 장군 김경손, 그는 어떻게 단 12명의 부하만으로 몽골군에 대항할 수 있었을까?</t>
  </si>
  <si>
    <t>무신정권의 수장이었던 최충헌, 그가 애써 몽골의 침공 위협을 무시했던 이유는 무엇일까?</t>
  </si>
  <si>
    <t>상황이 확실히 절망적이라면 부하들을 애꿎게 희생시키지 말고 명예롭게 항복하는 것이 옳은 일일까?</t>
  </si>
  <si>
    <t>거란이나 몽고 같은 강한 군대와 장기간의 항전을 거듭한 고려군! 고려군이 이런 침략을 버텨낼 수 있었던 이유는 무엇일까?</t>
  </si>
  <si>
    <t>통주성에서 고려군의 참혹한 패전에도 불구하고 거란군은 원정 목적을 달성하는 데 실패했다. 거란군이 저지른 실수는 무엇일까?</t>
  </si>
  <si>
    <t>거란의 2차 침입, 통주성 전투에서 참혹하게 패배한 고려군. 고려군을 이끌었던 강조는 왜 거란과의 정면대결을 택했을까?</t>
  </si>
  <si>
    <t>고려 성종 12년인 993년 8월, 거란의 대군이 압록강을 건넜다는 급보가 날아왔다. 거란의 1차 침공! 거란이 고려를 침공할 리 없다고 믿어 의심치 않았던 고려는 어떻게 이 공격을 막아냈을까?</t>
  </si>
  <si>
    <t>986년 거란 공격에 나선 송 태종은 고려에 동시 출병을 요청하는데... 고려가 송나라의 제안을 거절한 이유는 무엇일까?</t>
  </si>
  <si>
    <t>세계 전쟁사에는 수많은 전투와 위기를 극복해낸 역전의 요새들이 있다. 우리 역사에는 이런 멋진 요새가 없을까? 우리나라에는 수천 개가 넘는 산성이 있는데 그 중 최고의 요새는 어디일까?</t>
  </si>
  <si>
    <t>928년 후백제의 전성기, 이 해에 대부분의 사람들은 후삼국 최후의 승자는 견훤이 될 거라고 생각했다. 왕건은 어떻게 반전을 만들어냈을까?</t>
  </si>
  <si>
    <t>'누가 지방에서 더 많은 지지자를 얻느냐'가 승부의 추였던 후삼국 시대, 왕건이 이 경쟁에서 최후의 승자가 될 수 있었던 이유는?</t>
  </si>
  <si>
    <t>궁예는 통치자가 되기에 심각한 결함이 있었다? 궁예의 철원 천도가 의미하는 것은 무엇일까?</t>
  </si>
  <si>
    <t>진성여왕 때 신라는 순식간에 전국의 지배권을 상실하고 7세기 이전 신라의 영토로 쪼그라들고 만다. 이 분열사태는 진성여왕의 책임이었을까?</t>
  </si>
  <si>
    <t>신라 황혼기의 풍경과 이 시대 사람들이 느꼈던 감상과 행동방식을 살펴보고 그 속에서 교훈을 찾아본다.</t>
  </si>
  <si>
    <t>신라가 나당전쟁을 승리로 이끌 수 있었던 비결은?</t>
  </si>
  <si>
    <t>수 양제를 물리친 고구려 앞에 나타난 당 태종, 갑작스러운 당 태종의 화친제의에 고구려는 어떤 반응을 보였을까?</t>
  </si>
  <si>
    <t>명장은 예외 없이 대담한 장군이다. 그러나 대담한 장군이 모두 성공하는 것은 아니다. 왜일까?</t>
  </si>
  <si>
    <t>100만 대군으로 고구려를 침공한 수 양제, 그런데 100만 명은 정말 과잉동원이었을까?</t>
  </si>
  <si>
    <t>고구려가 수나라, 당나라와 벌인 전쟁은 우리 역사에서도 최대 규모의 전쟁이다. 수당전쟁에 대해 우리가 가지고 있는 선입견을 점검해본다.</t>
  </si>
  <si>
    <t>신라의 삼국통일에 큰 공을 세운 화랑도, 화랑도의 진짜 정체는 무엇이었을까? 사마천이 사기열전에서 소개한 맹상군 일화와 화랑도를 비교해본다.</t>
  </si>
  <si>
    <t>진흥왕 대 신라의 영토가 급격히 확장될 수 있었던 이유는?</t>
  </si>
  <si>
    <t>일본서기에서도 총명하고 뛰어난 왕으로 묘사되고 있는 백제 성왕. 목표를 위해 헌신적으로 매진했지만 그럼에도 불구하고 관산성 전투에서 패배한 이유는 무엇일까?</t>
  </si>
  <si>
    <t>역사는 승자의 기록이라는 말이 있지만, 패자의 기록이 없는 건 승자의 횡포 때문만은 아니다. 광개토대왕비를 통해 실패를 기록하고 남기는 문화의 중요성을 확인해본다.</t>
  </si>
  <si>
    <t>장수왕의 남진정책에 제동이 걸린 이유는 무엇일까?</t>
  </si>
  <si>
    <t>광개토대왕의 영토 확장 비결은 무엇이었을까?</t>
  </si>
  <si>
    <t>오나라 왕 손권이 변방의 야만족이라 생각한 선비족과 고구려에게 2번이나 배신당한 이유는?</t>
  </si>
  <si>
    <t>알렉산드로스나 피로스, 고구려의 광개토대왕 같이 진두지휘하는 국왕이 책임감도 있고 멋있어 보인다. 하지만 진두지휘가 때로는 독이 되기도 한다는데…</t>
  </si>
  <si>
    <t>부여를 제압한 후 만주평원으로 진출해 요동 패권을 두고 한나라와 맞대결을 벌이게 된 고구려! 오랫동안 기다려온 가슴 벅찬 이 순간, 고구려는 어떤 유혹에 빠지게 되었을까?</t>
  </si>
  <si>
    <t>30년 가까운 준비 끝에 우주로 떠난 차세대 우주망원경 '제임스 웹 망원경'</t>
  </si>
  <si>
    <t>우리 주변의 모든 것은 어디서 왔을까?</t>
  </si>
  <si>
    <t>지금도, 지구가 둥글지 않다고 주장하는 사람들이 있다?</t>
  </si>
  <si>
    <t>창의성은 인간 고유 영역으로 남을 수 있을까?</t>
  </si>
  <si>
    <t>일론 머스크의 스페이스X가 지구를 15바퀴 도는 민간인 우주 관광에 성공했다. 우주 이곳저곳을 여행하는 세상, 곧 도래할까?</t>
  </si>
  <si>
    <t>지구상에 진화가 덜 된 생물은 없다! 이유가 뭘까?</t>
  </si>
  <si>
    <t>SF의 소재로만 여겨지던 시간여행. 이제는 물리학계의 진지한 탐구 주제가 됐다는데… 시간여행은 정말 가능한 것일까?</t>
  </si>
  <si>
    <t>서양보다 수백 년 늦게 시작한 한국의 근대 천문 관측은 현재 어디까지 왔을까?</t>
  </si>
  <si>
    <t>우주의 시공간 속에서 존재한 모든 것의 역사, '빅 히스토리'는 범접하기 어려운 거창한 이야기일까?</t>
  </si>
  <si>
    <t>드넓은 우주 어딘가에 존재할 외계인. 외계인은 어떤 모습일까? 최초의 외계인은 어디서 만나게 될까?</t>
  </si>
  <si>
    <t>인간은 어떻게 사랑에 빠질까? 사랑이란 감정을 과학적으로 규명할 수 있을까?</t>
  </si>
  <si>
    <t>2006년 명왕성 퇴출 후 10년이 지난 2016년 새로운 행성의 가능성이 제시됐다. 9번째 행성 발견을 위한 여정은 인류에게 어떤 의미일까?</t>
  </si>
  <si>
    <t>과학적인 듯 보이지만 꼼꼼히 따져보면 '사기'에 가까운 '유사과학'은 어제 오늘의 문제가 아니다. 유사과학의 폐해를 확인해 본다.</t>
  </si>
  <si>
    <t>인간은 뇌를 어디까지 이해할 수 있을까? 얼마나 활용할 수 있을까? 인간과 동물의 뇌, 인공지능이 연결된다면 어떤 일이 벌어질까?</t>
  </si>
  <si>
    <t>노벨상의 꽃이라 불리는 '물리학상, 화학상, 생리의학상'. 2020년 영예의 수상자들과 그들의 업적을 확인해 본다.</t>
  </si>
  <si>
    <t>인공지능이 발전을 거듭하면서 '지능이란 무엇인지', '의식이란 무엇인지'에 대한 근본적인 논의가 이뤄지고 있다. 인공지능은 과연 어디까지 발전하게 될까?</t>
  </si>
  <si>
    <t>2020년 여름, 세계 각국의 화성 탐사 러시가 벌어지고 있다. 그 이유와 의미는 무엇일까?</t>
  </si>
  <si>
    <t>태양이 만들어 내는 에너지 근원은 바로 핵융합. 인간은 인공 핵융합 기술을 완성해 원하는 에너지를 얻어낼 수 있을까?</t>
  </si>
  <si>
    <t>밤하늘에 빛나는 별들은 빛과 색으로 정체성을 드러낸다. 무엇이 별의 색을 결정할까? 초신성 폭발은 어떤 의미일까?</t>
  </si>
  <si>
    <t>2016년 '과학굴기' 선언 이후 중국은 해마다 연구개발 투자 비중을 늘리고 있다. 성과는 어떨까? 중국 과학기술의 오늘을 확인해 본다.</t>
  </si>
  <si>
    <t>최근 몇 년간 수없이 회자되어 온 '4차 산업혁명'. 우리는 그 본질과 의미, 시대적 과제를 정확히 인식하고 있을까?</t>
  </si>
  <si>
    <t>한때는 상상 속 세계일뿐이었던 우주 축지법, '워프'가 조금씩 주류 과학 범주로 들어오고 있다. 나사의 계획대로 금세기 안에 인류는 광대한 우주로 나아갈 수 있을까?</t>
  </si>
  <si>
    <t>동물은 인간의 상상 이상으로 똑똑하고 감성적인 존재라는 사실이 과학기술을 통해 속속 밝혀지고 있다. 생물에 대한 정확한 이해야말로 인간이 인간으로서 진정한 위치를 찾아가는 길이 아닐까?</t>
  </si>
  <si>
    <t>지구상 모든 생물은 오감으로 세상을 인식한다. 인간도 마찬가지. 하지만 인간은 동물과 달리 감각과 경험의 한계를 초월할 수 있는 존재가 되었다. 그 힘은 어디에서 비롯된 것일까?</t>
  </si>
  <si>
    <t>완전 자율주행 시대에 앞서 반 자율주행차가 보통 사람들의 일상 속에 스며들고 있다. 완전 자율주행차 시대가 되면 가장 위험한 요소는 무엇이 될까?</t>
  </si>
  <si>
    <t>인간의 의식을 '복제인간'이나 '기계'에 옮길 수 있을까? 만약 그렇다면 인간은 영원히 살아갈 수 있는 것일까? 뇌 과학의 현재와 미래를 확인해 본다.</t>
  </si>
  <si>
    <t>죽음을 '질병'으로 인식하고 '치료' 방법을 찾기 시작한 현대 의과학. 늙지 않거나 죽지 않는 시대가 온다면 인류에게 축복인 것일까?</t>
  </si>
  <si>
    <t>과학기술 발달은 '모든 인간'을 행복하게 만들까? 혜택의 불평등, 기술 활용에 따른 책임 소재 등 기술 발달과 함께 고민해야 할 사회 문제에 대해 생각해 본다.</t>
  </si>
  <si>
    <t>1969년 닐 암스트롱이 달에 첫발을 내디딘 이후 12명의 인간이 달 착륙에 성공했다. 하지만 이후 달 탐사에 대한 관심은 시들해졌는데… 최근 다시 붐이 일고 있는 달 탐사 계획. 이유가 뭘까?</t>
  </si>
  <si>
    <t>'가상현실' 관련 기술 개발로 현실세계와 가상현실의 경계가 줄어드는 날이 머지 않게 됐다. 가상현실의 실현은 우주와 실재에 대한 인간의 세계관을 확장시킬 수 있을까?</t>
  </si>
  <si>
    <t>세상이 존재하는 근본이 되는 물리법칙, 우리는 이 물리법칙을 얼마나 잘 이해하고 있을까? 과학에 대한 인간의 인식과 과학적 사고의 중요성, 과학의 힘을 확인해 본다.</t>
  </si>
  <si>
    <t>2016년 2월 미국에서 라이고 검출기를 통해 '중력파'를 포착하는데 성공했다. 이것은 무엇을 의미하는 것일까? 중력파 검출의 과학적 의미와 미래에 미칠 영향력을 확인해 본다.</t>
  </si>
  <si>
    <t>'의도적'으로 인터넷에 접속하지 않아도 모든 것이 연결되는 세상, 사물인터넷의 시대가 도래하고 있다. 자동화된 세상에서 인간은 어떤 모습으로 살아가게 될까?</t>
  </si>
  <si>
    <t>공장의 기계 장치에 불과했던 로봇이 점차 가정 안으로 들어오면서 20~30년 후면 '반려로봇', '집사로봇'이 일상화될 것이란 전망이 힘을 얻고 있다. 반려로봇은 반려동물의 자리를 대체하며 인간과 교감할 수 있을까?</t>
  </si>
  <si>
    <t>'구글 글래스', '홀로렌즈' 등 증강현실 기술을 활용한 다양한 제품이 등장하고 있다. 실제 세상과 가상세계를 결합한 증강현실 세상은 우리에게 어떤 미래를 선사할까?</t>
  </si>
  <si>
    <t>2016년 봄, 이세돌 9단을 꺾었던 '알파고'는 이후 얼마나 진화했을까? 알파고 시리즈를 중심으로 한 인공지능의 진화와 미래 모습을 확인해 본다.</t>
  </si>
  <si>
    <t>천문학자들은 오늘도 먼 어딘가에 존재할 외계생명체를 찾기 위해 혼신의 노력을 다하고 있다. 외계생명체 발견을 위한 그간의 노력과 결과를 확인해 본다.</t>
  </si>
  <si>
    <t>뇌과학의 발달로 '꿈'에 대한 연구가 활발해지고 있다. 현대과학이 추구하는 꿈의 과학은 우리를 어디로 인도할까?</t>
  </si>
  <si>
    <t>SF 속 미래 기술들이 조금씩 현실이 되고 있다. '스타트렉'에 등장했던 무선 통신 장비는 전 세계인이 '휴대폰'이라는 이름으로 사용하고 있을 정도. 과학자들의 영감이 원천이 된 스타트렉을 통해 우리의 과거와 현재, 미래의 모습을 살펴 본다.</t>
  </si>
  <si>
    <t>신의 물방울, 와인 스페셜 리스트를 꿈꿀 때 읽어 보면 좋을 오늘의 해결책</t>
  </si>
  <si>
    <t>우연히 찾은 책 속에서 지혜를 얻다? 타인에게 인정받고 싶을 때 도움이 되는 오늘의 해결책</t>
  </si>
  <si>
    <t>마음에 담긴 고마움을 잘 전하는 방법을 알려주는 오늘의 해결책</t>
  </si>
  <si>
    <t>빠르게 돌아가는 세상 속에서 트렌드에 뒤처진 느낌이 들 때 읽으면 좋을 오늘의 해결책</t>
  </si>
  <si>
    <t>알 수 없는 내 맘, 내 맘의 갈피를 잡지 못할 때 읽으면 좋을 오늘의 해결책</t>
  </si>
  <si>
    <t>타인과의 관계가 나를 피곤하게 만들거나 스트레스 원인이 될 때 읽으면 좋을 오늘의 해결책</t>
  </si>
  <si>
    <t>새해의 시작, 어떻게 잘 할 수 있을까? 시작을 잘하고 싶을 때 보면 좋을 오늘의 해결책</t>
  </si>
  <si>
    <t>바쁜 일상, 복잡한 세상 속에 살며 쉼이 필요할 때 찾으면 좋은 해결책</t>
  </si>
  <si>
    <t>시대를 앞서가는 과감한 기획력과 상상이 필요한 시대에 필요한 안목.안목이 필요할 때 필요한 해결책</t>
  </si>
  <si>
    <t>현대인에게 흔히 찾아오는 고립감, 잘 활용할 수 있는 방법은 없을까?</t>
  </si>
  <si>
    <t>아름다운 마무리를 하고 싶다면, 이 책을 한 번 읽어보면 어떨까?</t>
  </si>
  <si>
    <t>신념대로 살 수 있는 용기가 필요할 때, 이 책을 한 번 읽어보면 어떨까?</t>
  </si>
  <si>
    <t>오늘만큼은 승리감을 맛보고 싶다! 이런 생각이 들 때 보면 좋은 책은 무엇이 있을까?</t>
  </si>
  <si>
    <t>누구에게나 사는 일은 어렵기만 하다. 자존감이 무너져 잠 못 드는 밤, 어디서도 위로 받을 길 없는 날. 나 자신을 사랑해야만 이런 나날들을 견딜 수 있을 것만 같다. 이럴 때 어떤 책을 보면 좋을까?</t>
  </si>
  <si>
    <t>포기의 순간, 4년 전 발표한 곡으로 역주행의 신화를 쓴 브레이브걸스. 그녀들처럼 우리의 노력이 빛을 발할 때까지 끝까지 버틸 수는 없을까?</t>
  </si>
  <si>
    <t>어쩔 수 없이 타인과 관계를 맺어야만 살 수 있는 하루하루. 오늘 하루만큼은 혼자있고 싶다면, 이 책을 읽어보면 어떨까?</t>
  </si>
  <si>
    <t>모든 것이 너무도 빨리 변하는 세상. 살아남기 위해 세상의 속도를 따라가는 것이 버겁기만 하다. 세상의 속도에 발을 맞춰야만 하는 것일까?</t>
  </si>
  <si>
    <t>"그 사람이 나에게 그럴 줄은 몰랐어!" 사람을 제대로 판단하지 못했을 때 드는 실망감. 이런 실망 보다는 사람 보는 눈을 키워보면 어떨까?</t>
  </si>
  <si>
    <t>불가피하게 타인과 교류해야만 하고, 그 과정에서 한 번쯤은 비난을 받기도 하는 직장생활. 비난을 받을 때마다 왠지 자존감이 무너지는 것만 같다. 현명하게 비난에 대처할 수는 없을까?</t>
  </si>
  <si>
    <t>이상하게 내 말을 사람들이 오해한다?! 내 의사가 분명하게 전달되는 방법을 책에서 찾아본다</t>
  </si>
  <si>
    <t>하루 중 자는 시간을 제외하면 가족보다 더 많은 시간을 보내는 사람, 직장 동료. 그런데 그 사람이 싫다?! 어떻게 해야할까?</t>
  </si>
  <si>
    <t>어린 시절 듣기 싫었던 잔소리, "공부 좀 해라". 책 한 권 손에 들 여유가 없어진 지금, 이제서야 공부가 하고 싶다</t>
  </si>
  <si>
    <t>모든 것을 포기하고 싶을 때 읽으면 좋을 책들을 알아봅니다</t>
  </si>
  <si>
    <t>나도 모르게 치밀어 오르는 화. 화는 참아야만 하는 것일까? 화가 날 때마다 읽어보면 좋은 책을 살펴봅니다</t>
  </si>
  <si>
    <t>쉬고는 있지만 머릿속은 어쩐지 복잡한 것 같기만 할 때. 도움을 줄 수 있는 책들을 살펴봅니다</t>
  </si>
  <si>
    <t>정보와 지식이 넘쳐나는 시대에 필요한 것은? 정확한 기억력! 남들보다 기억을 더 잘하고 싶을 때 도움을 얻을 수 있는 책들을 살펴봅니다</t>
  </si>
  <si>
    <t>SNS시대를 살아가는 현대인들에게 필수적 능력이 되어버린 문장력. 어떻게 하면 좋은 글을 쓸 수 있을지, 오늘의 해결책에서 알아봅니다</t>
  </si>
  <si>
    <t>내 발표에 사람들의 반응이 신통치 않거나, 설득이 쉽지 않다면? 논리나 아이디어가 아니라 말에 문제가 있을 수 있다! 오늘의 해결책을 통해서 알아봅니다.</t>
  </si>
  <si>
    <t>전 세계에 상상 이상의 충격을 주고 있는 코로나19. 하지만 이 상황을 잘 대처한다면 인류의 미래를 달라질 수 있다! 코로나19 이후를 준비할 때 읽어 보면 좋을 책을 전해드립니다.</t>
  </si>
  <si>
    <t>어떻게 하면 잘 싸워서 이길 수 있을까? 해결冊에서 그 힌트를 찾아본다.</t>
  </si>
  <si>
    <t>스트레스를 받다보면 더욱 떠오르지 않는 창조적 발상. 그럴때, 이런 책을 한 번 읽어보면 어떨까?</t>
  </si>
  <si>
    <t>우리에게 주어진 '한정된 시간'을 어떻게 보내면 좋을까</t>
  </si>
  <si>
    <t>새해 계획 세우셨습니까? 끝내주는 계획이 필요할 때 읽으면 좋을 오늘의 해결책</t>
  </si>
  <si>
    <t>삶에 지치고 실망한 당신, 열정을 되찾고 싶을 때 오늘의 해결책을 만나보자.</t>
  </si>
  <si>
    <t>올해 책 몇 권 읽으셨습니까? 오늘은 책 좀 읽어야겠다 싶을 때 도움을 줄 해결책</t>
  </si>
  <si>
    <t>나약한 내 모습이 두려울 때, 나를 강인함으로 이끌어 줄 오늘의 해결책</t>
  </si>
  <si>
    <t>친절하고 다정한 사람으로만 살 순 없다, 어떤 일에서는 단호해질 필요도 있는 법. 단호해지고 싶을 때 보면 좋을 오늘의 해결책</t>
  </si>
  <si>
    <t>창조적 사고를 요하는 시대! 창조력을 끌어 올리고 싶을 때 읽으면 좋은 오늘의 해결책</t>
  </si>
  <si>
    <t>거절을 해야 할 일에 나는 어떻게 행동하고 있는가? 거절을 잘하고 싶을 때 읽으면 좋은 오늘의 해결책</t>
  </si>
  <si>
    <t>삶에, 업무에 지쳐 예민한 당신에게 추천하는 오늘의 해결책.</t>
  </si>
  <si>
    <t>직장인 80%가 겪는다는 오피스 우울증. 해결 방법은 없을까? 오늘의 해결冊에서 그 답을 찾아보자</t>
  </si>
  <si>
    <t>과도한 업무, 피곤한 일상. 그럼에도 몰입이 필요할 때 어떤 책이 필요할까?</t>
  </si>
  <si>
    <t>항상 바쁜 우리의 일상, 그래서 더욱 부족한 수면. 부족한 잠을 관리하는 방법은 없을까? 수면이 부족한 나에게 도움이 될 오늘의 해결冊</t>
  </si>
  <si>
    <t>사람과의 관계가 중요한 직장인들이 표정관리가 필요할 때 읽으면 좋을 오늘의 해결冊.</t>
  </si>
  <si>
    <t>중요한 결정 앞에서 나는 어떤 선택을 하는가? 후회없는 결정을 도와주는 오늘의 해결冊을 만나보자.</t>
  </si>
  <si>
    <t>공간과 마음의 정리를 도와주는 오늘의 해결冊 3권을 만나보자.</t>
  </si>
  <si>
    <t>작고 소소한 것을 통해 성취감 얻기를 원하는 당신에게 제안하는 오늘의 책</t>
  </si>
  <si>
    <t>의욕적으로 일에 몰두하다가, 갑자기 정신적 신체적 피로감을 느끼며 무기력 해진다면?</t>
  </si>
  <si>
    <t>바야흐로 갑질의 시대. 대다수가 을의 위치에 있다는 점에서 갑질을 견디기도 하고 피할 수도 있는 사회적 기술이 필요하다! 책은 어떤 조언을 해주고 있을까?</t>
  </si>
  <si>
    <t>혹시 나도 모르게 꼰대가 된 것은 아닐까하는 걱정을 하고 계신가요? 그렇다면 이 책을 읽어보시면 어떨까요?</t>
  </si>
  <si>
    <t>부하직원과 잘 지내고도 싶고 이를 토대로 좋은 성과도 내고도 싶은데 그들을 어떻게 대해야 할지 잘 모르겠다?! 이럴 땐, 이런 책을 한 번 읽어보시면 어떨까요?</t>
  </si>
  <si>
    <t>"왜 이렇게 인간관계를 유지하는 것이 힘들지?" 누구나 한 번쯤은 했을 법한 고민. 이런 고민이 들 때, 이런 책을 읽어보면 어떨까요?</t>
  </si>
  <si>
    <t>매일 똑같이 반복되는 생활을 하다보면 꿈과 목표를 잊어버린 채 현실과 타협하기 마련. 혹시 이런 생활에 질려 '인생의 터닝 포인트'를 찾고 있다면, 이 책을 읽어 보면 어떨까요?</t>
  </si>
  <si>
    <t>살다보면 소통이 안 되는 사람과 일을 해야 할 때가 발생한다. 어떻게 하면 그들과 오해 없이 사회생활을 할 수 있을까? 책 속에서 그 실마리를 찾아본다.</t>
  </si>
  <si>
    <t>'별로 이룬 것도 없이 나이만 먹었구나'. 혹시 이런 상념에 빠져 계신가요? 그렇다면 이 책을 읽어 보면 어떨까요?</t>
  </si>
  <si>
    <t>'내 생활도 없이 일만 했는데, 왜 나는 인정도 받지 못하는 걸까?' 이런 고민이 든다면 이 책을 읽어 보는 것이 어떨까요? 여러분을 위한 해결冊, 이제 시작합니다.</t>
  </si>
  <si>
    <t>내가 아닌 남의 손을 빌어 하는 일이 많아지면 우리는 흔히 '출세했다'는 표현을 쓰곤 한다. 그럼에도 불구하고 왜 사람들은 몸소 자기 일을 처리하는 사람을 존경할까?</t>
  </si>
  <si>
    <t>&lt;논어&gt;에서 공자는 '온고지신 때문에 선생 일도 해봄직하다'고 했다. 온고지신은 선생에게 아주 중요한 말이다. 온고지신은 왜 선생에게 보람을 줄까?</t>
  </si>
  <si>
    <t>미래는 바뀐다. 고정되어 있지 않다. 우리의 마음에 따라서, 현재의 내 모습에 따라서 앞날의 모습은 밝아진다.</t>
  </si>
  <si>
    <t>'놀다'라는 말 속에 담긴 여러가지 의미를 통해 삶의 즐거움을 다시 생각해본다</t>
  </si>
  <si>
    <t>우리는 종종 울음과 웃음이라는 감정의 의사소통을 잊고 산다. 웃음을 참고, 울음을 삼키는 것이 과연 좋은 일일까</t>
  </si>
  <si>
    <t>살면서 길을 잃어 산에 갔는데 산은 또 다른 길이 된다. 산에서 살아갈 힘을 얻고 길을 찾는다.</t>
  </si>
  <si>
    <t>여름에는 햇빛 비추는 숲길에서 나뭇가지와 잎 사이로 스며드는 햇살이 고맙고, 겨울에는 마음마저 녹이는 볕이 고맙다. 해가 빛이 되고 온기가 된다.</t>
  </si>
  <si>
    <t>의미처럼 글자 자체도 빽빽해서 답답한 느낌이 드는 글자, 막힐 울(鬱), 한자에 담긴 우리의 사고와 감정을 들여다 본다.</t>
  </si>
  <si>
    <t>치유의 숲, 생명의 숲이라는 말은 과장이 아니다. 숲이 주는 특별한 힘, 치유의 힘이란 무엇일까?</t>
  </si>
  <si>
    <t>가슴을 뛰게 하고, 눈가를 적셨던 그 시절의 노래들, 우리 삶의 한 페이지였던 그 노래에 진 빚이 많다</t>
  </si>
  <si>
    <t>부부유별이라는 말에도 별이 들어가 있는 별, 그런데 이 별은 어떻게 보느냐에 따라 완전히 다른 별이 된다.</t>
  </si>
  <si>
    <t>힘들다면, 넘어졌다면 그 김에 쉬어 가자!</t>
  </si>
  <si>
    <t>후생이 아니라 지금을 살아가는 힘을 주는 노래, 민요. 오랜 시간 구전되어 온 민요를 통해 우리말에 담긴 생각을 들여다 본다.</t>
  </si>
  <si>
    <t>어쩌면 우리는 마음을 들고 다니는지도 모른다. 무겁다고, 힘들다고 하면서도 내려놓지 못하고 있지 않을까?</t>
  </si>
  <si>
    <t>남보다 먼저 고통 속에서 칼바람을 맞은 이들은 우리에게 위로가 되는 이유는 칼바람을 지난 이의 가슴이 말없이 서 있는 소나무처럼 쓸쓸하지만 따뜻하기 때문이다</t>
  </si>
  <si>
    <t>전쟁의 도구인 칼과 식사의 도구인 숟가락. 둘은 전혀 쓰임이 다른 도구로 보이지만, 우리 일상 속 삶의 방향에 대한 깨달음을 품고 있다.</t>
  </si>
  <si>
    <t>우리 삶에는 둘이 나눔의 기준이 되는 경우가 많다. 행복도 마찬가지, 하지만 세상을 나누는 기준은 우리 만의 편견이 아닐까?</t>
  </si>
  <si>
    <t>부모에게서 시작된 가장 가까운 사이, 형제(兄弟). 이 말 속에 담긴 진정한 효도의 의미에 대해 생각해 본다.</t>
  </si>
  <si>
    <t>AI시대, 인간 만이 할 수 있는 일은 무엇일까?</t>
  </si>
  <si>
    <t>아픔을 표현하는 단어에 여러 가지가 있지만, 어떤 말은 듣기만 하여도 그 고통이 전해져 온다. '저리다'라는 단어에 담겨진 아픔과 위로의 감정을 새악해본다.</t>
  </si>
  <si>
    <t>하루하루가 참으로 어렵고 말동무가 그리운 세상, '동무'라는 말 속에 담긴 친구의 따뜻함을 되세겨 본다.</t>
  </si>
  <si>
    <t>우리는 함께 살아가는 사람이다. 서로가 걱정하고, 서로를 위로하는 사람들. '우리'의 말에 담긴 감정을 떠올려 본다.</t>
  </si>
  <si>
    <t>자연재해와 전염병, 믿었던 사람의 배신과 경제적 어려움까지 죽어라 죽어라 하는 세상, 그래도 우리가 살아가고 있는 것, 그 자체가 행운이 아닐까?</t>
  </si>
  <si>
    <t>노래 가사 속에도 무수히 들어 있고, 정의도 많은 이들에 의해 내려졌으나 사랑은 빈 마음의 공간처럼 때에 따라, 곳에 따라, 내 마음에 따라 달리 뜻이 새겨진다.</t>
  </si>
  <si>
    <t>식욕, 수면욕, 성욕까지 우리는 욕(欲) 없으면 우리는 살 수 없다. 그럼에도 불구하고 왜 우리는 욕(欲)에 대해 부정적으로 보는 경우가 많은 것일까?</t>
  </si>
  <si>
    <t>아름다움이란 무엇일까? 무엇을 아름답다고 할 수 있을까?</t>
  </si>
  <si>
    <t>글쓰기는 내 기억의 저장이기도 하지만, 나를 들여다보고 나를 위로하는 순간이기도 하다.</t>
  </si>
  <si>
    <t>몸에도 이롭고 마음에도 위로가 되는 걷기, '걷기'라는 단어에 담긴 위로의 의미를 들여다본다.</t>
  </si>
  <si>
    <t>어쩌면 가장 부족한 부분이고 전체를 모나게 만드는 요소지만, 맛에서 만큼은 최고인 김밥 꼬다리. 그 속에 담긴 세상 사는 지혜를 들여다 본다.</t>
  </si>
  <si>
    <t>우리의 말과 글을 풍요롭게 하고, 사람 간의 소통과 이해의 방법을 알려주는 비유, 그래서 비유는 즐겁다!</t>
  </si>
  <si>
    <t>사흘은 왜 4일이 아닌 3일이고, 이틀은 왜 2틀이라고 쓰지 않는 것일까? 우리말 수사에 담긴 다양한 궁금증을 들여다본다.</t>
  </si>
  <si>
    <t>요즘 ‘이번 생은 망했다’는 말을 쓰는 사람들이 많다. 농담처럼 들리지만 그 안을 들여다보면 절망감이 가득하다.</t>
  </si>
  <si>
    <t>왜 우리는 이렇게 안절부절할까? 모든 게 어긋나 더욱 마음을 다스리기 어려운 요즘, 우리 마음 속 초조함을 다스리는 법을 생각해본다.</t>
  </si>
  <si>
    <t>머리가 아니라 가슴으로 듣는 단어가 있다. 뭉클하다, 짠하다, 먹먹하다... 가슴을 울리는 단어들을 통해 힘든 시기를 이겨낼 지혜를 얻어보면 어떨까?</t>
  </si>
  <si>
    <t>그리워도 못 보는 세상, '그립다'는 말에 담긴 기억과 그리움의 세상을 들여다본다.</t>
  </si>
  <si>
    <t>발은 움직임의 상징이고 수고의 상징이다. 그래서 발은 우리에게 깨달음을 준다.</t>
  </si>
  <si>
    <t>손은 인간을 인간답게 만드는 신체부위이지만, 경우에 따라 폭력의 장면에 자주 사용되기도 한다. 손이 가진 상반된 모습에 대해 생각해본다.</t>
  </si>
  <si>
    <t>모든 곳에는 그에 맞는 재능이 발휘되기도 하며, 보통 때는 재능처럼 보이지 않았던 일이 재능이 되는 경우도 있다.</t>
  </si>
  <si>
    <t>적선(積善)은 우리가 오해하는 대표적인 어휘이다. 보통 구걸하는 이에게 돈을 건네는 모습으로 기억하지만 적선은 선을 쌓는 아름다운 행위이자, 삶의 매 순간에 일어나는 일이다.</t>
  </si>
  <si>
    <t>근육이 뭉칠 때, 왜 우리는 쥐가 났다고 할까?</t>
  </si>
  <si>
    <t>여러분은 눈물을 흘리면서 빵을 먹어본 적이 있나요?</t>
  </si>
  <si>
    <t>'힘들다'는 말을 입에 달고 사는 요즘, '힘'이라는 어휘는 우리 삶에 참 중요한 어휘다.</t>
  </si>
  <si>
    <t>우리는 간절히 바라는 것이 있거나 용서를 빌때, 두 손을 모은다. 두 손을 모으는 것이 왜 겸손함이나 경건함을 나타내게 되었을까?</t>
  </si>
  <si>
    <t>반복해도 지겹지 않고, 오히려 그리움이 되는 것은 무엇인가요?</t>
  </si>
  <si>
    <t>디귿은 다른 한글의 자모와는 달리 이름이 좀 특이하다. 모두 두 번째 음절이 모음으로 시작하는데 유일하게 디귿만 기역으로 시작하는 '귿'이 된 이유는 무엇일까?</t>
  </si>
  <si>
    <t>우리말에서 사람을 나타내는 말에 많이 쓰이는 'ㄴ', 'ㄴ'을 품고 있는 말 속에서 우리 삶에 주는 교훈을 찾아본다.</t>
  </si>
  <si>
    <t>일제강점기,국문탄압에도 불구하고 이어져 온 우리 노래, 국문뒤풀이를 아시나요?</t>
  </si>
  <si>
    <t>누구 아빠, 누구 엄마라고 불리는 것에 담긴 특별함을 생각해본다.</t>
  </si>
  <si>
    <t>비슷하면서도 다른 말, '속'과 '안'. 속이라는 말 속에 담긴 삶의 지혜를 들여다본다.</t>
  </si>
  <si>
    <t>잠이 안 오면 어떻게 해야 할까? 우리말에서는 잠이 안 오면 부탁을 하라고 말한다. '잠을 청하다'라는 말이 바로 그런 의미의 말이다.</t>
  </si>
  <si>
    <t>전염병으로 세상이 뒤숭숭한 요즘, 우리는 타인의 아픔을 그저 구경만 하고 있는 것은 아닐까?</t>
  </si>
  <si>
    <t>아이의 상처를 달래는 어머니의 입김으로, 차가운 손을 녹이는 따스함으로 위로를 전하는 바람. 몸과 마음을 치유하는 바람의 위로를 들어본다.</t>
  </si>
  <si>
    <t>발음 자체도 재미있지만, 다른 단어에 붙어 그 말을 재미있게 만들어주는 어휘 '얄'에 대해 알아본다.</t>
  </si>
  <si>
    <t>화가 많은 사회라 불리는 현대사회, 화를 참고 쌓아두는 일은 곧 나 스스로를 태우는 일이 될 수 있다. 화를 풀기 위해 우리는 어떻게 해야 할까?</t>
  </si>
  <si>
    <t>&lt;하늘&gt;이라는 말은 매우 구체적으로 보이지만 매우 추상적이기도 하다. 다양한 표현에 쓰이는 '하늘'이라는 말 속에 담긴 귀한 마음을 들여다 본다.</t>
  </si>
  <si>
    <t>인생은 고해(苦海)다. 그럼에도 우리가 '다행(多幸)'인 것은 혼자 사는 세상이 아닌 함께 사는 세상이기 때문 아닐까?</t>
  </si>
  <si>
    <t>우리의 인생은 망설임의 연속이다. 결정을 못하고 괴로워하는 자신의 모습이 바보같이 느껴진다면 어떻게 해야할까? '망설임'이라는 말에 담긴 혜안을 들여다본다.</t>
  </si>
  <si>
    <t>'살다'와 '사람'을 같은 어원으로 보는 것은 우리의 삶이 곧 사람과의 만남이기 때문이 아닐까? 새로운 사람과의 만남은 예측불가능한 확률 같지만 우리를 새로운 세상으로 안내한다.</t>
  </si>
  <si>
    <t>내 몸에서 일어나는 현상 중에 나에게 이롭지 않은 일은 없다. 헛구역질도 마찬가지다.</t>
  </si>
  <si>
    <t>오만상(五萬相), 오만소리, 오만 가지 생각 등 우리는 일상생활에서 오만(50,000)이라는 숫자를 자주 사용한다. 우리 표현 속에 '오만'이 자리하게 된 이유는 무엇일까?</t>
  </si>
  <si>
    <t>우리는 왜 화가 나면 소리를 지르고, 힘들고 고통스러운 순간 신을 원망할까? 삶을 힘들게 하기도 하고, 기쁘게 하기도 하는 우리 사이의 거리에 대해 생각해본다.</t>
  </si>
  <si>
    <t>나를 예쁘게 생각하는 사람은 누구일까? 그리고 내가 예뻐하는 사람은 누구일까? '예쁘다'는 말 속에 담긴 의미에 대해 생각해본다</t>
  </si>
  <si>
    <t>"아빠를 아버지라고 부를 때 철이 드는 게 아니라 아버지를 아빠라고 부르고 싶을 때 철이 드는 것", 호칭에 담긴 마음에 대해 생각해본다.</t>
  </si>
  <si>
    <t>눈물은 슬프지만 내 감정의 덩어리를 삭히는 빛이 되기도 한다. 새로운 싹을 틔우는 이슬을 보며 마음의 새살을 돋게 하는 눈물의 미학을 생각해본다.</t>
  </si>
  <si>
    <t>우리는 감각 중에서 어떤 감각에 가장 의존할까? 생활 속에서 우리가 가장 많이 의지하는 시각과 청각을 통해 믿음의 의미에 대해 생각해 본다.</t>
  </si>
  <si>
    <t>우리는 다른 사람의 아픔을 볼때 겉으로만 대하고 있지는 않을까? 동병상련(同病相憐)이라는 말 속에 담긴 위로와 공감의 메시지를 들여다본다</t>
  </si>
  <si>
    <t>어지러웠을 때 느낌은 세상을 바라보는 느낌과 닮았다. 변화와 관계에 치여 어지러울 때, 우리는 무엇을 해야할까?</t>
  </si>
  <si>
    <t>힘든 일을 마주했을 때, 무너지는 나를 세우고, 다시 힘을 불어 넣어주는 우리말, '까짓 것'을 알아본다</t>
  </si>
  <si>
    <t>나도 모르게 한숨이 새어 나오는 세상, 지금 우리에게 필요한 건 휘파람이 아닐까? 즐거운 흥얼거림, 휘파람이 담고 있는 세상을 들여다 본다.</t>
  </si>
  <si>
    <t>주술은 마법사나 무당, 샤먼만 거는 게 아니다. 우리 일상에도 수많은 주술이 있다.</t>
  </si>
  <si>
    <t>예전보다 더 여유로운 생활을 하지만 더 괴로워하고 더 서러워하는 우리에게 가장 필요한 것은 무엇일까?</t>
  </si>
  <si>
    <t>필요 없는 것, 때로는 헛땀이라고도 불리는 '식은 땀'. 하지만 우리가 식은 땀을 흘리는 순간에는 미처 깨닫지 못했던 식은 땀의 위로가 담겨있다.</t>
  </si>
  <si>
    <t>걱정은 사람을 급하게 만든다. 그럼에도 불구하고 늘 걱정을 안고 사는 현대인에게 '급하다'라는 단어가 전하는 조언을 들여다본다.</t>
  </si>
  <si>
    <t>'부리다'라는 말에는 두 가지 의미가 담겨 있지만, 우리는 주로 부정적 의미로 사용한다. 우리는 과연 무엇을 많이 부리고 있을까, 그리고 왜 '부리다'는 부정적 표현이 되었을까?</t>
  </si>
  <si>
    <t>'일부러'와 '일 없다'처럼 일에 대한 단어들을 살펴보며, 일에 대해서 다시 생각해본다</t>
  </si>
  <si>
    <t>'지나가다'와 '넘치다'라는 두가지 의미를 가진 단어 '지나치다'. 이 말 속에 담긴 삶의 교훈을 들여다본다</t>
  </si>
  <si>
    <t>고통, 아픔의 크기를 잴 수 있을까? 나 자신, 혹은 가까운 누군가에게 고통스러운 상황이 생겼다면 우리는 어떻게 해야 할까?</t>
  </si>
  <si>
    <t>우리가 가장 자주 하는 인사말 중 하나인 '잘 지내죠?', '잘 지내세요!', 지내고, 보내는 말로 안부를 묻는 우리 인삿말에 담긴 인생의 교훈을 들여다 본다</t>
  </si>
  <si>
    <t>즐거움을 주기도 하지만 많은 문제를 일으키기도 하는 '술', 약주(藥酒)와 독주(毒酒)라는 말이 보여주는 세상을 들여다본다.</t>
  </si>
  <si>
    <t>상식에서 벗어나는 일에 마주쳤을 때 우리는 "말이 안 된다"는 말을 하곤 한다. 이 말 속에 담긴 세상을 살아가는 지혜에 대해 생각해본다.</t>
  </si>
  <si>
    <t>"꿈보다 해몽이 좋다"란 말을 통해 '해몽'이 가지는 긍정적 효과를 생각해본다</t>
  </si>
  <si>
    <t>우리는 하루에도 '정말?'이라는 말을 여러번 하고 산다. 때로는 정(正)말을 '정(精)말'로 바꿔 생각해보면 어떨까?</t>
  </si>
  <si>
    <t>일상에서 자주 쓰는 '말을 듣다'란 표현을 통해 부모와 자식사이의 관계에 대해 생각해본다.</t>
  </si>
  <si>
    <t>자신의 부족함을 발견했을 때, 내뱉는 말 '내가 성인군자도 아니고'. 실수투성이인 우리의 삶에서 변명이 되기도 하지만 안심을 주는 이 말 속에 담긴 의미를 생각해본다</t>
  </si>
  <si>
    <t>‘그만’이라는 말이 끝이라는 의미로 사용되다 보니, 우리는 ‘그만’을 나쁜 의미로만 생각하는 경향이 있다. 정말 그럴까?</t>
  </si>
  <si>
    <t>운수가 아주 좋은 인생을 뜻하는 '상팔자(上八字)'. 그렇다면 어떤 사람이 상팔자일까? 우리나라 속담을 통해 들여다본다.</t>
  </si>
  <si>
    <t>효(孝)란 무엇일까? 효경(孝經)의 '신체발부 수지부모' 속에 담긴 진정한 효의 의미를 되새겨 본다.</t>
  </si>
  <si>
    <t>단어에서 순서는 매우 중요한 역할을 한다. 그렇다면 희로애락(喜怒哀樂)은 무슨 순서일까? 말 속에 담긴 인생사를 들어본다.</t>
  </si>
  <si>
    <t>우리는 살면서 여러 가지 이유로 악을 쓰고 달려들고, 악을 쓰고 얼굴에 핏발을 세웁니다. 과연 '악을 쓴다'는 건 최후의 수단인 것일까?</t>
  </si>
  <si>
    <t>우리가 쉽게 하는 말 중 하나 '아무것도 아닌 걸 갖고', 이 말 속에 쓰인 '아무'의 쓰임새를 살펴보며, 이 말의 의미에 대해 다시 생각해본다.</t>
  </si>
  <si>
    <t>우리는 '덮어놓고' 하는 일이 참 많다. 덮어놓고 화를 내기도 하고, 울기도 하며, 칭찬을 하거나 믿기도 한다. 이런 우리의 행동은 과연 괜찮은 것일까?</t>
  </si>
  <si>
    <t>우리는 왜 남쪽을 앞쪽이라하고, 북쪽을 뒤쪽이라 여길까? 그리고 대부분의 뒷모습은 왜 쓸쓸하게 느껴지는 것일까? 방향을 나타내는 우리말의 어원을 통해 알아본다.</t>
  </si>
  <si>
    <t>마음에 큰 상처를 준 사람에게 우리는 '죽어도 용서 못해!'라고 말한다. 이 표현을 통해 진정한 '용서'의 의미를 생각해본다.</t>
  </si>
  <si>
    <t>강의는 마무리도 중요하다. 청중이 듣기 싫어한다면 그만두어야 한다. 이는 만고의 진리다. 사람들이 싫어한다면 더 해서는 안 된다. 강의에도 마무리의 미학은 존재한다.</t>
  </si>
  <si>
    <t>우리말에는 죄와 벌에 관한 흥미로운 표현이 있다. 바로 '죄 받다'라는 표현이다. 우리의 조상들은 왜 '벌 받다'가 아닌 '죄 받다'라는 표현을 쓴 것일까?</t>
  </si>
  <si>
    <t>어떻게 해석하느냐에 따라 오해와 분쟁의 원인이 되기도 하는 말, 유아독존(唯我獨尊). 이 말에 숨은 진짜 의미는 무엇일까?</t>
  </si>
  <si>
    <t>우리말에서 가장 복잡한 표기법인 사이시옷을 해결하는 최선의 방법은 무엇일까?</t>
  </si>
  <si>
    <t>맞춤법 오류 중에 어떤 것은 눈에 너무 익어서 일어나는 오류이다. 대표적인 것이 바로 '금세'와 '금새'. 익숙함이 주는 오류에 빠지지 않기 위해서는 무엇을 기억해야 할까?</t>
  </si>
  <si>
    <t>'어서 오십시요'가 맞을까, '어서 오십시오'가 맞을까? 헷갈리기 쉬운 어미 '~오'와 '~요'의 구분. 그 해법을 알아본다.</t>
  </si>
  <si>
    <t>맞춤법이 틀렸을 때 가장 눈에 뜨이는 오류는 ‘안’과 않다의 ‘않’을 구분하지 못하는 경우. 알고 보면 쉬운 '안'과 '않'의 차이를 알아본다.</t>
  </si>
  <si>
    <t>1988년 맞춤법이 변경되며, '있읍니다'가 '있습니다'로 바뀐 것은 많이 알려진 사실. 그렇다면, '있음'은 왜 여전히 '슴'이 아닌 '음'으로 쓰는 걸까?</t>
  </si>
  <si>
    <t>'주스'와 '쥬스' 중 어느 것이 맞을까? 헷갈리는 외래어 표기법 중 이중모음 표기와 관련해 틀리기 쉬운 맞춤법을 알아본다.</t>
  </si>
  <si>
    <t>쉬운듯 하면서도 늘 헷갈리는 외래어(외국어)표기법. 원리와 원칙만 알면 더 이상의 혼돈을 막을 수 있다. '뉴욕 커피숍'으로 대표되는 외래어 표기법을 알아본다.</t>
  </si>
  <si>
    <t>우리말 맞춤법에서 제일 어려운 맞춤법 중의 하나인 '사이시옷' 표기. 이유가 애매한 예외규정 탓에 자주 헷갈리는 '사이시옷'표기법을 쉽게 기억하는 방법은?</t>
  </si>
  <si>
    <t>한국인이 가장 많이 틀리는 표기법 중 하나가 수컷을 표기하는 '수'와 '숫'에 대한 것이다. '양염쥐'라는 키워드를 활용해 한국어 암수 표기에 대해 정확히 배워본다.</t>
  </si>
  <si>
    <t>우리가 맞춤법을 틀리는 이유는 바로 '발음의 문제' 때문. 표기법과 실제 발음이 다른 경우가 있기 때문이다. 틀리기 쉬운 맞춤법을 재미있고 쉽게 기억하는 방법을 소개한다.</t>
  </si>
  <si>
    <t>남을 비난할 때 하는 행동인 '손가락질'. 손가락으로 사람을 가리키는 게 왜 나쁜 행위일까?</t>
  </si>
  <si>
    <t>독은 나쁘고, 약은 좋다? 하지만 독도 약이 될 수 있으며, 약도 독이 되는 경우가 존재한다. 독(毒)과 약(藥)의 의미를 통해 올바른 삶의 자세를 생각해본다.</t>
  </si>
  <si>
    <t>어떻게 하면 늘 행복하고 즐겁게 살 수 있을까? '기쁘다'는 말 속에서 그 답을 찾아본다</t>
  </si>
  <si>
    <t>부정적인 줄 알았던 단어의 의미를 찬찬히 들여다보면 깊은 묘미를 발견하게 되기도 한다. 우리말 '유별(有別)'이 그런 단어 중 하나이다</t>
  </si>
  <si>
    <t>[미치다]로 발음되는 세 단어를 통해, 언어유희가 주는 깨달음을 들여다본다.</t>
  </si>
  <si>
    <t>다른 언어에서는 찾기 힘든 표현 '사이가 좋다'. 이 말 속에 담긴 관계의 중요성과 의미에 대해 생각해본다.</t>
  </si>
  <si>
    <t>지금 우리에겐 '맞먹는'일이 필요하다? 부정적인 표현으로만 사용했던 말 속에 담긴 대화의 의미에 대해 생각해본다.</t>
  </si>
  <si>
    <t>수에는 우리가 생각하는 세상의 크기와 세상을 바라보는 감정이 담겨 있다. 산술적인 의미뿐 아니라 수많은 사람들이 '숫자'로 담아내고자 했던 삶의 이야기를 느껴본다.</t>
  </si>
  <si>
    <t>아름다움을 추구하는 것은 인간의 본성이다. 우리말 '아름답다'에는 아름다움을 어떻게 봐야하는 지에 대한 관점이 담겨있다.</t>
  </si>
  <si>
    <t>왜 우리는 인맥이 넓은 사람을 두고 '마당발'이라고 하는 것일까? '만족(滿足)하다', '도둑이 제 발 저린다' 등 우리말에서는 성실함도, 편안함, 걱정도 다 발과 관련이 있다.</t>
  </si>
  <si>
    <t>어떤 단어를 보면 극단적인 생각이 서로 만나는 경우가 있다. '끔찍하다'와 '가엽다'를 통해 단어를 이성이 아닌 감성으로 만나야 하는 이유를 알아본다.</t>
  </si>
  <si>
    <t>세상을 살면서 우리는 수많은 실수를 한다. '실수(失手)'라는 단어가 가진 의미를 살펴보고, 내가 살아오면서 놓친 것들에 대해 생각해본다.</t>
  </si>
  <si>
    <t>진실 보다는 '거짓'이 더 많은 세상. 어떻게 해야 거짓없는 세상을 만들 수 있을까? '거짓'의 어원을 살펴보고, 우리의 속마음이 들려주는 이야기에 귀 기울여보자.</t>
  </si>
  <si>
    <t>'말'과 '소리'의 차이는 무엇일까? 사람의 말을 '소리'로 표현한 우리말을 통해 내가 평소에 하는 '말'에 대해 생각해본다. 오늘 내가 한 것은 '말'이었을까, '소리'였을까?</t>
  </si>
  <si>
    <t>왜 같은 병을 두고, 상사병은 '병이 나다'라고 하고, 감기는 '감기가 들다'라고 표현하는 것일까? '생각이 났다'와 '생각이 들었다'의 차이는 무엇일까? '나다'와 '들다'에 담긴 우리 민족의 정서를 살펴본다.</t>
  </si>
  <si>
    <t>부모가 자기 자녀를 지나치게 좋게 보는 것은 잘못이라는 이 속담 속에는 우리가 놓치고 있는 것이 하나 있다.</t>
  </si>
  <si>
    <t>우리말에만 있는 어법인 '받침'은 단순히 받침이 아니다. 발음을 그렇게 하는 데는 이유가 있다. 받침이 보여주는 세상에 눈을 돌려보자.</t>
  </si>
  <si>
    <t>사람들은 쉽게 말한다. "최선을 다하겠다, 열심히 하겠다" 그렇다면 열심히, 바쁘게 살면, 그것이 최선을 다하는 것일까? 우리는 정말 최선을 다하고 있는 걸까?</t>
  </si>
  <si>
    <t>흔히 쉬는 것을 노는 것이라고 생각하는 경우가 많다. 하지만 우리말의 '쉬다'는 전혀 다른 세상을 보여준다</t>
  </si>
  <si>
    <t>누군가와 다툰 일로 푸념을 하다가 갑자기 화를 내고 가버리는 아내. 이유는 내가 아내를 '객관적'으로 봤기 때문? '객관적'이라는 말에 담긴 삶의 진리를 생각해본다</t>
  </si>
  <si>
    <t>포스트휴먼 시대, 우리는 무엇을 준비해야 할까?</t>
  </si>
  <si>
    <t>포스트휴먼 시대, 민주주의 체제가 위협받는다?</t>
  </si>
  <si>
    <t>포스트휴먼사회의 재앙을 막기 위해서는 어떤 사회 설계가 필요할까?</t>
  </si>
  <si>
    <t>포스트휴먼 시대에 로봇세 과세는 가능할까?</t>
  </si>
  <si>
    <t>포스트휴먼 시대에 주목받는 산업은 무엇일까?</t>
  </si>
  <si>
    <t>'인간 증강'을 반대하는 이유는 무엇일까?</t>
  </si>
  <si>
    <t>증강 인간과 인류가 공존하게 되면 어떤 상황이 벌어질까?</t>
  </si>
  <si>
    <t>불평등을 만드는 증강 인간, 막을 수 없는 이유는 무엇일까?</t>
  </si>
  <si>
    <t>기억과 지능을 이식한 컴퓨터를 인간이라고 부를 수 있을까?</t>
  </si>
  <si>
    <t>노화와 죽음은 인간의 숙명이 아니라 고칠 수 있는 질병에 불과하다?</t>
  </si>
  <si>
    <t>미래의 주인공으로 떠오르는 '포스트휴먼'은 누구인가?</t>
  </si>
  <si>
    <t>사람마다 그 대상은 다르지만 공통적으로 바라는 한 가지, 성공. 그러나 경영의 구루들은 왜 성공을 경계하라 말하는가?</t>
  </si>
  <si>
    <t>기업전략에서 빼놓을 수 없는 요소가 된 공유가치창출(CSV : Creating Shared Value). 그러나 여전히 대부분의 기업은 사회문제해결이 부수적 임무일 뿐이라는 편견을 고수하고 있다</t>
  </si>
  <si>
    <t>기업의 얼굴이자 이미지와 가치를 지닌 자산 브랜드, 시장 트렌드, 국가와 문화, 세대를 아우르는 브랜드는 어떻게 만들어 지는가?</t>
  </si>
  <si>
    <t>인류의 역사, 기업의 역사에서 빠질 수 없는 한 가지, 경쟁. 우리 기업은 제대로 된 경쟁을 하고 있는가?</t>
  </si>
  <si>
    <t>혁신 담당자들의 가장 큰 고민거리, 구성원의 자발적 참여. 성공적 혁신을 가로막는 무관심과 불신의 벽을 어떻게 넘어설 것인가?</t>
  </si>
  <si>
    <t>오늘날의 기업경쟁은 누가 더 나은 제품과 기술을 보유했느냐가 아니라 누가 더 나은 비즈니스 모델을 만들고 실행에 옮기느냐에 달려있다. 과연 우리는 잘 하고 있는 것일까?</t>
  </si>
  <si>
    <t>'시장조사는 백미러일 뿐이다. 지난 과거만 알려줄 뿐 미래를 예측하는 통찰은 주지 못하기 때문이다' 자신의 경험만을 이야기할 수 있는 소비자의 한계, 어떻게 극복할 것인가?</t>
  </si>
  <si>
    <t>모든 플랫폼은 공급자와 사용자의 양 측면을 가지고 있다. 장벽이 사라지고 역할이 모호해지는 새로운 전략의 규칙에 기업은 어떻게 대비해야 할까?</t>
  </si>
  <si>
    <t>기술의 진보가 가져온 산업의 해체, 산업의 해체가 가져온 수많은 변수, ‘융합의 시대’로 나아가기 위해 ‘해체의 격랑’을 건너야 하는 지금, 기업의 과제는 무엇인가?</t>
  </si>
  <si>
    <t>누구나 자유롭게 참여할 수 있고 모든 것을 취할 수 있는 비즈니스의 場, 플랫폼(Platform). 우리 기업은 플랫폼의 역습을 받아들일 준비가 되어 있는가?</t>
  </si>
  <si>
    <t>기술과 기술, 제품과 제품의 결합을 너머 전 영역으로 확대되고 있는 융복합의 범위, High-tech 보다 High-packaging이 중요한 시대, 성패를 결정 짓는 것은 무엇일까?</t>
  </si>
  <si>
    <t>모든 영역에서 제조업과 서비스업 간의 영역 파괴는 가속화될 것이다. 경계 파괴가 불러온 새로운 사업 기회 앞에서 우리 기업의 業은 과연 어떻게 정의할 수 있을 것인가?</t>
  </si>
  <si>
    <t>거의 모든 산업 분야에 두루 적용되는 전략 개념,'Do more with less', 이를 위해 기업에게 요구되는 과제, 효율성(Efficiency)과 효과성(Effectiveness). 우리 기업의 혁신은 무엇을 추구하고 있는가?</t>
  </si>
  <si>
    <t>新기술과 만났을 때, 기업은 新기술로 舊기술을 대신하는 '기술 교체'를 혁신전략으로 떠올린다. 과연 새로운 기술이 과거의 것 보다 더 낫다고 할 수 있을까?</t>
  </si>
  <si>
    <t>거대한 파도, 4차 산업혁명. 그 물결은 성공의 기회일까, 실패의 위기일까?</t>
  </si>
  <si>
    <t>초융합 혁신, 딥 이노베이션 등 끊임없이 혁신을 외치는 기업들. 그러나 혁신의 길목에는 자칫 커다란 위기를 불러올 수많은 딜레마가 존재한다.</t>
  </si>
  <si>
    <t>하루, 1시간, 30분...도저히 더 빨라질 수 없을 것 같던 배송 시간을 10분으로 단축한 스타트업이 있다? 유럽에서 가장 빠르게 유니콘에 등극한 스타트업 '고릴라스'에 대해 알아본다</t>
  </si>
  <si>
    <t>다이내믹 프라이싱을 신선 식품에 도입해 1석 3조 효과를 제공하는 스타트업, 웨이스트리스를 만나 본다.</t>
  </si>
  <si>
    <t>아이들 용돈 관리부터 주식 투자까지 관리해주는 앱이 있다? 잘나가는 핀테크 스타트업 '그린라이트'의 성장 비결을 확인해 본다.</t>
  </si>
  <si>
    <t>인재 아웃소싱 스타트업 '안델라'는 '사업성공'과 '사회적 문제 해결' 두 마리 토끼를 모두 잡을 수 있을까?</t>
  </si>
  <si>
    <t>다양한 사회문제, 코로나 팬데믹으로 부상하는 시장이 있다. 바로 멘탈헬스케어! 의외로 성공한 기업이 없다는 이 시장에서 라이라 헬스가 유니콘이 된 비결은?</t>
  </si>
  <si>
    <t>이케아 해커로 등장해 가구 액세서리라는 시장을 개척해나가는 스타트업이 있다. 작은 가구 스타트업이 글로벌 가구기업과 상생하는 전략은?</t>
  </si>
  <si>
    <t>날씨는 우리의 삶과 떼려야 뗄 수 없는 것이다. 보다 세밀하고 정확한 데이터를 확보해 솔루션을 제공하는 스타트업, 클라이마셀을 주목해보자!</t>
  </si>
  <si>
    <t>최근 스타트업의 각축장으로 떠오른 산업, 어그테크! 버려진 컨테이너로 제로마일 푸드를 실현하는 알래스카 라이프를 통해 어그테크의 가능성을 짚어보자.</t>
  </si>
  <si>
    <t>이메일 서비스를 이용하는 데 월 30달러를 지불한다? 실리콘밸리 핫 스타트업으로 떠오른 슈퍼휴먼의 전략은 무엇일까?</t>
  </si>
  <si>
    <t>수면건강 산업이 성장하면서 스마트베드에 대한 관심도 커지고 있다. 침대의 스마트화 그 이상의 가치를 만들어내고 있는 스타트업, 에잇슬립을 만나보자.</t>
  </si>
  <si>
    <t>코로나19 팬데믹 이후 각광을 받고 있는 배달시장! 이제 식료품은 물론 처방약까지 자율주행배달로봇이 가져다준다면?!</t>
  </si>
  <si>
    <t>사진으로 유니콘이 된 스타트업, 미로! 그들이 사진 한 장에 담은 미래와 가능성을 확인해 보자.</t>
  </si>
  <si>
    <t>매대 혁신을 통해 리테일 산업의 지원군으로 나선 스타트업이 있다. 리테일 테크의 구글을 꿈꾸는 기업, 트랙스의 가능성과 미래를 주목해보자.</t>
  </si>
  <si>
    <t>개인의 통장 잔고나 신용도가 한도를 결정짓는 것이 아니라 탄소배출량이 카드 한도를 결정짓는다? 스웨덴 사람들을 사로잡은 기발한 스타트업의 이야기를 만나본다</t>
  </si>
  <si>
    <t>넷플릭스를 위협하는 동영상 스트리밍 스타트업 퀴비! "빅 스토리 퀵 바이트"를 모토로 내세우는 그들의 신선한 전략을 만나본다</t>
  </si>
  <si>
    <t>환불 절차를 ‘해피’한 경험으로 전환한 스타트업이 등장해 화제가 되고 있다. 오늘 소개할 기업 ‘해피 리턴스’이다.</t>
  </si>
  <si>
    <t>2019년 3분기 게임을 제외한 스마트폰 앱 중에서 매출 1위를 차지한 틴더. 업계 1위를 유지하기 위해 어떤 혁신을 시도했을까?</t>
  </si>
  <si>
    <t>경제적인 전기차를 출시하고 자율주행차를 활용한 새로운 교통망의 청사진을 제시하며 큰 주목을 받는 스타트업이 있다. 오늘 소개하는 전기차기업 이다.</t>
  </si>
  <si>
    <t>진정한 의미의 차량 공유는 자차를 이용하지 않을 때 타인에게 차를 빌려주는 서비스이다. 최근 미국에서 진정한 의미의 차량 공유를 비즈니스로 성공시킨 기업이 등장했다. 바로, ‘튜로’ 이다.</t>
  </si>
  <si>
    <t>미국의 심각한 식품 배분의 불균형을 해결하겠다고 나선 스타트업이 등장했다. Good과 버려지는 음식을 다시 활용하는 의미 'food rescue'의 R을 딴 기업 '구더(Goodr)'이다.</t>
  </si>
  <si>
    <t>음식 배송 로봇 분야의 선두 주자이자, 큰 화제를 끌고 있는 스타트업인 &lt;스타쉽 테크놀로지&gt;를 소개한다.</t>
  </si>
  <si>
    <t>'어글리 바나나'를 건강한 간식으로 변신시키는 데 성공한 스타트업이 있다. 오늘 소개할 기업 '발나나'이다.</t>
  </si>
  <si>
    <t>온라인 쇼핑 비중이 1% 대에 불과하며, 각종 인프라 등이 열악한 방글라데시에서 큰 성장을 거둔 스타트업이 있다. 오늘 소개할 &lt;델리그램&gt;이다.</t>
  </si>
  <si>
    <t>유럽 전역의 음식 배달시장을 휩쓸며, 전 세계로 고속 질주하고 있는 한 스타트업이 있다. 오늘 소개하는 &lt;딜리버루&gt; 이다.</t>
  </si>
  <si>
    <t>전자상거래의 발전과 함께 택배 물량이 증가하면서, 택배쓰레기가 계속해서 늘고 있다. 이러한 택배 쓰레기 문제를 해결하려는 스타트업이 있다. 오늘 소개할 리비리(Liviri)이다.</t>
  </si>
  <si>
    <t>식당 내 음식물쓰레기에 대한 걱정을 덜어주기 위해 등장한 스타트업이 있다. 음식물쓰레기 처리 솔루션, 윈나우(Winnow)이다.</t>
  </si>
  <si>
    <t>아기의 몸 상태를 실시간 모니터링하고, 위험상황을 알려주는 스마트 양말을 출시한 기업, Owlet을 소개한다.</t>
  </si>
  <si>
    <t>아이들 픽업 서비스를 전문적으로 제공하는 승차 공유 스타트업, 홉스킵드라이브(HopSkipDrive)를 소개한다.</t>
  </si>
  <si>
    <t>우버와 유사한 비즈니스 모델을 지닌 공유버스 스타트업이 큰 인기를 끌고 있다. 바로, 플릭스버스(Flixbus)이다.</t>
  </si>
  <si>
    <t>새로운 탈모 치료 방식을 제시함으로써 사람들의 인식까지 바꾸고자 하는 탈모약 정기 배송 스타트업 '킵스(Keeps)'를 소개한다.</t>
  </si>
  <si>
    <t>나홀로 여행객을 겨냥한 패키지 상품을 내놓아 큰 인기를 끄는 스타트업이 있다. '플래시 팩(Flash Pack)'이다.</t>
  </si>
  <si>
    <t>사람들의 구매 성향을 연구, 분석한 끝에 차별화된 비즈니스 모델을 내놓은 온라인 슈퍼마켓 스타트업이 있다. 바로, 피크닉(Picnic)이다.</t>
  </si>
  <si>
    <t>의사와 환자를 이어주는 의료 플랫폼 스타트업, 작닥(Zocdoc)을 소개한다.</t>
  </si>
  <si>
    <t>셔츠 밑단 길이에 집중해 주목 받는 스타트업이 있다. 오늘 소개해 드릴 셔츠기업, 언턱잇(UNTUCKit)이다.</t>
  </si>
  <si>
    <t>젊은 1인 가구를 겨냥한 테이블과 침대를 판매하는 스타트업이 있다. 바로, 가구 전문 스타트업 플로이드(Floyd)이다.</t>
  </si>
  <si>
    <t>오프라인 매장의 빈 공간을 활용한 스타트업이 있다. 오프라인 매장 공유 스타트업, 어피어히어(Appear Here)이다.</t>
  </si>
  <si>
    <t>유명 관광지나 번화가에 위치한 지역상점들의 남는 공간에 여행 짐을 맡길 수 있도록 연결해주는 스타트업, '시티스테이셔'를 소개한다.</t>
  </si>
  <si>
    <t>위워크의 네트워크 공유를 통해 초등학생들의 아이디어를 샘솟게 하고자 하는 스타트업, 위그로우(Wegrow)에 대해 자세히 살펴본다.</t>
  </si>
  <si>
    <t>미국 Z세대들에게 독보적인 인기를 누리고 있는 앱, 뮤지컬리(Musical.ly)를 소개한다.</t>
  </si>
  <si>
    <t>인도네시아 시장에서 오토바이 호출 서비스로 압도적인 지배력을 유지하고 있는 토종 스타트업이 있다. 바로, 고젝(Go-Jek)이다.</t>
  </si>
  <si>
    <t>중고 의류에 대한 인식을 확 바꾸며, 거대한 시장에 돌풍을 일으키고 있는 한 스타트업이 있다. 바로, 'ThredUP'이다.</t>
  </si>
  <si>
    <t>초기 공유서비스의 대상을 공공의 대중교통까지 확장시킨 기업이 있다. 바로, 핀란드 스타트업 MaaS Global의 앱 Whim이다.</t>
  </si>
  <si>
    <t>'하이테크 여행용 캐리어'로 화제가 되는 한 스타트업이 있다. 바로, 라덴(Raden)이다. 이 기업의 성공전략을 자세히 살펴본다.</t>
  </si>
  <si>
    <t>구독기반의 비즈니스 모델을 적용한 헬스케어 스타트업이자 온라인 약 배달 서비스 기업, 필팩을 소개한다.</t>
  </si>
  <si>
    <t>헬스케어 분야의 구글이 되겠다는 야심찬 목표를 가진 스타트업, 아미노를 자세히 소개한다.</t>
  </si>
  <si>
    <t>각국 정부와 글로벌 기업들을 중심으로 '순환경제 시스템' 구축 노력이 활발히 진행되고 있다. 어떤 프로젝트가 추진되고 있을까? 자원순환 솔루션을 확인해 본다.</t>
  </si>
  <si>
    <t>온실가스 배출을 대폭 줄인다면 탄소 중립이 해결될 수 있을까? 이산화탄소 배출을 0으로 만드는 탄소중립을 넘어, 이산화탄소를 줄이는 탄소 감축, Carbon Negative가 필요한 이유를 알아본다.</t>
  </si>
  <si>
    <t>현재의 노력에도 기온이 계속 상승하는 '오버슈팅' 현상으로 지구 온난화의 티핑 포인트를 맞이하면 어떻게 될까? 기후위기에 대비하는 글로벌 기업의 움직임을 알아본다</t>
  </si>
  <si>
    <t>환경경영3.0의 글로벌 기업들은 기업 내부의 자체적인 기후변화 대응은 물론 공급망 차원의 관리까지 나서고 있다!</t>
  </si>
  <si>
    <t>환경경영3.0 그 첫 번째 실천과제! 저탄소 고효율의 CYAN 에너지 전환, 글로벌 기업들은 어떻게 실천하고 있을까</t>
  </si>
  <si>
    <t>新기후체제가 본격화되고 있는 오늘날, 새로운 환경경영이 필요하다! 이전과는 다른 환경경영3.0을 소개한다</t>
  </si>
  <si>
    <t>기다리는 자에게 복이 있다? 인생은 하륜처럼!</t>
  </si>
  <si>
    <t>임오화변으로 보는 리더와 팔로워 사이 소통의 중요성</t>
  </si>
  <si>
    <t>직장생활에서 가장 중요한 말 한마디, 남이의 일화를 통해 새겨본다.</t>
  </si>
  <si>
    <t>변절의 대명사 신숙주에게서 보는 사내정치의 명과 암</t>
  </si>
  <si>
    <t>직장내 선후배 관계에서 중요한 점은 무엇일까?</t>
  </si>
  <si>
    <t>호의를 베풀고, 또 호의를 감사히 여긴다면 직장생활이 좀 더 수월하지 않을까?</t>
  </si>
  <si>
    <t>임금, 스승, 당파에 대한 지나친 충성심이 가져온 시련</t>
  </si>
  <si>
    <t>선을 지켜라! 그렇지 않으면 모든 것을 잃게 된다</t>
  </si>
  <si>
    <t>평판관리에 실패한 허균의 최후는?</t>
  </si>
  <si>
    <t>견뎌라! 견디는 자가 곧 승리한다</t>
  </si>
  <si>
    <t>오늘도 삽질하셨나요? 삽질로 자괴감이 들었나요? 그렇다면 이 위인의 이야기를 들어보면 어떨까요?</t>
  </si>
  <si>
    <t>하고 싶은 일을 하기 위해서 직장을 관둬야 할까? 조선 직장인 박연은 이 상황에서 어떻게 행동했을까?</t>
  </si>
  <si>
    <t>큰 돈 들이지 않고 고객 충성도를 높이는 손쉬운 방법이 있다?!</t>
  </si>
  <si>
    <t>협상할 땐 포커페이스가 유리하다고 하는데 정말 그럴까? 포커페이스 전략에 대한 새로운 연구에서 시사점을 찾아보자.</t>
  </si>
  <si>
    <t>각종 미디어에 각종 사진과 광고가 넘쳐나는 세상! 컬러광고가 좋을까? 흑백광고가 좋을까?</t>
  </si>
  <si>
    <t>해외 근무 경험은 기업의 독창성과 혁신성에 어떤 영향을 미칠까?</t>
  </si>
  <si>
    <t>남자는 육식, 여자는 채식? 인류 보편의 고정관념에 관한 연구를 소개한다.</t>
  </si>
  <si>
    <t>바야흐로 측정의 시대! 측정하면 성과가 더 높아질 것으로 생각하지만, 예상치 못한 부작용이 있다?</t>
  </si>
  <si>
    <t>명품 브랜드는 CSR 활동이 오히려 소비자의 선택을 줄일 수 있다? 명품 브랜드의 CSR은 어떤 모습이어야 할까?</t>
  </si>
  <si>
    <t>저소득계층의 비만율이 더 높은 이유는 무엇일까?</t>
  </si>
  <si>
    <t>페이스북에는 좋아요(Like) 버튼이 있다. 마음에 드는 컨텐츠에 자신의 선호도를 표시할 수 있게 해준 것! 이 '좋아요'를 보면 구매의향이 높아진다는데 과연 사실일까?</t>
  </si>
  <si>
    <t>밤하늘의 은하수, 광활한 대자연, 형형색색의 오로라. 이런 경이로운 장면이나 소리를 들으면 사람 마음속에선 어떤 일이 일어날까?</t>
  </si>
  <si>
    <t>'따뜻한 남자'와 '친절한 남자', 어느 쪽이 더 생생하게 느껴질까?</t>
  </si>
  <si>
    <t>소비자에게 너무 많은 선택지를 제공하면 오히려 선택될 확률이 줄어든다. 그럼 하나의 대안만 제공하면 더 쉽게 선택될 수 있을까?</t>
  </si>
  <si>
    <t>여성의 고위직 진출을 가로막는 조직 내 보이지 않는 장벽 '유리천장'은 정말 존재하는 것일까?</t>
  </si>
  <si>
    <t>교육에 있어 강사의 역할은 얼마나 중요할까? 교육효과에 대한 흥미로운 연구를 소개하고, 기업교육의 시사점을 찾아본다.</t>
  </si>
  <si>
    <t>사소하지만, 큰 문제로 번지는 깨진 유리창. 어떻게 하면 깨진 유리창을 원래의 상태로 되돌릴 수 있을까?</t>
  </si>
  <si>
    <t>사소한 것이 큰 문제로 번진다는 '깨진 유리창의 법칙'은 실제로 존재하는 걸까?</t>
  </si>
  <si>
    <t>소통의 시대, 훌륭한 리더가 되기 위해 이마 위에 'E'를 그려보자!</t>
  </si>
  <si>
    <t>용을 좋아한다고 했지만 사실은 용의 껍데기만 좋아했던 섭공을 통해 우리의 모습을 돌아본다</t>
  </si>
  <si>
    <t>나무를 잘 자라게 하는 방법에서 백성을 잘 다스리는 비결을 찾아본다</t>
  </si>
  <si>
    <t>제왕을 명군으로 만들기 위해 목숨걸고 간언하는 신하들이 있다. 미처한 신분으로 임음을 지혜롭게 가르쳤던 우맹을 소개한다</t>
  </si>
  <si>
    <t>여산 속에서는 여산의 진면목을 볼 수가 없다. 문제의 상황을 바로 보려면 어떻게 해야할까?</t>
  </si>
  <si>
    <t>실패의 원인을 찾을 때 시선을 어디에 두고 있는가? 외부로 향하는 시선을 자신에게로 돌리고 스스로 원인을 찾는 지혜롭고 밝은 리더를 소개한다</t>
  </si>
  <si>
    <t>사람이 명이 다해 몸은 비록 죽었어도 그 이름이 영원히 남아 존경을 받게 하는 세 가지가 있다. 이 세 가지를 모두 세운 복파장군 마원의 이야기를 소개한다</t>
  </si>
  <si>
    <t>고민이 많을 수 밖에 없는 리더의 자리. 다른 의견을 수용하기 위해 잠 못이루는 리더들에게 오늘의 이야기를 전한다</t>
  </si>
  <si>
    <t>한나라 명재상 병길은 왜 소의 안부를 물어봤을까?</t>
  </si>
  <si>
    <t>한 해동안 열심히 이룬 성과, 어떻게 평가할까? 우리가 성과에 대해 쉽게 빠지는 실수를 알아본다</t>
  </si>
  <si>
    <t>절박한 상황에 빠진 이들에게 필요한 것은 때에 맞는 작은 도움이다. 곤경에 처한 이웃을 대하는 우리의 모습은 어떠한가?</t>
  </si>
  <si>
    <t>친구의 비난과 적의 비난은 엄연히 다르다! 나를 더욱 강하고 바로 서도록 해주는 진정한 벗의 충고에 대해 알아본다</t>
  </si>
  <si>
    <t>완물상지를 통해 지나침을 다스리는 방법을 배워본다</t>
  </si>
  <si>
    <t>나이가 많으면 어른이 되는 것일까? 진정한 어른의 의미를 되짚어 보며 '자립'에 대해 생각해 본다</t>
  </si>
  <si>
    <t>2020년 경자년의 주인공 '쥐'와 관련된 성어를 통해 인생을 바꿀 수 있는 계기가 어디서 부터 시작되는지 함께 알아본다</t>
  </si>
  <si>
    <t>언어가 갖고 있는 힘을 무시해 크게 낭패를 본 여왕의 이야기를 통해, 언어의 통로 '언로'의 중요성을 다시 한번 알아본다</t>
  </si>
  <si>
    <t>지금 나를 가로막고 있는 어려움의 원인이 허깨비 같은 '두려움'은 때문은 아닐까? 전국시대 위인 노중련을 통해 두려움을 넘어서는 지혜를 배워본다</t>
  </si>
  <si>
    <t>분주함 속에서 모든 일이 힘겹게만 느껴질 때! 내 삶 속에서 가장 필요한 것은 무엇일까? 락차불피를 통해 답을 찾아본다</t>
  </si>
  <si>
    <t>목표를 이루기 위해 가는 여정에서 걸림돌이 되거나 방향을 헷갈리게 하는 요인은 없는지 남원북철 성어를 통해 점검해 본다</t>
  </si>
  <si>
    <t>가까운 사람들 마저 등을 돌리는 상황, 어떻게 이겨내야할까? 주중적국에 담겨진 역사속 이야기를 통해 답을 찾아본다</t>
  </si>
  <si>
    <t>나는 되고 남은 안 된다는 생각, 갖고 계신가요? 주관방화에 담긴 고전을 통해 이 시대 리더에게 진짜 필요한 덕목은 무엇인지 배워봅니다</t>
  </si>
  <si>
    <t>태산이 높아질 수 있었던 이유는, 하찮은 돌멩이 하나라도 사양하지 않았기 때문이라는데...여러분은 주변의 하찮은 것을 어떻게 대하고 계신가요?</t>
  </si>
  <si>
    <t>주는 것은 적고 탐하는 것만 많은 사람이 여러분의 곁에도 있으신가요? 돈제양전의 교훈을 담고 있는 고전을 통해 리더에게 필요한 덕목을 배워봅니다</t>
  </si>
  <si>
    <t>인질을 왕으로 만든 위나라 상인 여불위의 안목을 통해, 진짜 중요한 것의 가치를 알아보는 방법을 배워본다</t>
  </si>
  <si>
    <t>어려운 문제를 잘 해결하려면 어떻게 해야할까? 날카로운 칼을 잘 다루었던 포정의 이야기를 통해 문제를 깊이 있게 바라보는 지혜를 배워본다</t>
  </si>
  <si>
    <t>한 번 팽팽히 당기면 한 번은 느슨하게 잡아야하는 활시위 처럼, 禮와 樂의 적절한 조화를 통해 조직을 이끌어나가는 법을 배워본다</t>
  </si>
  <si>
    <t>재앙이 연못 속 고기에 미친다는 뜻의 '앙급지어' 까닭 없이 화를 당하는 것을 의미하는데...아무런 잘못도 없는데 막대한 손실을 입은 경우, 어떻게 해야할까?</t>
  </si>
  <si>
    <t>벗의 잘못을 바른말로 충고하는 '쟁우' 당신의 곁에도 충고를 아끼지 않는 친구 '쟁우'가 존재하는가? 내 삶을 아름답게 만드는 필수 요소 '쓴소리 하는 친구'에 대해 알아본다</t>
  </si>
  <si>
    <t>일을 맡겨놓고 끊임없이 체크하는 리더, 한번 맡겼으면 끝까지 믿고 맡기는 리더, 당신은 어느 쪽에 더 가까운 리더인가? 풍당논장을 통해 신뢰의 중요성을 알아본다</t>
  </si>
  <si>
    <t>간신을 향해 던지는 일갈을 통해,올바른 리더로 바로 서는 방법을 배워본다</t>
  </si>
  <si>
    <t>당신의 결점과 단점을 보완해 주는 것은 무엇인가요? 나를 위해 충고를 아끼지 않는, 나 자신을 바라보는 '거울'에 대한 이야기를 통해 진정한 삶의 혜안을 만나봅니다</t>
  </si>
  <si>
    <t>목구멍 속에 숨어서,하는 말 마다 따라하는 벌레 '응성충'을 아시나요? 줏대없고, 소신없는 사람을 의미하는 이 벌레의 이야기를 통해 잃어버린 소신을 찾아 봅니다!</t>
  </si>
  <si>
    <t>주위 사람들의 말에 얼마나 귀 기울이시나요? 성공에 도취되어 좋은 말만 듣고 충고는 흘려 듣진 않으시나요? 곡돌사신이 담고 있는 이야기를 통해 이 시대 리더에게 필요한 진짜 덕목을 알아봅니다.</t>
  </si>
  <si>
    <t>겉과 속이 다른 실체에 혼란을 느낀 적이 있나요? 때로는 그럴 듯한 겉모습에 보잘 것 없는 진실이 가려져 있을지 모릅니다. 겉모습에 현혹되지 않고, 실체를 볼 줄 아는 혜안을 선물합니다.</t>
  </si>
  <si>
    <t>시신이 되어서도 나라를 부강하게 했던 사추의 이야기를 통해 패권주의가 판치는 국제무대에서 강소국으로 어엿하게 설 수 있는 방법을 배워봅니다</t>
  </si>
  <si>
    <t>합리적인 분석으로 상대방의 잘못을 깨우쳐주되, 오만한 인상을 주지 않는게 과연 가능할까? 지혜로운 외교술로 나라의 존엄을 지킨 '자산'의 이야기를 통해 진정한 리더의 자세를 배워본다.</t>
  </si>
  <si>
    <t>불의한 부귀는 뜬구름과도 같다는 옛 성현들의 가르침을 다시금 새겨본다</t>
  </si>
  <si>
    <t>리더는 눈 앞의 작은 이익에 몰두해 장기적 이익을 보지 못하는 어리석은 행동을 지양해야 한다. 이와 관련한 사자성어에 대해 알아본다.</t>
  </si>
  <si>
    <t>고생 끝에 얻은 성공은 참으로 소중한 결실이다.이 성공의 열매를 지속적으로 누리기 위해서는 고생이 준 깊은 교훈을 잊어서는 안 된다</t>
  </si>
  <si>
    <t>당태종 이세민은 여러 사람의 장점은 살리고 단점을 보완하는 용병술을 통해 일의 성과를 제고했다</t>
  </si>
  <si>
    <t>사람을 임명함에 있어서는 오직 현명함만을 바라본다는 임인유현 사자성어의 유래와 메시지에 대해 자세히 알아본다.</t>
  </si>
  <si>
    <t>Security에는 '보안'과 '증권'이라는 전혀 다른 뜻이 담겨 있다. 이유가 뭘까? 어원을 통해 확인해 본다.</t>
  </si>
  <si>
    <t>연금과 숙박은 뜻이 전혀 다르지만 영어 표기는 'Pension'으로 동일하다. 이유가 뭘까? 어원을 통해 단어의 배경을 확인해 본다.</t>
  </si>
  <si>
    <t>가격과 가치는 반드시 일치하지는 않는다. 왜 그럴까? 가격의 어원을 통해 가격과 가치의 차이를 확인해 본다.</t>
  </si>
  <si>
    <t>Short Selling의 뜻은 '공매도'이다. Short의 어떤 의미가 반영된 것일까?</t>
  </si>
  <si>
    <t>PEF를 풀어쓰면 Private Equity Fund이다. 여기서 Private이 의미하는 바는 무엇일까?</t>
  </si>
  <si>
    <t>HEDGE FUND의 'HEDGE'의 어원은 무엇일까?</t>
  </si>
  <si>
    <t>Sniper, 저격수의 어원은 무엇일까?</t>
  </si>
  <si>
    <t>회계사를 뜻하는 영어 단어 ‘어카운턴트(accountant)’의 어원은 무엇일까? 회계의 핵심이 어원에 있다고 하는데... 그 이야기를 풀어본다.</t>
  </si>
  <si>
    <t>Finance의 어원이 프랑스 영화 마지막에 등장하는 'Fin'이라는 단어와 관련이 있다고 하는데... 어떻게 된 일일까?</t>
  </si>
  <si>
    <t>동전은 언제 최초로 만들어졌을까? 동전을 의미하는 '코인'은 어디에서 유래했을까?</t>
  </si>
  <si>
    <t>재무이론에서 중요하게 여기는 ‘캐쉬’의 어원은 무엇일까?</t>
  </si>
  <si>
    <t>주식 우량주를 의미하는 BLUE CHIP이 카지노, 하우스와 연관이 있다는데... 어떤 관계가 있을까?</t>
  </si>
  <si>
    <t>1997년 한국은 국가 부도 앞에 직면했었다. IMF로 구제금융을 받기는 했지만 그 파장은 매우 컸다. Moratorium의 어원은 무엇일까?</t>
  </si>
  <si>
    <t>Interest에는 관심, 흥미도 있지만 '이자'라는 뜻도 있다. 어떻게 '이자'라는 단어가 탄생하게 되었을까?</t>
  </si>
  <si>
    <t>美 중앙은행의 공식 명칭에는 bank가 들어가지 않는다고 하는데... 美 중앙은행의 공식 명칭은 무엇일까?</t>
  </si>
  <si>
    <t>영국과 미국에서 쓰는 무게 단위인 ‘파운드(pound)’의 약자‘p’가 아니라 ‘lb’가 되었을까?</t>
  </si>
  <si>
    <t>달러의 발권이익, ‘시뇨리지’의 어원은 무엇일까?</t>
  </si>
  <si>
    <t>DOLLAR인 $에 S가 쓰이는 이유는 무엇일까?</t>
  </si>
  <si>
    <t>가성비를 영어로 하면 무엇일까? Cost와 Benefit의 어원에 대해 알아본다.</t>
  </si>
  <si>
    <t>위험을 뜻하는 단어 'RISK'는 그리스 신화에 등장하는 이야기, 암초에서 유래했다고 하는데... 그 이야기 속으로 들어가보자.</t>
  </si>
  <si>
    <t>명예가 걸린 결판을 내야 할 때, 서양에서는 죽음의 결투를 하곤 했다. 모기지에 '죽음'의 뜻이 내포되어 있다고 하는데... 어떻게 된 이야기일까?</t>
  </si>
  <si>
    <t>더치 페이의 어원은 왜 네덜란드에서 나왔을까? 우리가 많이 쓰는 콩글리쉬, 더치 페이의 어원에 대해 알아보자.</t>
  </si>
  <si>
    <t>프랜차이즈와 프랑스의 어원은 같다고 하는데 그 배경은 무엇일까? 용감하고 야만스럽기로 소문난 프랑크족의 이야기를 들어보자.</t>
  </si>
  <si>
    <t>1992년 미국 대선에서 주지사 출신 빌 클린턴은 ‘문제는 경제야, 바보야 (It’s the economy, stupid)’라는 말로 사람들의 마음을 사로잡았다. ECONOMY의 어원은 무엇일까?</t>
  </si>
  <si>
    <t>'쁘로까'하면, '교활한 거간꾼'이라고 여겨지곤 했다. 그런데 그 '쁘로까'가 브로커와 같은 말이다. BROKER의 어원은 무엇일까?</t>
  </si>
  <si>
    <t>한때 경영전략에서 자주 쓰이던 용어인 벤치마킹. BENCHMARKING의 어원은 무엇일까?</t>
  </si>
  <si>
    <t>BANK의 어원이 ‘강둑’이었다고 하는데... '강둑'이 은행이 된 사연은 무엇일까?</t>
  </si>
  <si>
    <t>자본을 뜻하는 CAPITAL의 어원은 무엇일까?</t>
  </si>
  <si>
    <t>불 마켓, 베어 마켓이라는 말이 있다. 이 말의 뜻은 무엇이며 왜 이런 의미를 지니게 되었을까?</t>
  </si>
  <si>
    <t>은행 창구에서 돈의 출납을 담당하는 직원을 텔러라고 부른다. 창구에서 말해주는 사람이기 때문에 텔러라고 하는게 아니라고 하는데... 텔러의 진짜 뜻은 무엇일까?</t>
  </si>
  <si>
    <t>영미권에서는 조상의 직업이 이름이 된 경우가 많다. James Bond의 성 Bond의 뜻은 무엇일까?</t>
  </si>
  <si>
    <t>뉴욕이 NEWYORK이라는 이름을 갖게 된 사연은? 또한 월스트리트가 금융중심지가 된 사연에 대해 알아본다.</t>
  </si>
  <si>
    <t>투자와 투기를 가르는 기준은 무엇일까? PORTFOLIO INVESTMENT의 어원에 관해 알아본다.</t>
  </si>
  <si>
    <t>자본주의 경제의 기본인 돈. MONEY의 어원은 그리스 여신의 이야기로 거슬러 올라간다. 제우스의 아내, 헤라와 관련된 이야기를 들어보자.</t>
  </si>
  <si>
    <t>카리스마라는 말의 뿌리는 무엇일까? 카리스마의 원래 뜻은 '신의 은총'이라고 하는데... 그 이야기를 들어본다.</t>
  </si>
  <si>
    <t>예전에는 황금만큼 귀하게 여겨졌던 소금. 소금이 월급의 기원이라고 하는데... 어떻게 된 이야기일까?</t>
  </si>
  <si>
    <t>빵의 어원을 살펴보면 회사와 관련이 깊다고 한다. 어떻게 된 이야기일까?</t>
  </si>
  <si>
    <t>올바른 방향의 실패는 실수도 과오도 아니다. 그것은 혁신의 필수적인 단계들이며, 어쩌면 새로운 변화를 수용하고 감당할 수 있는지를 묻는 우리 모두에 대한 테스트일지도 모른다.</t>
  </si>
  <si>
    <t>신기술이 새로운 패러다임으로 자리잡기까지 거쳐야 했던 무수히 많은 개선과 개선, 그 뒤에는 이름이 알려지지 않는 많은 익명의 혁신가들이 있었다</t>
  </si>
  <si>
    <t>과학을 어느 단계에서 어느 정도로 조직화해야 하는가는 지금 이 순간에도 기업에게 큰 이슈다. 듀퐁의 초기 R&amp;D를 이끌었던 찰스 스타인의 이야기를 통해 이 문제를 고민해본다.</t>
  </si>
  <si>
    <t>최초의 해양지도와 항공지도를 탄생시킨 모우리와 젭슨, 이들은 어떻게 열악한 환경 하에서 이전에 없던 놀라운 데이터를 수집하고 처리해 낼 수 있었을까?</t>
  </si>
  <si>
    <t>모든 산업혁명은 거대한 버블 붕괴를 예외 없이 경험했다. 그 위기에서를 극복해낸 벤 호로위츠의 사례를 통해 닷컴버블을 극복한 스타트업들의 이야기를 들여다본다</t>
  </si>
  <si>
    <t>과학자와 중요 의사결정자 간의 소통은 역사의 고비를 좌우하는 드라마가 되기도 한다.1차 산업혁명의 가장 저명한 인물인 제임스 와트의 후손, 로버트 왓슨-와트가 바로 그랬다.</t>
  </si>
  <si>
    <t>오늘날에도 혁신은 가치 중립적인 이슈가 아니다. 정치적, 이념적 갈등이 두드러진 프랑스의 산업화를 이끌었던 미셸 슈발리에를 통해 혁신의 목표와 가치의 문제에 대해 생각해본다.</t>
  </si>
  <si>
    <t>증기기관을 모든 산업의 범용엔진으로 발전시키며, 1차 산업혁명 시기 놀라운 업적을 달성한 제임스 와트와 매튜 볼튼. 이들이 환상의 커플로 불리는 이유는 무엇일까?</t>
  </si>
  <si>
    <t>표준화된 부품은 산업의 알파벳과 같다. 20세기 초 부품의 표준화 작업을 위해 모든 것을 바친 존 H.홀. 아무도 나서지 않았던 미지의 길로 나아간 그의 발자취를 들여다본다.</t>
  </si>
  <si>
    <t>화려한 스펙과 성과가 높은 사람을 인재라고 여기는 과거의 사고에 얽매여 있는가? 2차 산업혁명을 주도한 세 여성의 사례는 인재와 역량에 대한 새로운 시각을 보여준다.</t>
  </si>
  <si>
    <t>'시간 준수'라는 개념 자체가 존재하지 않던 19세기 초, 과감하게 '정기선 운항'을 시작한 벤자민 마샬. 새로운 규칙의 창조는 산업의 역사를 어떻게 바꿔 놓았을까?</t>
  </si>
  <si>
    <t>우리는 1차 산업혁명을 '증기 혁명' 즉 증기기관이 세상을 바꾼 사건으로 이해한다. 그러나 제임스 와트의 증기기관이 도입되기 전에 혁명은 이미 시작되었다.</t>
  </si>
  <si>
    <t>지난 세 차례의 산업혁명은 과열과 광풍, 성장과 침체로 점철된 드라마였다. 이렇게 극적인 시대를 살아간 사람들의 인생은 어땠을까?</t>
  </si>
  <si>
    <t>애자일 A to Z의 마지막 시간. 효율성을 넘어서는 혁신을 위해 우리 조직이 고민해야 할 점을 살펴본다</t>
  </si>
  <si>
    <t>사업계획 수립에도 애자일이 필요하다?! 애자일 조직은 사업계획을 어떻게 수립하는지 알아본다</t>
  </si>
  <si>
    <t>애자일 전환은 조직개편부터? 애자일을 "왜" 도입하려는지에 대한 답을 찾으면 어디서부터 시작해야 할지 알 수 있다</t>
  </si>
  <si>
    <t>애자일 전환에 성공한 대표적 기업의 공통점. IT기업이라는 것. 과연 애자일은 非 IT기업에게는 맞지 않는 것일까?</t>
  </si>
  <si>
    <t>애자일의 교과서로 정평난 스포티파이. 스포티파이만 따라하면 우리 조직도 성공적인 애자일 조직이 될 수 있는 것일까?</t>
  </si>
  <si>
    <t>애자일 도입의 가장 큰 걸림돌은 리더?! 애자일 조직에 어울리는 리더는 어때야 할까?</t>
  </si>
  <si>
    <t>금전적 인센티브만 잘 주면 동기부여가 될까? 애자일 조직이 동기부여 하는 방법에 대해 알아본다</t>
  </si>
  <si>
    <t>애자일 조직하면 떠오르는 단어, 자율. 그런데 이 자율만큼 오해를 사고 있는 단어도 없다?! 애자일 조직 속 진짜 자율에 대해 알아본다</t>
  </si>
  <si>
    <t>실패는 해서는 안되는 것이다?! 하지만 실패를 축하해주는 애자일 조직. 그들은 왜 실패를 축하하는 것인가?</t>
  </si>
  <si>
    <t>최근 기업의 화두로 떠오르고 있는 애자일. 그런데 애자일로 성공한 기업은 그렇게 많지 않다?! 왜 그런건지 애자일 A to Z에서 알아본다.</t>
  </si>
  <si>
    <t>나에게 '절대 권력'을 가질 수 있게 되는 반지가 생긴다면 어떨까? 우리는 이미 그 반지를 가지고 있을 수도 있다. 나의 반지를 어떻게 사용해야 할지 생각해보자.</t>
  </si>
  <si>
    <t>서양 사람들은 자신의 잣대로 다른 사람을 재단하려고 하며 고집을 피우는 사람에게 ‘프로크루스테스의 침대’라고 한다. 그 의미는 무엇일까?</t>
  </si>
  <si>
    <t>신보다 더 뛰어난 능력을 가진 이가 있다. 뛰어난 능력을 갖춘 이가 지녀야 할 태도는 무엇일까? 뛰어난 능력을 갖춘 이를 어떻게 대해야 할까?</t>
  </si>
  <si>
    <t>저승으로 간 아내를 되찾기 위해 저승으로 향한 오르페우스. 그의 실수는 어떤 결과를 불러일으켰을까?</t>
  </si>
  <si>
    <t>영원한 젊음을 선사하는 신비로운 목걸이, 하르모니아의 목걸이가 있다. 이 목걸이를 가질 수 있다면?</t>
  </si>
  <si>
    <t>오이디푸스의 두 아들이 서로 왕위를 두고 싸우다가 목숨을 잃었다. 목숨을 걸고 오빠의 장례를 치른 안티고네의 선택에 대해 생각해본다.</t>
  </si>
  <si>
    <t>테베의 왕 오이디푸스에게는 두 아들이 있었다. 오이디푸스가 자신의 죄를 스스로 응징하기 위해 눈을 도려내고 테베를 떠난 후, 누가 테베의 왕좌를 차지하게 되었을까? 오이디푸스의 두 아들 이야기에 귀기울여 보자.</t>
  </si>
  <si>
    <t>아버지를 죽이고 어머니와 결혼하게 될 것이라는 신탁. 오이디푸스는 이 신탁 앞에서 어떤 선택을 했을까? 또한 자신의 과오가 드러가는 상황에서 그는 어떤 선택을 했을까?</t>
  </si>
  <si>
    <t>에게해의 이름은 '아이게우스'가 바다에 몸을 던진 곳이라 하여 유래한 이름이라 한다. 아이게우스가 바다에 몸을 던질 수밖에 없는 사연은 무엇일까?</t>
  </si>
  <si>
    <t>미노타우로스에게 크레타의 처녀, 총각이 매년 잡아먹히는 상황. 크레타 왕자 테세우스는 어떤 선택을 했을까?</t>
  </si>
  <si>
    <t>한때 크레타 섬의 미노아 문명이 번성했다. 미노아 문명은 크레타의 전설적인 왕, 미노스 왕 이름에서 유래했다는데... 포세이돈과 제우스를 등에 업고 권력을 얻은 왕 미노스, 그는 선택의 기로에서 어떤 결정을 내렸을까?</t>
  </si>
  <si>
    <t>콜키스의 왕이자, 메데이아의 아버지인 아이에테스. 그는 과연, 원수 같은 딸을 용서하고 받아들일 수 있을까?</t>
  </si>
  <si>
    <t>가족을 버리고 한 남자를 선택한 여인, 메데이아의 운명은 어떻게 되었을까?</t>
  </si>
  <si>
    <t>목숨을 걸고 영웅들과 함께 황금양털을 찾으러 떠난 이아손. 그런데 혼자의 힘으로는 황금양털을 구할 수 없다. 이아손은 어떤 선택 앞에 놓이게 될까?</t>
  </si>
  <si>
    <t>대의를 위해 자신을 희생해야 하는 상황을 만난 적이 있는가? 마땅히 희생해야 한다고 요구되는 상황에서 어떤 선택을 해야 할까?</t>
  </si>
  <si>
    <t>사람은 여러 이름으로 불리며 살아간다. 아버지, 자식, 사장, 선배, 후배 등 다양한 역할을 맡으며 산다. 그런데 역할 사이에 갈등이 생기는 경우, 어떤 선택을 해야 할까? 트로이아 전쟁 총사령관, 아가멤논의 선택을 보자.</t>
  </si>
  <si>
    <t>지혜로운 자로 명성 높은 오디세우스. 그는 불멸과 필멸 중에서 어떤 선택을 했을까?</t>
  </si>
  <si>
    <t>트로이아 전쟁의 최고 영웅, 아킬레우스의 선택. 신과 인간의 혈통을 가진 그는 어떤 선택의 기로에서 어떤 결정을 했을까?</t>
  </si>
  <si>
    <t>그리스군과 맞서 싸운 트로이아의 영웅, 아이네아스. 사랑과 사명 중 선택을 해야 한다면 어떤 선택을 내려야 할까?</t>
  </si>
  <si>
    <t>우리 인생 길에는 수많은 선택의 순간이 있다. 영웅도 마찬가지. 그리스 로마 시대의 영웅들은 선택의 순간에서 어떤 결정을, 왜 내렸을까? &lt;영웅의 선택&gt;, 사랑, 권력, 지혜 중에서 무엇을 선택해야 할지 고민한 파리스의 이야기에서부터 시작한다.</t>
  </si>
  <si>
    <t>공간 제약을 받지 않는 인재 채용이 가능해진 시대, 기업은 무엇을 준비해야 할까?</t>
  </si>
  <si>
    <t>성과 창출을 위해 리더는 무엇을 해야할까?</t>
  </si>
  <si>
    <t>카리스마와 창의력이 넘치는 것처럼 보이는 사이코패스 리더는 왜 조직에 위험할까?</t>
  </si>
  <si>
    <t>목적달성을 위해 수단을 가리지 않고 권모술수를 다하는 리더, 조직을 위협하는 마키아벨리즘을 주의하라</t>
  </si>
  <si>
    <t>나르시시즘이 강한 리더, 조직에 위험이 될 수 있다! 그 이유를 확인해 본다.</t>
  </si>
  <si>
    <t>타인의 인식, 기억을 조작해 통제하는 가스라이팅. 가스라이팅이 기업 조직에서 일어나기 쉬운 이유는?</t>
  </si>
  <si>
    <t>최근 많은 근로자들이 자발적 근무형태를 선호하면서 단기로 계약을 맺어 근무하는 '긱 워커'가 늘어나고 있다. 회사차원에서 긱 워커를 잘 활용하려면 어떻게 해야할까</t>
  </si>
  <si>
    <t>재택근무를 성공적으로 실행하기 위한 전략은?</t>
  </si>
  <si>
    <t>일본에서는 2021년 4월부터 '70세 정년법'이 시행될 예정이며, 세계 각국에서 정년 연장 또는 정년 소멸을 추진하고 있다. 기업은 어떻게 대응해야 할까?</t>
  </si>
  <si>
    <t>내부 이동성을 높여라! 코로나19 여파로 신규 채용이 어려워진 상황에서 더욱 주목 받고 있는 인터널 모빌리티 전략을 알아본다.</t>
  </si>
  <si>
    <t>예상치 못한 위기상황에서 직원들의 불안을 해소하기 위해서는 올바른 소통법이 필요하다. 위기를 기회로 만들수 있는 직원 소통법을 소개한다.</t>
  </si>
  <si>
    <t>하버드대와 뱁슨대 공동 연구팀은 300개 기업의 조직 네트워크 데이터를 분석한 결과 구성원의 몰입도를 높이는데 가장 효과적인 것은 ‘협력의 문화’라는 것을 밝혔다. 협력적인 조직은 어떻게 만들 수 있을까?</t>
  </si>
  <si>
    <t>혁신의 성공열쇠, OKR. 하지만 섣불리 도입할 경우 조직 내 갈등발생의 원인이 되기도 하는데.. OKR 도입에 실패하지 않으려면 어떻게 해야할까?</t>
  </si>
  <si>
    <t>구글의 혁신동력, OKR. OKR은 어떻게 구글의 혁신을 견인했나?</t>
  </si>
  <si>
    <t>프레데릭 라루는 적색-호박색-오렌지색-녹색-청록색으로 진화하는 5단계 조직론을 제시했다. 진화의 마지막 단계라는 ‘틸(Teal) 조직’은 과연 어떤 조직을 말하는 것일까?</t>
  </si>
  <si>
    <t>지식이 쓸모없어 지는 기간 '지식의 반감기'를 어떻게 대비할 수 있을지 함께 알아본다</t>
  </si>
  <si>
    <t>‘일이 많지만, 연봉도 높은 회사’, ‘연봉은 적어도 가치 있는 일을 할 수 있는 회사’처럼, 특정 기업이 직원에게 제공하는 가치 ‘EVP(Employee value proposition)’. EVP를 명확하게 수립하고, 효과적으로 전달하는 방법이 무엇인지 알아본다.</t>
  </si>
  <si>
    <t>데이터 분석은 이제 기업 의사결정을 위한 필수과정이 되었다. 그 위상이 비약적으로 확대된 데이터 담당 임원의 역할과 갖추어야 할 핵심역량은 무엇일까?</t>
  </si>
  <si>
    <t>고성과자 만큼이나 관리가 중요한 네트워크 허브 역할을 하는 직원! 그들을 찾아내고 관리하는 방법을 알아본다</t>
  </si>
  <si>
    <t>직원들의 심리적 안정감과 행복감을 뜻하는 '마인드 캐피탈(Mind Capital)'. 눈에 보이지 않지만 기업의 경쟁력을 높이는 중요한 열쇠, '마음 자산'은 어떻게 관리해야 할까?</t>
  </si>
  <si>
    <t>페이스북, 구글, 우버 등 다수의 글로벌 기업이 다양성 확보에 집중하는 이유는 무엇일까?</t>
  </si>
  <si>
    <t>어떻게 해야 직원이 '인정' 받는다고 느낄까? 딜로이트가 진행한 대규모 조사 결과를 통해 직원들이 원하는 인정의 방식을 살펴본다.</t>
  </si>
  <si>
    <t>OOO이 많은 직원은 기획력은 물론 창의력까지 높아 성과가 좋다는데! 과연 직원에게 꼭 필요한 OOO은 무엇일까?</t>
  </si>
  <si>
    <t>권력자의 갑질에 대한 사회적 공분이 뜨거운 가운데 '면접 미투'라는 단어까지 등장했다. '면접 미투'가 발생하지 않으려면 어떤 부분에 주의를 기울여야 할까?</t>
  </si>
  <si>
    <t>핵심 인재의 퇴사를 막기위해 사내 벤처 인큐베이터 Area120을 만든 구글! 과연 Area120의 효과는 어느 정도일까?</t>
  </si>
  <si>
    <t>글로벌 기업들이 주목하는 회의 방식, 'Silent Meeting'을 소개한다.</t>
  </si>
  <si>
    <t>전 세계가 마주한 대대적 혁신! 생존을 위한 변화를 모색해야 할 시점, 우리 직원들의 역량은 어떻게 업그레이드시켜야 할까?</t>
  </si>
  <si>
    <t>전직 구글러인 Xooglers가 유독 CEO와 창업가로 많이 활약하는 이유는 무엇일까? 구글 리더십 철학을 통해 그 비법을 알아본다</t>
  </si>
  <si>
    <t>실패를 통해 성장할 수 있으려면 실패를 철저히 분석하고 개선하고 공유해야한다. 실패를 성장의 원동력으로 발전시키는 구글의 '포스트모템'회의를 소개한다</t>
  </si>
  <si>
    <t>'컴퓨터공학을 전공한 남성중심 집단'이라는 이미지가 강한 SW분야! 인재의 다양성 부족 현상을 해결 할 수 있는 방법은 없을까?</t>
  </si>
  <si>
    <t>업무 몰입도가 높은 직원은, 무조건 조직에 긍정적 영향을 준다?? 高 몰입 직원에게 찾아오는 번아웃의 위험성을 알아보고 그 대처방법을 배워본다</t>
  </si>
  <si>
    <t>기업의 미래를 계획 할 때, 새로운 사업 기획 아이디어가 필요할 때 어떻게 하시나요? 컨설팅, 외부인사 자문 등 아직도 남들 다 하는 방법으로 미래의 청사진을 그리고 계신가요? 업의 경계를 허물고 다방면에서 두각을 나타내는 아마존은 어떻게 미래를 준비하고, 아이디어를 얻는지 그들만의 노하우를 들여다봅니다.</t>
  </si>
  <si>
    <t>비윤리적 행위로 인해, 한 순간에 추락하는 기업들이 늘어나고 있는 상황! 그들은 사전에 미리 부정을 감지 할 수는 없었을까? 사건이 터지기전 나타나는 징후를 통해 비윤리적 행위를 막는 노하우를 알아본다.</t>
  </si>
  <si>
    <t>최고의 인재를 뽑는 비결은, 채용공고에 숨겨져 있다? 지원자가 채용공고를 판단하는데 걸리는 시간은 49.7초! 이 짧은 시간 안에 인재를 사로 잡으려면 어떻게 해야하는지 알아본다</t>
  </si>
  <si>
    <t>매일같이 누구에게나 주어지는 24시간. 어떻게 해야 그 시간을 더욱 효과적으로 보낼 수 있을까? 성공한 CEO들의 시간관리 노하우를 통해 그 비법을 배워본다.</t>
  </si>
  <si>
    <t>세계 최고 인재 집합소 '아마존'! 그들이 원석을 구분해 낼 수 있는 비결은 무엇일까? 능력 좋고 스펙 좋은 사람을 선발한다는 것은 너무 아마추어적인 생각! 비밀병기‘Bar Raiser'를 통해 최고의 인재를 선발하는 아마존만의 비법을 알아본다.</t>
  </si>
  <si>
    <t>Data-Driven Workforce란 무엇인지 알아보고 빅데이터 시대에 걸맞는 인재양성법을 소개한다.</t>
  </si>
  <si>
    <t>2017년 일본 후생노동성이 뽑은, 일하기 좋은 최고의 기업 '디스코'! 수상 비결은‘개인 Will 회계제도’ 때문이라는데...과연 제도의 어떤 점이 직원들을 웃게 만든걸까?</t>
  </si>
  <si>
    <t>기업 스카우트 1순위는 전직 구글러라고 한다. 구글러의 전략적 마인드는 무엇일까? 어떤 마음가짐을 중요시하고 있을까? 구글러의 전략적 마인드 5가지를 알아본다.</t>
  </si>
  <si>
    <t>토요타의 Just in Time을 사무직에 적용하면 어떻게 될까? 토요타의 '뺄셈식 시간 관리'법을 소개한다.</t>
  </si>
  <si>
    <t>직원들의 사기를 북돋우고 동기부여시키려면 어떻게 해야 할까? 재능보다 더 중요한 성공 방정식, 그릿으로 풀어본다.</t>
  </si>
  <si>
    <t>직원의 업무 몰입이 높은 성과를 낸다는 연구 결과는 많다. 그런데 페이스북에서 직원 몰입도를 높이는 데 가장 큰 영향을 미치는 요인이 'Pride'라고 한다. 어떻게 하면 직원들의 자부심을 키워줄 수 있을까?</t>
  </si>
  <si>
    <t>후배가 선배에게 무조건 배우기만하는 시대는 갔다! 신입사원이 임원을 가르칠 수 있는 멘토링 시스템 '리버스 멘토링'에 대해 알아본다</t>
  </si>
  <si>
    <t>명품 중에서 가장 '올드' 하다 평가 받던 구찌가, 밀레니얼 세대를 주고객층으로 사로잡은 비결은?</t>
  </si>
  <si>
    <t>지금보다 적게 일하고 생산성을 높일 수 있다면?</t>
  </si>
  <si>
    <t>효율적인 업무 관리, 새는 시간을 잡는 것이 답이다</t>
  </si>
  <si>
    <t>단발성 업무, 조직에 꼭 필요하지만 구성원 입장에서는 '굳이 내가 꼭 해야 하는 일인가?'하는 일! 이를 효율적으로 관리하려면 리더는 어떻게 해야 할까?</t>
  </si>
  <si>
    <t>어떤 요청에도 'Yes'를 하는 Yes맨이 부하직원이라면?! 업무 요청을 자주 받는 직원의 시간과 업무를 현명하게 관리하기 위한 리더의 역할은?</t>
  </si>
  <si>
    <t>직원의 미래 성과를 극대화 하려면 리더는 어떻게 해야 할까?</t>
  </si>
  <si>
    <t>일 잘하는 사람은 일머리부터 다르다? 적절한 우선순위 설정과 실행을 통해 조직원을 '일잘러'로 만드는 방법을 확인해 본다.</t>
  </si>
  <si>
    <t>열심히 일했지만 자잘한 잡무가 끼어들어 정작 중요한 일을 하지 못했다면, 덩어리 시간 활용이 필요한 때. 조직원들이 덩어리 시간을 잘 활용하게 하려면 어떻게 해야할까?</t>
  </si>
  <si>
    <t>주 52시간 근무제 시행 이후, 기업은 생산성 하락을 우려하고 직원은 시간 부족에 시달리고 있다. 직원의 업무 생산성을 높이기 위한 리더의 역할은 무엇일까?</t>
  </si>
  <si>
    <t>주52시간 근무제의 도입으로 직원들의 시간관리에 대한 리더들의 고민이 많아지고 있다. 이를 위한 효과적인 리더십은 무엇일까?</t>
  </si>
  <si>
    <t>생각과 가치관이 다른 서양과 동양. 동서양의 비즈니스에는 어떤 차이가 날까? 다양한 관점에서 비교해본다.</t>
  </si>
  <si>
    <t>날카로운 유머 하나가 승리의 판을 결정짓는다? 비즈니스에서 유머 전략을 어떻게 펼치면 좋을까?</t>
  </si>
  <si>
    <t>최근 중국 지식인들은 탈무드에 관한 연구열이 뜨겁다고 한다. 그들은 탈무드에서 무엇을 본 것일까? 탈무드에 담긴 '돈'의 철학이 무엇인지 살펴보자.</t>
  </si>
  <si>
    <t>시스템의 원리를 이해하고 활용해야 창조적인 혁신이 가능하다. System Thinking이 무엇인지, System Thinking을 하려면 어떻게 해야 하는지 알아본다.</t>
  </si>
  <si>
    <t>불균형시대, 어떤 전략을 써야 할까? 적응전략, 대응전략, 초경쟁전략에 대해 알아본다.</t>
  </si>
  <si>
    <t>"군자는 義에 밝고 소인은 利에 밝다"는 공자가 한 말이다. 그런데 사람을 군자와 소인, 도덕기준을 義와 利로 구분하는 것이 현대사회에도 유효할까?</t>
  </si>
  <si>
    <t>리더의 5대 덕목, ‘지신인용엄(智信仁勇嚴)' 중 마지막, 엄(엄격함)에 대해 알아보자.</t>
  </si>
  <si>
    <t>같은 목표에 도달하기 위한 방법은 여러가지가 있기 마련. 리더는 여러 방법론이 팽팽히 맞서는 경우, 어떻게 행동해야 할까?</t>
  </si>
  <si>
    <t>살다보면 은혜와 원한의 관계를 맺기 마련. 과연 은혜와 원한은 어떻게 갚아야 하는가? 선제와 그를 황제로 세워준 곽광의 이야기를 통해 알아본다</t>
  </si>
  <si>
    <t>황제 절대권이 절정에 다다랐던 한(漢) 왕조. 그런데 불과 27일만에 쫓겨난 황제가 있다? 왜 이런 일이 일어났을까?</t>
  </si>
  <si>
    <t>강대한 세력 틈에서 외줄타기해야 하는 세상. 어떻게 하면 실패하지 않고 성공할 수 있을까? 한(漢)과 흉노 사이에 끼어 있었던 약소국, 누란국의 이야기를 통해 알아본다.</t>
  </si>
  <si>
    <t>한(漢) 왕조의 시기에 일어난 가장 큰 비극 가운데 하나, 무고의 사건. 이 일로 태자는 자살을 하게 되는데.. 이 비극은 왜 일어난 것일까?</t>
  </si>
  <si>
    <t>막강한 권력을 가진 자가 많은 이들에게 해악을 끼친다면 어떻게 해야 할까? 이를 저지하고 바른 방향으로 바꿀 수 있는 방법을 한 지방 관료의 이야기를 통해 알아본다</t>
  </si>
  <si>
    <t>문제가 꼬리에 꼬리를 물고 생겨났던 한(漢) 무제 시기. 일이 이 지경에 이를 때까지 왜 아무도 무제에게 잘못을 알리지 못했을까?</t>
  </si>
  <si>
    <t>일을 시작하는 첫 단추. 과연 어떻게 끼워야 하는 것일까? 한(漢) 무제가 처음으로 끼운 단추, 흉노 대책을 통해 그 실마리를 얻어 본다</t>
  </si>
  <si>
    <t>살다보면 한번쯤은 적대세력에 대해 공격하며 싸워야 할지, 타협하며 평화를 유지해야 할지를 결정해야 할 때가 있다. 과연, 이 상황에서 어떤 선택을 해야 할까?</t>
  </si>
  <si>
    <t>치세(治世)를 이룰 수 있는 치도(治道)가 있을까? 동중서(董仲舒)의 치도론(治道論)을 통해 치세(治世)의 방법에 대해 알아본다</t>
  </si>
  <si>
    <t>세력이 균형을 이룰 때, 맞이할 수 있는 평온 상태. 하지만 사소한 부주의 하나가 모든 것을 무너뜨릴 수 있다! 오초(吳楚) 7국의 난을 통해 알아본다.</t>
  </si>
  <si>
    <t>직무가 우선일까? 지위가 우선일까? 자치통감 15권에 실린 장군 주아부의 이야기를 통해서 알아본다</t>
  </si>
  <si>
    <t>어부지리로 황제가 된 문제가 내우외환 속에서 최고의 황제로 등극할 수 있었던 비결을 알아본다</t>
  </si>
  <si>
    <t>유방의 여덟명의 아들 중 가장 주목받지 못했던 아들 유항, 그는 어떻게 어부지리로 찾아온 기회를 진짜 자기 것으로 만들어 황제의 자리에 오를 수 있었던 것일까? 유항의 이야기를 통해 기회를 내것으로 만드는 전략을 만나본다</t>
  </si>
  <si>
    <t>창업에 성공했지만 금방 무너지는 이들과 창업에 성공한 뒤 몇 백 년을 이어가는 이들의 차이는 어디에서부터 생기는 것일까?</t>
  </si>
  <si>
    <t>사적인 마음을 버리고 공의를 위해 힘쓰는 멸사공봉에 대해 알아본다</t>
  </si>
  <si>
    <t>죽을 각오로 임하면 불가능을 뛰어넘을 수 있을까? 스스로 퇴로를 막는 배수진 전법으로 승리를 이끈 한신의 이야기를 만나본다</t>
  </si>
  <si>
    <t>한왕조를 세운 유방! 그가 귀족후예를 제치고 천하를 차지할 수 있었던 전략을 알아본다</t>
  </si>
  <si>
    <t>권력으로 사실을 조작해 거짓으로 사람들을 속여온'조고' 그는 어떤 최후를 맞이했을까? 지록위마를 통해 스스로를 가장 힘들게 만드는 올가미는 무엇인지 짚어본다</t>
  </si>
  <si>
    <t>천하통일 시대 개막 동시 국가 운영에 대한 고민이 시작된 진시황! 그가 봉건제를 버리고 군현제를 택한 이유는?</t>
  </si>
  <si>
    <t>천하통일 직전 진나라에서 화두되었던 축객론! 타국 출신 사람을 추방한다는 축객론의 의미를 되새겨보며 열린 마음으로 인재를 알아보는 안목에 대한 깨달음을 만나본다</t>
  </si>
  <si>
    <t>사사로운 원한으로인해 대의를 놓치게 되는 경우가 일상 다반사! 인생에서 정말 중요한 것을 얻기위해 사사로운 것에서 부터 자유로워지는 법을 배워본다</t>
  </si>
  <si>
    <t>진나라가 천하통일을 이룰 수 있었던 이유는 한 가지 정책에서 부터 시작되었다! 과거를 버리고 새 세상을 맞이하기 위해 그들이 택한 외교정책은 무엇이었을까?</t>
  </si>
  <si>
    <t>농경지대 중 가장 먼저 기마술을 받아들인 조나라! 외세 침략 속에서 그들이 살아남을 수 있었던 비결을 알아본다</t>
  </si>
  <si>
    <t>춘추시대까지만 해도 낙후된 나라로 분류됐던 진나라가 100여년 뒤 6국을 항복시키고 천하통일을 이룩할 수 있었던 비결은 무엇일까? 진나라의 혜안을 통해 경영의 지혜를 배워본다</t>
  </si>
  <si>
    <t>자치통감 1권의 담겨있는 변화의 조짐! 사마광은 무엇을 근거로 변화의 시작을 알아차렸던 것일까? 자치통감 1권을 통해 시대의 변화를 알아보는 안목을 배워본다</t>
  </si>
  <si>
    <t>세종대왕이 친히 교정을 보아 조선에 편찬하고, 모택통, 주은래 등 중국 지도자들이 곁에 두고 탐독했던 제왕학의 교과서 '자치통감'을 만나본다</t>
  </si>
  <si>
    <t>미래 기술에 투자 시 무엇을 주의해야할까</t>
  </si>
  <si>
    <t>실패를 피할 수 없다면 기업은 무엇을 해야할까?</t>
  </si>
  <si>
    <t>비즈니스 환경의 가장 큰 변곡점은 무엇이었을까</t>
  </si>
  <si>
    <t>복잡한 세상, 단순화가 답이다?</t>
  </si>
  <si>
    <t>실패가 많은 협업, 어떻게하면 잘할 수 있을까</t>
  </si>
  <si>
    <t>기업 혁신을 위해 리더는 무엇을, 어떻게 해야할까?</t>
  </si>
  <si>
    <t>마이크로소프트는 왜 인터넷 서비스 기업이 될 수 없었을까?</t>
  </si>
  <si>
    <t>플랫폼 노동자들이 조직 내 이질성을 확대시키고 있다?</t>
  </si>
  <si>
    <t>Facebook, Amazon, Apple, Netflix, Google이 전통 기업들과 다른 점</t>
  </si>
  <si>
    <t>변화된 세상, 사업의 규칙을 바꾸었나요?</t>
  </si>
  <si>
    <t>위기에서 꼭 필요한 사업 이론 재정립</t>
  </si>
  <si>
    <t>ESG 경영이 화두로 떠오르면서 지배구조 개선에 대한 논의도 많아졌다. 하지만 말처럼 쉽지만은 않은데, 폭스바겐의 사례에서 그 이유를 찾아보자.</t>
  </si>
  <si>
    <t>끝이 없는 게임에서 살아남는 데 필수적인 요소, 장기관점! 지금 단기관점과 장기관점 사이에서 고민하고 있다면 3M의 사례에서 해법을 찾아보자.</t>
  </si>
  <si>
    <t>하니웰의 장기적 성장을 이끈 CEO 데이빗 코트, 그는 엄정성을 강조했다. 기업에게 엄정성은 왜 중요할까? 어떻게 갖춰야 할까?</t>
  </si>
  <si>
    <t>기업에게 평등이란 무엇일까? 평등, 기업의 태생은 물론 지금까지도 기업 조직과 떼려야 뗄 수 없는 개념이다. 왜 그럴까?</t>
  </si>
  <si>
    <t>사업의 미래가 불확실할 때, 제대로 가고 있는지 불안할 때, 뼛속 깊은 곳에서 꺼내보아야 할 한 가지는?</t>
  </si>
  <si>
    <t>아웃풋과 아웃컴의 차이를 무엇일까? 목표를 제대로 달성하려면 우리는 무엇에 초점을 맞춰야 할까?</t>
  </si>
  <si>
    <t>복잡하고, 예측불가능한 시대에 살아남으려면? 복잡함의 의미를 제대로 알고, 적응하는 것뿐!</t>
  </si>
  <si>
    <t>비전이 무엇이라고 생각하는가? 비전 없는 기업에 미래가 있다고 말할 수 있을까?</t>
  </si>
  <si>
    <t>미래를 예측할 수 있을까? 미래를 읽는다는 것은 어떤 의미일까?</t>
  </si>
  <si>
    <t>진정 비즈니스에서 경쟁은 전쟁이고 협력은 평화일까? 어쩌면 사업에서 협력은 경쟁이란 말보다 더 무섭고 어려운 것일지 모른다.</t>
  </si>
  <si>
    <t>선택과 집중, 오랫동안 기업에게 강조되어온 키워드다. 하지만 어떻게 하는 것이 집중인가? 기업에게는 집중 또한 전략이다.</t>
  </si>
  <si>
    <t>온라인 기업의 성장이 두드러지고 있다. 온라인 기업의 성장은 오프라인 기업과 어떻게 다를까? 성장하고 싶다면 이것부터 점검해라!</t>
  </si>
  <si>
    <t>운동경기는 물론 경영에서도 유용한 민첩성! 하지만 의외로 민첩성을 놓치고 있는 기업이 많다. 민첩성 향상이 어려운 이유는? 조직에 민첩성을 주입하려면?</t>
  </si>
  <si>
    <t>소프트한 리더십이 각광받고 있지만, 리더십의 본질은 변하지 않는다. 리더이기에 내려야만 하는 결정, 그것이 존재함을 잊지 말자!</t>
  </si>
  <si>
    <t>세상이 변하는 속도가 빨라지고 있긴 하지만, 그래도 우리에게는 변화를 준비할 시간이 있다. 전략적 변곡점을 어떻게 맞아야 할까?</t>
  </si>
  <si>
    <t>현재도 중요하지만, 미래 우리는 무엇을 통해 성장할 것인가를 고민하지 않을 수 없다. 미래 먹거리, 어떻게 찾아야 할까?</t>
  </si>
  <si>
    <t>업종환경은 기업성과에 얼마나 큰 영향을 미칠까? 업종환경 변화라는 거센 파도에 노키아가 휩쓸리고만 이유는?</t>
  </si>
  <si>
    <t>기업의 수명이 단축되고 있다? 정말 그럴까? 왜 그럴까? 린디효과를 통해 기업 수명을 다시 보자.</t>
  </si>
  <si>
    <t>사업 시작이나 중단과 같은 중대한 의사결정에서 망설이고 있다면, 미래를 보는 눈, 투자자의 눈으로 다시 보자.</t>
  </si>
  <si>
    <t>혁신은 기업들의 영원한 화두이다. 그런데 혁신은 누가 하는 것일까? 혁신의 주인공은 누구여야 할까?</t>
  </si>
  <si>
    <t>조직을 진단하는 유용한 개념, 안정성과 유연성! 우리는 안정적 조직인가? 유연한 조직인가? 어쩌면 둘 다?</t>
  </si>
  <si>
    <t>한때 미국 최대 전자제품 유통업체였던, 서킷시티! 10년 후 이 회사는 사라지고 말았다. 어떻게 된 일일까?</t>
  </si>
  <si>
    <t>기업에게 관성은 무엇일까? 기업의 성장을 저해하는 굴레? 혹은 기업의 성장을 효율적으로 만들어주는 성공방식?</t>
  </si>
  <si>
    <t>성장은 기업의 영원한 화두이다. Build 그리고 Buy, 어떻게 하는 것이 최선의 성장전략일까?</t>
  </si>
  <si>
    <t>글로벌 경제가 가속화되는 요즘, 기업에게 과연 국적은 어떤 의미일까? 여전히 중요한 것일까?</t>
  </si>
  <si>
    <t>'국가의 주인은 국민'이라고 흔히 말한다. 그렇다면 기업의 주인은 누구일까? 그 답은 기업 본연의 의무를 찾아가는 과정에 있다.</t>
  </si>
  <si>
    <t>빠르게 변화하는 세상처럼 조직을 움직여온 패러다임에도 변화가 진행되고 있다. 당연하게 여겨온 조직의 모든 것에 대해 질문을 던져 보자. 첫번째 시간, 성과주의는 계속 될까?</t>
  </si>
  <si>
    <t>나이든 대가의 대표인물인 영화감독 '알프레드 히치콕'의 창조 스토리를 들어본다.</t>
  </si>
  <si>
    <t>대중음악 역사상 평론가들에게 가장 혹평을 받았던 그룹이었던 '퀸', 어떻게 지금까지도 대중에게 큰 사랑을 받고 있는 걸까?</t>
  </si>
  <si>
    <t>혁신과 애정은 어떤 관계가 있을까? 침팬지에 애정을 갖고 관찰한 제인 구달을 통해 그 답을 알아본다.</t>
  </si>
  <si>
    <t>완벽한 의사결정을 하는 리더는 결정을 재빠르게 하고 틀렸을 경우 쉽게 수정한다고 한다. 왜 그런 것일까?</t>
  </si>
  <si>
    <t>2016년 노벨문학상 수상자 밥 딜런. 선약이 있다며 시상식에도 참여하지 않았는데... 세계 최고의 상을 수상하는데도, 왜 그런 행동을 보였을까?</t>
  </si>
  <si>
    <t>조직을 이끌다보면 돈 버티기보다 사람 버티기가 어려울 때가 많다. 극한 환경을 이겨낸 어니스트 섀클턴의 사례를 통해 사람 버티는 방법을 알아보자.</t>
  </si>
  <si>
    <t>가수 데뷔 이후 지금까지 활발히 활동하는 마돈나, 그녀의 성공비결은?</t>
  </si>
  <si>
    <t>2017-18 유럽 챔피언스리그 강력한 우승후보였던 파리 생제르맹, 왜 16강에서 허망하게 무너졌을까?</t>
  </si>
  <si>
    <t>'내가 모른다는 것을 아는 것', 이는 혁신의 출발점이다. 소크라테스의 산파술을 통해 살펴본다.</t>
  </si>
  <si>
    <t>과거 성공의 기억을 털어버리고 다시 시작해, 헐리우드 최고의 배우로 성장한 '매튜 맥커너히'의 이야기를 들어본다.</t>
  </si>
  <si>
    <t>크로스오버 공연의 개척자, 트와일라 타프. 그녀가 평생 창조력을 유지할 수 있었던 비결은 무엇일까?</t>
  </si>
  <si>
    <t>통계적 가설검정 추론시 발생할 수 있는 2가지 오류 중 2종 오류가 더 위험한 이유에 대해 알아본다</t>
  </si>
  <si>
    <t>카오스 이론의 창시자 에드워드 로렌츠 사례를 통해 실수를 대하는 현명한 자세에 대해 알아본다</t>
  </si>
  <si>
    <t>1998년 브릿어워즈 3개 부분을 수상하며 폭풍을 일으켰던 영국 록밴드 버브는 1999년 돌연 해체하고 만다. 왜 그랬을까?</t>
  </si>
  <si>
    <t>엘론 머스크처럼 우리도 정답이 없는 혹은 당장 정답을 낼 수 없는 문제에 대해 생각해 보는 것은 어떨까</t>
  </si>
  <si>
    <t>과거 자신의 스타일을 버리고 새롭게 변화하여 다시 한번 전성기를 구가하고 있는 로저 페더러 이야기를 들어본다</t>
  </si>
  <si>
    <t>주52시간 근무제가 확산되면서 일과 생활의 균형을 꿈꾸는 직원들이 많아지고 있다. 워라밸을 실현하기 위해 우리가 진짜 고민해야 할 것은 무엇일까?</t>
  </si>
  <si>
    <t>상사 위의 상사가 직접 지시를 내렸다. 직속상사는 자꾸 간섭하려 하는데, 어떻게 해야 현명한 처신일까? 안전핀을 모두 확보하는 방법을 찾아라!</t>
  </si>
  <si>
    <t>직급이 올라가면 사내, 사외적으로 많은 사람에게 강의를 해야 하는 상황도 마주하게 된다. 하지만 강의는 해오던 일과는 또다른 부분이다. 강의, 어떻게 해야 잘할 수 있을까?</t>
  </si>
  <si>
    <t>내가 낸 아이디어를 마치 자신의 생각인냥 말하는 상사, 혹은 동료가 있다! 내 소중한 아이디어를 빼앗기지 않으려면 어떻게 해야 할까?</t>
  </si>
  <si>
    <t>조직의 핵심인력이던 내가 좌천당했다! 버텨야 할까? 나가야 할까? 그렇다면 나는 순순히 나가야 할까?</t>
  </si>
  <si>
    <t>가까운 미래 내 사업을 꿈꾸고 있다! 그런데 이때 동시에 두 곳에서 이직 제안이 들어왔다. 어디를 선택해야 할까?</t>
  </si>
  <si>
    <t>고대하던 회사에 이직 서류를 냈다! 그런데 또다른 곳에서 입사 제안이 들어왔다면? 최선과 차선 사이, 어떤 선택을 해야 할까?</t>
  </si>
  <si>
    <t>아는 사람 하나 없는 조직에 부임한 신임리더, 그가 가장 조심해야 할 것은 무엇일까? 특히 부임하자마자 조직에 말많은 사건이 일어났다면?</t>
  </si>
  <si>
    <t>직장을 옮기고, 심지어 직종을 옮기는 상황은 누구에게나 쉽지 않다. 이전 직장과 다를 수밖에 없기 때문! 힘겹다고 느껴지는 순간, 우리가 돌아볼 것은 단 한가지다.</t>
  </si>
  <si>
    <t>같은 직급, 같은 업무를 할 때는 세상 친절하고 좋은 사람이었던 선배가 팀장이 되자, 돌변했다? 그는 정말 달라진 것일까? 자리가 정말 사람을 바꿀까?</t>
  </si>
  <si>
    <t>이직을 결심했는데, 의리를 말하며 붙잡는 오너! 이직과 잔류 사이, 당신의 선택은 무엇이어야 할까?</t>
  </si>
  <si>
    <t>"우리 회사는 내가 다 먹여 살린다!"라고 생각하는 직장인이 의외로 많다. 내가 없으면 안 돌아갈 것 같은 회사, 하지만 실제로는 그렇지 않다.</t>
  </si>
  <si>
    <t>조직에서 어느 정도 경력과 노하우를 쌓고, 인정받고 있다면 '독립'을 생각해보기 마련! 하지만 유능하다고 해서 모두가 사장감은 아니다?</t>
  </si>
  <si>
    <t>장고 끝에 결정한 이직, 이제는 새로운 조직에 성공적으로 안착하는 것이 관건! 어떻게 해야 할까?</t>
  </si>
  <si>
    <t>학벌을 보는 시대는 갔다? 라고 말하지만, 이 문제로 고민을 토로하는 직장인은 의외로 많다. 학벌 콤플렉스, 어떻게 극복해야 할까?</t>
  </si>
  <si>
    <t>직장인 고민 중 가장 많은 것을 꼽으라면 승진 혹은 이직이다. 이직, 도대체 언제, 어떻게, 왜 해야 할까? 이직에 대한 9가지 조언을 유념하자!</t>
  </si>
  <si>
    <t>같은 회사 동료라도 부서와 경력, 직급에 따라 미묘한 갈등이 존재한다. 같은 회사, 다른 부서 동료와의 갈등을 해결하는 키는 무엇일까?</t>
  </si>
  <si>
    <t>회사 입사 후에도 지연, 학연은 유효하다? 끼리끼리 어울리는 사람들 속에 소외감 때문에 힘들다는 어느 직장인, 이 상황을 현명하게 극복하는 처세법은?</t>
  </si>
  <si>
    <t>승승장구하던 회사생활에 떨어진 날벼락, '팽(烹)'! 나는 과연 팽 당하지 않을 사람일까? 팽 당하지 않으려면 어떻게 해야 할까?</t>
  </si>
  <si>
    <t>직장인이라면 한 번쯤 고민해봤을 문제, 승진! 여러분은 직장인으로서 어디까지 올라가고 싶은가요? 도대체 어떤 사람이 임원까지 승진할 수 있나요?</t>
  </si>
  <si>
    <t>직속 상사와 유관부서 상사의 불화, 심지어 나에게 서로에 대한 험담을 쏟아내는데, 부하직원인 나는 어떻게 해야 할까? 내가 화해의 메신저가 될 수 있을까?</t>
  </si>
  <si>
    <t>오너의 처남이 직속 부하직원으로 온 상황! 게다가 불성실하기까지 한 그를 어떻게 해야 할까?</t>
  </si>
  <si>
    <t>평소 회사 시스템의 아쉬운 점을 연구해왔던 당신, 관련 TFT가 꾸려진다는 희소식이 들려왔다! 하지만 누가 봐도 당연한 당신의 합류가 배제됐다! 자, 이제부터 어떻게 해야 할까?</t>
  </si>
  <si>
    <t>직장생활에서 우리는 기회가 될지, 위기가 될지 모르는 수많은 선택 앞에 놓인다. 위기가 기회가 되고, 기회가 위기가 될 수 있는 선택은 어떤 것일까?</t>
  </si>
  <si>
    <t>아무리 같은 회사여도 부서와 파트에 따라 조직문화는 다를 수 있다? 같은 조직 아래 다른 문화 때문에 생긴 갈등, 어떻게 극복할 수 있을까?</t>
  </si>
  <si>
    <t>본부는 전사 꼴찌를 했어도 나는 해냈다! 그런데 왜 내가 너도나도 기피하는 지점에 발령난 걸까? 왜 본부장은 나를 이곳에 보낸 걸까? 위기의 순간, 어떤 처세술로 극복해야 할까?</t>
  </si>
  <si>
    <t>마음에 드는 중소기업에서 영입 제의를 받은 김 과장. 그런데 직급과 연봉 조건을 1년 후에 원하는 수준으로 맞춰주겠다고 한다. 이직, 해야 할까, 말아야 할까?</t>
  </si>
  <si>
    <t>타 분야 영업 부장이 우리 회사 부장으로 왔다! 사소한 것 하나까지 설명해줘야 하는 답답한 상황. 사표 쓰고 싶은 생각이 굴뚝 같은데, 어떻게 해야 할까?</t>
  </si>
  <si>
    <t>직장 문제로 혼자 고민하는 남편. 그런 남편을 지켜보며 속앓이 하는 아내. 아내는 어떻게 처신해야 할까?</t>
  </si>
  <si>
    <t>똑같은 기안인데 나는 결재를 못 받고, 팀장은 바로 결재를 받아 온다면? 무엇이 문제일까? 결재의 기술에 대해 알아본다.</t>
  </si>
  <si>
    <t>상사가 유능해 보이지 않는다고? 하지만 간부가 됐다면 그만한 이유가 있다! 상사는 어떻게 그 자리에 오를 수 있었을까? 상사의 장점 파악에 초점을 맞춰 현명한 처세의 기술을 확인해 본다.</t>
  </si>
  <si>
    <t>옛 부서 직원들이 찾아와 내 후임자의 문제점을 이야기한다면 어떻게 해야 할까? 전임자인 나의 현명한 처신에 대해 알아본다.</t>
  </si>
  <si>
    <t>직장 상사의 부정을 알게 됐다면 어떻게 처신해야 할까? 반드시 확인해야 할 3가지 포인트를 짚어 본다.</t>
  </si>
  <si>
    <t>리더에게 필요한 카리스마란 무엇일까? 어떻게 강화할 수 있을까?</t>
  </si>
  <si>
    <t>조직을 이끄는 리더로서 직면의 힘을 찾는 솔루션에 대해 소개한다.</t>
  </si>
  <si>
    <t>내가 원래 어떤 사람인지? 어떻게 변화된 성격으로 살고 있는지? 자신은 물론, 타인을 객관적으로 살펴보는 것이 중요하다. 어떻게 하면 좋을까?</t>
  </si>
  <si>
    <t>전략적으로 칭찬문화를 만들어 조직문화 뿐 아니라 성과에도 좋은 결과를 만든 사례를 소개한다.</t>
  </si>
  <si>
    <t>리더에게있어 자존감이란 어떤 의미일까? 조직을 대표하는 리더의 자존감은 즉,조직의 자존감과도 같다는데...! 나 스스로는 물론, 우리 조직의 자존감까지 높여주는 방법을 소개한다.</t>
  </si>
  <si>
    <t>리더에게 미래 비전을 명확히 한다는 것이 어떤 의미인지, 왜 중요한지를 셀프리더십의 관점에서 살펴본다.</t>
  </si>
  <si>
    <t>진정으로 리더가 된다는 것, 리더다움(Being a leader)이란 어떤 것일지 자세히 살펴본다.</t>
  </si>
  <si>
    <t>리더들이 효율적으로 조직 관리를 하기 위해 꼭 장착해야 하는 整理整頓의 기술을 살펴본다.</t>
  </si>
  <si>
    <t>바쁜 일상 속에서 기여와 봉사의 삶을 살아가는 사람들의 다양한 사례를 소개한다.</t>
  </si>
  <si>
    <t>당신은 엘리트 리더인가? 이리떼 리더인가? 한자로 읽는 리더십 마지막 시간! 엘리트 리더의 조건에 대해 알아본다.</t>
  </si>
  <si>
    <t>화장실 갈 때 다르고 나올 때 또 다른 사람의 마음. 이를 표현한 한자 나아갈 즉(卽)과 이미 기(旣)를 통해 사람의 본능에 대해 생각해 본다.</t>
  </si>
  <si>
    <t>내 삶의 주인이 되는 법. 주인 주(主)자를 통해 알아본다.</t>
  </si>
  <si>
    <t>안다는 것은 무엇일까? 알 지(知)를 통해 진정한 앎에 대해서 알아본다.</t>
  </si>
  <si>
    <t>위기란 무엇인가? 위험을 알리는 경고 포스터, 위태할 위(危)를 통해 알아본다.</t>
  </si>
  <si>
    <t>코로나19가 가져온 뜻밖의 사색의 시간. 과연 바쁘게 산다는 것은 어떤 의미였을까?</t>
  </si>
  <si>
    <t>이름을 짓는다는 것은 어떤 의미일까? 그리고 이름에는 무엇을 담아야 할까?</t>
  </si>
  <si>
    <t>이야기를 하고 계신가요? 회화를 하고 계신가요? 談을 통해 이야기, 서로간의 대화에 대해 생각해 보겠습니다.</t>
  </si>
  <si>
    <t>조직 내 리더십을 발휘할 때 구성원을 직접 가르쳐야 할까? 스스로 깨우치도록 코칭해야 할까? 이를 설명해주는 한자가 있다. 바로, 가르칠 교(敎)와 깨우칠 회(誨)이다.</t>
  </si>
  <si>
    <t>한자로 요리(料理)는 이치를 헤아린다는 의미이다. 고대 사회에서 요리는 권력의 도구로도 작용했다. 이를 함축한 한자가 바로 재상 재(宰)이다.</t>
  </si>
  <si>
    <t>법 없이도 살 사람과 법 없으면 못살 사람, 어떤 사람을 만나고 싶은가? 어떤 사람을 만나야 할까? 오늘 소개할 한자는 법법(法)이다.</t>
  </si>
  <si>
    <t>'어둠이 깊으면 새벽이 가깝다'라는 말이 있다. 역경을 이겨낸다는 희망의 메시지이다. 오늘의 한자, 窮을 통해 역경을 돌파하는 방법을 살펴본다.</t>
  </si>
  <si>
    <t>많은 리더들이 '소통'하는 것이 가장 어렵다고 말한다. 왜 그럴까? 오늘의 한자 '소(疏)'를 살펴보며 그 실마리를 풀어본다.</t>
  </si>
  <si>
    <t>큰 지혜는 어리석음과 같다고 한다. 그 이유가 무엇일까? 오늘의 한자 '어리석을 우(愚)'를 통해 답을 찾아본다.</t>
  </si>
  <si>
    <t>어떤 부자가 행복할까? 시간으로 돈을 사는 '시간 부자'가 돈 벌기 위해 시간을 쓰는 '돈 부자'보다 행복하다고 한다. '시간 부자'와 관련된 한자, 쉴 휴(休)를 살펴본다.</t>
  </si>
  <si>
    <t>중독과 몰입은 스스로 통제할 수 있는지 없는지에 따라 달라진다고 한다. 일 중독과 일 몰입 역시 마찬가지이다. 오늘 소개하는 한자 煩을 통해 자세히 살펴본다.</t>
  </si>
  <si>
    <t>신하란 말을 들을 대 어떤 생각이 떠오를까? 진정한 신하의 의미는 무엇일까? 신하 신(臣)을 통해 살펴본다.</t>
  </si>
  <si>
    <t>요즘은 엄부자모의 시대에서 엄부자친의 시대로 바뀌고 있다고 한다. 엄격한 아버지, 무관심한 아버지상에서 최근에는 자상한 아버지상으로 바뀌고 있는 것이다. 아버지 父의 의미는 무엇일까? 그 의미를 짚어본다.</t>
  </si>
  <si>
    <t>늙을 로(老)를 통해 꼰대가 아닌 진정한 어른의 의미를 살펴본다.</t>
  </si>
  <si>
    <t>세상에 나가기 위해선 머물러선 안된다는 각성, 현재라는 편안한 상태를 깨치고 나가는 용기가 필요하다. 오늘의 한자는 깨고, 깨지고, 깨치는 의미를 담은 파(破)이다.</t>
  </si>
  <si>
    <t>많이 가진 것보다 가진 것이 많다고 생각하는 것, 그것이 감사력이고 행복한 삶이 아닐까? 그 의미를 고스란히 담은 한자, 감사할 사를 소개한다.</t>
  </si>
  <si>
    <t>건배사에 따라 그 자리의 분위기가 크게 달라지는데... 어떻게 하면 건배사의 달인이 될 수 있을까? 한자 큰 소리 화를 통해 살펴본다.</t>
  </si>
  <si>
    <t>왜 우리는 화에 휘말려 상대에게 못살게 굴거나 스스로를 못나게 만드는 걸까? 한자 불화(火)를 통해 성찰해 보도록 한다.</t>
  </si>
  <si>
    <t>세상에서 제일 하기 힘든 말이 무엇일까? “NO, 아니오”라는 거절의 말이 아닐까? 어떻게 거절해야 상대방이 불쾌하지 않을 수 있을까? 오늘의 한자, 막을 거(拒)자를 통해 살펴본다.</t>
  </si>
  <si>
    <t>운명은 결정된 것일까? 개척하는 것일까? 이 질문에 인사이트를 줄 수 있는 한자, 목숨 명(命)자를 통해 살펴본다.</t>
  </si>
  <si>
    <t>여러분은 운을 얼마나 믿으시나요? 그리고 이 운은 어떻게 대해야 하는 걸까요? 運을 통해서 리더가 운을 대하는 자세에 대해 알아본다.</t>
  </si>
  <si>
    <t>수백 개의 전화번호를 가지고 있어도 왜 쉬이 연락할 친구가 없을까? 이런 생각이 든다면 벗 붕(朋)을 통해 친구에 대한 인사이트를 얻어볼까요?</t>
  </si>
  <si>
    <t>성공으로도, 또 실패로도 줄달음치게 하는 양날의 칼, 습관. 어떻게 하면 리더로서 좋은 습관을 기를 수 있을까? 慣을 통해 알아본다.</t>
  </si>
  <si>
    <t>내 덕에 부하들이 산다? 부하 덕에 내가 산다? 과연 나는 어떤 부류의 리더일까요?</t>
  </si>
  <si>
    <t>어떻게 하면 조직원들이 나를 믿고 무한도전하게 만들 수 있을까? 信을 통해서 인사이트를 얻어본다.</t>
  </si>
  <si>
    <t>어떻게 하면 조직원들을 잘 이끌어 나갈 수 있을까? 君을 통해서 리더가 갖춰야 할 점에 대해 알아본다.</t>
  </si>
  <si>
    <t>혹시 '나는 잘 살고 있는 걸까?', '내 인생을 과연 어떻게 평가해야 할까?'하는 의문이 들진 않나요? 그렇다면 鑑이 들려주는 이야기에 귀 기울여 보면 어떨까요?</t>
  </si>
  <si>
    <t>혁신은 비즈니스의 모든 국면에서 온다는 철학을 토대로 협업하는 구글의 전략을 알아본다</t>
  </si>
  <si>
    <t>기업 간 시너지를 극대화하는 이종업체간 협업을 알아본다</t>
  </si>
  <si>
    <t>AI는 인간의 일자리를 대체할 것인가? 인간과 AI가 협업해야 하는 이유와 그 방법은?</t>
  </si>
  <si>
    <t>이제 기업은 고객과 협업하고, 고객은 고객끼리도 협업한다. 고객과의 협업을 위해 어떻게 해야할까?</t>
  </si>
  <si>
    <t>나보다 뛰어난 사람과 협업을 잘 하려면?</t>
  </si>
  <si>
    <t>언택트 시대에도 협업은 필요하다. 언택트로 생긴 한계를 보완하는 코그니티브 협업을 소개한다</t>
  </si>
  <si>
    <t>최고의 인재는 협업에 최적인 인재일까? 협업에 알맞은 인재가 갖춰야할 역량을 알아본다</t>
  </si>
  <si>
    <t>옆구리를 살짝 찔러 변화를 유도하는 넛지. 협업에는 어떻게 적용할 수 있을까?</t>
  </si>
  <si>
    <t>전문가와 협업할 때는 특별한 것이 필요하다?! 전문가와의 협업에 성공하기 위한 방법을 소개한다</t>
  </si>
  <si>
    <t>사일로 문화가 만연했던 MS을 재도약시킨 비결은 바로 '평가 전략' 협업을 촉진시키는 평가 전략은 어떤 특징이 있을까</t>
  </si>
  <si>
    <t>사회적 거리두기가 강조되는 오늘날, 협업 팀은 어떻게 소통해야할까?</t>
  </si>
  <si>
    <t>픽사가 제작 중단에 놓였던 '토이스토리'를 살린 비결! 상상력 공장 픽사는 어떻게 협업하는가?</t>
  </si>
  <si>
    <t>최초 상용화된 마우스를 디자인한 아이데오! 그들은 어떤 협업 방식으로 혁신을 이루었을까?</t>
  </si>
  <si>
    <t>협업의 트렌드가 바뀌고 있다! 동종 업계 협업뿐 아니라 업의 경계를 넘어서는 새로운 협업 방향을 알아본다</t>
  </si>
  <si>
    <t>세계적으로 주목 받았던 칠레의 33명 광부 구출 사건! 예측 생존률 2%를 뛰어넘고 전원을 구출할 수 있었던 협업의 스킬은 무엇이었을까?</t>
  </si>
  <si>
    <t>목표가 같아도 전략이 다르면 진행이 되지 않는 협업! 전략 공유의 스킬을 배워본다</t>
  </si>
  <si>
    <t>새로운 아이디어와 기업의 기존 핵심가치와 충돌할 경우 어떻게 해야할까?</t>
  </si>
  <si>
    <t>무책입한 팀원에게 맞춤형 역할을 부여하는 방법을 알아본다</t>
  </si>
  <si>
    <t>누가 조직을 어떻게 이끄느냐에 따라 협업에 성공할 수도 실패할 수도 있다? 협업을 성공으로 이끄는 리더에 관해 알아본다</t>
  </si>
  <si>
    <t>직원 번아웃을 유발하는 요인 '협업 과부하'! 직원을 협업 과부하로 부터 지켜내려면 어떻게 해야할까?</t>
  </si>
  <si>
    <t>협업을 가로 막는 장벽엔 어떤 종류가 있고, 그 장벽을 뛰어 넘으려면 어떻게 해야하는지 알아본다</t>
  </si>
  <si>
    <t>대기업과 중소기업이 함께 진행하는 프로젝트에서 성공하려면 어떻게 해야할까? 협업의 스킬에서 그 정답을 찾아본다</t>
  </si>
  <si>
    <t>아폴로 11호 프로젝트를 통해 협업의 목표 설정 기술을 배워본다</t>
  </si>
  <si>
    <t>경쟁만 해서는 살아남을 수 없는 시대! 코피티션 전략을 통해 경쟁자와 함께 상생하는 법을 배워본다</t>
  </si>
  <si>
    <t>세계 최초 한,중,일 통합 오픈 소스 '본고딕'이 만들어 질 수 있었던 비결은 무엇일까? 그 누구도 시도하지 못했던 프로젝트를 성공한 본고딕팀의 성공 스킬을 배워본다</t>
  </si>
  <si>
    <t>사람들은 협업을 최고의 성과를 낳게하는 혁신의 방법이라 말하지만, 협업한다고 무조건 성공하는 것은 아니다? 협업 속에 자리잡은 모순을 이해하고 해결해야만이 진정한 협업이 가능하다는데...협업에 숨겨진 모순은 무엇일까?</t>
  </si>
  <si>
    <t>이 시대 진정한 협업은 어떻게 해야 가능한 것일까? 오헌석 교수가 알려주는 협업의 스킬을 통해 상위 1% 최고의 팀의 팀워크 비결을 알아본다</t>
  </si>
  <si>
    <t>브랜드가 지역에 이익을 제공하면 친근감, 신뢰을 형성하게 할 수 있다. 로컬 팬덤을 형성하게 하는 방법과 사례를 알아본다.</t>
  </si>
  <si>
    <t>브랜드 팬덤 유지를 위해 커뮤니티에서 소속감을 느끼게 하는 것이 중요하다. 어떻게 해야 브랜드가 사람들로 하여금 소속감을 느끼게 할 수 있을지 알아본다.</t>
  </si>
  <si>
    <t>팬덤 브랜드는 고객에게 팬덤을 통해 '사랑'의 감정을 느끼게 한다. 고객에게 사랑의 감정을 느끼게 하려면 어떻게 해야 할까? '인간 노출'의 방법을 소개한다.</t>
  </si>
  <si>
    <t>마케팅의 적, 기존의 전통 마케팅 방식의 문제점이 무엇인지 짚어본다.</t>
  </si>
  <si>
    <t>스토리텔링은 귀에 익은 말이지만 스토리두잉은 생소하다면? 지금은 스토리두잉 브랜딩 시대. 어떻게 스토리두잉해야 하는지 알아본다.</t>
  </si>
  <si>
    <t>필립 코틀러가 언급한 디지털 마케팅 패러다임의 변화, 나머지 2가지는 무엇일까?</t>
  </si>
  <si>
    <t>마케팅 구루, 필립 코틀러가 주창한 디지털 마케팅 패러다임의 변화는 무엇일까? 상품과 가격이 어떻게 달라졌는지 살펴본다.</t>
  </si>
  <si>
    <t>고객이 우리 브랜드의 팬이 된다면 어떨까? 강력한 팬덤을 가진 브랜드를 만들기 위해 어떤 조건을 충족시켜야 하는지 알아보자.</t>
  </si>
  <si>
    <t>완벽한 기획을 하기 위한 완벽한 마무리 방법을 알아보자!</t>
  </si>
  <si>
    <t>기획을 하면서 갑자기 어려움이 닥쳐온다면? 효과적인 기획을 돕는 4가지 법칙에 대해 알아보자</t>
  </si>
  <si>
    <t>개성있는 나만의 기획서가 필요하다면? 간결하고 강력한 1페이지 기획서 작성법에 대해 알아보자</t>
  </si>
  <si>
    <t>기획서를 작성하면서 빠질 수도 있는 함정에 대해 알아보자!</t>
  </si>
  <si>
    <t>잘 쓴 숫자 하나가 기획서를 멋지게 살려낼 수 있다!</t>
  </si>
  <si>
    <t>기획서를 쓰면서 반드시 해야할 일이 있다. 바로 중간보고, 중간보고를 어떻게 해야하는지 알아보자.</t>
  </si>
  <si>
    <t>보기 좋은 기획서가 통과도 잘 된다? 비주얼 기획서 작성법을 알아보자!</t>
  </si>
  <si>
    <t>완벽한 기획서 작성을 위한 점검의 법칙을 알려드립니다!</t>
  </si>
  <si>
    <t>대답의 달인은 '말 잘하는 사람'이 아니라 '잘 말하는 사람'이다! 진정한 대답의 달인이 되는 방법을 확인해 본다.</t>
  </si>
  <si>
    <t>비즈니스 커뮤니케이션의 중요한 부분 중 하나는 고객과의 대화. 고객 질문에 대한 대답은 책임문제가 따를 수 있어 주의가 필요하다. 어떻게 대답해야 좋을까? 5가지 요령을 확인해 본다.</t>
  </si>
  <si>
    <t>직장인이 대충하는 일 1위는 '상사 질문에 답하기'라는데… 대충 대답해도 되는 것일까? 상사의 질문에 '좋은 대답'을 할 수 있는 7가지 요령을 알아본다.</t>
  </si>
  <si>
    <t>좋은 대답을 위해서는 '말하는 스킬'이 필요하다. 대답 화술을 위한 3가지 핵심사항을 확인해 본다.</t>
  </si>
  <si>
    <t>센스 있는 대답을 원한다면 '상황'을 파악하라! 상사와의 대화에서 일어날 수 있는 대표적 상황을 통해 상황별 대답법을 확인해 본다.</t>
  </si>
  <si>
    <t>말의 내용 이상으로 말투가 차지하는 비중은 상당하다. 친절과 불친절을 판단하는 기준도 말의 내용보다 말투가 좌우하는 경우가 대부분. 나는 호감 가는 말투를 사용하고 있을까? 말투에 대해 생각하는 시간을 가져본다.</t>
  </si>
  <si>
    <t>때로는 말보다 말하는 태도가 더 중요할 수 있다. 대답도 마찬가지. 대답 자체보다 어떻게 대답하는지, 형식이 내용을 좌우하기도 한다. 대답의 자세와 태도에 대해 깊이 생각해 보는 시간을 가져 본다.</t>
  </si>
  <si>
    <t>'YES', 'NO'만 말하는 것이 짧고 간단한 대답일까? 간단명료하되 할 말은 모두 하는 대답이 필요하다! 적절한 비즈니스 대답법을 확인해 본다.</t>
  </si>
  <si>
    <t>짜임새 있는 글쓰기를 위해 '기승전결'이 필요하듯 전략적 답변을 위해서도 4가지 구성법이 필요하다. 바로 '결전토정'. 결전토정이 무엇인지 확인해 본다.</t>
  </si>
  <si>
    <t>질문에 휘둘리지 않고 전략적으로 대답하려면 '질문을 뛰어넘는 대답'이 필요하다. 질문을 뛰어넘는 대답법을 확인해 본다.</t>
  </si>
  <si>
    <t>'전략적 대답'이란 무엇일까? '위기'를 '기회'로 만드는 전략적 대답에 대해 알아본다.</t>
  </si>
  <si>
    <t>'고소공포증', '무대공포증'만 공포증이 아니다! 직장인에게는 '대답공포증'까지 있다는데... 대답공포증의 원인을 확인해 본다.</t>
  </si>
  <si>
    <t>질문만 잘 던지면 성공적인 커뮤니케이션이 이뤄질까? 직장인에게 질문보다 중요한 것은 바로 '대답'. 대답의 중요성을 확인해 본다.</t>
  </si>
  <si>
    <t>고도의 기술이 도입될수록 그 반동으로 인간적이고 따뜻한 것이 유행한다. 디지털 시대, '하이터치'로 사람들의 마음을 사로잡을 방법은?</t>
  </si>
  <si>
    <t>디지털 마케팅 시대, 브랜드 간 마케팅 콜라보레이션이 증가하고 있다. 효과적인 윈윈 전략에 대해 살펴본다.</t>
  </si>
  <si>
    <t>소비자들과 실시간 소통이 가능한 SNS 마케팅. 하지만 예상치 못한 역풍으로 브랜드 이미지를 실추시키는 경우도 많다. SNS 마케팅의 역풍과 대응전략에 대해 알아본다.</t>
  </si>
  <si>
    <t>새로운 문화현상으로 자리잡은 해시태그. 해시태그를 활용한 마케팅 전략에 대해 살펴본다.</t>
  </si>
  <si>
    <t>옴니채널 간 불규칙하게 넘나들며 소비하는 크로스오버 쇼퍼들이 증가하고 있다. 옴니채널 마케팅 전략에 대해 알아본다.</t>
  </si>
  <si>
    <t>이제는 마케팅의 가장 큰 숙제였던 '마케팅 성과 측정'이 가능해졌다. 투자 대비 가성비 높은 마케팅 전략을 알아본다.</t>
  </si>
  <si>
    <t>디지털 매체별 특성을 잘 살린 마케팅 전략을 알아본다.</t>
  </si>
  <si>
    <t>4차 산업혁명 시대가 도래하면서 새로운 IT 기술이 마케팅 전략과 결합되고 있다. 최신 기술과 마케팅은 어떻게 접목되고 있을까?</t>
  </si>
  <si>
    <t>실물 오피스를 없애고 메타버스 오피스로 출근하는 사람들이 있다? 메타버스 오피스에서 생활하는 사람들의 조직생활을 만나본다</t>
  </si>
  <si>
    <t>HR 디지털 혁신이 불가피한 시대, HR 디지털 혁신 어떻게 시작해야 성공할 수 있을까?</t>
  </si>
  <si>
    <t>기업이 직원의 건강을 관리하면 어떤 효과가 있을까? 글로벌 기업들이 직원의 건강을 관리하는 이유는?</t>
  </si>
  <si>
    <t>회사의 첫 인상을 좌우하는 온보딩. 비대면 시대에 인사팀도 신입사원도 만족하는 버츄얼 온보딩은?</t>
  </si>
  <si>
    <t>단순한 온라인 수업은 가라! VR을 통한 능동학습이 직무교육을 바꾸고 있다</t>
  </si>
  <si>
    <t>기술의 발전과 코로나19의 상황에 따라 역주행한 HR 방법론, 조직관계망기술. 조직관계망기술을 소개한다</t>
  </si>
  <si>
    <t>기술의 발전은 직업의 생존을 가르고 또 직무도 변화시킨다. 기술의 발전으로 HR직무는 어떻게 변할까?</t>
  </si>
  <si>
    <t>2020년 코로나19로 인해 새롭게 시도되었던 HR 테크들. 2021년에는 한층 업그레이드 된 기술들이 등장할 예정이라는데...</t>
  </si>
  <si>
    <t>조직몰입도는 비즈니스 성과에 얼마나 영향을 미칠까? 인사부서가 조직몰입도 향상을 통해 비즈니스 성과를 이뤄낸 사례를 소개한다</t>
  </si>
  <si>
    <t>코로나19로 정신건강 문제를 호소하는 사람들이 늘고있다. 직원들의 코로나 블루를 잡고 생산성을 향상시키는 방법을 소개한다</t>
  </si>
  <si>
    <t>팬데믹 장기화로 취소 및 연기했던 채용이 다시 시작되고 있다. 언택트 시대의 채용 어떻게 진행되고 있을까?</t>
  </si>
  <si>
    <t>채용 시 지원자의 성격은 물론, 기존 팀원들과의 조화도 알아볼 수 있다면? 인사관리자가 가장 어려워하던 문제에 AI가 해결사로 나섰다!</t>
  </si>
  <si>
    <t>대대적인 사업구조 재편과 HR혁신에 성공한 IBM. 인공지능을 활용한 IBM의 혁신은 어떻게 성공할 수 있었을까?</t>
  </si>
  <si>
    <t>유명무실했던 재택근무 제도! Tech의 발전이 재택근무를 어떻게 바꿔놓았는지 확인해본다</t>
  </si>
  <si>
    <t>아직도 채용 시즌만 되면, 봤던 이력서를 보고 또 보며 밤새도록 인재를 찾고 계신가요? 기업의 채용을 돕는 것은 물론, 지원자의 취업률 까지 높여주는 똑똑한 AI를 통해 채용시즌에 겪는 문제의 해결책을 만나보시길...</t>
  </si>
  <si>
    <t>금전적 보상보다 성장을 원하고,흥미로운 업무를 찾아 언제라도 이직할 수 있는 준비가 되어있는 Z세대! 그들을 사로잡는 디지털 HRM 전략을 알아본다</t>
  </si>
  <si>
    <t>HR tech의 의미를 알고 계신가요? HR tech가 무엇인지, 앞으로 인사를 포함한 우리의 업무환경, 노동시장에 어떤 영향을 미칠지 자세히 알아본다.</t>
  </si>
  <si>
    <t>저소득 소비계층 '뉴이코노미컬 클래스'에 일본 기업들은 어떤 전략을 펼치고 있을까?</t>
  </si>
  <si>
    <t>치열한 마케팅 경쟁 속에서 소비자의 '뇌'에 주목하는 일본 기업들을 살펴본다.</t>
  </si>
  <si>
    <t>최근 우리가 하찮게 생각했던 상품들이 고객이 열광하는 히트상품으로 거듭나는 사례들이 속속 등장하고 있다</t>
  </si>
  <si>
    <t>공짜 술을 매일 한 잔씩 제공하면서 돈 버는 기업이 있다? 바로 그 기업, 후치의 전략에 대해 알아본다.</t>
  </si>
  <si>
    <t>뭔가 모르게 어색한 말들이 있다. 사례를 통해 어디가 어색한지, 어떻게 바꾸어야 하는지 살펴보자.</t>
  </si>
  <si>
    <t>상대방의 주장에 반론을 제기하려면 어떻게 해야 할까? 상대방의 마음을 상하지 않게 하면서 반론을 제기하는 법에 대해 알아본다.</t>
  </si>
  <si>
    <t>설득의 대가라는 영국 처칠 수상이 잘 사용했던 처칠 대화법, PREP 공식에 대해 알아본다.</t>
  </si>
  <si>
    <t>차트가 커뮤니케이션 수단으로써 직독성을 갖추기 위해서는 정합성, 명료성, 강조성, 간결성의 4가지 조건을 잘 갖추고 있어야 한다. 차트를 어떻게 구성해야 할까?</t>
  </si>
  <si>
    <t>메시지의 스토리 라인을 어떻게 하면 설득력 있게 근거를 뒷받침할 수 있을까? 차트를 구상하는 1:1, 1:2, 1:3 Layout 방법에 대해 알아본다.</t>
  </si>
  <si>
    <t>짧은 시간 내에 보고서 준비를 해야 한다면 어떻게 해야 할까? 목적에 따라 달라지는 비주얼 보고서 설계법에 대해 알아본다.</t>
  </si>
  <si>
    <t>상대가 읽고 싶은 생각이 들게 하는 간결하고 깔끔한 문서작성법. 어떻게 해야 할까?</t>
  </si>
  <si>
    <t>맥킨지 방식으로 문서작성하려면 어떻게 해야 할까? 1장 보고서 작성방법을 적용해보자.</t>
  </si>
  <si>
    <t>어떻게 하면 문서 제목을 잘 만들 수 있을까? 승인을 쉽게 받는 문서 제목 만드는 법에 대해 알아본다.</t>
  </si>
  <si>
    <t>업무 개선 방법을 작성하는 문서에는 2가지, 프로젝트형 문서와 고객 제안형 문서가 있다. 어떤 프로세스로 작성해야 할지 피라미드 구조로 알아본다.</t>
  </si>
  <si>
    <t>문서의 목차를 어떻게 전개해야 할까? 피라미드 구조를 활용하여 문서 유형별로 구조화해본다.</t>
  </si>
  <si>
    <t>어떻게 하면 상사를 만족시키는 완벽한 보고서를 만들 수 있을까?</t>
  </si>
  <si>
    <t>상대방이 어떤 생각을 하고 있는지 알고 싶다면 어떻게 질문해야 할까? 협상을 유리하게 하는 질문법에 대해 알아본다.</t>
  </si>
  <si>
    <t>상대방에게 최대한 많은 정보를 듣기 위해서는 어떻게 질문해야 할까? 질문법에 따라 듣는 내용이 달라진다. 듣고 싶은 말을 듣는 질문법에 대해 알아본다.</t>
  </si>
  <si>
    <t>사람의 심리를 활용하여 상대방을 변화시키는 질문법, 부정성 효과와 모순 질문법에 대해 알아보자.</t>
  </si>
  <si>
    <t>어떤 기준으로 각 직원에게 보상을 해줘야할까? 아주 경제적인 선택 마지막 시간에서 알아봅니다.</t>
  </si>
  <si>
    <t>현금이 많은 기업이 좋은 기업일까?</t>
  </si>
  <si>
    <t>투자를 위한 의사결정. 회계는 어떤 도움을 줄 수 있을까?</t>
  </si>
  <si>
    <t>무한리필 전문점. 우리는 얼마나 먹어야 본전을 뽑을 수 있을까?</t>
  </si>
  <si>
    <t>밑지고 판다는 상인들의 말은 진실일까? 거짓일까? 회계적인 관점에서 살펴본다</t>
  </si>
  <si>
    <t>황금알을 낳는 거위의 가치를 책정하는 방법과 부동산의 가치를 책정하는 방법이 같다?! 어떻게 이런 일이 벌어지는 것일까?</t>
  </si>
  <si>
    <t>나만이 가지고 있는 기술. 이것도 자산이라고 평가할 수 있을까? 실체가 없는 기술이 자산으로 인정받기 위해서는 어떤 조건을 충족해야 할까?</t>
  </si>
  <si>
    <t>조삼모사를 선택한 원숭이들은 정말 어리석었던 것일까? 회계적 관점에서 원숭이들의 선택을 평가해본다</t>
  </si>
  <si>
    <t>가족의 도움으로 늘어난 나의 매출. 순수하게 내 매출로 처리를 해도 될까?</t>
  </si>
  <si>
    <t>자동차, 사는 것이 나을까? 리스하는 것이 나을까? 회계적 관점에서 살펴본다.</t>
  </si>
  <si>
    <t>맛집으로 소문난 가게들의 손익을 정확히 따져보면 이익이 생각보다 적은 경우가 있다. 왜 그럴까? 회계적 관점에서 따져본다</t>
  </si>
  <si>
    <t>창업, 돈을 빌리는 것이 나을까? 투자를 받는 것이 나을까? 이 선택은 후에 어떤 차이를 가져올 것인지 함께 알아본다</t>
  </si>
  <si>
    <t>미리 결제한 3개월치 피트니스 등록비. 가계부에 비용을 한꺼번에 적자니 무엇인가 찜찜하다?! 과연 이 비용은 어떻게 처리해야 할까?</t>
  </si>
  <si>
    <t>현금거래와 신용거래. 어떤 것이 좋은 선택일까?</t>
  </si>
  <si>
    <t>필요 이상으로 사게 되는 물건. 이 물건은 자산일까? 비용일까? 아주 경제적인 선택에서 알아봅니다</t>
  </si>
  <si>
    <t>식당에서 잃어버린, 개시한 지 일주일이 채 안된 신발. 과연, 이 신발의 가치는 얼마일까? 감가상각의 개념과 함께 알아본다</t>
  </si>
  <si>
    <t>회식비를 나눌 수 있는 합리적인 기준! 아주 경제적인 선택에서 알아봅니다.</t>
  </si>
  <si>
    <t>오랜만에 연락한 지인이 결혼 소식을 전했다면, 여러분은 축의금을 얼마나 내실 건가요? 회계적인 관점에서 한 번 살펴보도록 하겠습니다.</t>
  </si>
  <si>
    <t>경기가 나쁘면 치마길이가 짧아진다?! 경기에 관심이 많은 만큼 경기에 대한 속설도 다양하다. 경기 속설은 믿어도 되는걸까?</t>
  </si>
  <si>
    <t>직원들의 점심식사 보조금 제도, 어떻게 하는 것이 가장 경제적일까?</t>
  </si>
  <si>
    <t>최고의 매출을 올리기 위한 매장 구성은 어떻게 해야 할까? 수요의 가격탄력성을 통해 알아본다.</t>
  </si>
  <si>
    <t>소비자를 유혹하려면 선택지를 많이 제시해야 할까? 아님 적게 제시해야 할까? 선택지 수에 따른 소비자의 구매결정 성향에 대해 알아본다.</t>
  </si>
  <si>
    <t>색깔에 설득의 힘이 있다?! 과연 어떤 색깔로, 어떤 상품에 대해 소비자들을 설득할 수 있을지에 대해 알아본다.</t>
  </si>
  <si>
    <t>매년 부모님 생신이 돌아오면 하게 되는 고민. 선물로 돈이 좋을까? 물건이 좋을까? 선물에 대한 경제적인 선택에 대해 알아본다.</t>
  </si>
  <si>
    <t>교통체증을 푸는 두 가지 방법, 요일제와 통행세. 과연 둘 중에 어떤 것을 선택하는 것이 합리적일까?</t>
  </si>
  <si>
    <t>하루에 맞닥뜨리게 되는 선택의 순간, 약 150번. 어떻게 하면 조금 더 경제적으로 선택할 수 있을까? 기회비용에 근거한 선택에 대해 알아본다.</t>
  </si>
  <si>
    <t>2019년 노벨 경제학상을 공동수상한 바네르지, 뒤플로 교수는 왜 경제학자가 배관공이 되어야 한다고 주장했을까?</t>
  </si>
  <si>
    <t>주파수처럼 사회적 가치가 있는 경매품은 어떤 방식의 경매가 효과적일까? 새로운 경매 방법을 설계해 2020년 노벨경제학상을 수상한 로버트 윌슨, 폴 밀그럼 교수의 연구를 살펴본다.</t>
  </si>
  <si>
    <t>'좀비세포'라 불리는 노화세포를 제거하는 오토파지, 그 메커니즘을 밝힌 오스미 요시노리 교수의 2016년 노벨 생리의학상 연구를 살펴본다.</t>
  </si>
  <si>
    <t>2만 5천 개의 유전자를 지닌 인간은 어떻게 1경 개의 항체를 만들어낼 수 있을까?</t>
  </si>
  <si>
    <t>2018년 노벨 경제학상을 수상한 폴 로머 교수가 밝혀낸 성장의 법칙은?</t>
  </si>
  <si>
    <t>기후변화의 경제적 영향을 측정할 수 있을까? 2018년 노벨 경제학상을 수상한 윌리엄 노드하우스를 만난다.</t>
  </si>
  <si>
    <t>거시경제학이 설명할 수 없는 경제 현상이 존재한다? 2015년 노벨 경제학상을 수상한 앵거스 디턴의 연구를 만난다.</t>
  </si>
  <si>
    <t>세포가 자살한다는 것은 무슨 뜻일까? 세포는 그 결과를 알고 스스로 자살을 감행하는 것일까?</t>
  </si>
  <si>
    <t>자산시장의 거품에 대해 완전히 상반된 주장을 한 두 경제학자가 2013년 노벨 경제학상을 동시 수상했다. 하나의 이론이 맞다면 다른 이론은 틀린 것이 아닐까? 어떻게 두 경제학자가 모두 노벨상을 수상할 수 있었을까?</t>
  </si>
  <si>
    <t>인간이 400여 개의 후각수용체만으로 1만 가지 냄새를 구별할 수 있는 비밀은 무엇일까?</t>
  </si>
  <si>
    <t>인류에게 전류 제어의 열쇠를 쥐어 준 트랜지스터는 20세기의 가장 중요한 발명품으로 꼽힌다. 그런데 트랜지스터는 왜 퍼시스터라고 불렸을까?</t>
  </si>
  <si>
    <t>1987년 마리오 카페키 교수에 의해 실현된 유전자 바꿔치기 기술. 2007년 노벨 생리의학상을 수상한 이 연구가 세상에 끼친 영향을 살펴본다.</t>
  </si>
  <si>
    <t>독설가로 알려진 폴 크루그먼이 노벨상을 수상하게 된 연구는?</t>
  </si>
  <si>
    <t>경제 위기에 정부는 어떤 역할을 해야 할까? 2004년 노벨 경제학상을 수상한 에드워드 프레스콧의 이론을 살펴본다.</t>
  </si>
  <si>
    <t>김연아 선수는 매 동작마다 정확한 각도와 섬세한 호흡이 요구되는 트리플 러츠를 어떻게 완벽하게 기억해내는 것일까?</t>
  </si>
  <si>
    <t>암모니아 합성법을 발견해 1918년 노벨 화학상을 수상한 프리츠 하버. ‘공기로 빵을 만드는 과학자’, ‘독가스의 아버지’라 불리는 하버가 세상에 끼친 영향을 생각해본다.</t>
  </si>
  <si>
    <t>타이타닉호 700여 명의 생존자들은 북대서양 한복판에서 어떻게 살아남을 수 있었을까? 1907년 노벨 물리학상을 수상한 굴리엘모 마르코니의 무선전신 연구를 살펴본다.</t>
  </si>
  <si>
    <t>시계열 분석 기법으로 2003년 노벨경제학상을 수상한 로버트 엥글과 클라이브 그레인저. 이 연구는 우리가 시장의 변화를 읽어내는데 어떤 기여를 했을까?</t>
  </si>
  <si>
    <t>다세포 생물이 생존하려면 세포들 간의 메시지 전달이 필수다. 과연 세포들은 어떻게 대화할까?</t>
  </si>
  <si>
    <t>리처드 스몰리, 로버트 컬, 해롤드 크로토는 풀러렌을 발견해 1996년 노벨화학상을 수상했다. 축구공과 똑같은 모양이지만 크기는 3억분의 1밖에 되지 않는 과학자들의 축구공, 풀러렌은 세상을 어떻게 바꾸었을까?</t>
  </si>
  <si>
    <t>시장은 항상 완벽한 균형에 도달할까? 정보의 비대칭성과 불완전한 시장을 연구한 공로로 2001년 노벨 경제학상을 수상한 조셉 스티글리츠, 조지 애커로프, 마이클 스펜스의 연구를 살펴본다.</t>
  </si>
  <si>
    <t>우리는 길을 어떻게 찾아갈까? 일명 'GPS세포'라 불리는 '장소세포(place cell)'와 '격자세포(grid cell)'을 발견한 공로로 2014년 노벨 생리의학상을 수상한 존 오키프 교수와 모세르 부부의 연구를 살펴본다.</t>
  </si>
  <si>
    <t>자기부상열차는 어떻게 선로와 접촉 없이 공중에 뜬 채 시속 600km 이상의 초고속으로 달릴 수 있을까? 전기저항이 0에 가까워지는 초전도 현상을 발견해, 1913년 노벨 물리학상을 수상한 헤이커 카메를링 오너스의 연구를 살펴본다.</t>
  </si>
  <si>
    <t>1999년 탄생해 올해로 20주년을 맞은 유로화. 서로 다른 국가가 하나의 화폐를 사용한다는 이 획기적 사건은 한 경제학자가 있어 가능했다. 단일통화에 대한 이론적 기초를 확립해 1999년 노벨경제학상을 수상한 로버트 먼델. 그가 말한 '최적통화지역'이란 무엇일까?</t>
  </si>
  <si>
    <t>세포의 시간을 되돌릴 수 있다면, 인간도 젊어질 수 있을까? 2012년 노벨생리의학상을 수상한 존 거던, 야마나카 신야의 연구를 살펴보고, 역분화 인자가 바꾸고 있는 인류의 미래를 조망해본다.</t>
  </si>
  <si>
    <t>의료 영상실, 공항 검색대 등에서 다양하게 활용되고 있는 X선은 언제 발견됐을까? 1895년 X선을 발견해 1901년 노벨물리학상을 수상한 빌헬름 뢴트겐의 연구를 살펴보고 X선이 바꾼 세상을 만난다.</t>
  </si>
  <si>
    <t>글이 만족스럽지 못한 이유 중에 하나는 퇴고를 소홀히 했기 때문이다. 글의 완성도를 높이기 위해서는 퇴고가 반드시 필요하다. 퇴고하는 방법에 대해 자세히 살펴본다.</t>
  </si>
  <si>
    <t>축구에도 작전과 전술이 중요하듯, 글쓰기에도 작전이 필요하다. 글을 쓸 때 어떻게 작전을 세울 것인가? 이외수 작가의 이야기를 들어본다.</t>
  </si>
  <si>
    <t>힘 있는 글은 인간과 사회를 변화시키는 글이다. 그렇다면, 이러한 글의 힘은 어디에서 나오는 것일까?</t>
  </si>
  <si>
    <t>글도 생명체와 똑같다. 오래 살아남는 글이 있는가하면, 일찍 죽어버리는 글도 있다. 생명력이 있는, 그리고 기억에 오래 남는 글을 쓰려면 어떻게 해야 할까?</t>
  </si>
  <si>
    <t>늘 같은 소리를 반복하거나, 남들도 다 알고 있는 사실을 글로 적어봐야 아무런 효과가 없다. 다르게 표현하는 것이 중요하다. 달라 보이는 글을 쓰기 위해서는 어떻게 해야 할까?</t>
  </si>
  <si>
    <t>글을 쓸 때는 반드시 읽는 독자에게 '도움을 주려는 의도'가 담겨 있어야 한다. 그러기 위해서는 어떻게 해야 할까?</t>
  </si>
  <si>
    <t>글을 쓰다가 막히는 경우는 대개 적절한 ‘단어’를 찾지 못했기 때문이다. 즉, 어휘력의 부족에서 시작되는 것이다. 그렇다면 어휘력을 높이기 위해서는 어떻게 해야 할까?</t>
  </si>
  <si>
    <t>좋은 글이란 무엇일까? 좋은 글을 쓰려면 어떻게 해야 할까?</t>
  </si>
  <si>
    <t>성공을 위해, 때로는 경쟁자와 함께 가야 하는데... '죄수의 딜레마'가 반복적으로 이어질 때 어떤 전략을 취하는 것이 가장 성공적일까?</t>
  </si>
  <si>
    <t>행복한 구성원이 행복한 조직을 만드는 것에 이견을 다는 사람은 없을 것이다. 그렇다면 조직 구성원의 행복감을 향상시키려면 어떤 노력이 필요할까?</t>
  </si>
  <si>
    <t>직원들의 업무 성과 동기를 향상시키기 위해 시행하는 제도, 인센티브. 인센티브는 정말 직원들에게 즐거움만을 안겨줄까? 인센티브에 대한 다른 관점을 조명해본다.</t>
  </si>
  <si>
    <t>"혈액형 A형이라서 그래", "저 사람은 리더형 직원인 것 같아" 우리는 쉽게 사람을 유형화해서 보는 경향이 있다. 왜 그럴까? 조직에서 직원 유형화에 따른 위험과 극복할 수 있는 방법은 없을까?</t>
  </si>
  <si>
    <t>말로는 "창의성이 중요하다"라고 하지만 막상 조직에서 창의성을 얼마나 수용하고, 인정해주고 있을까? 만약 창의성이 잘 작동하지 못한다면 왜 그럴까?</t>
  </si>
  <si>
    <t>조직의 가치란 무엇일까? 결코 보기 좋은 내세우기 좋은 슬로건이 아니다! 조직의 핵심가치를 구성원들의 마음에 심고, 생각과 행동을 움직이려면 무엇이 필요할까?</t>
  </si>
  <si>
    <t>강압적인 지시나 경고보다 때로는 더 놀라운 행동변화를 이끌어 내는 기법, 넛지! 이제는 조직문화를 바꾸고, 구성원의 마음을 움직이는 기술로 사용된다? HR 넛지 사용법을 알아보자.</t>
  </si>
  <si>
    <t>인센티브 지급이나 승진 등으로 직원들의 사기를 북돋기 어려워진 저성장 시대, 동기부여를 위한 새로운 방법이 필요하다! 저성장 시대에 적합한 동기부여 원칙 3가지를 알아본다.</t>
  </si>
  <si>
    <t>신규 입사자가 들어오면 빠른 적응을 위해 조직사회화 교육을 실시하기 마련, 조직사회화 교육은 심리적으로 어떤 효과가 있을까? 핵심인재를 양성하는데 최선의 교육이라고 할 수 있을까?</t>
  </si>
  <si>
    <t>‘네 고객은 상사다’, ‘너의 제품은 보고서다’ 같은 말들이 들린다. 직원들이 상사를 고객으로 여긴다면 이는 심각한 문제이다. 왜 직원은 상사를 고객으로 여기는 것일까?</t>
  </si>
  <si>
    <t>면접에서 활발한 성격의 지원자와 조용한 성격의 지원자 중, 누구를 뽑아야 할까? 조직심리학 관점에서 풀어본다.</t>
  </si>
  <si>
    <t>코로나 이후 중국 소비 시장은 한국 기업에 위기일까, 기회일까?</t>
  </si>
  <si>
    <t>중국 유통 대리상에 마케팅을 의존했을 때 어떤 문제가 발생할까?</t>
  </si>
  <si>
    <t>중국에서 빈번하게 일어나는 기업 인수와 합병. 4대 IT 그룹별 전략을 알아보고자 한다.</t>
  </si>
  <si>
    <t>중국 온라인 비즈니스를 위한 팀 조합은 어떻게 해야 할까?</t>
  </si>
  <si>
    <t>중국 90년대생을 겨냥한 라이브 커머스 동향과 전략을 살펴본다.</t>
  </si>
  <si>
    <t>중국의 새로운 소비 주축으로 떠오른 90년생들의 소비 트렌드는?</t>
  </si>
  <si>
    <t>동영상 소비 생태계가 구축된 중국에서는 매스미디어의 파급력이 없어진 지 오래되었다. 어떻게 연예인 마케팅을 진행하는 것이 효율적일까?</t>
  </si>
  <si>
    <t>효과적인 왕홍 마케팅 전략은 무엇일까?</t>
  </si>
  <si>
    <t>중국에 진출한 한국 기업들이 고전을 면치 못하는 이유는 무엇일까? 한국 브랜드의 중국 진출 사례와 성공적인 전략을 알아본다.</t>
  </si>
  <si>
    <t>중국 뷰티계 떠오르는 브랜드, '퍼펙트 다이어리'의 디지털 마케팅 전략은 무엇일까?</t>
  </si>
  <si>
    <t>중국 프랜차이즈 기업 HEY TEA가 차 브랜드 1위를 달성할 수 있었던 마케팅 전략은 무엇일까?</t>
  </si>
  <si>
    <t>중국 디지털 매체 수는 한국과 비교할 수 없이 많으며 매체마다 특성이 다르다. 중국에 진출하는 한국기업이 반드시 알아야 할 중국 디지털 마케팅의 특징은 무엇일까?</t>
  </si>
  <si>
    <t>명확한 디지털 전략이 없는 기업들은 중국 시장에서 고전을 면치 못하고 있다. 중국 진출을 성공으로 이끄는 체크리스트를 알아본다.</t>
  </si>
  <si>
    <t>중국 디지털 시장을 이끄는 거대 IT기업과 주요 플랫폼에 대해 알아본다.</t>
  </si>
  <si>
    <t>코로나19로 인해 중국인의 디지털 수요가 증가하면서 큰 변화가 생기고 있다. 중국에 진출한 혹은 계획 중인 한국 기업은 보다 전략적으로 '포스트 코로나'를 준비해야 할 것이다. 차이나 디지털 마케팅의 첫 시간, 코로나 사태가 바꾼 중국 디지털 시장에 대해 알아본다.</t>
  </si>
  <si>
    <t>행운의 숫자 7과 숫자 8에 얽힌 이야기를 살펴본다.</t>
  </si>
  <si>
    <t>특별함을 지닌 수 73과 37에 대해 알아본다.</t>
  </si>
  <si>
    <t>우리를 혼란에 빠뜨리는 악마의 문제가 있다?!</t>
  </si>
  <si>
    <t>문제를 제기하고 해결하는 창의와 논리 중 무엇이 더 중요할까?</t>
  </si>
  <si>
    <t>피라미드 밑바탕을 튼튼하게 세워야 하는 이유</t>
  </si>
  <si>
    <t>불가능을 가능으로 만드는 3가지 연금술을 소개한다.</t>
  </si>
  <si>
    <t>창의적으로 해석하는 방법은 무엇일까?</t>
  </si>
  <si>
    <t>감정의 벽을 허물기 위해 우리는 어떤 노력을 해야 할까?</t>
  </si>
  <si>
    <t>상황에 적절하게 대응한다는 것은 무엇일까?</t>
  </si>
  <si>
    <t>'정의(定義)'를 내려보는 것에 대하여</t>
  </si>
  <si>
    <t>천재는 혼자 만들어지지 않았다?! 누구나 인정하는 천재, 페르마를 통해서 천재를 꽃피우게 만든 토대에 대해 생각해 본다.</t>
  </si>
  <si>
    <t>내 능력을 상위 3%의 포지션에 올려 놓으려면 어떻게 해야할까? 해석기하학을 통해 그 힌트를 얻어 본다.</t>
  </si>
  <si>
    <t>형식이 중요할까? 내용이 중요할까? 우리는 형식의 중요성을 간과하고 있는 것이 아닐까?</t>
  </si>
  <si>
    <t>우리는 왜 입체적인 생각을 해야 하는 것일까요? 생각의 차원을 높였을 때 우리는 무엇을 얻을 수 있을까요?</t>
  </si>
  <si>
    <t>합리적인 나의 생각이 현실적이지 않다고? 벤포드의 법칙이 알려주는 이야기에 귀를 기울여 보자</t>
  </si>
  <si>
    <t>누구나 진리로 받아 들이는 공리. 이 공리에 질문을 던질 때, 어떤 일이 벌어질까?</t>
  </si>
  <si>
    <t>창의적인 아이디어만으로 풀 수 없는 문제가 있다! 이럴 때 필요한 것이 기존 지식. 과연 기존 지식과 창의성은 어떤 관계를 갖는 것일까?</t>
  </si>
  <si>
    <t>왜 많은 사람들은 점쟁이의 말에 현혹되는 것일까?</t>
  </si>
  <si>
    <t>복잡한 문제를 해결하는 좋은 방법은? 전체를 보는 것! 어떻게 하면 지도 밖에서 전체적인 지형을 볼 수 있을까?</t>
  </si>
  <si>
    <t>대중의 생각에 휩쓸리지 않으려면 어떻게 해야 할까? 자신만의 생각을 할 수 있는 독립적 사고법에 대해 알아본다.</t>
  </si>
  <si>
    <t>창의성의 핵심, 생각의 연결?! 생각은 어떻게 연결하는 것일까?</t>
  </si>
  <si>
    <t>어떻게 하면 설득을 잘 할 수 있을까? 설득을 잘 할 수 있는, 설득의 기술에 대해 생각해본다</t>
  </si>
  <si>
    <t>문제를 해결하고 통찰을 얻는 방법? 시각화해 눈으로 보면서 생각하기! 눈으로 생각하는 힘에 대해 같이 알아본다</t>
  </si>
  <si>
    <t>논리적인 생각이 좋을까? 직관적인 생각이 좋을까? 여러분은 어떤 생각이 더 좋다고 생각하시나요?</t>
  </si>
  <si>
    <t>진짜 아이디어가 필요한 순간. 실행?! 영국의 예술가 데미안 허스트를 통해 실행 창의력에 대해 알아봅니다.</t>
  </si>
  <si>
    <t>내가하면 로맨스, 남이 하면 불륜. 어떻게 하면 지극히 자기중심적 시각인 내로남불의 함정에서 빠져나올 수 있을까?</t>
  </si>
  <si>
    <t>인간보다 월등한 힘을 가진 침팬지. 인간은 어떻게 해야 침팬지를 이길 수 있을까?</t>
  </si>
  <si>
    <t>어떤 질문이 좋은 질문일까? 좋은 질문의 조건에 대해 알아본다.</t>
  </si>
  <si>
    <t>선택과 판단이 중요할까? 어떤 선택을 했든 좋은 결과로 만드는 것이 중요할까? 명사형 생각과 동사형 생각의 비교를 통해 답을 찾아본다.</t>
  </si>
  <si>
    <t>불확실하고 애매모호한 상황에서 최선의 방법을 찾으려면 어떻게 해야 할까? 37%의 법칙을 활용해보자.</t>
  </si>
  <si>
    <t>더 잘 알고 있을 때, 쉽고 단순하게 설명할 수 있다. 그렇다면 어떻게 해야 아는 것의 수준을 높일 수 있을까?</t>
  </si>
  <si>
    <t>추상적인 개념이 있고 구체적인 현상이 있다. 그런데도 추상적이고 개념적으로만 생각하는 경향이 있다. 오히려 현실적이면서 구체적인 현상으로 접근해보면 어떨까?</t>
  </si>
  <si>
    <t>아무리 찾아봐도 문제가 풀리지 않는다면? 주어진 문제를 올바르게 정의한 다음에 새롭게 재구성하는 것이 필요하다. 그렇다면 어떻게 재구성해야 할까?</t>
  </si>
  <si>
    <t>답이 보이지 않을 때에는 문제 해결의 '핵심 포인트'를 찾는 것이 중요하다. 핵심 포인트 즉, Key point를 어떻게 찾아야 할까?</t>
  </si>
  <si>
    <t>아이디어 발굴과 글쓰기에는 공통점이 있다. 바로, 직관 발휘와 논리적 정리이다. 이 두 가지는 어떻게 접근하는지 살펴본다.</t>
  </si>
  <si>
    <t>흔히, '반대편에서 보라', '상대의 입장에서 생각해라'라고 말한다. 상대의 관점에서 보려면 어떻게 해야 할까?</t>
  </si>
  <si>
    <t>어떤 계획이나 전략 없이 '주먹구구'식으로 문제에 접근하고 있는 경우가 많다. 이럴 때 어떻게 문제를 전략적으로 접근할 수 있을까?</t>
  </si>
  <si>
    <t>자신의 이야기와 가치를 담아 이 문구를 생각해보면 어떨까? "나는 00한다. 그러므로, 나는 존재한다."</t>
  </si>
  <si>
    <t>사람들은 대개 결과를 보는 경향이 많다. 하지만, 일한 결과를 유도하기 위한 선행변수도 생각해볼 필요가 있다. 결과를 만드는 선행변수를 살펴본다.</t>
  </si>
  <si>
    <t>우리가 익숙하게 생각했던 10진법에서 벗어나 다른 시각으로 숫자를 바라보면 어떨까?</t>
  </si>
  <si>
    <t>사람은 누구나 변화가 가져올 이익보다는 발생할 수 있는 손해를 피하고 싶어한다. 그럼에도 합리적인 선택을 하려면 어떻게 해야 할까?</t>
  </si>
  <si>
    <t>기존의 지식을 활용하는 일에 80%를 사용하고, 당장에 이익이 없지만 흥미로운 일에 20%를 투자해보면 어떨까?</t>
  </si>
  <si>
    <t>어려운 길을 조금 더 쉽게 건널 수 있게 도와주는 디딤돌. 그런데 이 디딤돌은 계산에도, 생각에도 그리고 자신에게도 많은 도움을 줄 수 있다?! 나만의 디딤돌, 어떻게 사용해야 할까?</t>
  </si>
  <si>
    <t>풀리지 않는 문제 때문에 고민이신가요? 그럼 조건 자체를 바꿔보면 어떨까요?</t>
  </si>
  <si>
    <t>게임에서 이기고 싶나요? 그럼 지금 내가 어떤 것을 제일 잘하는지 생각해 보시면 어떨까요?</t>
  </si>
  <si>
    <t>창의력을 발휘하기 위해 필요하다는 전문적인 지식. 그런데 되레 이 지식이 새로운 생각을 가로막는다?! 어떻게 하면 이런 지식의 역습에서 벗어날 수 있을까?</t>
  </si>
  <si>
    <t>복잡하고 구체적인 상황을 해결하고 싶다면 공식을 만들어라?! 공식은 어떻게 이런 문제를 해결하는데 효과적일 수 있을까?</t>
  </si>
  <si>
    <t>"학점이 4.0 이상인 학생은 절대 뽑지 마세요". 유명한 경영컨설턴트인 톰 피터스는 왜 그렇게 말했을까?</t>
  </si>
  <si>
    <t>창의성에 필요한 두 가지, 가능성과 확실성. 여러분은 혹시 확실성만 생각하고 있지 않나요?</t>
  </si>
  <si>
    <t>여러분에게는 모두에게 이익이 되는 18번째 낙타가 있나요?</t>
  </si>
  <si>
    <t>알게 모르게 갖게 되는 어떤 가정. 그 가정은 과연 올바른 것일까요?</t>
  </si>
  <si>
    <t>빠른 일 처리와 조금은 일을 미루는 행위. 둘 중에 독창적인 아이디어에 도움을 주는 것은 무엇일까? 독창적인 아이디어를 위한 생각의 숙성에 대해 알아본다.</t>
  </si>
  <si>
    <t>때론 중심이 아닌 주변에서 새로운 기회를 포착할 수 있다</t>
  </si>
  <si>
    <t>우리가 창의성 부분에서 가장 경계해야 할 말이 원래 그런거야 라는 말이다. 원래 그래!라고 말하기 시작하면 새로운 해석이나 상상력이 원천 차단된다</t>
  </si>
  <si>
    <t>다른 영역에 있는 개념을 모방해 자신의 영역에 적용시키는 개념 모방에 대해 알아본다</t>
  </si>
  <si>
    <t>세상을 놀라게 하는 매직과도 같은 혁신 상품들의 시작은 사소한 사칙연산에서부터 출발한 경우가 많다</t>
  </si>
  <si>
    <t>보다 새로운 것을 창조하기 위해 당연한 것에 질문을 던지는 것은 어떨까?</t>
  </si>
  <si>
    <t>공평하다고 생각했던 방식이 불공평한 방식일 수도 있다. 평소 공평하다고 생각했던 모든 것들을 다시 한번 따져 보는 것은 어떨까?</t>
  </si>
  <si>
    <t>현명한 판단을 내리기 위해 2가지만 기억해 보는 것은 어떨까</t>
  </si>
  <si>
    <t>오늘날 현대인에게도 생각해 볼거리를 제공하는 2000년 전 '로마법'. 로마인에게 신원조회는 어떤 의미였는지, 로마사회와 비교해 오늘날 우리 사회는 더 이상 계층 간 구분 없는 사회인지 생각해 보는 시간을 가져본다.</t>
  </si>
  <si>
    <t>유튜브 크리에이터를 꿈꾸는 초등학생들이 쓰는 동영상 편집 앱이 있다? 키네마스터에 대해 알아본다.</t>
  </si>
  <si>
    <t>비가시적·비형태적 비즈니스 모델의 영향력이 커지고 있는 21세기, 우리는 여전히 20세기 방식을 고수하고 있는 것은 아닐까?</t>
  </si>
  <si>
    <t>'직원 경험'을 관리하면 조직 성과를 높일 수 있다? 어떻게 하면 '직원 경험'을 잘 관리할 수 있는지, 방법을 소개한다.</t>
  </si>
  <si>
    <t>밀레니얼은 말한다. "직접 결정하고 싶지 않은데요?"</t>
  </si>
  <si>
    <t>지금 당신은 어떤 생각의 도구를 가지고 있는가?</t>
  </si>
  <si>
    <t>일과 생활은 정말 균형을 이뤄야 하는 관계가 맞을까? 어느 쪽도 포기할 수 없는 우리들은 무엇을 추구해야 할까?</t>
  </si>
  <si>
    <t>2020년, 왜 반세기 전 도전했던 아폴로 11호 프로젝트에 이목을 집중해야 하는가?</t>
  </si>
  <si>
    <t>피트니스클럽에 가지 않고 집에서 영상을 보면서 운동을 하는 '홈트', 즉 홈 트레이닝이 인기이다. 인공지능으로 자세를 교정해주는 홈트 앱, 라이크핏을 소개한다.</t>
  </si>
  <si>
    <t>대한민국 핵인싸 핵셀럽 펭수가 인사드립니다. 여러분, 펭-하!</t>
  </si>
  <si>
    <t>AR 콘텐츠를 만들려면 전문장비가 있어야만 가능할까? 어도비 에어로로 나도 AR 콘텐츠를 쉽게 만들 수 있다. 한 발 더 가까이 다가온 AR 세상을 느껴보자.</t>
  </si>
  <si>
    <t>추격자인가, 개척자인가?</t>
  </si>
  <si>
    <t>경영에서 양적 분석은 언제부터 시도되었을까? 고대 전쟁에서도 위대한 전략가들은 수학의 힘을 잘 알고 있었다. 두 가지 전략 사례를 살펴보자.</t>
  </si>
  <si>
    <t>중국 문화대혁명이 없었다면 한국의 경제성장은 쉽지 않았다? 이게 무슨 의미일까? 문화대혁명의 나비효과를 생각해 본다.</t>
  </si>
  <si>
    <t>로마시대, 빚을 갚지 못한 자유인은 노예로 팔려가거나 심지어 죽임을 당하기도 했다. 로마인들은 왜 이토록 빚 문제에 냉혹했을까?</t>
  </si>
  <si>
    <t>야만과 폭력의 상징, 노예제. 노예제는 현대사회에서 완전히 사라진 것일까? 또 다른 모습으로 여전히 존재하는 것은 아닐까?</t>
  </si>
  <si>
    <t>근자감, 근거 없는 자신감이 높은 직원들이 있다. 이 직원들에게 어떤 리더십이 필요할까?</t>
  </si>
  <si>
    <t>밀레니얼들의 본격 자기 자랑 문화, Flex가 뭐길래?</t>
  </si>
  <si>
    <t>여성의 배꼽 방향은 A를 향해 있지만 고개를 돌려 B와 대화하고 있다면, 이 여성은 누구에게 더 호감이 있는 걸까?</t>
  </si>
  <si>
    <t>쉽지 않은 어려운 도전이기 때문에 시작한 달탐사 프로젝트! 불가능을 가능케한 비결을 미국 대통령 3인의 리더십에서 찾아본다.</t>
  </si>
  <si>
    <t>세상을 바꾸는 꿀 아이디어!</t>
  </si>
  <si>
    <t>외국어를 게임처럼 재미있게 공부할 수 있는 앱이 있다. 전 세계인이 쓰는 외국어 공부 앱, 듀오링고를 소개한다.</t>
  </si>
  <si>
    <t>최근에는 ‘한 명의 천재가 조직을 먹여 살린다'는 말보다 '팀보다 뛰어난 개인은 없다'는 말이 설득력을 얻고 있다. 마이크로소프트가 발표한 '성공하는 팀의 5가지 특성'을 살펴보자.</t>
  </si>
  <si>
    <t>세계적으로 유명한 동화 '잠자는 숲 속의 공주' 이야기는 정말 해피엔딩일까? 익숙하게 받아들였던 동화 속 이데올로기에 대해 다시금 질문을 던져보자!</t>
  </si>
  <si>
    <t>최근 기업들 사이에 '직원 경험'이 강조되고 있다. 그 이유는 무엇일까? 워라밸을 추구하는 직원들에게 적합한 직원 경험은 어떻게 실현할 수 있을까?</t>
  </si>
  <si>
    <t>기하학을 통해 방어효율을 극대화했던 프랑스 축성가, 보방(Vauvan). 난공불락의 성을 지은 정교한 기하학의 원리를 살펴본다.</t>
  </si>
  <si>
    <t>중고생 3명 중 1명이 쓰는 앱이 있다. 수학 문제풀이 앱, 콴다. 학생들의 인기를 얻는 비결이 무엇일까?</t>
  </si>
  <si>
    <t>실패 요인을 철저히 분석해 과거와는 전혀 다른 '新 포맷'으로 부활의 날갯짓을 펼치고 있는 토이저러스, 어떤 변신이 진행되고 있는 걸까?</t>
  </si>
  <si>
    <t>TMT, 투머치토커를 아시나요? 당신은 혹시 투머치토커는 아닌가요?</t>
  </si>
  <si>
    <t>과거 로마에서 의료행위는 노예가 하는 천한 일이었다는데… 의사는 언제부터 오늘날과 같이 사회적 책무를 담당하는 역할을 하게 됐을까?</t>
  </si>
  <si>
    <t>최근 소비시장을 주도하는 밀레니얼 소비자 '팬슈머' 그들이 지갑을 여는 이유</t>
  </si>
  <si>
    <t>더 나은 오늘, 더 나은 내일, 더 나은 미래!</t>
  </si>
  <si>
    <t>핵심인재 영입에 기업이 실패하는 이유는 무엇일까? 또 인재영입에 성공하려면 어떤 노하우를 사용해야할까? 독일 출신 이방인 로켓 덕후였던 폰 브라운을 핵심인재로 안착시킨 아폴로 11호 프로젝트의 인재관리 방법을 알아본다.</t>
  </si>
  <si>
    <t xml:space="preserve">몽골이 침입하자 부처의 힘으로 막아내겠다며 팔만대장경을 제작한 고려. 당시 고려의 선택은 적절한 것이었을까? </t>
  </si>
  <si>
    <t>코로나19로 스마트폰 앱 사용시간이 늘고 있다. 어떤 앱이 떠오르고 있을까? 코로나19가 앱 생태계에 미친 영향을 알아본다.</t>
  </si>
  <si>
    <t>고성과조직의 공통점은 무엇일까? 저성과조직의 원인은 무엇일까? 저성과조직의 4가지 유형과 원인을 살펴본다.</t>
  </si>
  <si>
    <t>블러핑은 자신의 패가 상대보다 좋지 않을 때 거짓으로 강한 베팅이나 레이스를 하는 걸 말한다. 상대의 블러핑, 어떻게 알아차릴 수 있을까?</t>
  </si>
  <si>
    <t>절체절명의 위기 상황, 그 어떤 것 보다 말 한마디가 모든 것을 뒤바꾸는 힘을 발휘할 때가 있다! 진 크렌츠의 말 한마디가 바꿔놓은 아폴로 프로젝트의 위기 극복 순간을 만나본다</t>
  </si>
  <si>
    <t>코로나19 확산을 막기 위한 '예배 자제' 방침은 '종교의 자유'를 침해하는 것일까?</t>
  </si>
  <si>
    <t>전대미문의 전염병 확산은 근무형태에도 변화를 가져왔다. 자의반 타의반 재택근무를 서둘러 도입한 기업과 리더들에게 가장 필요한 것은?</t>
  </si>
  <si>
    <t>세상을 치유하는 아이디어!</t>
  </si>
  <si>
    <t>10명이 하던 일을 2명이면 충분히 할 수 있는 시대가 오고 있다. 새로운 시대, 우리가 진정 고민해야 할 의제는 무엇일까?</t>
  </si>
  <si>
    <t>밀레니얼 멋쟁이? '꾸민 듯 안 꾸민 듯' 꾸안꾸가 대세다</t>
  </si>
  <si>
    <t>게임방송 분야 세계 1위, 유튜브보다 잘나가는 앱, 트위치. 트위치의 인기 비결에 대해 알아본다.</t>
  </si>
  <si>
    <t>코로나19와 같은 위기 상황에서 리더는 어떤 리더십을 발휘해야 할까?</t>
  </si>
  <si>
    <t>단순한 스피치 기술 이상의 그 무엇, '카리스마'를 가지려면 어떻게 해야 할까?</t>
  </si>
  <si>
    <t>남들이 불가능하다 말하는 것을 돌파하는 힘은 어디에서 부터 시작되는 것일까? 계산된 모험으로 불가능을 뛰어넘는 아폴로 8호 제작 과정을 통해 그 질문에 대한 답을 찾아본다</t>
  </si>
  <si>
    <t>실물 경제를 강타한 코로나19 팬데믹! 2008년 글로벌 금융위기를 성공적으로 탈출했던 기업들을 통해 '위기 탈출의 지혜'를 확인해 본다.</t>
  </si>
  <si>
    <t>결혼을 고민하는 사람들이 늘어나자 법으로 결혼을 의무화한 로마! 당시 결혼에 대한 로마인들의 고민을 통해 오늘날의 모습을 확인해 본다.</t>
  </si>
  <si>
    <t>제2차 세계대전에서 체계화된 '전략 분석'의 시작은 제1차 세계대전이었다. 작전연구의 선구자라 할 수 있는 티버톤과 애플야드를 만나본다.</t>
  </si>
  <si>
    <t>인간 삶에 이로운 기술, 체험 삶의 기술</t>
  </si>
  <si>
    <t>사람들의 30년 전 취미와 오늘날 취미는 같을까? 달라졌다면 이유가 뭘까? 생활방식의 변화는 우리의 사고방식에 어떤 영향을 미칠지 생각해 본다.</t>
  </si>
  <si>
    <t>포스트 코로나 시대, AR로 화장을 하는 앱, 유캠 메이크업이 뜨고 있다. 고객에게 가까이 다가갈 수 없는 상황, 가상체험으로 새로운 고객경험을 선사하는 유캠 메이크업에 대해 알아보자.</t>
  </si>
  <si>
    <t>밀레니얼들이 사진을 찍는 데 꼭 필요한 조건 '인스타그래머블'</t>
  </si>
  <si>
    <t>사회적 거리두기로 분위기가 다운되는 요즘, 리더의 감정 관리가 중요해지고 있다. 나의 감정을 객관적으로 바라보려면 어떻게 해야 할까?</t>
  </si>
  <si>
    <t>무엇에 초점을 맞출 것인가? 오늘의 혁신 도구, Shift the Focus</t>
  </si>
  <si>
    <t>화려한 영감이 감싸는 개성만점 아이디어</t>
  </si>
  <si>
    <t>아폴로 8호 발사 전까지만 해도 미국보다 한발 앞선 듯 보였던 소련. 대역전극은 언제, 어떻게 일어난 것일까?</t>
  </si>
  <si>
    <t>많은 리더들이 밀레니얼 세대와 소통하고자 스타일을 바꾸고, 밀레니얼에 대해 공부한다.정말 밀레니얼과 가까워지고 싶다면 피드백부터 바꿔보는 건 어떨까?</t>
  </si>
  <si>
    <t>포스트 코로나 뉴노멀의 시대, 커뮤니케이션은 어떻게 달라질까?</t>
  </si>
  <si>
    <t>제2차 세계대전, 영국 폭격기는 어떻게 獨 유보트 격침률을 높였을까? 전략을 과학으로 끌어올린 작전연구(OR)의 탄생을 들여다본다.</t>
  </si>
  <si>
    <t>재택근무를 통해 확산되고 있는 실시간 영상 커뮤니케이션, 어떻게 준비해야 할까?</t>
  </si>
  <si>
    <t>그들에겐 취미가 곧 인생이다 '덕업일치' 덕후가 대세!</t>
  </si>
  <si>
    <t>Z세대가 친구끼리, 인싸들이 쓰는 앱이 있다. 사생활이 그대로 노출되는 위치 공유 앱, 젠리. 그들이 이 앱을 쓰는 이유는 무엇일까?</t>
  </si>
  <si>
    <t>언택트 커뮤니케이션으로 구성원에게 메시지를 전하는 방법, 고품질 영상 콘텐츠 제작은 어떻게 해야 할까?</t>
  </si>
  <si>
    <t>경쟁을 빼고는 혁신을 말할 수 없을까? 더이상 블루오션은 없다고? 오늘의 혁신 도구, 비소비 경쟁</t>
  </si>
  <si>
    <t>조지 플로이드 사망 사건으로 인한 항의 시위가 미국 전역을 휩쓸면서 사용자가 폭증한 앱, 시티즌(Citizen) 앱에 대해 알아보자.</t>
  </si>
  <si>
    <t>약 150조 원의 자산을 관리해주는 핀테크앱, 뱅크샐러드. 뱅크샐러드는 내 자산을 어떻게 관리해주는 것일까?</t>
  </si>
  <si>
    <t>직원들은 직장에서 공감받는다고 느낄 때 생산성이 높아진다고 느낀다. 리더가 직원의 마음에 공감을 하기 위해서는 어떤 점에 주의를 기울여야 할까?</t>
  </si>
  <si>
    <t>짧은 시간 마스크를 쓴 채 이어가는 대화에서 어떻게 포지셔닝해야 할까?</t>
  </si>
  <si>
    <t>영상에 소구력이 없으면 단순히 '시청'만 할 뿐 '집중'하지 않는다. 보는 사람의 집중도를 끌어올리려면 어떻게 해야 할까?</t>
  </si>
  <si>
    <t>스티브 잡스가 완벽에 가까운 스피치를 할 수 있었던 비결은?</t>
  </si>
  <si>
    <t>오늘날 이혼은 그리 어려운 일이 아니지만 로마시대에는 이혼이 쉽지 않았다는데… 로마시대 이혼은 어떤 의미였을까?</t>
  </si>
  <si>
    <t>고립된 베를린에 물자를 공수하는 최적의 방법은? 베를린 공수작전에서 탄생한 선형계획법을 살펴본다.</t>
  </si>
  <si>
    <t>『국부론』의 저자 애덤 스미스, 그는 왜 '보이지 않는 손'을 강조했을까? '보이지 않는 손'이 오늘날 우리에게 시사하는 것은 무엇일까?</t>
  </si>
  <si>
    <t>코로나19로 달라진 세상, 지금 누가 시대 변화를 가장 빠르게 읽고 있는가?</t>
  </si>
  <si>
    <t>우주선과 로켓 기술 개발 외에도 아폴로 계획 책임자들을 괴롭혔던 또 다른 고민거리가 있었다?</t>
  </si>
  <si>
    <t>'요즘 것들'과 대화하고 있는가? 이들과의 소통엔 무엇이 필요한가?</t>
  </si>
  <si>
    <t>기존의 것을 파괴하고, 새로운 것을 창조하는 것이 과연 혁신일까? 오늘의 혁신 도구, 가치묶음 재설계</t>
  </si>
  <si>
    <t>역사 속으로 사라지는 듯 보였던 캠벨수프, 어떻게 밀레니얼을 사로잡은 걸까?</t>
  </si>
  <si>
    <t>최근 글로벌 기업들 사이에 다양성 관리 이슈가 뜨겁다. 다양성을 관리해야 하는 이유는 무엇이고, 그 방법은 무엇일까?</t>
  </si>
  <si>
    <t>코로나19 팬데믹으로 확산되고 있는 재택근무, 비대면 근무환경에 적합한 언택트 리더십이란 무엇일까?</t>
  </si>
  <si>
    <t>아이디어계의 라이징 스타는 누구인가?</t>
  </si>
  <si>
    <t>아기는 '태어나는 것'이 아니라 '집안에 받아들여지는 것'이다? 수많은 아이들이 아무렇지 않게 버려졌던 로마사회. 오늘날 우리의 모습은 달라졌을까?</t>
  </si>
  <si>
    <t>어떻게 하면 책 읽는 문화가 정착된 사회를 만들 수 있을까?</t>
  </si>
  <si>
    <t>시뮬레이션 감독관(Simulation Supervisor) 'SimSup'이 중요한 이유를 확인해 본다.</t>
  </si>
  <si>
    <t>고성장 기업의 필승카드, 가치혁신! 기존의 가치곡선을 가로질러 혁신을 일으켜라!</t>
  </si>
  <si>
    <t>여러분의 기업은 어떤 '핵심가치'를 가지고 있나요?</t>
  </si>
  <si>
    <t>작전연구부(ORO)의 활약이 돋보이는 흑백 인종 간 부대 통합 프로젝트를 살펴본다.</t>
  </si>
  <si>
    <t>세계에서 가장 유명한 노트 필기앱, 애버노트. 에버노트가 오랜 시간동안 대중의 사랑을 받았던 이유에 대해 알아본다.</t>
  </si>
  <si>
    <t>상류층 기혼여성의 간통을 엄하게 다스린 로마. 이유가 뭘까?</t>
  </si>
  <si>
    <t>신박한 기술로 똘똘 뭉친 삼총사는?</t>
  </si>
  <si>
    <t>규제를 바꿀 수 없다면 규제에 올라타라! 시장의 변화를 주도하는 첫 번째 룰 메이커, 반반택시</t>
  </si>
  <si>
    <t>영화 강국으로 우뚝 선 대한민국. 우리는 '인터스텔라' 같은 영화를 만들 수 있을까?</t>
  </si>
  <si>
    <t>첨단 산업의 출발점인 신소재. 미래 기술의 필수 소재인 '차폐소재'를 소개한다.</t>
  </si>
  <si>
    <t xml:space="preserve">아폴로 계획의 숨은 영웅, 마가렛 해밀턴을 만나본다. </t>
  </si>
  <si>
    <t>스포티파이가 주목한 앱, 앵커. 과연 앵커의 매력은 무엇일까?</t>
  </si>
  <si>
    <t>글로벌 뉴스페이퍼산업이 디지털 패러다임 변화 속에서 힘든 시간을 보내는 동안, 나홀로 고공행진 중인 뉴욕 타임스를 만나본다.</t>
  </si>
  <si>
    <t>시장 창출의 해법은 시장 세분화? 수요의 공통점에 집중하면 새로운 시장이 보인다! 오늘의 혁신 도구, 디세그먼테이션</t>
  </si>
  <si>
    <t>프로젝트 관리 시스템은 기업에 어떻게 적용됐을까?</t>
  </si>
  <si>
    <t>'눈에는 눈, 이에는 이'로 유명한 탈리오의 법. 평등과 공평으로 알려졌지만 사실은 차별적인 법이었다? 로마시대 법을 통해 '법 앞의 평등'을 생각해 본다.</t>
  </si>
  <si>
    <t>O2O는 Offline to Online일까 Online to Offline일까. 온라인과 오프라인을 둘 다 잡아서 성공한 기업 M20을 소개한다</t>
  </si>
  <si>
    <t>코로나19로 접촉에 대한 공포가 확산되는 오늘날, 접촉을 통한 감염을 방지하는 안티바이러스 표면소재를 소개한다</t>
  </si>
  <si>
    <t>어떤 사람이 나를 알아주는 사람일까? 나를 알아준다는 기준은 무엇일까?</t>
  </si>
  <si>
    <t>수출입을 하는 모든 기업에게 매우 중요한 부분이지만, 대부분 기업 대표들이 무관심한 관세행정! 알아두면 힘이 되고 돈이 되는 관세전략에 대해 소개한다</t>
  </si>
  <si>
    <t xml:space="preserve">대부분의 우주선 사고가 비극으로 끝난 것과 달리 승무원 전원 무사 생환에 성공한 아폴로 13호. 기적을 만들어낸 What If 게임을 소개한다. </t>
  </si>
  <si>
    <t>최근 유니콘 기업의 성장 비결에는 '타인의 능력을 활용'하는 능력이 있다. 타인의 역량을 활용하고 이를 연결해 성공한 사례를 찾아본다</t>
  </si>
  <si>
    <t>혁신을 창조해냈다고 해서 끝나는 것이 아니다. 진정한 성공 혁신을 위한 두 바퀴! 오늘의 혁신 도구, 가치창조혁신과 가치전유혁신</t>
  </si>
  <si>
    <t>나 대신 '명함'을 기억해 주는 앱, 리멤버. 특별한 것처럼 보이지 않는 서비스를 리멤버는 어떻게 특별하게 만들고 있을까?</t>
  </si>
  <si>
    <t>기술 센스가 팡팡팡! 아이디어가 팡팡팡!</t>
  </si>
  <si>
    <t>코로나 때문에 이혼하는 가정이 증가하고 있다?</t>
  </si>
  <si>
    <t>제2차 세계대전, 연합군에 위협적이었던 독일 팬저 탱크. 연합군은 어떻게 탱크 생산 정보를 알아냈을까?</t>
  </si>
  <si>
    <t>코로나19 팬데믹과 함께 찾아온 위기로 리더는 또다른 고민에 직면해 있다. 위기를 딛고 넘어서려면 어떤 리더십이 필요할까?</t>
  </si>
  <si>
    <t>소재 자체의 특성으로 축전할수 있는 슈퍼커패시터 소재! 슈퍼커패시터 소재가 어디까지 개발되었고, 우리 삶을 어떻게 바꿀 수 있을지 살펴본다</t>
  </si>
  <si>
    <t>우리와 FTA를 맺은 국가와 무역을 할때 무조건 관세특혜를 받을 수 있는 건 아니다! 관세특혜를 받기 위한 관문으로 통하는 원산지 검증. 어떻게 준비해야 할까?</t>
  </si>
  <si>
    <t>엄청난 공학적 난제를 해결하기 위해 모인 수많은 과학기술자들. NASA는 어떻게 이들을 통솔했을까?</t>
  </si>
  <si>
    <t>2010년대 초반 '당장 망해도 이상하지 않을 회사’였던 AMD. 기적적인 변신은 어디서, 어떻게 시작되었을까?</t>
  </si>
  <si>
    <t>V세대가 사랑하는 게임 플랫폼, 로블록스. V세대가 주목하는 로블록스의 매력은 무엇일까?</t>
  </si>
  <si>
    <t>영국 해군 제독인 '호레이쇼 넬슨'은 27척의 함대로, 단 한 대의 함선도 잃지 않으면서 적선 34척을 격침시켰다. 그 승리의 비결은 무엇이었을까?</t>
  </si>
  <si>
    <t>오늘날 우리 사회에서 '투명성'은 일종의 선으로 간주된다. 하지만 기업활동을 하며 모든 것을 투명하게 하는 것은 과연 좋은 것일까? 무엇을 투명하게 해야할까?</t>
  </si>
  <si>
    <t>비대면 시대, 효과적 소통을 위한 리더의 언어를 알아보자.</t>
  </si>
  <si>
    <t>제2차 세계대전, 역발상을 증명해 낸 왈드의 '생존자 편향 오류'에 대해 살펴본다.</t>
  </si>
  <si>
    <t>마스크로 소통이 어려운 요즘 효율적인 의사소통 방법을 알아본다.</t>
  </si>
  <si>
    <t>"와! 판을 뒤집어 놓으셨다"</t>
  </si>
  <si>
    <t>세관에 우리 회사가 쌓아둔 저축이 있다면? 수입시 징수했던 관세를 가공 후 수출 시 환급해주는 관세환급제도에 대해 소개한다</t>
  </si>
  <si>
    <t>혁신의 선순환 vs 쇠락의 터널, 아폴로 계획이 남긴 양면의 유산을 확인해본다.</t>
  </si>
  <si>
    <t>일회용품, 패스트패션으로 쓰레기가 넘쳐나는 오늘날. 지구를 구하는 리사이클링 소재 개발을 소개한다</t>
  </si>
  <si>
    <t>낯설고 이해하기 어려운 현대미술, 어떻게 바라봐야 할까? 현대미술이 우리 삶에 필요한 이유는 무엇일까?</t>
  </si>
  <si>
    <t>중고거래 앱으로 월 순방문자 수 천만 명을 넘어서고 있는 당근마켓. 당근마켓이 사람들의 마음을 사로 잡을 수 있었던 비결은 무엇일까?</t>
  </si>
  <si>
    <t>짧은 시간 만났지만 기억에 남고 다시 만나고 싶은 사람 vs. 만남이 거듭될수록 부담스럽고 피하고 싶은 사람, 전자와 후자를 가르는 차이는 뭘까?</t>
  </si>
  <si>
    <t>한정된 자원 안에서 경쟁우위를 차지하기 위해 '선택과 집중'을 하는 기업들. 하지만 '선택과 집중'은 항상 최선의 방법일까?</t>
  </si>
  <si>
    <t>'비즈니스는 원래 이런 거야!' 성공방정식에 발목 잡힌 순간 어느새 단단한 병목이 만들어진다. 오늘의 혁신 도구, 혁신 보틀넥</t>
  </si>
  <si>
    <t>수출입 물품의 정체성을 알려주는 '품목분류'. 관세 추징 다툼의 가장 많은 사례로 손꼽히는 '품목분류'를 통해 가격 경쟁력을 확보하는 방법은?</t>
  </si>
  <si>
    <t>경이로운 생각, 경이로운 혁신</t>
  </si>
  <si>
    <t>현대 통계학의 아버지라 불리는 '로널드 피셔'. 그는 어떻게 불확실한 것을 검증했을까? 통계적 의사결정이 압축돼 있는 실험계획법을 살펴본다.</t>
  </si>
  <si>
    <t>모바일 패러다임의 대두로 깊고 어두운 나락에 빠졌던 닌텐도는 어떻게 변곡을 만들어냈을까?</t>
  </si>
  <si>
    <t>인공지능이 새로운 물질을 탐색하고 구성한다면? AI로 개발하는 신소재를 소개한다</t>
  </si>
  <si>
    <t>번아웃을 예방하기 위한 리더십을 알아본다</t>
  </si>
  <si>
    <t>오늘날에도 계속되는 기업들의 치킨게임. 이들의 경쟁은 이유없는 반항이 아니다! 파경을 무릅쓰고 경쟁하는 이들의 속내는?</t>
  </si>
  <si>
    <t>기성시대의 상식으로는 이해하기 어려운 MZ세대, 어떻게 소통하고 계신가요?</t>
  </si>
  <si>
    <t>우리의 생각, 어디까지 확장할 수 있을까? 때론 엉뚱한 상상을 통해 생각의 확장을 이뤄보면 어떨까?</t>
  </si>
  <si>
    <t>Z세대는 어떻게 독서를 할까? 채티를 통해 알아본다</t>
  </si>
  <si>
    <t>수출입 시 비관세장벽이 높게만 느껴진다면? 느린 통관절차 때문에 답답하다면? 수출입 통관의 하이패스, AEO에 주목하라</t>
  </si>
  <si>
    <t>누가 혁신을 설계하는가</t>
  </si>
  <si>
    <t>슬로건, 캐치프레이즈 짧은 구호, 표현 같지만 이것이 혁신의 시발점, 촉매제가 된다. 오늘의 혁신 도구, 혁신을 만드는 한 단어</t>
  </si>
  <si>
    <t>몇십 년이 지나도 따라부를 수 있는 노랫말, 절대로 기억에서 지워지지 않는 시 한 구절, 그 비밀은 무엇일까?</t>
  </si>
  <si>
    <t>품질을 도외시한 생산은 치명적인 독이 될 수 있다! 현대 품질관리의 아버지, '에드워드 데밍'의 품질관리 체계화에 대해 알아본다.</t>
  </si>
  <si>
    <t>나쁜 프레젠테이션은 어떤 것일까? 나의 PT도 혹시 나쁜 프레젠테이션은 아니었을까?</t>
  </si>
  <si>
    <t>3D프린팅을 4차산업혁명의 주인공으로 만든 3D프린팅 소재들을 소개한다</t>
  </si>
  <si>
    <t>컨텍스트를 이해할 수 있는 인간은 인공지능과 다르게 부분을 전체의 일부로 인지한다. 우리의 제품과 서비스는 부분에 집중하고 있는가? 전체에 집중하고 있는가?</t>
  </si>
  <si>
    <t>삶의 변화가 가져온 앱 사용의 변화. 코로나 시대에 주목 받은 앱의 공통점은 무엇일까?</t>
  </si>
  <si>
    <t>너무 뻔한 사람은 매력이 없듯 너무 뻔한 이름도 매력이 덜하다. '이게 뭘까?' 호기심을 불러일으키는 이름은 어떻게 만들어질까?</t>
  </si>
  <si>
    <t>D2C 기업으로 전환하며 턴어라운드에 성공한 나이키를 만나보자.</t>
  </si>
  <si>
    <t>세상을 바꾸는 지속 가능한 아이디어</t>
  </si>
  <si>
    <t>아무리 대단한 혁신도 소비자에게 설명할 수 없다면, 설명하지 않는다면 성공을 장담할 수 없다. 오늘의 혁신 도구, 설명이 되는 혁신</t>
  </si>
  <si>
    <t>관세를 잘못 신고하면 기업의 경영 안정성에 치명적인 위협이 된다. 관세 불확실성을 제거하기 위해 관세청에서 제공하는 납세협력프로그램 3가지를 소개한다</t>
  </si>
  <si>
    <t>PT를 할 때 반드시 기억해야 하는 원칙이 있다?</t>
  </si>
  <si>
    <t>천문학자 가우스는 사라진 행성의 궤도를 어떻게 찾을 수 있었을까?</t>
  </si>
  <si>
    <t>이해관계자들의 이해관계가 점점 더 복잡해지는 오늘날 비즈니스에서 가장 중요한 것은 바로 '역지사지'. 시작부터 역지사지에서 출발한 '마이뮤직테이스트'를 통해 역지사지 성공법칙을 소개한다</t>
  </si>
  <si>
    <t>-70℃의 극저온을 유지해야하는 코로나 백신, 어떻게 보관 이송할까? 신선식품부터 의약품까지 안전 배송! 주목받고 있는 콜드체인 소재를 소개한다.</t>
  </si>
  <si>
    <t>특별할 것 없어 보이는 앱, 텔레그램. 텔레그램이 각광을 받는 이유는 무엇일까?</t>
  </si>
  <si>
    <t>지금 어떤 기술의 씨앗을 뿌리고 있는가</t>
  </si>
  <si>
    <t>마약 청정국 대한민국, 하지만 이를 악용해 제 3국 중계밀수 경유지로 활용되는 경우가 있다. 자사 컨테이너가 범죄에 노출되지 않으려면 어떻게 해야할까?</t>
  </si>
  <si>
    <t>크리스텐슨 교수의 와해성 혁신은 널리 알려진 이론이다. 하지만 정작 크리스텐슨 교수는 우려한다. 우리가 놓친 것은 무엇일까? 오늘의 혁신 도구, 와해성 렌즈로 보는 혁신</t>
  </si>
  <si>
    <t>이 시대 가장 쿨한 브랜드, 테슬라! 테슬라의 모델명이 S, 3, X, Y가 된 이유는?</t>
  </si>
  <si>
    <t>기존의 태양전지 소재, 실리콘을 능가하는 신소재가 나타났다. 페로브스카이트 소재를 소개한다</t>
  </si>
  <si>
    <t>프레젠테이션에 적용 가능한 커뮤니케이션 이론을 소개한다.</t>
  </si>
  <si>
    <t>MZ세대가 조직에 바라는 것과 그 이유를 들어본다.</t>
  </si>
  <si>
    <t>최근 플랫폼 비즈니스로 편입되며 새롭게 주목받는 매칭 비즈니스. 매칭 비즈니스에서 슬기로운 수익구조를 만들려면 어떻게 해야할까?</t>
  </si>
  <si>
    <t>당신과 함께 만들어 나가는 세상</t>
  </si>
  <si>
    <t>2021년 혜성같이 나타난 앱, 클럽하우스. 클럽하우스는 왜 이렇게 대중들의 관심을 한 몸에 받았던 것일까?</t>
  </si>
  <si>
    <t>역사의 고비마다 중요한 역할을 했던 베이즈 규칙에 대해 알아본다.</t>
  </si>
  <si>
    <t>해외에서 여권을 잃어버리면 우리는 현지 영사관에 도움을 청한다. 수출 시 현지 통관에 문제가 생기면 어떻게 해야할까?</t>
  </si>
  <si>
    <t>혁신의 방향이 만들어낸 조그만 차이를 이해하라. 그렇다면 어떻게 그 차이를 찾아낼 수 있을 것인가? 오늘의 혁신 도구, 아키텍처란 렌즈로 보는 혁신</t>
  </si>
  <si>
    <t>익숙한 것과 어려운 것의 경계, 어떻게 찾아야 할까?</t>
  </si>
  <si>
    <t>100%를 만족시키는 프레젠테이션은 가능한 일일까? PT 전에 알아두면 좋은 이론들을 소개한다.</t>
  </si>
  <si>
    <t>어쩌다 대박을 친 스타트업의 한계로 인식되면서 시장의 냉혹한 평가를 받았던 스냅챗은 어떻게 반전을 만들어냈을까?</t>
  </si>
  <si>
    <t>기업의 성공 여부를 쥐고 있는 키플레이어는 누구인가? 숨은 키플레이어를 발견하고 공략해 성공가도를 달리는 기업을 소개한다</t>
  </si>
  <si>
    <t>Z세대는 왜 업무용 소프트웨어 노션을 쓰는 모습을 과시할까?</t>
  </si>
  <si>
    <t>여러분의 생각은 몇 살입니까?</t>
  </si>
  <si>
    <t>2010년대 가장 주목 받던 꿈의 신소재, 그래핀. 그래핀을 대체할 슈퍼 신소재 보로핀이 온다!</t>
  </si>
  <si>
    <t>빅데이터의 편향성을 잡는 방법은 무엇일까?</t>
  </si>
  <si>
    <t>평창 동계올림픽 슬로건은 어떻게 만들어졌을까?</t>
  </si>
  <si>
    <t>나는 직원의 업무에 얼마나 관여하고 있을까?</t>
  </si>
  <si>
    <t>프레젠테이션, 생각만 해도 긴장이 극에 달한다? 3가지 관점에서 솔루션을 찾아본다.</t>
  </si>
  <si>
    <t>선도자 이익은 있다? 없다?! 이런 논쟁 말고 다른 생각을 할 때 만날 수 있는 혁신. 그 혁신은 무엇일까?</t>
  </si>
  <si>
    <t>누군가 대신 골라주고 해주길 바라는 일이 있는가? 그 심리 속에 숨어있는 비즈니스 기회를 찾아본다</t>
  </si>
  <si>
    <t>기술의 쓸모있는 참견</t>
  </si>
  <si>
    <t>로봇의 새로운 패러다임, 소프트 로봇! 부드럽고 유연한 로봇을 가능하게 한 소재를 소개한다.</t>
  </si>
  <si>
    <t>미국 MZ세대를 사로잡은 점성술 앱, Co-Star. Co-Star의 매력은 무엇일까?</t>
  </si>
  <si>
    <t xml:space="preserve">모든 것을 꿰뚫는 '해독'과 그 해독을 무산시키는 '암호'의 대결, 과연 승자는 누구일까? </t>
  </si>
  <si>
    <t>중요한 프레젠테이션, 당신의 신뢰도와 호감도를 상승시켜줄 목소리는?</t>
  </si>
  <si>
    <t>장소 브랜딩, 어떻게 해야 할까?</t>
  </si>
  <si>
    <t>멘토링과 스폰서링의 차이는? 리더가 알아야할 스폰서링의 모든 것</t>
  </si>
  <si>
    <t>고객을 편안하게 머물도록 하는 오디오의 힘은 무엇일까</t>
  </si>
  <si>
    <t>오랜 침묵을 깨고 매서운 성장세를 보여주고 있는 기업, 크록스의 턴어라운드 전략을 확인해본다.</t>
  </si>
  <si>
    <t>세상에 정말 이게 무슨 일이야?</t>
  </si>
  <si>
    <t>아무 이유없이 일어나는 혁신은 없다! 제약을 혁신의 지렛대로 삼는 리버스 이노베이션은 어떤 것일까?</t>
  </si>
  <si>
    <t>나는 꼰대일까? 아닐까?</t>
  </si>
  <si>
    <t>SF영화가 현실로 이뤄지고 있다!? 투명 디스플레이를 가능하게 하는 소재를 알아본다</t>
  </si>
  <si>
    <t>디지털 세계에서 태어나고 성장하는 브랜드를 ‘디지털 네이티브 브랜드’라고 한다. 이런 브랜드에 필요한 이름은 어떤 특징이 있어야 할까?</t>
  </si>
  <si>
    <t>디지털 세상에 들어온 종이카드 비즈니스. 게다가 블록체인 기술까지 사용했다고?! 디지털 자산에 새로운 기준을 제시하는 NBA 탑 샷을 만나본다</t>
  </si>
  <si>
    <t>컴퓨터의 놀라운 능력은 도대체 어떻게 가능한 걸까?</t>
  </si>
  <si>
    <t>MZ세대를 '몰입'이라는 마차에 태우는 방법을 소개한다.</t>
  </si>
  <si>
    <t>돈을 내고 스스로 구속받고 싶어하는 사람들이 있다. 이들이 구속받길 원하는 이유는 무엇일까?</t>
  </si>
  <si>
    <t>한 끗이 다른 기술, 한 끗이 다른 생각</t>
  </si>
  <si>
    <t>세상의 모든 변화와 페이스를 맞출 수 밖에 없는 기업 경영환경. 과연 어떻게 이 페이스를 맞출 것인가?</t>
  </si>
  <si>
    <t>2차전지 배터리의 핵심소재로 각광받는 ‘전해동박’이 '일렉포일(Elecfoil)'이라는 새로운 이름을 갖게 된 사연은?</t>
  </si>
  <si>
    <t>더 이상 기존의 리더십으로 조직원을 이끌 수 없다?! 새로운 시대에 맞춘 새로운 리더십은 어때야 할까?</t>
  </si>
  <si>
    <t>인터넷상에서 열리는 세미나 '웨비나(Webinar)'는 어떻게 준비해야 할까? 웨비나의 커뮤니케이션적인 특징을 확인해본다.</t>
  </si>
  <si>
    <t>상온에서 액체로 존재하는 갈륨, 세계는 왜 갈륨 쟁탈전 중일까?</t>
  </si>
  <si>
    <t>지금 어떤 '한 수'를 생각하고 있는가</t>
  </si>
  <si>
    <t>작지만 큰 기대를 받고 있는 요양사업 플랫폼, 케어닥. 케어닥이 큰 기대를 받고 있는 이유는 무엇일까?</t>
  </si>
  <si>
    <t>부와 권력, 둘 중 하나를 고르라면 무엇을 선택할까? 커머스냐 커뮤니티냐, 오늘날 뜨는 기업은 무엇을 선택할까?</t>
  </si>
  <si>
    <t>제2차 세계대전, 핵폭탄의 확률을 어떻게 계산했을까?</t>
  </si>
  <si>
    <t>인류가 먹고 사는 모든 문제가 그대로 투영되는 공간과 건축. 우리 생활 전반에 큰 변화를 야기한 코로나19는 건축계에도 변화를 가져왔다.</t>
  </si>
  <si>
    <t>고성과 직원에게 알맞은 지원을 히고 있는가?</t>
  </si>
  <si>
    <t>비디오 대여 기업 블록버스터가 넷플릭스의 등장으로 파산한 반면, 월마트가 아마존의 등장에도 건재한 이유는?</t>
  </si>
  <si>
    <t>요즘 리더들은 피드백 아니고 피드포워드 한다?</t>
  </si>
  <si>
    <t>성공적인 웨비나를 위한 구체적인 기술과 팁을 소개한다.</t>
  </si>
  <si>
    <t>방법과 수단은 새로울 수 있다. 하지만 결국 가장 중요한 것은 변함없는 진정성이 아닐까?</t>
  </si>
  <si>
    <t>하늘을 나는 자동차와 발코니로 드나드는 사람들. 최근 등장하고 있는 도심항공교통과 이에 맞춰 변화하고 있는 도시건축이 먼 상상을 오늘의 현실로 만들고 있다.</t>
  </si>
  <si>
    <t xml:space="preserve">컴퓨터 성능의 비약적 발전에도 산업의 생산성 증가는 지지부진했다. 어떻게 컴퓨터는 기업 현장에 정답을 제시할 수 있었을까? </t>
  </si>
  <si>
    <t>10~20대의 기피 브랜드가 되었던 빅토리아 시크릿이 다시 날아오를 채비를 하고 있다. 무슨 일이 있었던 걸까?</t>
  </si>
  <si>
    <t>인간의 뇌를 모방해 AI시대를 이끌 뉴로모픽 소재를 소개한다</t>
  </si>
  <si>
    <t>오늘 당신은 어떤 발견을 했는가</t>
  </si>
  <si>
    <t>차별화된 방식으로 경쟁력을 확보해 진입장벽을 구축하던 시대는 끝났다. 개방, 참여, 공유! 새로운 진입장벽의 룰을 소개한다</t>
  </si>
  <si>
    <t>다른 학문의 원리는 혁신에 어떻게 활용될까?</t>
  </si>
  <si>
    <t>업무의 사소한 결정사항들을 모두 리더에게 물어보는 직원이 있다. 이럴 때 리더는 어떻게 해야 할까?</t>
  </si>
  <si>
    <t>코로나19 이후 자신의 콘텐츠를 창작하는 크리에이터들이 많아졌다. 크리에이터 경제는 성공할 수 있을까? 팬하우스를 보며 생각해보자.</t>
  </si>
  <si>
    <t>기업을 대표하는 언어로서 대내외에 그 기업이 지향하는 비전과 가치를 전달하는 사명, 요즘 시대에 어울리는 사명은 무엇일까?</t>
  </si>
  <si>
    <t>누군가에게 중요한 메시지를 제대로 잘 던지고 싶다면?</t>
  </si>
  <si>
    <t>애플, 아마존, 페이스북 같은 플랫폼 기반 기술 회사들은 왜 소통공간을 도입하는데 심혈을 기울이고 있을까?</t>
  </si>
  <si>
    <t>'왜' 제가 그 일을 해야하죠? '왜' 그 자료가 필요하죠? 매사 '의미'를 중시하는 MZ와 소통 방법을 알아본다</t>
  </si>
  <si>
    <t>회귀분석의 한계를 극복한 '딥러닝'의 가능성은 어디까지일까?</t>
  </si>
  <si>
    <t>오늘 나의 한 걸음은 어디로 향하고 있는가</t>
  </si>
  <si>
    <t>정체성을 지키며 한 가지 일만 고수해서는 고객을 사로잡을 수 없다. 이중, 다중적 캐릭터를 가지고 다양한 일을 연결하는 요즘 기업의 이야기를 소개한다</t>
  </si>
  <si>
    <t>영화 아바타에서 인류가 찾아나선 꿈의 신소재, 초전도 소재를 소개한다.</t>
  </si>
  <si>
    <t>정년 60세가 법제화되면서 리더보다 나이가 많은 팀원이 생겨나기 시작하고 있다. 연상 팀원과 조직 모두를 위한 리더십 노하우는 무엇일까?</t>
  </si>
  <si>
    <t>‘비즈니스모델’과 ‘전략’은 같은 의미일까? 두 개념을 모두 잘 사용한다는 것은 어떤 의미일까?</t>
  </si>
  <si>
    <t>지금 시대의 브랜드들은 실재하는 공간을 어떻게 정의하고 활용하고 있을까?</t>
  </si>
  <si>
    <t>흥분한 부하, 우울한 지인과는 어떻게 커뮤니케이션해야 할까?</t>
  </si>
  <si>
    <t>전화를 하면 자동으로 통화내용을 문자로 변환시켜주는 앱이 있다? 언제 무슨 이야기를 했는지 눈으로 볼 수 있는 통화 앱, 비토를 소개한다.</t>
  </si>
  <si>
    <t>코로나19로 인기를 얻은 앱, 핀터레스트. 이미지를 보기 좋게 수집하는 앱에서 쇼핑 서비스 도입으로 변신을 꾀하고 있다. 핀터레스트의 변신, 성공할 수 있을까?</t>
  </si>
  <si>
    <t>MZ세대의 생산성을 높여주려면 통제감 부여가 첫 시작!</t>
  </si>
  <si>
    <t>고객의 신뢰를 얻기 위해서는 어느 정도 비용으로 어느 수준의 신뢰를 형성해야 할까?</t>
  </si>
  <si>
    <t>여행업계의 세기적 재앙 속에서 오히려 역대 최대의 매출을 기록한 여행기업, 에어비앤비의 특별함은?</t>
  </si>
  <si>
    <t>뉴스페이스 시대를 선도할 신소재에는 어떤 것이 있을까</t>
  </si>
  <si>
    <t>당신은 파수꾼인가 파괴꾼인가</t>
  </si>
  <si>
    <t>경영에서 '제품 차별화', '경쟁우위' 등을 뜻하는 'Different'. ‘Different’에 여러 다른 의미가 있다?</t>
  </si>
  <si>
    <t>꾀를 내지 않고 성실하게 일하지만 성과가 저조한 직원이 있다. 많은 시간과 노력을 쏟는데도 성과가 나지 않는 이유는 무엇일까?</t>
  </si>
  <si>
    <t>게임이론으로 본 미국과 소련의 핵무기 경쟁</t>
  </si>
  <si>
    <t>당신은 어떤 거인인가?</t>
  </si>
  <si>
    <t>나 자신과의 소통, 어떻게 해야 할까?</t>
  </si>
  <si>
    <t>브랜드의 세계관을 구성하는 필수 요소는 무엇일까?</t>
  </si>
  <si>
    <t>2050년까지 세계 인구가 약 100억 명에 달할 것으로 예상되는 가운데, 도시와 건축은 또 한 번의 변화를 이야기하고 있다.</t>
  </si>
  <si>
    <t>코로나19로 인해 인공지능 챗봇과 대화하는 사람이 늘고 있다고 한다. AI 챗봇과 대화하는 수준은 어느 정도일까? AI는 사람의 친구가 될 수 있을까?</t>
  </si>
  <si>
    <t>기업과 산업에 내재해 있는 혁신의 기회는 무엇일까?</t>
  </si>
  <si>
    <t>구사업과 신사업의 시너지를 창출하는 전략은 무엇일까?</t>
  </si>
  <si>
    <t>지금 무엇이 문제인가?</t>
  </si>
  <si>
    <t>구독경제가 빠르게 확산되고 있는 오늘 날, 고객을 사로잡을 구독의 구색은?</t>
  </si>
  <si>
    <t>5G보다 50배 빠른 전송 속도와 10배 빠른 반응 속도를 지원하는 차세대 이동통신, 6G를 구현할 신소재는?</t>
  </si>
  <si>
    <t>사내 행사 기획을 위해 리더가 알아둬야 할 '진행의 기술'을 소개한다.</t>
  </si>
  <si>
    <t>질문 수준이 곧 리더십 수준! 여러분의 질문 수준은 어느 정도 인가요?</t>
  </si>
  <si>
    <t>모두가 인기 콘텐츠에 열을 올리는 이 때, 오히려 어두운 분위기로 묵묵히 자신만의 스타일을 고집하는 게임이 있다. 얼터에고는 어떤 매력으로 사용자를 사로잡았을까?</t>
  </si>
  <si>
    <t>고대 아고라 광장에서 시작되어 바실리카, 시장, 바자, 아케이드, 그리고 온라인 구매까지 상업공간의 진화는 현재도 진행형이다.</t>
  </si>
  <si>
    <t>인구구조 변화와 새로운 기술은 어떻게 기업의 혁신을 이끌어낼까?</t>
  </si>
  <si>
    <t>기존 렌즈의 기술적 한계, 두께를 극복한 렌즈가 나타났다. 기존의 렌즈보다 얇고, 빛 투과율도 높으면서, 저전력에도 구동 가능한 신소재, 메타렌즈에 대해 알아본다.</t>
  </si>
  <si>
    <t>‘필요는 충족될 수 있지만, 욕구는 충족될 수 없다’ 우리 기업이 채워줄 수 있는 고객의 욕구는 무엇일까?</t>
  </si>
  <si>
    <t>지구적으로 이상기후와 환경오염에 관한 이슈들이 강화되면서 친환경건축과 자연중심 건축에 대한 관심이 증가하고 있다.</t>
  </si>
  <si>
    <t>돈을 내면 습관을 만들어주는 앱이 있다? MZ세대 사이에 인기가 뜨거운 앱, 챌린저스의 매력은 무엇일까?</t>
  </si>
  <si>
    <t>오늘 내가 무심코 버린 쓰레기는 어디로 갔을까?</t>
  </si>
  <si>
    <t>게임이론의 난제, 비잔틴 장군 문제를 블록체인 기술로 풀 수 있는 이유는?</t>
  </si>
  <si>
    <t>'말 잘하는 것'과 '잘 말하는 것'은 어떻게 다른 걸까?</t>
  </si>
  <si>
    <t>우리에겐 반대를 향하는 생각, 'Opposable Mind'가 왜 필요한 것일까?</t>
  </si>
  <si>
    <t>대한민국 대표 포털 사이트 네이버 앱. 책 사진을 찍으면 영문 번역도 자동으로 해주고 와인을 찍으면 와이너리 정보까지 다 알려준다고 한다. 어떻게 써야 할까?</t>
  </si>
  <si>
    <t>일 잘하는 사람과 일하고 싶다면, 리더부터 변화가 필요하다! 일 잘하는 조직원 육성을 원한다면 클릭!</t>
  </si>
  <si>
    <t>편한 것과 새로운 것 두 가지를 다 요구하는 고객을 위해 할 수 있는 것은?</t>
  </si>
  <si>
    <t>세상을 이롭게 바꾸는 혁신가</t>
  </si>
  <si>
    <t>'잘 말한다'는 것은 결국 어떤 의미일까?</t>
  </si>
  <si>
    <t xml:space="preserve">존재하지 않던 제3의 대안을 창조하는 방법은? </t>
  </si>
  <si>
    <t>'미래도시'는 건축가들이 끊임없이 고민해온 화두 중 하나다. 당대 건축가들이 그려낸 미래도시의 모습에는 당시 인류가 직면한 다양한 문제와 이에 대한 고민이 고스란히 담겨 있다.</t>
  </si>
  <si>
    <t>Z세대가 주로 쓰는 앱, 1~5위는 무엇일까? Z세대 중에서도 앱 사용행태에 차이가 나는 韓美日 3개국을 비교해본다.</t>
  </si>
  <si>
    <t>모두가 특별함을 지향할 때 '보통의 것'을 지향하는 Inclusive 전략을 선택한다면?</t>
  </si>
  <si>
    <t>200만 세계인의 습관 형성을 도와줘 성공한 기업을 소개한다</t>
  </si>
  <si>
    <t>당신이 꿈꾸는 멋진 신세계는 어떤 모습인가</t>
  </si>
  <si>
    <t>로봇 시장의 확대는 건축계에도 아주 중요한 이슈다. 로봇들이 주체가 되어 활동하고 연결되는 주요 무대가 바로 도시건축 공간이기 때문이다.</t>
  </si>
  <si>
    <t>조직에서 갈등은 언제나 있다. 리더는 어떻게 갈등을 해결해야 할까?</t>
  </si>
  <si>
    <t>비행기는 한 번 추진력을 잃으면 다시 속도를 회복하기 어렵다. 기업이 이러한 실속(失速, stall)에 빠지지 않으려면 어떻게 해야 할까?</t>
  </si>
  <si>
    <t>IT, 유통, 금융 플랫폼을 대표하는 3개 기업이 관심을 갖고 투자한 수백년간 탄소를 잡아두는 신소재, BioChar에 대해 알아본다.</t>
  </si>
  <si>
    <t>자율문화를 악용하며 조직 분위기를 흐리는 직원을 리더는 어떻게 대해야할까? 양날의 검 '자율문화'를 잘 지켜갈 수 있게 도와주는 리더십을 배워본다</t>
  </si>
  <si>
    <t>세상에 하찮고 쓸모없는 것은 없다</t>
  </si>
  <si>
    <t>'알람'이라는 기능으로 전 세계 1등 앱이 된 알라미. 알라미는 사람들의 습관을 어떻게 바꾸었기에 많은 사람의 선택을 받은 것일까?</t>
  </si>
  <si>
    <t>하고 싶은 일을 하기엔 제약 조건이 너무 많을 때, 우리는 어떻게 해야 할까?</t>
  </si>
  <si>
    <t>성공적으로 타인을 설득하기 위한 4가지 설득의 원칙을 확인해본다.</t>
  </si>
  <si>
    <t>지니고 있던 기술이 가치 없는 것이 되어버리는 '역량파괴적 기술 진보'의 순간을 어떻게 준비해야 할까?</t>
  </si>
  <si>
    <t>세계 초고층 건축의 무게 중심이 이동하고 있다. 아시아와 중동, 특히 두바이의 초고층 건축이 주도하는 수직도시의 미래는 어떻게 펼쳐질 것인가?</t>
  </si>
  <si>
    <t>이직과 장기근속 결정에 가장 큰 영향을 준다해도 과언이 아닌 '연봉' 잡호핑(Job-Hopping)시대, 연봉전쟁에서 놓쳐서는 안되는 것이 있다면?</t>
  </si>
  <si>
    <t>누가 진정한 승자가 되는 것인가</t>
  </si>
  <si>
    <t>잘 나가는 SNS의 성공방정식에 역행하는 SNS가 등장했다. 비리얼, 사이드챗, 마이너스가 그 주인공. 그들이 인기를 얻는 이유는 무엇일까?</t>
  </si>
  <si>
    <t>서로 전혀 어울리지 않는 것을 조합해 성공가도를 달리는 기업들을 소개한다</t>
  </si>
  <si>
    <t>설득 커뮤니케이션 두 번째 시간, 구체적인 설득전략을 확인해본다.</t>
  </si>
  <si>
    <t>숏폼(25분 미만)</t>
  </si>
  <si>
    <t>마이크로러닝(4시간 미만)</t>
    <phoneticPr fontId="1" type="noConversion"/>
  </si>
  <si>
    <t>목표 대비 실적 차트</t>
    <phoneticPr fontId="1" type="noConversion"/>
  </si>
  <si>
    <t>숏폼(25분 미만)</t>
    <phoneticPr fontId="1" type="noConversion"/>
  </si>
  <si>
    <t>방사형 차트와 누적 막대 차트</t>
    <phoneticPr fontId="1" type="noConversion"/>
  </si>
  <si>
    <t>거품형 차트</t>
    <phoneticPr fontId="1" type="noConversion"/>
  </si>
  <si>
    <t>데이터 생략이 표시된 차트</t>
    <phoneticPr fontId="1" type="noConversion"/>
  </si>
  <si>
    <t>간트 차트</t>
    <phoneticPr fontId="1" type="noConversion"/>
  </si>
  <si>
    <t>온도계 차트</t>
    <phoneticPr fontId="1" type="noConversion"/>
  </si>
  <si>
    <t>비교 히스토그램</t>
    <phoneticPr fontId="1" type="noConversion"/>
  </si>
  <si>
    <t>손익분기 표시 차트</t>
    <phoneticPr fontId="1" type="noConversion"/>
  </si>
  <si>
    <t>꺾은 선과 범주 차트</t>
    <phoneticPr fontId="1" type="noConversion"/>
  </si>
  <si>
    <t>점수별 색상 차트</t>
    <phoneticPr fontId="1" type="noConversion"/>
  </si>
  <si>
    <t>움직이는 차트</t>
    <phoneticPr fontId="1" type="noConversion"/>
  </si>
  <si>
    <t>폭포and선버스트and트리맵 차트</t>
    <phoneticPr fontId="1" type="noConversion"/>
  </si>
  <si>
    <t>상자 수염and파레토 차트</t>
    <phoneticPr fontId="1" type="noConversion"/>
  </si>
  <si>
    <t>워드 자동 설정 해결 팁</t>
    <phoneticPr fontId="1" type="noConversion"/>
  </si>
  <si>
    <t>들쭉 날쭉 단락과 줄 내 마음대로 컨트롤하는 팁</t>
    <phoneticPr fontId="1" type="noConversion"/>
  </si>
  <si>
    <t>그림 삽입과 레이아웃 완전정복</t>
    <phoneticPr fontId="1" type="noConversion"/>
  </si>
  <si>
    <t>용지 방향과 머리글을 페이지마다 다르게 작업 하는 팁</t>
    <phoneticPr fontId="1" type="noConversion"/>
  </si>
  <si>
    <t>제멋대로 끝판왕 워드 표 완전정복 (1)</t>
    <phoneticPr fontId="1" type="noConversion"/>
  </si>
  <si>
    <t>제멋대로 끝판왕 워드 표 완전정복 (2)</t>
    <phoneticPr fontId="1" type="noConversion"/>
  </si>
  <si>
    <t>제멋대로 끝판왕 워드 표 완전정복 (3)</t>
    <phoneticPr fontId="1" type="noConversion"/>
  </si>
  <si>
    <t>워드 문서에 차트 삽입하고 편집하는 팁</t>
    <phoneticPr fontId="1" type="noConversion"/>
  </si>
  <si>
    <t>엑셀 데이터 불러와서 레이블 작성하는 팁</t>
    <phoneticPr fontId="1" type="noConversion"/>
  </si>
  <si>
    <t>엑셀 자료 워드로 가져오고 수정을 제한하는 팁</t>
    <phoneticPr fontId="1" type="noConversion"/>
  </si>
  <si>
    <t>PDF 문서를 열고 여러 문서를 합쳐 하나로 만드는 팁</t>
    <phoneticPr fontId="1" type="noConversion"/>
  </si>
  <si>
    <t>수정 내역이 자동으로 표시되게 하는 팁</t>
    <phoneticPr fontId="1" type="noConversion"/>
  </si>
  <si>
    <t>물어보기 애매한 그것 워드 인쇄 설정 완전 정복</t>
    <phoneticPr fontId="1" type="noConversion"/>
  </si>
  <si>
    <t>퇴근시간을 빠르게 만들어주는 기본설정</t>
    <phoneticPr fontId="1" type="noConversion"/>
  </si>
  <si>
    <t>작업시간을 단축시켜주는 꿀 단축키 활용하기</t>
    <phoneticPr fontId="1" type="noConversion"/>
  </si>
  <si>
    <t>이미지 자르기 등 꼭 필요한 기본기 익히기</t>
    <phoneticPr fontId="1" type="noConversion"/>
  </si>
  <si>
    <t>텍스트 삽입 각종 효과 적용 기본기</t>
    <phoneticPr fontId="1" type="noConversion"/>
  </si>
  <si>
    <t>상대방을 기대하게 만드는 애니메이션 기능 소개</t>
    <phoneticPr fontId="1" type="noConversion"/>
  </si>
  <si>
    <t>청중을 사로잡는 전환효과 적용 꿀팁</t>
    <phoneticPr fontId="1" type="noConversion"/>
  </si>
  <si>
    <t>오감을 사로잡는 영상and음악 삽입 활용 팁</t>
    <phoneticPr fontId="1" type="noConversion"/>
  </si>
  <si>
    <t>프레젠테이션 시 유용한 기본 슬라이드쇼 활용법</t>
    <phoneticPr fontId="1" type="noConversion"/>
  </si>
  <si>
    <t>모르면 손해 파워포인트 색상 활용법</t>
    <phoneticPr fontId="1" type="noConversion"/>
  </si>
  <si>
    <t>내용을 도식화 시키는 꿀팁 스마트아트 활용법</t>
    <phoneticPr fontId="1" type="noConversion"/>
  </si>
  <si>
    <t>내 자료를 시각화 시켜주는 차트기능 활용법</t>
    <phoneticPr fontId="1" type="noConversion"/>
  </si>
  <si>
    <t>어디에서든 쉽게 디자인 할 수 있는 표 삽입 활용법</t>
    <phoneticPr fontId="1" type="noConversion"/>
  </si>
  <si>
    <t>새롭게 추가된 유용한 파워포인트 꿀 기능 소개</t>
    <phoneticPr fontId="1" type="noConversion"/>
  </si>
  <si>
    <t>파워포인트 만들기 전 꼭 해야 할 레이아웃 잡는 법</t>
    <phoneticPr fontId="1" type="noConversion"/>
  </si>
  <si>
    <t>팀 소개 PPT 디자인</t>
    <phoneticPr fontId="1" type="noConversion"/>
  </si>
  <si>
    <t>다수의 이미지를 활용한 PPT 디자인</t>
    <phoneticPr fontId="1" type="noConversion"/>
  </si>
  <si>
    <t>Mockup 이미지를 활용한 PPT 디자인</t>
    <phoneticPr fontId="1" type="noConversion"/>
  </si>
  <si>
    <t>도형으로 끝내는 PPT 차트 디자인</t>
    <phoneticPr fontId="1" type="noConversion"/>
  </si>
  <si>
    <t>신개념 표 디자인 팁</t>
    <phoneticPr fontId="1" type="noConversion"/>
  </si>
  <si>
    <t>손쉽게 제작 가능한 관계도 디자인 팁</t>
    <phoneticPr fontId="1" type="noConversion"/>
  </si>
  <si>
    <t>나만의 파워포인트 템플릿 제작 방법</t>
    <phoneticPr fontId="1" type="noConversion"/>
  </si>
  <si>
    <t>차트기능을 응용한 인포그래픽 PPT 디자인</t>
    <phoneticPr fontId="1" type="noConversion"/>
  </si>
  <si>
    <t>아이콘을 활용한 인구 인물 인포그래픽 디자인</t>
    <phoneticPr fontId="1" type="noConversion"/>
  </si>
  <si>
    <t>눈에 확 들어오는 인포그래픽 디자인</t>
    <phoneticPr fontId="1" type="noConversion"/>
  </si>
  <si>
    <t>지도 이미지를 활용한 인포그래픽 디자인 팁</t>
    <phoneticPr fontId="1" type="noConversion"/>
  </si>
  <si>
    <t>피피티의 꽃 정렬</t>
    <phoneticPr fontId="1" type="noConversion"/>
  </si>
  <si>
    <t>자유자재로 도형 편집하기</t>
    <phoneticPr fontId="1" type="noConversion"/>
  </si>
  <si>
    <t>픽토그램</t>
    <phoneticPr fontId="1" type="noConversion"/>
  </si>
  <si>
    <t>가독성을 높이는 텍스트 설정 꿀팁 3</t>
    <phoneticPr fontId="1" type="noConversion"/>
  </si>
  <si>
    <t>전문가처럼 컬러 활용하기</t>
    <phoneticPr fontId="1" type="noConversion"/>
  </si>
  <si>
    <t>저작권 없는 고퀄리티 이미지</t>
    <phoneticPr fontId="1" type="noConversion"/>
  </si>
  <si>
    <t>이미지 편집 꿀팁</t>
    <phoneticPr fontId="1" type="noConversion"/>
  </si>
  <si>
    <t>디자인 트렌드</t>
    <phoneticPr fontId="1" type="noConversion"/>
  </si>
  <si>
    <t>레퍼런스 내 것으로 만들기</t>
    <phoneticPr fontId="1" type="noConversion"/>
  </si>
  <si>
    <t>처음 만나는 배열수식 쉽게 이해하기</t>
    <phoneticPr fontId="1" type="noConversion"/>
  </si>
  <si>
    <t>행마다 수식 계산 후 총합 구하기</t>
    <phoneticPr fontId="1" type="noConversion"/>
  </si>
  <si>
    <t>변화량의 합계 평균 최대값을 구하려면</t>
    <phoneticPr fontId="1" type="noConversion"/>
  </si>
  <si>
    <t>범위 안에 특정 데이터가 존재하는지 확인하려면</t>
    <phoneticPr fontId="1" type="noConversion"/>
  </si>
  <si>
    <t>제품별 최대 매출량과 매출액을 한 번에 구하려면</t>
    <phoneticPr fontId="1" type="noConversion"/>
  </si>
  <si>
    <t>다양한 조건에 맞는 합계를 쉽게 구하려면</t>
    <phoneticPr fontId="1" type="noConversion"/>
  </si>
  <si>
    <t>양이 많은 데이터에서 월별 합계를 빠르게 구하려면</t>
    <phoneticPr fontId="1" type="noConversion"/>
  </si>
  <si>
    <t>데이터 비교 같은 값과 다른 값이 찾는 법</t>
    <phoneticPr fontId="1" type="noConversion"/>
  </si>
  <si>
    <t>데이터에서 텍스트 혹은 에러가 입력된 셀만 세려면</t>
    <phoneticPr fontId="1" type="noConversion"/>
  </si>
  <si>
    <t>제품별 최소 매출량과 매출액을 구하려면</t>
    <phoneticPr fontId="1" type="noConversion"/>
  </si>
  <si>
    <t>상위 분류를 기준으로 합계와 개수를 구하려면</t>
    <phoneticPr fontId="1" type="noConversion"/>
  </si>
  <si>
    <t>범위 내 상위 또는 하위 세 개의 값만 합산하려면</t>
    <phoneticPr fontId="1" type="noConversion"/>
  </si>
  <si>
    <t>내역서에서 월별 누계를 자동으로 구하려면</t>
    <phoneticPr fontId="1" type="noConversion"/>
  </si>
  <si>
    <t>엑셀 자동 변경 해결 팁</t>
    <phoneticPr fontId="1" type="noConversion"/>
  </si>
  <si>
    <t>늘 헷갈리는 날짜and시간 계산 완전 정복</t>
    <phoneticPr fontId="1" type="noConversion"/>
  </si>
  <si>
    <t>한 셀에 필요한 텍스트를 나누고 합치는 팁</t>
    <phoneticPr fontId="1" type="noConversion"/>
  </si>
  <si>
    <t>텍스트 자료를 엑셀 시트로 깔끔하게 옮기는 팁</t>
    <phoneticPr fontId="1" type="noConversion"/>
  </si>
  <si>
    <t>데이터 서식이 자동으로 알맞게 바뀌도록 만드는 팁</t>
    <phoneticPr fontId="1" type="noConversion"/>
  </si>
  <si>
    <t>입맛대로 데이터 정렬하고 부분합을 구하는 팁</t>
    <phoneticPr fontId="1" type="noConversion"/>
  </si>
  <si>
    <t>여러 시트의 데이터를 하나로 깔끔하게 모으는 팁</t>
    <phoneticPr fontId="1" type="noConversion"/>
  </si>
  <si>
    <t>원하는 셀만 골라 한 번에 선택하는 팁</t>
    <phoneticPr fontId="1" type="noConversion"/>
  </si>
  <si>
    <t>잘못 입력된 데이터를 빠르게 확인하는 팁</t>
    <phoneticPr fontId="1" type="noConversion"/>
  </si>
  <si>
    <t>이런 것도 된다구 필터의 숨겨진 꿀기능</t>
    <phoneticPr fontId="1" type="noConversion"/>
  </si>
  <si>
    <t>생각보다 쉬워 피벗 사용법 완전 정복</t>
    <phoneticPr fontId="1" type="noConversion"/>
  </si>
  <si>
    <t>나도 피벗 신 자유자재로 피벗 활용하는 팁</t>
    <phoneticPr fontId="1" type="noConversion"/>
  </si>
  <si>
    <t>물어보기 애매한 인쇄 설정 완전 정복</t>
    <phoneticPr fontId="1" type="noConversion"/>
  </si>
  <si>
    <t>집계표를 두 번의 드래그로 완성하려면 혼합참조</t>
    <phoneticPr fontId="1" type="noConversion"/>
  </si>
  <si>
    <t>증감률 값을 기호로 한 눈에 표현하려면</t>
    <phoneticPr fontId="1" type="noConversion"/>
  </si>
  <si>
    <t>예</t>
    <phoneticPr fontId="1" type="noConversion"/>
  </si>
  <si>
    <t>복수의 테스트 결과 중 마지막 값만 입력하려면</t>
    <phoneticPr fontId="1" type="noConversion"/>
  </si>
  <si>
    <t>다른 목록에도 있는 데이터인지 확인하려면</t>
    <phoneticPr fontId="1" type="noConversion"/>
  </si>
  <si>
    <t>배수를 지정해 반올림 올림 내림값을 구하려면</t>
    <phoneticPr fontId="1" type="noConversion"/>
  </si>
  <si>
    <t>정확하게 일치하지 않는 값을 찾으려면</t>
    <phoneticPr fontId="1" type="noConversion"/>
  </si>
  <si>
    <t>평균이 높은 3명의 값과 이름을 구하려면</t>
    <phoneticPr fontId="1" type="noConversion"/>
  </si>
  <si>
    <t>중복 값을 제외하고 순서대로 작은 값을 구하려면</t>
    <phoneticPr fontId="1" type="noConversion"/>
  </si>
  <si>
    <t>바뀌는 자료에 맞게 자동으로 평균을 구하려면</t>
    <phoneticPr fontId="1" type="noConversion"/>
  </si>
  <si>
    <t>갯수 합계 평균을 구하려면</t>
    <phoneticPr fontId="1" type="noConversion"/>
  </si>
  <si>
    <t>INTERVIEW 이메일 좀 쓴다고 자부하는 당신에게</t>
    <phoneticPr fontId="1" type="noConversion"/>
  </si>
  <si>
    <t>제안 혹은 섭외의 목적으로 처음 보내는 이메일 쓰기</t>
    <phoneticPr fontId="1" type="noConversion"/>
  </si>
  <si>
    <t>회의 혹은 행사 참석을 요청하는 이메일 쓰기</t>
    <phoneticPr fontId="1" type="noConversion"/>
  </si>
  <si>
    <t>여러 사람으로부터 내용을 취합하는 이메일 쓰기</t>
    <phoneticPr fontId="1" type="noConversion"/>
  </si>
  <si>
    <t>실수로 이메일을 잘못 보냈을 때 대처법</t>
    <phoneticPr fontId="1" type="noConversion"/>
  </si>
  <si>
    <t>두서없이 긴 이메일을 받았을 때 답장 쓰기</t>
    <phoneticPr fontId="1" type="noConversion"/>
  </si>
  <si>
    <t>정중하지만 분명하게 거절하는 이메일 쓰기</t>
    <phoneticPr fontId="1" type="noConversion"/>
  </si>
  <si>
    <t>이메일 중심 일처리에 익숙하지 않을 때 대처법</t>
    <phoneticPr fontId="1" type="noConversion"/>
  </si>
  <si>
    <t>직무나 소속을 이동할 때 이메일 쓰기</t>
    <phoneticPr fontId="1" type="noConversion"/>
  </si>
  <si>
    <t>내 이메일을 계속 발전시키는 법</t>
    <phoneticPr fontId="1" type="noConversion"/>
  </si>
  <si>
    <t>내가 이메일 덕후가 된 이유</t>
    <phoneticPr fontId="1" type="noConversion"/>
  </si>
  <si>
    <t>칼답장을 부르는 수신인 지정과 제목 작성법</t>
    <phoneticPr fontId="1" type="noConversion"/>
  </si>
  <si>
    <t>프로일잘러의 이메일 본문 작성법</t>
    <phoneticPr fontId="1" type="noConversion"/>
  </si>
  <si>
    <t>디테일을 챙기는 첨부파일 보내기</t>
    <phoneticPr fontId="1" type="noConversion"/>
  </si>
  <si>
    <t>절차 중심 접근법으로 스마트하게 답장하기</t>
    <phoneticPr fontId="1" type="noConversion"/>
  </si>
  <si>
    <t>일의 진행 속도를 높이는 이메일 타이밍</t>
    <phoneticPr fontId="1" type="noConversion"/>
  </si>
  <si>
    <t>이메일 실수를 줄이는 방법 3</t>
    <phoneticPr fontId="1" type="noConversion"/>
  </si>
  <si>
    <t>칼퇴근을 위한 빠르게 이메일 쓰는 꿀팁</t>
    <phoneticPr fontId="1" type="noConversion"/>
  </si>
  <si>
    <t>효율적인 이메일 관리를 위한 도전 Inbox Zero</t>
    <phoneticPr fontId="1" type="noConversion"/>
  </si>
  <si>
    <t>이메일 발송 전 체크리스트 8</t>
    <phoneticPr fontId="1" type="noConversion"/>
  </si>
  <si>
    <t>누구나 금손 되는 비법 망고보드 시작하기</t>
    <phoneticPr fontId="1" type="noConversion"/>
  </si>
  <si>
    <t>망고보드 디자인 기능 제대로 사용하기</t>
    <phoneticPr fontId="1" type="noConversion"/>
  </si>
  <si>
    <t>포토샵 없이 쉽게 이미지 편집하기</t>
    <phoneticPr fontId="1" type="noConversion"/>
  </si>
  <si>
    <t>클릭을 부르는 온라인 배너 만들기</t>
    <phoneticPr fontId="1" type="noConversion"/>
  </si>
  <si>
    <t>눈에 확 띄는 썸네일 이미지 만들기</t>
    <phoneticPr fontId="1" type="noConversion"/>
  </si>
  <si>
    <t>모두가 주목하는 홍보 포스터 만들기</t>
    <phoneticPr fontId="1" type="noConversion"/>
  </si>
  <si>
    <t>데이터 많은 프로모션 페이지 쉽게 만들기</t>
    <phoneticPr fontId="1" type="noConversion"/>
  </si>
  <si>
    <t>뇌리에 남는 프레젠테이션 템플릿 만들기</t>
    <phoneticPr fontId="1" type="noConversion"/>
  </si>
  <si>
    <t>주목도와 가독성 모두 잡는 카드뉴스 만들기</t>
    <phoneticPr fontId="1" type="noConversion"/>
  </si>
  <si>
    <t>만든 콘텐츠를 활용해서 쉽게 동영상 만들기</t>
    <phoneticPr fontId="1" type="noConversion"/>
  </si>
  <si>
    <t>꼭 알아야 하는 인포그래픽 기초 꿀팁 5가지</t>
    <phoneticPr fontId="1" type="noConversion"/>
  </si>
  <si>
    <t>기본 세로 막대형 차트</t>
    <phoneticPr fontId="1" type="noConversion"/>
  </si>
  <si>
    <t>누적 세로 막대형 차트</t>
    <phoneticPr fontId="1" type="noConversion"/>
  </si>
  <si>
    <t>꺾은 선형 차트</t>
    <phoneticPr fontId="1" type="noConversion"/>
  </si>
  <si>
    <t>표 인포그래픽</t>
    <phoneticPr fontId="1" type="noConversion"/>
  </si>
  <si>
    <t>비중 치환 인포그래픽</t>
    <phoneticPr fontId="1" type="noConversion"/>
  </si>
  <si>
    <t>예</t>
    <phoneticPr fontId="1" type="noConversion"/>
  </si>
  <si>
    <t>공간 치환 인포그래픽</t>
    <phoneticPr fontId="1" type="noConversion"/>
  </si>
  <si>
    <t>퍼즐형 인포그래픽</t>
    <phoneticPr fontId="1" type="noConversion"/>
  </si>
  <si>
    <t>벌집형 인포그래픽</t>
    <phoneticPr fontId="1" type="noConversion"/>
  </si>
  <si>
    <t>타임라인 인포그래픽</t>
    <phoneticPr fontId="1" type="noConversion"/>
  </si>
  <si>
    <t>모듈 타임라인 인포그래픽</t>
    <phoneticPr fontId="1" type="noConversion"/>
  </si>
  <si>
    <t>올림픽 단상 인포그래픽</t>
    <phoneticPr fontId="1" type="noConversion"/>
  </si>
  <si>
    <t>이슈 트리 인포그래픽</t>
    <phoneticPr fontId="1" type="noConversion"/>
  </si>
  <si>
    <t>빙하 인포그래픽</t>
    <phoneticPr fontId="1" type="noConversion"/>
  </si>
  <si>
    <t>숫자 키워드 인포그래픽</t>
    <phoneticPr fontId="1" type="noConversion"/>
  </si>
  <si>
    <t>MECE</t>
    <phoneticPr fontId="1" type="noConversion"/>
  </si>
  <si>
    <t>로직트리</t>
    <phoneticPr fontId="1" type="noConversion"/>
  </si>
  <si>
    <t>피라미드 구조</t>
    <phoneticPr fontId="1" type="noConversion"/>
  </si>
  <si>
    <t>PEST 분석</t>
    <phoneticPr fontId="1" type="noConversion"/>
  </si>
  <si>
    <t>예</t>
    <phoneticPr fontId="1" type="noConversion"/>
  </si>
  <si>
    <t>3C 분석</t>
    <phoneticPr fontId="1" type="noConversion"/>
  </si>
  <si>
    <t>파레토와 벤치마킹 분석</t>
    <phoneticPr fontId="1" type="noConversion"/>
  </si>
  <si>
    <t>예</t>
    <phoneticPr fontId="1" type="noConversion"/>
  </si>
  <si>
    <t>SWOT 분석</t>
    <phoneticPr fontId="1" type="noConversion"/>
  </si>
  <si>
    <t>앤소프 매트릭스</t>
    <phoneticPr fontId="1" type="noConversion"/>
  </si>
  <si>
    <t>다양한 매트릭스 활용법</t>
    <phoneticPr fontId="1" type="noConversion"/>
  </si>
  <si>
    <t>Value Delivery System</t>
    <phoneticPr fontId="1" type="noConversion"/>
  </si>
  <si>
    <t>전략 캔버스와 ERRC</t>
    <phoneticPr fontId="1" type="noConversion"/>
  </si>
  <si>
    <t>아이디어를 평가and결정and실행하는 4가지 프레임워크</t>
    <phoneticPr fontId="1" type="noConversion"/>
  </si>
  <si>
    <t>프레임워크로 엣지있게 기획하는 법 한방에 뽀개기</t>
    <phoneticPr fontId="1" type="noConversion"/>
  </si>
  <si>
    <t>숫자를 잘 알면 달라지는 것들</t>
    <phoneticPr fontId="1" type="noConversion"/>
  </si>
  <si>
    <t>숫자 읽기 필살기 쉼표 읽기</t>
    <phoneticPr fontId="1" type="noConversion"/>
  </si>
  <si>
    <t>숫자 업무의 비밀병기 계산기</t>
    <phoneticPr fontId="1" type="noConversion"/>
  </si>
  <si>
    <t>직장인의 칼퇴근병기 엑셀</t>
    <phoneticPr fontId="1" type="noConversion"/>
  </si>
  <si>
    <t>알아두면 무조건 좋은 숫자표현 상식</t>
    <phoneticPr fontId="1" type="noConversion"/>
  </si>
  <si>
    <t>TPO로 숫자전문용어 말하기</t>
    <phoneticPr fontId="1" type="noConversion"/>
  </si>
  <si>
    <t>비용처리는 신세계지</t>
    <phoneticPr fontId="1" type="noConversion"/>
  </si>
  <si>
    <t>재무팀에게 인정받는 계정처리</t>
    <phoneticPr fontId="1" type="noConversion"/>
  </si>
  <si>
    <t>팀장님을 내 편으로 만드는 숫자보고 테크닉</t>
    <phoneticPr fontId="1" type="noConversion"/>
  </si>
  <si>
    <t>구체적인 수치자료 어디서 찾을까</t>
    <phoneticPr fontId="1" type="noConversion"/>
  </si>
  <si>
    <t>일잘 직장인의 시크릿 머니 마인드</t>
    <phoneticPr fontId="1" type="noConversion"/>
  </si>
  <si>
    <t>회사의 숫자 끝판왕 회계</t>
    <phoneticPr fontId="1" type="noConversion"/>
  </si>
  <si>
    <t>처음 회계를 공부하는 당신이 알아야 할 것들</t>
    <phoneticPr fontId="1" type="noConversion"/>
  </si>
  <si>
    <t>쉽게 말해서 회계란</t>
    <phoneticPr fontId="1" type="noConversion"/>
  </si>
  <si>
    <t>회계 초보의 첫 걸음 증빙</t>
    <phoneticPr fontId="1" type="noConversion"/>
  </si>
  <si>
    <t>회계 초보의 두 번째 걸음 계정</t>
    <phoneticPr fontId="1" type="noConversion"/>
  </si>
  <si>
    <t>회계 초보의 세 번째 걸음 회계기준</t>
    <phoneticPr fontId="1" type="noConversion"/>
  </si>
  <si>
    <t>알고 싶다 재무제표(1)</t>
    <phoneticPr fontId="1" type="noConversion"/>
  </si>
  <si>
    <t>알고 싶다 재무제표(2)</t>
    <phoneticPr fontId="1" type="noConversion"/>
  </si>
  <si>
    <t>재무제표를 꿰뚫는 회계등식(1)</t>
    <phoneticPr fontId="1" type="noConversion"/>
  </si>
  <si>
    <t>재무제표를 꿰뚫는 회계등식(2)</t>
    <phoneticPr fontId="1" type="noConversion"/>
  </si>
  <si>
    <t>이것이 재무상태표다(1)</t>
    <phoneticPr fontId="1" type="noConversion"/>
  </si>
  <si>
    <t>이것이 재무상태표다(2)</t>
    <phoneticPr fontId="1" type="noConversion"/>
  </si>
  <si>
    <t>이것이 손익계산서다(1)</t>
    <phoneticPr fontId="1" type="noConversion"/>
  </si>
  <si>
    <t>이것이 손익계산서다(2)</t>
    <phoneticPr fontId="1" type="noConversion"/>
  </si>
  <si>
    <t>이것이 현금흐름표다</t>
    <phoneticPr fontId="1" type="noConversion"/>
  </si>
  <si>
    <t>기업의 거짓말 분식회계</t>
    <phoneticPr fontId="1" type="noConversion"/>
  </si>
  <si>
    <t>회사생활을 200퍼센트 레벨업하는 회계공부법</t>
    <phoneticPr fontId="1" type="noConversion"/>
  </si>
  <si>
    <t>파이썬 데이터분석 환경 구축</t>
    <phoneticPr fontId="1" type="noConversion"/>
  </si>
  <si>
    <t>Jupyter Notebook 활용법</t>
    <phoneticPr fontId="1" type="noConversion"/>
  </si>
  <si>
    <t>Pandas 주요 자료구조 소개</t>
    <phoneticPr fontId="1" type="noConversion"/>
  </si>
  <si>
    <t>정보의 바다 인터넷 상의 데이터 읽기</t>
    <phoneticPr fontId="1" type="noConversion"/>
  </si>
  <si>
    <t>엑셀 열고 원하는 범위 값 읽어내기</t>
    <phoneticPr fontId="1" type="noConversion"/>
  </si>
  <si>
    <t>엑셀 열고 원하는 범위 값 변경하기</t>
    <phoneticPr fontId="1" type="noConversion"/>
  </si>
  <si>
    <t>원하는 범위 데이터 조회하기</t>
    <phoneticPr fontId="1" type="noConversion"/>
  </si>
  <si>
    <t>차트를 통해 데이터를 한 눈에 이해하기</t>
    <phoneticPr fontId="1" type="noConversion"/>
  </si>
  <si>
    <t>행과 열의 데이터 추가 변경 및 삭제</t>
    <phoneticPr fontId="1" type="noConversion"/>
  </si>
  <si>
    <t>여러 데이터 파일을 하나로 합치기</t>
    <phoneticPr fontId="1" type="noConversion"/>
  </si>
  <si>
    <t>문자열을 입맛대로 처리하기</t>
    <phoneticPr fontId="1" type="noConversion"/>
  </si>
  <si>
    <t>빠진 데이터를 처리하는 방법</t>
    <phoneticPr fontId="1" type="noConversion"/>
  </si>
  <si>
    <t>유용한 분석 기법 (피벗 테이블)</t>
    <phoneticPr fontId="1" type="noConversion"/>
  </si>
  <si>
    <t>웹 크롤링의 이해와 BeautifulSoup설치하기</t>
    <phoneticPr fontId="1" type="noConversion"/>
  </si>
  <si>
    <t>Visual Studio Code 다중 라인 코드에 대한 디버깅</t>
    <phoneticPr fontId="1" type="noConversion"/>
  </si>
  <si>
    <t>크롤링에 필요한 HTML5와 CSS3</t>
    <phoneticPr fontId="1" type="noConversion"/>
  </si>
  <si>
    <t>HTML문서를 BeautifulSoup으로 검색하기</t>
    <phoneticPr fontId="1" type="noConversion"/>
  </si>
  <si>
    <t>BeautifulSoup과 re모듈을 사용해서 검색하기</t>
    <phoneticPr fontId="1" type="noConversion"/>
  </si>
  <si>
    <t>웹사이트에서 태그 스타일 살펴보기</t>
    <phoneticPr fontId="1" type="noConversion"/>
  </si>
  <si>
    <t>웹사이트에서 데이터 크롤링하기</t>
    <phoneticPr fontId="1" type="noConversion"/>
  </si>
  <si>
    <t>블로그에서 태그 스타일 크롤링하기</t>
    <phoneticPr fontId="1" type="noConversion"/>
  </si>
  <si>
    <t>파이썬의 특징 및 활용분야</t>
    <phoneticPr fontId="1" type="noConversion"/>
  </si>
  <si>
    <t>파이썬 개발 툴 세팅</t>
    <phoneticPr fontId="1" type="noConversion"/>
  </si>
  <si>
    <t>변수 및 내장 형식 문자열 사용과 인덱싱</t>
    <phoneticPr fontId="1" type="noConversion"/>
  </si>
  <si>
    <t>리스트 세트 튜플</t>
    <phoneticPr fontId="1" type="noConversion"/>
  </si>
  <si>
    <t>딕셔너리</t>
    <phoneticPr fontId="1" type="noConversion"/>
  </si>
  <si>
    <t>얕은 복사와 깊은 복사</t>
    <phoneticPr fontId="1" type="noConversion"/>
  </si>
  <si>
    <t>연산자 소개</t>
    <phoneticPr fontId="1" type="noConversion"/>
  </si>
  <si>
    <t>함수 소개와 데모 RETUEN구문</t>
    <phoneticPr fontId="1" type="noConversion"/>
  </si>
  <si>
    <t>예</t>
    <phoneticPr fontId="1" type="noConversion"/>
  </si>
  <si>
    <t>가변형과 불변형</t>
    <phoneticPr fontId="1" type="noConversion"/>
  </si>
  <si>
    <t>가변인자와 정의되지 않은 인자처리</t>
    <phoneticPr fontId="1" type="noConversion"/>
  </si>
  <si>
    <t>람다 Pass do 속성과 help 이터레이터 객체</t>
    <phoneticPr fontId="1" type="noConversion"/>
  </si>
  <si>
    <t>조건 구문</t>
    <phoneticPr fontId="1" type="noConversion"/>
  </si>
  <si>
    <t>반복 구문</t>
    <phoneticPr fontId="1" type="noConversion"/>
  </si>
  <si>
    <t>예</t>
    <phoneticPr fontId="1" type="noConversion"/>
  </si>
  <si>
    <t>수열(range)함수</t>
    <phoneticPr fontId="1" type="noConversion"/>
  </si>
  <si>
    <t>클래스의 정의와 인스턴스 생성</t>
    <phoneticPr fontId="1" type="noConversion"/>
  </si>
  <si>
    <t>인스턴스 사용과 self의 의미</t>
    <phoneticPr fontId="1" type="noConversion"/>
  </si>
  <si>
    <t>생성자와 소멸자 메소드</t>
    <phoneticPr fontId="1" type="noConversion"/>
  </si>
  <si>
    <t>정적 메소드 사용</t>
    <phoneticPr fontId="1" type="noConversion"/>
  </si>
  <si>
    <t>priavate멤버사용</t>
    <phoneticPr fontId="1" type="noConversion"/>
  </si>
  <si>
    <t>상속과 다형성</t>
    <phoneticPr fontId="1" type="noConversion"/>
  </si>
  <si>
    <t>다중상속과 이름충돌(name conflict)</t>
    <phoneticPr fontId="1" type="noConversion"/>
  </si>
  <si>
    <t>예</t>
    <phoneticPr fontId="1" type="noConversion"/>
  </si>
  <si>
    <t>파이썬의 모듈 소개와 직접모듈 작성하기</t>
    <phoneticPr fontId="1" type="noConversion"/>
  </si>
  <si>
    <t>환경변수 등록 및 모듈 로딩</t>
    <phoneticPr fontId="1" type="noConversion"/>
  </si>
  <si>
    <t>함수에서 에러가 발생하는 경우</t>
    <phoneticPr fontId="1" type="noConversion"/>
  </si>
  <si>
    <t>try except로 예외처리하기</t>
    <phoneticPr fontId="1" type="noConversion"/>
  </si>
  <si>
    <t>사용자 정의 예외 클래스 사용하기</t>
    <phoneticPr fontId="1" type="noConversion"/>
  </si>
  <si>
    <t>파이썬 시각화 라이브러리로 엑셀 대시보드 만들기</t>
    <phoneticPr fontId="1" type="noConversion"/>
  </si>
  <si>
    <t>Matplotlib 기초</t>
    <phoneticPr fontId="1" type="noConversion"/>
  </si>
  <si>
    <t>Pandas를 통한 차트 그리기</t>
    <phoneticPr fontId="1" type="noConversion"/>
  </si>
  <si>
    <t>차트 이미지를 저장하고 엑셀에 반영하기</t>
    <phoneticPr fontId="1" type="noConversion"/>
  </si>
  <si>
    <t>Seaborn 살펴보기</t>
    <phoneticPr fontId="1" type="noConversion"/>
  </si>
  <si>
    <t>주식 실시간 데이터 시각화하기</t>
    <phoneticPr fontId="1" type="noConversion"/>
  </si>
  <si>
    <t>주식 실시간 데이터로 엑셀 대시보드 만들기</t>
    <phoneticPr fontId="1" type="noConversion"/>
  </si>
  <si>
    <t>왜 다시 글로벌 매너인가</t>
  </si>
  <si>
    <t>낯선 사람과 대화할 때 주의할 점</t>
  </si>
  <si>
    <t>불필요한 배려는 독이 된다</t>
  </si>
  <si>
    <t>되는 질문과 안 되는 질문</t>
  </si>
  <si>
    <t>취향에 대한 평가는 일기장에만 가능하다</t>
  </si>
  <si>
    <t>외국인에게 단도직입적으로 말해보았다</t>
  </si>
  <si>
    <t>관계를 부드럽게 유지하며 거절하는 법</t>
  </si>
  <si>
    <t>사람 간의 안전 거리</t>
  </si>
  <si>
    <t>놓치기 쉬운 공중 에티켓</t>
  </si>
  <si>
    <t>놓치기 쉬운 방문예절 5가지</t>
  </si>
  <si>
    <t>손님을 초대할 때 유의할 점</t>
  </si>
  <si>
    <t>식사 자리에서 대화하는 법</t>
  </si>
  <si>
    <t>술 한 잔 할 때 지켜야 할 매너</t>
  </si>
  <si>
    <t>적절한 선물 고르는 법</t>
  </si>
  <si>
    <t>제스처와 바디랭귀지</t>
  </si>
  <si>
    <t>외국인이 갖는 한국인에 대한 편견</t>
  </si>
  <si>
    <t>예</t>
    <phoneticPr fontId="1" type="noConversion"/>
  </si>
  <si>
    <t>갈등에 대한 새로운 인식</t>
  </si>
  <si>
    <t>갈등관리를 위한 삶의 태도</t>
  </si>
  <si>
    <t>갈등관리의 5가지 방식</t>
  </si>
  <si>
    <t>갈등 예방을 위한 3가지 언어</t>
  </si>
  <si>
    <t>디지털 금융과 핀테크</t>
    <phoneticPr fontId="1" type="noConversion"/>
  </si>
  <si>
    <t>인터넷 전문은행의 출범</t>
    <phoneticPr fontId="1" type="noConversion"/>
  </si>
  <si>
    <t>대면서비스에서 비대면 서비스로</t>
    <phoneticPr fontId="1" type="noConversion"/>
  </si>
  <si>
    <t>각자 도생에서 오픈뱅킹으로</t>
    <phoneticPr fontId="1" type="noConversion"/>
  </si>
  <si>
    <t>모바일과 금융거래 플랫폼 활성화</t>
    <phoneticPr fontId="1" type="noConversion"/>
  </si>
  <si>
    <t>블록체인이 가져다 준 금융혁명</t>
    <phoneticPr fontId="1" type="noConversion"/>
  </si>
  <si>
    <t>로보어드바이저와 디지털 자산관리</t>
    <phoneticPr fontId="1" type="noConversion"/>
  </si>
  <si>
    <t>챗봇과 무인서비스 확대</t>
    <phoneticPr fontId="1" type="noConversion"/>
  </si>
  <si>
    <t>메타버스 혁명과 금융의 새로운 진화</t>
    <phoneticPr fontId="1" type="noConversion"/>
  </si>
  <si>
    <t>디지털 금융의 안전성과 보안시스템</t>
    <phoneticPr fontId="1" type="noConversion"/>
  </si>
  <si>
    <t>디지털 금융과 신용평가의 미래</t>
    <phoneticPr fontId="1" type="noConversion"/>
  </si>
  <si>
    <t>MZ세대를 위한 디지털 마케팅</t>
    <phoneticPr fontId="1" type="noConversion"/>
  </si>
  <si>
    <t>금융인을 위한 ESG 개념 에센스</t>
  </si>
  <si>
    <t>ESG 제대로 평가하기</t>
  </si>
  <si>
    <t>ESG 금융시장을 움직이는 손</t>
  </si>
  <si>
    <t>ESG 환경의 이해</t>
  </si>
  <si>
    <t>ESG 금융정책</t>
  </si>
  <si>
    <t>핵심 산업별 ESG 투자 가이드</t>
  </si>
  <si>
    <t>ESG 금융상품</t>
  </si>
  <si>
    <t>非주식 자산군의 ESG 투자</t>
  </si>
  <si>
    <t>4차 산업혁명</t>
  </si>
  <si>
    <t>모바일뱅킹</t>
  </si>
  <si>
    <t>비대면채널</t>
  </si>
  <si>
    <t>인터넷전문은행</t>
  </si>
  <si>
    <t>오픈뱅킹</t>
  </si>
  <si>
    <t>금융거래 O2O</t>
  </si>
  <si>
    <t>핀테크</t>
  </si>
  <si>
    <t>빅데이터</t>
  </si>
  <si>
    <t>로보어드바이저</t>
  </si>
  <si>
    <t>챗봇</t>
  </si>
  <si>
    <t>블록체인과 분산원장</t>
  </si>
  <si>
    <t>금융 개인정보보호</t>
  </si>
  <si>
    <t>금융 IT컴플라이언스</t>
  </si>
  <si>
    <t>P2P 대출</t>
  </si>
  <si>
    <t>바이오인증과 스마트OTP뱅킹</t>
  </si>
  <si>
    <t>FDS</t>
  </si>
  <si>
    <t>클라우드 컴퓨팅</t>
  </si>
  <si>
    <t>위드 코로나 시대와 일상으로의 복귀</t>
    <phoneticPr fontId="1" type="noConversion"/>
  </si>
  <si>
    <t>세계경제 트렌드</t>
    <phoneticPr fontId="1" type="noConversion"/>
  </si>
  <si>
    <t>한국경제 트렌드</t>
    <phoneticPr fontId="1" type="noConversion"/>
  </si>
  <si>
    <t>산업 트렌드</t>
    <phoneticPr fontId="1" type="noConversion"/>
  </si>
  <si>
    <t>부동산 시장 전망</t>
    <phoneticPr fontId="1" type="noConversion"/>
  </si>
  <si>
    <t>경제전망과 대응전략</t>
    <phoneticPr fontId="1" type="noConversion"/>
  </si>
  <si>
    <t>기본 작업 화면 익히기</t>
  </si>
  <si>
    <t>레이어</t>
  </si>
  <si>
    <t>type 툴의 이해와 사용법</t>
  </si>
  <si>
    <t>path 기본</t>
  </si>
  <si>
    <t>path 활용하는 방법</t>
  </si>
  <si>
    <t>선택기능의 모든 것</t>
  </si>
  <si>
    <t>stamp tool의 기능 및 활용하기</t>
  </si>
  <si>
    <t>channel의 이해와 활용하기</t>
  </si>
  <si>
    <t>사진에 효과주는 툴들</t>
  </si>
  <si>
    <t xml:space="preserve">작업을 편하게 도와주는 기능들 </t>
  </si>
  <si>
    <t>mask 이해와 활용하기</t>
  </si>
  <si>
    <t>layer style 익히기</t>
  </si>
  <si>
    <t>활용도 높은 filter 기능 익히기</t>
  </si>
  <si>
    <t>blending mode 익히고 응용하기</t>
  </si>
  <si>
    <t>편집용지 여백설정과 문서작성</t>
  </si>
  <si>
    <t>글자 서식 관련팁</t>
  </si>
  <si>
    <t>문단 모양 관련팁</t>
  </si>
  <si>
    <t>표 작성 기본팁</t>
  </si>
  <si>
    <t>계산 작업 및 표 디자인</t>
  </si>
  <si>
    <t>보고서 문서작성</t>
  </si>
  <si>
    <t>그림 삽입과 글상자 작업</t>
  </si>
  <si>
    <t>재테크를 해야 하는 이유</t>
  </si>
  <si>
    <t>재테크 성공 전략 짜기</t>
  </si>
  <si>
    <t>본격적으로 재테크 실천하기</t>
  </si>
  <si>
    <t>투자의 기본 공식과 단계별 순서 파악하기</t>
  </si>
  <si>
    <t>돈 공부 시작하기</t>
  </si>
  <si>
    <t>펀드로 투자 시작하기</t>
  </si>
  <si>
    <t>주식 투자 단계와 방법 파악하기</t>
  </si>
  <si>
    <t>ETF로 쉽게 분산 투자하기</t>
  </si>
  <si>
    <t>해외 주식 및 해외 ETF 투자하기</t>
  </si>
  <si>
    <t>부동산 투자로 내 집 마련하기</t>
  </si>
  <si>
    <t>연금으로 노후 대비하기</t>
  </si>
  <si>
    <t>월급 외 수입 늘리기</t>
  </si>
  <si>
    <t>인생을 바꾸는 생각들</t>
  </si>
  <si>
    <t>타이탄의 지혜들</t>
  </si>
  <si>
    <t>멘탈의 연금술</t>
  </si>
  <si>
    <t>사람의 마음을 움직이는 힘</t>
  </si>
  <si>
    <t>나는 아침마다 삶의 감각을 깨운다</t>
  </si>
  <si>
    <t>무소의 뿔처럼 당당하게 나아가라</t>
  </si>
  <si>
    <t>여자를 위한 사장 수업</t>
  </si>
  <si>
    <t>행복한 이기주의자</t>
  </si>
  <si>
    <t>마지막 몰입</t>
  </si>
  <si>
    <t>단단한 여자</t>
  </si>
  <si>
    <t>돈의 심리학</t>
  </si>
  <si>
    <t>나는 풍요로웠고 지구는 달라졌다</t>
  </si>
  <si>
    <t>2050 거주불능 지구</t>
  </si>
  <si>
    <t>좋은 생명체로 산다는 것은</t>
  </si>
  <si>
    <t>코스모스</t>
  </si>
  <si>
    <t>유튜브 레볼루션</t>
  </si>
  <si>
    <t>부의 감각</t>
  </si>
  <si>
    <t>포노사피엔스</t>
  </si>
  <si>
    <t>사진을 많이 찍고 이름을 많이 불러줘</t>
  </si>
  <si>
    <t>승화</t>
  </si>
  <si>
    <t>디즈니만이 하는 것</t>
  </si>
  <si>
    <t>기록의 쓸모</t>
  </si>
  <si>
    <t>부를 부르는 평판</t>
  </si>
  <si>
    <t>절대 성공하지 못할 거야</t>
  </si>
  <si>
    <t>인생독본</t>
  </si>
  <si>
    <t>떠난 후에 남겨진 것들</t>
  </si>
  <si>
    <t>하벤 길마</t>
  </si>
  <si>
    <t>벽을 뚫는 대화법</t>
  </si>
  <si>
    <t>아웃라이어</t>
  </si>
  <si>
    <t>여자로 살아가는 우리들에게</t>
  </si>
  <si>
    <t>당신이 꽃같이 돌아오면 좋겠다</t>
  </si>
  <si>
    <t>타인의 해석</t>
  </si>
  <si>
    <t>유쾌함의 기술</t>
  </si>
  <si>
    <t>스스로 행복하라</t>
  </si>
  <si>
    <t>당신의 삶에 명상이 필요할 때</t>
  </si>
  <si>
    <t>너는 물처럼 내게 밀려오라</t>
  </si>
  <si>
    <t>마흔에게</t>
  </si>
  <si>
    <t>관계를 읽는 시간</t>
  </si>
  <si>
    <t>그릿</t>
  </si>
  <si>
    <t>공부에 미친 사람들</t>
  </si>
  <si>
    <t>지금 하지 않으면 언제 하겠는가</t>
  </si>
  <si>
    <t>나는 아마존에서 미래를 다녔다</t>
  </si>
  <si>
    <t>어떻게 나답게 살 것인가</t>
  </si>
  <si>
    <t>소셜 애니멀</t>
  </si>
  <si>
    <t>감사하면 달라지는 것들</t>
  </si>
  <si>
    <t>이런 사람 만나지 마세요</t>
  </si>
  <si>
    <t>내가 선명해지는 한 단어의 힘</t>
  </si>
  <si>
    <t>시작의 기술</t>
  </si>
  <si>
    <t>모래알만 한 진실이라도</t>
  </si>
  <si>
    <t>소방관의 선택</t>
  </si>
  <si>
    <t>사려 깊은 수다</t>
  </si>
  <si>
    <t>어떤 죽음이 삶에게 말했다</t>
  </si>
  <si>
    <t>질서 너머</t>
  </si>
  <si>
    <t>컨버전스 2030</t>
  </si>
  <si>
    <t>은둔의 즐거움</t>
  </si>
  <si>
    <t>글 쓰기가 무서운 당신</t>
  </si>
  <si>
    <t>긴밀한 문장 쓰기</t>
  </si>
  <si>
    <t>앞문장과 뒷문장</t>
  </si>
  <si>
    <t>첫문장의 중요성</t>
  </si>
  <si>
    <t>한 단락의 힘</t>
  </si>
  <si>
    <t>주제문 쓰기</t>
  </si>
  <si>
    <t>말하듯 쓰기</t>
  </si>
  <si>
    <t>설명문과 논설문</t>
  </si>
  <si>
    <t>묘사하는 글 쓰기</t>
  </si>
  <si>
    <t>합리적 프로세스로 해결하자</t>
  </si>
  <si>
    <t>문제의 종류를 알아야 한다</t>
  </si>
  <si>
    <t>문제의 종류에 따라 다르게 접근하자</t>
  </si>
  <si>
    <t>프레임워크로 상황을 전체적으로 관찰하자</t>
  </si>
  <si>
    <t>핵심문제를 정확히 정의하자</t>
  </si>
  <si>
    <t>벤치마킹으로 새로운 방식을 재창조하라</t>
  </si>
  <si>
    <t>회의를 혁신하여 경쟁력을 높이자</t>
  </si>
  <si>
    <t>침묵을 깨고 아이디어를 끌어내는 방법</t>
  </si>
  <si>
    <t>강제적인 아이디어 발상이 필요할 때</t>
  </si>
  <si>
    <t>창의적인 해결안을 위한 접근법</t>
  </si>
  <si>
    <t>심플하게 문제해결의 방향성을 제시하자</t>
  </si>
  <si>
    <t>블루오션을 찾는 방법 어렵지 않다</t>
  </si>
  <si>
    <t>합리적으로 우선순위를 정하는 방법</t>
  </si>
  <si>
    <t>문제해결의 타이밍은 바로 지금</t>
  </si>
  <si>
    <t>한류열풍과 스토리텔링</t>
  </si>
  <si>
    <t>창의력에 목을 매는 까닭</t>
  </si>
  <si>
    <t>창의력을 지탱하는 5대 기둥</t>
  </si>
  <si>
    <t>비선형 세계에서 생존하는 법</t>
  </si>
  <si>
    <t>창의력 살인자</t>
  </si>
  <si>
    <t>창의력을 북돋워줄 장소 1순위</t>
  </si>
  <si>
    <t>뇌에 토네이도를 불러일으키는 기법</t>
  </si>
  <si>
    <t>워크 스마트를 위한 필수 3가지 요소</t>
  </si>
  <si>
    <t>업무 메일을 대체하기 시작한 메신저</t>
  </si>
  <si>
    <t>공유 캘린더의 장점과 사용 방법</t>
  </si>
  <si>
    <t>봉건제의 붕괴와 춘추전국시대</t>
  </si>
  <si>
    <t xml:space="preserve">왜구와 홍건적의 침입 </t>
  </si>
  <si>
    <t xml:space="preserve">정세운과 3원수 피살사건 </t>
  </si>
  <si>
    <t xml:space="preserve">공민왕 살해미수사건 </t>
  </si>
  <si>
    <t xml:space="preserve">고려가 안고 있던 시대적 문제 </t>
  </si>
  <si>
    <t xml:space="preserve">신돈의 숙청 </t>
  </si>
  <si>
    <t>이성계의 리더십과 용인술</t>
  </si>
  <si>
    <t>조선 건국의 특이성</t>
  </si>
  <si>
    <t>이성계는 언제 마음을 정한 것일까</t>
  </si>
  <si>
    <t>조준의 전제 개혁 상소</t>
  </si>
  <si>
    <t>모든 문제의 중심에는 에고가 있다</t>
  </si>
  <si>
    <t>피하지 않고 두려움 마주하기</t>
  </si>
  <si>
    <t>행복한 나를 위한 수면 혁명</t>
  </si>
  <si>
    <t>가벼운 다리를 위한 스트레칭</t>
  </si>
  <si>
    <t>머리를 맑게 해주는 상체 스트레칭</t>
  </si>
  <si>
    <t>가벼운 다리를 위한 다이나믹 스트레칭</t>
  </si>
  <si>
    <t>가벼운 상체를 위한 다이나믹 스트레칭</t>
  </si>
  <si>
    <t>운동해도 허벅지만 아픈 당신을 위한 엉덩이 기초 운동</t>
  </si>
  <si>
    <t>본격적인 힙업을 위한 엉덩이 운동</t>
  </si>
  <si>
    <t>무릎 아프지 않고 허벅지 공략하기</t>
  </si>
  <si>
    <t>지방 버닝을 위한 허벅지 공략하기</t>
  </si>
  <si>
    <t>탄탄한 허리를 위한 척추 세우기</t>
  </si>
  <si>
    <t>슬림한 상체를 위한 가슴 운동</t>
  </si>
  <si>
    <t>몸의 중심 코어 바로 세우기</t>
  </si>
  <si>
    <t>건강하고 슬림한 하체를 위한 허벅지 운동</t>
  </si>
  <si>
    <t>물이 고일 것 같은 등라인 만들기</t>
  </si>
  <si>
    <t>영혼까지 끌어올리는 힙업 운동</t>
  </si>
  <si>
    <t>숨어있던 땀샘 열어주는 상체 운동</t>
  </si>
  <si>
    <t>숨어있던 땀샘 열어주는 하체 운동</t>
  </si>
  <si>
    <t>땀샘 폭발하는 상체 운동</t>
  </si>
  <si>
    <t>땀샘 폭발하는 하체 운동</t>
  </si>
  <si>
    <t>칼로리 탈탈 털어버리는 상체 운동</t>
  </si>
  <si>
    <t>칼로리 탈탈 털어버리는 하체 운동</t>
  </si>
  <si>
    <t>일터의 환경변화</t>
  </si>
  <si>
    <t>과학적 관리법과 리더십</t>
  </si>
  <si>
    <t>사람 중심의 DT</t>
  </si>
  <si>
    <t>나는 왜 열등감에 시달리는가</t>
  </si>
  <si>
    <t>나는 왜 거절을 못하는가</t>
  </si>
  <si>
    <t>나는 왜 타인을 의식하는가</t>
  </si>
  <si>
    <t>나는 왜 쉽게 상처받는가</t>
  </si>
  <si>
    <t>나는 왜 사람이 힘든가</t>
  </si>
  <si>
    <t>나는 왜 바뀌지 않는가</t>
  </si>
  <si>
    <t>나는 왜 시간에 쫓기는가</t>
  </si>
  <si>
    <t>나는 왜 똑같은 생각만 반복하는가</t>
  </si>
  <si>
    <t>나는 왜 새로운 아이디어를 못 만들까</t>
  </si>
  <si>
    <t>나는 왜 화를 참을 수 없을까</t>
  </si>
  <si>
    <t>첫인상이 중요하다</t>
  </si>
  <si>
    <t>자존감은 내가 만드는 것</t>
  </si>
  <si>
    <t>매력은 태어나는 게 아니라 만들어진다</t>
  </si>
  <si>
    <t>TPO와 패션 코디의 핵심</t>
  </si>
  <si>
    <t>품성이 운명을 만든다</t>
  </si>
  <si>
    <t>소통이 곧 리더십이다</t>
  </si>
  <si>
    <t>습관을 디자인한다</t>
  </si>
  <si>
    <t>관계를 만드는 에티켓</t>
  </si>
  <si>
    <t>테이블 매너</t>
  </si>
  <si>
    <t>소셜 에티튜드</t>
  </si>
  <si>
    <t>경력 전환과 커리어 설계</t>
  </si>
  <si>
    <t>이직</t>
  </si>
  <si>
    <t>세일즈 커뮤니케이션</t>
  </si>
  <si>
    <t>조직 적응</t>
  </si>
  <si>
    <t>월급 외 수익</t>
  </si>
  <si>
    <t>성장을 위한 심리 관리</t>
  </si>
  <si>
    <t>디지털 전환이란 무엇인가</t>
  </si>
  <si>
    <t>AI와 5G가 여는 새로운 미래</t>
  </si>
  <si>
    <t>디지털 데이터 IQ</t>
  </si>
  <si>
    <t>집단 창조력 IQ</t>
  </si>
  <si>
    <t>민첩한 리더십 IQ</t>
  </si>
  <si>
    <t>조직 소통 IQ</t>
  </si>
  <si>
    <t>3차원 협상력 IQ</t>
  </si>
  <si>
    <t>위기관리 IQ</t>
  </si>
  <si>
    <t>영혼이 있는 기업</t>
  </si>
  <si>
    <t>핵심가치경영의 구성</t>
  </si>
  <si>
    <t>더 깊이 들어가는 핵심가치 내재화</t>
  </si>
  <si>
    <t>인공지능개요</t>
    <phoneticPr fontId="1" type="noConversion"/>
  </si>
  <si>
    <t>텐서기초문법1</t>
    <phoneticPr fontId="1" type="noConversion"/>
  </si>
  <si>
    <t>텐서기초문법2</t>
    <phoneticPr fontId="1" type="noConversion"/>
  </si>
  <si>
    <t>회귀와코스트</t>
    <phoneticPr fontId="1" type="noConversion"/>
  </si>
  <si>
    <t>미분</t>
    <phoneticPr fontId="1" type="noConversion"/>
  </si>
  <si>
    <t>선형회귀분석</t>
    <phoneticPr fontId="1" type="noConversion"/>
  </si>
  <si>
    <t>케라스선형회귀분석</t>
    <phoneticPr fontId="1" type="noConversion"/>
  </si>
  <si>
    <t>다중선형회귀분석</t>
    <phoneticPr fontId="1" type="noConversion"/>
  </si>
  <si>
    <t>다중선형회귀 행렬곱</t>
    <phoneticPr fontId="1" type="noConversion"/>
  </si>
  <si>
    <t>다중선형회귀연습문제</t>
    <phoneticPr fontId="1" type="noConversion"/>
  </si>
  <si>
    <t>정규화</t>
    <phoneticPr fontId="1" type="noConversion"/>
  </si>
  <si>
    <t>earlyStop</t>
    <phoneticPr fontId="1" type="noConversion"/>
  </si>
  <si>
    <t>sigmoid</t>
    <phoneticPr fontId="1" type="noConversion"/>
  </si>
  <si>
    <t>로지스틱회귀분석</t>
    <phoneticPr fontId="1" type="noConversion"/>
  </si>
  <si>
    <t>로지스틱케라스</t>
    <phoneticPr fontId="1" type="noConversion"/>
  </si>
  <si>
    <t>softmax</t>
    <phoneticPr fontId="1" type="noConversion"/>
  </si>
  <si>
    <t>다중분류</t>
    <phoneticPr fontId="1" type="noConversion"/>
  </si>
  <si>
    <t>다중분류케라스</t>
    <phoneticPr fontId="1" type="noConversion"/>
  </si>
  <si>
    <t>다중분류연습</t>
    <phoneticPr fontId="1" type="noConversion"/>
  </si>
  <si>
    <t>xor문제와 NN</t>
    <phoneticPr fontId="1" type="noConversion"/>
  </si>
  <si>
    <t>케라스를 이용한 딥러닝</t>
    <phoneticPr fontId="1" type="noConversion"/>
  </si>
  <si>
    <t>케라스 이미지분류</t>
    <phoneticPr fontId="1" type="noConversion"/>
  </si>
  <si>
    <t>데이터베이스와 SQL 알아보기</t>
  </si>
  <si>
    <t>환경 구성과 실습도구 설치하기</t>
  </si>
  <si>
    <t>실전 활용 집계 처리하기</t>
  </si>
  <si>
    <t>본격 분석 SQL 문법과 실행순서에 유의합시다</t>
  </si>
  <si>
    <t>본격 분석 테이블을 모아모아 여러 테이블 다루기</t>
  </si>
  <si>
    <t>클라우드의 등장</t>
  </si>
  <si>
    <t>평균과 확률</t>
  </si>
  <si>
    <t>데이터는 미래를 비추는 거울</t>
  </si>
  <si>
    <t>비즈니스 환경을 완벽히 이해하라</t>
  </si>
  <si>
    <t>언제나 비판적 시각으로 접근하라</t>
  </si>
  <si>
    <t>알고리즘은 만병통치약</t>
  </si>
  <si>
    <t>커뮤니케이션은 매우 중요하다</t>
  </si>
  <si>
    <t>데이터베이스 그리고 못다한 이야기</t>
  </si>
  <si>
    <t>과정 소개</t>
  </si>
  <si>
    <t>UX 3가지 요소</t>
  </si>
  <si>
    <t>UX 디자인 구분</t>
  </si>
  <si>
    <t>UX 디자인 실무 프로세스</t>
  </si>
  <si>
    <t>UX 기반 콘텐츠 기획</t>
  </si>
  <si>
    <t>모바일 서비스 구분</t>
  </si>
  <si>
    <t>태스크 분석</t>
  </si>
  <si>
    <t>디자인 리서치</t>
  </si>
  <si>
    <t>UI 설계 및 프로토타입</t>
    <phoneticPr fontId="1" type="noConversion"/>
  </si>
  <si>
    <t>모바일 해상도의 이해</t>
    <phoneticPr fontId="1" type="noConversion"/>
  </si>
  <si>
    <t>안드로이드 DP</t>
    <phoneticPr fontId="1" type="noConversion"/>
  </si>
  <si>
    <t>안드로이드 테마 사용</t>
    <phoneticPr fontId="1" type="noConversion"/>
  </si>
  <si>
    <t>iOS 해상도</t>
    <phoneticPr fontId="1" type="noConversion"/>
  </si>
  <si>
    <t>일러스트레이터의 활용</t>
    <phoneticPr fontId="1" type="noConversion"/>
  </si>
  <si>
    <t>포토샵의 활용</t>
    <phoneticPr fontId="1" type="noConversion"/>
  </si>
  <si>
    <t>XD 툴메뉴와 설정1</t>
    <phoneticPr fontId="1" type="noConversion"/>
  </si>
  <si>
    <t>XD 툴메뉴와 설정2</t>
    <phoneticPr fontId="1" type="noConversion"/>
  </si>
  <si>
    <t>XD 레이아웃</t>
    <phoneticPr fontId="1" type="noConversion"/>
  </si>
  <si>
    <t>자동 애니메이트1</t>
    <phoneticPr fontId="1" type="noConversion"/>
  </si>
  <si>
    <t>디파이의 등장</t>
  </si>
  <si>
    <t>블록체인으로 완성되는 자격 증명</t>
  </si>
  <si>
    <t>신뢰 기반의 유통 서비스</t>
  </si>
  <si>
    <t>블록체인으로 구현되는 공유 경제</t>
  </si>
  <si>
    <t>디지털 저작권 관리</t>
  </si>
  <si>
    <t>거래의 개념을 확장시키는 NFT</t>
  </si>
  <si>
    <t>자료형</t>
  </si>
  <si>
    <t>표현식</t>
  </si>
  <si>
    <t>Activity Controller</t>
    <phoneticPr fontId="1" type="noConversion"/>
  </si>
  <si>
    <t>ActionBar의 기초</t>
  </si>
  <si>
    <t>ActionView</t>
  </si>
  <si>
    <t>ActionBar Navigation</t>
  </si>
  <si>
    <t>ActionBar 커스터마이징</t>
  </si>
  <si>
    <t>툴바</t>
  </si>
  <si>
    <t>ToolBar에서 ActionView 사용하기</t>
  </si>
  <si>
    <t>툴바를 이용한 네비게이션</t>
  </si>
  <si>
    <t>ViewPager2</t>
  </si>
  <si>
    <t>AppBar Layout</t>
    <phoneticPr fontId="1" type="noConversion"/>
  </si>
  <si>
    <t>TabLayout</t>
    <phoneticPr fontId="1" type="noConversion"/>
  </si>
  <si>
    <t>DrawerLayout</t>
    <phoneticPr fontId="1" type="noConversion"/>
  </si>
  <si>
    <t>XML을 이용한 View 객체 생성하기</t>
    <phoneticPr fontId="1" type="noConversion"/>
  </si>
  <si>
    <t>코드를 통한 View 객체 생성하기</t>
    <phoneticPr fontId="1" type="noConversion"/>
  </si>
  <si>
    <t>Application Class</t>
    <phoneticPr fontId="1" type="noConversion"/>
  </si>
  <si>
    <t>raw 파일 읽어오기</t>
    <phoneticPr fontId="1" type="noConversion"/>
  </si>
  <si>
    <t>assets</t>
    <phoneticPr fontId="1" type="noConversion"/>
  </si>
  <si>
    <t>SQLite 데이터베이스1</t>
    <phoneticPr fontId="1" type="noConversion"/>
  </si>
  <si>
    <t>SQLite 데이터베이스2</t>
    <phoneticPr fontId="1" type="noConversion"/>
  </si>
  <si>
    <t>Content Provider</t>
    <phoneticPr fontId="1" type="noConversion"/>
  </si>
  <si>
    <t>Preference</t>
    <phoneticPr fontId="1" type="noConversion"/>
  </si>
  <si>
    <t>Preferences Screen</t>
    <phoneticPr fontId="1" type="noConversion"/>
  </si>
  <si>
    <t>리소스관리</t>
    <phoneticPr fontId="1" type="noConversion"/>
  </si>
  <si>
    <t>이미지 리소스</t>
    <phoneticPr fontId="1" type="noConversion"/>
  </si>
  <si>
    <t>이미지 애니메이션</t>
    <phoneticPr fontId="1" type="noConversion"/>
  </si>
  <si>
    <t>9 patch 이미지</t>
    <phoneticPr fontId="1" type="noConversion"/>
  </si>
  <si>
    <t>지역화</t>
    <phoneticPr fontId="1" type="noConversion"/>
  </si>
  <si>
    <t>해상도 대응하기</t>
    <phoneticPr fontId="1" type="noConversion"/>
  </si>
  <si>
    <t>화면 회전</t>
    <phoneticPr fontId="1" type="noConversion"/>
  </si>
  <si>
    <t>단말기 정보 파악하기</t>
    <phoneticPr fontId="1" type="noConversion"/>
  </si>
  <si>
    <t>안드로이드 센서</t>
    <phoneticPr fontId="1" type="noConversion"/>
  </si>
  <si>
    <t>센서사용하기1</t>
    <phoneticPr fontId="1" type="noConversion"/>
  </si>
  <si>
    <t>센서사용하기2</t>
    <phoneticPr fontId="1" type="noConversion"/>
  </si>
  <si>
    <t>방위값 측정하기</t>
    <phoneticPr fontId="1" type="noConversion"/>
  </si>
  <si>
    <t>GPS 사용하기</t>
    <phoneticPr fontId="1" type="noConversion"/>
  </si>
  <si>
    <t>사진촬영하기</t>
    <phoneticPr fontId="1" type="noConversion"/>
  </si>
  <si>
    <t>사진 보정하기</t>
    <phoneticPr fontId="1" type="noConversion"/>
  </si>
  <si>
    <t>앨범에서 사진 가져오기</t>
    <phoneticPr fontId="1" type="noConversion"/>
  </si>
  <si>
    <t>Socket 네트워크</t>
    <phoneticPr fontId="1" type="noConversion"/>
  </si>
  <si>
    <t>HTTP 네트워크</t>
    <phoneticPr fontId="1" type="noConversion"/>
  </si>
  <si>
    <t>서버의 미디어 가져오기</t>
    <phoneticPr fontId="1" type="noConversion"/>
  </si>
  <si>
    <t>XML 문서 사용하기</t>
    <phoneticPr fontId="1" type="noConversion"/>
  </si>
  <si>
    <t>JSON 문서 사용하기</t>
    <phoneticPr fontId="1" type="noConversion"/>
  </si>
  <si>
    <t>Kotlin 언어 개요</t>
    <phoneticPr fontId="1" type="noConversion"/>
  </si>
  <si>
    <t>기본문법</t>
  </si>
  <si>
    <t>연산자</t>
  </si>
  <si>
    <t>When</t>
  </si>
  <si>
    <t>break continue return</t>
  </si>
  <si>
    <t>접근제한자</t>
    <phoneticPr fontId="1" type="noConversion"/>
  </si>
  <si>
    <t>Property</t>
    <phoneticPr fontId="1" type="noConversion"/>
  </si>
  <si>
    <t>지연초기화</t>
    <phoneticPr fontId="1" type="noConversion"/>
  </si>
  <si>
    <t>Overriding</t>
    <phoneticPr fontId="1" type="noConversion"/>
  </si>
  <si>
    <t>this와 super</t>
    <phoneticPr fontId="1" type="noConversion"/>
  </si>
  <si>
    <t>추상클래스</t>
    <phoneticPr fontId="1" type="noConversion"/>
  </si>
  <si>
    <t>인터페이스</t>
    <phoneticPr fontId="1" type="noConversion"/>
  </si>
  <si>
    <t>Companion</t>
    <phoneticPr fontId="1" type="noConversion"/>
  </si>
  <si>
    <t>DataClass</t>
    <phoneticPr fontId="1" type="noConversion"/>
  </si>
  <si>
    <t>Generic</t>
    <phoneticPr fontId="1" type="noConversion"/>
  </si>
  <si>
    <t>중첩클래스</t>
    <phoneticPr fontId="1" type="noConversion"/>
  </si>
  <si>
    <t>null 처리</t>
    <phoneticPr fontId="1" type="noConversion"/>
  </si>
  <si>
    <t>형변환</t>
    <phoneticPr fontId="1" type="noConversion"/>
  </si>
  <si>
    <t>null 안전성을 위한 형변환</t>
    <phoneticPr fontId="1" type="noConversion"/>
  </si>
  <si>
    <t>Sealed 클래스</t>
    <phoneticPr fontId="1" type="noConversion"/>
  </si>
  <si>
    <t>리플렉션</t>
    <phoneticPr fontId="1" type="noConversion"/>
  </si>
  <si>
    <t>연산자 오버로딩</t>
    <phoneticPr fontId="1" type="noConversion"/>
  </si>
  <si>
    <t>함수형 프로그래밍</t>
    <phoneticPr fontId="1" type="noConversion"/>
  </si>
  <si>
    <t>익명함수</t>
    <phoneticPr fontId="1" type="noConversion"/>
  </si>
  <si>
    <t>인라인 함수</t>
    <phoneticPr fontId="1" type="noConversion"/>
  </si>
  <si>
    <t>확장함수</t>
    <phoneticPr fontId="1" type="noConversion"/>
  </si>
  <si>
    <t>Infix 함수</t>
    <phoneticPr fontId="1" type="noConversion"/>
  </si>
  <si>
    <t>고차함수</t>
    <phoneticPr fontId="1" type="noConversion"/>
  </si>
  <si>
    <t>배열</t>
    <phoneticPr fontId="1" type="noConversion"/>
  </si>
  <si>
    <t>List</t>
    <phoneticPr fontId="1" type="noConversion"/>
  </si>
  <si>
    <t>Map</t>
    <phoneticPr fontId="1" type="noConversion"/>
  </si>
  <si>
    <t>Set</t>
    <phoneticPr fontId="1" type="noConversion"/>
  </si>
  <si>
    <t>Spring MVC 소개</t>
    <phoneticPr fontId="1" type="noConversion"/>
  </si>
  <si>
    <t>설치할 프로그램</t>
    <phoneticPr fontId="1" type="noConversion"/>
  </si>
  <si>
    <t>JDK 설치 및 설정</t>
  </si>
  <si>
    <t>Apache Tomcat 설치</t>
  </si>
  <si>
    <t>이클립스 설치 및 개발환경 구축</t>
  </si>
  <si>
    <t>MVC의 기본 개념</t>
  </si>
  <si>
    <t>프로젝트 셋팅</t>
  </si>
  <si>
    <t>XML로 셋팅하기</t>
  </si>
  <si>
    <t>Java로 셋팅하기</t>
  </si>
  <si>
    <t>URL Mapping</t>
  </si>
  <si>
    <t>요청방식</t>
  </si>
  <si>
    <t>파라미터 추출하기</t>
  </si>
  <si>
    <t>객체로 파라미터 주입받기</t>
    <phoneticPr fontId="1" type="noConversion"/>
  </si>
  <si>
    <t>ViewResolver</t>
    <phoneticPr fontId="1" type="noConversion"/>
  </si>
  <si>
    <t>커맨드객체 이용하기</t>
    <phoneticPr fontId="1" type="noConversion"/>
  </si>
  <si>
    <t>Form 커스텀 태그</t>
    <phoneticPr fontId="1" type="noConversion"/>
  </si>
  <si>
    <t>Form 요소</t>
    <phoneticPr fontId="1" type="noConversion"/>
  </si>
  <si>
    <t>Form 요소 2</t>
    <phoneticPr fontId="1" type="noConversion"/>
  </si>
  <si>
    <t>Redirect와 Forward</t>
    <phoneticPr fontId="1" type="noConversion"/>
  </si>
  <si>
    <t>RequestScope</t>
    <phoneticPr fontId="1" type="noConversion"/>
  </si>
  <si>
    <t>RequestScope 빈 주입</t>
    <phoneticPr fontId="1" type="noConversion"/>
  </si>
  <si>
    <t>SessionScope</t>
    <phoneticPr fontId="1" type="noConversion"/>
  </si>
  <si>
    <t>SessionScope 빈 주입</t>
    <phoneticPr fontId="1" type="noConversion"/>
  </si>
  <si>
    <t>ApplicationScope</t>
    <phoneticPr fontId="1" type="noConversion"/>
  </si>
  <si>
    <t>ApplicationScope 빈 주입</t>
    <phoneticPr fontId="1" type="noConversion"/>
  </si>
  <si>
    <t>쿠키</t>
    <phoneticPr fontId="1" type="noConversion"/>
  </si>
  <si>
    <t>Properties</t>
    <phoneticPr fontId="1" type="noConversion"/>
  </si>
  <si>
    <t>Message</t>
    <phoneticPr fontId="1" type="noConversion"/>
  </si>
  <si>
    <t>유효성 검사</t>
    <phoneticPr fontId="1" type="noConversion"/>
  </si>
  <si>
    <t>에러 메시지 커스터마이징</t>
    <phoneticPr fontId="1" type="noConversion"/>
  </si>
  <si>
    <t>Validator 커스터마이징</t>
    <phoneticPr fontId="1" type="noConversion"/>
  </si>
  <si>
    <t>Interceptor</t>
    <phoneticPr fontId="1" type="noConversion"/>
  </si>
  <si>
    <t>MyBatis Java</t>
    <phoneticPr fontId="1" type="noConversion"/>
  </si>
  <si>
    <t>MyBatis Xml</t>
    <phoneticPr fontId="1" type="noConversion"/>
  </si>
  <si>
    <t>RestController</t>
    <phoneticPr fontId="1" type="noConversion"/>
  </si>
  <si>
    <t>미니프로젝트</t>
    <phoneticPr fontId="1" type="noConversion"/>
  </si>
  <si>
    <t>Spring MVC 프로젝트 구조</t>
    <phoneticPr fontId="1" type="noConversion"/>
  </si>
  <si>
    <t>기본 구조 설정</t>
    <phoneticPr fontId="1" type="noConversion"/>
  </si>
  <si>
    <t>나머지 링크 처리</t>
    <phoneticPr fontId="1" type="noConversion"/>
  </si>
  <si>
    <t>데이터 베이스 테이블 만들기</t>
    <phoneticPr fontId="1" type="noConversion"/>
  </si>
  <si>
    <t>MyBatis 설정</t>
    <phoneticPr fontId="1" type="noConversion"/>
  </si>
  <si>
    <t>로그인 처리</t>
    <phoneticPr fontId="1" type="noConversion"/>
  </si>
  <si>
    <t>상단 메뉴 처리 및 로그아웃</t>
    <phoneticPr fontId="1" type="noConversion"/>
  </si>
  <si>
    <t>로그인 확인 처리</t>
    <phoneticPr fontId="1" type="noConversion"/>
  </si>
  <si>
    <t>정보 수정 처리</t>
    <phoneticPr fontId="1" type="noConversion"/>
  </si>
  <si>
    <t>글 작성하기</t>
    <phoneticPr fontId="1" type="noConversion"/>
  </si>
  <si>
    <t>글 작성하기 2</t>
    <phoneticPr fontId="1" type="noConversion"/>
  </si>
  <si>
    <t>글 목록 구현하기</t>
    <phoneticPr fontId="1" type="noConversion"/>
  </si>
  <si>
    <t>글 삭제하기</t>
    <phoneticPr fontId="1" type="noConversion"/>
  </si>
  <si>
    <t>페이징 구현하기</t>
    <phoneticPr fontId="1" type="noConversion"/>
  </si>
  <si>
    <t>나머지 처리하기</t>
    <phoneticPr fontId="1" type="noConversion"/>
  </si>
  <si>
    <t>Spring4 로 변환</t>
    <phoneticPr fontId="1" type="noConversion"/>
  </si>
  <si>
    <t>ViewBinding</t>
  </si>
  <si>
    <t>FloatingActionButton</t>
    <phoneticPr fontId="1" type="noConversion"/>
  </si>
  <si>
    <t>CalendarView</t>
    <phoneticPr fontId="1" type="noConversion"/>
  </si>
  <si>
    <t>SearchView</t>
    <phoneticPr fontId="1" type="noConversion"/>
  </si>
  <si>
    <t>Activity 역할</t>
    <phoneticPr fontId="1" type="noConversion"/>
  </si>
  <si>
    <t>코틀린 만나보기</t>
  </si>
  <si>
    <t>앱 메인화면 만들기</t>
  </si>
  <si>
    <t>리스트 화면 만들기</t>
  </si>
  <si>
    <t>화면 이동의 기초</t>
  </si>
  <si>
    <t>화면 이동 심화</t>
  </si>
  <si>
    <t>데이터 저장 기초</t>
  </si>
  <si>
    <t>업무자동화 톺아보기</t>
  </si>
  <si>
    <t>Power Automate와 친해지기</t>
  </si>
  <si>
    <t>스마트하게 파일 관리하기</t>
  </si>
  <si>
    <t>클라우드 길들이기</t>
  </si>
  <si>
    <t>똑똑한 엑셀데이터 읽기</t>
  </si>
  <si>
    <t>Swift 문법 기초1</t>
  </si>
  <si>
    <t>Swift 문법 기초2</t>
  </si>
  <si>
    <t>HTML5 기본기 다지기</t>
  </si>
  <si>
    <t>텍스트 관련 태그들</t>
  </si>
  <si>
    <t>이미지와 하이퍼링크</t>
  </si>
  <si>
    <t>폼 관련 태그들</t>
  </si>
  <si>
    <t>CSS 기초</t>
  </si>
  <si>
    <t>텍스트 관련 스타일</t>
  </si>
  <si>
    <t>배경을 위한 스타일</t>
  </si>
  <si>
    <t>HTML로 마케팅용 메일 작성하기</t>
  </si>
  <si>
    <t>레이아웃을 위한 스타일</t>
  </si>
  <si>
    <t>CSS 포지셔닝</t>
  </si>
  <si>
    <t>HTML5와 시맨틱 태그</t>
  </si>
  <si>
    <t>HTML5와 멀티미디어</t>
  </si>
  <si>
    <t>다재다능한 CSS3 선택자</t>
  </si>
  <si>
    <t>CSS3와 애니메이션</t>
  </si>
  <si>
    <t>반응형 웹의 이해</t>
  </si>
  <si>
    <t>반응형 웹 사이트 만들기</t>
  </si>
  <si>
    <t>부트스트랩의 개요</t>
  </si>
  <si>
    <t>테스트 에제 및 템플릿</t>
  </si>
  <si>
    <t>그리드</t>
  </si>
  <si>
    <t>문자열 클래스</t>
  </si>
  <si>
    <t>색상 클래스</t>
  </si>
  <si>
    <t>Jumbotron</t>
  </si>
  <si>
    <t>Well</t>
  </si>
  <si>
    <t>Alert</t>
  </si>
  <si>
    <t>Button Group</t>
  </si>
  <si>
    <t>Badge Label</t>
  </si>
  <si>
    <t>Progress Bar</t>
  </si>
  <si>
    <t>Pagination</t>
  </si>
  <si>
    <t>ListGroup</t>
  </si>
  <si>
    <t>Panel</t>
  </si>
  <si>
    <t>Card</t>
  </si>
  <si>
    <t>DropDown</t>
  </si>
  <si>
    <t>Collapse</t>
  </si>
  <si>
    <t>Tab Pills</t>
  </si>
  <si>
    <t>Navibar</t>
  </si>
  <si>
    <t>Input 태그 기본</t>
  </si>
  <si>
    <t>input group</t>
  </si>
  <si>
    <t>custom input</t>
  </si>
  <si>
    <t>회전목마</t>
  </si>
  <si>
    <t>Modal</t>
  </si>
  <si>
    <t>ToolTip</t>
  </si>
  <si>
    <t>PopOver</t>
  </si>
  <si>
    <t>공통 클래스 1</t>
  </si>
  <si>
    <t>공통 클래스 2</t>
  </si>
  <si>
    <t>반응형 웹 대응하기</t>
  </si>
  <si>
    <t>Flex</t>
  </si>
  <si>
    <t>nodejs 의 개요</t>
  </si>
  <si>
    <t>Nodeclipse 사용하기</t>
  </si>
  <si>
    <t>기본 작성법</t>
  </si>
  <si>
    <t>Assert 모듈</t>
  </si>
  <si>
    <t>Buffer 모듈</t>
  </si>
  <si>
    <t>Cluster 모듈</t>
  </si>
  <si>
    <t>crypto 모듈</t>
  </si>
  <si>
    <t>dns 모듈</t>
  </si>
  <si>
    <t>fs 모듈</t>
  </si>
  <si>
    <t>Global</t>
  </si>
  <si>
    <t>OS 모듈</t>
  </si>
  <si>
    <t>path 모듈</t>
  </si>
  <si>
    <t>http모듈</t>
  </si>
  <si>
    <t>외부 모듈 사용하기</t>
  </si>
  <si>
    <t>데이터베이스 사용하기</t>
  </si>
  <si>
    <t>VueJS 개요</t>
  </si>
  <si>
    <t>개발환경 설정</t>
  </si>
  <si>
    <t>기본 예제 및 템플릿 설정</t>
  </si>
  <si>
    <t>Vue 객체</t>
  </si>
  <si>
    <t>생명주기</t>
  </si>
  <si>
    <t>Template</t>
  </si>
  <si>
    <t>Watch</t>
  </si>
  <si>
    <t>computed</t>
  </si>
  <si>
    <t>Computed와 Watch</t>
  </si>
  <si>
    <t>속성값 바인딩하기</t>
  </si>
  <si>
    <t>CSS 클래스 바인딩</t>
  </si>
  <si>
    <t>Inline Style 바인딩</t>
  </si>
  <si>
    <t>form 바인딩</t>
  </si>
  <si>
    <t>Event 처리</t>
  </si>
  <si>
    <t>Event 수식어</t>
  </si>
  <si>
    <t>트랜지션</t>
  </si>
  <si>
    <t>사용자 정의 지시자</t>
  </si>
  <si>
    <t>라우팅</t>
  </si>
  <si>
    <t>Mixin</t>
  </si>
  <si>
    <t>랜더함수</t>
  </si>
  <si>
    <t>반응형 인터페이스</t>
  </si>
  <si>
    <t>Ajax 통신</t>
  </si>
  <si>
    <t>미니프로젝트 소개</t>
  </si>
  <si>
    <t>상단 메뉴 링크 설정</t>
  </si>
  <si>
    <t>기본 구조 셋팅하기</t>
  </si>
  <si>
    <t>게시판 관련 페이지 셋팅 1</t>
  </si>
  <si>
    <t>게시판 관련 페이지 셋팅 2</t>
  </si>
  <si>
    <t>사용자 관련 페이지 셋팅</t>
  </si>
  <si>
    <t>데이터 베이스 셋팅</t>
  </si>
  <si>
    <t>서버와의 통신 기초</t>
  </si>
  <si>
    <t>회원 가입 처리</t>
  </si>
  <si>
    <t>로그인 및 로그아웃</t>
  </si>
  <si>
    <t>정보수정 처리</t>
  </si>
  <si>
    <t>게시글 작성하기</t>
  </si>
  <si>
    <t>게시글 목록 처리하기</t>
  </si>
  <si>
    <t>페이징 적용하기</t>
  </si>
  <si>
    <t>글 삭제 및 기타 처리</t>
  </si>
  <si>
    <t>html의 개요</t>
  </si>
  <si>
    <t>이클립스 설정</t>
  </si>
  <si>
    <t>html 문서의 기본 구조</t>
  </si>
  <si>
    <t>기본 태그</t>
  </si>
  <si>
    <t>주요 속성</t>
  </si>
  <si>
    <t>문자열 꾸미기</t>
  </si>
  <si>
    <t>메타 태그</t>
  </si>
  <si>
    <t>링크</t>
  </si>
  <si>
    <t>프레임</t>
  </si>
  <si>
    <t>입력요소</t>
  </si>
  <si>
    <t>svg</t>
  </si>
  <si>
    <t>웹 스토리지</t>
  </si>
  <si>
    <t>캔버스</t>
  </si>
  <si>
    <t>미디어</t>
  </si>
  <si>
    <t>현재위치 측정하기</t>
  </si>
  <si>
    <t>마무리</t>
  </si>
  <si>
    <t>컴퓨터와 통신하는 프로그래밍</t>
  </si>
  <si>
    <t>JAVA의 이해</t>
  </si>
  <si>
    <t>객체지향 프로그램</t>
  </si>
  <si>
    <t>프로그램 개발 용어</t>
  </si>
  <si>
    <t>데이터의 이해</t>
  </si>
  <si>
    <t>JAVA 실습</t>
  </si>
  <si>
    <t>파이썬 실습</t>
  </si>
  <si>
    <t>데이터 분석과 시각화</t>
  </si>
  <si>
    <t>파이썬 언어에 대한 이해</t>
  </si>
  <si>
    <t>코랩이란</t>
  </si>
  <si>
    <t>CH02 퀴즈</t>
  </si>
  <si>
    <t>숫자자료형</t>
  </si>
  <si>
    <t>문자자료형</t>
  </si>
  <si>
    <t>문자열을 숫자자료형으로</t>
  </si>
  <si>
    <t>boolean 자료형</t>
  </si>
  <si>
    <t>변수</t>
  </si>
  <si>
    <t>CH03 퀴즈</t>
  </si>
  <si>
    <t>프로그래밍 언어 및 개발환경 구축</t>
  </si>
  <si>
    <t>탐색1</t>
  </si>
  <si>
    <t>탐색2</t>
  </si>
  <si>
    <t>정렬1</t>
  </si>
  <si>
    <t>정렬2</t>
  </si>
  <si>
    <t>자료구조1</t>
  </si>
  <si>
    <t>자료구조2</t>
  </si>
  <si>
    <t>예</t>
    <phoneticPr fontId="1" type="noConversion"/>
  </si>
  <si>
    <t>함수</t>
  </si>
  <si>
    <t>디지털 마케팅에 대한 이해와 트렌드</t>
  </si>
  <si>
    <t>인터넷 마케팅 커뮤니케이션 전략 1</t>
  </si>
  <si>
    <t>인터넷 마케팅 커뮤니케이션 전략 2</t>
  </si>
  <si>
    <t>소셜미디어 마케팅 커뮤니케이션 전략 1</t>
  </si>
  <si>
    <t>소셜미디어 마케팅 커뮤니케이션 전략 2</t>
  </si>
  <si>
    <t>소셜미디어 마케팅 커뮤니케이션 전략 3</t>
  </si>
  <si>
    <t>소셜미디어 마케팅 커뮤니케이션 전략 4</t>
  </si>
  <si>
    <t>디지털 마케팅 성과분석과 활용</t>
  </si>
  <si>
    <t>경쟁 전략을 뒷받침하는 공급사슬의 구조</t>
  </si>
  <si>
    <t>고객지향적 공급사슬을 만드는 재고관리</t>
  </si>
  <si>
    <t>최대 효율을 위한 소싱 전략</t>
  </si>
  <si>
    <t>공급사슬의 성과를 높이는 협업 체계</t>
  </si>
  <si>
    <t>지속 가능한 공급사슬을 위하여</t>
  </si>
  <si>
    <t>DT시대의 스마트 공급사슬</t>
  </si>
  <si>
    <t>해외시장 진출 준비 사항</t>
  </si>
  <si>
    <t>해외시장 마케팅 전략 수립</t>
  </si>
  <si>
    <t>HR 체계와 Trend</t>
    <phoneticPr fontId="1" type="noConversion"/>
  </si>
  <si>
    <t>인사평가</t>
    <phoneticPr fontId="1" type="noConversion"/>
  </si>
  <si>
    <t>보상관리</t>
    <phoneticPr fontId="1" type="noConversion"/>
  </si>
  <si>
    <t>육성관리</t>
    <phoneticPr fontId="1" type="noConversion"/>
  </si>
  <si>
    <t xml:space="preserve">기업의 핵심 인력을 채용 및 관리하는 인사담당자들의 역할과 역량의 중요성이 항상 대두된다. 기본적인 인사관리 제도 설계 및 운영에 대한 역량을 제고하고 최근 HR 트렌드에 대해 학습하고 인사 전략 수립 방안을 제시한다. </t>
  </si>
  <si>
    <t>HR 이슈</t>
    <phoneticPr fontId="1" type="noConversion"/>
  </si>
  <si>
    <t>인사담당자 필수 노동법</t>
    <phoneticPr fontId="1" type="noConversion"/>
  </si>
  <si>
    <t>노동법이 궁금해</t>
    <phoneticPr fontId="1" type="noConversion"/>
  </si>
  <si>
    <t>근로계약과 근로시간 알아보기</t>
    <phoneticPr fontId="1" type="noConversion"/>
  </si>
  <si>
    <t>채용공고와 취업규칙실무 가이드</t>
    <phoneticPr fontId="1" type="noConversion"/>
  </si>
  <si>
    <t>4대 보험과 고용보험 지원</t>
    <phoneticPr fontId="1" type="noConversion"/>
  </si>
  <si>
    <t>최저임금제와 비정규직 관리 방안</t>
    <phoneticPr fontId="1" type="noConversion"/>
  </si>
  <si>
    <t>산업재해와 근로감독 알아보기</t>
    <phoneticPr fontId="1" type="noConversion"/>
  </si>
  <si>
    <t>퇴직제도에서 징계위원회까지</t>
    <phoneticPr fontId="1" type="noConversion"/>
  </si>
  <si>
    <t>해고와 관련한 쟁점 알아보기</t>
    <phoneticPr fontId="1" type="noConversion"/>
  </si>
  <si>
    <t>단체교섭과 단체협약 알아보기</t>
    <phoneticPr fontId="1" type="noConversion"/>
  </si>
  <si>
    <t>노동쟁의와 관련한 실무 쟁점</t>
    <phoneticPr fontId="1" type="noConversion"/>
  </si>
  <si>
    <t>조직구성 핵심실무</t>
  </si>
  <si>
    <t>지식사회와 업무노하우 확보</t>
  </si>
  <si>
    <t>조직구축 및 관리 기초</t>
  </si>
  <si>
    <t>근로자 관리 기초</t>
  </si>
  <si>
    <t>일반사무 관리 기초</t>
  </si>
  <si>
    <t>무형자산 관리 기초</t>
  </si>
  <si>
    <t>대외관리 기초실무</t>
  </si>
  <si>
    <t>권리보호 기초실무</t>
  </si>
  <si>
    <t>업무매뉴얼 작성 프로세스</t>
  </si>
  <si>
    <t>부동산 자산관리의 목적</t>
  </si>
  <si>
    <t>부동산 자산관리운영과 경영계획</t>
  </si>
  <si>
    <t>부동산 운영관리 프로세스</t>
  </si>
  <si>
    <t>취득 및 매각 실무</t>
  </si>
  <si>
    <t>인증 기준 개요</t>
  </si>
  <si>
    <t>개인정보 보호법 개정 과정과 논의 사항</t>
  </si>
  <si>
    <t>개인정보 보호법 주요 개정 사항</t>
  </si>
  <si>
    <t>개인정보 보호 법규 일반</t>
  </si>
  <si>
    <t>개인정보 보호 입법 예고 살펴보기</t>
  </si>
  <si>
    <t>개인정보 보호 신고 사례</t>
  </si>
  <si>
    <t>클라우드 서비스 이해</t>
  </si>
  <si>
    <t>클라우드 보안 이해</t>
  </si>
  <si>
    <t>민사소송에서 강제집행 개요</t>
  </si>
  <si>
    <t>소송 전 소멸시효 방지</t>
  </si>
  <si>
    <t>민사조정</t>
  </si>
  <si>
    <t>공시최고</t>
  </si>
  <si>
    <t>공정증서</t>
  </si>
  <si>
    <t>내용증명</t>
  </si>
  <si>
    <t>민사분쟁 시 법적조치 단계</t>
  </si>
  <si>
    <t>송달제도</t>
  </si>
  <si>
    <t>답변서</t>
  </si>
  <si>
    <t>쟁점정리기일에서의 증거조사</t>
  </si>
  <si>
    <t>소송의 종료</t>
  </si>
  <si>
    <t>소액사건</t>
  </si>
  <si>
    <t>제소전화해</t>
  </si>
  <si>
    <t>지급명령</t>
  </si>
  <si>
    <t>채무자의 이의신청</t>
  </si>
  <si>
    <t>내부회계관리제도의 개요</t>
  </si>
  <si>
    <t>내부회계관리제도와 윤리경영</t>
  </si>
  <si>
    <t>예</t>
    <phoneticPr fontId="1" type="noConversion"/>
  </si>
  <si>
    <t>내부감사와 내부통제제도감사</t>
  </si>
  <si>
    <t>내부통제제도의 필요성과 기능</t>
  </si>
  <si>
    <t>주요거래유형별 내부통제제도 감사포인트</t>
  </si>
  <si>
    <t>내부회계관리제도의 설계와 운영</t>
  </si>
  <si>
    <t>내부회계관리제도의 평가와 보고</t>
  </si>
  <si>
    <t>내부회계관리제도 평가결과보고와 감사기준</t>
  </si>
  <si>
    <t>예</t>
    <phoneticPr fontId="1" type="noConversion"/>
  </si>
  <si>
    <t>예</t>
    <phoneticPr fontId="1" type="noConversion"/>
  </si>
  <si>
    <t>예</t>
    <phoneticPr fontId="1" type="noConversion"/>
  </si>
  <si>
    <t>예</t>
    <phoneticPr fontId="1" type="noConversion"/>
  </si>
  <si>
    <t>소비 트렌드에 따른 HMR 개발 전략</t>
  </si>
  <si>
    <t>HMR∙밀키트 상품 개발</t>
  </si>
  <si>
    <t>HMR 상품개발을 위한 가공기술(1)</t>
  </si>
  <si>
    <t>예</t>
    <phoneticPr fontId="1" type="noConversion"/>
  </si>
  <si>
    <t>HMR 상품개발을 위한 가공기술(2)</t>
  </si>
  <si>
    <t>시장 동향 및 전망(1)</t>
  </si>
  <si>
    <t>시장 동향 및 전망(2)</t>
  </si>
  <si>
    <t>국내 가정간편식 시장 트렌드</t>
  </si>
  <si>
    <t>HMR의 진화방향 및 성공전략</t>
  </si>
  <si>
    <t>예</t>
    <phoneticPr fontId="1" type="noConversion"/>
  </si>
  <si>
    <t>예</t>
    <phoneticPr fontId="1" type="noConversion"/>
  </si>
  <si>
    <t>예</t>
    <phoneticPr fontId="1" type="noConversion"/>
  </si>
  <si>
    <t>예</t>
    <phoneticPr fontId="1" type="noConversion"/>
  </si>
  <si>
    <t>유통의 일반적 개관 1</t>
  </si>
  <si>
    <t>유통의 일반적 개관 2</t>
  </si>
  <si>
    <t>스마트 농업의 출현</t>
  </si>
  <si>
    <t>유통 트렌드와 스마트 기술</t>
  </si>
  <si>
    <t>스마트 유통물류</t>
  </si>
  <si>
    <t>스마트 물류창고</t>
  </si>
  <si>
    <t>3D 프린팅 기술과 식품산업</t>
  </si>
  <si>
    <t>센서형 식품안전관리시스템</t>
  </si>
  <si>
    <t>스마트 패키징 시스템</t>
  </si>
  <si>
    <t>건강 식품 산업</t>
  </si>
  <si>
    <t>건강 기능성 소재 산업</t>
  </si>
  <si>
    <t>금융소비자보호법의 개념과 당사자의 책무</t>
  </si>
  <si>
    <t>금융상품 유형별 영업행위 준수사항</t>
  </si>
  <si>
    <t>금융소비자정책과 금융분쟁조정제도</t>
  </si>
  <si>
    <t>금융상품판매업자등에 대한 감독과 분쟁 사례</t>
  </si>
  <si>
    <t>자금세탁방지 제도의 이해</t>
  </si>
  <si>
    <t>내부통제절차의 수립</t>
  </si>
  <si>
    <t>고객확인제도 대상과 의무</t>
  </si>
  <si>
    <t>테러자금조달금지 제도와 금융회사의 제재사항</t>
  </si>
  <si>
    <t>탑승 수속하기</t>
  </si>
  <si>
    <t>비행기 좌석 정하기</t>
  </si>
  <si>
    <t>수하물 부치기</t>
  </si>
  <si>
    <t>경유지 수하물 부치기</t>
  </si>
  <si>
    <t>무게 초과하는 수하물 부치기</t>
  </si>
  <si>
    <t>기내 서비스 요청하기</t>
  </si>
  <si>
    <t>2차 입국 심사를 받기</t>
  </si>
  <si>
    <t>수하물 찾기</t>
  </si>
  <si>
    <t>호텔에 체크인하기</t>
  </si>
  <si>
    <t>체크인 전 짐 맡기기</t>
  </si>
  <si>
    <t>늦은 체크인하기</t>
  </si>
  <si>
    <t>객실바꾸기 및 도움 청하기</t>
  </si>
  <si>
    <t>미니바 및 전화 이용하기</t>
  </si>
  <si>
    <t>룸서비스 이용하기</t>
  </si>
  <si>
    <t>서비스 이용 및 칭찬하기</t>
  </si>
  <si>
    <t>길 물어보기</t>
  </si>
  <si>
    <t>길 설명하기</t>
  </si>
  <si>
    <t>요금 및 노선 물어보기</t>
  </si>
  <si>
    <t>도착지 안내 요청하기</t>
  </si>
  <si>
    <t>버스에서 내리기</t>
  </si>
  <si>
    <t>우버 및 택시 이용하기</t>
  </si>
  <si>
    <t>화장품 쇼핑하기1</t>
  </si>
  <si>
    <t>화장품 쇼핑하기2</t>
  </si>
  <si>
    <t>안경 쇼핑하기</t>
  </si>
  <si>
    <t>예약 및 메뉴 선택하기</t>
  </si>
  <si>
    <t>추가 주문 및 부탁하기</t>
  </si>
  <si>
    <t>서브웨이 가기</t>
  </si>
  <si>
    <t>아이스크림 주문하기</t>
  </si>
  <si>
    <t>카페 이용하기</t>
  </si>
  <si>
    <t>생맥 주문하기</t>
  </si>
  <si>
    <t>와인 주문하기</t>
  </si>
  <si>
    <t>극장 이용하기</t>
  </si>
  <si>
    <t>예약 및 원하는 스타일 말하기</t>
  </si>
  <si>
    <t>스타일링 말하기</t>
  </si>
  <si>
    <t>우편물 보내기</t>
  </si>
  <si>
    <t>옷 맡기기</t>
  </si>
  <si>
    <t>수선하기</t>
  </si>
  <si>
    <t>병원 예약하기</t>
  </si>
  <si>
    <t>보험 및 증상 이야기하기</t>
  </si>
  <si>
    <t>약 및 증상 확인 요청하기</t>
  </si>
  <si>
    <t>의약품 찾기</t>
  </si>
  <si>
    <t>증세 및 약의 강도 조절하기</t>
  </si>
  <si>
    <t>그 동안의 소식 묻고 답하기</t>
  </si>
  <si>
    <t>오늘 하루 컨디션을 묻고 답하기</t>
  </si>
  <si>
    <t>피곤해 보인다고 묻고 챙겨 주기</t>
  </si>
  <si>
    <t>아파 보인다고 묻고 챙겨 주기</t>
  </si>
  <si>
    <t>아픈 건 괜찮아졌는지 묻고 챙겨 주기</t>
  </si>
  <si>
    <t>힘든 하루였다고 푸념하며 대화하기</t>
  </si>
  <si>
    <t>스트레스 받는 일을 털어놓고 대화하기</t>
  </si>
  <si>
    <t>유행하는 질병에 대해 이야기하기</t>
  </si>
  <si>
    <t>건강상 안 먹는 음식에 대해 이야기하기</t>
  </si>
  <si>
    <t>축하 받고 고맙다는 인사하기</t>
  </si>
  <si>
    <t>도움 받고 고맙다는 인사하기</t>
  </si>
  <si>
    <t>선생님께 감사하다는 인사하기</t>
  </si>
  <si>
    <t>크리스마스 및 새해 인사 나누기</t>
  </si>
  <si>
    <t>몇 층으로 가는지 묻고 대화하기</t>
  </si>
  <si>
    <t>엘리베이터 문을 잡아 달라고 부탁하기</t>
  </si>
  <si>
    <t>엘리베이터에서 만난 이웃과 대화하기</t>
  </si>
  <si>
    <t>애완견과 함께 탄 사람과 대화하기</t>
  </si>
  <si>
    <t>타지에서 온 관광객과 대화하기</t>
  </si>
  <si>
    <t>현지인에게 맛집이나 명소 추천 받기</t>
  </si>
  <si>
    <t>파티 계획하기</t>
  </si>
  <si>
    <t>파티에 친구를 초대하기</t>
  </si>
  <si>
    <t>파티 초대를 거절하기</t>
  </si>
  <si>
    <t>파티 공간을 함께 장식하고 꾸미기</t>
  </si>
  <si>
    <t>초대한 사람이 데려온 사람 맞이하기</t>
  </si>
  <si>
    <t>파티를 즐기며 축배 들기</t>
  </si>
  <si>
    <t>날씨가 좋다고 말 걸며 대화하기</t>
  </si>
  <si>
    <t>날씨가 나쁘다고 걱정하며 대화하기</t>
  </si>
  <si>
    <t>아름다운 봄철을 주제로 대화하기</t>
  </si>
  <si>
    <t>비가 잦은 장마철을 주제로 대화하기</t>
  </si>
  <si>
    <t>푹푹 찌는 무더위를 주제로 대화하기</t>
  </si>
  <si>
    <t>기분 좋은 가을철을 주제로 대화하기</t>
  </si>
  <si>
    <t>일교차 심한 날씨를 주제로 대화하기</t>
  </si>
  <si>
    <t>겨울철 한파를 주제로 대화하기</t>
  </si>
  <si>
    <t>관심 있는 물건들에 대해 이야기하기</t>
  </si>
  <si>
    <t>볼 만한 영화에 대해 이야기하기</t>
  </si>
  <si>
    <t>가 볼 만한 맛집에 대해 이야기하기</t>
  </si>
  <si>
    <t>흐르는 세월에 대해 이야기하기</t>
  </si>
  <si>
    <t>일상 속 사건 사고에 대해 이야기하기</t>
  </si>
  <si>
    <t>사회 이슈에 대해 이야기하기</t>
  </si>
  <si>
    <t>이웃과 처음 만나 인사 주고받기</t>
  </si>
  <si>
    <t>이웃을 집에 초대하기</t>
  </si>
  <si>
    <t>집에 초대한 이웃 맞이하기</t>
  </si>
  <si>
    <t>초대한 이웃에게 대접하기</t>
  </si>
  <si>
    <t>서로의 직업에 대해 이야기하기</t>
  </si>
  <si>
    <t>서로의 가족에 대해 이야기하기</t>
  </si>
  <si>
    <t>서로의 생활 습관에 대해 이야기하기</t>
  </si>
  <si>
    <t>이웃과 작별 인사 나누기</t>
  </si>
  <si>
    <t>연락처 주고받기</t>
  </si>
  <si>
    <t>상대방의 스타일 칭찬하기</t>
  </si>
  <si>
    <t>친구의 외모 칭찬하기</t>
  </si>
  <si>
    <t>친구와 취미 공유하기</t>
  </si>
  <si>
    <t>친구를 목적지까지 태워다주기</t>
  </si>
  <si>
    <t>친구의 힘든 일 도와주기</t>
  </si>
  <si>
    <t>가벼운 만남으로 시작하기</t>
  </si>
  <si>
    <t>오붓하게 만나며 좀 더 가까워지기</t>
  </si>
  <si>
    <t>서로에 대해 자세히 알아가기</t>
  </si>
  <si>
    <t>좋아한다고 고백하며 사귀자고하기</t>
  </si>
  <si>
    <t>연인과 함께 데이트하기</t>
  </si>
  <si>
    <t>연인 간에 애정 표현하기</t>
  </si>
  <si>
    <t>다툰 후 사과하고 화해하기</t>
  </si>
  <si>
    <t>이별을 결심하고 대화하기</t>
  </si>
  <si>
    <t>합격 소식을 듣고 축하해 주기</t>
  </si>
  <si>
    <t>졸업하게 된 걸 축하해주기</t>
  </si>
  <si>
    <t>취업에 성공한 걸 축하해 주기</t>
  </si>
  <si>
    <t>결혼하게 된 걸 축하해 주기</t>
  </si>
  <si>
    <t>입시에 실패한 친구 위로하기</t>
  </si>
  <si>
    <t>취업에 실패한 친구 위로하기</t>
  </si>
  <si>
    <t>연인과 이별한 친구 위로하기</t>
  </si>
  <si>
    <t>집에 우환이 있는 친구 위로하기</t>
  </si>
  <si>
    <t>일이 잘 안 풀리는 친구 위로하기</t>
  </si>
  <si>
    <t>삶의 의욕을 잃은 친구 위로하기</t>
  </si>
  <si>
    <t>이기적인 사람에 대해 불평하기</t>
  </si>
  <si>
    <t>거만한 사람에 대해 불평하기</t>
  </si>
  <si>
    <t>교활한 사람에 대해 불평하기</t>
  </si>
  <si>
    <t>불만 투성이인 사람에 대해 불평하기</t>
  </si>
  <si>
    <t>화를 잘 내는 사람에 대해 불평하기</t>
  </si>
  <si>
    <t>관심 없는 사람의 데이트 신청 거절하기</t>
  </si>
  <si>
    <t>너무 사적인 질문 거절하기</t>
  </si>
  <si>
    <t>낯선 사람의 과한 호의 거절하기</t>
  </si>
  <si>
    <t>광고성 전화에 관심 없다 거절하기</t>
  </si>
  <si>
    <t xml:space="preserve">- 샘플영상은 Sheet명 "★샘플 콘텐츠★"에서 확인하시기 바랍니다. </t>
    <phoneticPr fontId="4" type="noConversion"/>
  </si>
  <si>
    <r>
      <t xml:space="preserve">- </t>
    </r>
    <r>
      <rPr>
        <b/>
        <sz val="10"/>
        <rFont val="맑은 고딕"/>
        <family val="3"/>
        <charset val="129"/>
        <scheme val="minor"/>
      </rPr>
      <t xml:space="preserve">최소훈련시간(필수이수시간)은 </t>
    </r>
    <r>
      <rPr>
        <b/>
        <sz val="10"/>
        <color rgb="FF0070C0"/>
        <rFont val="맑은 고딕"/>
        <family val="3"/>
        <charset val="129"/>
        <scheme val="minor"/>
      </rPr>
      <t>학습기간(6개월)내에 인당 총 15시간</t>
    </r>
    <r>
      <rPr>
        <b/>
        <sz val="10"/>
        <rFont val="맑은 고딕"/>
        <family val="3"/>
        <charset val="129"/>
        <scheme val="minor"/>
      </rPr>
      <t>으로 해당기업의 수료를 위한 최소한의 요건입니다.</t>
    </r>
    <phoneticPr fontId="4" type="noConversion"/>
  </si>
  <si>
    <r>
      <t xml:space="preserve">- 리스트에 표기된 </t>
    </r>
    <r>
      <rPr>
        <b/>
        <sz val="10"/>
        <color rgb="FF0070C0"/>
        <rFont val="맑은 고딕"/>
        <family val="3"/>
        <charset val="129"/>
        <scheme val="minor"/>
      </rPr>
      <t>학습시간은 실제 러닝타임과 일부 오차가 발생할 수 있습니다.</t>
    </r>
    <phoneticPr fontId="4" type="noConversion"/>
  </si>
  <si>
    <t>OA스킬 [직딩꿀템]원하는 대로 만드는 엑셀 차트의 기술 목표 대비 실적 차트 목표와 실적을 한 눈에 표현하기 - 목표 대비 실적 차트</t>
  </si>
  <si>
    <t>OA스킬 [직딩꿀템]원하는 대로 만드는 엑셀 차트의 기술 방사형 차트와 누적 막대 차트 월별 판매 흐름을 파악하기 - 방사형 차트와 누적 막대 차트</t>
  </si>
  <si>
    <t>OA스킬 [직딩꿀템]원하는 대로 만드는 엑셀 차트의 기술 거품형 차트 점유율, 성장률, 매출 한꺼번에 나타내기 - 거품형 차트</t>
  </si>
  <si>
    <t>OA스킬 [직딩꿀템]원하는 대로 만드는 엑셀 차트의 기술 데이터 생략이 표시된 차트 편차가 큰 데이터 효과적으로 표현하기 - 데이터 생략이 표시된 차트</t>
  </si>
  <si>
    <t>OA스킬 [직딩꿀템]원하는 대로 만드는 엑셀 차트의 기술 간트 차트 일정 관리 차트 간단하게 그리기 - 간트 차트</t>
  </si>
  <si>
    <t>OA스킬 [직딩꿀템]원하는 대로 만드는 엑셀 차트의 기술 온도계 차트 목표 달성률 한 눈에 들어오게 만들기 - 온도계 차트</t>
  </si>
  <si>
    <t>OA스킬 [직딩꿀템]원하는 대로 만드는 엑셀 차트의 기술 비교 히스토그램 그룹 간 비교에 효과적인 차트 그리기 - 비교 히스토그램</t>
  </si>
  <si>
    <t>OA스킬 [직딩꿀템]원하는 대로 만드는 엑셀 차트의 기술 손익분기 표시 차트 월별 판매량 차트에 손익분기점 표시하기 - 손익분기 표시 차트</t>
  </si>
  <si>
    <t>OA스킬 [직딩꿀템]원하는 대로 만드는 엑셀 차트의 기술 꺾은 선과 범주 차트 차트에 개별 값과 범주를 함께 표시하기 - 꺾은 선과 범주 차트</t>
  </si>
  <si>
    <t>OA스킬 [직딩꿀템]원하는 대로 만드는 엑셀 차트의 기술 점수별 색상 차트 점수 구간별로 색상을 다르게 표시하기 - 점수별 색상 차트</t>
  </si>
  <si>
    <t>OA스킬 [직딩꿀템]원하는 대로 만드는 엑셀 차트의 기술 움직이는 차트 데이터 분류 값에 따라 바뀌는 차트 만들기 - 움직이는 차트</t>
  </si>
  <si>
    <t>OA스킬 [직딩꿀템]원하는 대로 만드는 엑셀 차트의 기술 폭포and선버스트and트리맵 차트 이익 흐름과 집계를 표현하는 새로운 방법 - 폭포/선버스트/트리맵 차트</t>
  </si>
  <si>
    <t>OA스킬 [직딩꿀템]원하는 대로 만드는 엑셀 차트의 기술 상자 수염and파레토 차트 매출 분석에 자주 쓰는 차트 그리기 – 상자 수염/파레토 차트</t>
  </si>
  <si>
    <t>OA스킬 [직딩꿀템]엑셀 배열수식을 활용한 100배 빠른 함수 작업 처음 만나는 배열수식 쉽게 이해하기 처음 만나는 배열수식 쉽게 이해하기</t>
  </si>
  <si>
    <t>OA스킬 [직딩꿀템]엑셀 배열수식을 활용한 100배 빠른 함수 작업 행마다 수식 계산 후 총합 구하기 행마다 수식 계산 후 총합 구하기, 중간 과정 없이 한 번에 하려면?</t>
  </si>
  <si>
    <t>OA스킬 [직딩꿀템]엑셀 배열수식을 활용한 100배 빠른 함수 작업 변화량의 합계 평균 최대값을 구하려면 수식 하나로 변화량의 합계, 평균, 최대값을 구하려면?</t>
  </si>
  <si>
    <t>OA스킬 [직딩꿀템]엑셀 배열수식을 활용한 100배 빠른 함수 작업 범위 안에 특정 데이터가 존재하는지 확인하려면 범위 안에 특정 데이터가 존재하는지 확인하려면?</t>
  </si>
  <si>
    <t>OA스킬 [직딩꿀템]엑셀 배열수식을 활용한 100배 빠른 함수 작업 제품별 최대 매출량과 매출액을 한 번에 구하려면 제품별 최대 매출량과 매출액을 한 번에 구하려면?</t>
  </si>
  <si>
    <t>OA스킬 [직딩꿀템]엑셀 배열수식을 활용한 100배 빠른 함수 작업 다양한 조건에 맞는 합계를 쉽게 구하려면 다양한 조건에 맞는 합계를 쉽게 구하려면?</t>
  </si>
  <si>
    <t>OA스킬 [직딩꿀템]엑셀 배열수식을 활용한 100배 빠른 함수 작업 양이 많은 데이터에서 월별 합계를 빠르게 구하려면 양이 많은 데이터에서 월별 합계를 빠르게 구하려면?</t>
  </si>
  <si>
    <t>OA스킬 [직딩꿀템]엑셀 배열수식을 활용한 100배 빠른 함수 작업 데이터 비교 같은 값과 다른 값이 찾는 법 두 데이터를 비교하여 같은 값과 다른 값이 몇 개인지 찾으려면?</t>
  </si>
  <si>
    <t>OA스킬 [직딩꿀템]엑셀 배열수식을 활용한 100배 빠른 함수 작업 데이터에서 텍스트 혹은 에러가 입력된 셀만 세려면 데이터에서 텍스트 혹은 에러가 입력된 셀만 세려면?</t>
  </si>
  <si>
    <t>OA스킬 [직딩꿀템]엑셀 배열수식을 활용한 100배 빠른 함수 작업 제품별 최소 매출량과 매출액을 구하려면 제품별 최소 매출량과 매출액을 구하려면?</t>
  </si>
  <si>
    <t>OA스킬 [직딩꿀템]엑셀 배열수식을 활용한 100배 빠른 함수 작업 상위 분류를 기준으로 합계와 개수를 구하려면 상위 분류를 기준으로 합계와 개수를 구하려면?</t>
  </si>
  <si>
    <t>OA스킬 [직딩꿀템]엑셀 배열수식을 활용한 100배 빠른 함수 작업 범위 내 상위 또는 하위 세 개의 값만 합산하려면 범위 내 상위 또는 하위 세 개의 값만 합산하려면?</t>
  </si>
  <si>
    <t>OA스킬 [직딩꿀템]엑셀 배열수식을 활용한 100배 빠른 함수 작업 내역서에서 월별 누계를 자동으로 구하려면 내역서에서 월별 누계를 자동으로 구하려면?</t>
  </si>
  <si>
    <t>OA스킬 [직딩꿀템]직장인 Office 응급키트! Excel 기능 제대로 알고 쓰기 엑셀 자동 변경 해결 팁 엑셀 자동 변경 해결 팁</t>
  </si>
  <si>
    <t>OA스킬 [직딩꿀템]직장인 Office 응급키트! Excel 기능 제대로 알고 쓰기 늘 헷갈리는 날짜and시간 계산 완전 정복 늘 헷갈리는 그것! 날짜/시간 계산 완전 정복</t>
  </si>
  <si>
    <t>OA스킬 [직딩꿀템]직장인 Office 응급키트! Excel 기능 제대로 알고 쓰기 한 셀에 필요한 텍스트를 나누고 합치는 팁 한 셀에 필요한 텍스트를 나누고 합치는 팁</t>
  </si>
  <si>
    <t>OA스킬 [직딩꿀템]직장인 Office 응급키트! Excel 기능 제대로 알고 쓰기 텍스트 자료를 엑셀 시트로 깔끔하게 옮기는 팁 텍스트 자료를 엑셀 시트로 깔끔하게 옮기는 팁</t>
  </si>
  <si>
    <t>OA스킬 [직딩꿀템]직장인 Office 응급키트! Excel 기능 제대로 알고 쓰기 데이터 서식이 자동으로 알맞게 바뀌도록 만드는 팁 데이터 서식이 자동으로 알맞게 바뀌도록 만드는 팁</t>
  </si>
  <si>
    <t>OA스킬 [직딩꿀템]직장인 Office 응급키트! Excel 기능 제대로 알고 쓰기 입맛대로 데이터 정렬하고 부분합을 구하는 팁 입맛대로 데이터 정렬하고 부분합을 구하는 팁</t>
  </si>
  <si>
    <t>OA스킬 [직딩꿀템]직장인 Office 응급키트! Excel 기능 제대로 알고 쓰기 여러 시트의 데이터를 하나로 깔끔하게 모으는 팁 여러 시트의 데이터를 하나로 깔끔하게 모으는 팁</t>
  </si>
  <si>
    <t>OA스킬 [직딩꿀템]직장인 Office 응급키트! Excel 기능 제대로 알고 쓰기 원하는 셀만 골라 한 번에 선택하는 팁 원하는 셀만 골라 한 번에 선택하는 팁</t>
  </si>
  <si>
    <t>OA스킬 [직딩꿀템]직장인 Office 응급키트! Excel 기능 제대로 알고 쓰기 잘못 입력된 데이터를 빠르게 확인하는 팁 잘못 입력된 데이터를 빠르게 확인하는 팁</t>
  </si>
  <si>
    <t>OA스킬 [직딩꿀템]직장인 Office 응급키트! Excel 기능 제대로 알고 쓰기 이런 것도 된다구 필터의 숨겨진 꿀기능 이런 것도 된다구? 필터의 숨겨진 꿀기능</t>
  </si>
  <si>
    <t>OA스킬 [직딩꿀템]직장인 Office 응급키트! Excel 기능 제대로 알고 쓰기 생각보다 쉬워 피벗 사용법 완전 정복 생각보다 쉬워! 피벗 사용법 완전 정복</t>
  </si>
  <si>
    <t>OA스킬 [직딩꿀템]직장인 Office 응급키트! Excel 기능 제대로 알고 쓰기 나도 피벗 신 자유자재로 피벗 활용하는 팁 나도 피벗 신! 자유자재로 피벗 활용하는 팁</t>
  </si>
  <si>
    <t>OA스킬 [직딩꿀템]직장인 Office 응급키트! Excel 기능 제대로 알고 쓰기 물어보기 애매한 인쇄 설정 완전 정복 물어보기 애매한 그것! 인쇄 설정 완전 정복</t>
  </si>
  <si>
    <t>OA스킬 [직딩꿀템]검색해도 찾기 힘든 꼭 필요한 엑셀 함수 집계표를 두 번의 드래그로 완성하려면 혼합참조 (혼합참조) 집계표의 수식을 완성하는 방법</t>
  </si>
  <si>
    <t>OA스킬 [직딩꿀템]검색해도 찾기 힘든 꼭 필요한 엑셀 함수 증감률 값을 기호로 한 눈에 표현하려면 (IF, REPT, ABS ) 증감률을 문자로 표현하기</t>
  </si>
  <si>
    <t>OA스킬 [직딩꿀템]검색해도 찾기 힘든 꼭 필요한 엑셀 함수 복수의 테스트 결과 중 마지막 값만 입력하려면 (CONCATENATE, RIGHT) 부품마다 횟수가 다른 테스트 결과의 마지막 값을 입력하는 방법</t>
  </si>
  <si>
    <t>OA스킬 [직딩꿀템]검색해도 찾기 힘든 꼭 필요한 엑셀 함수 다른 목록에도 있는 데이터인지 확인하려면 (IF, COUNTIF) 현재 자료를 기존 자료와 비교하여 새로운 자료인지를 데이터 확인하는 방법</t>
  </si>
  <si>
    <t>OA스킬 [직딩꿀템]검색해도 찾기 힘든 꼭 필요한 엑셀 함수 배수를 지정해 반올림 올림 내림값을 구하려면 (MROUND, CEILING, FLOOR) 5_지정한 배수로 올림 반올림 버림을 구하는 방법</t>
  </si>
  <si>
    <t>OA스킬 [직딩꿀템]검색해도 찾기 힘든 꼭 필요한 엑셀 함수 정확하게 일치하지 않는 값을 찾으려면 (VLOOKUP, LEFT) 정확하게 일치하지 않는 값을 찾는 방법</t>
  </si>
  <si>
    <t>OA스킬 [직딩꿀템]검색해도 찾기 힘든 꼭 필요한 엑셀 함수 평균이 높은 3명의 값과 이름을 구하려면 (LARGE, INDEX, MATCH) 7_평균이 높은 순서로 3명의 점수와 이름을 입력하는 방법</t>
  </si>
  <si>
    <t>OA스킬 [직딩꿀템]검색해도 찾기 힘든 꼭 필요한 엑셀 함수 중복 값을 제외하고 순서대로 작은 값을 구하려면 (SMALL, COUNTIF) 8_중복값을 제외하고 작은 순서대로 값을 구하는 방법</t>
  </si>
  <si>
    <t>OA스킬 [직딩꿀템]검색해도 찾기 힘든 꼭 필요한 엑셀 함수 바뀌는 자료에 맞게 자동으로 평균을 구하려면 (AVERAGE, OFFSET, COUNTA) 9_계속 업데이트 되는 자료에서 최근 5일간 자료 평균을 구하는 방법</t>
  </si>
  <si>
    <t>OA스킬 [직딩꿀템]검색해도 찾기 힘든 꼭 필요한 엑셀 함수 갯수 합계 평균을 구하려면 (DCOUNTA, DSUM, DAVERAGE) OR, AND 조건에 맞는 갯수, 합계, 평균을 구하는 방법</t>
  </si>
  <si>
    <t>재무회계 [직딩꿀템]수.알.못 탈출! 직장생활에 꼭 필요한 숫자의 모든 것 숫자를 잘 알면 달라지는 것들 숫자를 잘 알면 달라지는 것들</t>
  </si>
  <si>
    <t>재무회계 [직딩꿀템]수.알.못 탈출! 직장생활에 꼭 필요한 숫자의 모든 것 숫자 읽기 필살기 쉼표 읽기 숫자 읽기 필살기, 쉼표 읽기</t>
  </si>
  <si>
    <t>재무회계 [직딩꿀템]수.알.못 탈출! 직장생활에 꼭 필요한 숫자의 모든 것 숫자 업무의 비밀병기 계산기 숫자 업무의 비밀병기, 계산기</t>
  </si>
  <si>
    <t>재무회계 [직딩꿀템]수.알.못 탈출! 직장생활에 꼭 필요한 숫자의 모든 것 직장인의 칼퇴근병기 엑셀 직장인의 칼퇴근병기, 엑셀</t>
  </si>
  <si>
    <t>재무회계 [직딩꿀템]수.알.못 탈출! 직장생활에 꼭 필요한 숫자의 모든 것 알아두면 무조건 좋은 숫자표현 상식 알아두면 무조건 좋은 숫자표현 상식</t>
  </si>
  <si>
    <t>재무회계 [직딩꿀템]수.알.못 탈출! 직장생활에 꼭 필요한 숫자의 모든 것 TPO로 숫자전문용어 말하기 T.P.O로 숫자전문용어 말하기</t>
  </si>
  <si>
    <t>재무회계 [직딩꿀템]수.알.못 탈출! 직장생활에 꼭 필요한 숫자의 모든 것 비용처리는 신세계지 비용처리는 신세계지!</t>
  </si>
  <si>
    <t>재무회계 [직딩꿀템]수.알.못 탈출! 직장생활에 꼭 필요한 숫자의 모든 것 재무팀에게 인정받는 계정처리 재무팀에게 인정받는 계정처리</t>
  </si>
  <si>
    <t>재무회계 [직딩꿀템]수.알.못 탈출! 직장생활에 꼭 필요한 숫자의 모든 것 팀장님을 내 편으로 만드는 숫자보고 테크닉 팀장님을 내 편으로 만드는 숫자보고 테크닉</t>
  </si>
  <si>
    <t>재무회계 [직딩꿀템]수.알.못 탈출! 직장생활에 꼭 필요한 숫자의 모든 것 구체적인 수치자료 어디서 찾을까 구체적인 수치자료 어디서 찾을까?</t>
  </si>
  <si>
    <t>재무회계 [직딩꿀템]수.알.못 탈출! 직장생활에 꼭 필요한 숫자의 모든 것 일잘 직장인의 시크릿 머니 마인드 일잘 직장인의 시크릿, 머니 마인드</t>
  </si>
  <si>
    <t>재무회계 [직딩꿀템]수.알.못 탈출! 직장생활에 꼭 필요한 숫자의 모든 것 회사의 숫자 끝판왕 회계 회사의 숫자 끝판왕, 회계</t>
  </si>
  <si>
    <t>재무회계 [직딩꿀템]회.알.못 탈출을 위한 회계기초 완전 정복 처음 회계를 공부하는 당신이 알아야 할 것들 처음 회계를 공부하는 당신이 알아야 할 것들</t>
  </si>
  <si>
    <t>재무회계 [직딩꿀템]회.알.못 탈출을 위한 회계기초 완전 정복 쉽게 말해서 회계란 쉽게 말해서 회계란?</t>
  </si>
  <si>
    <t>재무회계 [직딩꿀템]회.알.못 탈출을 위한 회계기초 완전 정복 회계 초보의 첫 걸음 증빙 회계 초보의 첫 걸음, 증빙</t>
  </si>
  <si>
    <t>재무회계 [직딩꿀템]회.알.못 탈출을 위한 회계기초 완전 정복 회계 초보의 두 번째 걸음 계정 회계 초보의 두 번째 걸음, 계정</t>
  </si>
  <si>
    <t>재무회계 [직딩꿀템]회.알.못 탈출을 위한 회계기초 완전 정복 회계 초보의 세 번째 걸음 회계기준 회계 초보의 세 번째 걸음, 회계기준</t>
  </si>
  <si>
    <t>재무회계 [직딩꿀템]회.알.못 탈출을 위한 회계기초 완전 정복 알고 싶다 재무제표(1) 알고 싶다, 재무제표(1)</t>
  </si>
  <si>
    <t>재무회계 [직딩꿀템]회.알.못 탈출을 위한 회계기초 완전 정복 알고 싶다 재무제표(2) 알고 싶다, 재무제표(2)</t>
  </si>
  <si>
    <t>재무회계 [직딩꿀템]회.알.못 탈출을 위한 회계기초 완전 정복 재무제표를 꿰뚫는 회계등식(1) 재무제표를 꿰뚫는 회계등식(1)</t>
  </si>
  <si>
    <t>재무회계 [직딩꿀템]회.알.못 탈출을 위한 회계기초 완전 정복 재무제표를 꿰뚫는 회계등식(2) 재무제표를 꿰뚫는 회계등식(2)</t>
  </si>
  <si>
    <t>재무회계 [직딩꿀템]회.알.못 탈출을 위한 회계기초 완전 정복 이것이 재무상태표다(1) 이것이 재무상태표다(1)</t>
  </si>
  <si>
    <t>재무회계 [직딩꿀템]회.알.못 탈출을 위한 회계기초 완전 정복 이것이 재무상태표다(2) 이것이 재무상태표다(2)</t>
  </si>
  <si>
    <t>재무회계 [직딩꿀템]회.알.못 탈출을 위한 회계기초 완전 정복 이것이 손익계산서다(1) 이것이 손익계산서다(1)</t>
  </si>
  <si>
    <t>재무회계 [직딩꿀템]회.알.못 탈출을 위한 회계기초 완전 정복 이것이 손익계산서다(2) 이것이 손익계산서다(2)</t>
  </si>
  <si>
    <t>재무회계 [직딩꿀템]회.알.못 탈출을 위한 회계기초 완전 정복 이것이 현금흐름표다 이것이 현금흐름표다</t>
  </si>
  <si>
    <t>재무회계 [직딩꿀템]회.알.못 탈출을 위한 회계기초 완전 정복 기업의 거짓말 분식회계 기업의 거짓말, 분식회계</t>
  </si>
  <si>
    <t>재무회계 [직딩꿀템]회.알.못 탈출을 위한 회계기초 완전 정복 회사생활을 200퍼센트 레벨업하는 회계공부법 회사생활을 200% 레벨업하는 회계공부법</t>
  </si>
  <si>
    <t>OA스킬 [직딩꿀템]직장인 Office 응급키트! PowerPoint 기능 제대로 알고 쓰기 퇴근시간을 빠르게 만들어주는 기본설정 실수 방지! 퇴근시간을 빠르게 만들어주는 기본설정</t>
  </si>
  <si>
    <t>OA스킬 [직딩꿀템]직장인 Office 응급키트! PowerPoint 기능 제대로 알고 쓰기 작업시간을 단축시켜주는 꿀 단축키 활용하기 작업시간을 단축시켜주는 꿀 단축키 활용하기</t>
  </si>
  <si>
    <t>OA스킬 [직딩꿀템]직장인 Office 응급키트! PowerPoint 기능 제대로 알고 쓰기 이미지 자르기 등 꼭 필요한 기본기 익히기 도형 편집, 이미지 자르기 등 꼭 필요한 기본기 익히기</t>
  </si>
  <si>
    <t>OA스킬 [직딩꿀템]직장인 Office 응급키트! PowerPoint 기능 제대로 알고 쓰기 텍스트 삽입 각종 효과 적용 기본기 텍스트 삽입, 각종 효과 적용 기본기</t>
  </si>
  <si>
    <t>OA스킬 [직딩꿀템]직장인 Office 응급키트! PowerPoint 기능 제대로 알고 쓰기 상대방을 기대하게 만드는 애니메이션 기능 소개 상대방을 기대하게 만드는 애니메이션 기능 소개</t>
  </si>
  <si>
    <t>OA스킬 [직딩꿀템]직장인 Office 응급키트! PowerPoint 기능 제대로 알고 쓰기 청중을 사로잡는 전환효과 적용 꿀팁 청중을 사로잡는 전환효과 적용 꿀팁</t>
  </si>
  <si>
    <t>OA스킬 [직딩꿀템]직장인 Office 응급키트! PowerPoint 기능 제대로 알고 쓰기 오감을 사로잡는 영상and음악 삽입 활용 팁 오감을 사로잡는 영상, 음악 삽입 활용 팁</t>
  </si>
  <si>
    <t>OA스킬 [직딩꿀템]직장인 Office 응급키트! PowerPoint 기능 제대로 알고 쓰기 프레젠테이션 시 유용한 기본 슬라이드쇼 활용법 프레젠테이션 시 유용한 기본 슬라이드쇼 활용법</t>
  </si>
  <si>
    <t>OA스킬 [직딩꿀템]직장인 Office 응급키트! PowerPoint 기능 제대로 알고 쓰기 모르면 손해 파워포인트 색상 활용법 모르면 손해! 파워포인트 색상 활용법</t>
  </si>
  <si>
    <t>OA스킬 [직딩꿀템]직장인 Office 응급키트! PowerPoint 기능 제대로 알고 쓰기 내용을 도식화 시키는 꿀팁 스마트아트 활용법 내용을 도식화 시키는 꿀팁! 스마트아트 활용법</t>
  </si>
  <si>
    <t>OA스킬 [직딩꿀템]직장인 Office 응급키트! PowerPoint 기능 제대로 알고 쓰기 내 자료를 시각화 시켜주는 차트기능 활용법 내 자료를 시각화 시켜주는 차트기능 활용법</t>
  </si>
  <si>
    <t>OA스킬 [직딩꿀템]직장인 Office 응급키트! PowerPoint 기능 제대로 알고 쓰기 어디에서든 쉽게 디자인 할 수 있는 표 삽입 활용법 어디에서든 쉽게 디자인 할 수 있는 표 삽입 활용법</t>
  </si>
  <si>
    <t>OA스킬 [직딩꿀템]직장인 Office 응급키트! PowerPoint 기능 제대로 알고 쓰기 새롭게 추가된 유용한 파워포인트 꿀 기능 소개 새롭게 추가된 유용한 파워포인트 꿀 기능 소개</t>
  </si>
  <si>
    <t>OA스킬 [직딩꿀템]따라하면 만렙찍는 이지쌤의 PPT 만능 스킬 파워포인트 만들기 전 꼭 해야 할 레이아웃 잡는 법 파워포인트 만들기 전 꼭 해야 할 레이아웃 잡는 법</t>
  </si>
  <si>
    <t>OA스킬 [직딩꿀템]따라하면 만렙찍는 이지쌤의 PPT 만능 스킬 팀 소개 PPT 디자인 우리 팀원을 소개합니다. 팀 소개 PPT 디자인</t>
  </si>
  <si>
    <t>OA스킬 [직딩꿀템]따라하면 만렙찍는 이지쌤의 PPT 만능 스킬 다수의 이미지를 활용한 PPT 디자인 이미지를 깔끔하게! 다수의 이미지를 활용한 PPT 디자인</t>
  </si>
  <si>
    <t>OA스킬 [직딩꿀템]따라하면 만렙찍는 이지쌤의 PPT 만능 스킬 Mockup 이미지를 활용한 PPT 디자인 Mockup 이미지를 활용한 PPT 디자인</t>
  </si>
  <si>
    <t>OA스킬 [직딩꿀템]따라하면 만렙찍는 이지쌤의 PPT 만능 스킬 도형으로 끝내는 PPT 차트 디자인 도형으로 끝내는 PPT 차트 디자인</t>
  </si>
  <si>
    <t>OA스킬 [직딩꿀템]따라하면 만렙찍는 이지쌤의 PPT 만능 스킬 신개념 표 디자인 팁 표를 도형으로 만든다? 신개념 표 디자인 팁</t>
  </si>
  <si>
    <t>OA스킬 [직딩꿀템]따라하면 만렙찍는 이지쌤의 PPT 만능 스킬 손쉽게 제작 가능한 관계도 디자인 팁 손쉽게 제작 가능한 관계도 디자인 팁</t>
  </si>
  <si>
    <t>OA스킬 [직딩꿀템]따라하면 만렙찍는 이지쌤의 PPT 만능 스킬 나만의 파워포인트 템플릿 제작 방법 나만의 파워포인트 템플릿 제작 방법</t>
  </si>
  <si>
    <t>OA스킬 [직딩꿀템]따라하면 만렙찍는 이지쌤의 PPT 만능 스킬 차트기능을 응용한 인포그래픽 PPT 디자인 차트기능을 응용한 인포그래픽 PPT 디자인</t>
  </si>
  <si>
    <t>OA스킬 [직딩꿀템]따라하면 만렙찍는 이지쌤의 PPT 만능 스킬 아이콘을 활용한 인구 인물 인포그래픽 디자인 아이콘을 활용한 인구, 인물 인포그래픽 디자인</t>
  </si>
  <si>
    <t>OA스킬 [직딩꿀템]따라하면 만렙찍는 이지쌤의 PPT 만능 스킬 눈에 확 들어오는 인포그래픽 디자인 눈에 확 들어오는 인포그래픽 디자인</t>
  </si>
  <si>
    <t>OA스킬 [직딩꿀템]따라하면 만렙찍는 이지쌤의 PPT 만능 스킬 지도 이미지를 활용한 인포그래픽 디자인 팁 지도 이미지를 활용한 인포그래픽 디자인 팁</t>
  </si>
  <si>
    <t>OA스킬 [직딩꿀템]나도 금손! 지나가던 팀장도 돌아보는 PPT 디자인 피피티의 꽃 정렬 미친 듯한 작업속도와 깔끔함! 피피티의 꽃, 정렬!</t>
  </si>
  <si>
    <t>OA스킬 [직딩꿀템]나도 금손! 지나가던 팀장도 돌아보는 PPT 디자인 자유자재로 도형 편집하기 도형으로 어디까지 만들어봤니? 자유자재로 도형 편집하기</t>
  </si>
  <si>
    <t>OA스킬 [직딩꿀템]나도 금손! 지나가던 팀장도 돌아보는 PPT 디자인 픽토그램 넣기만 한다고 다가 아니다! 제.대.로 활용하는 픽토그램</t>
  </si>
  <si>
    <t>OA스킬 [직딩꿀템]나도 금손! 지나가던 팀장도 돌아보는 PPT 디자인 가독성을 높이는 텍스트 설정 꿀팁 3 뭣이 중헌디! 가독성을 높이는 텍스트 설정 꿀팁 3</t>
  </si>
  <si>
    <t>OA스킬 [직딩꿀템]나도 금손! 지나가던 팀장도 돌아보는 PPT 디자인 전문가처럼 컬러 활용하기 제가 고르면 왜 똥색이죠? 전문가처럼 컬러 활용하기</t>
  </si>
  <si>
    <t>OA스킬 [직딩꿀템]나도 금손! 지나가던 팀장도 돌아보는 PPT 디자인 저작권 없는 고퀄리티 이미지 화질구지 이미지는 이제 그만! 저작권 없는 고퀄리티 이미지</t>
  </si>
  <si>
    <t>OA스킬 [직딩꿀템]나도 금손! 지나가던 팀장도 돌아보는 PPT 디자인 이미지 편집 꿀팁 포토샵 없이도 이게 가능하다고? 이미지 편집 꿀팁</t>
  </si>
  <si>
    <t>OA스킬 [직딩꿀템]나도 금손! 지나가던 팀장도 돌아보는 PPT 디자인 디자인 트렌드 조금 더 트렌디하게! 디자인 트렌드도 알고 갑시다</t>
  </si>
  <si>
    <t>OA스킬 [직딩꿀템]나도 금손! 지나가던 팀장도 돌아보는 PPT 디자인 레퍼런스 내 것으로 만들기 프로들은 어떻게 만들죠? 레퍼런스 내 것으로 만들기</t>
  </si>
  <si>
    <t xml:space="preserve">- 대표과정은 Sheet명 "★코스웨어★"에서 확인하시기 바랍니다. </t>
    <phoneticPr fontId="4" type="noConversion"/>
  </si>
  <si>
    <t>Biz. 커뮤니케이션</t>
  </si>
  <si>
    <t>리더십 기타</t>
  </si>
  <si>
    <t>힐링/기타</t>
  </si>
  <si>
    <t>산업 트랜드</t>
  </si>
  <si>
    <t>사고력/문제해결</t>
  </si>
  <si>
    <t>인문교양</t>
  </si>
  <si>
    <t>경영관리</t>
  </si>
  <si>
    <t>경영전략/기획</t>
  </si>
  <si>
    <t>해외관리</t>
  </si>
  <si>
    <t>리더십공통</t>
  </si>
  <si>
    <t>직무역량 기타</t>
  </si>
  <si>
    <t>ESG</t>
  </si>
  <si>
    <t>MBA심화</t>
  </si>
  <si>
    <t>DT 인사이트</t>
  </si>
  <si>
    <t>MBA기본</t>
  </si>
  <si>
    <t>워크스마트</t>
  </si>
  <si>
    <t>계층일반</t>
  </si>
  <si>
    <t>승진자과정</t>
  </si>
  <si>
    <t>팀워크/조직활성화</t>
  </si>
  <si>
    <t>기획/보고서작성</t>
  </si>
  <si>
    <t>제조/무역/유통</t>
  </si>
  <si>
    <t>OA스킬</t>
  </si>
  <si>
    <t>비즈니스 외국어</t>
  </si>
  <si>
    <t>자격증</t>
  </si>
  <si>
    <t>데이터 사이언스</t>
  </si>
  <si>
    <t>보안</t>
  </si>
  <si>
    <t>재무회계</t>
  </si>
  <si>
    <t>네트워크</t>
  </si>
  <si>
    <t>SW/코딩</t>
  </si>
  <si>
    <t>CS</t>
  </si>
  <si>
    <t>영업</t>
  </si>
  <si>
    <t>데이터리터러시</t>
  </si>
  <si>
    <t>AI</t>
  </si>
  <si>
    <t>DB(데이터관리)</t>
  </si>
  <si>
    <t>프로그래밍</t>
  </si>
  <si>
    <t>인도의 시작은 가네샤와 함께</t>
  </si>
  <si>
    <t>가구, 사지 말고 구독하세요</t>
  </si>
  <si>
    <t>우크라이나 전쟁 무기의 활약 ②</t>
  </si>
  <si>
    <t>우크라이나 전쟁 무기의 활약 ③</t>
  </si>
  <si>
    <t>러·우전쟁 판도를 바꾼 무기 ①</t>
  </si>
  <si>
    <t>뉴 애브노멀</t>
  </si>
  <si>
    <t>치매 유발하는 악성빈혈</t>
  </si>
  <si>
    <t>인도에서 열린 영국 왕의 대관식</t>
  </si>
  <si>
    <t>온실가스 감축, 진정한 해답은?</t>
  </si>
  <si>
    <t>4차산업혁명 요소기술과 디지털 트랜스포메이션</t>
  </si>
  <si>
    <t>4차산업혁명의 본질과 미래</t>
  </si>
  <si>
    <t>뉴노멀 시대의 전략경영</t>
  </si>
  <si>
    <t>전사원이 알아야 할 디지털 시대의 고객중심경영</t>
  </si>
  <si>
    <t>메타버스 쉽게 이해하고 바로 활용하기</t>
  </si>
  <si>
    <t>빅데이터의 개념이해와 분석역량강화</t>
  </si>
  <si>
    <t>NEW 스마트 금융인이 알아야 할 자금세탁방지제도</t>
  </si>
  <si>
    <t>뉴노멀 시대의 리더십 핵심스킬</t>
  </si>
  <si>
    <t>온택트 시대의 소통하는 법</t>
  </si>
  <si>
    <t>전사원이 바로 쓰는 사무행정 실무</t>
  </si>
  <si>
    <t>만화로 배우는 왕초보 회계원리</t>
  </si>
  <si>
    <t>왕초보 한달만에 끝내는 법인세 기초</t>
  </si>
  <si>
    <t>만화로 배우는 알기쉬운 금융지식 100가지</t>
  </si>
  <si>
    <t>전사원이 알아야 할 랜섬웨어와 악성코드 예방법</t>
  </si>
  <si>
    <t>기초회계원리</t>
  </si>
  <si>
    <t>알기쉬운 무선통신기술</t>
  </si>
  <si>
    <t>업무에 필요한 컴퓨터와 전자계산기의 이해</t>
  </si>
  <si>
    <t>직장인을 위한 글쓰기 기본</t>
  </si>
  <si>
    <t>늦은 밤 개구리에게 돌을 던진 소년</t>
  </si>
  <si>
    <t>고구려의 2세기에 걸친 장기전</t>
  </si>
  <si>
    <t>통일을 향한 숙명의 대당전쟁</t>
  </si>
  <si>
    <t>홀연히 사라진 해동의 성국</t>
  </si>
  <si>
    <t>내게 맞는 UI와 도형 그리기</t>
  </si>
  <si>
    <t>Pen Tool과 Curvature Tool</t>
  </si>
  <si>
    <t>다양한 Transform과 그룹</t>
  </si>
  <si>
    <t>열일하는 Paintbrush</t>
  </si>
  <si>
    <t>공간을 형성하는 Gradient</t>
  </si>
  <si>
    <t>Blend Tool과 Envelope Distort</t>
  </si>
  <si>
    <t>비트맵 이미지를 벡터 이미지로</t>
  </si>
  <si>
    <t>중대재해처벌법의 입법 배경 및 개관</t>
  </si>
  <si>
    <t>중대재해처벌법의 핵심 요지 및 기본개념</t>
  </si>
  <si>
    <t>중대재해처벌법의 주요 내용(1)_법령의 구조와 체계</t>
  </si>
  <si>
    <t>중대재해처벌법의 주요 내용(2)_법률용어의 개념과 의무주체</t>
  </si>
  <si>
    <t>중대재해처벌법의 주요 내용(3)_안전보건확보의무와 위반 시 제재</t>
  </si>
  <si>
    <t>중대재해처벌법의 대응 모색(1)_고용노동부 FAQ 체크</t>
  </si>
  <si>
    <t>중대재해처벌법의 대응 모색(2)_산업안전보건체계 구축 대응</t>
  </si>
  <si>
    <t>중대재해처벌법의 대응 모색(3)_고용노동부 지침 분석 및 점검</t>
  </si>
  <si>
    <t>데이터 관리와 분석을 위한 엑셀입력법</t>
  </si>
  <si>
    <t>사업타당성 분석 개념</t>
  </si>
  <si>
    <t>사업타당성분석 Flow 성공적인 Deal closing 조건</t>
  </si>
  <si>
    <t>기업활동과 재무제표</t>
  </si>
  <si>
    <t>손익계산서의 재해석 변동비와 고정비의 관계</t>
  </si>
  <si>
    <t>수익성 분석방법</t>
  </si>
  <si>
    <t>자산유동화대출과 Start up Financing Cycle</t>
  </si>
  <si>
    <t>중대재해처벌법의 이해</t>
  </si>
  <si>
    <t>중대재해처벌법 주요내용</t>
  </si>
  <si>
    <t>중대재해처벌법과 산업안전보건법의 비교분석</t>
  </si>
  <si>
    <t>중대재해처벌법 대응실무</t>
  </si>
  <si>
    <t>계약서작성 실무</t>
  </si>
  <si>
    <t>지식재산권(저작권)</t>
  </si>
  <si>
    <t>특허법</t>
  </si>
  <si>
    <t>채권회수 및 도산</t>
  </si>
  <si>
    <t>공정거래법</t>
  </si>
  <si>
    <t>하도급법</t>
  </si>
  <si>
    <t>채용 단계에서의 유의사항</t>
  </si>
  <si>
    <t>법정근로시간과 유연적근로시간제</t>
  </si>
  <si>
    <t>휴일과 연차휴가</t>
  </si>
  <si>
    <t>임금의 이해와 임금명세서</t>
  </si>
  <si>
    <t>취업규칙의 작성과 사내하도급형태로 근무시 유의사항</t>
  </si>
  <si>
    <t>근로관계 종료시 유의사항</t>
  </si>
  <si>
    <t>트러블메이커의 유형과 회사에 미치는 영향과 고민</t>
  </si>
  <si>
    <t>트러블메이커의 유형별 대응전략과 노동법</t>
  </si>
  <si>
    <t>트러블메이커에 대한 관리와 직장 내 괴롭힘과의 관계</t>
  </si>
  <si>
    <t>피드백</t>
  </si>
  <si>
    <t>단체행사</t>
  </si>
  <si>
    <t>회의</t>
  </si>
  <si>
    <t>팀워크</t>
  </si>
  <si>
    <t>지시 및 보고</t>
  </si>
  <si>
    <t>평가보다 대화</t>
  </si>
  <si>
    <t>꼰대</t>
  </si>
  <si>
    <t>잘못된 운동 습관은 몸을 망가뜨린다</t>
  </si>
  <si>
    <t>다이어트 성공하는 황금률 법칙 4가지</t>
  </si>
  <si>
    <t>삶의 질을 높이는 엉덩이 근육 강화 운동</t>
  </si>
  <si>
    <t>어깨 통증 유발하는 라운드 숄더 예방법</t>
  </si>
  <si>
    <t>나에게 맞는 최적의 운동 강도를 찾아라</t>
  </si>
  <si>
    <t>허리 통증을 완화하는 허리 근육 운동법</t>
  </si>
  <si>
    <t>백 세까지 건강한 무릎을 위한 운동법</t>
  </si>
  <si>
    <t>피로와 스트레스를 해소시키는 스트레칭 동작</t>
  </si>
  <si>
    <t>모든 길은 고객경험으로 통한다</t>
  </si>
  <si>
    <t>디지털 고객의 MOT는 마이크로 모멘트</t>
  </si>
  <si>
    <t>서비스와 영업의 초크포인트를 찾아라</t>
  </si>
  <si>
    <t>디지털 접점으로 재설계하라</t>
  </si>
  <si>
    <t>디지털에도 사람의 기척을 남겨라</t>
  </si>
  <si>
    <t>디지털로 넛지하라</t>
  </si>
  <si>
    <t>시니어를 위한 디지털은 없다</t>
  </si>
  <si>
    <t>컨텍스트로 승부하라</t>
  </si>
  <si>
    <t>디지털 시대의 새로운 고객중심경영</t>
  </si>
  <si>
    <t>당신의 제품은 서비스로 진화했는가</t>
  </si>
  <si>
    <t>디지털 고객은 어떤 서비스를 원하는가</t>
  </si>
  <si>
    <t>고객의 통증에 주목하라</t>
  </si>
  <si>
    <t>디지털 기술에 아날로그 감성을 더하라</t>
  </si>
  <si>
    <t>[서래오뎅] 이름을 불러 주세요</t>
  </si>
  <si>
    <t>[희정식당] 누가 오든 그냥 보내지 않는다</t>
  </si>
  <si>
    <t>[이문 설렁탕] 맛 중의 으뜸은 본연의 맛</t>
  </si>
  <si>
    <t>[신안촌] 모든 것은 누가 최고의 재료를 구하느냐에 달려있다</t>
  </si>
  <si>
    <t>[압구정 만두집] 주인이 자리를 지켜야 손님도 자리를 지키죠</t>
  </si>
  <si>
    <t>스마트폰 카메라의 핵심 기능</t>
  </si>
  <si>
    <t>스마트폰으로 전문가처럼 촬영하기</t>
  </si>
  <si>
    <t>좋은 샷과 앵글로 영상 전달력 높이기</t>
  </si>
  <si>
    <t>기본 편집 기능만으로 영상의 뼈대 잡기</t>
  </si>
  <si>
    <t>음악을 넣어 생기 있는 영상 만들기</t>
  </si>
  <si>
    <t>자막 효과로 매력 있는 브이로그 만들기</t>
  </si>
  <si>
    <t>리듬감이 살아있는 맛있는 요리 영상 만들기</t>
  </si>
  <si>
    <t>필터와 모자이크 효과로 여행의 무드 만들기</t>
  </si>
  <si>
    <t>편집 기능을 활용해 사진만으로 영상 만들기</t>
  </si>
  <si>
    <t>스티커와 손글씨로 경쾌한 동물 영상 만들기</t>
  </si>
  <si>
    <t>더 많은 사람과 더 좋은 영상을 나누는 법</t>
  </si>
  <si>
    <t>닭볶음탕과 볶음밥</t>
  </si>
  <si>
    <t>오이소박이</t>
  </si>
  <si>
    <t>젭 메타버스 월드 활용 체험</t>
  </si>
  <si>
    <t>타일효과 나머지 기능 설명</t>
  </si>
  <si>
    <t>인사예절</t>
  </si>
  <si>
    <t>직장예절</t>
  </si>
  <si>
    <t>용모복장예절</t>
  </si>
  <si>
    <t>경조사예절</t>
  </si>
  <si>
    <t>기내에서 요청하기</t>
  </si>
  <si>
    <t>입국 심사 받기</t>
  </si>
  <si>
    <t>숙소 찾아가기</t>
  </si>
  <si>
    <t>택시 이용하기</t>
  </si>
  <si>
    <t>호텔 체크인하기</t>
  </si>
  <si>
    <t>전화로 약속 확인하기</t>
  </si>
  <si>
    <t>바이어의 회사 방문하기</t>
  </si>
  <si>
    <t>제품 설명하기 1</t>
  </si>
  <si>
    <t>제품 설명하기 2</t>
  </si>
  <si>
    <t>바이어와 식사하기 1</t>
  </si>
  <si>
    <t>바이어와 식사하기 2</t>
  </si>
  <si>
    <t>바이어와 술자리 하기</t>
  </si>
  <si>
    <t>감사 표현하기</t>
  </si>
  <si>
    <t>공항 이동 및 출국하기</t>
  </si>
  <si>
    <t>Down the Rabbit Hole</t>
  </si>
  <si>
    <t>Alice is bigger</t>
  </si>
  <si>
    <t>The Pool of Tears</t>
  </si>
  <si>
    <t>The Rabbit and the Animals</t>
  </si>
  <si>
    <t>Advice from a Caterpillar</t>
  </si>
  <si>
    <t>The Mushroom</t>
  </si>
  <si>
    <t>The Duchess</t>
  </si>
  <si>
    <t>The Cheshire Cat</t>
  </si>
  <si>
    <t>The Tea Party</t>
  </si>
  <si>
    <t>The Queen</t>
  </si>
  <si>
    <t>The Duchess and the Queen</t>
  </si>
  <si>
    <t>The Mock Turtle</t>
  </si>
  <si>
    <t>Old McLobster</t>
  </si>
  <si>
    <t>The Trial</t>
  </si>
  <si>
    <t>A Drea</t>
  </si>
  <si>
    <t>An Ordinary Evening</t>
  </si>
  <si>
    <t>The Children Learn to Fly</t>
  </si>
  <si>
    <t>To Neverland</t>
  </si>
  <si>
    <t>The Secret Hiding Place</t>
  </si>
  <si>
    <t>The Wendy House</t>
  </si>
  <si>
    <t>Their New Home</t>
  </si>
  <si>
    <t>Mermaid Lagoon</t>
  </si>
  <si>
    <t>To Die is a Great Adventure</t>
  </si>
  <si>
    <t>The Never Bird</t>
  </si>
  <si>
    <t>Father Peter</t>
  </si>
  <si>
    <t>Time to Leave</t>
  </si>
  <si>
    <t>Hook Finally Finds Peter</t>
  </si>
  <si>
    <t>Hook Breaks the Rules</t>
  </si>
  <si>
    <t>Brave Like True Men</t>
  </si>
  <si>
    <t>Home at Last</t>
  </si>
  <si>
    <t>Life Goes On</t>
  </si>
  <si>
    <t>디지털 마케팅 개요</t>
  </si>
  <si>
    <t>이커머스 플랫폼과 미디어 커머스 마케팅</t>
  </si>
  <si>
    <t>라이브커머스 마케팅</t>
  </si>
  <si>
    <t>농식품 빅데이터 분석 개요</t>
  </si>
  <si>
    <t>농식품 빅데이터 마케팅</t>
  </si>
  <si>
    <t>스마트 물류센터</t>
  </si>
  <si>
    <t>풀필먼트 센터 운영 유형 및 사례</t>
  </si>
  <si>
    <t>라스트 핏(Last Fit) 이코노미</t>
  </si>
  <si>
    <t>애자일(Agile) 로지스틱스 전략</t>
  </si>
  <si>
    <t>농식품 스마트 유통시스템 개요</t>
  </si>
  <si>
    <t>산지유통시스템 구축</t>
  </si>
  <si>
    <t>도매유통시스템 구축</t>
  </si>
  <si>
    <t>소매유통시스템 구축</t>
  </si>
  <si>
    <t>농식품 블록체인 기술과 활용 사례</t>
  </si>
  <si>
    <t>농식품 콜드체인의 이해</t>
  </si>
  <si>
    <t>콜드체인과 저온물류센터</t>
  </si>
  <si>
    <t>콜드체인 온도관리</t>
  </si>
  <si>
    <t>수산물 콜드체인관리</t>
  </si>
  <si>
    <t>축산물 콜드체인관리</t>
  </si>
  <si>
    <t>스마트 농업과 디지털 농업</t>
  </si>
  <si>
    <t>스마트 농업 산업구조 및 동향</t>
  </si>
  <si>
    <t>4차 산업혁명과 스마트 팜</t>
  </si>
  <si>
    <t>스마트 팜 구축 사례 및 미래</t>
  </si>
  <si>
    <t>사회문제에 대한 기본적 이해</t>
  </si>
  <si>
    <t>개인복지를 위협하는 문제</t>
  </si>
  <si>
    <t>사회제도를 위협하는 문제</t>
  </si>
  <si>
    <t>사회적 평등을 위협하는 문제</t>
  </si>
  <si>
    <t>사회복지 정책</t>
  </si>
  <si>
    <t>사회복지 정책의 급여</t>
  </si>
  <si>
    <t>사회복지정책과 경제</t>
  </si>
  <si>
    <t>복지국가</t>
  </si>
  <si>
    <t>사회사상과 사회복지정책</t>
  </si>
  <si>
    <t>기업과 사회복지</t>
  </si>
  <si>
    <t>기업과 사회보험</t>
  </si>
  <si>
    <t>복지국가와 기업</t>
  </si>
  <si>
    <t>기업과 조직</t>
  </si>
  <si>
    <t>서번트리더십과 기업조직</t>
  </si>
  <si>
    <t>노동시장의 이해</t>
  </si>
  <si>
    <t>임금이론</t>
  </si>
  <si>
    <t>노사관계이론</t>
  </si>
  <si>
    <t>직업정보론</t>
  </si>
  <si>
    <t>실업과 노동시장</t>
  </si>
  <si>
    <t>종업원 스트레스</t>
  </si>
  <si>
    <t>화나는 내가 싫어요</t>
  </si>
  <si>
    <t>잘 참다가 폭발을 해요</t>
  </si>
  <si>
    <t>반응 말고 감응</t>
  </si>
  <si>
    <t>감정 레벨 테스트</t>
  </si>
  <si>
    <t>비루하고 부끄러워요</t>
  </si>
  <si>
    <t>만사가 귀찮아요</t>
  </si>
  <si>
    <t>실수했을까봐 불안해요</t>
  </si>
  <si>
    <t>억울하고 화가 나요</t>
  </si>
  <si>
    <t>자존심 상해요</t>
  </si>
  <si>
    <t>질투 나고 얄미워요</t>
  </si>
  <si>
    <t>내가 제일 문제예요</t>
  </si>
  <si>
    <t>셀프 임파워</t>
  </si>
  <si>
    <t>감정 우수생</t>
  </si>
  <si>
    <t>블랙컨슈머의 세계</t>
  </si>
  <si>
    <t>편향을 인정합니다</t>
  </si>
  <si>
    <t>함께 논증을 쌓아보아요</t>
  </si>
  <si>
    <t>당신과 한편입니다</t>
  </si>
  <si>
    <t>중재자로서 추천합니다</t>
  </si>
  <si>
    <t>앙금 씻고 마음 푸세요</t>
  </si>
  <si>
    <t>배움의 기회로 여깁시다</t>
  </si>
  <si>
    <t>서비스 특성</t>
  </si>
  <si>
    <t>비대면 채널 CS 핵심역량</t>
  </si>
  <si>
    <t>비대면 상담 프로세스</t>
  </si>
  <si>
    <t>고객이해력</t>
  </si>
  <si>
    <t>문제 파악력</t>
  </si>
  <si>
    <t>요구 대응력</t>
  </si>
  <si>
    <t>맞춤 제안력</t>
  </si>
  <si>
    <t>상호작용</t>
  </si>
  <si>
    <t>셀프모니터링</t>
  </si>
  <si>
    <t>자기조절력</t>
  </si>
  <si>
    <t>모두는 무언가를 판다</t>
  </si>
  <si>
    <t>셀프 세일즈</t>
  </si>
  <si>
    <t>4R법칙</t>
  </si>
  <si>
    <t>고객접촉비용</t>
  </si>
  <si>
    <t>세일즈 성공요소 ABC</t>
  </si>
  <si>
    <t>고객밸류 Clarity</t>
  </si>
  <si>
    <t>고객코드 Attunement</t>
  </si>
  <si>
    <t>고객거절 Buoyancy</t>
  </si>
  <si>
    <t>쉘위댄스</t>
  </si>
  <si>
    <t xml:space="preserve"> 습관이 중요한 이유 3가지</t>
  </si>
  <si>
    <t>일잘러를 방해하는 3가지 장애물</t>
  </si>
  <si>
    <t>실행을 부르는 5단계 일법칙</t>
  </si>
  <si>
    <t>하이라이트 미션 3요소</t>
  </si>
  <si>
    <t>일잘러의 루틴 3요소</t>
  </si>
  <si>
    <t>일습관 성형비결 3가지</t>
  </si>
  <si>
    <t>신규 프로젝트 디자인법칙 3</t>
  </si>
  <si>
    <t>마일스톤 3요소</t>
  </si>
  <si>
    <t>일잘러의 리뷰 4F</t>
  </si>
  <si>
    <t>일잘러의 돌발 다루기 3법칙</t>
  </si>
  <si>
    <t>나만 뒤쳐진 느낌이예요</t>
  </si>
  <si>
    <t>내가 많이 부족해요</t>
  </si>
  <si>
    <t>비난하는 사람에 휘둘려요</t>
  </si>
  <si>
    <t>지금 이대로가 좋아요</t>
  </si>
  <si>
    <t>간절히 바라던 일에 실패했어요</t>
  </si>
  <si>
    <t>진짜 나를 찾고 싶어요</t>
  </si>
  <si>
    <t>단어의 선택과 배치만으로 대화가 달라진다</t>
  </si>
  <si>
    <t>힘없고 권한 없을수록 어휘력이다</t>
  </si>
  <si>
    <t>긍정 반응을 끌어내는 3가지 어휘</t>
  </si>
  <si>
    <t>길면 지루하다 짧지만 강한 어휘 3가지</t>
  </si>
  <si>
    <t>주인공을 만드는 어휘 3가지</t>
  </si>
  <si>
    <t>신선하고 솔깃한 단어사용법 3가지</t>
  </si>
  <si>
    <t>주도권을 놓지 마라 책임의 표현 3가지</t>
  </si>
  <si>
    <t>동의를 이끌어내는 3가지 어휘스킬</t>
  </si>
  <si>
    <t>나만의 어휘사전을 만들고 활용하는 법</t>
  </si>
  <si>
    <t>듣기같은 듣기 아닌 8가지</t>
  </si>
  <si>
    <t>듣기의 4단계</t>
  </si>
  <si>
    <t>잘 듣기 위한 6가지 알아차림</t>
  </si>
  <si>
    <t>습관적 듣기를 치우는 7가지 습관</t>
  </si>
  <si>
    <t>통역귀가 들어야 할 네가지</t>
  </si>
  <si>
    <t>화자를 돕는 경청 반응 세가지</t>
  </si>
  <si>
    <t>상대가 횡설수설할 때 듣기요령</t>
  </si>
  <si>
    <t>상대가 거절 할 때 듣기요령</t>
  </si>
  <si>
    <t>상대가 비난할 때 듣기 요령</t>
  </si>
  <si>
    <t>유연근무랑 헷갈려요</t>
  </si>
  <si>
    <t>얼굴을 안보니까 멀어져요</t>
  </si>
  <si>
    <t>업무를 하는건지 불안해요</t>
  </si>
  <si>
    <t>비대면이라 할말이 없어요</t>
  </si>
  <si>
    <t>디지털 기술을 몰라 긴장되요</t>
  </si>
  <si>
    <t>리더는 더 외롭고 더 바빠요</t>
  </si>
  <si>
    <t>ITQ 한셀 기출문제 출제 함수 정리</t>
  </si>
  <si>
    <t>ITQ Excel 기출문제 출제 함수 정리</t>
  </si>
  <si>
    <t>orientation</t>
  </si>
  <si>
    <t>코스페이시스 시작하기 (1)</t>
  </si>
  <si>
    <t>코스페이시스 시작하기 (2)</t>
  </si>
  <si>
    <t>코스페이시스 시작하기 (3)</t>
  </si>
  <si>
    <t>AR 크리스마스 트리 만들기</t>
  </si>
  <si>
    <t>카메라 기능 알아보기</t>
  </si>
  <si>
    <t>머지큐브 코블록스 코딩</t>
  </si>
  <si>
    <t>360도 장면 제작</t>
  </si>
  <si>
    <t>마술봉 아이템</t>
  </si>
  <si>
    <t>매직존 기능 사용</t>
  </si>
  <si>
    <t>돌고래 이동 장면</t>
  </si>
  <si>
    <t>연못 연꽃 피우기</t>
  </si>
  <si>
    <t>고대인 캐릭터 설정</t>
  </si>
  <si>
    <t>자동 블럭 쌓기 1</t>
  </si>
  <si>
    <t>자동 블럭 쌓기 2</t>
  </si>
  <si>
    <t>인공지능의 정의 및 목적에 대한 이해</t>
  </si>
  <si>
    <t>머신러닝 캔버스에 대한 포괄적 이해</t>
  </si>
  <si>
    <t>제페토 앱 사용법 알아보기 1</t>
  </si>
  <si>
    <t>제페토 앱 사용법 알아보기 2</t>
  </si>
  <si>
    <t>제페토 앱 사용법 알아보기 3</t>
  </si>
  <si>
    <t>제페토 빌드잇 알아보기 1</t>
  </si>
  <si>
    <t>제페토 빌드잇 알아보기 2</t>
  </si>
  <si>
    <t>제페토 빌드잇 알아보기 3</t>
  </si>
  <si>
    <t>오브젝트 물리 기능 적용</t>
  </si>
  <si>
    <t>Base Cube와 Joke Box</t>
  </si>
  <si>
    <t>놀이공원 공간 구성</t>
  </si>
  <si>
    <t>한옥 제작하기1</t>
  </si>
  <si>
    <t>한옥 제작하기2</t>
  </si>
  <si>
    <t>한옥 제작하기3</t>
  </si>
  <si>
    <t>한옥 제작하기4</t>
  </si>
  <si>
    <t>한옥 제작하기5</t>
  </si>
  <si>
    <t>한옥 제작하기6</t>
  </si>
  <si>
    <t>그림판으로 아이템 제작하기 1</t>
  </si>
  <si>
    <t>그림판으로 아이템 제작하기 2</t>
  </si>
  <si>
    <t>그림판으로 아이템 제작하기 3</t>
  </si>
  <si>
    <t>픽셀 스튜디오로 아이템 제작하기 1</t>
  </si>
  <si>
    <t>픽셀 스튜디오로 아이템 제작하기 2</t>
  </si>
  <si>
    <t>픽셀 스튜디오로 아이템 제작하기 3</t>
  </si>
  <si>
    <t>미리캔버스로 아이템 제작하기</t>
  </si>
  <si>
    <t>바닥과 벽 기능 사용하기 1</t>
  </si>
  <si>
    <t>바닥과 벽 기능 사용하기 2</t>
  </si>
  <si>
    <t>바닥과 벽 기능 사용하기 3</t>
  </si>
  <si>
    <t>바닥과 벽 기능 사용하기 4</t>
  </si>
  <si>
    <t>바닥과 벽 기능 사용하기 5</t>
  </si>
  <si>
    <t>배경 화면과 미리캔버스 활용하기 1</t>
  </si>
  <si>
    <t>배경 화면과 미리캔버스 활용하기 2</t>
  </si>
  <si>
    <t>배경 화면과 미리캔버스 활용하기 3</t>
  </si>
  <si>
    <t>템플릿 기본 zep 맵과 포털 타일 효과</t>
  </si>
  <si>
    <t>모임과 오락 공간으로서의 zep 1</t>
  </si>
  <si>
    <t>모임과 오락 공간으로서의 zep 2</t>
  </si>
  <si>
    <t>홍보 공간으로서의 zep 1</t>
  </si>
  <si>
    <t>홍보 공간으로서의 zep 2</t>
  </si>
  <si>
    <t>학습 공간으로서의 zep 1</t>
  </si>
  <si>
    <t>학습 공간으로서의 zep 2</t>
  </si>
  <si>
    <t>학습 공간으로서의 zep 3</t>
  </si>
  <si>
    <t>ChatGPT의 이론</t>
  </si>
  <si>
    <t>ChatGPT 사용방법 (PC, 모바일)</t>
  </si>
  <si>
    <t>ChatGPT를 이용한 문서 제작</t>
  </si>
  <si>
    <t>ChatGPT의 확장 프로그램 (PC, 모바일)</t>
  </si>
  <si>
    <t>카카오톡의 GPT - AskUP 사용</t>
  </si>
  <si>
    <t>모바일 탭 인터랙션1</t>
  </si>
  <si>
    <t>모바일 탭 인터랙션2</t>
  </si>
  <si>
    <t>모바일에서의 플랙서블한 레이아웃1</t>
  </si>
  <si>
    <t>모바일에서의 플랙서블한 레이아웃2</t>
  </si>
  <si>
    <t>모바일에서의 플랙서블한 레이아웃3</t>
  </si>
  <si>
    <t>모바일에서의 플랙서블한 레이아웃4</t>
  </si>
  <si>
    <t>모바일 메뉴 인터랙션1</t>
  </si>
  <si>
    <t>모바일 메뉴 인터랙션2</t>
  </si>
  <si>
    <t>모바일 메뉴 인터랙션3</t>
  </si>
  <si>
    <t>전자책과 북크리에이터 소개</t>
  </si>
  <si>
    <t>여행 포토북 만들기</t>
  </si>
  <si>
    <t>요리책 만들기 (1)</t>
  </si>
  <si>
    <t>요리책 만들기 (2)</t>
  </si>
  <si>
    <t>학습책 만들기 (1)</t>
  </si>
  <si>
    <t>학습책 만들기 (2)</t>
  </si>
  <si>
    <t>사무의 특징</t>
  </si>
  <si>
    <t>사무관리 개념</t>
  </si>
  <si>
    <t>사무정보 관리</t>
  </si>
  <si>
    <t>사무 통제</t>
  </si>
  <si>
    <t>사무실</t>
  </si>
  <si>
    <t>문서관리</t>
  </si>
  <si>
    <t>관련법규</t>
  </si>
  <si>
    <t>사무분석</t>
  </si>
  <si>
    <t>EDI</t>
  </si>
  <si>
    <t>모의고사 1</t>
  </si>
  <si>
    <t>모의고사 2</t>
  </si>
  <si>
    <t>모의고사 3</t>
  </si>
  <si>
    <t>파워포인트 기초</t>
  </si>
  <si>
    <t>글꼴과 단락</t>
  </si>
  <si>
    <t>그림과 스마트아트</t>
  </si>
  <si>
    <t>도형 삽입</t>
  </si>
  <si>
    <t>표와 인쇄</t>
  </si>
  <si>
    <t>모의고사1</t>
  </si>
  <si>
    <t>모의고사2</t>
  </si>
  <si>
    <t>모의고사3</t>
  </si>
  <si>
    <t>모의고사4</t>
  </si>
  <si>
    <t>모의고사5</t>
  </si>
  <si>
    <t>스크래치 시작하기</t>
  </si>
  <si>
    <t>칭찬스티커판</t>
  </si>
  <si>
    <t>도형그리기</t>
  </si>
  <si>
    <t>미로게임</t>
  </si>
  <si>
    <t>핑퐁게임</t>
  </si>
  <si>
    <t>리듬게임</t>
  </si>
  <si>
    <t>오늘의 운세</t>
  </si>
  <si>
    <t>지렁이게임</t>
  </si>
  <si>
    <t>영어단어퀴즈</t>
  </si>
  <si>
    <t>작곡프로그램</t>
  </si>
  <si>
    <t>Prezi 오리엔테이션</t>
  </si>
  <si>
    <t>Prezi의 화면 설명과 기본 다루기</t>
  </si>
  <si>
    <t>Prezi의 기본 서식 학습</t>
  </si>
  <si>
    <t>Prezi의 멀티미디어</t>
  </si>
  <si>
    <t>Prezi를 이용한 발표 및 Viewer</t>
  </si>
  <si>
    <t>구글 스프레드시트 연동하기 1</t>
  </si>
  <si>
    <t>구글 스프레드시트 연동하기 2</t>
  </si>
  <si>
    <t>구글 스프레드시트 연동하기 3</t>
  </si>
  <si>
    <t>구글 스프레드시트 연동하기 4</t>
  </si>
  <si>
    <t>구글 스프레드시트 연동하기 5</t>
  </si>
  <si>
    <t>2D 게임 만들기 1</t>
  </si>
  <si>
    <t>2D 게임 만들기 2</t>
  </si>
  <si>
    <t>3D 캐치게임 만들기 1</t>
  </si>
  <si>
    <t>3D 캐치게임 만들기 2</t>
  </si>
  <si>
    <t>강의개요 및 학습 가이드</t>
  </si>
  <si>
    <t>자바 코딩 학습을 위한 환경구축</t>
  </si>
  <si>
    <t>설치시 경고 메세지가 편집기에서 나타났을 때 대처법</t>
  </si>
  <si>
    <t>CMD 명령창에서 버전확인 및 컴파일해서 실행하기</t>
  </si>
  <si>
    <t>유니코드(아스키코드) 관련한 문제1</t>
  </si>
  <si>
    <t>유니코드(아스키코드) 관련한 문제2</t>
  </si>
  <si>
    <t>프로그램설치 등</t>
  </si>
  <si>
    <t>일반전표입력 1</t>
  </si>
  <si>
    <t>일반전표입력 2</t>
  </si>
  <si>
    <t>일반전표입력 3</t>
  </si>
  <si>
    <t>결산프로세스(1)</t>
  </si>
  <si>
    <t>결산프로세스(2)</t>
  </si>
  <si>
    <t>재무회계 실무수행</t>
  </si>
  <si>
    <t>사원등록</t>
  </si>
  <si>
    <t>급여자료입력</t>
  </si>
  <si>
    <t>연말정산추가자료입력</t>
  </si>
  <si>
    <t>연말정산 (중도퇴사 등)</t>
  </si>
  <si>
    <t>연말정산 연습문제</t>
  </si>
  <si>
    <t>컴퓨터시스템 구성</t>
  </si>
  <si>
    <t>논리회로</t>
  </si>
  <si>
    <t>자료의 표현과 연산</t>
  </si>
  <si>
    <t>명령어 및 주소지정</t>
  </si>
  <si>
    <t>CPU와 마이크로프로세서</t>
  </si>
  <si>
    <t>단위 모듈 구현 출제 예상 문제 풀이</t>
  </si>
  <si>
    <t>단위 모듈 테스트 기출 및 출제 예상 문제 풀이</t>
  </si>
  <si>
    <t>개발 지원 도구 기출 및 출제 예상 문제 풀이</t>
  </si>
  <si>
    <t>SQL의 개념 기출 및 출제 예상 문제 풀이</t>
  </si>
  <si>
    <t>DCL 기출 및 출제 예상 문제 풀이</t>
  </si>
  <si>
    <t>DML 기출 및 출제 예상 문제 풀이</t>
  </si>
  <si>
    <t>프리미어 설치와 영상의 기본 개념</t>
  </si>
  <si>
    <t>레이어의 개념과 자막 삽입</t>
  </si>
  <si>
    <t>영상에 활력을 넣어주는 효과</t>
  </si>
  <si>
    <t>색상매트와 그래픽 활용</t>
  </si>
  <si>
    <t>영상의 분위기를 살려주는 색보정</t>
  </si>
  <si>
    <t>도트 매트릭스 1</t>
  </si>
  <si>
    <t>도트 매트릭스 2</t>
  </si>
  <si>
    <t>도트 매트릭스 3</t>
  </si>
  <si>
    <t>앱 계정의 비밀번호를 확인하는 화면 만드는 실습</t>
  </si>
  <si>
    <t>영업팀 견적서 만들기</t>
  </si>
  <si>
    <t>인사문서 만들기</t>
  </si>
  <si>
    <t>계약서 만들기</t>
  </si>
  <si>
    <t>관리대장 만들기</t>
  </si>
  <si>
    <t>달력 만들기</t>
  </si>
  <si>
    <t>교육문서 만들기</t>
  </si>
  <si>
    <t>자주 사용하는 실무함수</t>
  </si>
  <si>
    <t>자주 사용하는 실무차트</t>
  </si>
  <si>
    <t>선택 영역을 사용한 레이어 합성하기 1</t>
  </si>
  <si>
    <t>선택 영역을 사용한 레이어 합성하기 2</t>
  </si>
  <si>
    <t>선택 영역을 사용한 레이어 합성하기 3</t>
  </si>
  <si>
    <t>선택 영역을 사용한 레이어 합성하기 4</t>
  </si>
  <si>
    <t>Image 메뉴로 이미지 보정하기 1</t>
  </si>
  <si>
    <t>Image 메뉴로 이미지 보정하기 2</t>
  </si>
  <si>
    <t>셰이프 도구로 도형 편집하기</t>
  </si>
  <si>
    <t>브러시 도구로 이미지 편집하기</t>
  </si>
  <si>
    <t>모바일 레이아웃 만들기</t>
  </si>
  <si>
    <t>파이썬 설치</t>
  </si>
  <si>
    <t>데이터 기본 활용 1</t>
  </si>
  <si>
    <t>데이터 기본 활용 2</t>
  </si>
  <si>
    <t>조건문과 반복문 1</t>
  </si>
  <si>
    <t>조건문과 반복문 2</t>
  </si>
  <si>
    <t>조건문과 반복문 3</t>
  </si>
  <si>
    <t>함수이해</t>
  </si>
  <si>
    <t>클래스 1</t>
  </si>
  <si>
    <t>클래스 2</t>
  </si>
  <si>
    <t>Numpy 와 matplotlib 1</t>
  </si>
  <si>
    <t>Numpy 와 matplotlib 2</t>
  </si>
  <si>
    <t>Numpy 와 matplotlib 3</t>
  </si>
  <si>
    <t>인공지능 개념 1</t>
  </si>
  <si>
    <t>인공지능 개념 2</t>
  </si>
  <si>
    <t>3층 신경망 1</t>
  </si>
  <si>
    <t>3층 신경망 2</t>
  </si>
  <si>
    <t>신경망 학습 1</t>
  </si>
  <si>
    <t>신경망 학습 2</t>
  </si>
  <si>
    <t>umpy 와 matplotlib 1</t>
  </si>
  <si>
    <t>umpy 와 matplotlib 2</t>
  </si>
  <si>
    <t>OS 설치 및 세팅</t>
  </si>
  <si>
    <t>LED</t>
  </si>
  <si>
    <t>원하는 인생으로 가는 첫 발</t>
  </si>
  <si>
    <t>무의식과 잠재의식까지 싹 바꾸는 법</t>
  </si>
  <si>
    <t>어떤 일을 해도 성공하는 핵심 마인드</t>
  </si>
  <si>
    <t>돈이 따라오는 사람이 되는 의식 전환</t>
  </si>
  <si>
    <t>마음과 몸을 연결시키는 법</t>
  </si>
  <si>
    <t>멘탈을 바꾸는 일상 속 자기암시법</t>
  </si>
  <si>
    <t>목표를 이루어주는 성공 독서법</t>
  </si>
  <si>
    <t>건강한 인간관계를 만드는 매직 센텐스</t>
  </si>
  <si>
    <t>생성형 인공지능과 초거대 AI모델</t>
  </si>
  <si>
    <t>일상에서 전문영역까지, ChatGPT로 무엇을 할 수 있을까?</t>
  </si>
  <si>
    <t>창작의 영역은 어떻게 변화할까?</t>
  </si>
  <si>
    <t>문제해결의 영역은 어떻게 변화할까?</t>
  </si>
  <si>
    <t>전문영역은 어떻게 변화할까?</t>
  </si>
  <si>
    <t>생성형 AI, 더 편한 과정과 더 좋은 성과</t>
  </si>
  <si>
    <t>초거대 AI를 위한 글로벌 기업들의 도전</t>
  </si>
  <si>
    <t>초거대 AI 시장과 한국 기업들의 도전</t>
  </si>
  <si>
    <t>초거대 AI, 강인공지능(AGI)이 될 수 있을까?</t>
  </si>
  <si>
    <t>업무 자동화 기술, RPA</t>
  </si>
  <si>
    <t>봇과 인간의 협업</t>
  </si>
  <si>
    <t>초자동화(HyperAutomation)를 향한 도전, AI-RPA</t>
  </si>
  <si>
    <t>AI 협동로봇</t>
  </si>
  <si>
    <t>초거대 AI와 인공지능 반도체</t>
  </si>
  <si>
    <t>생성형 인공지능으로 진화하는 메타버스</t>
  </si>
  <si>
    <t>ChatGPT를 비즈니스에 활용해 보자</t>
  </si>
  <si>
    <t>인공지능의 비즈니스 활용과 생각해 볼 점</t>
  </si>
  <si>
    <t>인공지능 시대의 데이터와 인적자원 활용</t>
  </si>
  <si>
    <t>가지급금 정의와 구분</t>
  </si>
  <si>
    <t>법인세법상 특수관계인의 범위</t>
  </si>
  <si>
    <t>상황별 가지급금 정리 실행플랜(1)</t>
  </si>
  <si>
    <t>상황별 가지급금 정리 실행플랜(2)</t>
  </si>
  <si>
    <t>배우자 증여 후 이익소각(1)</t>
  </si>
  <si>
    <t>배우자 증여 후 이익소각(2)</t>
  </si>
  <si>
    <t>배우자 증여 후 감자</t>
  </si>
  <si>
    <t>가지급금 관련 주의점 및 절세팁</t>
  </si>
  <si>
    <t>결산과 법인세의 이해</t>
  </si>
  <si>
    <t>중소기업의 결산</t>
  </si>
  <si>
    <t>거래내역 및 잔액 확인 목적의 결산서류</t>
  </si>
  <si>
    <t>인건비 및 복리후생비에 대한 결산서류</t>
  </si>
  <si>
    <t>기타 법인세 신고를 위한 서류</t>
  </si>
  <si>
    <t>성실신고확인</t>
  </si>
  <si>
    <t>자산의 구입과 관련한 지출증명서류의 회계 및 세무처리</t>
  </si>
  <si>
    <t>부가가치세 관리</t>
  </si>
  <si>
    <t>사업장 소득세 관리</t>
  </si>
  <si>
    <t>인건비와 원천세</t>
  </si>
  <si>
    <t>4대 보험과일자리안정자금 등</t>
  </si>
  <si>
    <t>증빙서류로 절세</t>
  </si>
  <si>
    <t>근로시간 제도의 기본</t>
  </si>
  <si>
    <t>주52시간제와 관련 주요 이슈</t>
  </si>
  <si>
    <t>임금제도의 기본</t>
  </si>
  <si>
    <t>연차휴가제도의 기본</t>
  </si>
  <si>
    <t>사용자와 근로자는 누구인가요</t>
  </si>
  <si>
    <t>근로계약은 어떻게 체결하나요</t>
  </si>
  <si>
    <t>기간제 근로계약의 최장 유효기간은 몇 년인가요</t>
  </si>
  <si>
    <t>취업규칙은 어떻게 작성하나요</t>
  </si>
  <si>
    <t>성과급은 통상임금에 포함되나요</t>
  </si>
  <si>
    <t>상여금이나 식대는 모두 최저임금에 산입되나요</t>
  </si>
  <si>
    <t>임금명세서는 근로자에게 어떻게 교부해야 하나요</t>
  </si>
  <si>
    <t>퇴직연금제도는 노사 모두에게 유리한가요</t>
  </si>
  <si>
    <t>일용직근로자에게 4대보험이 모두 적용되나요</t>
  </si>
  <si>
    <t>대기시간은 근로시간인가요</t>
  </si>
  <si>
    <t>포괄임금제는 무조건 불법인가요</t>
  </si>
  <si>
    <t>공휴일을 연차휴가로 대체할 수 있나요</t>
  </si>
  <si>
    <t>대기발령시 급여는 어떻게 지급해야 하나요</t>
  </si>
  <si>
    <t>저성과자도 해고할 수 있나요</t>
  </si>
  <si>
    <t>1강 근로계약의 이해</t>
  </si>
  <si>
    <t>2강 근로계약서의 작성</t>
  </si>
  <si>
    <t>3강 근로계약서 항목별 작성방법</t>
  </si>
  <si>
    <t>4강 유형별 근로계약서 작성</t>
  </si>
  <si>
    <t>5강 취업규칙의 이해</t>
  </si>
  <si>
    <t>6강 취업규칙 작성 실무</t>
  </si>
  <si>
    <t>7강 취업규칙 운영 실무</t>
  </si>
  <si>
    <t>8강 취업규칙의 신고</t>
  </si>
  <si>
    <t>매출원가 회계처리 사례</t>
  </si>
  <si>
    <t>감가상각비 회계처리</t>
  </si>
  <si>
    <t>기타 회계처리</t>
  </si>
  <si>
    <t>세금계산서제도의 이해</t>
  </si>
  <si>
    <t>세금계산서의 종류</t>
  </si>
  <si>
    <t>세금계산서와 영수증</t>
  </si>
  <si>
    <t>세금계산서의 발급시기</t>
  </si>
  <si>
    <t>전자세금계산서 제도의 이해</t>
  </si>
  <si>
    <t>전자세금계산서의 발급방법</t>
  </si>
  <si>
    <t>전자세금계산서 발급사례</t>
  </si>
  <si>
    <t>수정세금계산서</t>
  </si>
  <si>
    <t>전자계산서제도의 이해</t>
  </si>
  <si>
    <t>전자계산서 발급방법</t>
  </si>
  <si>
    <t>중소기업 특별세액감면</t>
  </si>
  <si>
    <t>중소기업 취업자에 대한 소득세 감면</t>
  </si>
  <si>
    <t>연구 및 인력개발비 세액공제</t>
  </si>
  <si>
    <t>통합투자세액공제</t>
  </si>
  <si>
    <t>통합고용세액공제</t>
  </si>
  <si>
    <t>고용유지중소기업 과세특례</t>
  </si>
  <si>
    <t>고용증대세액공제</t>
  </si>
  <si>
    <t>사회보험료 세액공제</t>
  </si>
  <si>
    <t>근로소득증대 세액공제</t>
  </si>
  <si>
    <t>법인전환에 대한 양도세 이월과세</t>
  </si>
  <si>
    <t>근로시간의 이해</t>
  </si>
  <si>
    <t>연차휴가의 이해</t>
  </si>
  <si>
    <t>주휴일 및 주휴수당의 이해</t>
  </si>
  <si>
    <t>권고사직과 해고</t>
  </si>
  <si>
    <t>임금의 이해</t>
  </si>
  <si>
    <t>최저임금 계산하기</t>
  </si>
  <si>
    <t>통상임금의 계산 및 적용</t>
  </si>
  <si>
    <t>평균임금의 계산 및 적용</t>
  </si>
  <si>
    <t>주휴수당 계산하기</t>
  </si>
  <si>
    <t>연차휴가 및 연차휴가수당 계산하기</t>
  </si>
  <si>
    <t>최근 세무조사 동향</t>
  </si>
  <si>
    <t>세무조사대비의 기본</t>
  </si>
  <si>
    <t>공통적출사례의 분석</t>
  </si>
  <si>
    <t>부가가치세조사실무</t>
  </si>
  <si>
    <t>법인세 조사실무</t>
  </si>
  <si>
    <t>재산제세 조사실무</t>
  </si>
  <si>
    <t>최신세무조사의 기법</t>
  </si>
  <si>
    <t>세무조사 사후관리</t>
  </si>
  <si>
    <t>4대 보험 개요</t>
  </si>
  <si>
    <t>4대 보험 사업장 성립신고</t>
  </si>
  <si>
    <t>4대 보험 가입자 자격취득신고</t>
  </si>
  <si>
    <t>4대 보험 보험료정산(보수총액신고)</t>
  </si>
  <si>
    <t>ESG경영 환경에서 인사노무의 역활</t>
  </si>
  <si>
    <t>중대재해의 예방 및 대응</t>
  </si>
  <si>
    <t>정부지원컨설팅 소개</t>
  </si>
  <si>
    <t>사내근로복지기금 안내</t>
  </si>
  <si>
    <t>노동청 조사 트렌드 소개</t>
  </si>
  <si>
    <t>근로자 고충관리 실무</t>
  </si>
  <si>
    <t>[영업 파트] 특수관계자 간 거래에 숨은 세금(1)</t>
  </si>
  <si>
    <t>[영업 파트] 특수관계자 간 거래에 숨은 세금(2)</t>
  </si>
  <si>
    <t>임금의 개념 및 해당 여부 판단</t>
  </si>
  <si>
    <t>최저임금 산입범위 및 위반여부 판단</t>
  </si>
  <si>
    <t>임금관리포인트</t>
  </si>
  <si>
    <t>사회초년생을 위한 재테크(1) 성공적인 재테크를 위해 가장 먼저 해야 하는 것</t>
  </si>
  <si>
    <t>사회초년생을 위한 재테크(2) 누구나 무조건 1년에 최소 500만원 버는 법</t>
  </si>
  <si>
    <t>사회초년생을 위한 재테크(4) 아무도 알려주지 않는 저축의 기술</t>
  </si>
  <si>
    <t>사회초년생을 위한 재테크(5) 퇴직 연금에 대한 모든 것</t>
  </si>
  <si>
    <t>직장내 괴롭힘의 이해</t>
  </si>
  <si>
    <t>직장내 괴롭힘 조사 및 처리</t>
  </si>
  <si>
    <t>ChatGPT 알아보기</t>
  </si>
  <si>
    <t>ChatGPT 시작하기</t>
  </si>
  <si>
    <t>ChatGPT활용한 엑셀실습</t>
  </si>
  <si>
    <t>ChatGPT활용한 함수실습</t>
  </si>
  <si>
    <t>VBA기초</t>
  </si>
  <si>
    <t>VBA실습</t>
  </si>
  <si>
    <t>파이썬 알아보기</t>
  </si>
  <si>
    <t>파이썬을 활용한 실습</t>
  </si>
  <si>
    <t>ChatGPT 트렌드와 활용법</t>
  </si>
  <si>
    <t>ESG정의와 확산배경</t>
  </si>
  <si>
    <t>ESG투자현황 및 투자전략사례</t>
  </si>
  <si>
    <t>ESG 평가의 의미와 국내외 평가모델</t>
  </si>
  <si>
    <t>ESG 경영사례</t>
  </si>
  <si>
    <t>포토샵 자주 쓰는 도구와 레이어 개념</t>
  </si>
  <si>
    <t>무료 이미지 다운로드와 불러오기</t>
  </si>
  <si>
    <t>사진 두장 자연스럽게 연결하기</t>
  </si>
  <si>
    <t>멋진 흑백사진 만들기</t>
  </si>
  <si>
    <t>어두운사진 밝게 보정하기</t>
  </si>
  <si>
    <t>인물사진 잡티 지우기와 피부 보정</t>
  </si>
  <si>
    <t>내다리 롱다리로 만드는 법</t>
  </si>
  <si>
    <t>무료 폰트 다운과 적용방법</t>
  </si>
  <si>
    <t>텍스트 테두리와 그림자 효과 주기</t>
  </si>
  <si>
    <t>배경을 흐리게 아웃포커싱 효과 주기</t>
  </si>
  <si>
    <t>사진을 그림처럼 스케치 효과</t>
  </si>
  <si>
    <t>배경 불필요한 부분 지우기</t>
  </si>
  <si>
    <t>맑은 하늘 합성하기</t>
  </si>
  <si>
    <t>비내리는 느낌의 사진 만들기</t>
  </si>
  <si>
    <t>이미지 간편 추출하기</t>
  </si>
  <si>
    <t>펜툴 이용해서 누끼 따기</t>
  </si>
  <si>
    <t>자연스럽게 그림자 넣기</t>
  </si>
  <si>
    <t>바닥에 비치는 반사 효과 만들기</t>
  </si>
  <si>
    <t>글자만 바꿔도 매출이 오르는 간단한 비결</t>
  </si>
  <si>
    <t>2배 더 비싸게 판매하는 마케팅 방법</t>
  </si>
  <si>
    <t>강의 및 강사소개</t>
  </si>
  <si>
    <t>왜 화와 짜증이 자주 일어날까</t>
  </si>
  <si>
    <t>그 사람이 왜 미울까</t>
  </si>
  <si>
    <t>왜 불안하고 우울할까</t>
  </si>
  <si>
    <t>충분히 쉬어도 왜 무기력할까</t>
  </si>
  <si>
    <t>감정을 돌보는 명상 가이드</t>
  </si>
  <si>
    <t>문제의 크기를 가늠하는 방법</t>
  </si>
  <si>
    <t>다른 사람의 문제가 쉬운 이유</t>
  </si>
  <si>
    <t>Growth Mindset(성장 마인드셋)</t>
  </si>
  <si>
    <t>Practical Mindset(실용적 마인드셋)</t>
  </si>
  <si>
    <t>Collarborate mindset(협업 마인드셋)</t>
  </si>
  <si>
    <t>해결방법의 5차원 크네빈 프레임워크</t>
  </si>
  <si>
    <t>인스타그램의 중요성(시장 분석)</t>
  </si>
  <si>
    <t>인스타그램 가입 및 인터페이스 확인하기</t>
  </si>
  <si>
    <t>게시글 업로드 방법 및 실습하기</t>
  </si>
  <si>
    <t>나만의 페르소나 만들기</t>
  </si>
  <si>
    <t>홍보를 위한 해시태그 찾기</t>
  </si>
  <si>
    <t>인스타 팔로워 늘리기</t>
  </si>
  <si>
    <t>매출 올리는 인기 게시글 노출 전략</t>
  </si>
  <si>
    <t>인스타그램 타깃 광고 설정법</t>
  </si>
  <si>
    <t>협업을 통한 인스타 친구 만들기</t>
  </si>
  <si>
    <t>내 사업에 쓰일 로고 5분만에 뚝딱 만들기</t>
  </si>
  <si>
    <t>강좌 및 강사 소개</t>
  </si>
  <si>
    <t>아침STEP(1) 아침명상 10분</t>
  </si>
  <si>
    <t>오후STEP(1) 뇌휴식명상 10분</t>
  </si>
  <si>
    <t>오후STEP(2) 틈새피로풀기 5분 의자스트레칭</t>
  </si>
  <si>
    <t>저녁STEP(1) 저녁명상 10분</t>
  </si>
  <si>
    <t>저녁STEP(2) 피곤한 다리 10분 혈액순환 스트레칭</t>
  </si>
  <si>
    <t>수면STEP(1) 불면증 해소 위한 수면명상 10분</t>
  </si>
  <si>
    <t>강사소개</t>
  </si>
  <si>
    <t>인생후반기 살던 대로 살면 죽도 밥도 안 된다</t>
  </si>
  <si>
    <t>가을서리의 마음으로 나를 엄격히 다스리자</t>
  </si>
  <si>
    <t>인생 후반기 자존심은 빨리 버릴수록 좋다</t>
  </si>
  <si>
    <t>50대 건강관리는 인생후반기 나침판이다</t>
  </si>
  <si>
    <t>남과 비교하지 않는 나만의 속도가 중요하다</t>
  </si>
  <si>
    <t>무의미한 시간을 줄여 생산적인 시간으로 활용하자</t>
  </si>
  <si>
    <t>50대 부터는 용서와 사랑이 필요한 나이</t>
  </si>
  <si>
    <t>가족에게 사랑받는 삶이 진정한 삶이다</t>
  </si>
  <si>
    <t>인생 2막 습관의미 본질</t>
  </si>
  <si>
    <t>Mind Set 1편</t>
  </si>
  <si>
    <t>Mind Set 2편</t>
  </si>
  <si>
    <t>건강 기본패러다임 식습관 자각</t>
  </si>
  <si>
    <t>건강습관 마스터</t>
  </si>
  <si>
    <t>영어습관 마스터</t>
  </si>
  <si>
    <t>IoT와 함께 가속화되는 디지털 트랜스포메이션</t>
  </si>
  <si>
    <t>IoT의 중심에 데이터가 있다</t>
  </si>
  <si>
    <t>플랫폼과 함께 몸집 키우는 IoT 생태계</t>
  </si>
  <si>
    <t>코딩과 우리 사회의 변화</t>
  </si>
  <si>
    <t>블록코딩 엔트리 사이트 둘러보기</t>
  </si>
  <si>
    <t>애니메이션 명함 만들기</t>
  </si>
  <si>
    <t>햄스터 로봇 살펴보기</t>
  </si>
  <si>
    <t>NFT는 어떻게 작동하는가</t>
  </si>
  <si>
    <t>NFT를 이해하기 위한 접근</t>
  </si>
  <si>
    <t>NFT 거래에 적용되는 블록체인과 암호화폐</t>
  </si>
  <si>
    <t>NFT에서 문제가 될 수 있는 6 Point</t>
  </si>
  <si>
    <t>구글 플랫폼 비즈니스의 성공 요소</t>
  </si>
  <si>
    <t>일상을 획기적으로 바꾸는 5G 기술</t>
  </si>
  <si>
    <t>경계를 넘어 새로운 세상을 꿈꾸는 메타버스</t>
  </si>
  <si>
    <t>디지털 트랜스포메이션 시대의 구글의 혁신 전략</t>
  </si>
  <si>
    <t>파이썬에서 코드 재사용하기</t>
  </si>
  <si>
    <t>웹 사이트 분석하기</t>
  </si>
  <si>
    <t>포털 사이트 뉴스 수집하기</t>
  </si>
  <si>
    <t>포털 사이트 검색 결과 수집하기</t>
  </si>
  <si>
    <t>온라인 카페 검색 결과 가져오기</t>
  </si>
  <si>
    <t>웹 페이지 손쉽게 순회하기</t>
  </si>
  <si>
    <t>인스타그램 로그인 자동화하기</t>
  </si>
  <si>
    <t>인스타그램 좋아요 자동으로 누르기</t>
  </si>
  <si>
    <t>쇼핑몰 가격 조회 자동화하기</t>
  </si>
  <si>
    <t>나만의 메신저 봇 만들기</t>
  </si>
  <si>
    <t>파이썬의 숫자와 문자 이해하기</t>
  </si>
  <si>
    <t>데이터 셋을 다루는 자료형 이해하기</t>
  </si>
  <si>
    <t>파이썬으로 날짜와 시간 다루기</t>
  </si>
  <si>
    <t>텍스트 파일 읽고 쓰기</t>
  </si>
  <si>
    <t>스캔파일 날짜별로 정리하기</t>
  </si>
  <si>
    <t>엑셀 파일을 읽는 다양한 방법</t>
  </si>
  <si>
    <t>엑셀 파일을 쓰는 다양한 방법</t>
  </si>
  <si>
    <t>이메일 발송 원리 이해하기</t>
  </si>
  <si>
    <t>SMTP를 이용해 이메일 발송하기</t>
  </si>
  <si>
    <t>참조와 숨은 참조 이메일 발송하기</t>
  </si>
  <si>
    <t>프로토콜에는 인간이 없다</t>
  </si>
  <si>
    <t>데이터교의 교도들과 넷플릭스에 대한 의구심</t>
  </si>
  <si>
    <t>다크 데이터의 개념과 다양한 발생사례</t>
  </si>
  <si>
    <t>다크 데이터의 유형 정리</t>
  </si>
  <si>
    <t>데이터와 알고리즘에 적용되는 휴먼터치</t>
  </si>
  <si>
    <t>디지털 트랜스포메이션 in 넷플릭스</t>
  </si>
  <si>
    <t>고객 니즈를 빅데이터에게 묻다</t>
  </si>
  <si>
    <t>조직문화에 불어닥친 디지털 트랜스포메이션의 바람</t>
  </si>
  <si>
    <t>휴먼터치로 완성되는 디지털 트랜스포메이션</t>
  </si>
  <si>
    <t>AI로 예측하고 핵심 역량을 집중하라</t>
  </si>
  <si>
    <t>디지털 트랜스포메이션의 DNA</t>
  </si>
  <si>
    <t>디지털 트랜스포메이션으로 혁신하라</t>
  </si>
  <si>
    <t>무엇으로 돈을 버는가</t>
  </si>
  <si>
    <t>메타버스가 바꿔놓은 Life Style</t>
  </si>
  <si>
    <t>현실보다 강력한 메타버스 속 문화</t>
  </si>
  <si>
    <t>메타버스에서 살아남기</t>
  </si>
  <si>
    <t>MBTI 성격유형을 알면 내 일이 즐겁다</t>
  </si>
  <si>
    <t>나다움과 상황 모두 함께 볼 수 있어야 한다</t>
  </si>
  <si>
    <t>16가지 유형별 행동경향과 업무환경</t>
  </si>
  <si>
    <t>빠르게 성장하는 애자일 팀의 비밀</t>
  </si>
  <si>
    <t>애자일 전략 2_업무를 한 판에 보여주는 칸반(Kanban)_1</t>
  </si>
  <si>
    <t>애자일 전략 2_업무를 한 판에 보여주는 칸반(Kanban)_2</t>
  </si>
  <si>
    <t>애자일 도구 2_창의적 문제 해결엔 디자인 씽킹이 답</t>
  </si>
  <si>
    <t>통계와 뉴스 데이터 수집하기</t>
  </si>
  <si>
    <t>산업 및 시장현황 데이터 수집하기</t>
  </si>
  <si>
    <t>트렌드 데이터 수집하기</t>
  </si>
  <si>
    <t>알아서 자료를 모아주는 데이터 모니터링 도구</t>
  </si>
  <si>
    <t>트렌드와 뉴스 빅데이터 수집하기</t>
  </si>
  <si>
    <t>솔루션으로 숨은 데이터 추출하기</t>
  </si>
  <si>
    <t>데이터만 제대로 담아도 보고서가 달라진다</t>
  </si>
  <si>
    <t>종교의 가치_규모의 제약을 뛰어넘다</t>
  </si>
  <si>
    <t>대항해 시대_정복 당할 것인가 정복할 것인가</t>
  </si>
  <si>
    <t>신화의 위력_폭발적 확장의 열쇠</t>
  </si>
  <si>
    <t>영토와 지식을 탐하다_정체된 성장을 돌파하다</t>
  </si>
  <si>
    <t>화폐의 탄생_제약은 확장의 기회</t>
  </si>
  <si>
    <t>공동체의 변화_개인보다 강한 집단의 힘</t>
  </si>
  <si>
    <t>농업혁명은 사기다_불확실성과 통찰력</t>
  </si>
  <si>
    <t>친구들과 대화가 안 통해요</t>
  </si>
  <si>
    <t>거절을 못하겠어요</t>
  </si>
  <si>
    <t>착한 아이 콤플렉스에서 벗어나고 싶어요</t>
  </si>
  <si>
    <t>남자친구가 저를 질투해요</t>
  </si>
  <si>
    <t>딸바보지만 가부장적인 아빠가 불편해요</t>
  </si>
  <si>
    <t>페미니즘에 대한 질문을 받을 때마다 고민이 돼요</t>
  </si>
  <si>
    <t>일상이 불편해졌어요</t>
  </si>
  <si>
    <t>트렌드를 알아야 하는 이유</t>
  </si>
  <si>
    <t>2022 트렌드 키워드</t>
  </si>
  <si>
    <t>코로나로 인한 감정변화가 만드는 트렌드의 변화</t>
  </si>
  <si>
    <t>경험의 세대 전이와 소비 트렌드 변화</t>
  </si>
  <si>
    <t>MZ세대가 사표를 던지는 이유</t>
  </si>
  <si>
    <t xml:space="preserve">관심사 다이어트로 콘텐츠 소재 찾기 </t>
  </si>
  <si>
    <t>생산적 소비로 콘텐츠에 양분 주기</t>
  </si>
  <si>
    <t>콘텐츠가 뿌리를 내리는 습관 만들기</t>
  </si>
  <si>
    <t>글감과 목차정리로 콘텐츠 윤곽 잡기</t>
  </si>
  <si>
    <t>더욱 매력적인 콘텐츠로 완성하기</t>
  </si>
  <si>
    <t>사람을 판단할 때 주의해야 할 세 가지</t>
  </si>
  <si>
    <t>꼭 곁에 두어야 할 사람을 알아보는 세 가지 기준</t>
  </si>
  <si>
    <t>현명한 의사결정을 위해 알아야 할 뇌의 한계</t>
  </si>
  <si>
    <t>내 안의 창의성을 깨우는 간단한 방법</t>
  </si>
  <si>
    <t>뇌과학으로 보는 공부 잘하는 방법</t>
  </si>
  <si>
    <t>상대방이 불편하지 않도록 사과하는 법</t>
  </si>
  <si>
    <t>효과적으로 하소연 들어주는 방법</t>
  </si>
  <si>
    <t>안궁안물 대신 제대로 듣는 방법</t>
  </si>
  <si>
    <t>삶을 더 풍성하게 만들어 줄 말습관</t>
  </si>
  <si>
    <t>대화를 하기 전 고려해야 할 Context</t>
  </si>
  <si>
    <t>성공에 다가가는 자기와의 대화법</t>
  </si>
  <si>
    <t>나를 성장시키는 슬기롭게 야단맞는 법</t>
  </si>
  <si>
    <t>꼰대가 되지 않는 충고하는 방법</t>
  </si>
  <si>
    <t>서로 상생하는 직장 상사 다루는 방법</t>
  </si>
  <si>
    <t>꾸중에도 가장 효과적인 타이밍이 있다</t>
  </si>
  <si>
    <t>10년을 배워도 외국인이 두려운 당신에게</t>
  </si>
  <si>
    <t>영어 말문이 터지는 3가지 조건</t>
  </si>
  <si>
    <t>핵심 1000문장만 익히면 입이 트인다</t>
  </si>
  <si>
    <t>표현의 풍부함보다는 유창함으로 승부하라</t>
  </si>
  <si>
    <t>리스닝은 내려 놓았을 때 들리기 시작한다</t>
  </si>
  <si>
    <t>혼잣말 트레이닝을 습관화하라</t>
  </si>
  <si>
    <t>당신이 운동하지 않으면 안 되는 세 가지 이유</t>
  </si>
  <si>
    <t>움직이면 세상을 보는 프레임이 바뀐다</t>
  </si>
  <si>
    <t>체력이 없으면 뇌력도 실력도 없다</t>
  </si>
  <si>
    <t>나의 정체성을 결정하는 신체성</t>
  </si>
  <si>
    <t>불가능에 도전하는 자세와 태도를 위해 필요한 한 가지</t>
  </si>
  <si>
    <t>체험이 없는 개념은 관념이다</t>
  </si>
  <si>
    <t>몸이 흔들리면 마음도 흔들린다</t>
  </si>
  <si>
    <t>직접 움직여야만 얻을 수 있는 지혜</t>
  </si>
  <si>
    <t>이 세상에서 가장 안전한 투자</t>
  </si>
  <si>
    <t>행복은 추상명사가 아니라 동사다</t>
  </si>
  <si>
    <t>앨범 제작 과정 중심으로 알아보는 아이돌 기획의 모든 것</t>
  </si>
  <si>
    <t>영역이 넓어지고 있는 아이돌 앨범 마케팅</t>
  </si>
  <si>
    <t>아이돌의 팬덤과 팬 마케팅</t>
  </si>
  <si>
    <t>케이팝 산업의 문제점과 개선방안</t>
  </si>
  <si>
    <t>쉽고 빠르게 이기는 글을 쓰는 비법</t>
  </si>
  <si>
    <t>글 잘쓰는 사람들의 진짜 습관</t>
  </si>
  <si>
    <t>아마존처럼 쓰면서 생각하는 비결</t>
  </si>
  <si>
    <t>하버드의 150년 글쓰기 노하우</t>
  </si>
  <si>
    <t>모든 글을 싹 다 잘 쓰게 하는 오레오 공식</t>
  </si>
  <si>
    <t>글잘러가 되기 위한 3가지 핵심 연습</t>
  </si>
  <si>
    <t>잘 읽지 못하면 잘 쓸 수 없다</t>
  </si>
  <si>
    <t>무엇이든 팔리는 돈버는 글쓰기</t>
  </si>
  <si>
    <t>SNS에서 먹히는 인플루언서 글쓰기</t>
  </si>
  <si>
    <t>유튜브에서 통하는 마법의 대본쓰기</t>
  </si>
  <si>
    <t>독자를 유혹하는 파워 단어 쓰기</t>
  </si>
  <si>
    <t>끝까지 읽히는 살아있는 글쓰기</t>
  </si>
  <si>
    <t>글의 품격을 높이는 자료활용 기술</t>
  </si>
  <si>
    <t>글쓰기를 삶에 들이는 습관들</t>
  </si>
  <si>
    <t>글쓰기 코어강화훈련 따라하기</t>
  </si>
  <si>
    <t>저절로 글이 써지는 환경 만들기</t>
  </si>
  <si>
    <t>소통을 가로막는 2가지 이유</t>
  </si>
  <si>
    <t>나의 소통방식 이해하기</t>
  </si>
  <si>
    <t>말이 통하는 5가지 대화패턴</t>
  </si>
  <si>
    <t>대화 시 중요한 마음 관리</t>
  </si>
  <si>
    <t>심리적 욕구를 충족시키는 소통 기술</t>
  </si>
  <si>
    <t>기분 나쁘지 않게 부탁하는 2가지 방법</t>
  </si>
  <si>
    <t>관계에 변화를 만드는 사과의 과정 4단계</t>
  </si>
  <si>
    <t>공감을 전하는 경청과 리액션</t>
  </si>
  <si>
    <t>무미건조한 단답형 말투 피하기</t>
  </si>
  <si>
    <t>수평적 대화를 이끄는 청유문과 의문문</t>
  </si>
  <si>
    <t>무의미한 군더더기 표현 없애기</t>
  </si>
  <si>
    <t>깔끔하고 기억에 남는 대화의 마무리</t>
  </si>
  <si>
    <t>의도와 배려를 담는 질문 스킬</t>
  </si>
  <si>
    <t>일잘러의 실패 없는 의사소통 기술</t>
  </si>
  <si>
    <t>일잘러가 보고를 한번에 통과하는 이유</t>
  </si>
  <si>
    <t>말실수 줄이는 방법과 현명하게 거절하는 기술</t>
  </si>
  <si>
    <t>같은 말도 상대에 따라 다르게 받아들이는 이유</t>
  </si>
  <si>
    <t>말하기 실력을 키우는 가성비 좋은 실전 Tip</t>
  </si>
  <si>
    <t>자기확신이 말하기에 꼭 필요한 이유</t>
  </si>
  <si>
    <t>목소리를 훈련해야 하는 이유</t>
  </si>
  <si>
    <t>기후위기의 본질을 알아야 하는 이유</t>
  </si>
  <si>
    <t>지금보다 10도 더 뜨거운 세상이 있었다</t>
  </si>
  <si>
    <t>대멸종 사건들을 중심으로 살펴본 기후변화의 두 가지 핵심원리</t>
  </si>
  <si>
    <t>지구의 과거가 우리에게 주는 메시지</t>
  </si>
  <si>
    <t>지금 당장 탄소 배출을 줄여야 하는 이유</t>
  </si>
  <si>
    <t>화석연료 없이 살아남기</t>
  </si>
  <si>
    <t>바라는 대로 말하라</t>
  </si>
  <si>
    <t>긍정의 힘으로 상황을 바꿔라</t>
  </si>
  <si>
    <t>상황에 맞는 조언을 따르라</t>
  </si>
  <si>
    <t>특별하다는 마음이 특별함을 만든다</t>
  </si>
  <si>
    <t>이뤄진다는 믿음이 삶을 지탱한다</t>
  </si>
  <si>
    <t>말 한마디가 꿈을 지켜준다</t>
  </si>
  <si>
    <t>노력과 인내는 보답한다</t>
  </si>
  <si>
    <t>루틴이 지속가능한 성공을 만든다</t>
  </si>
  <si>
    <t>돈보다 사람이 먼저다</t>
  </si>
  <si>
    <t>어느 길로 가도 경력은 경력이다</t>
  </si>
  <si>
    <t>상상하는 것은 언젠가 현실이 된다</t>
  </si>
  <si>
    <t>상승곡선에도 파동은 있다</t>
  </si>
  <si>
    <t>고민 상담에도 순서가 있다</t>
  </si>
  <si>
    <t>백마디 말보다 더 큰 위로가 있다</t>
  </si>
  <si>
    <t>원론과 예시가 조화를 이뤄야 한다</t>
  </si>
  <si>
    <t>진정성을 담아 소통하라</t>
  </si>
  <si>
    <t>공감과 지지의 말은 결국 돌아온다</t>
  </si>
  <si>
    <t>지렛대 원리를 이용해 말하라</t>
  </si>
  <si>
    <t>상대에 맞춰 말의 속도를 조절하라</t>
  </si>
  <si>
    <t>시간을 들여 경청하고 배려하라</t>
  </si>
  <si>
    <t>아모르 법칙으로 말하라</t>
  </si>
  <si>
    <t>다듬을수록 재밌어진다</t>
  </si>
  <si>
    <t>3단계 대화법으로 이야기하라</t>
  </si>
  <si>
    <t>숫자로 이야기하라</t>
  </si>
  <si>
    <t>정답보다 질문의 힘이 크다</t>
  </si>
  <si>
    <t>실수해도 괜찮다</t>
  </si>
  <si>
    <t>선을 직접 넘어보고 확인하라</t>
  </si>
  <si>
    <t>실수할 때 작전타임을 외쳐라</t>
  </si>
  <si>
    <t>타인의 용기에 박수를 보내라</t>
  </si>
  <si>
    <t>논리보다는 영감의 말이 강하다</t>
  </si>
  <si>
    <t>말보다 액티비티로 소통하라</t>
  </si>
  <si>
    <t>가진 것의 소중함을 알라</t>
  </si>
  <si>
    <t>감사와 사랑으로 진상손님에 대처하라</t>
  </si>
  <si>
    <t>완벽주의가 모든 것을 망친다</t>
  </si>
  <si>
    <t>매일의 행복은 마음가짐에서부터 나온다</t>
  </si>
  <si>
    <t>타인과의 소통이 첫째다</t>
  </si>
  <si>
    <t>욕망보다는 소망으로 꿈을 보살펴라</t>
  </si>
  <si>
    <t>즉시 도움이 되는 킬러 아이디어 도출 6단계 (1)</t>
  </si>
  <si>
    <t>즉시 도움이 되는 킬러 아이디어 도출 6단계 (2)</t>
  </si>
  <si>
    <t>비대면 시대에도 얼굴 소통이 중요한 이유</t>
  </si>
  <si>
    <t>소통을 위해 인간이 터득한 얼굴정보 처리법</t>
  </si>
  <si>
    <t>자기방어기제로 무장한 동료와 안전하게 지내는 방법</t>
  </si>
  <si>
    <t>사소한 일도 그냥 넘기지 못하고 꼭 따져야 직성이 풀리는 나</t>
  </si>
  <si>
    <t>퇴사하고 싶게 만드는 상사의 말 한마디</t>
  </si>
  <si>
    <t>블랙컨슈머의 정의와 진화 실태</t>
  </si>
  <si>
    <t>블랙컨슈머의 유형과 발생 원인</t>
  </si>
  <si>
    <t>블랙컨슈머 대응의 문제점</t>
  </si>
  <si>
    <t>회사차원의 블랙컨슈머 예방 전략</t>
  </si>
  <si>
    <t>고객접점의 블랙컨슈머 예방 전략</t>
  </si>
  <si>
    <t>블랙컨슈머 초기 대응 방안</t>
  </si>
  <si>
    <t>블랙컨슈머 2차 대응 방안</t>
  </si>
  <si>
    <t>블랙컨슈머 서비스 담당자의 중재 방안</t>
  </si>
  <si>
    <t>블랙컨슈머 대응을 위한 소비자 관련법</t>
  </si>
  <si>
    <t>블랙컨슈머 법적 대응 절차와 유의사항</t>
  </si>
  <si>
    <t>블랙컨슈머 재발 방지를 위한 시스템 구축</t>
  </si>
  <si>
    <t>블랙컨슈머 사후 직원 회복 방안</t>
  </si>
  <si>
    <t>결국 물고기를 쓸어가는 건 낚시꾼이 아닌 투망꾼이다</t>
  </si>
  <si>
    <t>진짜 세상은 작업실 밖에 있다</t>
  </si>
  <si>
    <t>가짜가 판을 치는 세상에서 진짜의 가치가 더욱 빛난다</t>
  </si>
  <si>
    <t>허술함이 보여야 완벽함이 만들어진다</t>
  </si>
  <si>
    <t>새로운 르네상스를 대하는 인문주의자로서의 자세</t>
  </si>
  <si>
    <t>파이어족을 꿈꾸는 모두에게</t>
  </si>
  <si>
    <t>돈을 벌고 싶으면 어떻게 투자할지를 고민하라</t>
  </si>
  <si>
    <t>다음 기회는 디파이다(1)</t>
  </si>
  <si>
    <t>참는 것이 미덕이 아니다</t>
  </si>
  <si>
    <t>단호하고 우아한 거절의 기술</t>
  </si>
  <si>
    <t>잔인한 질투는 삶의 독이다</t>
  </si>
  <si>
    <t>감정노동 하는 이들을 위한 방어막</t>
  </si>
  <si>
    <t>패배를 편안하게 받아들이는 마음</t>
  </si>
  <si>
    <t>소중한 관계를 만드는 대화의 비밀</t>
  </si>
  <si>
    <t>진심어린 사과와 현명한 용서</t>
  </si>
  <si>
    <t>혼자 잘해주고 혼자 상처받고</t>
  </si>
  <si>
    <t>비즈니스에도 진정성을 담아라</t>
  </si>
  <si>
    <t>누구를 위해서가 아닌 나를 위해</t>
  </si>
  <si>
    <t>관심이 돈이 되는 세상</t>
  </si>
  <si>
    <t>눈에 띄어야 관심이 향한다</t>
  </si>
  <si>
    <t>협력하는 자에게 관심이 온다</t>
  </si>
  <si>
    <t>결국 진실이 관심을 얻는다</t>
  </si>
  <si>
    <t>선을 지켜야 관심이 머문다</t>
  </si>
  <si>
    <t>매력 자본을 이익으로 환원하기</t>
  </si>
  <si>
    <t>회사에서 주목받는 액션 히어로 되기</t>
  </si>
  <si>
    <t>평생 관심 추종자로 살아남기</t>
  </si>
  <si>
    <t>조건에 맞는 데이터만 간편하게 추출하기</t>
  </si>
  <si>
    <t>필요한 변수만 콕 집어 추출하기</t>
  </si>
  <si>
    <t>데이터를 원하는 순서대로 정렬하기</t>
  </si>
  <si>
    <t>파생변수를 이용해 다양하게 분석하기</t>
  </si>
  <si>
    <t>데이터를 손쉽게 집단별로 요약하기</t>
  </si>
  <si>
    <t>여러가지 데이터를 합쳐 활용하기</t>
  </si>
  <si>
    <t>변수의 관계를 표현하는 산점도 만들기</t>
  </si>
  <si>
    <t>시간에 따른 변화를 선 그래프로 표현하기</t>
  </si>
  <si>
    <t>집단 간 차이를 나타내는 막대 그래프 만들기</t>
  </si>
  <si>
    <t>데이터의 분포를 표현하는 상자 그림 만들기</t>
  </si>
  <si>
    <t>마우스 클릭에 반응하는 인터랙티브 그래프 만들기</t>
  </si>
  <si>
    <t>데이터 분석력을 꾸준히 높이는 실전 Tip</t>
  </si>
  <si>
    <t>RStudio 무작정 한 번 따라해 보기</t>
  </si>
  <si>
    <t>간단한 함수로 데이터를 한 눈에 파악하기</t>
  </si>
  <si>
    <t>데이터를 이해하기 쉽게 변수명 바꾸기</t>
  </si>
  <si>
    <t>데이터를 새롭게 활용하는 파생변수 만들기</t>
  </si>
  <si>
    <t>확실한 이해로 말의 뿌리부터 가꿉니다</t>
  </si>
  <si>
    <t>시작부터 기분 좋은 말을 꺼냅니다</t>
  </si>
  <si>
    <t>핵심을 전해야 마음이 보입니다</t>
  </si>
  <si>
    <t>스토리텔링으로 말의 힘을 기릅니다</t>
  </si>
  <si>
    <t>매력 있는 말로 사람을 끌어들입니다</t>
  </si>
  <si>
    <t>어떤 말들은 공감을 방해합니다</t>
  </si>
  <si>
    <t>경청과 침묵도 하나의 말하기입니다</t>
  </si>
  <si>
    <t>현명한 리더와 모범적 팔로워</t>
  </si>
  <si>
    <t>팀원을 뛰게 하는 전략적 리더십</t>
  </si>
  <si>
    <t>리더십에서 찾은 천하통일의 비결</t>
  </si>
  <si>
    <t>갈등없이 갈등 해결하기</t>
  </si>
  <si>
    <t>모래시계의 끝을 기다려라</t>
  </si>
  <si>
    <t>승패의 대화를 금하라</t>
  </si>
  <si>
    <t>사표를 찢고 마음을 얻다</t>
  </si>
  <si>
    <t>이순신에게 배우는 갈등관리</t>
  </si>
  <si>
    <t>부하를 살리는 동기유발</t>
  </si>
  <si>
    <t>매너가 리더를 만든다</t>
  </si>
  <si>
    <t>리더의 술자리는 다르다</t>
  </si>
  <si>
    <t>회사를 죽이는 직원과 살리는 직원</t>
  </si>
  <si>
    <t>열 개의 눈을 통한 경청</t>
  </si>
  <si>
    <t>칭찬은 호랑이도 춤추게 한다</t>
  </si>
  <si>
    <t>5번의 거절과 성공</t>
  </si>
  <si>
    <t>그들이 부자가 된 이유</t>
  </si>
  <si>
    <t>돈에 관한 이중성</t>
  </si>
  <si>
    <t>돈의 속성</t>
  </si>
  <si>
    <t>다른 시각이 부자를 만든다</t>
  </si>
  <si>
    <t>내 안의 지니를 깨워라</t>
  </si>
  <si>
    <t>생각이 몸도 바꾼다</t>
  </si>
  <si>
    <t>당신은 절대 하지 말아야 할 후회</t>
  </si>
  <si>
    <t>똑똑한 미래 설계를 위한 4가지 방법</t>
  </si>
  <si>
    <t>인생을 바꾸는 81칸</t>
  </si>
  <si>
    <t>비워야 멀리간다</t>
  </si>
  <si>
    <t>절대로 멀리 보지 마라</t>
  </si>
  <si>
    <t>답은 내 안에 있다</t>
  </si>
  <si>
    <t>행복과 불행의 유효기간 3개월</t>
  </si>
  <si>
    <t>언제나 상상이 이긴다</t>
  </si>
  <si>
    <t>언택트가 바꾼 비즈니스 패러다임</t>
  </si>
  <si>
    <t>더 편하게 즐기는 OTT와 간편식</t>
  </si>
  <si>
    <t>모든 것을 혼자 하는 셀프 X 시대</t>
  </si>
  <si>
    <t>모든 것을 온라인으로 하는 포노 사피엔스</t>
  </si>
  <si>
    <t>나에게 꼭 맞는 취향 플랫폼</t>
  </si>
  <si>
    <t>원하는 것만 구독하는 디지털 큐레이션</t>
  </si>
  <si>
    <t>보이지 않게 일하는 무인 스마트 퍼포먼스</t>
  </si>
  <si>
    <t>프로 일잘러의 업무 공식 STAR</t>
  </si>
  <si>
    <t>방향 감각을 높이는 일잘러의 소통 스킬</t>
  </si>
  <si>
    <t>큰 업무도 쉬워지는 WBS 작성 기법</t>
  </si>
  <si>
    <t>실행력을 높이는 스마트워크 툴 활용법</t>
  </si>
  <si>
    <t>결과를 만들어주는 화상회의 스킬</t>
  </si>
  <si>
    <t>핵심을 찌르는 이메일 작성법</t>
  </si>
  <si>
    <t>성과가 보이는 일잘러의 보고 전략</t>
  </si>
  <si>
    <t>성장을 위한 일잘러의 실천 전략</t>
  </si>
  <si>
    <t>사춘기 자녀의 가장 큰 고민</t>
  </si>
  <si>
    <t>사춘기 자녀와 진정한 소통을 하는 방법</t>
  </si>
  <si>
    <t>사춘기 자녀에게 잔소리하는 이유</t>
  </si>
  <si>
    <t>학습 강박에서 눈을 돌려라</t>
  </si>
  <si>
    <t>가족이니까 당연하다고 생각하면 안 된다</t>
  </si>
  <si>
    <t>타이밍을 놓치면 대화는 사라진다</t>
  </si>
  <si>
    <t>사춘기 자녀의 자존감 높이는 방법</t>
  </si>
  <si>
    <t>부모는 자녀의 꿈을 지켜주는 수호자와 같은 존재</t>
  </si>
  <si>
    <t>사춘기 자녀에게 애정표현하기</t>
  </si>
  <si>
    <t>부모의 조언에 반발하는 자녀에게 대응하는 방법</t>
  </si>
  <si>
    <t>회계의 의의와 분류</t>
  </si>
  <si>
    <t>상품원가의 흐름과 기록</t>
  </si>
  <si>
    <t>제조원가의 흐름과 기록</t>
  </si>
  <si>
    <t>제조업의 원가계산</t>
  </si>
  <si>
    <t>변동원가계산</t>
  </si>
  <si>
    <t>원가분석의 의의와 방법</t>
  </si>
  <si>
    <t>원가분석의 활용</t>
  </si>
  <si>
    <t>의사결정의 의의</t>
  </si>
  <si>
    <t>단기의사결정</t>
  </si>
  <si>
    <t>장기의사결정</t>
  </si>
  <si>
    <t>투자수익률(ROI)분석</t>
  </si>
  <si>
    <t>경제적부가가치(EVA)분석</t>
  </si>
  <si>
    <t>우리는 회사에서 회계로 말한다</t>
  </si>
  <si>
    <t>회계 용어, 딱 이 말만 알아도 된다</t>
  </si>
  <si>
    <t>재무 회계의 꽃, 재무제표</t>
  </si>
  <si>
    <t>회사의 실적을 한 눈에, 손익계산서</t>
  </si>
  <si>
    <t>실무에서 자주 쓰는 계정 과목</t>
  </si>
  <si>
    <t>재무제표의 핵심, 재무 상태표</t>
  </si>
  <si>
    <t>기업의 성격을 결정하는 단서, 유형/무형자산</t>
  </si>
  <si>
    <t>기업을 읽는 단서, 현금흐름표</t>
  </si>
  <si>
    <t>투자의 기준, 손익분기점(BEP)</t>
  </si>
  <si>
    <t>기업의 건강 지표, 재무비율</t>
  </si>
  <si>
    <t>재무비율 분석, 이렇게 하자</t>
  </si>
  <si>
    <t>회계 지식, 이렇게 활용하자</t>
  </si>
  <si>
    <t>원활한 협업을 위해 일정 공유는 필수</t>
  </si>
  <si>
    <t>매너있는 직원이 성과를 떨어뜨린다</t>
  </si>
  <si>
    <t>임원과 팀장은 이와 잇몸의 관계</t>
  </si>
  <si>
    <t>팀 단위 조직문화 활동의 중요성</t>
  </si>
  <si>
    <t>효율적인 회의를 할 수 있는 방법</t>
  </si>
  <si>
    <t>모두를 팀의 주인으로 만드는 회의 방법</t>
  </si>
  <si>
    <t>정보보고형 보고를 없애야 하는 이유</t>
  </si>
  <si>
    <t>성향과 현실에 맞는 투자 스타일 찾기</t>
  </si>
  <si>
    <t>꼭 알아야 할 재무3표의 핵심 포인트</t>
  </si>
  <si>
    <t>변동성 대응을 위한 손절매 원칙 세우기</t>
  </si>
  <si>
    <t>모의 매매로 투자 방식 다듬기</t>
  </si>
  <si>
    <t>투자를 되돌아 보는 매매 일지 쓰기</t>
  </si>
  <si>
    <t>주식은 결국 멘탈이다</t>
  </si>
  <si>
    <t>파타고니아가 극복한 두 번의 딜레마</t>
  </si>
  <si>
    <t>고객과 함께 혁신하라</t>
  </si>
  <si>
    <t>기업 미션과 연결된 사회공헌</t>
  </si>
  <si>
    <t>석유 의존 제로 사회를 꿈꾸다</t>
  </si>
  <si>
    <t>맥주를 파는 이상한 의류회사</t>
  </si>
  <si>
    <t>트렌드와 역트렌드의 의미</t>
  </si>
  <si>
    <t>거리 관찰로 트렌드를 읽자</t>
  </si>
  <si>
    <t>핫플레이스에서 트렌드를 읽자</t>
  </si>
  <si>
    <t>집을 나서기 전 오늘의 서칭 주제를 정해보자</t>
  </si>
  <si>
    <t>대형 서점에서 트렌드를 읽자</t>
  </si>
  <si>
    <t>일상 홈비지팅으로 트렌드를 읽자</t>
  </si>
  <si>
    <t>사소한 대화 속에서 트렌드를 읽자</t>
  </si>
  <si>
    <t>다양한 네트워크로 트렌드를 읽자</t>
  </si>
  <si>
    <t>주변의 얼리어답터를 활용하자</t>
  </si>
  <si>
    <t>SNS와 빅데이터 무료 분석 툴을 활용하자</t>
  </si>
  <si>
    <t>뉴스 구독 서비스를 활용하자</t>
  </si>
  <si>
    <t>트렌드서를 재분석하자</t>
  </si>
  <si>
    <t>트렌드를 내 일과 연결하는 주관화의 중요성</t>
  </si>
  <si>
    <t>다른 산업에서 주관화의 힌트를 얻자</t>
  </si>
  <si>
    <t>마음을 사로잡는 보고서의 기본기</t>
  </si>
  <si>
    <t>보고서의 핵심 구성 요소와 6단계 프로세스</t>
  </si>
  <si>
    <t>한 페이지 요약보고서에서 기획보고서까지</t>
  </si>
  <si>
    <t>잘 쓴 보고서 따라잡기</t>
  </si>
  <si>
    <t>상사 맞춤형 보고 전략</t>
  </si>
  <si>
    <t>어디서나 인정받는 일머리 꿀팁 7</t>
  </si>
  <si>
    <t>비전가치체계를 이해하는 것이 중요한 이유</t>
  </si>
  <si>
    <t>새로운 커리어 전략이 필요한 이유</t>
  </si>
  <si>
    <t>N개의 직업이 필요한 N모작 인생 전략</t>
  </si>
  <si>
    <t>커리어 도약의 타이밍을 잡는 5가지 스킬</t>
  </si>
  <si>
    <t>지금 타이밍에 꼭 필요한 커리어 스킬 찾는 법</t>
  </si>
  <si>
    <t>미래에 더 잘 나가는 커리어의 핵심</t>
  </si>
  <si>
    <t>잘 나가는 커리어를 찾기 위한 질문</t>
  </si>
  <si>
    <t>나의 커리어를 받쳐주는 마음 관리법</t>
  </si>
  <si>
    <t>부정적 감정의 응급조치 119</t>
  </si>
  <si>
    <t>SNS 인맥으로 커리어 확장하기</t>
  </si>
  <si>
    <t>취미를 커리어로 업그레이드 하는 법</t>
  </si>
  <si>
    <t>취미를 직업으로 만드는 3단계 작전</t>
  </si>
  <si>
    <t>사회적 가치에 맞는 미래 지향 커리어</t>
  </si>
  <si>
    <t>내가 뛰어난 역량이 무엇인지 찾는 법</t>
  </si>
  <si>
    <t>나를 1인 브랜드로 만드는 커리어 전략</t>
  </si>
  <si>
    <t>차근차근 추진하는 커리어 변화 관리</t>
  </si>
  <si>
    <t>커리어 업그레이드를 위한 시간 관리</t>
  </si>
  <si>
    <t>나의 커리어를 성찰하는 질문들</t>
  </si>
  <si>
    <t>나만의 평생 커리어를 위해</t>
  </si>
  <si>
    <t>영업 제대로 알기</t>
  </si>
  <si>
    <t>영업직무의 가치와 장점</t>
  </si>
  <si>
    <t>인바운드 영업</t>
  </si>
  <si>
    <t>인바운드 영업의 프로세스</t>
  </si>
  <si>
    <t>아웃바운드 영업의 특징과 전략</t>
  </si>
  <si>
    <t>아웃바운드 영업 프로세스</t>
  </si>
  <si>
    <t>아웃바운드 미팅 프로세스</t>
  </si>
  <si>
    <t>채널 관리 영업담당자의 역할과 성장 단계</t>
  </si>
  <si>
    <t>채널 관리 영업담당자의 경영 컨설팅</t>
  </si>
  <si>
    <t>영업 프레젠테이션의 기본 속성과 메시지 유형</t>
  </si>
  <si>
    <t>고객의 Needs와 Byuing signal</t>
  </si>
  <si>
    <t>고객에게 가치를 부각시키는 설득 화법</t>
  </si>
  <si>
    <t>고객의 부정적인 반응 극복</t>
  </si>
  <si>
    <t>불만과 경쟁 비교에 대한 설득 스킬</t>
  </si>
  <si>
    <t>영업 Issue와 3차원의 이해 관계</t>
  </si>
  <si>
    <t>가격 협상을 안 하기 위해서는</t>
  </si>
  <si>
    <t xml:space="preserve">협상 Issue에 대한 Option 이해와 전략 </t>
  </si>
  <si>
    <t xml:space="preserve">불만고객 대응 프로세스 </t>
  </si>
  <si>
    <t>이상적 대화를 위해 배워야 할 것</t>
  </si>
  <si>
    <t>상대를 파악하고 관계를 여는 법</t>
  </si>
  <si>
    <t>나만 옳다는 착각</t>
  </si>
  <si>
    <t>타인을 잘 안다는 착각</t>
  </si>
  <si>
    <t>갈등을 해소하는 법</t>
  </si>
  <si>
    <t>제대로 말하기</t>
  </si>
  <si>
    <t>제대로 듣기</t>
  </si>
  <si>
    <t>좋은 질문은 소통의 열쇠</t>
  </si>
  <si>
    <t>구매활동의 개념과 프로세스</t>
  </si>
  <si>
    <t>구매활동의 계획과 체계</t>
  </si>
  <si>
    <t>구매 포인트와 효율적 구매활동</t>
  </si>
  <si>
    <t>원가의 개념과 구매원가 요소 분석</t>
  </si>
  <si>
    <t>구매원가의 결정과 절감 포인트</t>
  </si>
  <si>
    <t>리테일 머천다이징과 제조업 머천다이징</t>
  </si>
  <si>
    <t>가격 결정시 고려 요인과 구매계획</t>
  </si>
  <si>
    <t>상품구색계획과 구매계획 프로세스</t>
  </si>
  <si>
    <t>자주 개발 머천다이징 개념과 유형</t>
  </si>
  <si>
    <t>구매 실무자의 자질</t>
  </si>
  <si>
    <t>협상의 개념과 법칙</t>
  </si>
  <si>
    <t>유통에 대한 이해</t>
  </si>
  <si>
    <t xml:space="preserve">사입처 선정 요소와 평가 프로세스 </t>
  </si>
  <si>
    <t>협력업체의 주문 형태</t>
  </si>
  <si>
    <t>협력업체의 선정과 유지 관리</t>
  </si>
  <si>
    <t>협력업체와의 윤리적 법적 문제</t>
  </si>
  <si>
    <t>전략적 머천다이징</t>
  </si>
  <si>
    <t>국제경영과 글로벌화</t>
  </si>
  <si>
    <t>다국적기업 이론</t>
  </si>
  <si>
    <t>이문화 이해의 중요성과 접근 방법</t>
  </si>
  <si>
    <t>멕시코</t>
  </si>
  <si>
    <t>국제경영전략의 기본 유형</t>
  </si>
  <si>
    <t>글로벌 조직 전략</t>
  </si>
  <si>
    <t>해외 자회사 경영전략</t>
  </si>
  <si>
    <t>해외시장 선정과 진입 시점</t>
  </si>
  <si>
    <t>해외시장 진입방식</t>
  </si>
  <si>
    <t>국제 전략적 제휴</t>
  </si>
  <si>
    <t>글로벌 마케팅전략</t>
  </si>
  <si>
    <t>글로벌 생산전략</t>
  </si>
  <si>
    <t>글로벌 인수합병전략</t>
  </si>
  <si>
    <t>글로벌 인사 전략</t>
  </si>
  <si>
    <t>글로벌 연구 개발 전략</t>
  </si>
  <si>
    <t>글로벌 재무 전략</t>
  </si>
  <si>
    <t>Bank와 Banking</t>
  </si>
  <si>
    <t>단어의 의미보다 중요한 인사이트가 있다</t>
  </si>
  <si>
    <t>내 삶 속에 이미 들어온 현실의 경쟁자들과 경쟁할 준비를 하자</t>
  </si>
  <si>
    <t>현실화된 오픈뱅킹과 그 기술 배경</t>
  </si>
  <si>
    <t>Banking As A Service</t>
  </si>
  <si>
    <t>통계자료로 이해하는 글로벌 현황</t>
  </si>
  <si>
    <t>FinTech100</t>
  </si>
  <si>
    <t>플랫폼 전략에 대한 이해 차이</t>
  </si>
  <si>
    <t>T사의 사례로 알아보는 서비스 철학</t>
  </si>
  <si>
    <t>글로벌 금융 서비스들은 계속 탄생하고 있는데…</t>
  </si>
  <si>
    <t>모든 것을 바꿀 때까지</t>
  </si>
  <si>
    <t>획을 긋는 지식근로자 되기</t>
  </si>
  <si>
    <t>기획의 3요소</t>
  </si>
  <si>
    <t>기획 유형별 씽킹프로세스</t>
  </si>
  <si>
    <t>1960년대 성장전략의 탄생</t>
  </si>
  <si>
    <t>1980년대 일본 기업의 시대와 7S의 등장</t>
  </si>
  <si>
    <t>1990년대 이후 미국 기업의 주도</t>
  </si>
  <si>
    <t>비즈니스 시대 정신 변천사와 4대전략 유형</t>
  </si>
  <si>
    <t>외부환경분석</t>
  </si>
  <si>
    <t>내부환경분석</t>
  </si>
  <si>
    <t>자원기반전략</t>
  </si>
  <si>
    <t>역량분석</t>
  </si>
  <si>
    <t>스티브 잡스와 비즈니스 인싸이트</t>
  </si>
  <si>
    <t>로저 마틴의 디자인 씽킹</t>
  </si>
  <si>
    <t>디자인 씽킹 프로세스</t>
  </si>
  <si>
    <t>Agile의 탄생</t>
  </si>
  <si>
    <t>애자일 조직</t>
  </si>
  <si>
    <t>고객이 왕이다</t>
  </si>
  <si>
    <t>한국의 스타트업</t>
  </si>
  <si>
    <t>전략과 마케팅의 결합</t>
  </si>
  <si>
    <t>시장진입 STP전략</t>
  </si>
  <si>
    <t>마케팅믹스 4P관리</t>
  </si>
  <si>
    <t>요즘 직장인들이 뽑은 좋은 직장의 조건</t>
  </si>
  <si>
    <t>자기돌봄 하라</t>
  </si>
  <si>
    <t>조직의 환경과 제도</t>
  </si>
  <si>
    <t>NO라고 말해야 하는 순간</t>
  </si>
  <si>
    <t>행복의 본질 네 가지</t>
  </si>
  <si>
    <t>일상에서 행복하기</t>
  </si>
  <si>
    <t>제대로 된 휴식이 필요해</t>
  </si>
  <si>
    <t>디지털 미니멀리즘과 걷기</t>
  </si>
  <si>
    <t>재택근무 커뮤니케이션 방법</t>
  </si>
  <si>
    <t>몰입을 위한 근무여건 조성</t>
  </si>
  <si>
    <t>명확한 업무 지시</t>
  </si>
  <si>
    <t>먼저 할 것과 나중에 할 것</t>
  </si>
  <si>
    <t>서로 의견이 다를 때</t>
  </si>
  <si>
    <t>기업을 둘러싼 영업환경의 변화</t>
  </si>
  <si>
    <t>영업환경 변화의 위기와 기회</t>
  </si>
  <si>
    <t>전략적 영업 관리의 중요성</t>
  </si>
  <si>
    <t>프로세스로 설계하는 영업 관리</t>
  </si>
  <si>
    <t>세일즈 퍼널(Sales Funnel)</t>
  </si>
  <si>
    <t>글로벌 Top Sales Organization의 영업 관리 트렌드</t>
  </si>
  <si>
    <t>과학적인 성과관리 시스템의 구축</t>
  </si>
  <si>
    <t>영업 성과 및 목표 관리</t>
  </si>
  <si>
    <t>과정 관리와 결과 관리</t>
  </si>
  <si>
    <t>성과로 연결하는 거래처 관리 및 영업 기회 분석</t>
  </si>
  <si>
    <t>DB와 DT를 통한 영업 기회 설계</t>
  </si>
  <si>
    <t xml:space="preserve">의사결정자 대응 및 이해관계자 활용 전략 </t>
  </si>
  <si>
    <t>마감 기회 포착</t>
  </si>
  <si>
    <t>마감 장애 요소 해결</t>
  </si>
  <si>
    <t>경쟁자를 넘어서는 성공적인 마감</t>
  </si>
  <si>
    <t>고객 유형별 관계 구축 및 셀링 전략</t>
  </si>
  <si>
    <t>고객 관계 관리 전략</t>
  </si>
  <si>
    <t>고객의 충족되지 않은 요구사항</t>
  </si>
  <si>
    <t>체계적인 계획을 통한 제안력 높이기</t>
  </si>
  <si>
    <t>Value Selling</t>
  </si>
  <si>
    <t>변해야 할 소통의 기술 VS 변치 말아야 할 소통의 자세</t>
  </si>
  <si>
    <t>진심을 전달할 수 있는 새로운 방법을 찾아라</t>
  </si>
  <si>
    <t>효과성만큼 중요한 효율성 제고 전략을 사용하라</t>
  </si>
  <si>
    <t>상대와 상황에 따라 다양한 채널을 활용하라</t>
  </si>
  <si>
    <t>수요자가 아닌 공급자 중심의 소통</t>
  </si>
  <si>
    <t>메시지가 아닌 채널 선택 중심의 소통</t>
  </si>
  <si>
    <t>새로운 패러다임이 아닌 전통 방식 기반의 소통</t>
  </si>
  <si>
    <t>적재적소의 언택트 커뮤니케이션 수단을 정하라</t>
  </si>
  <si>
    <t>이메일과 문자메시지 전략</t>
  </si>
  <si>
    <t>뉴노멀 시대의 유선전화 스킬 레벨 업</t>
  </si>
  <si>
    <t>비대면 회의 준비</t>
  </si>
  <si>
    <t>비대면 회의 진행과 참가</t>
  </si>
  <si>
    <t>비대면 회의 정리와 팔로우 업</t>
  </si>
  <si>
    <t>두려워하지 말되 신중하게 미팅을 잡아라</t>
  </si>
  <si>
    <t>뉴노멀 시대에도 진심은 통합니다</t>
  </si>
  <si>
    <t>인간은 사회적 동물</t>
  </si>
  <si>
    <t>네트워킹은 조직성과의 핵심요소</t>
  </si>
  <si>
    <t>릴레이션십에서 롤레이션십으로</t>
  </si>
  <si>
    <t>지시 제대로 받고 보고하기</t>
  </si>
  <si>
    <t>동료의 기초인적사항 파악하기</t>
  </si>
  <si>
    <t xml:space="preserve">동료가 무슨 일을 하는지 관심 갖기 </t>
  </si>
  <si>
    <t>업무 공백은 직무OJT와 피드백으로 대응하기</t>
  </si>
  <si>
    <t>마음 공백은 미래시제로 대응하기</t>
  </si>
  <si>
    <t>협력업체의 역사와 사업내용</t>
  </si>
  <si>
    <t>존중의 매너</t>
  </si>
  <si>
    <t>경조사를 가볍게 여기지 않기</t>
  </si>
  <si>
    <t>소셜 네트워크로 관계망 확보하기</t>
  </si>
  <si>
    <t>모임에서 리더직 수행하기</t>
  </si>
  <si>
    <t>우리 회사의 고객 제대로 알기</t>
  </si>
  <si>
    <t xml:space="preserve">고객의 요구와 니즈에 대응하기 </t>
  </si>
  <si>
    <t>고객의 트렌드는 나의 미래</t>
  </si>
  <si>
    <t>동기부여를 방해하는 요소들</t>
  </si>
  <si>
    <t>동기부여를 위한 신뢰 키우기</t>
  </si>
  <si>
    <t>셀프 동기부여를 촉진하는 자신감</t>
  </si>
  <si>
    <t>상호 동기부여 조직을 구성하는 요소</t>
  </si>
  <si>
    <t>동기부여를 위한 목표 설정의 3대 원칙</t>
  </si>
  <si>
    <t>동기부여를 위한 다섯 가지 목표 설정 기술</t>
  </si>
  <si>
    <t>창의적인 생각의 도구</t>
  </si>
  <si>
    <t>핵심과 본질을 파악하자</t>
  </si>
  <si>
    <t>디자인 씽킹은 과학적 접근법</t>
  </si>
  <si>
    <t>창의적인 실수가 완벽한 숙련보다 낫다</t>
  </si>
  <si>
    <t>학습만으로 체득할 수 없는 자질 보유의 중요성</t>
  </si>
  <si>
    <t>회의 시 리더에게 필요한 의식</t>
  </si>
  <si>
    <t>불확실성을 즐기는 조직을 만들자</t>
  </si>
  <si>
    <t>디자인 씽킹 실행계획의 5가지 특징</t>
  </si>
  <si>
    <t>디자인 씽킹 실행계획의 5단계</t>
  </si>
  <si>
    <t>디자인 씽킹을 위한 5가지 마음</t>
  </si>
  <si>
    <t>신상품 기획 시 자주하는 실수</t>
  </si>
  <si>
    <t>신상품 기획을 위한 7가지 단계</t>
  </si>
  <si>
    <t>신상품 기획 사례</t>
  </si>
  <si>
    <t>디자인 씽킹이 사람의 행동을 변화시킨다</t>
  </si>
  <si>
    <t>범죄 예방에도 활용되는 디자인 씽킹</t>
  </si>
  <si>
    <t>비대면의 일상화</t>
  </si>
  <si>
    <t>비대면 환경이 산업에 미치는 영향</t>
  </si>
  <si>
    <t>변화에 적응하는 조직만이 생존한다</t>
  </si>
  <si>
    <t>디지털 트랜스포메이션이 필요한 시대</t>
  </si>
  <si>
    <t>미래 준비가 어려운 이유</t>
  </si>
  <si>
    <t>디지털 트랜스포메이션 과정</t>
  </si>
  <si>
    <t>디지털 트랜스포메이션 혁신을 선도하고 있는 3가지 사례</t>
  </si>
  <si>
    <t>미래 준비를 위한 핵심 포인트</t>
  </si>
  <si>
    <t>패러다임을 바꾸는 디지털 기술 트렌드</t>
  </si>
  <si>
    <t>주요 산업 이슈와 전망</t>
  </si>
  <si>
    <t>디지털 기술을 활용한 생산성 향상</t>
  </si>
  <si>
    <t>기존 산업으로 파급되는 디지털 혁명</t>
  </si>
  <si>
    <t>디지털 혁신 대응 유형</t>
  </si>
  <si>
    <t>플랫폼 전략 실행 사례 및 시사점</t>
  </si>
  <si>
    <t>디지털 전략을 실현할 수 있는 조직 역량 갖추기</t>
  </si>
  <si>
    <t>디지털 혁신을 통한 조직 운영 사례</t>
  </si>
  <si>
    <t>옴니채널 전략의 이해</t>
  </si>
  <si>
    <t>옴니채널 전략 실행의 핵심 성공요인</t>
  </si>
  <si>
    <t>감정 정보 활용을 통한 시장예측과 대응</t>
  </si>
  <si>
    <t xml:space="preserve">업을 재정의한 패션기업 </t>
  </si>
  <si>
    <t>마케팅 제대로 알기</t>
  </si>
  <si>
    <t>마케팅 Issue 인식과 전략적 사고 프로세스</t>
  </si>
  <si>
    <t>Force At Work</t>
  </si>
  <si>
    <t xml:space="preserve">STEEP 분석과 시사점 도출 </t>
  </si>
  <si>
    <t>다양한 외부환경 분석 툴의 특장점 비교</t>
  </si>
  <si>
    <t>고객의 구매 행동 분석</t>
  </si>
  <si>
    <t>내부역량 분석</t>
  </si>
  <si>
    <t xml:space="preserve">경쟁시장 분석과 자사의 차별화 전략 </t>
  </si>
  <si>
    <t xml:space="preserve">신제품과 신사업 개발 프로세스 </t>
  </si>
  <si>
    <t xml:space="preserve">Targeting과 전략적 대응 </t>
  </si>
  <si>
    <t xml:space="preserve">고객(소비자)의 인식에서 우리의 위치 </t>
  </si>
  <si>
    <t>Product (Customer Value)</t>
  </si>
  <si>
    <t xml:space="preserve">Price (Cost) </t>
  </si>
  <si>
    <t>Placement에서 Convenience</t>
  </si>
  <si>
    <t xml:space="preserve">Promotion에서 Communication으로 </t>
  </si>
  <si>
    <t>B2B 마케팅</t>
  </si>
  <si>
    <t>서비스 마케팅과 고객 가치</t>
  </si>
  <si>
    <t>MZ세대를 이끄는 목표의 의미와 관리 목적</t>
  </si>
  <si>
    <t>조직의 몰입도를 높이는 목표 설정 방법</t>
  </si>
  <si>
    <t>SMART한 목표 설정 기법</t>
  </si>
  <si>
    <t>목표관리의 성공 요건</t>
  </si>
  <si>
    <t>Management vs Empowerment</t>
  </si>
  <si>
    <t>시간 관리의 의미와 중요성</t>
  </si>
  <si>
    <t>시간의 두 가지 개념</t>
  </si>
  <si>
    <t>인간 정신의 7가지 운동 법칙</t>
  </si>
  <si>
    <t>시간 창조하기</t>
  </si>
  <si>
    <t>초스피드시대 시간경영 및 시간관리 계획 10대 원칙</t>
  </si>
  <si>
    <t>최고 경영진의 시간관리</t>
  </si>
  <si>
    <t>시간 배분 우선순위 정하기 및 시간관리 파레토의 법칙</t>
  </si>
  <si>
    <t>미루는 습관 및 시간관리 낭비요소 제거하기</t>
  </si>
  <si>
    <t>삶의 가치를 높이는 시간관리의 기술</t>
  </si>
  <si>
    <t>무역계약 시 결정사항들</t>
  </si>
  <si>
    <t>인코텀스 2020 소개</t>
  </si>
  <si>
    <t>인코텀스의 다양한 하위 종류</t>
  </si>
  <si>
    <t>다양한 결제방식</t>
  </si>
  <si>
    <t>신용장 쉽게 제대로 알기</t>
  </si>
  <si>
    <t>적하보험 이해하기</t>
  </si>
  <si>
    <t xml:space="preserve">협회적하약관 상 보장범위와 면책사항 이해하기 </t>
  </si>
  <si>
    <t>무역계약서 서식 이해하기</t>
  </si>
  <si>
    <t>무역계약서 작성 예 이해하기</t>
  </si>
  <si>
    <t>환어음 이해하기</t>
  </si>
  <si>
    <t>환어음 발행 방법 이해하기</t>
  </si>
  <si>
    <t>신용장 서식 이해하기</t>
  </si>
  <si>
    <t>신용장 작성 예 이해하기</t>
  </si>
  <si>
    <t>보험증권 서식 이해하기</t>
  </si>
  <si>
    <t>보험증권 작성 예 이해하기</t>
  </si>
  <si>
    <t>현장에서 문제 확인후 자신감 갖고 포지셔닝하기</t>
  </si>
  <si>
    <t>문제의 유형과 접근 방법</t>
  </si>
  <si>
    <t>창의적 문제 해결 프로세스_액션러닝과 핵심 포인트</t>
  </si>
  <si>
    <t>창의적 문제 해결 프로세스_디자인씽킹과 핵심 포인트</t>
  </si>
  <si>
    <t>이해 당사자의 요구 사항 파악하기</t>
  </si>
  <si>
    <t>성과물의 이미지 구체화 하기</t>
  </si>
  <si>
    <t>문제의 핵심 구조화하기</t>
  </si>
  <si>
    <t>문제의 핵심에 포커싱하기</t>
  </si>
  <si>
    <t>진단 결과 검증과정 거치기</t>
  </si>
  <si>
    <t>질문 효과적으로 활용하기</t>
  </si>
  <si>
    <t>관찰을 통한 문제 제대로 파악하기</t>
  </si>
  <si>
    <t>브레인스토밍 기법</t>
  </si>
  <si>
    <t>ERRC 기법</t>
  </si>
  <si>
    <t>SCAMPER 기법</t>
  </si>
  <si>
    <t>다수 투표(멀티 보팅)</t>
  </si>
  <si>
    <t>가중치 평가기법</t>
  </si>
  <si>
    <t>2차원 의사결정 그리드 기법</t>
  </si>
  <si>
    <t>해결 방법에 대한 사전 검증 프로토 타입(Proto Type) 평가</t>
  </si>
  <si>
    <t xml:space="preserve">인터뷰를 통한 효과성 사전 검증과 아이디어 보완하기 </t>
  </si>
  <si>
    <t>문제해결 모형과 문제해결 기본프로세스</t>
  </si>
  <si>
    <t>문제해결 스타일은 일처리 방식</t>
  </si>
  <si>
    <t>주요기업들의 일처리 방식 개관</t>
  </si>
  <si>
    <t>형식지와 암묵지 결합으로 핵심역량 만들기</t>
  </si>
  <si>
    <t>문제를 과제화하기</t>
  </si>
  <si>
    <t>시간 축에 따라서 분석하기</t>
  </si>
  <si>
    <t>요인 축에 따라서 분석하기</t>
  </si>
  <si>
    <t>기초통계기법을 활용해서 분석하기</t>
  </si>
  <si>
    <t>4M기법</t>
  </si>
  <si>
    <t>Error 최소화하기</t>
  </si>
  <si>
    <t>이질결합</t>
  </si>
  <si>
    <t>연상(Association)</t>
  </si>
  <si>
    <t>전문성에 감수성 더하기</t>
  </si>
  <si>
    <t>상황분석</t>
  </si>
  <si>
    <t>상황분석 사례</t>
  </si>
  <si>
    <t>프로세스 분석 연습</t>
  </si>
  <si>
    <t>통찰과 창의의 차이</t>
  </si>
  <si>
    <t>미래 통찰 문제 해결</t>
  </si>
  <si>
    <t>물류관리의 영역과 기능을 이해하기</t>
  </si>
  <si>
    <t>물류 창고의 기능과 종류를 이해하기</t>
  </si>
  <si>
    <t>재고를 이해하고 재고가 왜 필요한지 알기</t>
  </si>
  <si>
    <t>재고 종류에 따른 관리 방식 이해하기</t>
  </si>
  <si>
    <t>원활한 포장관리를 위한 표준화와 라벨링 이해하기</t>
  </si>
  <si>
    <t>물류 서비스의 성장과 물류전문 서비스 발전 이해하기</t>
  </si>
  <si>
    <t>성공적인 3PL 서비스 제공하기</t>
  </si>
  <si>
    <t>국내운송 서비스와 다양한 트럭과 장비 이해하기</t>
  </si>
  <si>
    <t>국내운송비용 절감 방안 이해하기</t>
  </si>
  <si>
    <t>해상운송 서비스 이해하기</t>
  </si>
  <si>
    <t>해상운임부과와 다양한 부대비 이해하기</t>
  </si>
  <si>
    <t>항공운송 서비스 이해하기</t>
  </si>
  <si>
    <t>항공운임부과와 다양한 부대비 이해하기</t>
  </si>
  <si>
    <t>SCM의 개요</t>
  </si>
  <si>
    <t>SCM의 실행전략</t>
  </si>
  <si>
    <t>수요예측의 의의</t>
  </si>
  <si>
    <t>수요예측의 중요성</t>
  </si>
  <si>
    <t>수요관리의 개념과 발전</t>
  </si>
  <si>
    <t>효과적인 수요관리를 위한 접근방법</t>
  </si>
  <si>
    <t>SCM에서 협업 프로세스</t>
  </si>
  <si>
    <t>물류의 개요와 의의</t>
  </si>
  <si>
    <t>물류의 영역과 기능별 분류</t>
  </si>
  <si>
    <t>물류의 중요성과 최근 동향</t>
  </si>
  <si>
    <t>물류비의 분류 및 관리</t>
  </si>
  <si>
    <t>물류 고객서비스</t>
  </si>
  <si>
    <t>물류 아웃소싱의 개념과 내용</t>
  </si>
  <si>
    <t>제3자 물류와 제4자 물류</t>
  </si>
  <si>
    <t>컨셉이 중요하다</t>
  </si>
  <si>
    <t>컨셉 도출의 3단계 프로세스</t>
  </si>
  <si>
    <t>컨셉력 강화를 위한 셀프 트레이닝</t>
  </si>
  <si>
    <t>안정적 구조화의 중요성</t>
  </si>
  <si>
    <t>탄탄한 구조를 구성하는 방법</t>
  </si>
  <si>
    <t>설득이란</t>
  </si>
  <si>
    <t>좌뇌와 우뇌를 함께 공략하라</t>
  </si>
  <si>
    <t>문자 메시지를 야무지게 주고 받는 방법</t>
  </si>
  <si>
    <t>남도 나도 이해하기 쉽고 기억하기 쉽게 이메일을 쓰는 방법</t>
  </si>
  <si>
    <t>양식이 정해진 보고서를 완벽하게 쓰는 비결</t>
  </si>
  <si>
    <t>상황별 간략 보고서 작성 요령</t>
  </si>
  <si>
    <t>명품 제안서 작성하기</t>
  </si>
  <si>
    <t>비주얼 스페셜로 성공 프레젠테이션 만들기</t>
  </si>
  <si>
    <t>(일관성) 지루하지 않게 핵심 메시지를 고수하라</t>
  </si>
  <si>
    <t>(객관성) 감정을 조절하며 사실과 의견을 분리하라</t>
  </si>
  <si>
    <t>(고객지향) 무엇을 썼느냐가 아니라 무엇을 읽느냐가 중요하다</t>
  </si>
  <si>
    <t>명확한 답변의 중요성과 효과</t>
  </si>
  <si>
    <t>결론이 전달되지 않을 때의 함정</t>
  </si>
  <si>
    <t>근거가 전달되지 않을 때의 함정</t>
  </si>
  <si>
    <t>MECE 그룹핑 사례학습</t>
  </si>
  <si>
    <t>비즈니스 문서와 과제에 따른 목적의 다양성 이해</t>
  </si>
  <si>
    <t>상대방의 반응을 고려한 핵심 메시지</t>
  </si>
  <si>
    <t>가설과 사실의 차이 이해</t>
  </si>
  <si>
    <t>정보를 논리 유형으로 쉽게 구성하는 법</t>
  </si>
  <si>
    <t>도표를 사용한 논리적 설명</t>
  </si>
  <si>
    <t>논리 구성 능력 강화</t>
  </si>
  <si>
    <t>계약의 의미와 계약 성립을 위한 기본 요소</t>
  </si>
  <si>
    <t xml:space="preserve">계약서는 당사자들이 법적 책임을 이행토록 강제하는 문서 </t>
  </si>
  <si>
    <t>계약서 작성 시 당사자 외에 제3자를 고려해야 하는 이유</t>
  </si>
  <si>
    <t>계약서 형식 익히기</t>
  </si>
  <si>
    <t xml:space="preserve">계약서에 담을 내용 준비하기 </t>
  </si>
  <si>
    <t>표준계약서의 이해와 활용</t>
  </si>
  <si>
    <t>계약서 서두 작성</t>
  </si>
  <si>
    <t xml:space="preserve">계약서 본문 작성 1 </t>
  </si>
  <si>
    <t>계약서 본문 작성 2</t>
  </si>
  <si>
    <t>계약해제와 해지 및 분쟁해결 방법</t>
  </si>
  <si>
    <t xml:space="preserve">계약의 효력 기간 및 기타사항 </t>
  </si>
  <si>
    <t>물품매매계약서</t>
  </si>
  <si>
    <t xml:space="preserve">납품계약서 </t>
  </si>
  <si>
    <t>임대차계약서</t>
  </si>
  <si>
    <t xml:space="preserve">고용계약서 </t>
  </si>
  <si>
    <t xml:space="preserve">도급계약서 </t>
  </si>
  <si>
    <t xml:space="preserve">위임계약서 </t>
  </si>
  <si>
    <t>지적재산권계약서의 의의와 분류</t>
  </si>
  <si>
    <t xml:space="preserve">라이선스계약의 특징 및 공통 본문 조항 </t>
  </si>
  <si>
    <t>라이선스표준계약서</t>
  </si>
  <si>
    <t>동업계약서</t>
  </si>
  <si>
    <t xml:space="preserve">공동개발계약서 </t>
  </si>
  <si>
    <t>투자계약서</t>
  </si>
  <si>
    <t>작은 가족이 더 쪼들리는 이유</t>
  </si>
  <si>
    <t>우리 아이를 위한 가장 현실적인 지원 방법</t>
  </si>
  <si>
    <t>재무 대화가 없는 부부의 심각한 속사정</t>
  </si>
  <si>
    <t>돈도 사랑도 얻는 부부 재무 대화 십계명</t>
  </si>
  <si>
    <t>펀드만 하면 꼭 반 토막 나는 이유</t>
  </si>
  <si>
    <t>저위험 고수익 목돈 투자법 찾는 팁</t>
  </si>
  <si>
    <t>CMA 만들어만 두지 말고 똑똑하게 사용하는 팁</t>
  </si>
  <si>
    <t>무작정 저축은행으로 가지 마라</t>
  </si>
  <si>
    <t>적금 1년짜리 가입하지 마라</t>
  </si>
  <si>
    <t>아이 나이별 대학 자금 마련 전략</t>
  </si>
  <si>
    <t>내 집 마련도 쇼핑과 똑같다</t>
  </si>
  <si>
    <t>급하게 집 사면 평생 독약인 이유</t>
  </si>
  <si>
    <t>내 집 마련의 적기를 구하는 공식</t>
  </si>
  <si>
    <t>후회 없이 집 살 수 있는 6가지 체크포인트</t>
  </si>
  <si>
    <t>나의 적정 보험료 구하는 방법</t>
  </si>
  <si>
    <t>80세 만기 보험 vs 100세 만기 보험</t>
  </si>
  <si>
    <t>100세 시대에 맞는 노후 준비는 따로 있다</t>
  </si>
  <si>
    <t>서비스의 속성</t>
  </si>
  <si>
    <t>서비스의 품질을 결정하는 요인</t>
  </si>
  <si>
    <t>고객 접점의 사이클 분석</t>
  </si>
  <si>
    <t>고객 상황별 응대 기법</t>
  </si>
  <si>
    <t>고객만족을 위한 고객과의 약속</t>
  </si>
  <si>
    <t>서비스 회복의 방법</t>
  </si>
  <si>
    <t xml:space="preserve">경청의 정의 및 경청 기법의 종류 </t>
  </si>
  <si>
    <t>고객이 원하는 것을 핵심적으로 전달하는 말하기 방법</t>
  </si>
  <si>
    <t>대화를 잘하는 방법</t>
  </si>
  <si>
    <t>상황별 매너의 방법</t>
  </si>
  <si>
    <t>첫인상의 중요성과 인사의 의미</t>
  </si>
  <si>
    <t xml:space="preserve">종업원의 만족도가 높은 기업의 사례 </t>
  </si>
  <si>
    <t xml:space="preserve">고객만족 서비스의 진수를 가지고 있는 기업의 사례 </t>
  </si>
  <si>
    <t xml:space="preserve">차별화된 개별적 서비스를 제공하는 기업의 사례 </t>
  </si>
  <si>
    <t>조직운영 철학 벤치마킹</t>
  </si>
  <si>
    <t>에너지발전소로의 혁신</t>
  </si>
  <si>
    <t>미래가 불투명할수록 비전을 밝히자</t>
  </si>
  <si>
    <t>목표 중심으로 업무를 배분한다</t>
  </si>
  <si>
    <t>핵심 공략대상을 반드시 확인한다</t>
  </si>
  <si>
    <t>창의적인 공략방법을 구상한다</t>
  </si>
  <si>
    <t>성장은 완만한 오르막이 아니라 계단식처럼 다가온다</t>
  </si>
  <si>
    <t>역량개발은 단기와 중장기를 병행한다</t>
  </si>
  <si>
    <t>평가의 목적은 육성이다</t>
  </si>
  <si>
    <t>잠재력을 꽃피우는 모티베이터로 거듭난다</t>
  </si>
  <si>
    <t>어려워도 기본으로 승부하자</t>
  </si>
  <si>
    <t>셀프 리더십의 기반을 스스로 다지는 방법</t>
  </si>
  <si>
    <t>셀프 리더십의 뿌리를 튼튼하게 내리게 하는 방법</t>
  </si>
  <si>
    <t>셀프 리더십 위기를 극복하는 방법</t>
  </si>
  <si>
    <t>팔로워십의 다섯 가지 유형</t>
  </si>
  <si>
    <t>팔로워십을 실천하는 세 가지 방법</t>
  </si>
  <si>
    <t>팔로워십으로 리더를 관리하라</t>
  </si>
  <si>
    <t>팔로워십을 똑똑하게 발휘하는 방법</t>
  </si>
  <si>
    <t>직장생활에 필요한 팔로워십 꿀팁</t>
  </si>
  <si>
    <t>일터의 새로운 패러다임</t>
  </si>
  <si>
    <t>스마트워크가 바꾼 우리의 일상</t>
  </si>
  <si>
    <t>스마트워크를 먼저 도입한 나라와 기업들</t>
  </si>
  <si>
    <t>스마트워크란 무엇인가</t>
  </si>
  <si>
    <t xml:space="preserve">스마트워크의 유형 </t>
  </si>
  <si>
    <t>스마트워크를 위한 리더십</t>
  </si>
  <si>
    <t>다양한 웹 브라우저</t>
  </si>
  <si>
    <t>스마트워크를 위한 구글 서비스의 A to Z</t>
  </si>
  <si>
    <t>철저한 보안관리</t>
  </si>
  <si>
    <t>프로젝트 관리 방법</t>
  </si>
  <si>
    <t>시간관리 방법(디지털 캘린더)</t>
  </si>
  <si>
    <t>동영상 편집하기</t>
  </si>
  <si>
    <t>디지털로 설문하기</t>
  </si>
  <si>
    <t>스마트하게 정보 활용하기</t>
  </si>
  <si>
    <t>구글 스프레드시트를 활용해 실시간 데이터 관리하기</t>
  </si>
  <si>
    <t>데이터를 체계적으로 관리하기(분류 및 백업)</t>
  </si>
  <si>
    <t>구글 문서 활용하기</t>
  </si>
  <si>
    <t>구글 프레젠테이션 활용하기</t>
  </si>
  <si>
    <t>구글 협업도구 이해하기</t>
  </si>
  <si>
    <t>웹 사이트 만들기</t>
  </si>
  <si>
    <t>메일 관리하기(지메일 사용법)</t>
  </si>
  <si>
    <t>재택근무와 비대면 업무를 위한 화상회의</t>
  </si>
  <si>
    <t>스마트 팩토리의 Big Data 활용 사례</t>
  </si>
  <si>
    <t>환경분석의 중요성과 환경분석 프로세스</t>
  </si>
  <si>
    <t>3C 분석과 5 Forces 분석</t>
  </si>
  <si>
    <t>PEST 분석과 7S 분석</t>
  </si>
  <si>
    <t>수요 예측의 개념과 원칙</t>
  </si>
  <si>
    <t>정량적 수요 예측 방법</t>
  </si>
  <si>
    <t>정성적 수요 예측 방법</t>
  </si>
  <si>
    <t>시장조사의 개념과 분석 포인트</t>
  </si>
  <si>
    <t>시장조사 프로세스</t>
  </si>
  <si>
    <t>시장조사 도구의 전략적 활용 스킬</t>
  </si>
  <si>
    <t>경쟁사 분석의 목적과 프로세스</t>
  </si>
  <si>
    <t>경쟁사 분석의 심도를 높이는 방법</t>
  </si>
  <si>
    <t>BCG 매트릭스와 Perceptual Mapping</t>
  </si>
  <si>
    <t>B2B 비즈니스의 이해</t>
  </si>
  <si>
    <t>B2B 시장개척을 위한 핵심기술</t>
  </si>
  <si>
    <t>시장개척을 위한 B2B 마케팅 트렌드의 이해</t>
  </si>
  <si>
    <t>B2B 시장 개척 프로세스</t>
  </si>
  <si>
    <t>시장 개척을 위한 B2B 고객관리</t>
  </si>
  <si>
    <t>B2B 시장 개척 성공사례 분석</t>
  </si>
  <si>
    <t>B2C 시장의 입체적 이해</t>
  </si>
  <si>
    <t>가장 효과적인 B2C 시장 진입 기술</t>
  </si>
  <si>
    <t>B2C 고객관리의 개념과 프로세스</t>
  </si>
  <si>
    <t>관계를 넘어 고객의 경험을 관리하라</t>
  </si>
  <si>
    <t>B2C 고객관리 성공사례 분석</t>
  </si>
  <si>
    <t>신입시절의 중요성과 의미</t>
  </si>
  <si>
    <t xml:space="preserve">스펙과 업무역량의 관계 </t>
  </si>
  <si>
    <t xml:space="preserve">회사 기대에 부응한다는 것 </t>
  </si>
  <si>
    <t xml:space="preserve">신입의 근성과 진가를 확인하는 가장 확실한 방법 </t>
  </si>
  <si>
    <t>누군가를 만나 처음 하게 되는 행동들의 중요성</t>
  </si>
  <si>
    <t xml:space="preserve">사생활과 풍문의 진원지를 경계 </t>
  </si>
  <si>
    <t xml:space="preserve">신입이 반드시 기억해야 하는 업무 기본기 3가지 </t>
  </si>
  <si>
    <t xml:space="preserve">전화통화와 이메일 작성 노하우 </t>
  </si>
  <si>
    <t>조직 내에 뿌리내린 공통언어 쓰기</t>
  </si>
  <si>
    <t xml:space="preserve">싫은 소리 잘 듣는 것도 엄청난 능력 </t>
  </si>
  <si>
    <t xml:space="preserve">상사를 제대로 이해하기 위한 전제조건 </t>
  </si>
  <si>
    <t xml:space="preserve">완벽주의 상사는 신입사원 성장의 디딤돌 </t>
  </si>
  <si>
    <t>바람직하지 못한 상사에 대한 대처법</t>
  </si>
  <si>
    <t>자신의 역할과 가치에 대한 반복확인의 중요성</t>
  </si>
  <si>
    <t>4차 산업 혁명과 디지털 트렌스포메이션 시대의 조직 환경</t>
  </si>
  <si>
    <t>밀레니얼 세대 리더와 Z세대 팔로워가 만들어가는 조직문화</t>
  </si>
  <si>
    <t>팬더믹과 언택트 시대의 조직문화 관리</t>
  </si>
  <si>
    <t>스마트 워크의 개념</t>
  </si>
  <si>
    <t xml:space="preserve">스마트워크 환경의 특징 및 활용방안 </t>
  </si>
  <si>
    <t>자기 주도적 업무관리 역량 이끌어내기</t>
  </si>
  <si>
    <t>효과적인 소통 채널 활용</t>
  </si>
  <si>
    <t>소속감 제고를 위한 방법</t>
  </si>
  <si>
    <t>조직성과 도출을 위한 소통 방법</t>
  </si>
  <si>
    <t>언택트 시대의 효과적인 회의 기법</t>
  </si>
  <si>
    <t>OKR(Objective and Key Results)</t>
  </si>
  <si>
    <t>성과관리에 기반을 둔 목표관리 방법</t>
  </si>
  <si>
    <t>수평적 조직구조의 특징</t>
  </si>
  <si>
    <t>수평적 조직문화의 창조성</t>
  </si>
  <si>
    <t>사무환경 디지털 강화</t>
  </si>
  <si>
    <t>근무환경 안전 확보 강화</t>
  </si>
  <si>
    <t>보안 강화</t>
  </si>
  <si>
    <t>변혁적 리더십이 필요한 시대</t>
  </si>
  <si>
    <t>회복탄력성이 조직 구성원의 행복감과 조직에 미치는 영향</t>
  </si>
  <si>
    <t>조직에서 인적자원의 의미</t>
  </si>
  <si>
    <t>인재 채용 실패로 인한 손실</t>
  </si>
  <si>
    <t>인재 채용의 방법과 고용의 다양한 형태</t>
  </si>
  <si>
    <t>인재가 부족한 것이 아니라 선발 전문가가 부족하다</t>
  </si>
  <si>
    <t>세대별 인재의 특징을 이해하라</t>
  </si>
  <si>
    <t>인재가 모이는 조직을 만들어라</t>
  </si>
  <si>
    <t>채용 면접관은 기업의 이미지</t>
  </si>
  <si>
    <t>채용 면접관의 요건</t>
  </si>
  <si>
    <t>면접관 교육의 중요성</t>
  </si>
  <si>
    <t>전체 채용의 흐름 이해</t>
  </si>
  <si>
    <t>구조화된 면접의 이해</t>
  </si>
  <si>
    <t>면접 프로세스 이해</t>
  </si>
  <si>
    <t>면접 시작 전 면접관의 준비 사항</t>
  </si>
  <si>
    <t>면접 진행 시 지켜야 할 행동 규범</t>
  </si>
  <si>
    <t>면접의 새로운 트렌드</t>
  </si>
  <si>
    <t>프로 면접관의 성공적인 평가 전략</t>
  </si>
  <si>
    <t>채용 면접 평가를 위한 체크 리스트</t>
  </si>
  <si>
    <t>인성 면접의 이해와 진행 요령</t>
  </si>
  <si>
    <t>인성 면접의 구조화된 질문 실전편</t>
  </si>
  <si>
    <t>행동으로 성과를 예측하는 역량 면접</t>
  </si>
  <si>
    <t>면접 평가 오류 방지를 위한 대책</t>
  </si>
  <si>
    <t>오류 방지를 위한 평가법</t>
  </si>
  <si>
    <t>최종 평가 이것은 꼭 짚고 넘어가라</t>
  </si>
  <si>
    <t>협상의 의미와 중요성</t>
  </si>
  <si>
    <t>이기는 협상과 성공한 협상</t>
  </si>
  <si>
    <t>협상은 관계를 증진시킨다</t>
  </si>
  <si>
    <t>상대의 욕구에 집중하라</t>
  </si>
  <si>
    <t>덜 중요한 것을 주고 더 중요한 것을 받는다</t>
  </si>
  <si>
    <t>신뢰를 얻는 상호 관계</t>
  </si>
  <si>
    <t>상호 이익을 위한 협상</t>
  </si>
  <si>
    <t>신뢰로 이끄는 원칙 협상</t>
  </si>
  <si>
    <t xml:space="preserve">많은 안건을 테이블에 올려라 </t>
  </si>
  <si>
    <t>공통점을 찾는 Mirroring 전략</t>
  </si>
  <si>
    <t>훌륭한 협상가는 가면을 쓰지 않는다</t>
  </si>
  <si>
    <t>정보를 얻는 협상가의 질문</t>
  </si>
  <si>
    <t>힘의 균형을 잃게 하는 작은 실수</t>
  </si>
  <si>
    <t>관계의 종말을 이끄는 치명적인 실수</t>
  </si>
  <si>
    <t>작은 거짓말과 귓속말의 영향</t>
  </si>
  <si>
    <t>상대의 관심사에 주목하라</t>
  </si>
  <si>
    <t>협상 이후 반드시 해야할 Action</t>
  </si>
  <si>
    <t>신뢰를 바탕으로 관계를 유지하라</t>
  </si>
  <si>
    <t>달라도 너무 다른 사람들</t>
  </si>
  <si>
    <t>갈등 원인의 최고봉은 역할 경계 모호성</t>
  </si>
  <si>
    <t>회사에서 흔히 만나는 구조적 갈등</t>
  </si>
  <si>
    <t>회사에서 자주 일어나는 이해관계 충돌</t>
  </si>
  <si>
    <t>외국어보다 어려운 한국어</t>
  </si>
  <si>
    <t>해석 차이의 주범은 잘못된 감정이입이다</t>
  </si>
  <si>
    <t>상대방의 정서 상태를 헤아리고 소통하기</t>
  </si>
  <si>
    <t>상대방의 장점을 의도적으로 부풀려서 생각하기</t>
  </si>
  <si>
    <t>기대치를 낮추고 역량을 높이기</t>
  </si>
  <si>
    <t>갈등을 관조적으로 확인하기</t>
  </si>
  <si>
    <t>갈등을 증폭하는 원인 제거하기</t>
  </si>
  <si>
    <t>갈등의 원인을 미리미리 드러내기</t>
  </si>
  <si>
    <t>갈등의 좋은 점을 모두모두 인정하기</t>
  </si>
  <si>
    <t>한 배를 타고 있음을 자꾸자꾸 이야기하기</t>
  </si>
  <si>
    <t>언제나 통하는 갈등 관리의 세 가지 원칙</t>
  </si>
  <si>
    <t>은퇴 후 가장 많이 하는 후회</t>
  </si>
  <si>
    <t>은퇴 후 유형별 특징과 태도</t>
  </si>
  <si>
    <t>행복하기와 감사하기</t>
  </si>
  <si>
    <t xml:space="preserve">은퇴감성지수 </t>
  </si>
  <si>
    <t>감정관리의 중요성</t>
  </si>
  <si>
    <t>부정적 에너지와 긍정적 에너지의 차이</t>
  </si>
  <si>
    <t>장수촌과 장수하는 사람들의 건강비법</t>
  </si>
  <si>
    <t>건강관리의 중요성</t>
  </si>
  <si>
    <t>건강관리 방법</t>
  </si>
  <si>
    <t>우울증의 특징과 증상</t>
  </si>
  <si>
    <t>우울증의 원인</t>
  </si>
  <si>
    <t>우울증 해결방법</t>
  </si>
  <si>
    <t>노년기에 운동관리를 해야 하는 이유</t>
  </si>
  <si>
    <t>건강한 가정</t>
  </si>
  <si>
    <t>키워드로 알아보는 5060 가족이슈</t>
  </si>
  <si>
    <t>배우자와 행복하기</t>
  </si>
  <si>
    <t>노후에 친구가 중요한 이유</t>
  </si>
  <si>
    <t>노후에 필요한 친구 유형</t>
  </si>
  <si>
    <t xml:space="preserve">좋은 친구 만드는 방법 </t>
  </si>
  <si>
    <t>재무 설계의 중요성</t>
  </si>
  <si>
    <t xml:space="preserve">은퇴자산의 준비 </t>
  </si>
  <si>
    <t>반드시 고려해야 할 사항</t>
  </si>
  <si>
    <t>채용 전 고려사항</t>
  </si>
  <si>
    <t>채용에서 사용하는 선발 Tool</t>
  </si>
  <si>
    <t>채용 관련 노동법규와 주요 쟁점</t>
  </si>
  <si>
    <t xml:space="preserve">근로시간과 휴게시간 </t>
  </si>
  <si>
    <t>연장근로와 휴일</t>
  </si>
  <si>
    <t>임금관리 이론과 정책</t>
  </si>
  <si>
    <t>근로기준법상 임금기준</t>
  </si>
  <si>
    <t>인사관리 측면의 인사평가</t>
  </si>
  <si>
    <t>인사평가와 관련된 근로기준법상의 문제</t>
  </si>
  <si>
    <t>배치전환</t>
  </si>
  <si>
    <t>근무환경 관리</t>
  </si>
  <si>
    <t>승진관리</t>
  </si>
  <si>
    <t>4대 보험의 개요</t>
  </si>
  <si>
    <t>국민연금</t>
  </si>
  <si>
    <t>건강보험</t>
  </si>
  <si>
    <t>고용보험</t>
  </si>
  <si>
    <t>산재보험</t>
  </si>
  <si>
    <t>근로관계의 합의해지</t>
  </si>
  <si>
    <t>기타 인사업무</t>
  </si>
  <si>
    <t>자꾸 안 될 핑계를 찾는 나쁜 습관을 버리는 방법</t>
  </si>
  <si>
    <t>근자감을 버리고 진짜 자신감을 갖는 방법</t>
  </si>
  <si>
    <t>목표의 위력을 제대로 활용하는 방법</t>
  </si>
  <si>
    <t>독서의 가성비를 높이는 최고의 방법</t>
  </si>
  <si>
    <t>같은 노력으로 더 많은 성과를 내는 방법</t>
  </si>
  <si>
    <t>시간을 알차게 쓰는 가장 좋은 방법</t>
  </si>
  <si>
    <t>동료들의 마음을 움직이는 방법</t>
  </si>
  <si>
    <t>혁신에 필요한 근육을 만드는 방법</t>
  </si>
  <si>
    <t>인정받는 리더로 성장하는 방법</t>
  </si>
  <si>
    <t>한 눈 팔지 않고 몰입을 지속하는 방법</t>
  </si>
  <si>
    <t>내가 진짜 하고 싶은 일을 찾는 방법</t>
  </si>
  <si>
    <t>하고 싶은 일을 하기 위해 차근차근 준비하는 방법</t>
  </si>
  <si>
    <t>리스크를 최대한 줄이면서 우선 부딪혀보는 방법</t>
  </si>
  <si>
    <t>실패할까봐 두려워 생기는 머뭇거림을 퇴치하는 방법</t>
  </si>
  <si>
    <t>출근의 부담감을 최대한 줄이는 방법</t>
  </si>
  <si>
    <t xml:space="preserve">재무제표를 통한 다양한 의사결정 </t>
  </si>
  <si>
    <t>재무제표 기본 분석절차</t>
  </si>
  <si>
    <t>기업활동에 따른 손익 항목 파악하기</t>
  </si>
  <si>
    <t>현금흐름 분석 더 깊이 파헤쳐 보기</t>
  </si>
  <si>
    <t xml:space="preserve">재무제표 분석 의의와 방법 살펴보기 </t>
  </si>
  <si>
    <t>재무제표 구성비율로 집중 분석대상 선정하기</t>
  </si>
  <si>
    <t>재취업을 위한 마음가짐</t>
  </si>
  <si>
    <t>재취업 준비 진단</t>
  </si>
  <si>
    <t>합리적인 제2의 진로 의사결정 연습</t>
  </si>
  <si>
    <t>일과 생활의 균형</t>
  </si>
  <si>
    <t>자기 이해하기부터 시작이다</t>
  </si>
  <si>
    <t>나의 강점과 전용성 기술을 찾아라</t>
  </si>
  <si>
    <t>네트워킹 역량 강화</t>
  </si>
  <si>
    <t>재취업을 위한 셀프 마케팅</t>
  </si>
  <si>
    <t>셀프 마케팅 스피치 훈련</t>
  </si>
  <si>
    <t>재취업의 목표와 로드맵 설정</t>
  </si>
  <si>
    <t>전직 or 새로운 시작 재취업 가이드</t>
  </si>
  <si>
    <t>직종별 재취업 가이드</t>
  </si>
  <si>
    <t>경쟁력 있는 구직 계획</t>
  </si>
  <si>
    <t>시간관리가 생명이다</t>
  </si>
  <si>
    <t>재취업의 이력서 작성</t>
  </si>
  <si>
    <t>재취업의 자기소개서 작성</t>
  </si>
  <si>
    <t>재취업의 면접 훈련</t>
  </si>
  <si>
    <t>고용 법규 이해하기</t>
  </si>
  <si>
    <t>고용보험 제도의 이해</t>
  </si>
  <si>
    <t>근로기준법 이해</t>
  </si>
  <si>
    <t>직장 생활 예절의 의미</t>
  </si>
  <si>
    <t>신중년을 위한 재취업 전략</t>
  </si>
  <si>
    <t>전략적 사고 및 개인의 전략 이해</t>
  </si>
  <si>
    <t>리더에게 필수적인 전략적 사고 스킬</t>
  </si>
  <si>
    <t>조직의 전략 이해</t>
  </si>
  <si>
    <t>행동 중심의 전략</t>
  </si>
  <si>
    <t>비즈니스 변화 트렌드 및 패턴 포착하는 법</t>
  </si>
  <si>
    <t>단기적 경제에서 장기적으로 생각하는 법</t>
  </si>
  <si>
    <t>전략적 우선순위를 정하는 방법</t>
  </si>
  <si>
    <t>조직의 전략적 목표가 충돌할 때 대처법</t>
  </si>
  <si>
    <t>행동과 선택의 분석 및 평가법</t>
  </si>
  <si>
    <t>신속하고 올바른 의사결정법</t>
  </si>
  <si>
    <t>원하는 답을 얻기 위한 올바른 질문법</t>
  </si>
  <si>
    <t>미래 지향적 사고 배양법</t>
  </si>
  <si>
    <t>전략과 실행 사이의 격차를 줄여 성공적인 팀을 이끄는 법</t>
  </si>
  <si>
    <t>팀원들의 의욕을 이끌어 내는 기술</t>
  </si>
  <si>
    <t>장애물 발생 요인과 종류의 이해</t>
  </si>
  <si>
    <t>상사의 상반되는 메시지 전달법</t>
  </si>
  <si>
    <t>전략이 불분명하고 유동적일 때 대처법</t>
  </si>
  <si>
    <t>생산시스템의 변천 과정</t>
  </si>
  <si>
    <t>생산시스템의 미래</t>
  </si>
  <si>
    <t>생산시스템의 구축</t>
  </si>
  <si>
    <t>생산의 시작 및 개선활동</t>
  </si>
  <si>
    <t>린 생산방식의 소개</t>
  </si>
  <si>
    <t>도요타 생산방식 TPS의 소개</t>
  </si>
  <si>
    <t>다품종 소량 생산 방식</t>
  </si>
  <si>
    <t>낭비의 이해와 분석</t>
  </si>
  <si>
    <t>인적 낭비</t>
  </si>
  <si>
    <t>설비의 낭비</t>
  </si>
  <si>
    <t>생산현장에서의 표준화</t>
  </si>
  <si>
    <t>생산 표준화의 추진</t>
  </si>
  <si>
    <t>검사활동의 의의</t>
  </si>
  <si>
    <t>효율적인 검사방법</t>
  </si>
  <si>
    <t>검사시스템의 구축 (표준화)</t>
  </si>
  <si>
    <t>생산혁신이란 무엇인가</t>
  </si>
  <si>
    <t>생산혁신 활동</t>
  </si>
  <si>
    <t>생산혁신의 방향 사례 소개</t>
  </si>
  <si>
    <t>원가에 대한 이해</t>
  </si>
  <si>
    <t>원가혁신 활동의 개념</t>
  </si>
  <si>
    <t>원가혁신 활동의 전개</t>
  </si>
  <si>
    <t>세상을 바꾸는 창의력</t>
  </si>
  <si>
    <t>창의력의 정의</t>
  </si>
  <si>
    <t>창의력이 중요한 이유</t>
  </si>
  <si>
    <t>창의성은 완성도가 중요하다</t>
  </si>
  <si>
    <t>탁월한 성과를 내는 조직의 비결</t>
  </si>
  <si>
    <t>일반적 경청과 창의적 경청의 차이</t>
  </si>
  <si>
    <t>창의적 경청의 장애물</t>
  </si>
  <si>
    <t>사실 듣기와 마음 읽기</t>
  </si>
  <si>
    <t>Empathy(감정이입 공감) vs Sympathy(동의의 동조)</t>
  </si>
  <si>
    <t>일반적 말하기와 창의적 말하기의 차이</t>
  </si>
  <si>
    <t>비하인드 스토리를 통한 작품의 재해석</t>
  </si>
  <si>
    <t>창의적 말하기의 장애물</t>
  </si>
  <si>
    <t>다이아몬드 사고법</t>
  </si>
  <si>
    <t>Creative People의 3가지 조건</t>
  </si>
  <si>
    <t>통관의 개념과 수출입 통관절차</t>
  </si>
  <si>
    <t>HS Code와 관세율 이해하기</t>
  </si>
  <si>
    <t>관세의 적용</t>
  </si>
  <si>
    <t>과세 감면</t>
  </si>
  <si>
    <t>보세구역</t>
  </si>
  <si>
    <t>장치와 보수작업 등</t>
  </si>
  <si>
    <t>Commercial invoice</t>
  </si>
  <si>
    <t>해상운송 기본 개념</t>
  </si>
  <si>
    <t>해상운송장 작성</t>
  </si>
  <si>
    <t>항공운송 기본 개념</t>
  </si>
  <si>
    <t>항공운송장 작성</t>
  </si>
  <si>
    <t>수출신고필증</t>
  </si>
  <si>
    <t>수입신고필증</t>
  </si>
  <si>
    <t>팀으로 일해야 하는 이유</t>
  </si>
  <si>
    <t>팀과 팀워크의 엄청난 위력</t>
  </si>
  <si>
    <t>팀워크를 위해 필요한 요소는 무엇일까</t>
  </si>
  <si>
    <t>팀워크를 방해하는 요소는 무엇일까</t>
  </si>
  <si>
    <t>팀워크를 위한 구성원의 올바른 자세를 이해하라</t>
  </si>
  <si>
    <t>팀워크를 망치는 커뮤니케이션</t>
  </si>
  <si>
    <t>팀워크를 살리는 커뮤니케이션</t>
  </si>
  <si>
    <t>팀워크를 위한 밑바탕을 어떻게 쌓을 수 있는가</t>
  </si>
  <si>
    <t>팀워크를 위해 리더가 해야 할 일은 무엇인가</t>
  </si>
  <si>
    <t>팀워크를 위한 팀원의 역할은 무엇인가</t>
  </si>
  <si>
    <t>성과면담을 잘하기 위한 방법</t>
  </si>
  <si>
    <t>목표설정의 절차와 방법 알아보기</t>
  </si>
  <si>
    <t>성과관리 트렌드의 4가지 이론</t>
  </si>
  <si>
    <t>성과관리 리더의 마음가짐</t>
  </si>
  <si>
    <t>코칭의 이해</t>
  </si>
  <si>
    <t>코칭의 프로세스</t>
  </si>
  <si>
    <t>기본적인 코칭 스킬</t>
  </si>
  <si>
    <t>코칭을 위한 성향 분석</t>
  </si>
  <si>
    <t>평가자의 오류</t>
  </si>
  <si>
    <t>코칭을 위한 피드백</t>
  </si>
  <si>
    <t>효과적인 코칭을 위한 리더의 갈등관리 방법</t>
  </si>
  <si>
    <t>부하직원 코칭을 위한 바람직한 리더의 인정 스킬</t>
  </si>
  <si>
    <t>프레젠테이션이 선물을 주는 것이라고요?</t>
  </si>
  <si>
    <t>프레젠테이션도 제대로 알아야 잘할 수 있다고요?</t>
  </si>
  <si>
    <t>발표울렁증 해결방안, 어디 없나요?</t>
  </si>
  <si>
    <t xml:space="preserve">프레젠터가 알아야 할 설득의 심리학 </t>
  </si>
  <si>
    <t>프레젠터에게 필요한 세 가지 기본자세</t>
  </si>
  <si>
    <t>프레젠테이션의 성공요소</t>
  </si>
  <si>
    <t>스토리텔링이 정확히 뭔가요?</t>
  </si>
  <si>
    <t>프레젠테이션에서 스토리텔링을 활용하는 꿀팁</t>
  </si>
  <si>
    <t>뻘쭘해도 프레젠테이션 리허설 꼭 합시다.</t>
  </si>
  <si>
    <t>잘하는 PT VS. 못하는 PT</t>
  </si>
  <si>
    <t xml:space="preserve">프레젠테이션은 뮤지컬처럼 준비하라! </t>
  </si>
  <si>
    <t>넌버벌(Nonverbal)이 뭔가요?</t>
  </si>
  <si>
    <t>자세와 제스처부터 프로가 되려면?</t>
  </si>
  <si>
    <t>표정과 시선 처리는 어떻게 하나요?</t>
  </si>
  <si>
    <t>나의 말 속도는 적당한가?</t>
  </si>
  <si>
    <t>프레젠테이션에서 하지 말아야 할 말은?</t>
  </si>
  <si>
    <t xml:space="preserve">3단 프레임을 활용해서 발표하는 방법은? </t>
  </si>
  <si>
    <t>프레젠테이션 Q&amp;A 기초 스킬</t>
  </si>
  <si>
    <t>질의응답 5단계</t>
  </si>
  <si>
    <t xml:space="preserve">질의응답 실전 스킬 </t>
  </si>
  <si>
    <t>관심유발 오프닝 &amp; 감동작렬 클로징 스킬</t>
  </si>
  <si>
    <t xml:space="preserve">알아두면 쓸만한 파워포인트 진행 스킬 </t>
  </si>
  <si>
    <t>새로운 프레젠테이션 도구들</t>
  </si>
  <si>
    <t>어리석은 의사결정을 부르는 4가지 실수</t>
  </si>
  <si>
    <t>객관적 시각으로 판단하는 2가지 방법</t>
  </si>
  <si>
    <t>악마의 변호인 역할</t>
  </si>
  <si>
    <t>객관적인 의사결정을 위한 관찰자 시각의 효과적인 질문들</t>
  </si>
  <si>
    <t>최악에서 최상까지의 시나리오를 고려한 현명한 의사결정</t>
  </si>
  <si>
    <t>사전 검시기법과 사전 퍼레이드</t>
  </si>
  <si>
    <t>매장 내 음악이 제품 선택에 미친 영향</t>
  </si>
  <si>
    <t>변화에 성공하기 위한 기초체력 바로 알기</t>
  </si>
  <si>
    <t>변화에 맞서 저항해보기</t>
  </si>
  <si>
    <t>변화에 대응하는 일반적인 자세</t>
  </si>
  <si>
    <t>변화를 위해 가장 중요한 것 이해하기</t>
  </si>
  <si>
    <t>변화에 필요한 바람직한 자세 습득하기</t>
  </si>
  <si>
    <t>변화에 성공하기 위한 역량을 높이기</t>
  </si>
  <si>
    <t>변화를 위한 올바른 학습 내용과 방법 이해하기</t>
  </si>
  <si>
    <t>변화관리의 의미를 구체적으로 알아보자</t>
  </si>
  <si>
    <t>변화관리의 영역 파헤치기</t>
  </si>
  <si>
    <t>변화관리 모델의 의미 이해하기</t>
  </si>
  <si>
    <t>변화관리의 프로세스 이해하기</t>
  </si>
  <si>
    <t>조직이 변화할 때 저항하는 요소를 알아보기</t>
  </si>
  <si>
    <t>변화에 대한 저항요소 극복하기</t>
  </si>
  <si>
    <t>변화관리의 효과 찾아보기</t>
  </si>
  <si>
    <t>변화 추진자의 역할 이해하기</t>
  </si>
  <si>
    <t>변화관리의 핵심요소 이해하기</t>
  </si>
  <si>
    <t>변화관리를 통해 구축해야 할 조직문화 알아보기</t>
  </si>
  <si>
    <t>협상 시작 전 꼭 해야 할 질문</t>
  </si>
  <si>
    <t>협상의 세 가지 종류</t>
  </si>
  <si>
    <t>협상도 자전거처럼 프레임이 중요하다</t>
  </si>
  <si>
    <t>BATNA를 마련하라</t>
  </si>
  <si>
    <t>상대를 만족시킬 논리를 개발하라</t>
  </si>
  <si>
    <t>목적을 확인하며 근거를 보강하라</t>
  </si>
  <si>
    <t>이성이 아닌 감정을 공략하라</t>
  </si>
  <si>
    <t>협상에서 사랑받는 말하기방법</t>
  </si>
  <si>
    <t>되로 주고 말로 받아라</t>
  </si>
  <si>
    <t>협상의 세 가지 공격기술</t>
  </si>
  <si>
    <t>강한 사람을 대상으로 협상을 잘하는 기술</t>
  </si>
  <si>
    <t>창의적 대안 기술 Bet(베팅하기)</t>
  </si>
  <si>
    <t>창의적 대안 기술 Rule Change(규칙 바꾸기)</t>
  </si>
  <si>
    <t>창의적 대안 기술_ADD(덧붙이기)</t>
  </si>
  <si>
    <t>창의적 대안 기술_Chop(나누기)</t>
  </si>
  <si>
    <t>창의적 대안 기술_Exchange(맞바꾸기)</t>
  </si>
  <si>
    <t>제안 협상의 두 가지 기술</t>
  </si>
  <si>
    <t>협상에서 반드시 피해야 할 금기</t>
  </si>
  <si>
    <t>협상할 때 자주 하는 세 가지 실수</t>
  </si>
  <si>
    <t>협상 성공 방해 요소 점검방법</t>
  </si>
  <si>
    <t>협상의 기본기술 실습 방법</t>
  </si>
  <si>
    <t>실제 협상을 준비하는 방법</t>
  </si>
  <si>
    <t>홍보(PR)의 이해와 범위</t>
  </si>
  <si>
    <t>홍보 미디어 변화와 홍보담당자의 역할</t>
  </si>
  <si>
    <t>다양한 홍보 프로그램 종류 및 진행방법</t>
  </si>
  <si>
    <t>상황분석에서 평가까지의 PR 프로세스</t>
  </si>
  <si>
    <t>PR 기획단계의 다양한 조사 기법</t>
  </si>
  <si>
    <t xml:space="preserve">IMC와 홍보전략 </t>
  </si>
  <si>
    <t xml:space="preserve">디지털 유목민과 홍보 </t>
  </si>
  <si>
    <t xml:space="preserve">SNS 홍보 </t>
  </si>
  <si>
    <t>홍보 전문가와 언론홍보 업무</t>
  </si>
  <si>
    <t>언론홍보 마케팅</t>
  </si>
  <si>
    <t>미디어 서비스 (언론과의 인터뷰)</t>
  </si>
  <si>
    <t>미디어 퍼블리시티</t>
  </si>
  <si>
    <t xml:space="preserve">뉴스기사의 종류와 구조 </t>
  </si>
  <si>
    <t>보도자료의 구성</t>
  </si>
  <si>
    <t>보도자료의 작성</t>
  </si>
  <si>
    <t>보도자료의 배포</t>
  </si>
  <si>
    <t>위기관리</t>
  </si>
  <si>
    <t>위기 대응 커뮤니케이션 프로세스</t>
  </si>
  <si>
    <t>기자 대응 및 언론 피해 대응</t>
  </si>
  <si>
    <t>홍보전략 수립 5단계</t>
  </si>
  <si>
    <t>홍보전략 실행을 위한 세 가지 루틴</t>
  </si>
  <si>
    <t>바이럴 마케팅을 위한 홍보전략</t>
  </si>
  <si>
    <t>미디어와 적당히 친해지기 위한 준비 기술</t>
  </si>
  <si>
    <t>미디어의 관심을 유도하는 방법</t>
  </si>
  <si>
    <t>포털 사이트의 효과적 활용 기술</t>
  </si>
  <si>
    <t>홍보용 사진 자료 제작 기술</t>
  </si>
  <si>
    <t>동영상 홍보자료와 인포그래픽 홍보자료 활용 기술</t>
  </si>
  <si>
    <t>뉴스 가치의 올바른 이해</t>
  </si>
  <si>
    <t>뉴스 가치를 높이는 다섯 가지 기술</t>
  </si>
  <si>
    <t>뉴스 가치가 있는 홍보 소재를 찾는 방법</t>
  </si>
  <si>
    <t>홍보자료 작성의 기본기</t>
  </si>
  <si>
    <t>홍보자료를 잘 쓰는 방법</t>
  </si>
  <si>
    <t>홍보자료 작성 시 하지 말아야 할 실수</t>
  </si>
  <si>
    <t>설립과 인수합병을 많은 사람들에게 알려야 할 때</t>
  </si>
  <si>
    <t>새로운 상품이나 사업계획에 대한 확신을 주고 싶을 때</t>
  </si>
  <si>
    <t>출품이나 조사연구결과에 대한 호의적 여론을 조성하고 싶을 때</t>
  </si>
  <si>
    <t>수상이나 제휴 소식을 통해 인지도를 높여야 할 때</t>
  </si>
  <si>
    <t>세일즈 프로모션을 실행할 때</t>
  </si>
  <si>
    <t>사회공헌활동이나 특별한 행사를 할 때</t>
  </si>
  <si>
    <t>사업성과를 널리 알려야 할 때</t>
  </si>
  <si>
    <t>회사 인물의 소식을 전해야 할 때</t>
  </si>
  <si>
    <t>홍보의 품격을 높여주는 몇 가지 기술</t>
  </si>
  <si>
    <t>신입사원 마인드면 오케이</t>
  </si>
  <si>
    <t>Small Talk와 감사표현</t>
  </si>
  <si>
    <t>좋은 동료의 조건</t>
  </si>
  <si>
    <t>나의 업무 리프레이밍</t>
  </si>
  <si>
    <t>문제에서 전략과제까지</t>
  </si>
  <si>
    <t>협업하는 능력</t>
  </si>
  <si>
    <t>조직 내 의사소통</t>
  </si>
  <si>
    <t>의사소통의 5가지 유형</t>
  </si>
  <si>
    <t>팔로워와 리더는 한 끗 차</t>
  </si>
  <si>
    <t>팔로워십 실천 방법</t>
  </si>
  <si>
    <t>미래 비전 설계하기</t>
  </si>
  <si>
    <t>롤모델과 멘토 이야기</t>
  </si>
  <si>
    <t>시간 자원 관리하기</t>
  </si>
  <si>
    <t>갈등을 바라보는 관점</t>
  </si>
  <si>
    <t>갈등의 핵심은 감정관리</t>
  </si>
  <si>
    <t>자신의 강점을 아는 사람</t>
  </si>
  <si>
    <t>업무 강점 찾기</t>
  </si>
  <si>
    <t>나를 향한 관점과 마음</t>
  </si>
  <si>
    <t>완벽하지 않아도 괜찮아</t>
  </si>
  <si>
    <t>Digital Transformation과 AR</t>
  </si>
  <si>
    <t>AR 콘텐츠의 기획과 제작</t>
  </si>
  <si>
    <t>개인정보보호의 필요성</t>
  </si>
  <si>
    <t>개인정보 유출을 막는 실천수칙</t>
  </si>
  <si>
    <t>생활 속 내 정보 지키는 방법</t>
  </si>
  <si>
    <t>위치정보보호법의 이해</t>
  </si>
  <si>
    <t>비대면 금융거래 시 주의점</t>
  </si>
  <si>
    <t>데이터 3법과 마이데이터</t>
  </si>
  <si>
    <t>빅데이터 시대의 개인정보보호</t>
  </si>
  <si>
    <t>화상회의에서 정보 유출 막는 법</t>
  </si>
  <si>
    <t>비울수록 채워지는 리더의 시간</t>
  </si>
  <si>
    <t>업의 본질 재정립이 중요한 이유</t>
  </si>
  <si>
    <t>Teaching이 아니라 Coaching의 시대</t>
  </si>
  <si>
    <t xml:space="preserve">생성형 인공지능이란? </t>
  </si>
  <si>
    <t>세상을 뒤흔든 챗GPT 알아보기</t>
  </si>
  <si>
    <t>GPT와 오픈AI 이야기</t>
  </si>
  <si>
    <t>챗GPT 어떻게 동작하는가</t>
  </si>
  <si>
    <t xml:space="preserve">생성형 AI는 어떻게 비즈니스를 확장하는가? </t>
  </si>
  <si>
    <t>챗GPT가 가져온 인공지능 비즈니스의 변화</t>
  </si>
  <si>
    <t xml:space="preserve">챗GPT4의 등장과 새로운 변화는? </t>
  </si>
  <si>
    <t>글로 만드는 그림, 생성형 이미지의 강력한 진화</t>
  </si>
  <si>
    <t>생성형 인공지능 활용 사례</t>
  </si>
  <si>
    <t>생성형 인공지능의 명과 암</t>
  </si>
  <si>
    <t>ChatGPT로 MS 오피스 업무 자동화하기</t>
  </si>
  <si>
    <t>엑셀에서 복잡한 함수 10초 만에 작성하기</t>
  </si>
  <si>
    <t>엑셀에서 이상한 숫자 10초 만에 찾아내기</t>
  </si>
  <si>
    <t>엑셀에서 잘못된 데이터 10초 만에 바로잡기</t>
  </si>
  <si>
    <t>엑셀 데이터를 10초 만에 비교해서 삭제하기</t>
  </si>
  <si>
    <t>엑셀 파일 10초 만에 합치고 쪼개기</t>
  </si>
  <si>
    <t>PC 파일 100개 이름 10초 만에 바꾸기</t>
  </si>
  <si>
    <t>PC 이미지 10개를 파워포인트에 10초 만에 집어넣기</t>
  </si>
  <si>
    <t>파워포인트 글자 서식 10초 만에 통일하기</t>
  </si>
  <si>
    <t>파워포인트 표 서식 10초 만에 통일하기</t>
  </si>
  <si>
    <t>ChatGPT를 극대화해서 사용할 수 있는 세팅하기</t>
  </si>
  <si>
    <t>효과적인 결과물을 산출하는,_x000D_
프롬프트 구성의 8가지 비결</t>
  </si>
  <si>
    <t>마법을 부르는 프롬프트의 5가지 매직 키워드</t>
  </si>
  <si>
    <t>다양한 데이터 정리와 분석, 표와 그래프 만들기</t>
  </si>
  <si>
    <t>업무, 행사, 예산 등 여러 기획안 생성</t>
  </si>
  <si>
    <t>목차 잡기, 업무 실행 플랜과_x000D_
체크 리스트, 매뉴얼 만들기</t>
  </si>
  <si>
    <t>시간이 1/5로 절약되는 여러 가지 Text 작업들</t>
  </si>
  <si>
    <t>업무에 이용되는 ChatGPT 자동화 툴의 도래</t>
  </si>
  <si>
    <t>ChatGPT의 시대에 직장인에게 필요한 능력_x000D_
: 기획과 재구조능력, 연결의 힘</t>
  </si>
  <si>
    <t>ChatGPT의 시대에 직장인에게 필요한 능력_x000D_
: 질문하는 힘, 공감과 견해를 가지고 휴먼터치하기</t>
  </si>
  <si>
    <t>은퇴는 인생의 새로운 전환점이다</t>
  </si>
  <si>
    <t>행복한 노후를 위한 인생 이모작</t>
  </si>
  <si>
    <t>후회 없는 노후를 즐기기 위해 찾아야 할 행복</t>
  </si>
  <si>
    <t>은퇴 준비는 버킷리스트 작성에서부터</t>
  </si>
  <si>
    <t>선물 같은 하루를 즐길 수 있는 시간 활용법</t>
  </si>
  <si>
    <t>주변 환경에서 변화의 방향성을 인지하라</t>
  </si>
  <si>
    <t>변화를 지속하는 동기부여와 리더십</t>
  </si>
  <si>
    <t>변화와 발전의 속도를 결정하는 팀웍과 협업</t>
  </si>
  <si>
    <t>변화의 과정에 직면하는 위기 상황 인지하기</t>
  </si>
  <si>
    <t>효과적인 위기 대응을 통한 변화 지속</t>
  </si>
  <si>
    <t>끊임없는 변화와 혁신의 에너지 이어가기</t>
  </si>
  <si>
    <t>인공지능 자율주행 자동차 경쟁</t>
  </si>
  <si>
    <t>하늘과 땅에서의 무인 경쟁</t>
  </si>
  <si>
    <t>네 번째 불연속</t>
  </si>
  <si>
    <t>이노베이터</t>
  </si>
  <si>
    <t>창조의 엔진</t>
  </si>
  <si>
    <t>냉동인간</t>
  </si>
  <si>
    <t>특이점이 온다</t>
  </si>
  <si>
    <t>멈출 수 없는 식량의 미래</t>
  </si>
  <si>
    <t>재생에너지와 부활하는 에디슨</t>
  </si>
  <si>
    <t>다수의 노인 VS 소수의 청년</t>
  </si>
  <si>
    <t>잉여 인간 VS 초지능 인간</t>
  </si>
  <si>
    <t>STEM 교육 VS ESTEEM 교육</t>
  </si>
  <si>
    <t>시민사회 VS 통제사회</t>
  </si>
  <si>
    <t>제2의 기계시대</t>
  </si>
  <si>
    <t>사람과 컴퓨터</t>
  </si>
  <si>
    <t>생각하는 기계</t>
  </si>
  <si>
    <t>밀레니얼 세대와 Z세대 키워드 1</t>
  </si>
  <si>
    <t>밀레니얼 세대와 Z세대 키워드 2</t>
  </si>
  <si>
    <t>커뮤니케이션의 진화</t>
  </si>
  <si>
    <t>소유에서 공유까지</t>
  </si>
  <si>
    <t>세대 간의 스트리밍</t>
  </si>
  <si>
    <t>편리미엄</t>
  </si>
  <si>
    <t>업글인간</t>
  </si>
  <si>
    <t>초개인화 기술</t>
  </si>
  <si>
    <t>특화생존</t>
  </si>
  <si>
    <t>페어플레이</t>
  </si>
  <si>
    <t>이커머스에서 주목하는 세대</t>
  </si>
  <si>
    <t>시니어 크리에이터가 뜬다</t>
  </si>
  <si>
    <t>플랫폼을 통해 새로운 일자리를 찾다</t>
  </si>
  <si>
    <t>책쓰기의 3개 관문</t>
  </si>
  <si>
    <t>주제 발견하기</t>
  </si>
  <si>
    <t>콘셉트 정하기</t>
  </si>
  <si>
    <t>목차 정하기</t>
  </si>
  <si>
    <t>초고 쓰기 1</t>
  </si>
  <si>
    <t>초고 쓰기 2</t>
  </si>
  <si>
    <t>원고투고 및 출고하기</t>
  </si>
  <si>
    <t>뇌의 미래</t>
  </si>
  <si>
    <t>마음의 미래</t>
  </si>
  <si>
    <t>인공생명</t>
  </si>
  <si>
    <t>마음의 아이들</t>
  </si>
  <si>
    <t>트랜스휴머니즘</t>
  </si>
  <si>
    <t>매트릭스로 철학하기</t>
  </si>
  <si>
    <t>가상현실의 탄생</t>
  </si>
  <si>
    <t>먹이</t>
  </si>
  <si>
    <t>크리스퍼가 온다</t>
  </si>
  <si>
    <t>인에비터블</t>
  </si>
  <si>
    <t>자연은 위대한 스승이다</t>
  </si>
  <si>
    <t>블록체인 혁명</t>
  </si>
  <si>
    <t>메이커스</t>
  </si>
  <si>
    <t>나노기술이 세상을 바꾼다</t>
  </si>
  <si>
    <t>스마트 스웜</t>
  </si>
  <si>
    <t>지속가능한 발전의 시대</t>
  </si>
  <si>
    <t>포크는 왜 네 갈퀴를 달게 되었나</t>
  </si>
  <si>
    <t>종이 한 장의 차이</t>
  </si>
  <si>
    <t>2035 일의 미래로 가라</t>
  </si>
  <si>
    <t>리더십 역량과 디지털 역량</t>
  </si>
  <si>
    <t>디지털 트랜스포메이션 5가지 추진 방안</t>
  </si>
  <si>
    <t>파이프라인에서 플랫폼으로</t>
  </si>
  <si>
    <t>제품경제에서 구독경제로</t>
  </si>
  <si>
    <t>디지털 미디어 기업으로 변신한 버버리</t>
  </si>
  <si>
    <t>데이터 비즈니스의 선두에 선 스타벅스</t>
  </si>
  <si>
    <t>AI 슈퍼파워</t>
  </si>
  <si>
    <t>2040 디바이디드</t>
  </si>
  <si>
    <t>마음의 지도</t>
  </si>
  <si>
    <t>지속가능발전 목표란 무엇인가</t>
  </si>
  <si>
    <t>마스터 알고리즘</t>
  </si>
  <si>
    <t>4차 인간</t>
  </si>
  <si>
    <t>에코지능</t>
  </si>
  <si>
    <t>뇌가 지어낸 모든 세계</t>
  </si>
  <si>
    <t>4차 산업혁명과 융합</t>
  </si>
  <si>
    <t>테크노 사피엔스</t>
  </si>
  <si>
    <t>왜 나는 돈을 공부한 적이 없을까</t>
  </si>
  <si>
    <t>내가 돈이 없는 4가지 이유</t>
  </si>
  <si>
    <t>당신이 돈에 무지한 이유</t>
  </si>
  <si>
    <t>불연속의 미래</t>
  </si>
  <si>
    <t>돈을 버는 세 가지 방법</t>
  </si>
  <si>
    <t>돈을 보관하는 세 가지 방법</t>
  </si>
  <si>
    <t>성공을 보장하는 유일한 시장</t>
  </si>
  <si>
    <t>사상 최고가의 비밀</t>
  </si>
  <si>
    <t>상장지수펀드의 구조</t>
  </si>
  <si>
    <t>더 높은 수익률을 위한 투자방법</t>
  </si>
  <si>
    <t>나의 시간과 투자의 시간</t>
  </si>
  <si>
    <t>달콤하지 않은 미래</t>
  </si>
  <si>
    <t>경제적 자유 방정식</t>
  </si>
  <si>
    <t>AI 이노베이션이란</t>
  </si>
  <si>
    <t>AI를 통한 혁신 방법</t>
  </si>
  <si>
    <t>데이터 선정 및 확보 전략</t>
  </si>
  <si>
    <t>외부 API 소싱 전략</t>
  </si>
  <si>
    <t>AI의 가치경로와 기능적 가치</t>
  </si>
  <si>
    <t>AI의 경험적 가치 창출</t>
  </si>
  <si>
    <t>탁월한 비즈니스 모델과의 결합</t>
  </si>
  <si>
    <t>AI 혁신을 위한 필수 인재</t>
  </si>
  <si>
    <t>AI와의 협업모델 구축</t>
  </si>
  <si>
    <t>가치창출의 기본</t>
  </si>
  <si>
    <t>환경변화와 가치창출</t>
  </si>
  <si>
    <t>기술변화와 가치창출</t>
  </si>
  <si>
    <t>윤리경영과 가치창출</t>
  </si>
  <si>
    <t>다양한 분야에서의 가치창출</t>
  </si>
  <si>
    <t>미국에 중국은 없다</t>
  </si>
  <si>
    <t>미국 주식시장을 흔들 세 개의 손</t>
  </si>
  <si>
    <t>임사체험의 수수께끼</t>
  </si>
  <si>
    <t>우주관광 시대가 열린다</t>
  </si>
  <si>
    <t>인간을 닮은 로봇의 미래</t>
  </si>
  <si>
    <t>인공지능으로 만드는 나의 분신</t>
  </si>
  <si>
    <t>내가 원하는 아이를 가질 수 있는 미래</t>
  </si>
  <si>
    <t>엘리베이터 타고 우주로</t>
  </si>
  <si>
    <t xml:space="preserve">진짜로 다가오는 가상현실 </t>
  </si>
  <si>
    <t>세상을 바꾸는 나노기술</t>
  </si>
  <si>
    <t>ESG 경영의 진화 발전</t>
  </si>
  <si>
    <t>ESG 투자란 무엇인가</t>
  </si>
  <si>
    <t>왜 ESG인가</t>
  </si>
  <si>
    <t>ESG 투자의 국내외 동향</t>
  </si>
  <si>
    <t>ESG 평가의 이해</t>
  </si>
  <si>
    <t>ESG가 시장을 이길 수 있나</t>
  </si>
  <si>
    <t>ESG 경영의 위험과 기회</t>
  </si>
  <si>
    <t>ESG의 주요 이니셔티브와 가이드라인</t>
  </si>
  <si>
    <t>주주행동주의와 스튜어드십 코드</t>
  </si>
  <si>
    <t>기업은 어떻게 대응해야 하는가</t>
  </si>
  <si>
    <t>전산에서 내려받은 데이터가 계산되지 않는 문제 해결하기</t>
  </si>
  <si>
    <t>빈 셀에 원하는 데이터 일괄 입력하기</t>
  </si>
  <si>
    <t>원하는 행마다 소계 삽입하고 서식 자동화하기</t>
  </si>
  <si>
    <t>조건부 서식을 활용한 간트차트로 프로젝트 일정 표현하기</t>
  </si>
  <si>
    <t>데이터 목록에서 중복의 문제 해결하고 고유 모델명 추출하기</t>
  </si>
  <si>
    <t>피벗테이블로 하는 데이터 분석 노하우(1)</t>
  </si>
  <si>
    <t>피벗테이블로 하는 데이터 분석 노하우(2)</t>
  </si>
  <si>
    <t>마리 앙투아네트의 테이블</t>
  </si>
  <si>
    <t>서양미술사</t>
  </si>
  <si>
    <t>무량수전 배흘림기둥에 기대서서</t>
  </si>
  <si>
    <t>여행의 이유</t>
  </si>
  <si>
    <t>나는 내가 죽었다고 생각했습니다</t>
  </si>
  <si>
    <t>직업의 종말</t>
  </si>
  <si>
    <t>리더십 불변의 법칙</t>
  </si>
  <si>
    <t>셰일 혁명과 미국 없는 세계</t>
  </si>
  <si>
    <t>침묵의 봄</t>
  </si>
  <si>
    <t>마케팅이다</t>
  </si>
  <si>
    <t>50대 사건으로 보는 돈의 역사</t>
  </si>
  <si>
    <t>그로스 아이큐</t>
  </si>
  <si>
    <t>나는 왜 이 일을 하는가</t>
  </si>
  <si>
    <t>기사단장 죽이기</t>
  </si>
  <si>
    <t>섬</t>
  </si>
  <si>
    <t>사피엔스</t>
  </si>
  <si>
    <t>클루지</t>
  </si>
  <si>
    <t>나의 문화유산답사기</t>
  </si>
  <si>
    <t>인류의 미래</t>
  </si>
  <si>
    <t>통제불능</t>
  </si>
  <si>
    <t>일자리의 미래</t>
  </si>
  <si>
    <t>우버 혁명</t>
  </si>
  <si>
    <t>사이보그 시티즌</t>
  </si>
  <si>
    <t>창조하는 뇌</t>
  </si>
  <si>
    <t>제우스와 신들의 계보</t>
  </si>
  <si>
    <t>왜 다시 신통기인가</t>
  </si>
  <si>
    <t>우화의 의미와 교훈</t>
  </si>
  <si>
    <t>우화의 갈래와 예</t>
  </si>
  <si>
    <t>대화는 철학의 첫 걸음</t>
  </si>
  <si>
    <t>에로스를 찬미하라</t>
  </si>
  <si>
    <t>핵심 정보를 지키는 실천 수칙</t>
  </si>
  <si>
    <t>언택트 환경의 정보 보안</t>
  </si>
  <si>
    <t>새롭게 이해하는 개인정보보호법과 데이터 3법</t>
  </si>
  <si>
    <t>진화하는 공격을 막는 보안 수칙</t>
  </si>
  <si>
    <t>신기술을 활용한 차세대 보안</t>
  </si>
  <si>
    <t>데이터를 활용하는 새로운 정보 보안</t>
  </si>
  <si>
    <t>이런 분들에게 이 콘텐츠를 추천합니다</t>
  </si>
  <si>
    <t>파워BI 설치 방법</t>
  </si>
  <si>
    <t>파워BI 화면 구성</t>
  </si>
  <si>
    <t>데이터 가져오기</t>
  </si>
  <si>
    <t>데이터 확인 방법</t>
  </si>
  <si>
    <t>묶은 가로 막대형 차트</t>
  </si>
  <si>
    <t>묶은 세로 막대형 차트</t>
  </si>
  <si>
    <t>리본 차트</t>
  </si>
  <si>
    <t>폭포 차트</t>
  </si>
  <si>
    <t>깔때기 차트</t>
  </si>
  <si>
    <t>분산형 차트</t>
  </si>
  <si>
    <t>차트 서식</t>
  </si>
  <si>
    <t>슬라이서</t>
  </si>
  <si>
    <t>표지 만들기</t>
  </si>
  <si>
    <t>단추 사용</t>
  </si>
  <si>
    <t>테마</t>
  </si>
  <si>
    <t>로블록스 소개</t>
  </si>
  <si>
    <t>로블록스 회원가입</t>
  </si>
  <si>
    <t>로블록스 웹사이트 메뉴 구성</t>
  </si>
  <si>
    <t>로블록스 스튜디오 초기 화면</t>
  </si>
  <si>
    <t>로블록스 스튜디오 화면 구성</t>
  </si>
  <si>
    <t>로블록스 스튜디오 조작 방법</t>
  </si>
  <si>
    <t>파트 종류 및 재질 변경</t>
  </si>
  <si>
    <t>파트 조합하여 새로운 모양 만들기</t>
  </si>
  <si>
    <t>파트에 효과 넣기</t>
  </si>
  <si>
    <t>최종 모습 미리보기</t>
  </si>
  <si>
    <t>학생용 나무의자 만들기</t>
  </si>
  <si>
    <t>학생용 나무책상 만들기</t>
  </si>
  <si>
    <t>칠판 만들기</t>
  </si>
  <si>
    <t>사물함 만들기</t>
  </si>
  <si>
    <t>교실 구조에 맞게 배치하기</t>
  </si>
  <si>
    <t>창문 만들기</t>
  </si>
  <si>
    <t>교실 완성하기</t>
  </si>
  <si>
    <t>복도 만들기</t>
  </si>
  <si>
    <t>계단 만들기</t>
  </si>
  <si>
    <t>2층 만들기</t>
  </si>
  <si>
    <t>운동장 만들기</t>
  </si>
  <si>
    <t>작은 나무 만들고 배치하기</t>
  </si>
  <si>
    <t>도구상자 사용하여 학교 꾸미기</t>
  </si>
  <si>
    <t>도구상자 사용할 때 주의할 점</t>
  </si>
  <si>
    <t>베이스플레이크 크기 조정하기</t>
  </si>
  <si>
    <t>월드 배포하기</t>
  </si>
  <si>
    <t>나의 월드 플레이하기</t>
  </si>
  <si>
    <t>메타버스 개념</t>
  </si>
  <si>
    <t>메타버스의 주요 특성</t>
  </si>
  <si>
    <t>메타버스 산업 구조</t>
  </si>
  <si>
    <t>아이디어 노트 확인 전 참고사항</t>
  </si>
  <si>
    <t>홍보용 월드 제작</t>
  </si>
  <si>
    <t>체험형 월드 제작</t>
  </si>
  <si>
    <t>특별한 고객과 프라이빗 미팅</t>
  </si>
  <si>
    <t>상호작용 중심의 정보공유회</t>
  </si>
  <si>
    <t>학습공동체 구축 및 운영</t>
  </si>
  <si>
    <t>부캐 제작 및 운영 대행</t>
  </si>
  <si>
    <t>역사 체험</t>
  </si>
  <si>
    <t>여행 체험</t>
  </si>
  <si>
    <t>메모리얼 파크</t>
  </si>
  <si>
    <t>저작 리소스 제작 및 유통</t>
  </si>
  <si>
    <t>인터랙티브 기능성 게임 제작</t>
  </si>
  <si>
    <t>심리 테라피</t>
  </si>
  <si>
    <t>디지털 부동산 거래 플랫폼</t>
  </si>
  <si>
    <t>VR 커뮤니케이션 서비스</t>
  </si>
  <si>
    <t>고객지원 플랫폼</t>
  </si>
  <si>
    <t>메타버스 오피스</t>
  </si>
  <si>
    <t>버추얼 유튜버 지원</t>
  </si>
  <si>
    <t>메타버스 위탁 운영</t>
  </si>
  <si>
    <t>메타버스 인력 양성</t>
  </si>
  <si>
    <t>The Little People</t>
  </si>
  <si>
    <t>The Capital City</t>
  </si>
  <si>
    <t>The King</t>
  </si>
  <si>
    <t>Free Again</t>
  </si>
  <si>
    <t>The City in Danger</t>
  </si>
  <si>
    <t>The War with Blefuscu</t>
  </si>
  <si>
    <t>Gulliver in Danger</t>
  </si>
  <si>
    <t>Back to England</t>
  </si>
  <si>
    <t>The Giant</t>
  </si>
  <si>
    <t>Gulliver Meets the Queen</t>
  </si>
  <si>
    <t>Danger in the Castle</t>
  </si>
  <si>
    <t>Gulliver Misses Home</t>
  </si>
  <si>
    <t>England</t>
  </si>
  <si>
    <t>Gulliver is Angry at the King</t>
  </si>
  <si>
    <t>Gulliver Escapes</t>
  </si>
  <si>
    <t>Gulliver Returns Home</t>
  </si>
  <si>
    <t>식품 포장의 기초</t>
  </si>
  <si>
    <t>농식품 패키징 설계 기법</t>
  </si>
  <si>
    <t>농식품 기능성 포장 기법</t>
  </si>
  <si>
    <t>농식품 스마트패키징 사례</t>
  </si>
  <si>
    <t>객관식 문제풀이</t>
  </si>
  <si>
    <t>온습도 센서</t>
  </si>
  <si>
    <t>블루투스 1</t>
  </si>
  <si>
    <t>블루투스 2</t>
  </si>
  <si>
    <t>RGB LED</t>
  </si>
  <si>
    <t>I2C LCD</t>
  </si>
  <si>
    <t>조도 센서</t>
  </si>
  <si>
    <t>부가가치세 특징</t>
  </si>
  <si>
    <t>납세요건 (1)</t>
  </si>
  <si>
    <t>납세요건 (2)</t>
  </si>
  <si>
    <t>과세대상거래</t>
  </si>
  <si>
    <t>공급시기</t>
  </si>
  <si>
    <t>영세율과 면세</t>
  </si>
  <si>
    <t>과세표준</t>
  </si>
  <si>
    <t>매입세액</t>
  </si>
  <si>
    <t>세금계산서</t>
  </si>
  <si>
    <t>JMenu와 JPopupMenu</t>
  </si>
  <si>
    <t>BoxLayout</t>
  </si>
  <si>
    <t>이벤트</t>
  </si>
  <si>
    <t>그래픽</t>
  </si>
  <si>
    <t>웹 이미지 변환하기</t>
  </si>
  <si>
    <t>포토샵을 이용한 레이아웃 제작1</t>
  </si>
  <si>
    <t>포토샵을 이용한 레이아웃 제작2</t>
  </si>
  <si>
    <t>포토샵을 이용한 레이아웃 제작3</t>
  </si>
  <si>
    <t>포토샵을 이용한 레이아웃 제작4</t>
  </si>
  <si>
    <t>기초통계분석</t>
  </si>
  <si>
    <t>상관분석</t>
  </si>
  <si>
    <t>STATA 프로그램 소개</t>
  </si>
  <si>
    <t>요인분석</t>
  </si>
  <si>
    <t>뢰도분석</t>
  </si>
  <si>
    <t>1강 변경된 주요 노동관계법령의 이해</t>
  </si>
  <si>
    <t>2강 근로계약</t>
  </si>
  <si>
    <t>3강 근로시간</t>
  </si>
  <si>
    <t>4강 휴일</t>
  </si>
  <si>
    <t>5강 휴가</t>
  </si>
  <si>
    <t>6강 임금</t>
  </si>
  <si>
    <t>7강 취업규칙</t>
  </si>
  <si>
    <t>8강 근로관계 종료</t>
  </si>
  <si>
    <t>회계의 의의와 회계기준</t>
  </si>
  <si>
    <t>재무제표의 종류</t>
  </si>
  <si>
    <t>2023년 개정내용</t>
  </si>
  <si>
    <t>영세율</t>
  </si>
  <si>
    <t>대손세액공제</t>
  </si>
  <si>
    <t>매입세액공제</t>
  </si>
  <si>
    <t>부가가치세 납세절차</t>
  </si>
  <si>
    <t>부가가치세 신고 체크리스트</t>
  </si>
  <si>
    <t>강사 소개</t>
  </si>
  <si>
    <t>당신이 생각이 많은 이유</t>
  </si>
  <si>
    <t>남들과 다르게 시간을 2배로 쓰는 방법</t>
  </si>
  <si>
    <t>성공의 운을 만드는 방법</t>
  </si>
  <si>
    <t>메모의 목적과 습관들이는 방법</t>
  </si>
  <si>
    <t>메모의 도구 선택과 환경 조성 방법</t>
  </si>
  <si>
    <t>시각적인 메모의 방법</t>
  </si>
  <si>
    <t>기호와 암호를 활용하는 방법</t>
  </si>
  <si>
    <t>일상생활에서 메모하는 방법</t>
  </si>
  <si>
    <t>직장생활에서 업무능력 향상 방법</t>
  </si>
  <si>
    <t>메모를 할 수 없는 상황 대처 방법</t>
  </si>
  <si>
    <t>정보를 정리하는 메모 방법</t>
  </si>
  <si>
    <t>아이디어가 떠올랐을 때의 메모 방법</t>
  </si>
  <si>
    <t>메모를 데이터베이스로 구축하는 방법</t>
  </si>
  <si>
    <t>회의나 세미나에서 메모하는 방법</t>
  </si>
  <si>
    <t>명함 예절과 명함 메모하는 방법</t>
  </si>
  <si>
    <t>스트레스 해소를 위한 메모 방법</t>
  </si>
  <si>
    <t>중요 메모지와 메모장 관리 방법</t>
  </si>
  <si>
    <t>퍼스널 브랜딩이 필요한 이유</t>
  </si>
  <si>
    <t>매력 넘치는 나만의 콘텐츠를 기획하는 법</t>
  </si>
  <si>
    <t>디지털 시대 글쓰기 접근비법</t>
  </si>
  <si>
    <t>쉽고 간결한 글쓰기 비법 공개</t>
  </si>
  <si>
    <t>사람의 마음을 훔치는 공감 글쓰기 비법</t>
  </si>
  <si>
    <t>나를 브랜딩하는 칼럼 글쓰기 방법</t>
  </si>
  <si>
    <t>Zoom에서 강의를 하기 위해 필요한 준비물과 필수 체크 요소</t>
  </si>
  <si>
    <t>Zoom 회의 기록(녹화) 하기 녹화본 보내는 방법</t>
  </si>
  <si>
    <t>참여형 강의로 만드는 온라인 강의 소통 실전 꿀팁 대방출</t>
  </si>
  <si>
    <t>이메일 마케팅의 장점</t>
  </si>
  <si>
    <t>이메일 연락처 수집하기</t>
  </si>
  <si>
    <t>이메일 컨텐츠 아이디어</t>
  </si>
  <si>
    <t>이메일 카피라이팅</t>
  </si>
  <si>
    <t>오픈율과 클릭룰 높이기</t>
  </si>
  <si>
    <t>스팸 메일 방지하기</t>
  </si>
  <si>
    <t>떡갈나무와 버드나무와 같은 삶</t>
  </si>
  <si>
    <t>목적 있는 고통 vs 목적 없는 고통</t>
  </si>
  <si>
    <t>거리의 법칙</t>
  </si>
  <si>
    <t>미리캔버스를 소개합니다</t>
  </si>
  <si>
    <t>기본 아이콘(워크 스페이스 상단 메뉴)</t>
  </si>
  <si>
    <t>감정의 이해(1)</t>
  </si>
  <si>
    <t>감정의 이해(2)</t>
  </si>
  <si>
    <t>감정의 찌꺼기 제거하기</t>
  </si>
  <si>
    <t>관계에서 나를 지키는 기술</t>
  </si>
  <si>
    <t>일상의 스트레스 관리법</t>
  </si>
  <si>
    <t>나를 잘 돌보는 사람이 되려면</t>
  </si>
  <si>
    <t>강좌 내용 요약 및 맺음말</t>
  </si>
  <si>
    <t>엑셀이란 녀석에 대해서 알아 봅시다</t>
  </si>
  <si>
    <t>엑셀에서 데이터 입력하기</t>
  </si>
  <si>
    <t>서식 지정으로 깔끔한 보고서 만들기</t>
  </si>
  <si>
    <t>함수마법사를 이용하여 쉽게 함수 사용하기</t>
  </si>
  <si>
    <t>단축키 사용으로 업무 시간 단축하기</t>
  </si>
  <si>
    <t>빠른실행도구 설정으로 업무효율 향상하기</t>
  </si>
  <si>
    <t>NFT와 블록체인</t>
  </si>
  <si>
    <t>NFT도 분야가 다양하다</t>
  </si>
  <si>
    <t>NFT 아트의 종류와 제네레티브 아트</t>
  </si>
  <si>
    <t>NFT 아트의 가치를 결정하는 요소</t>
  </si>
  <si>
    <t>NFT 마켓플레이스</t>
  </si>
  <si>
    <t>NFT 구매의 개념</t>
  </si>
  <si>
    <t>NFT 민팅하기</t>
  </si>
  <si>
    <t>NFT 아트를 시작하는 분들께 드리는 조언</t>
  </si>
  <si>
    <t>나만의 전자책 제작을 위한 기초 준비 단계</t>
  </si>
  <si>
    <t>PPT에서 실제로 만들어보는 나만의 전자책</t>
  </si>
  <si>
    <t>정신과 치료나 심리 상담 잘 받는 방법</t>
  </si>
  <si>
    <t>자녀 혹은 내가 정신과 입원을 생각하고 있다면</t>
  </si>
  <si>
    <t>우리 생활에서 보이지 않는 정신 질환</t>
  </si>
  <si>
    <t>자기답게 살면 행복하다</t>
  </si>
  <si>
    <t>자기다운 삶은 자신만을 위한 삶은 아니다</t>
  </si>
  <si>
    <t>당신은 원래 행복한 사람으로 태어났다</t>
  </si>
  <si>
    <t>행복한 삶을 영위하는 방법 10가지</t>
  </si>
  <si>
    <t>당신의 행복한 삶을 위한 행복방정식 만들기</t>
  </si>
  <si>
    <t>자기다운 일을 하기 위해 필요한 두 가지 역량</t>
  </si>
  <si>
    <t>재미있는 일 vs 보람있는 일</t>
  </si>
  <si>
    <t>나만의 혁신 DNA 찾는 방법</t>
  </si>
  <si>
    <t>자기만의 그릿(GRIT) 찾는 방법</t>
  </si>
  <si>
    <t>성공한 일(work) vs 행복한 생활(life)</t>
  </si>
  <si>
    <t>자기다움은 행복한 순간에 있어요</t>
  </si>
  <si>
    <t>잃어버린 나를 찾는 방법</t>
  </si>
  <si>
    <t>살아온 날보다 살아갈 날이 더 중요해요</t>
  </si>
  <si>
    <t>100세 인생을 살아가는 방법</t>
  </si>
  <si>
    <t>네이버클라우드와 떠나는 비즈니스 트렌드 여행</t>
  </si>
  <si>
    <t>네이버클라우드와 떠나는 MSA 여행</t>
  </si>
  <si>
    <t>네이버클라우드와 떠나는 Cloud 여행</t>
  </si>
  <si>
    <t>네이버클라우드 실무자가 짚어주는 최신 빅데이터 트렌드</t>
  </si>
  <si>
    <t>IT 서비스 전체 프로세스</t>
  </si>
  <si>
    <t>개발 프로세스 및 개발 방법론</t>
  </si>
  <si>
    <t>기본 구조 및 개발 방식</t>
  </si>
  <si>
    <t>도구 및 프로세스</t>
  </si>
  <si>
    <t>외부 시스템 연계</t>
  </si>
  <si>
    <t>DB 개발</t>
  </si>
  <si>
    <t>테스트 배포 오픈 및 안정화</t>
  </si>
  <si>
    <t>서버 구성 및 동작 원리</t>
  </si>
  <si>
    <t>네트워크 구성 및 동작 원리</t>
  </si>
  <si>
    <t>PC모바일 서비스 원리</t>
  </si>
  <si>
    <t>메타버스 기초 이론</t>
  </si>
  <si>
    <t>메타버스 플랫폼의 흐름</t>
  </si>
  <si>
    <t>메타버스 콘텐츠의 이해</t>
  </si>
  <si>
    <t>메타버스 서비스의 특징</t>
  </si>
  <si>
    <t>메타버스 크리에이터 생태계</t>
  </si>
  <si>
    <t>메타버스 콘텐츠의 확장</t>
  </si>
  <si>
    <t>일상속으로 파고든 디지털 트랜스포메이션</t>
  </si>
  <si>
    <t>전통기업의 디지털 트랜스포메이션 추진전략</t>
  </si>
  <si>
    <t>디지털 트랜스포메이션 생존전략</t>
  </si>
  <si>
    <t>AI로 완성되는 자율주행</t>
  </si>
  <si>
    <t>마케팅과 영업 활동을 돕는 AI</t>
  </si>
  <si>
    <t>소매점에서 활용되는 AI 기술</t>
  </si>
  <si>
    <t>금융 분야를 혁신하는 AI</t>
  </si>
  <si>
    <t>AI를 기반으로 디지털 헬스케어로 업그레이드되는 의료 분야</t>
  </si>
  <si>
    <t>HR 분야에서의 AI 활용</t>
  </si>
  <si>
    <t>예술 분야로 확대되는AI</t>
  </si>
  <si>
    <t>AI로 구현되는 디지털 휴먼</t>
  </si>
  <si>
    <t>비즈니스에 AI 활용 시 확인해야 할 체크 포인트</t>
  </si>
  <si>
    <t>디지털 플랫폼 모델의 정의와 구성요소</t>
  </si>
  <si>
    <t>디지털 플랫폼의 성공적 설계전략</t>
  </si>
  <si>
    <t>전통 기업의 디지털 전환</t>
  </si>
  <si>
    <t>플랫폼 전략 수립 모델</t>
  </si>
  <si>
    <t>블록체인의 등장과 난제의 해결</t>
  </si>
  <si>
    <t>토크노믹스의 등장</t>
  </si>
  <si>
    <t>산업 플랫폼의 혁신</t>
  </si>
  <si>
    <t>우리 일상에 찾아올 변화</t>
  </si>
  <si>
    <t>블록체인 기반 서비스</t>
  </si>
  <si>
    <t>커뮤니티 세상</t>
  </si>
  <si>
    <t>게임 기반의 메타버스</t>
  </si>
  <si>
    <t>오피스 환경 기반의 메타버스</t>
  </si>
  <si>
    <t>메타버스 마케팅 전략</t>
  </si>
  <si>
    <t>메타버스 마케팅을 가능케 하는 새로운 기술</t>
  </si>
  <si>
    <t>크리에이터 이코노미</t>
  </si>
  <si>
    <t>패션 산업과 메타버스 마케팅</t>
  </si>
  <si>
    <t>Z세대와 메타버스 마케팅</t>
  </si>
  <si>
    <t>메타버스의 새로운 비즈니스 모델</t>
  </si>
  <si>
    <t>메타버스 마케팅의 특징을 살려 전략 수립하기</t>
  </si>
  <si>
    <t>메타버스 마케팅 성공 사례</t>
  </si>
  <si>
    <t>성과를 올리는 메타버스 마케팅을 위한 준비</t>
  </si>
  <si>
    <t>[메타버스] 비즈니스 인사이트 및 활용전략</t>
  </si>
  <si>
    <t>메타버스의 개론과 사례</t>
  </si>
  <si>
    <t>메타버스의 활용 현황</t>
  </si>
  <si>
    <t>메타버스 전망 및 다양한 경제 활동</t>
  </si>
  <si>
    <t>메타버스 마케팅 및 활용 방안</t>
  </si>
  <si>
    <t>글로벌 기업들의 메타버스 현황</t>
  </si>
  <si>
    <t>메타버스 순기능과 역기능</t>
  </si>
  <si>
    <t>메타버스와 미래직업</t>
  </si>
  <si>
    <t>메타버스로 인해 변화될 라이프 스타일</t>
  </si>
  <si>
    <t>메타버스와 NFT</t>
  </si>
  <si>
    <t>이프랜드</t>
  </si>
  <si>
    <t>제페토</t>
  </si>
  <si>
    <t>게더타운</t>
  </si>
  <si>
    <t xml:space="preserve">게더타운 운영 및 행사진행 </t>
  </si>
  <si>
    <t>경영 의사결정을 위한 비즈니스 회계관리</t>
  </si>
  <si>
    <t>비즈니스 어질리티의 3대 핵심역량</t>
  </si>
  <si>
    <t>스크럼을 수행하기 위한 4가지 미팅</t>
  </si>
  <si>
    <t>모든 프로세스가 민첩해질 필요는 없다</t>
  </si>
  <si>
    <t>애자일 조직구조의 특징</t>
  </si>
  <si>
    <t>애자일 팀의 기본 구조</t>
  </si>
  <si>
    <t>경영에서의 애자일 전략 탄생</t>
  </si>
  <si>
    <t>아마존</t>
  </si>
  <si>
    <t>구글</t>
  </si>
  <si>
    <t>애플</t>
  </si>
  <si>
    <t>페이스북</t>
  </si>
  <si>
    <t>우버</t>
  </si>
  <si>
    <t>넷플릭스</t>
  </si>
  <si>
    <t>기후위기와 탄소중립</t>
  </si>
  <si>
    <t>생태권과 생물다양성의 위기</t>
  </si>
  <si>
    <t xml:space="preserve">지구한계와 적용 </t>
  </si>
  <si>
    <t xml:space="preserve">지속가능발전과 ESG경영의 도래 </t>
  </si>
  <si>
    <t>지구헌장과 지구윤리</t>
  </si>
  <si>
    <t>지구를 위한 협약들</t>
  </si>
  <si>
    <t>정부 및 지방자치단체의 역할과 사례</t>
  </si>
  <si>
    <t>한국의 에너지 현황</t>
  </si>
  <si>
    <t>ESG의 현황과 전망</t>
  </si>
  <si>
    <t>빅데이터와 에콜로지 교육의 미션</t>
  </si>
  <si>
    <t>지구법과 자연과의 조화</t>
  </si>
  <si>
    <t xml:space="preserve">예술과 지구적 감수성 일깨우기 </t>
  </si>
  <si>
    <t>지구와 생명의 감각적 체험</t>
  </si>
  <si>
    <t>줄이는 삶을 시작했습니다</t>
  </si>
  <si>
    <t>ESG 경영 부상의 배경</t>
  </si>
  <si>
    <t>이해관계자란</t>
  </si>
  <si>
    <t>ESG가 중요해진 이유</t>
  </si>
  <si>
    <t>ESG와 평판 경제</t>
  </si>
  <si>
    <t>ESG의 연원과 국제 인증</t>
  </si>
  <si>
    <t>ESG 분야별 이슈</t>
  </si>
  <si>
    <t>Environmental_환경 이슈</t>
  </si>
  <si>
    <t>Society_사회 이슈</t>
  </si>
  <si>
    <t>Governance_지배구조</t>
  </si>
  <si>
    <t>ESG를 실천하는 방법 SURE</t>
  </si>
  <si>
    <t>미래 예측 3법칙</t>
  </si>
  <si>
    <t>미래를 예측하는 세 가지 방법</t>
  </si>
  <si>
    <t>마이너리티의 승리</t>
  </si>
  <si>
    <t>다가오는 네 가지 미래</t>
  </si>
  <si>
    <t>우리 앞의 인공지능</t>
  </si>
  <si>
    <t>우리 앞의 바이오 혁명</t>
  </si>
  <si>
    <t>우리 앞의 기후변화</t>
  </si>
  <si>
    <t>지속가능성 패러다임과 그린딜</t>
  </si>
  <si>
    <t>녹색금융과 ESG</t>
  </si>
  <si>
    <t>글로벌 기업 사례</t>
  </si>
  <si>
    <t>어려운 지식도 쉽게 이해하고 오래 기억하게 해주는 스토리</t>
  </si>
  <si>
    <t>한눈에 보는 UX UI 프로세스</t>
  </si>
  <si>
    <t>와이어프레임 살펴보기</t>
  </si>
  <si>
    <t>제플린으로 개발자와 협업하기</t>
  </si>
  <si>
    <t>구글 옵티마이즈 실험 사례</t>
  </si>
  <si>
    <t>웹사이트 구조 이해하기</t>
  </si>
  <si>
    <t>HTML 태그 배우기</t>
  </si>
  <si>
    <t>실험을 통한 사용자 경험 분석 방법</t>
  </si>
  <si>
    <t>UXUI가 무엇이고 왜 필요할까</t>
  </si>
  <si>
    <t>사례로 보는 모바일 UXUI</t>
  </si>
  <si>
    <t>사례로 보는 웹 UXUI</t>
  </si>
  <si>
    <t>UXUI Trend</t>
  </si>
  <si>
    <t>리서치</t>
  </si>
  <si>
    <t>페르소나</t>
  </si>
  <si>
    <t>사용자 여정 지도</t>
  </si>
  <si>
    <t>스토리보드</t>
  </si>
  <si>
    <t>와이어프레임 설명</t>
  </si>
  <si>
    <t>와이어프레임 툴 소개</t>
  </si>
  <si>
    <t>프로토타이핑 설명</t>
  </si>
  <si>
    <t>프로토타이핑 툴 소개</t>
  </si>
  <si>
    <t>디자이너 없이 퀄리티 올리기 UI KIT</t>
  </si>
  <si>
    <t>운영체제의 이해</t>
  </si>
  <si>
    <t>아이폰 UXUI</t>
  </si>
  <si>
    <t>안드로이드 UXUI</t>
  </si>
  <si>
    <t>더 나은 UXUI 디자인을 위해 우리가 해야 할 일</t>
  </si>
  <si>
    <t>[Work#] 한 번에 읽히는 기획안과 문서 작성 노하우</t>
  </si>
  <si>
    <t>29cm의 카피 사례로 보는 좋은 카피의 기준</t>
  </si>
  <si>
    <t>선명하게 쓰고 싶으면 사소한 것을 써야 한다</t>
  </si>
  <si>
    <t>모든 걸 직접 경험할 수 없으므로 문장을 수집한다</t>
  </si>
  <si>
    <t>문장 수집이 써준 카피: 문학적 표현을 팔리는 표현으로</t>
  </si>
  <si>
    <t>딱 한 명만 생각하고 쓰면 모두에게 공감을 얻는 카피가 나온다</t>
  </si>
  <si>
    <t>마음을 여는 제목 짓기</t>
  </si>
  <si>
    <t>연구 질문 만들기</t>
  </si>
  <si>
    <t>연구 질문의 요건들</t>
  </si>
  <si>
    <t>선행연구 검토의 실제</t>
  </si>
  <si>
    <t xml:space="preserve">논문 인용의 원칙 </t>
  </si>
  <si>
    <t>논문 인용의 방법</t>
  </si>
  <si>
    <t xml:space="preserve">분석자료의 선택 </t>
  </si>
  <si>
    <t>자료 분석 방법</t>
  </si>
  <si>
    <t>다변량 분석</t>
  </si>
  <si>
    <t>논문의 구성과 서론 작성</t>
  </si>
  <si>
    <t>이론적 배경과 연구방법</t>
  </si>
  <si>
    <t>분석결과와 결론</t>
  </si>
  <si>
    <t>학술지 선택 방법</t>
  </si>
  <si>
    <t>외부 도움의 활용과 시간관리</t>
  </si>
  <si>
    <t>글쓰기</t>
  </si>
  <si>
    <t>논문 제출 전 최종 점검 TIP</t>
  </si>
  <si>
    <t>연구와 논문</t>
  </si>
  <si>
    <t>연구주제와 계획서</t>
  </si>
  <si>
    <t>문헌연구</t>
  </si>
  <si>
    <t>연구대상과 표집</t>
  </si>
  <si>
    <t>측정과 척도</t>
  </si>
  <si>
    <t>검사제작</t>
  </si>
  <si>
    <t>타당도와 신뢰도</t>
  </si>
  <si>
    <t>연구의 종류</t>
  </si>
  <si>
    <t xml:space="preserve">연구를 위한 통계의 기본 개념 </t>
  </si>
  <si>
    <t>집단비교를 위한 통계방법</t>
  </si>
  <si>
    <t>관계분석을 위한 통계방법 및 모형설정</t>
  </si>
  <si>
    <t>연구보고서 작성과 논문체제 작성</t>
  </si>
  <si>
    <t>연구에 대한 평가와 연구윤리</t>
  </si>
  <si>
    <t>롭 무어의 결단</t>
  </si>
  <si>
    <t>메이크 타임</t>
  </si>
  <si>
    <t>파이어족이 온다</t>
  </si>
  <si>
    <t>돈의 감각</t>
  </si>
  <si>
    <t>위대한 리셋</t>
  </si>
  <si>
    <t>이 한 마디가 나를 살렸다</t>
  </si>
  <si>
    <t>[비즈니스 북터뷰] 챗GPT 새로운 기회</t>
  </si>
  <si>
    <t>[비즈니스 북터뷰] 챗GPT 빅 웨이브</t>
  </si>
  <si>
    <t>오직 노트하는 사람만이 살아남는다</t>
  </si>
  <si>
    <t>기록의 고수는 많이 쓰지 않는다</t>
  </si>
  <si>
    <t>분류하면 고민의 답이 보인다</t>
  </si>
  <si>
    <t>생각력을 키우는 기록 활용법</t>
  </si>
  <si>
    <t>ChatGPT 업무에 100% 활용하기</t>
  </si>
  <si>
    <t>[슬기로운 통계생활] Tidyverse 기초과정</t>
  </si>
  <si>
    <t>R Studio 환경 설정</t>
  </si>
  <si>
    <t>inytex을 사용한 texlive2020 설치와 설정</t>
  </si>
  <si>
    <t xml:space="preserve">R마크다운 문서의 구조와 kniting </t>
  </si>
  <si>
    <t>Rmd 파일 안에 R코드를 넣어보자</t>
  </si>
  <si>
    <t>R마크다운으로 파이썬 코드를 문서 안에 넣어보자</t>
  </si>
  <si>
    <t>R마크다운 문서에 수학 수식 입력하기</t>
  </si>
  <si>
    <t>문서에 그림넣기</t>
  </si>
  <si>
    <t>시간을 사용한 무규칙성의 모델링</t>
  </si>
  <si>
    <t>정규분포를 사용한 오차의 모델링</t>
  </si>
  <si>
    <t>정규분포의 표준화</t>
  </si>
  <si>
    <t>정규분포에서 확률구하기</t>
  </si>
  <si>
    <t xml:space="preserve">대수의 법칙과 확률수렴 </t>
  </si>
  <si>
    <t>중심극한 정리와 표본 평균의 분포 관계</t>
  </si>
  <si>
    <t xml:space="preserve">다중회귀분석 계수 유도하기 </t>
  </si>
  <si>
    <t xml:space="preserve">R 기초 및 데이터 불러오기 </t>
  </si>
  <si>
    <t>R 데이터 시각화1</t>
  </si>
  <si>
    <t>R 데이터 시각화2</t>
  </si>
  <si>
    <t>분포를 나타내는 지표</t>
  </si>
  <si>
    <t>분산과 표준편자</t>
  </si>
  <si>
    <t>사용자 정의 함수</t>
  </si>
  <si>
    <t>연산자와 필터링</t>
  </si>
  <si>
    <t>회귀분석 실습</t>
  </si>
  <si>
    <t>구글 스프레드시트 실무 입문</t>
  </si>
  <si>
    <t>함수와 참조</t>
  </si>
  <si>
    <t>LOOKUP 데이터 가져오기와 데이터 확인</t>
  </si>
  <si>
    <t>종속적 드랍다운 메뉴 만들기</t>
  </si>
  <si>
    <t>차트 생성과 맞춤 설정</t>
  </si>
  <si>
    <t>스파크라인을 활용한 프로젝트 간트 차트</t>
  </si>
  <si>
    <t>피벗테이블과 값 요약기준</t>
  </si>
  <si>
    <t>GetPivotData와 슬라이서</t>
  </si>
  <si>
    <t>공동 작업과 권한 관리</t>
  </si>
  <si>
    <t>똑똑하게 일하는 노하우_노션 &amp; 먼데이 활용법</t>
  </si>
  <si>
    <t>현장에서 바로 통하는 직장인 리얼 프레젠테이션</t>
  </si>
  <si>
    <t>숨어 있는 나만의 목소리를 찾는 보이스 트레이닝</t>
  </si>
  <si>
    <t>생각정리를 도와주는 업무생산성 도구</t>
  </si>
  <si>
    <t>누구나 가능한 로지컬씽킹의 기술</t>
  </si>
  <si>
    <t>말과 들의 핵심을 빠르고 정확하게 파악하는 방법</t>
  </si>
  <si>
    <t>문서와 회의를 한 장으로 정리하는 요약기술</t>
  </si>
  <si>
    <t>논리적이고 창의적인 메모의 기술</t>
  </si>
  <si>
    <t>문제를 논리적으로 해결하는 기술</t>
  </si>
  <si>
    <t>문제와 솔루션</t>
  </si>
  <si>
    <t>디자인 Thinking 원칙</t>
  </si>
  <si>
    <t>기술과 역량</t>
  </si>
  <si>
    <t>마인드셋</t>
  </si>
  <si>
    <t>프레임워크</t>
  </si>
  <si>
    <t>공감</t>
  </si>
  <si>
    <t>정의</t>
  </si>
  <si>
    <t>아이디어</t>
  </si>
  <si>
    <t>프로토타입</t>
  </si>
  <si>
    <t>테스트</t>
  </si>
  <si>
    <t>팀 구성</t>
  </si>
  <si>
    <t>시각화</t>
  </si>
  <si>
    <t>회의기법</t>
  </si>
  <si>
    <t>공감 단계 도구와 기술</t>
  </si>
  <si>
    <t>관찰</t>
  </si>
  <si>
    <t>참여</t>
  </si>
  <si>
    <t>인터뷰</t>
  </si>
  <si>
    <t>정의 단계 도구와 기술</t>
  </si>
  <si>
    <t>분석</t>
  </si>
  <si>
    <t>고객 정의</t>
  </si>
  <si>
    <t>고객 경험 통합</t>
  </si>
  <si>
    <t>아이디어 단계 도구와 기술</t>
  </si>
  <si>
    <t>아이디어 탐색</t>
  </si>
  <si>
    <t>아이디어 결정</t>
  </si>
  <si>
    <t>프로토타입 단계 도구와 기술</t>
  </si>
  <si>
    <t>프리토타입과 프로토타입</t>
  </si>
  <si>
    <t>프로토타입 제작</t>
  </si>
  <si>
    <t>테스트 단계 도구와 기술</t>
  </si>
  <si>
    <t>테스트 기법과 형태</t>
  </si>
  <si>
    <t>테스트 실행</t>
  </si>
  <si>
    <t>디자인 Thinking 적용</t>
  </si>
  <si>
    <t>디자인 Thinking 성공</t>
  </si>
  <si>
    <t>일 잘하는 끈끈한 팀을 위한 하이터치 소통 스킬</t>
  </si>
  <si>
    <t>민첩하고 유연하게 프로젝트를 성공시키는 비법</t>
  </si>
  <si>
    <t>비생산적인 회의의 6가지 특징</t>
  </si>
  <si>
    <t>생산성을 향상시키는 회의</t>
  </si>
  <si>
    <t>트리형 다이어그램 활용</t>
  </si>
  <si>
    <t>매트릭스형 다이어그램 활용</t>
  </si>
  <si>
    <t>프로세스형 다이어그램 활용</t>
  </si>
  <si>
    <t>Group형 다이어그램 활용</t>
  </si>
  <si>
    <t>아이디어 발상의 두 가지 접근법</t>
  </si>
  <si>
    <t>오스본 체크리스트로 아이디어 발상하기</t>
  </si>
  <si>
    <t>Framework로 아이디어 정리하기</t>
  </si>
  <si>
    <t>실전_경쟁사분석을 토한 매출회복 회의</t>
  </si>
  <si>
    <t>실전_설문조사 결과 반영 회의</t>
  </si>
  <si>
    <t>실전_행사 계획 수립 회의</t>
  </si>
  <si>
    <t>변화는 이미 시작되었다</t>
  </si>
  <si>
    <t>동료를 이해하기</t>
  </si>
  <si>
    <t>AI와 대화할 결심</t>
  </si>
  <si>
    <t>프롬프트 쓰는 법</t>
  </si>
  <si>
    <t>업무 기획하기</t>
  </si>
  <si>
    <t>업무 계획하기</t>
  </si>
  <si>
    <t>검색하고 작성하기</t>
  </si>
  <si>
    <t>VBA_도구의 확장</t>
  </si>
  <si>
    <t>Critical Thinking_비판적 사고</t>
  </si>
  <si>
    <t>열린 마음 냉철한 시선</t>
  </si>
  <si>
    <t>제안 PT의 본질은 무엇인가?</t>
  </si>
  <si>
    <t>제안 작업의 과정 속 제안 PT</t>
  </si>
  <si>
    <t>제안 PT 전략 수립하기</t>
  </si>
  <si>
    <t>PT에 스토리 입히기</t>
  </si>
  <si>
    <t>평가표 채워주기</t>
  </si>
  <si>
    <t>확신을 주는 마무리</t>
  </si>
  <si>
    <t>보는 것이 믿는 것이다</t>
  </si>
  <si>
    <t>공간을 장악하는 말하기</t>
  </si>
  <si>
    <t>Zoom에서 학습자들과 만나기</t>
  </si>
  <si>
    <t>메타버스에서 학습공간 만들기</t>
  </si>
  <si>
    <t>Slido에서 놀면서 퀴즈 풀기</t>
  </si>
  <si>
    <t>Padlet으로 의견 모으고 정리하기</t>
  </si>
  <si>
    <t>리더가 기억해야 할 3D</t>
  </si>
  <si>
    <t>디지털 감성 읽기</t>
  </si>
  <si>
    <t>설문의 결과 측정을 위한 4가지 척도</t>
  </si>
  <si>
    <t>원하는 정보를 제대로 얻기 위한 설문 설계 프로세스</t>
  </si>
  <si>
    <t>제대로 질문하기 위한 문항 개발 방법과 유의사항</t>
  </si>
  <si>
    <t>순서와 원칙에 맞게 문항 순서 배열하기</t>
  </si>
  <si>
    <t>네이버 폼을 이용해서 설문지 만들기</t>
  </si>
  <si>
    <t>결과 분석 시 유의사항과 멋있게 보고하는 방법</t>
  </si>
  <si>
    <t>프로젝트의 의미와 프로젝트가 가지는 특성</t>
  </si>
  <si>
    <t>프로젝트 관리의 8가지 포인트</t>
  </si>
  <si>
    <t>애자일 방법론의 4대 핵심가치</t>
  </si>
  <si>
    <t>애자일 방법론의 12가지 원칙</t>
  </si>
  <si>
    <t>폭포수 방식과 애자일 방법론의 차이</t>
  </si>
  <si>
    <t>애자일 방법론의 전체 프로세스</t>
  </si>
  <si>
    <t>스크럼의 3대 역할</t>
  </si>
  <si>
    <t>고객요구분석의 프로세스</t>
  </si>
  <si>
    <t>목표고객 파악</t>
  </si>
  <si>
    <t>사용자 스토리 및 제품 백로그 개발하기</t>
  </si>
  <si>
    <t>스토리 점수 추정하기</t>
  </si>
  <si>
    <t>사용자 스토리 우선순위 정하기</t>
  </si>
  <si>
    <t>전체 일정 추정하기</t>
  </si>
  <si>
    <t>스크럼과 스프린트</t>
  </si>
  <si>
    <t>스프린트 계획 수립하기</t>
  </si>
  <si>
    <t xml:space="preserve">프로젝트 진행상황 파악하기 </t>
  </si>
  <si>
    <t>애자일 방법론의 함정</t>
  </si>
  <si>
    <t>애자일 방법론 적용 방안</t>
  </si>
  <si>
    <t>왜 지금 다시 PPT인가</t>
  </si>
  <si>
    <t>기획과 생각 발전시키기</t>
  </si>
  <si>
    <t>메모장으로 바로 만드는 PPT</t>
  </si>
  <si>
    <t>텍스트 상자의 모든 것</t>
  </si>
  <si>
    <t>사례로 보는 PPT 제작 노하우</t>
  </si>
  <si>
    <t>언제 어디서나 나만의 환경설정</t>
  </si>
  <si>
    <t>바로 써먹는 제작팁_레이아웃편</t>
  </si>
  <si>
    <t>바로 써먹는 제작팁_디자인편</t>
  </si>
  <si>
    <t>멀티미디어 소스 활용하기</t>
  </si>
  <si>
    <t>인간적인_유니버설 디자인</t>
  </si>
  <si>
    <t>인간적인_행동유도성 디자인</t>
  </si>
  <si>
    <t>인간적인_슈퍼노멀 디자인</t>
  </si>
  <si>
    <t>인간적인_감성 디자인</t>
  </si>
  <si>
    <t>인간적인_실버 디자인</t>
  </si>
  <si>
    <t>우호적인_공공 디자인</t>
  </si>
  <si>
    <t>우호적인_도시재생 디자인</t>
  </si>
  <si>
    <t>우호적인_커뮤니티 디자인</t>
  </si>
  <si>
    <t>우호적인_코즈 마케팅</t>
  </si>
  <si>
    <t>우호적인_개발도상국을 위한 디자인</t>
  </si>
  <si>
    <t>생태적인_에코 디자인</t>
  </si>
  <si>
    <t>상태적인_리사이클과 업사이클</t>
  </si>
  <si>
    <t>생태적인_넛지 디자인</t>
  </si>
  <si>
    <t>생태적인_제로 디자인</t>
  </si>
  <si>
    <t>생태적인_솔로 디자인</t>
  </si>
  <si>
    <t>Untact work의 올바른 도입을 위한 사전 준비</t>
  </si>
  <si>
    <t>꼭 알아야 할 화상 회의 서비스와 주의해야 할 포인트</t>
  </si>
  <si>
    <t>직장 유능감을 위한 직장생활 꿀팁</t>
  </si>
  <si>
    <t>삶의 프로가 되는 자기관리 방법</t>
  </si>
  <si>
    <t>직장생활의 마이너스가 되는 태도와 요소</t>
  </si>
  <si>
    <t>만만하거나 무시당하지 않는 비법</t>
  </si>
  <si>
    <t>회사 스트레스에 움츠러드는 직장인들의 대처법</t>
  </si>
  <si>
    <t>나이 들수록 더 나은 삶을 위한 생각습관</t>
  </si>
  <si>
    <t>직장생활을 위한 자기관리 방법</t>
  </si>
  <si>
    <t>어색한 상대와 친해지는 대화의 기술</t>
  </si>
  <si>
    <t>직장상사에게 인정받는 비법</t>
  </si>
  <si>
    <t>친하지 않은 사람과 무난하게 이어가는 대화법</t>
  </si>
  <si>
    <t>상대에게 만만히 보이지 않고 존중받는 4가지 전략</t>
  </si>
  <si>
    <t>단숨에 사람 마음을 얻는 신체언어 5가지</t>
  </si>
  <si>
    <t>단숨에 호감을 얻는 절대 기술 4가지</t>
  </si>
  <si>
    <t>나를 무시하는 사람 대처법</t>
  </si>
  <si>
    <t>싫은 사람도 내편으로 만드는 대화법</t>
  </si>
  <si>
    <t>적을 만들지 않고 명쾌하게 선긋는 직장 처세술</t>
  </si>
  <si>
    <t>말만 하면 싸우게 되는 사람과 화해하는 대화법</t>
  </si>
  <si>
    <t>인간관계 정리 시 가능한 피해야 할 사람 가리는 법</t>
  </si>
  <si>
    <t>소심한 성격 극복하고 사회생활 잘하는 법</t>
  </si>
  <si>
    <t>말실수 줄이는 비결</t>
  </si>
  <si>
    <t>일잘러의 커뮤니케이션 습관</t>
  </si>
  <si>
    <t>인간관계에서 피해야 할 말습관과 대화 주제</t>
  </si>
  <si>
    <t>어색함을 이겨내는 스몰토크 비법</t>
  </si>
  <si>
    <t>화가 나도 품위 있게 말하는 꿀팁</t>
  </si>
  <si>
    <t>상황을 바꾸는 대화와 관계를 바꾸는 대화 습관</t>
  </si>
  <si>
    <t>직장 내 인정 받는 대화 기술 vs 미움 받는 대화 습관</t>
  </si>
  <si>
    <t>땅 치고 후회할 말실수, 관계를 망치는 비호감 말투</t>
  </si>
  <si>
    <t>다시 만나도 친해지고 싶은 호감가는 말투</t>
  </si>
  <si>
    <t>적을 만들지 않고 무례함을 이겨내는 대화 습관</t>
  </si>
  <si>
    <t>타인의 마음을 움직이는 대화 꿀팁</t>
  </si>
  <si>
    <t>성공적 프레젠테이션의 7가지 요소</t>
  </si>
  <si>
    <t>설득의 대상을 분석하라</t>
  </si>
  <si>
    <t>핵심 메시지를 도출하라</t>
  </si>
  <si>
    <t>프레젠테이션 전략 설계</t>
  </si>
  <si>
    <t>프레젠테이션 정체성과 스토리 설계</t>
  </si>
  <si>
    <t>빠른 작업을 위한 파워포인트 세팅</t>
  </si>
  <si>
    <t>전문성을 확보하는 PT제작</t>
  </si>
  <si>
    <t>차별성을 확보하는 PT제작</t>
  </si>
  <si>
    <t>직관성을 확보하는 PT제작</t>
  </si>
  <si>
    <t>마인드부터 다스려라</t>
  </si>
  <si>
    <t>프레젠테이션 시작의 기술</t>
  </si>
  <si>
    <t>정확한 메시지 전달방법</t>
  </si>
  <si>
    <t xml:space="preserve">규모에 따른 상황별 프레젠테이션 대처와 클로징 </t>
  </si>
  <si>
    <t>자본주의 어른을 위한 경제기사 활용법</t>
  </si>
  <si>
    <t>전쟁 발발의 경제적 원인</t>
  </si>
  <si>
    <t>무기 진화와 전쟁 혁신의 영향</t>
  </si>
  <si>
    <t>전범 기업의 역사와 주요 인물</t>
  </si>
  <si>
    <t>군산복합체외 무기 수출에 대한 분석</t>
  </si>
  <si>
    <t>세계 3대 용병과 군사업체</t>
  </si>
  <si>
    <t>전쟁과 전비의 상호 연관성</t>
  </si>
  <si>
    <t>경제 제재의 국제적 역할</t>
  </si>
  <si>
    <t>이웃의 불행을 발판으로</t>
  </si>
  <si>
    <t>총알 만큼 많은 기호품이 필요해</t>
  </si>
  <si>
    <t>전쟁으로 성장한 강대국</t>
  </si>
  <si>
    <t>미일 전쟁의 서막</t>
  </si>
  <si>
    <t>고전 속에서 찾는 Z세대 문화 읽기</t>
  </si>
  <si>
    <t>한국 경제 어떻게 변화할까</t>
  </si>
  <si>
    <t>경제와 사회의 빠른 연결</t>
  </si>
  <si>
    <t>처음 시작하는 자전거 여행</t>
  </si>
  <si>
    <t>자전거 초보 안내서</t>
  </si>
  <si>
    <t>루트 짜기와 유용한 앱들</t>
  </si>
  <si>
    <t>여행 예산 짜기와 펀딩</t>
  </si>
  <si>
    <t>짐 싸기와 여행 기록하기</t>
  </si>
  <si>
    <t>국내 여행 가볍게 떠나기</t>
  </si>
  <si>
    <t>가까운 중국 도전하기</t>
  </si>
  <si>
    <t>해외 대장정 이모저모</t>
  </si>
  <si>
    <t>스폰서가 있는 여행</t>
  </si>
  <si>
    <t>자전거 여행이 남기는 것들</t>
  </si>
  <si>
    <t>천만 관객 CEO의 시대를 읽는 법</t>
  </si>
  <si>
    <t>헨델의 앤비어천가</t>
  </si>
  <si>
    <t>후크송의 원조이자 처세의 달인</t>
  </si>
  <si>
    <t>절망 속에서 사람을 위한 음악으로</t>
  </si>
  <si>
    <t>음악저작권을 둘러싼 비화와 갈등</t>
  </si>
  <si>
    <t>흔치않는 정규직 음악가의 일과 삶</t>
  </si>
  <si>
    <t>최고 연봉 음악가의 근로계약서</t>
  </si>
  <si>
    <t>봉건제 하 30년 근속의 비밀</t>
  </si>
  <si>
    <t>자수성가 아버지와 기획된 스타</t>
  </si>
  <si>
    <t>세레나데는 귀족의 파티음악이었다</t>
  </si>
  <si>
    <t>크라우드 펀딩과 구독모델로 자립에 나서다</t>
  </si>
  <si>
    <t>소년 가장에서 스타 작곡가로</t>
  </si>
  <si>
    <t>비주류 악기로 만든 일류 교향곡</t>
  </si>
  <si>
    <t>왜 캐릭터인가</t>
  </si>
  <si>
    <t>배경의 중요성</t>
  </si>
  <si>
    <t>캐릭터의 온도</t>
  </si>
  <si>
    <t>캐릭터의 감정</t>
  </si>
  <si>
    <t>상황별 캐릭터 설정</t>
  </si>
  <si>
    <t>시뮬레이션으로 사고하기</t>
  </si>
  <si>
    <t>사연 없는 캐릭터는 없다</t>
  </si>
  <si>
    <t>캐릭터를 바꾸는 변화</t>
  </si>
  <si>
    <t>은퇴 후의 삶을 미리 구상하라</t>
  </si>
  <si>
    <t>은퇴 후 생길 수 있는 7가지 스트레스</t>
  </si>
  <si>
    <t>은퇴 후 뜻밖에 겪을 수 있는 7가지 감정</t>
  </si>
  <si>
    <t xml:space="preserve">당신은 어떤 성향의 은퇴자인가 </t>
  </si>
  <si>
    <t>자신의 하루를 설계하라</t>
  </si>
  <si>
    <t xml:space="preserve">은퇴 후 결혼생활 </t>
  </si>
  <si>
    <t>버킷리스트를 실현하는 방법</t>
  </si>
  <si>
    <t>은퇴 후 늙지 않는 방법</t>
  </si>
  <si>
    <t>은퇴 후 흔히 하는 12가지 후회</t>
  </si>
  <si>
    <t>왜 여성사를 알아야 할까</t>
  </si>
  <si>
    <t>선사시대의 여성상</t>
  </si>
  <si>
    <t>왜 신라에만 여왕이 있었을까</t>
  </si>
  <si>
    <t>열녀는 누가 죽였나</t>
  </si>
  <si>
    <t>현모양처는 이상적 여인상인가</t>
  </si>
  <si>
    <t>신여성의 삶</t>
  </si>
  <si>
    <t>자세와 목 관리법</t>
  </si>
  <si>
    <t>발성을 위한 호흡법</t>
  </si>
  <si>
    <t>입과 혀 풀기</t>
  </si>
  <si>
    <t>복식호흡과 횡경막 강화 운동</t>
  </si>
  <si>
    <t>발성법</t>
  </si>
  <si>
    <t>공명</t>
  </si>
  <si>
    <t>모음 발음하기</t>
  </si>
  <si>
    <t>자음 발음하기</t>
  </si>
  <si>
    <t>목소리 고민 Top7</t>
  </si>
  <si>
    <t>낭비가 아닌 생산으로서의 예술경제학</t>
  </si>
  <si>
    <t>기술 발전은 미술 시장에 어떤 영향을 미칠까</t>
  </si>
  <si>
    <t>아트 혁신 사례</t>
  </si>
  <si>
    <t>럭셔리와 아트</t>
  </si>
  <si>
    <t>아트 비즈니스 현황</t>
  </si>
  <si>
    <t>도시로 확장된 아트</t>
  </si>
  <si>
    <t>기업 브랜딩과 아트의 콜라보레이션</t>
  </si>
  <si>
    <t>아트테크의 수익률은 얼마나 될까</t>
  </si>
  <si>
    <t>고객 개발하기</t>
  </si>
  <si>
    <t>고객 발굴하기</t>
  </si>
  <si>
    <t>온라인 마케팅</t>
  </si>
  <si>
    <t>소셜미디어 전략</t>
  </si>
  <si>
    <t>마케팅 로드맵</t>
  </si>
  <si>
    <t>네이버 채널</t>
  </si>
  <si>
    <t>네이버 블로그</t>
  </si>
  <si>
    <t>네이버 스마트스토어</t>
  </si>
  <si>
    <t>네이버 스마트스토어 운영 전략</t>
  </si>
  <si>
    <t xml:space="preserve">신돈의 개혁 </t>
  </si>
  <si>
    <t>성균관 재건</t>
  </si>
  <si>
    <t>신돈의 최후</t>
  </si>
  <si>
    <t>고려 말의 권력 구조</t>
  </si>
  <si>
    <t>고려말기 정치적 파란의 구조적 원인</t>
  </si>
  <si>
    <t>두 번째 성공을 위한 셀프브랜딩</t>
  </si>
  <si>
    <t>책이 되는 글쓰기와 책이 될 수 없는 글쓰기</t>
  </si>
  <si>
    <t>매일 브런치하러 가실게요</t>
  </si>
  <si>
    <t>클릭을 부르는 글쓰기</t>
  </si>
  <si>
    <t>글감은 매일 이렇게 모은다</t>
  </si>
  <si>
    <t>잘 쓰는 책쓰기에 대하여</t>
  </si>
  <si>
    <t>하버드의 아웃풋과 50kg 글쓰기의 상관관계</t>
  </si>
  <si>
    <t>보람있는 휴식</t>
  </si>
  <si>
    <t>죽음과 세금만큼 확실한 것은 없다</t>
  </si>
  <si>
    <t>제대로 투자하기</t>
  </si>
  <si>
    <t>1인 가구의 공동체 생활</t>
  </si>
  <si>
    <t>나 홀로 집 구하기</t>
  </si>
  <si>
    <t>사람은 고쳐 쓸 수 없지만 집은 고쳐 쓸 수 있다</t>
  </si>
  <si>
    <t>긍정적 기운을 주는 깨끗한 집</t>
  </si>
  <si>
    <t>건강을 위한 운동</t>
  </si>
  <si>
    <t>소소한 식생활과 영양관리</t>
  </si>
  <si>
    <t>즐거운 삶을 위한 나만의 취향찾기</t>
  </si>
  <si>
    <t>새롭게 배워보기</t>
  </si>
  <si>
    <t>무언가를 만들어보자</t>
  </si>
  <si>
    <t>나만의 인간관계 정립하기</t>
  </si>
  <si>
    <t>외로움을 즐기는 방법</t>
  </si>
  <si>
    <t>내 삶의 주인은 나</t>
  </si>
  <si>
    <t>우리가 살고 있는 집</t>
  </si>
  <si>
    <t>우리가 살고 싶은 집</t>
  </si>
  <si>
    <t>입주자의 상황과 취향이 반영된 소행주</t>
  </si>
  <si>
    <t>도심 속 빌라와 소행주와의 차이</t>
  </si>
  <si>
    <t>공동 공간의 정확한 의미</t>
  </si>
  <si>
    <t>소행주 속 여성의 삶</t>
  </si>
  <si>
    <t>커뮤니티 케어의 의미</t>
  </si>
  <si>
    <t>왜 우리는 여행에 매혹되는가</t>
  </si>
  <si>
    <t>포르투갈 리스본_영원한 그리움에 빠지다</t>
  </si>
  <si>
    <t>이탈리아 로마_숨겨진 역사를 길어올리다</t>
  </si>
  <si>
    <t>터키 이스탄불_모자이크 속 비잔티움 제국</t>
  </si>
  <si>
    <t>이탈리아 피렌체_르네상스의 도시</t>
  </si>
  <si>
    <t>오스트리아 빈_위대한 음악가들의 고향</t>
  </si>
  <si>
    <t>파리_베르사유와 루브르</t>
  </si>
  <si>
    <t>파리_그 화려함 속으로</t>
  </si>
  <si>
    <t>인문정신으로 여는 미래</t>
  </si>
  <si>
    <t>경험의 디자인</t>
  </si>
  <si>
    <t>여섯 가지 창의성 학교</t>
  </si>
  <si>
    <t>해석학과 4C</t>
  </si>
  <si>
    <t>뉴 리터러시와 삶의 기술</t>
  </si>
  <si>
    <t>ESG와 지구인 리터러시</t>
  </si>
  <si>
    <t>인문학의 대전환과 미래의 시장환경</t>
  </si>
  <si>
    <t>티칭이 아닌 러닝</t>
  </si>
  <si>
    <t>혁신을 위한 컬처 엔지니어링</t>
  </si>
  <si>
    <t>감정노동 없는 직장생활은 없을까요</t>
  </si>
  <si>
    <t>몸매관리도 못하는 내가 한심해요</t>
  </si>
  <si>
    <t>마음에 병이 생기는 원인 TOP 5</t>
  </si>
  <si>
    <t>유가儒家의 추앙을 받은 주나라의 전략</t>
  </si>
  <si>
    <t>중국사 이해를 위한 기본 개념들</t>
  </si>
  <si>
    <t>대중문화에서 만나는 이집트</t>
  </si>
  <si>
    <t>우리의 건축에도 이집트가 있다</t>
  </si>
  <si>
    <t>모두가 아는 이집트 상징의 진짜 의미</t>
  </si>
  <si>
    <t>고대 이집트의 공간</t>
  </si>
  <si>
    <t>나일강과 이집트의 계절과 시간</t>
  </si>
  <si>
    <t>한눈에 훑는 이집트 역사</t>
  </si>
  <si>
    <t>잊혀진 이집트를 찾아서</t>
  </si>
  <si>
    <t>이집트를 사랑한 사람들</t>
  </si>
  <si>
    <t>욕망을 통해 바라보는 종교와 정치</t>
  </si>
  <si>
    <t>인간은 착각하는 존재다</t>
  </si>
  <si>
    <t>메모독서로 생긴 삶의 변화</t>
  </si>
  <si>
    <t>책에 메모하는 법</t>
  </si>
  <si>
    <t>독서 노트 쓰는 법</t>
  </si>
  <si>
    <t>독서 노트를 쓰는 이유</t>
  </si>
  <si>
    <t>디지털 독서 노트 활용</t>
  </si>
  <si>
    <t>마인드맵을 하는 이유</t>
  </si>
  <si>
    <t>생각을 정리하는 독서 마인드맵</t>
  </si>
  <si>
    <t>잘 만든 독서 마인드맵</t>
  </si>
  <si>
    <t>글을 써야 하는 진짜 이유</t>
  </si>
  <si>
    <t>글 잘 쓰는 법</t>
  </si>
  <si>
    <t>글쓰기 도구</t>
  </si>
  <si>
    <t>독서를 습관으로</t>
  </si>
  <si>
    <t>독서 모임의 장점</t>
  </si>
  <si>
    <t>독서를 습관화하는 지름길</t>
  </si>
  <si>
    <t>초보 채식인에게 알려주는 채식의 종류와 Tip</t>
  </si>
  <si>
    <t>시작하는 채식인을 위한 식습관 루틴</t>
  </si>
  <si>
    <t>채식만으로 영양소 골고루 챙기는 식단</t>
  </si>
  <si>
    <t>다양하고 존중받는 채식 문화</t>
  </si>
  <si>
    <t>시작하는 채식 식단_저녁 편</t>
  </si>
  <si>
    <t>채식으로 만드는 건강한 삶</t>
  </si>
  <si>
    <t>역사를 왜 공부해야 할까</t>
  </si>
  <si>
    <t>밖에서 본 한국사의 특징</t>
  </si>
  <si>
    <t>조선의 국가안정성의 기반</t>
  </si>
  <si>
    <t>중국 송나라의 문명 주자학</t>
  </si>
  <si>
    <t>송나라 사대부 문화의 영향을 받은 조선</t>
  </si>
  <si>
    <t>조선의 건국과정</t>
  </si>
  <si>
    <t>공민왕 개혁은 절반의 성공</t>
  </si>
  <si>
    <t>조선 건국의 특징을 살펴보는 이유</t>
  </si>
  <si>
    <t>국가 권력과 국가 이념의 갈등</t>
  </si>
  <si>
    <t>공부로 사회를 운영하는 방법</t>
  </si>
  <si>
    <t>국가 운영을 위한 역사 활용의 어려움</t>
  </si>
  <si>
    <t>국가 운영에 역사를 활용한 조선</t>
  </si>
  <si>
    <t>그림일기로 일상을 기록으로 남기기</t>
  </si>
  <si>
    <t>그림으로 나를 다양하고 색다르게 표현하기</t>
  </si>
  <si>
    <t>욕심을 버리고 새로운 취미로 그림 만나기</t>
  </si>
  <si>
    <t>그림으로 오감을 깨워 길치 탈출하기</t>
  </si>
  <si>
    <t>힘줄 곳과 뺄 곳을 구분하여 효율적으로 그리기</t>
  </si>
  <si>
    <t>실생활에서 그림 유용하게 활용하기</t>
  </si>
  <si>
    <t>그림과 마인드맵을 활용하여 생각 정리하기</t>
  </si>
  <si>
    <t>추억의 물건은 그림으로 기억하고 버리기</t>
  </si>
  <si>
    <t>강점으로 홀로 서기</t>
  </si>
  <si>
    <t>홀로 서기 위한 할 일 관리</t>
  </si>
  <si>
    <t>홀로 서기 위한 시간관리</t>
  </si>
  <si>
    <t>홀로 서기 위한 기록관리</t>
  </si>
  <si>
    <t>홀로 서기 위한 아이디어관리</t>
  </si>
  <si>
    <t>홀로 서기 위한 학습관리</t>
  </si>
  <si>
    <t>홀로 서기 위한 독서관리</t>
  </si>
  <si>
    <t>홀로 서기 위한 퍼스널브랜딩</t>
  </si>
  <si>
    <t>홀로 서기 위한 마인드세팅</t>
  </si>
  <si>
    <t>제대로 근로계약하고 사회생활 시작하기</t>
  </si>
  <si>
    <t>직장에서 눈치껏 연차와 메신저 사용하기</t>
  </si>
  <si>
    <t>뒷말 안 나오게 경조사 챙기기</t>
  </si>
  <si>
    <t>부동산에서 당당하게 인생 첫 전세 계약하기</t>
  </si>
  <si>
    <t>이자가 낮은 중기청 전세 대출받기</t>
  </si>
  <si>
    <t>집주인에게 전세보증금 돌려받기</t>
  </si>
  <si>
    <t>조심스럽게 투자 시작하기</t>
  </si>
  <si>
    <t>효과적인 피드백을 위한 리더의 마음가짐</t>
  </si>
  <si>
    <t>납득과 설득을 위한 팀원의 개별 행동 이해</t>
  </si>
  <si>
    <t>팀원 납득시키기_개인의 성격에 맞는 피드백</t>
  </si>
  <si>
    <t>팀원 납득시키기_획득욕구 자극과 강점 강화 피드백</t>
  </si>
  <si>
    <t>팀원 납득시키기_팀원의 성과를 촉진하는 면담</t>
  </si>
  <si>
    <t>팀원 납득시키기_인지적 공감을 통한 팀원 존중</t>
  </si>
  <si>
    <t>팀원 설득하기_미래 지향적 피드 포워딩 준비 방법</t>
  </si>
  <si>
    <t>팀원 설득하기_미래 지향적 미드 포워딩 실행 방법</t>
  </si>
  <si>
    <t>DT 시대에 필요한 리더의 역할</t>
  </si>
  <si>
    <t>DT 리더십 매트릭스</t>
  </si>
  <si>
    <t>DT 시대의 필요 역량</t>
  </si>
  <si>
    <t>DT 시대의 협업</t>
  </si>
  <si>
    <t>DT 시대의 커뮤니케이션</t>
  </si>
  <si>
    <t>사회생활을 빛내는 에니어그램 관계 코칭</t>
  </si>
  <si>
    <t>에니어그램의 개요 및 힘의 중심</t>
  </si>
  <si>
    <t>[Reverse &amp; Rebirth] 구성원과 소통하는 리더의 계층교육</t>
  </si>
  <si>
    <t>좋은 리더가 있는 무리가 성공적이다</t>
  </si>
  <si>
    <t>정보를 가진 자가 리더가 된다</t>
  </si>
  <si>
    <t>리더십은 진화의 산물</t>
  </si>
  <si>
    <t>모든 조직이나 사회에 적합한 리더는 없다</t>
  </si>
  <si>
    <t>집단 생활의 혜택은 불공평하게 분배된다</t>
  </si>
  <si>
    <t>불공평한 사회에서 필요한 리더십</t>
  </si>
  <si>
    <t>불확실한 상황에서 필요한 리더십</t>
  </si>
  <si>
    <t>리더십의 본질은 의사결정이다</t>
  </si>
  <si>
    <t>유연함과 결속력을 높이는 것이 리더의 역할이다</t>
  </si>
  <si>
    <t>협력은 점검된 신뢰를 바탕으로 한다</t>
  </si>
  <si>
    <t>관리와 통제가 아닌 자율과 신뢰의 리더십</t>
  </si>
  <si>
    <t>독립형 인재에서 협업형 인재로의 전환</t>
  </si>
  <si>
    <t>계획만이 아닌 변화로 이루는 성과</t>
  </si>
  <si>
    <t>충성보다 경험을 중시하라</t>
  </si>
  <si>
    <t>지시하지 말고 코칭하라</t>
  </si>
  <si>
    <t>편애가 아닌 공정의 리더십</t>
  </si>
  <si>
    <t>상사보다 중요한 고객 중심 마인드</t>
  </si>
  <si>
    <t>관리자보다 전문가로 리드하라</t>
  </si>
  <si>
    <t>실패를 피하지 말고 용인하라</t>
  </si>
  <si>
    <t>성장마인드셋으로 일하라</t>
  </si>
  <si>
    <t>일부의 희생이 아닌 모두가 행복한 리더십</t>
  </si>
  <si>
    <t>완벽이 아닌 공감으로 키우는 성과</t>
  </si>
  <si>
    <t>[Reverse &amp; Rebirth] 리더와 공감하는 팔로워의 계층교육</t>
  </si>
  <si>
    <t>리더에게 마음 관리가 중요한 이유</t>
  </si>
  <si>
    <t>탁월하게 성장하는 리더의 공통점</t>
  </si>
  <si>
    <t>팀을 혁신하는 리더의 조직관리 핵심역량 강화</t>
  </si>
  <si>
    <t>출근은 회사생활의 시작입니다</t>
  </si>
  <si>
    <t xml:space="preserve">점심시간도 신입사원의 몫이어야 하나요 </t>
  </si>
  <si>
    <t>업무 예절의 가이드라인</t>
  </si>
  <si>
    <t>휴가는 신난다고 마음대로 떠나는 것이 아니다</t>
  </si>
  <si>
    <t>예절이라고는 없는 상사 사용설명서</t>
  </si>
  <si>
    <t>내 팀원이 아닌 직원에게 지켜야 할 예절</t>
  </si>
  <si>
    <t>퇴근 예절 또한 출근 못지않다</t>
  </si>
  <si>
    <t>이메일 활용의 올바른 가이드</t>
  </si>
  <si>
    <t>재택근무의 올바른 가이드</t>
  </si>
  <si>
    <t>직원들이 말하는 답정너 상사 대처법</t>
  </si>
  <si>
    <t>회의 예절의 모든 것</t>
  </si>
  <si>
    <t>꼰대란 무엇인가</t>
  </si>
  <si>
    <t>회식은 누구를 위하여</t>
  </si>
  <si>
    <t>퇴사의 매너가 빛을 발한다</t>
  </si>
  <si>
    <t>[모죠의 일지X어른의 태도] 나를 살피고 성장시키는 심리학</t>
  </si>
  <si>
    <t>나를 위해 즐겁게 오래 벌자는 계획 아닌 계획</t>
  </si>
  <si>
    <t>나를 키우며 일하기</t>
  </si>
  <si>
    <t>일에게 주도권을 빼앗기지 않는 법</t>
  </si>
  <si>
    <t>적당한 거리가 필요한 순간</t>
  </si>
  <si>
    <t>좋은 회의의 7가지 원칙</t>
  </si>
  <si>
    <t>패배를 디딤돌로</t>
  </si>
  <si>
    <t>내게 중요한 것을 알고 집중하기</t>
  </si>
  <si>
    <t>강박을 털어내는 솔직함이라는 무기</t>
  </si>
  <si>
    <t>안전하다는 감각이 만들어내는 나와 우리의 힘</t>
  </si>
  <si>
    <t>숟가락을 얹어 우리의 가능성을 완성하는 일</t>
  </si>
  <si>
    <t>좋은 피드백을 통해 모두의 머리를 빌리는 법</t>
  </si>
  <si>
    <t>우리 안의 감을 공유하고 길을 찾는 일</t>
  </si>
  <si>
    <t>딴짓이 주는 기운과 의미를 디딤돌 삼는 일</t>
  </si>
  <si>
    <t>내 생활의 주도권을 찾는 여섯 시 퇴근법</t>
  </si>
  <si>
    <t>나를 키우는 것이 나의 본업</t>
  </si>
  <si>
    <t>다양한 관점으로 문제해결 해보기</t>
  </si>
  <si>
    <t>잠재력을 이끌어 내는 재정의 훈련하기</t>
  </si>
  <si>
    <t>5 whys로 문제의 본질에 접근하기</t>
  </si>
  <si>
    <t>역질문을 통한 Root Cause 파악하기</t>
  </si>
  <si>
    <t>사용자 중심으로 이슈 바라보기</t>
  </si>
  <si>
    <t>자기 자신의 잠재력을 언리시 하기</t>
  </si>
  <si>
    <t>직장과 사회에서 독이 되는 사람 구별법</t>
  </si>
  <si>
    <t>함께하기 좋은 친구되는 비결</t>
  </si>
  <si>
    <t>인간관계에서 상처받지 않는 체질 만드는 법</t>
  </si>
  <si>
    <t>자존감을 확 끌어올리는 방법</t>
  </si>
  <si>
    <t>강한 멘탈 만드는 자기훈련 방법</t>
  </si>
  <si>
    <t>실패나 위기에 맞설 튼튼한 마음근육 만들기</t>
  </si>
  <si>
    <t>일이 풀리지 않는다면 짚어 봐야 할 체크포인트</t>
  </si>
  <si>
    <t>성공과 행복으로 운명 바꾸는 말버릇</t>
  </si>
  <si>
    <t>더 좋아지는 내 인생을 위한 소소한 체크리스트</t>
  </si>
  <si>
    <t>부와 행운을 끌어당기는 마법같은 생각습관</t>
  </si>
  <si>
    <t>기분이 태도가 되지 않는 대화 방법</t>
  </si>
  <si>
    <t>남의 눈에 연연하지 않고 좋은 사람들과 맺는 관계의 기술</t>
  </si>
  <si>
    <t>상처 받지 않는 관계 컨트롤 방법</t>
  </si>
  <si>
    <t>관계를 망치는 말투와 회피형 태도 방지법</t>
  </si>
  <si>
    <t>얇아도 깊은 행복한 관계의 비법</t>
  </si>
  <si>
    <t>꼭 곁에 두어야 할 사람 vs 시간과 마음 쓰지 말아야 할 사람</t>
  </si>
  <si>
    <t>메타인지란 무엇인가</t>
  </si>
  <si>
    <t>왜 메타인지 능력을 키워야 하는가</t>
  </si>
  <si>
    <t>어떻게 메타인지 능력을 키워줄 수 있을까</t>
  </si>
  <si>
    <t>메타인지를 위한 상황의 설계</t>
  </si>
  <si>
    <t>어떻게 집중할 것인가</t>
  </si>
  <si>
    <t>성공적인 직장생활을 위해 의도적으로 해야 할 일 vs 하지 말아야 할 일</t>
  </si>
  <si>
    <t>좋은 관계를 오래 유지하는 방법</t>
  </si>
  <si>
    <t>믿을 수 있는 사람으로 인정받는 9가지 전략</t>
  </si>
  <si>
    <t>유능한 리더의 내 사람 만드는 비결</t>
  </si>
  <si>
    <t>내 인생 잘되게 만드는 쉬운 말투 6가지</t>
  </si>
  <si>
    <t>지치고 힘들때 나를 충전하는 법</t>
  </si>
  <si>
    <t>건강하고 행복하게 외로움을 이기는 법</t>
  </si>
  <si>
    <t>원하는 것을 포기하지 않는 멘탈 관리</t>
  </si>
  <si>
    <t>인간관계에서 발생하는 감정폭력에서 나를 제대로 지키는 법</t>
  </si>
  <si>
    <t xml:space="preserve">성공과 행복을 부르는 자신감 </t>
  </si>
  <si>
    <t xml:space="preserve">행복한 인생을 위한 자존감 회복 </t>
  </si>
  <si>
    <t>자존감을 높이고 홀로서는 성숙한 마음습관</t>
  </si>
  <si>
    <t>삶의 질을 높이고 걱정과 불안에서 벗어나는 마음습관</t>
  </si>
  <si>
    <t>에너지 소비를 줄이는 마음습관</t>
  </si>
  <si>
    <t>사소한 생각의 차이로 행복하게 사는 마음습관</t>
  </si>
  <si>
    <t>내 감정의 소리를 먼저 듣는 마음습관</t>
  </si>
  <si>
    <t>건강한 멘탈을 위한 마음습관</t>
  </si>
  <si>
    <t>뒷담화와 호구취급에서 나를 지키는 마음습관</t>
  </si>
  <si>
    <t>인생이 잘 풀리고 정신적 노화를 늦추는 마음습관</t>
  </si>
  <si>
    <t>마음챙김 기술</t>
  </si>
  <si>
    <t>고통감내 기술</t>
  </si>
  <si>
    <t>감정조절 기술</t>
  </si>
  <si>
    <t>대인관계 효율성 기술</t>
  </si>
  <si>
    <t>행복한 소통 방법</t>
  </si>
  <si>
    <t xml:space="preserve">직장 행복학개론 </t>
  </si>
  <si>
    <t>나만의 행복습관 만들기</t>
  </si>
  <si>
    <t>나만의 행복방정식 풀이</t>
  </si>
  <si>
    <t>직장생활 힐링 포인트 열 가지</t>
  </si>
  <si>
    <t xml:space="preserve">워라밸을 넘어 Cheerful Life </t>
  </si>
  <si>
    <t>중학교 과학에서 배우는 직장인의 행복</t>
  </si>
  <si>
    <t>영화와 인간심리</t>
  </si>
  <si>
    <t>영화 왕의 남자 속 인간심리</t>
  </si>
  <si>
    <t>영화 올드보이 속 인간심리</t>
  </si>
  <si>
    <t>역할 변신의 스토리 영화 기생충</t>
  </si>
  <si>
    <t>영화 기생충 속 역할이론</t>
  </si>
  <si>
    <t>BIM이란</t>
  </si>
  <si>
    <t>국내 및 국제 BIM 동향</t>
  </si>
  <si>
    <t>BIM 성숙도와 BIM 건설 프로젝트 환경</t>
  </si>
  <si>
    <t>BIM의 역량</t>
  </si>
  <si>
    <t>BIM 환경 내 업무 흐름</t>
  </si>
  <si>
    <t>BIM 환경 내 정보흐름 체계 및 이해관계자들</t>
  </si>
  <si>
    <t>프로젝트 전달 업무 흐름</t>
  </si>
  <si>
    <t>BIM 건설 프로젝트 관리</t>
  </si>
  <si>
    <t>BIM 도입 및 활용을 위한 팁</t>
  </si>
  <si>
    <t>미래의 유망부동산 재테크 전략</t>
  </si>
  <si>
    <t>통계로 풀어보는 부동산 시장의 이해</t>
  </si>
  <si>
    <t>경제지표로 풀어보는 부동산 재테크</t>
  </si>
  <si>
    <t>주거용 부동산의 트렌드와 미래</t>
  </si>
  <si>
    <t>똘똘한 주택의 조건 총정리</t>
  </si>
  <si>
    <t>대한민국 주거환경의 이해와 주거트렌드 변화</t>
  </si>
  <si>
    <t>통계로 본 1인가구의 이해</t>
  </si>
  <si>
    <t>초역세권 주거용 오피스텔 투자전략</t>
  </si>
  <si>
    <t>A급 입지의 꼬마빌딩 투자전략</t>
  </si>
  <si>
    <t>저금리 시대에 최선의 투자처</t>
  </si>
  <si>
    <t>투자물건 분석사례</t>
  </si>
  <si>
    <t>축구와 재무설계</t>
  </si>
  <si>
    <t>父가 사전증여를 꺼리는 이유</t>
  </si>
  <si>
    <t>보험선택의 4가지 KEY</t>
  </si>
  <si>
    <t>워렌버핏의 2가지 투자원칙</t>
  </si>
  <si>
    <t>자산관리의 시작</t>
  </si>
  <si>
    <t>채권을 활용한 자산관리 방법</t>
  </si>
  <si>
    <t>해외 리츠를 활용한 자산관리 방법</t>
  </si>
  <si>
    <t>건축물의 용도분류</t>
  </si>
  <si>
    <t>건축물 높이제한 규정의 이해와 응용</t>
  </si>
  <si>
    <t>땅과 도로와의 관계분석</t>
  </si>
  <si>
    <t>가설계와 수익률계산 기법</t>
  </si>
  <si>
    <t>건물에 설치할 법정주차 대수 산출법</t>
  </si>
  <si>
    <t>중소규모 수익형 건물 사례 비교</t>
  </si>
  <si>
    <t>건축규모 산출과 투자수익률 계산</t>
  </si>
  <si>
    <t>수익형 부동산의 개발 개념과 투자전략</t>
  </si>
  <si>
    <t>리모델링을 활용한 수익형 부동산 개발전략</t>
  </si>
  <si>
    <t>리모델링과 용도변경 실무</t>
  </si>
  <si>
    <t>신도시 택지 개발지구 부지 검토기법</t>
  </si>
  <si>
    <t>구도심 1종 일반주거지역 부지 검토기법</t>
  </si>
  <si>
    <t>건축법 세부규정 해설</t>
  </si>
  <si>
    <t>설계도면 보는 법</t>
  </si>
  <si>
    <t>[DS Class] 엑셀을 활용한 데이터 시각화 실무</t>
  </si>
  <si>
    <t>데이터베이스와 SQL 이해</t>
  </si>
  <si>
    <t>MySQL 설치하기</t>
  </si>
  <si>
    <t>데이터를 담을 기초 공사</t>
  </si>
  <si>
    <t>엑셀 파일 DB에 올리기</t>
  </si>
  <si>
    <t>DB에서 원하는 자료 추출하기</t>
  </si>
  <si>
    <t>더 깔끔한 데이터 추출을 위한 옵션 활용</t>
  </si>
  <si>
    <t>데이터 묶고 집계하기</t>
  </si>
  <si>
    <t>여러 테이블 하나로 합치기</t>
  </si>
  <si>
    <t>무작정 따라하는 첫 번째 매크로 만들기</t>
  </si>
  <si>
    <t>딸깍 한 번으로 매크로 실행시키기</t>
  </si>
  <si>
    <t>매크로 적용 범위와 보안 설정</t>
  </si>
  <si>
    <t>바로 쓰는 상대참조 매크로</t>
  </si>
  <si>
    <t>매크로의 짝꿍 - 데이터 유효성 검사</t>
  </si>
  <si>
    <t>바로 쓰는 고급필터 매크로</t>
  </si>
  <si>
    <t>매크로의 짝꿍 - 스핀단추와 체크박스</t>
  </si>
  <si>
    <t>매크로의 짝꿍 - 콤보박스</t>
  </si>
  <si>
    <t>매크로의 짝꿍 - 옵션단추</t>
  </si>
  <si>
    <t>클라우드 도입 고려사항</t>
  </si>
  <si>
    <t>클라우드 Migration 고려사항</t>
  </si>
  <si>
    <t>Cloud Native의 뜻</t>
  </si>
  <si>
    <t>클라우드 화면으로 이해하기</t>
  </si>
  <si>
    <t>문제를 해결하는 새로운 시각이 필요해</t>
  </si>
  <si>
    <t>컴퓨터는 이진표현으로부터 시작해</t>
  </si>
  <si>
    <t>컴퓨터는 멀티미디어도 숫자로 표현해</t>
  </si>
  <si>
    <t>컴퓨팅 사고력 기반 문제해결 사례</t>
  </si>
  <si>
    <t>크고 복잡한 문제는 분해하자</t>
  </si>
  <si>
    <t>공통의 패턴을 찾으면 문제해결이 쉬워져</t>
  </si>
  <si>
    <t>핵심요소를 찾아서 단순하게 추상화하자</t>
  </si>
  <si>
    <t>자동화를 위해서는 정확한 알고리즘이 필요해</t>
  </si>
  <si>
    <t>알고리즘은 순서가 중요해</t>
  </si>
  <si>
    <t>조건에 따라 결과가 달라져</t>
  </si>
  <si>
    <t>반복을 찾으면 효율적이야</t>
  </si>
  <si>
    <t>효율적 자료 관리를 위해 구조화시키자</t>
  </si>
  <si>
    <t>빅테이터를 알고 데이터 분석 과정 이해하기</t>
  </si>
  <si>
    <t>데이터수집의 다양한 방법</t>
  </si>
  <si>
    <t>데이터 속성 탐색하기</t>
  </si>
  <si>
    <t>가상분석으로 데이터 예측하기</t>
  </si>
  <si>
    <t>주장에 대한 참과 거짓 판단하기</t>
  </si>
  <si>
    <t>실습으로 주장에 대한 참과 거짓 판단하기</t>
  </si>
  <si>
    <t>속성 간의 관계 찾기</t>
  </si>
  <si>
    <t>데이터로 미래 예측하기</t>
  </si>
  <si>
    <t>여러 데이터로 미래 예측하기</t>
  </si>
  <si>
    <t>여러 데이터로 미래 예측하여 문제 해결하기</t>
  </si>
  <si>
    <t>데이터 기반 의사결정의 프로세스와 장단점</t>
  </si>
  <si>
    <t>붓꽃 데이터로 살펴본 데이터 분석 방법</t>
  </si>
  <si>
    <t>데이터 기반 의사결정과 머신러닝</t>
  </si>
  <si>
    <t>이웃 데이터 따라 분류하는 KNN Classifier</t>
  </si>
  <si>
    <t>조건에 따라 값이 변하는 Bayes 정리</t>
  </si>
  <si>
    <t>머신러닝에 최적화된 Naïve Bayes Classifier</t>
  </si>
  <si>
    <t>클라우드 보안이란</t>
  </si>
  <si>
    <t>AWS와 계정관리 보안의 기초</t>
  </si>
  <si>
    <t>IAM로 액세스 안전 관리하기</t>
  </si>
  <si>
    <t>Amazon VPC 이해하기</t>
  </si>
  <si>
    <t>Amazon VPC 및 네트워크 보안 알기</t>
  </si>
  <si>
    <t>AWS 로그 수집 및 분석하기</t>
  </si>
  <si>
    <t>Amazon S3 보안 이해하기</t>
  </si>
  <si>
    <t>AWS의 암호화 서비스 사용하기</t>
  </si>
  <si>
    <t>AWS IAM 고급 활용하기</t>
  </si>
  <si>
    <t>AWS의 다양한 보안서비스 이용하기</t>
  </si>
  <si>
    <t>Lambda 및 이벤트 기반 보안 자동화하기</t>
  </si>
  <si>
    <t>데이터로 스토리를 전달하기</t>
  </si>
  <si>
    <t>상황을 정확히 이해하자</t>
  </si>
  <si>
    <t>한 눈에 들어오는 시각화 자료 1</t>
  </si>
  <si>
    <t>한 눈에 들어오는 시각화 자료 2</t>
  </si>
  <si>
    <t>쓸데없는 것을 과감하게 지우기</t>
  </si>
  <si>
    <t>설득을 위한 주목 끌기</t>
  </si>
  <si>
    <t>스토리텔링 설계하기</t>
  </si>
  <si>
    <t>데이터 플랫폼 전략과 ESG</t>
  </si>
  <si>
    <t>인공 신경망과 딥러닝</t>
  </si>
  <si>
    <t>Perceptron의 이해</t>
  </si>
  <si>
    <t>파라미터 및 하이퍼 파라미터</t>
  </si>
  <si>
    <t>가중치와 손실 함수</t>
  </si>
  <si>
    <t>Back Propagation</t>
  </si>
  <si>
    <t>Gradient Descent</t>
  </si>
  <si>
    <t>Overfitting과 Dropout</t>
  </si>
  <si>
    <t>Deep Belief Network</t>
  </si>
  <si>
    <t>Convolutional Neural Network</t>
  </si>
  <si>
    <t>Open CV와 딥러닝</t>
  </si>
  <si>
    <t>Recurrent Neural Network</t>
  </si>
  <si>
    <t>LSTM</t>
  </si>
  <si>
    <t>오토인코더</t>
  </si>
  <si>
    <t>Word2Vec</t>
  </si>
  <si>
    <t>Doc2Vec</t>
  </si>
  <si>
    <t>BERT</t>
  </si>
  <si>
    <t>한글 임베딩과 활용</t>
  </si>
  <si>
    <t>Generative Adversarial Network</t>
  </si>
  <si>
    <t>설명가능 AI</t>
  </si>
  <si>
    <t>데이터 리터러시와 분석</t>
  </si>
  <si>
    <t>데이터 전처리부터 모형 선정까지</t>
  </si>
  <si>
    <t>모형 튜닝에서 예측까지</t>
  </si>
  <si>
    <t>데이터 분석과 스마트팩토리</t>
  </si>
  <si>
    <t>데이터 분석과 RPA</t>
  </si>
  <si>
    <t>데이터 분석과 금융 상품</t>
  </si>
  <si>
    <t>데이터 분석과 자율주행</t>
  </si>
  <si>
    <t>데이터 분석 트렌드 이미지 처리</t>
  </si>
  <si>
    <t>데이터 분석 트렌드 eXplainable AI</t>
  </si>
  <si>
    <t>데이터 분석 트렌드 양자 컴퓨팅과 머신러닝</t>
  </si>
  <si>
    <t>빅데이터 분석 개요</t>
  </si>
  <si>
    <t>분석 기획을 위한 프로젝트 방법론</t>
  </si>
  <si>
    <t>분석 목적 구체화 및 조직 정비</t>
  </si>
  <si>
    <t>분석 데이터 확인</t>
  </si>
  <si>
    <t>빅데이터 큐레이션</t>
  </si>
  <si>
    <t>분석 모형 평가를 위한 가이드라인</t>
  </si>
  <si>
    <t>데이터 정제</t>
  </si>
  <si>
    <t>데이터 연결</t>
  </si>
  <si>
    <t>데이터 집단 요약</t>
  </si>
  <si>
    <t>변수와 척도</t>
  </si>
  <si>
    <t>도수분포표 및 히스토그램</t>
  </si>
  <si>
    <t>공분산</t>
  </si>
  <si>
    <t>상관계수</t>
  </si>
  <si>
    <t>텍스트마이닝이란</t>
  </si>
  <si>
    <t>분석 SW설치 및 환경설정</t>
  </si>
  <si>
    <t>Java 환경설정</t>
  </si>
  <si>
    <t>패키지 및 KoNLP패키지 설치</t>
  </si>
  <si>
    <t>텍스트 데이터 불러오기</t>
  </si>
  <si>
    <t>형태소 분석이란</t>
  </si>
  <si>
    <t>형태소 사전 활용 방법</t>
  </si>
  <si>
    <t>품사별 분류 및 추출</t>
  </si>
  <si>
    <t>추가 단어 세종사전 등록</t>
  </si>
  <si>
    <t>불필요한 단어 및 특수문자 제거</t>
  </si>
  <si>
    <t>단어 정제 및 문자 대체</t>
  </si>
  <si>
    <t>코퍼스를 활용한 말뭉치 구성</t>
  </si>
  <si>
    <t>빈출단어 연관성 분석</t>
  </si>
  <si>
    <t>단어 문서 행렬 매트릭스와 빈도수 집계</t>
  </si>
  <si>
    <t>단어 빈도순으로 시각화</t>
  </si>
  <si>
    <t>빈도 크기에 따른 워드 클라우드 그리기</t>
  </si>
  <si>
    <t>단어 간의 동시 출현성에 따른 네트워크 그래프</t>
  </si>
  <si>
    <t>kaggle를 위한 R 환경 구축</t>
  </si>
  <si>
    <t>R데이터 타입과 벡터</t>
  </si>
  <si>
    <t>데이터와 정보</t>
  </si>
  <si>
    <t>데이터베이스의 정의와 특징</t>
  </si>
  <si>
    <t>데이터베이스의 활용</t>
  </si>
  <si>
    <t>빅데이터의 이해</t>
  </si>
  <si>
    <t>빅데이터의 가치와 비즈니스 모델</t>
  </si>
  <si>
    <t>빅데이터 위기 요인과 통제방안</t>
  </si>
  <si>
    <t>빅데이터 분석과 전략 인사이트</t>
  </si>
  <si>
    <t>빅데이터의 미래</t>
  </si>
  <si>
    <t>인사이트 도출을 위한 데이터 사이언스</t>
  </si>
  <si>
    <t>분석 기획 방향성 도출</t>
  </si>
  <si>
    <t>분석 방법론</t>
  </si>
  <si>
    <t>분석 과제 발굴</t>
  </si>
  <si>
    <t>분석 프로젝트 관리 방안</t>
  </si>
  <si>
    <t>마스터 플랜 수립</t>
  </si>
  <si>
    <t>분석 거버넌스 체계 수립</t>
  </si>
  <si>
    <t>분석환경</t>
  </si>
  <si>
    <t>데이터 구조의 이해</t>
  </si>
  <si>
    <t>데이터 구조 변환과 변수 참조</t>
  </si>
  <si>
    <t>기초 함수</t>
  </si>
  <si>
    <t>반복 구문과 조건문</t>
  </si>
  <si>
    <t>기타 유용한 기능들</t>
  </si>
  <si>
    <t>그래픽 기능</t>
  </si>
  <si>
    <t>reshapr을 활용한 데이터 마트 개발</t>
  </si>
  <si>
    <t>sqldf를 이용한 데이터 분석</t>
  </si>
  <si>
    <t>plyr</t>
  </si>
  <si>
    <t>데이터 테이블</t>
  </si>
  <si>
    <t>통계분석의 이해</t>
  </si>
  <si>
    <t>통계분석</t>
  </si>
  <si>
    <t>확률 및 확률 분포</t>
  </si>
  <si>
    <t>추정과 가설 검정</t>
  </si>
  <si>
    <t>기초 통계분석 개요</t>
  </si>
  <si>
    <t>다차원척도법</t>
  </si>
  <si>
    <t>주성분 분석</t>
  </si>
  <si>
    <t>정상성</t>
  </si>
  <si>
    <t>시계열 분석 소스 코드 분석 편</t>
  </si>
  <si>
    <t>데이터 마이닝 개요</t>
  </si>
  <si>
    <t>의사결정 나무</t>
  </si>
  <si>
    <t>서포트 벡터 머신</t>
  </si>
  <si>
    <t>나이브 베이즈</t>
  </si>
  <si>
    <t>모형 평가</t>
  </si>
  <si>
    <t>계층적 군집</t>
  </si>
  <si>
    <t>k 평균 군집</t>
  </si>
  <si>
    <t>혼합 분포 군집</t>
  </si>
  <si>
    <t>밀도 기반 분석</t>
  </si>
  <si>
    <t>연관 탐사 분석 소스 코드 분석 편</t>
  </si>
  <si>
    <t>구글 애널리틱스의 소개</t>
  </si>
  <si>
    <t>계정 생성 및 관리자 초대</t>
  </si>
  <si>
    <t>추적코드 설치하기</t>
  </si>
  <si>
    <t>보기의 정의와 필터 생성</t>
  </si>
  <si>
    <t>목표의 정의와 유형</t>
  </si>
  <si>
    <t>도착 목표 세팅하기</t>
  </si>
  <si>
    <t>유입경로 목표 세팅 구현하기</t>
  </si>
  <si>
    <t>이차원 리포트와 맞춤 리포트 구현하기</t>
  </si>
  <si>
    <t>데이터 시각화를 위한 구글 데이터 스튜디오 소개</t>
  </si>
  <si>
    <t>구글 애널리틱스의 한계와 이벤트 목표 세팅</t>
  </si>
  <si>
    <t>구글 태그 매니저 소개와 계정 생성</t>
  </si>
  <si>
    <t>티스토리 블로그에 컨테이너 삽입 실습하기</t>
  </si>
  <si>
    <t>태그 매니저 인터페이스 살펴보기</t>
  </si>
  <si>
    <t>PostgreSQL 환경설정</t>
  </si>
  <si>
    <t>PostgreSQL 접속</t>
  </si>
  <si>
    <t>SAMPLE DB 및 DATA 생성</t>
  </si>
  <si>
    <t>SELECT문</t>
  </si>
  <si>
    <t>SELECT DISTINCT문</t>
  </si>
  <si>
    <t>WHERE절</t>
  </si>
  <si>
    <t>ORDER BY절</t>
  </si>
  <si>
    <t>LIMIT</t>
  </si>
  <si>
    <t>FETCH</t>
  </si>
  <si>
    <t>JOIN이란</t>
  </si>
  <si>
    <t>EQUI JOIN</t>
  </si>
  <si>
    <t>NON EQUI JOIN</t>
  </si>
  <si>
    <t>OUTER JOIN</t>
  </si>
  <si>
    <t>FULL OUTER JOIN</t>
  </si>
  <si>
    <t>NATURAL JOIN</t>
  </si>
  <si>
    <t>SELF JOIN</t>
  </si>
  <si>
    <t>그룹 함수</t>
  </si>
  <si>
    <t>GROUP BY절</t>
  </si>
  <si>
    <t>HAVING절</t>
  </si>
  <si>
    <t>Grouping Set절</t>
  </si>
  <si>
    <t>Rollup절</t>
  </si>
  <si>
    <t>Cube절</t>
  </si>
  <si>
    <t>UNION과 UNION ALL</t>
  </si>
  <si>
    <t>INTERSECT와 EXCEPT</t>
  </si>
  <si>
    <t>서브쿼리란</t>
  </si>
  <si>
    <t>다중컬럼 서브쿼리</t>
  </si>
  <si>
    <t>인라인 뷰</t>
  </si>
  <si>
    <t>상호연관 서브쿼리</t>
  </si>
  <si>
    <t>스칼라 서브쿼리</t>
  </si>
  <si>
    <t>EXISTS 연산자</t>
  </si>
  <si>
    <t>INSERT문</t>
  </si>
  <si>
    <t>UPDATE문</t>
  </si>
  <si>
    <t>UPDATE JOIN문</t>
  </si>
  <si>
    <t>DELETE문</t>
  </si>
  <si>
    <t>DELETE JOIN문</t>
  </si>
  <si>
    <t>UPSERT문</t>
  </si>
  <si>
    <t>R 기반의 데이터 분석을 위한 환경 구축</t>
  </si>
  <si>
    <t>R 사용자 정의 함수</t>
  </si>
  <si>
    <t>Sampling 모집단 및 표본</t>
  </si>
  <si>
    <t>디지털 시대의 고객가치 극대화를 위한 CRM 전략</t>
  </si>
  <si>
    <t>구글 애널리틱스 GA4 실무 마스터 클래스</t>
  </si>
  <si>
    <t>Google Analytics란 무엇인가요</t>
  </si>
  <si>
    <t>Google Analytics 시작하기</t>
  </si>
  <si>
    <t>Google Analytics 구조</t>
  </si>
  <si>
    <t>Google Analytics 보고서 흐름 이해하기</t>
  </si>
  <si>
    <t>실습 예제 사이트 주요 지표 분석</t>
  </si>
  <si>
    <t>최종 실습</t>
  </si>
  <si>
    <t>마케팅이란</t>
  </si>
  <si>
    <t>퍼포먼스 마케터가 갖추어야 할 역량</t>
  </si>
  <si>
    <t>마케터에게 데이터 분석이 필요한 이유</t>
  </si>
  <si>
    <t>빅데이터 분석 프로세스는 무엇인가</t>
  </si>
  <si>
    <t>기술 통계란 무엇인가</t>
  </si>
  <si>
    <t>기술 통계에서 필요한 값들</t>
  </si>
  <si>
    <t>주요 그래프와 모수</t>
  </si>
  <si>
    <t>주요 그래프의 해석</t>
  </si>
  <si>
    <t>그래프를 통한 시각화가 필요한 이유</t>
  </si>
  <si>
    <t>정규분포와 boxplot</t>
  </si>
  <si>
    <t>지표분석의 개념과 활용</t>
  </si>
  <si>
    <t>트래픽 지표와 유저 지표</t>
  </si>
  <si>
    <t>고객의 평생 가치 분석</t>
  </si>
  <si>
    <t>빅데이터가 비즈니스에 미치는 영향</t>
  </si>
  <si>
    <t>빅데이터와 인공지능의 관계</t>
  </si>
  <si>
    <t>빅데이터 마케팅의 정의와 활용 사례</t>
  </si>
  <si>
    <t>고객 데이터를 활용한 마케팅 최적화 전략</t>
  </si>
  <si>
    <t>고객 페르소나 기반 마케팅 전략</t>
  </si>
  <si>
    <t>고객 여정 기반 마케팅 전략</t>
  </si>
  <si>
    <t>고객 가치 기반 마케팅 전략</t>
  </si>
  <si>
    <t>고객 참여를 위한 마케팅 전략</t>
  </si>
  <si>
    <t>개인화를 위한 마케팅 전략</t>
  </si>
  <si>
    <t>고객 전환을 위한 마케팅 전략</t>
  </si>
  <si>
    <t>고객 가치 증대를 위한 마케팅 전략</t>
  </si>
  <si>
    <t>고객유지를 위한 빅데이터 마케팅 전략</t>
  </si>
  <si>
    <t>은행산업의 빅데이터 활용 사례</t>
  </si>
  <si>
    <t>넷플릭스의 빅데이터 활용 사례</t>
  </si>
  <si>
    <t>게임화의 정의</t>
  </si>
  <si>
    <t>비즈니스와 게임 기법</t>
  </si>
  <si>
    <t>디지털 마케팅의 숨은 무기 게임화</t>
  </si>
  <si>
    <t>게임의 구성 요소</t>
  </si>
  <si>
    <t>공간</t>
  </si>
  <si>
    <t>객체</t>
  </si>
  <si>
    <t>액션</t>
  </si>
  <si>
    <t>운</t>
  </si>
  <si>
    <t>기술</t>
  </si>
  <si>
    <t>비즈니스 게임화 프레임워크</t>
  </si>
  <si>
    <t>기획자와 마케터에게 SQL이 필요한 이유</t>
  </si>
  <si>
    <t>DataBase 핵심용어 따라잡기</t>
  </si>
  <si>
    <t>SQL 기반의 데이터 분석 환경 및 도구</t>
  </si>
  <si>
    <t>데이터 정렬하기</t>
  </si>
  <si>
    <t>데이터 중복 없이 불러오기</t>
  </si>
  <si>
    <t>조건절을 통한 데이터 불러오기</t>
  </si>
  <si>
    <t>논리 연산자 활용 및 NULL 값 처리</t>
  </si>
  <si>
    <t>문자 패턴 적용하여 데이터 불러오기</t>
  </si>
  <si>
    <t>데이터 불러오기 실습</t>
  </si>
  <si>
    <t>문자 함수 활용</t>
  </si>
  <si>
    <t>날짜 함수와 변환 함수 활용</t>
  </si>
  <si>
    <t>알기 쉬운 메타버스 마케팅</t>
  </si>
  <si>
    <t>브랜딩 홍보 전략 짜기</t>
  </si>
  <si>
    <t>스토리텔링이 필요하다</t>
  </si>
  <si>
    <t>홍보를 위한 미디어 활용</t>
  </si>
  <si>
    <t>홍보를 위한 SNS 채널</t>
  </si>
  <si>
    <t>홍보할 때 이것만은 주의하라</t>
  </si>
  <si>
    <t>홍보에 이는 변화들</t>
  </si>
  <si>
    <t>브랜드란 무엇인가</t>
  </si>
  <si>
    <t>성공적인 브랜딩</t>
  </si>
  <si>
    <t>브랜드 정의하기</t>
  </si>
  <si>
    <t>브랜드 전략</t>
  </si>
  <si>
    <t>브랜드 포지셔닝</t>
  </si>
  <si>
    <t>브랜드의 정체성</t>
  </si>
  <si>
    <t>브랜드 홍보 전략</t>
  </si>
  <si>
    <t>브랜드 스토리텔링</t>
  </si>
  <si>
    <t>브랜드 관리</t>
  </si>
  <si>
    <t>브랜드 평가</t>
  </si>
  <si>
    <t>애자일 기업의 등장</t>
  </si>
  <si>
    <t>DT시대에 적합한 애자일 마케팅</t>
  </si>
  <si>
    <t>애자일 마케팅의 핵심가치와 원칙</t>
  </si>
  <si>
    <t xml:space="preserve">마케팅 백로그와 애자일 마케팅 캔버스 </t>
  </si>
  <si>
    <t>애자일 마케팅 운영을 위한 4가지 미팅</t>
  </si>
  <si>
    <t>애자일 마케팅의 성공을 위한 칸반 방식 실행방안</t>
  </si>
  <si>
    <t>애자일 마케팅을 도입하기 위한 조직 구성</t>
  </si>
  <si>
    <t>스크럼 팀과 애자일 코치</t>
  </si>
  <si>
    <t>공감은 조르는 것이 아니라 얻어내는 것</t>
  </si>
  <si>
    <t>적당한 낯섦으로 만드는 브랜드</t>
  </si>
  <si>
    <t>스마트 시대의 광고 마케팅</t>
  </si>
  <si>
    <t>Figma를 활용한 디지털 기획 입문</t>
  </si>
  <si>
    <t>인공지능 시대에 포토샵을 배워야 하는 이유</t>
  </si>
  <si>
    <t>이미지를 다룰 때 유의할 점 3가지</t>
  </si>
  <si>
    <t>윈도우에서 이미지 다루기</t>
  </si>
  <si>
    <t>맥 OS에서 이미지 다루기</t>
  </si>
  <si>
    <t>맥 OS 미리보기의 다양한 기능</t>
  </si>
  <si>
    <t>유튜브 썸네일 만들기</t>
  </si>
  <si>
    <t>인쇄용 이미지 만들기</t>
  </si>
  <si>
    <t>비대면 시대의 콘텐츠 변화</t>
  </si>
  <si>
    <t>콘텐츠 비즈니스 모델</t>
  </si>
  <si>
    <t>콘텐츠 방향 설정</t>
  </si>
  <si>
    <t>블로그 콘텐츠 전략</t>
  </si>
  <si>
    <t>SNS 콘텐츠 전략</t>
  </si>
  <si>
    <t>직접 만들어보는 카드뉴스</t>
  </si>
  <si>
    <t>1인 미디어 콘텐츠 제작</t>
  </si>
  <si>
    <t>유튜브 기초 워밍업</t>
  </si>
  <si>
    <t>하루만에 영상 기획하기</t>
  </si>
  <si>
    <t>PPT로도 가능한 초스피드 영상 제작</t>
  </si>
  <si>
    <t>영상제작 외주업체 구하기</t>
  </si>
  <si>
    <t>외주업체와 실전 촬영법</t>
  </si>
  <si>
    <t>내마음대로 편집 결과물 뽑아내는 법</t>
  </si>
  <si>
    <t>유튜브 채널 개설하기</t>
  </si>
  <si>
    <t>유튜브 분석기능 활용하여 성과 뽑아내기</t>
  </si>
  <si>
    <t>영상제작의 이해 및 필요성</t>
  </si>
  <si>
    <t>영상촬영 방법</t>
  </si>
  <si>
    <t>영상제작 관련 저작권 이해</t>
  </si>
  <si>
    <t>영상제작 시 유용한 프로그램</t>
  </si>
  <si>
    <t>영상편집 실무</t>
  </si>
  <si>
    <t>기업의 유튜브 활용방안</t>
  </si>
  <si>
    <t>부동산 거래법률 및 사고예방 실무</t>
  </si>
  <si>
    <t>부동산 임대차계약 실무</t>
  </si>
  <si>
    <t>부동산 임대차관리 실무</t>
  </si>
  <si>
    <t>임대차법률 해설 및 소송·분쟁 해결 실무</t>
  </si>
  <si>
    <t>부동산 자산관리 실무</t>
  </si>
  <si>
    <t>부동산 투자운용 실무</t>
  </si>
  <si>
    <t>입지상권분석 및 상업시설 개발사례</t>
  </si>
  <si>
    <t>부동산 세금의 종류와 세금 용어</t>
  </si>
  <si>
    <t>부동산 세금 계산구조와 신고납부</t>
  </si>
  <si>
    <t>부동산 취득 시 발생 세금</t>
  </si>
  <si>
    <t>부동산 보유 시 발생 세금</t>
  </si>
  <si>
    <t>부동산 임대사업에 따른 세금</t>
  </si>
  <si>
    <t>부동산 판매 시 발생 세금</t>
  </si>
  <si>
    <t>재개발·재건축 세무 이해</t>
  </si>
  <si>
    <t>중요 개정 세법 정리</t>
  </si>
  <si>
    <t>부동산 경매를 배워야 하는 이유</t>
  </si>
  <si>
    <t>부동산 기초</t>
  </si>
  <si>
    <t>민법의 물권법</t>
  </si>
  <si>
    <t>부동산과 민법</t>
  </si>
  <si>
    <t>등기사항전부증명서</t>
  </si>
  <si>
    <t>부동산 경매 절차</t>
  </si>
  <si>
    <t>말소기준권리</t>
  </si>
  <si>
    <t>임대차 관련법률</t>
  </si>
  <si>
    <t>블로그 최적화와 상위노출 비법</t>
  </si>
  <si>
    <t>저품질 탈출방법과 운영지수 높이기</t>
  </si>
  <si>
    <t>부동산 빅데이터 활용방법</t>
  </si>
  <si>
    <t>스마트 오피스</t>
  </si>
  <si>
    <t>뉴스 마케팅</t>
  </si>
  <si>
    <t>네이버 카드뉴스 무한 활용</t>
  </si>
  <si>
    <t>페이스북 기초 입문부터 실전까지 활용</t>
  </si>
  <si>
    <t>유튜브 생초보 입문부터 실전까지 1시간 안에</t>
  </si>
  <si>
    <t xml:space="preserve">4차산업혁명의 이해 </t>
  </si>
  <si>
    <t>국내투자 아이디어</t>
  </si>
  <si>
    <t>Go 소개</t>
  </si>
  <si>
    <t>Go 개발환경</t>
  </si>
  <si>
    <t>Go 기본 문법</t>
  </si>
  <si>
    <t>변수와 상수</t>
  </si>
  <si>
    <t>switch문</t>
  </si>
  <si>
    <t>for문</t>
  </si>
  <si>
    <t>함수 호출 방식</t>
  </si>
  <si>
    <t>Modifier</t>
  </si>
  <si>
    <t>다중 Modifier</t>
  </si>
  <si>
    <t>예외 발생 require</t>
  </si>
  <si>
    <t>예악어와 내장 함수</t>
  </si>
  <si>
    <t>상속의 활용</t>
  </si>
  <si>
    <t>상속 관계의 생성자</t>
  </si>
  <si>
    <t>인터페이스의 활용</t>
  </si>
  <si>
    <t>라이브러리 활용</t>
  </si>
  <si>
    <t>메타데이터 공개와 검증</t>
  </si>
  <si>
    <t>투표 컨트랙트</t>
  </si>
  <si>
    <t>동료와 안부 인사 주고받기</t>
  </si>
  <si>
    <t>업무 진행 상황 공유하기</t>
  </si>
  <si>
    <t>마감 기한을 지켜 달라고 요청하기</t>
  </si>
  <si>
    <t>업무가 과중한 동료를 도와주기</t>
  </si>
  <si>
    <t>동료의 업무 부탁 확실히 거절하기</t>
  </si>
  <si>
    <t>부재중 전화가 왔었다고 일러주기</t>
  </si>
  <si>
    <t>업무에 필요한 파일 주고받기</t>
  </si>
  <si>
    <t>동료와 함께 커피 한잔 하며 쉬기</t>
  </si>
  <si>
    <t>업무 성과를 칭찬하고 축하하기</t>
  </si>
  <si>
    <t>퇴근하며 동료와 인사 주고받기</t>
  </si>
  <si>
    <t>대여폰을 쓰기</t>
  </si>
  <si>
    <t>데이터 사용 요금묻기</t>
  </si>
  <si>
    <t xml:space="preserve">국제전화 요금묻기 </t>
  </si>
  <si>
    <t>자동차 렌트하기1</t>
  </si>
  <si>
    <t>자동차 렌트하기2</t>
  </si>
  <si>
    <t>집 둘러보기</t>
  </si>
  <si>
    <t>집세 및 환경 확인하기</t>
  </si>
  <si>
    <t>인터넷 설치하기</t>
  </si>
  <si>
    <t>인터넷 수리 요청하기</t>
  </si>
  <si>
    <t>계좌 개설하기</t>
  </si>
  <si>
    <t>송금 및 환전하기</t>
  </si>
  <si>
    <t>학원 등록 문의하기</t>
  </si>
  <si>
    <t>수업료 납부 및 등록 상담하기</t>
  </si>
  <si>
    <t xml:space="preserve">학원 이용 방법 문의하기 </t>
  </si>
  <si>
    <t>가족의 성격이 어떤지 이야기하기</t>
  </si>
  <si>
    <t>마음씨 따뜻한 사람에 대해 이야기하기</t>
  </si>
  <si>
    <t>똑 부러지는 사람에 대해 이야기하기</t>
  </si>
  <si>
    <t>의지가 강한 사람에 대해 이야기하기</t>
  </si>
  <si>
    <t>공격적인 사람에 대해 이야기하기</t>
  </si>
  <si>
    <t>내성적인 사람에 대해 이야기하기</t>
  </si>
  <si>
    <t>게으른 사람에 대해 이야기하기</t>
  </si>
  <si>
    <t>산만한 사람에 대해 이야기하기</t>
  </si>
  <si>
    <t>살찌는 체질에 대해 이야기하기</t>
  </si>
  <si>
    <t>허약한 체질에 대해 이야기하기</t>
  </si>
  <si>
    <t>더위에 약한 체질에 대해 이야기하기</t>
  </si>
  <si>
    <t>추위에 약한 체질에 대해 이야기하기</t>
  </si>
  <si>
    <t>확률변수란 무엇일까?</t>
  </si>
  <si>
    <t>모수란 무엇일까?</t>
  </si>
  <si>
    <t>데이터의 특성을 나타내는 방법 1</t>
  </si>
  <si>
    <t>데이터의 특성을 나타내는 방법 2</t>
  </si>
  <si>
    <t>산점도에 대하여</t>
  </si>
  <si>
    <t>분포의 중심을 잡아내는 통계지표</t>
  </si>
  <si>
    <t>분포의 퍼짐을 잡아내는 통계지표 1</t>
  </si>
  <si>
    <t>분포의 퍼짐을 잡아내는 통계지표 2</t>
  </si>
  <si>
    <t>확률변수의 기댓값 1</t>
  </si>
  <si>
    <t>확률변수의 기댓값 2</t>
  </si>
  <si>
    <t>확률변수의 기댓값 3</t>
  </si>
  <si>
    <t>확률변수의 기댓값 4</t>
  </si>
  <si>
    <t>확률변수의 모수 추정하기 1</t>
  </si>
  <si>
    <t>확률변수의 모수 추정하기 2</t>
  </si>
  <si>
    <t>확률변수의 모수 추정하기 3</t>
  </si>
  <si>
    <t>확률변수의 모수 추정하기 4</t>
  </si>
  <si>
    <t>통계적으로 검정하기 1</t>
  </si>
  <si>
    <t>통계적으로 검정하기 2</t>
  </si>
  <si>
    <t>베어링 예제</t>
  </si>
  <si>
    <t>데이터 셀 선택과 입력</t>
  </si>
  <si>
    <t>이름을 활용한 범위 데이터 지정</t>
  </si>
  <si>
    <t>표를 활용한 Raw Data 관리</t>
  </si>
  <si>
    <t>피벗테이블의 첫 걸음</t>
  </si>
  <si>
    <t>피벗테이블 그룹화와 보고서 레이아웃</t>
  </si>
  <si>
    <t>피벗테이블 필터와 슬라이서</t>
  </si>
  <si>
    <t>피벗테이블 값 표시형식과 옵션</t>
  </si>
  <si>
    <t>여러 표로 하나의 피벗테이블 만들기</t>
  </si>
  <si>
    <t>데이터 가져오기 실습</t>
  </si>
  <si>
    <t>모르면 고생하는 데이터 편집 Best 3</t>
  </si>
  <si>
    <t>데이터와 폴더 합치기</t>
  </si>
  <si>
    <t>여러 파일의 데이터 필드를 하나로 합치기</t>
  </si>
  <si>
    <t>피벗테이블에 측정값 만들기</t>
  </si>
  <si>
    <t>엑셀로 하는 업무 자동화 과정의 이해</t>
  </si>
  <si>
    <t>파워쿼리의 기본 기능</t>
  </si>
  <si>
    <t>파워쿼리 편집기 시작하기</t>
  </si>
  <si>
    <t>파워쿼리 편집기와 친해지기</t>
  </si>
  <si>
    <t>데이터 합치기</t>
  </si>
  <si>
    <t>엑셀 기본 익히기</t>
  </si>
  <si>
    <t>엑셀 활용도 높이기</t>
  </si>
  <si>
    <t>업무에 자주 쓰는 기본 함수</t>
  </si>
  <si>
    <t>업무에 자주 쓰는 주요 함수</t>
  </si>
  <si>
    <t>엑셀 함수 데이터 변형식과 날짜 계산식</t>
  </si>
  <si>
    <t>엑셀 함수 셀 참조식</t>
  </si>
  <si>
    <t>쉽고 유용한 엑셀 활용법</t>
  </si>
  <si>
    <t>네이버클라우드와 떠나는 AI 여행</t>
  </si>
  <si>
    <t>딥러닝 데이터셋 구성</t>
  </si>
  <si>
    <t>CNN 모델 정의</t>
  </si>
  <si>
    <t>CNN 모델 실행과 예측</t>
  </si>
  <si>
    <t>Flask와 Ngrok 프로젝트</t>
  </si>
  <si>
    <t>딥러닝 실무 개요</t>
  </si>
  <si>
    <t>다중 분류 예측</t>
  </si>
  <si>
    <t>다중선형회귀 모델</t>
  </si>
  <si>
    <t>MNIST 인식 실습</t>
  </si>
  <si>
    <t>CNN 구성요소와 연산</t>
  </si>
  <si>
    <t>CNN을 이용한 MNIST 인식</t>
  </si>
  <si>
    <t>RNN과 LSTM</t>
  </si>
  <si>
    <t>딥러닝 실습환경 구축</t>
  </si>
  <si>
    <t>딥러닝 기초 개념</t>
  </si>
  <si>
    <t>딥러닝 기초 수학과 실습</t>
  </si>
  <si>
    <t>딥러닝 학습 원리와 모델 구현</t>
  </si>
  <si>
    <t>머신 러닝과 딥러닝</t>
  </si>
  <si>
    <t>퍼셉트론</t>
  </si>
  <si>
    <t>딥러닝 모델 요소</t>
  </si>
  <si>
    <t>딥러닝의 구성 요소</t>
  </si>
  <si>
    <t>순전파와 역전파</t>
  </si>
  <si>
    <t>딥러닝 문제 해결과 개발</t>
  </si>
  <si>
    <t>ChatGPT, 전혀 새로운 세상의 시작</t>
  </si>
  <si>
    <t xml:space="preserve">ChatGPT에 업무지시를 내리는 수단, 프롬프트    </t>
  </si>
  <si>
    <t xml:space="preserve">ChatGPT 성능을 2배로 만드는 프롬프트 입력 기법    </t>
  </si>
  <si>
    <t xml:space="preserve">실무 활용(1) : 사례조사 및 정보수집  </t>
  </si>
  <si>
    <t xml:space="preserve">실무 활용(2) : 기획서, 제안서 작성  </t>
  </si>
  <si>
    <t xml:space="preserve">실무 활용(3) : 디지털 마케팅 실무   </t>
  </si>
  <si>
    <t xml:space="preserve">실무 활용(4) : 고객 설득을 위한 글쓰기(광고 홍보) </t>
  </si>
  <si>
    <t>실무 활용(5) : 인재 채용과 취업 활동</t>
  </si>
  <si>
    <t>실무 활용(6) : 데이터 분석</t>
  </si>
  <si>
    <t>네이버클라우드 실무자가 알려주는 생성형 AI의 모든 것</t>
  </si>
  <si>
    <t>ChatGPT 정복을 위한 프롬프트 엔지니어링 A to Z</t>
  </si>
  <si>
    <t>머신러닝</t>
  </si>
  <si>
    <t>컴퓨터 비전</t>
  </si>
  <si>
    <t>자연어 처리</t>
  </si>
  <si>
    <t>인공지능의 최근 동향</t>
  </si>
  <si>
    <t>트랜스포머와 전이 학습</t>
  </si>
  <si>
    <t>인공지능과 창의성</t>
  </si>
  <si>
    <t>데이터의 숨겨진 패턴 찾기</t>
  </si>
  <si>
    <t>강화학습</t>
  </si>
  <si>
    <t>인공지능의 미래</t>
  </si>
  <si>
    <t>인공지능의 한계</t>
  </si>
  <si>
    <t>머신러닝 개발 방법 비교</t>
  </si>
  <si>
    <t>티처블 머신</t>
  </si>
  <si>
    <t>프로그래밍 실습을 위한 셋팅</t>
  </si>
  <si>
    <t>머신러닝 프로그래밍</t>
  </si>
  <si>
    <t>티처블 머신 모델 불러오기</t>
  </si>
  <si>
    <t>컴퓨터 비전 모델 돌려보기</t>
  </si>
  <si>
    <t>미세조정</t>
  </si>
  <si>
    <t>자연어 처리 모델 돌려보기</t>
  </si>
  <si>
    <t>AutoML</t>
  </si>
  <si>
    <t>머신러닝 성능 평가</t>
  </si>
  <si>
    <t>우리가 지금 RPA를 배워야 하는 이유</t>
  </si>
  <si>
    <t>네이버에서 오늘의 날씨 검색하기</t>
  </si>
  <si>
    <t>계산 결과 메모장에 입력하기</t>
  </si>
  <si>
    <t>음료 구매 자동화하기</t>
  </si>
  <si>
    <t>엑셀에 상품 목록 입력하기</t>
  </si>
  <si>
    <t>영수증 PDF 파일에서 내용 추출하기</t>
  </si>
  <si>
    <t>업무 메일 전송하기</t>
  </si>
  <si>
    <t>뉴스 기사 제목 추출하기</t>
  </si>
  <si>
    <t>구매 결제서 검증하기</t>
  </si>
  <si>
    <t>상품 판매 계약서 작성하기</t>
  </si>
  <si>
    <t>환율 변동 추이 엑셀 파일 업데이트하기</t>
  </si>
  <si>
    <t>나라장터 공고 정보 수집하기</t>
  </si>
  <si>
    <t>자연어 처리와 ChatGPT의 원리</t>
  </si>
  <si>
    <t>단어 세기에서 머신러닝까지</t>
  </si>
  <si>
    <t>자연어처리를 위한 딥러닝 모형은 무엇이 있을까?</t>
  </si>
  <si>
    <t>Chat GPT의 T, 트랜스포머 사용해보기</t>
  </si>
  <si>
    <t>챗봇의 핵심 작동 원리 문서 유사도</t>
  </si>
  <si>
    <t>검색은 이렇게 한다! 문서 유사도 실습</t>
  </si>
  <si>
    <t>Chat GPT는 어떻게 문장을 만들까?</t>
  </si>
  <si>
    <t>GPT 모델로 직접 문장을 생성해보자!</t>
  </si>
  <si>
    <t>컴퓨터 비전과 DALL-E의 원리</t>
  </si>
  <si>
    <t>머신러닝을 위한 이미지 불러오기</t>
  </si>
  <si>
    <t>AI는 이미지를 어떻게 보는가?</t>
  </si>
  <si>
    <t>이미지를 분류하고 물체를 찾아보자!</t>
  </si>
  <si>
    <t>이미지 검색의 원리!</t>
  </si>
  <si>
    <t>무엇이. 무엇이. 똑같을까? 이미지 검색 실습</t>
  </si>
  <si>
    <t>DALL-E는 어떻게 그림을 그리는가?</t>
  </si>
  <si>
    <t>DALL-E와 함께 그림을 그려보자!</t>
  </si>
  <si>
    <t>Chat GPT는 왜 이렇게 ‘핫’할까?</t>
  </si>
  <si>
    <t>Chat GPT가 바꿔 놓을 패러다임</t>
  </si>
  <si>
    <t>Chat GPT가 지금까지 이루어 놓은 일들</t>
  </si>
  <si>
    <t>Chat GPT는 우리의 미래를 어떻게 바꿀까?</t>
  </si>
  <si>
    <t>Chat GPT가 드리울 그늘과 그에 대한 해법</t>
  </si>
  <si>
    <t>Chat GPT를 활용한 업무 능률 향상 방법들</t>
  </si>
  <si>
    <t>마케팅에 쓰이는 Chat GPT</t>
  </si>
  <si>
    <t>개인의 자기계발을 하는데 쓰이는 Chat GPT</t>
  </si>
  <si>
    <t>Chat GPT가 만드는 의외의 변화들</t>
  </si>
  <si>
    <t>Chat GPT의 시대에 필요한 개인의 능력들</t>
  </si>
  <si>
    <t>Perceptron이란</t>
  </si>
  <si>
    <t>인공 신경망의 구성</t>
  </si>
  <si>
    <t>행렬로 표현한 인공 신경망</t>
  </si>
  <si>
    <t>가중치 이해</t>
  </si>
  <si>
    <t>인공 신경망과 행렬곱</t>
  </si>
  <si>
    <t>활성화 함수의 역할</t>
  </si>
  <si>
    <t>Feedforward 가중치 업데이트</t>
  </si>
  <si>
    <t>역전파</t>
  </si>
  <si>
    <t>ReLU 활성화 함수의 등장</t>
  </si>
  <si>
    <t>딥러닝의 발전</t>
  </si>
  <si>
    <t>딥러닝 파라미터의 이해</t>
  </si>
  <si>
    <t>딥러닝 학습 튜닝하기</t>
  </si>
  <si>
    <t>딥러닝의 Overfitting 문제</t>
  </si>
  <si>
    <t>CNN 특징의 이해</t>
  </si>
  <si>
    <t>Convolution 이해</t>
  </si>
  <si>
    <t>Pooling 이해</t>
  </si>
  <si>
    <t>RNN의 주요 특징 이해하기</t>
  </si>
  <si>
    <t>텍스트에 대한 RNN</t>
  </si>
  <si>
    <t>RNN의 활용</t>
  </si>
  <si>
    <t>Review</t>
  </si>
  <si>
    <t>TensorFlow 소개</t>
  </si>
  <si>
    <t>ANN 구현하기</t>
  </si>
  <si>
    <t>RNN구현</t>
  </si>
  <si>
    <t>RNN심화</t>
  </si>
  <si>
    <t>파이토치 소개</t>
  </si>
  <si>
    <t>ANN 성능개선</t>
  </si>
  <si>
    <t>데이터 기반 AI로서의 딥러닝</t>
  </si>
  <si>
    <t>딥러닝 VS 섈로 러닝</t>
  </si>
  <si>
    <t>ANN의 난제들</t>
  </si>
  <si>
    <t>ANN 성능 개선 노력</t>
  </si>
  <si>
    <t>딥러닝 알고리즘의 등장</t>
  </si>
  <si>
    <t>딥러닝 알고리즘 Step by Step</t>
  </si>
  <si>
    <t>이미지 분류를 위한 CNN</t>
  </si>
  <si>
    <t>자연어 처리를 위한 RNN</t>
  </si>
  <si>
    <t>딥러닝 활용 분야와 이슈</t>
  </si>
  <si>
    <t>금융 분야에서의 딥러닝</t>
  </si>
  <si>
    <t>UiPath Studio 인터페이스와 간단한 RPA실습</t>
  </si>
  <si>
    <t>조건문 실습</t>
  </si>
  <si>
    <t>레코딩 실습</t>
  </si>
  <si>
    <t>웹 자동화 실습</t>
  </si>
  <si>
    <t>이메일 자동화 실습</t>
  </si>
  <si>
    <t>이메일 발송 실습</t>
  </si>
  <si>
    <t>엑셀 자동화 실습</t>
  </si>
  <si>
    <t>PDF 자동화 실습</t>
  </si>
  <si>
    <t>파이썬을 이용한 웹스크래핑</t>
  </si>
  <si>
    <t>파이썬을 이용한 엑셀 자동화</t>
  </si>
  <si>
    <t>파이썬을 이용한 PDF 자동화</t>
  </si>
  <si>
    <t>파이썬을 이용한 이메일 자동화</t>
  </si>
  <si>
    <t>AI 비즈니스 모델이란</t>
  </si>
  <si>
    <t>AI 전략 캔버스</t>
  </si>
  <si>
    <t>영상인식 분야의 주요 기술 및 활용 분야</t>
  </si>
  <si>
    <t>자연어 처리 분야의 주요 기술 및 활용 분야</t>
  </si>
  <si>
    <t>금융 비즈니스 사례</t>
  </si>
  <si>
    <t>챗봇의 정의와 활용 사례</t>
  </si>
  <si>
    <t>IBM Watson을 이용한 챗봇 설계</t>
  </si>
  <si>
    <t>IBM Watson을 이용한 챗봇 구현</t>
  </si>
  <si>
    <t>Tensorflow 및 Keras 기초</t>
  </si>
  <si>
    <t>DOC2VEC과 문장거리</t>
  </si>
  <si>
    <t>토픽 모델링과 Intents 라벨링</t>
  </si>
  <si>
    <t>Watson을 흉내낸 챗봇의 통신모델</t>
  </si>
  <si>
    <t>NLP의 소개와 라이브러리 설치</t>
  </si>
  <si>
    <t>정규표현식과 토큰</t>
  </si>
  <si>
    <t>N그램과 지프의 법칙</t>
  </si>
  <si>
    <t>불용어와 정규화</t>
  </si>
  <si>
    <t>형태소 분석</t>
  </si>
  <si>
    <t>빈도수 분석</t>
  </si>
  <si>
    <t>워드 클라우드</t>
  </si>
  <si>
    <t>스크레이핑</t>
  </si>
  <si>
    <t>계층형 군집분석</t>
  </si>
  <si>
    <t>로지스틱 회귀분석으로 분류하기</t>
  </si>
  <si>
    <t>나이브베이즈 분류기 제작</t>
  </si>
  <si>
    <t>JSD 텍스트 거리</t>
  </si>
  <si>
    <t>머신러닝 개요 및 현황</t>
  </si>
  <si>
    <t>다양한 머신러닝 활용 사례</t>
  </si>
  <si>
    <t>머신러닝 도구 소개</t>
  </si>
  <si>
    <t>실습 환경 준비</t>
  </si>
  <si>
    <t>분류모형이란</t>
  </si>
  <si>
    <t>분류모형의 평가</t>
  </si>
  <si>
    <t>Decision Tree 응용</t>
  </si>
  <si>
    <t>추천 알고리즘의 소개</t>
  </si>
  <si>
    <t>추천 알고리즘을 위한 유사도의 이해</t>
  </si>
  <si>
    <t>추천 알고리즘을 위한 surprise 라이브러리</t>
  </si>
  <si>
    <t>surprise 라이브러리의 활용</t>
  </si>
  <si>
    <t>비지도학습이란</t>
  </si>
  <si>
    <t>군집분석 실습</t>
  </si>
  <si>
    <t>패턴발견을 위한 연관 규칙</t>
  </si>
  <si>
    <t>연관규칙 주요 개념</t>
  </si>
  <si>
    <t>연관규칙 실습</t>
  </si>
  <si>
    <t>전체 내용 리뷰</t>
  </si>
  <si>
    <t>디지털 트랜스포메이션 환경 변화와 RPA</t>
  </si>
  <si>
    <t>RPA 개념과 시장 현황</t>
  </si>
  <si>
    <t>RPA의 성장과 발전 방향</t>
  </si>
  <si>
    <t>사례소개 및 RPA의 기본구조</t>
  </si>
  <si>
    <t>RPA 개발 방법 모델</t>
  </si>
  <si>
    <t>업무 분석 및 구현 모델 학습</t>
  </si>
  <si>
    <t>RPA 업무 분석 및 산출물 작성</t>
  </si>
  <si>
    <t>RPA 분석 실습</t>
  </si>
  <si>
    <t>인공지능과 인공지능 자동화에 대한 이해</t>
  </si>
  <si>
    <t>인공지능 네트워크와 데이터 처리 방법</t>
  </si>
  <si>
    <t>인공지능 기반의 RPA 활용 방안 및 사례 연구</t>
  </si>
  <si>
    <t>인공지능 적용 방법론과 종이문서 자동 처리의 사례</t>
  </si>
  <si>
    <t>AI의 정의</t>
  </si>
  <si>
    <t>AI로 할 수 있는 것과 할 수 없는 것</t>
  </si>
  <si>
    <t>AI 팀과의 협업</t>
  </si>
  <si>
    <t>머신러닝 프로젝트 Work Flow</t>
  </si>
  <si>
    <t>데이터 수집 및 활용</t>
  </si>
  <si>
    <t>AI 프로젝트 설계 단계</t>
  </si>
  <si>
    <t>AI 회사로의 진화</t>
  </si>
  <si>
    <t>AI 팀 멤버 구축 및 역할</t>
  </si>
  <si>
    <t>AI 전략</t>
  </si>
  <si>
    <t>AI에 대한 현실적 시각</t>
  </si>
  <si>
    <t>AI의 편향성</t>
  </si>
  <si>
    <t>AI와 직업</t>
  </si>
  <si>
    <t>금융 AI Transformation</t>
  </si>
  <si>
    <t>총무의 역할과 사무관리</t>
  </si>
  <si>
    <t>사무실 위치와 사무환경</t>
  </si>
  <si>
    <t>사무실 환경개선 및 관리</t>
  </si>
  <si>
    <t>사무실 이전관리</t>
  </si>
  <si>
    <t>차량 관리</t>
  </si>
  <si>
    <t>사택 및 인장 관리</t>
  </si>
  <si>
    <t>문서 관리 및 문서 업무 1</t>
  </si>
  <si>
    <t>문서 관리 및 문서 업무 2</t>
  </si>
  <si>
    <t>파일링 시스템</t>
  </si>
  <si>
    <t>행사와 워크숍 진행</t>
  </si>
  <si>
    <t>주주총회와 이사회</t>
  </si>
  <si>
    <t>여러 상황에서의 등기</t>
  </si>
  <si>
    <t>채용절차부터 챙겨야 할 인사관리 Point</t>
  </si>
  <si>
    <t>무급 휴게시간과 유급 주휴일</t>
  </si>
  <si>
    <t>개인정보보호법에 따른 인사관리 주의사항</t>
  </si>
  <si>
    <t>조직문화 변화를 위한 워밍업</t>
  </si>
  <si>
    <t>당연하지만 당연하지 않은 현실</t>
  </si>
  <si>
    <t>성과를 잘 내는 팀의 비결</t>
  </si>
  <si>
    <t>심리적 안정감의 중요성</t>
  </si>
  <si>
    <t>일이 즐거워지는 비밀</t>
  </si>
  <si>
    <t>번아웃을 이겨내는 소통법</t>
  </si>
  <si>
    <t>일터에서 감정 표현하기</t>
  </si>
  <si>
    <t>진심을 울려라 Managing Up and down</t>
  </si>
  <si>
    <t>질문이 성공을 부른다</t>
  </si>
  <si>
    <t>비대면 업무에서 소속감을 키우는 방법</t>
  </si>
  <si>
    <t>조직문화를 만드는 원리 3가지</t>
  </si>
  <si>
    <t>새로운 조직문화 변화를 성공으로 이끄는 방법</t>
  </si>
  <si>
    <t>행동변화를 효과적으로 이끌기 위한 환경을 만드는 방법</t>
  </si>
  <si>
    <t>채용에서 퇴직까지 인사노무관리 핵심실무</t>
  </si>
  <si>
    <t>핵심인재 선발을 위한 면접관 양성 실무교육</t>
  </si>
  <si>
    <t>인사평가체계 구축 및 운영 방법</t>
  </si>
  <si>
    <t>[국가공인자격증] 김도연의 임상심리사 2급(필기)</t>
  </si>
  <si>
    <t>[국가공인자격증] 김도연의 임상심리사 2급(실기)</t>
  </si>
  <si>
    <t>기업이윤 창출을 위한 원가회계</t>
  </si>
  <si>
    <t>알기 쉬운 회계원리</t>
  </si>
  <si>
    <t>알기 쉬운 재무관리</t>
  </si>
  <si>
    <t>한 눈에 보이는 재무제표 분석 실무</t>
  </si>
  <si>
    <t>도커 컨테이너 및 쿠버네티스 개념</t>
  </si>
  <si>
    <t>클라우드 서비스 기본 사용법의 이해</t>
  </si>
  <si>
    <t>클라우드 기본 서비스 설계 및 구현</t>
  </si>
  <si>
    <t>클라우드 컴퓨팅 개요</t>
  </si>
  <si>
    <t>Container</t>
  </si>
  <si>
    <t>Serverless</t>
  </si>
  <si>
    <t>클라우드 운영 DevOps</t>
  </si>
  <si>
    <t>클라우드 컴퓨팅 기술의 구성</t>
  </si>
  <si>
    <t>서버 및 네트워크 가상화</t>
  </si>
  <si>
    <t>분산 처리 기술 및 가용성 관리</t>
  </si>
  <si>
    <t>클라우드 아키텍처 이해</t>
  </si>
  <si>
    <t>리소스 풀링과 로드 밸런싱</t>
  </si>
  <si>
    <t>클라우드 보안과 책임 공유 모델</t>
  </si>
  <si>
    <t>AWS vs Azure vs GCP 비교</t>
  </si>
  <si>
    <t>클라우드 컴퓨팅의 개념</t>
  </si>
  <si>
    <t>Microsoft Azure 소개와 인프라 아키텍쳐</t>
  </si>
  <si>
    <t>핵심 Azure 서비스</t>
  </si>
  <si>
    <t>Azure 솔루션과 관리 도구</t>
  </si>
  <si>
    <t>Azure 체험 계정 만들기와 로그인</t>
  </si>
  <si>
    <t>Azure Compute 서비스</t>
  </si>
  <si>
    <t>Azure 포털에서 가상 머신 구현</t>
  </si>
  <si>
    <t>Azure Container Instances 배포</t>
  </si>
  <si>
    <t>Azure 가용성과 아키텍처 구성 요소</t>
  </si>
  <si>
    <t>Azure Network 서비스</t>
  </si>
  <si>
    <t>가상 네트워크 구현</t>
  </si>
  <si>
    <t>Azure Storage 서비스</t>
  </si>
  <si>
    <t>Blob Storage 구현</t>
  </si>
  <si>
    <t>Azure Database 서비스</t>
  </si>
  <si>
    <t>SQL Database 구현</t>
  </si>
  <si>
    <t>Azure IoT 서비스</t>
  </si>
  <si>
    <t>Azure IoT Hub 구현</t>
  </si>
  <si>
    <t>Azure Big data와 Machine Learning 서비스</t>
  </si>
  <si>
    <t>Azure Serverless 서비스</t>
  </si>
  <si>
    <t>Azure Functions 구현</t>
  </si>
  <si>
    <t>Azure DevOps 서비스</t>
  </si>
  <si>
    <t>마켓플레이스와 Advisor</t>
  </si>
  <si>
    <t>Azure 구독</t>
  </si>
  <si>
    <t>Azure 가격 계산기 사용</t>
  </si>
  <si>
    <t>Azure 비용 계획과 관리</t>
  </si>
  <si>
    <t>Azure TCO 계산기 사용</t>
  </si>
  <si>
    <t>AWS 기반 시스템 운영 개요</t>
  </si>
  <si>
    <t>도구 및 자동화</t>
  </si>
  <si>
    <t>네트워킹</t>
  </si>
  <si>
    <t>스토리지</t>
  </si>
  <si>
    <t>모니터링 및 보안</t>
  </si>
  <si>
    <t>리소스 사용 관리</t>
  </si>
  <si>
    <t>자동화와 배포 생성</t>
  </si>
  <si>
    <t>클라우드 컴퓨팅 정의</t>
  </si>
  <si>
    <t>클라우드 컴퓨팅 시장 현황 및 전망</t>
  </si>
  <si>
    <t>클라우드 컴퓨팅의 미래와 Digital Transformation</t>
  </si>
  <si>
    <t>클라우드 컴퓨팅 관련 법규 및 인증</t>
  </si>
  <si>
    <t>클라우드 컴퓨팅 발전법</t>
  </si>
  <si>
    <t>클라우드 자격증</t>
  </si>
  <si>
    <t>클라우드 관련 용어 설명</t>
  </si>
  <si>
    <t>왜 클라우드를 사용해야 하는가</t>
  </si>
  <si>
    <t>AWS vs GCP vs Azure</t>
  </si>
  <si>
    <t>GCP 주요 서비스 소개</t>
  </si>
  <si>
    <t>Cloud IAM</t>
  </si>
  <si>
    <t>Autoscaling</t>
  </si>
  <si>
    <t>Cloud Logging</t>
  </si>
  <si>
    <t>Docker 설치부터 이미지 생성까지</t>
  </si>
  <si>
    <t>Kubernetes 에 대한 매우 간략한 설명</t>
  </si>
  <si>
    <t>클러스터 생성부터 배포까지</t>
  </si>
  <si>
    <t>Kubernetes 제대로 된 아키텍쳐</t>
  </si>
  <si>
    <t>Cloud Function 기초</t>
  </si>
  <si>
    <t>Cloud Run</t>
  </si>
  <si>
    <t>AWS 기반 개발 시작</t>
  </si>
  <si>
    <t>AWS 기반 개발 소개</t>
  </si>
  <si>
    <t>Cloud9 실습</t>
  </si>
  <si>
    <t>IAM</t>
  </si>
  <si>
    <t>IAM 실습</t>
  </si>
  <si>
    <t>Amazon S3로 스토리지 솔루션 개발</t>
  </si>
  <si>
    <t>S3 실습</t>
  </si>
  <si>
    <t>Amazon DynamoDB로 유연한 NoSQL 솔루션 개발</t>
  </si>
  <si>
    <t>DynamoDB 실습</t>
  </si>
  <si>
    <t>AWS Lambda로 솔루션 개발</t>
  </si>
  <si>
    <t>Lambda 실습</t>
  </si>
  <si>
    <t>Amazon API Gateway로 솔루션 개발</t>
  </si>
  <si>
    <t>API Gateway 실습</t>
  </si>
  <si>
    <t>Amazon SQS 및 SNS로 솔루션 개발</t>
  </si>
  <si>
    <t>Amazon SQS 실습</t>
  </si>
  <si>
    <t>Amazon SNS 실습</t>
  </si>
  <si>
    <t>애플리케이션 보안</t>
  </si>
  <si>
    <t>AWS Certificate Manager 실습</t>
  </si>
  <si>
    <t>애플리케이션 배포</t>
  </si>
  <si>
    <t>Elastic Beanstalk 실습</t>
  </si>
  <si>
    <t>클라우드 컴퓨팅과 AWS 소개</t>
  </si>
  <si>
    <t>AWS 글로벌 인프라와 관리 인터페이스</t>
  </si>
  <si>
    <t>프리 티어 계정 생성 및 로그인</t>
  </si>
  <si>
    <t>Amazon EC2</t>
  </si>
  <si>
    <t>Amazon S3</t>
  </si>
  <si>
    <t>Amazon EBS</t>
  </si>
  <si>
    <t>VPC 실습 데모</t>
  </si>
  <si>
    <t>IAM 개념과 요소</t>
  </si>
  <si>
    <t>IAM 실습 데모</t>
  </si>
  <si>
    <t>Amazon RDS</t>
  </si>
  <si>
    <t>RDS 실습 데모</t>
  </si>
  <si>
    <t>Dynamo DB</t>
  </si>
  <si>
    <t>Dynamo DB 실습 데모</t>
  </si>
  <si>
    <t>Elastic Load Balancing</t>
  </si>
  <si>
    <t>ELB 실습 데모</t>
  </si>
  <si>
    <t>Auto Scaling</t>
  </si>
  <si>
    <t>Auto Scaling 실습 데모</t>
  </si>
  <si>
    <t>AWS Trusted Advisor</t>
  </si>
  <si>
    <t>기본 부가기능 실습 데모</t>
  </si>
  <si>
    <t>네트워크 구성도</t>
  </si>
  <si>
    <t>네트워크 주소</t>
  </si>
  <si>
    <t>이름 풀이 서비스</t>
  </si>
  <si>
    <t>유니캐스트 모드</t>
  </si>
  <si>
    <t>멀티캐스트 모드</t>
  </si>
  <si>
    <t>브로드캐스트 모드</t>
  </si>
  <si>
    <t>내부망 트래픽 흐름</t>
  </si>
  <si>
    <t>게이트웨이와 Media Translation</t>
  </si>
  <si>
    <t>외부망 트래픽 흐름</t>
  </si>
  <si>
    <t>네트워크 주소와 진법 변환</t>
  </si>
  <si>
    <t>클래스와 서브넷 마스크</t>
  </si>
  <si>
    <t>IP Address 용도</t>
  </si>
  <si>
    <t>유동 IP와 DHCP_퍼스트텐</t>
  </si>
  <si>
    <t>NAT</t>
  </si>
  <si>
    <t>브로드캐스트 도메인</t>
  </si>
  <si>
    <t>서브넷과 CIDR</t>
  </si>
  <si>
    <t>서브넷팅 연습문제</t>
  </si>
  <si>
    <t>OSI 7 참조 모델</t>
  </si>
  <si>
    <t>PDU와 계층별 통신 장비</t>
  </si>
  <si>
    <t>TCP-IP 통신 모델</t>
  </si>
  <si>
    <t>TCP 프로토콜</t>
  </si>
  <si>
    <t>IP 프로토콜</t>
  </si>
  <si>
    <t>ICMP와 ARP 프로토콜</t>
  </si>
  <si>
    <t>네트워크 명령어</t>
  </si>
  <si>
    <t>[ITⓔ코칭] JAVA로 잡는 실전 프로그래밍</t>
  </si>
  <si>
    <t>[ITⓔ코칭] 파이썬으로 시작하는 친절한 코딩클래스</t>
  </si>
  <si>
    <t>아마존 AWS 입문 웹 서비스 만들기</t>
  </si>
  <si>
    <t>CROSS JOIN과 UNION 알아보기</t>
  </si>
  <si>
    <t>OUTER JOIN 알아보기</t>
  </si>
  <si>
    <t>INNER JOIN 알아보기</t>
  </si>
  <si>
    <t>JOIN 응용해보기</t>
  </si>
  <si>
    <t>실전 활용 매출 분석하기</t>
  </si>
  <si>
    <t>실전 활용 경쟁력 분석하기</t>
  </si>
  <si>
    <t>드디어 실전 WHERE절에서는 이 연산자들을 자주 씁니다</t>
  </si>
  <si>
    <t>숫자 산술 연산하기</t>
  </si>
  <si>
    <t>숫자 우선 계산 연산자와 연산 방향</t>
  </si>
  <si>
    <t>숫자 처리 함수</t>
  </si>
  <si>
    <t>랜덤 함수</t>
  </si>
  <si>
    <t>CH04 퀴즈</t>
  </si>
  <si>
    <t>파이썬 특수문자와 탈출 문자</t>
  </si>
  <si>
    <t>문자열 슬라이싱</t>
  </si>
  <si>
    <t>문자열 처리함수</t>
  </si>
  <si>
    <t>문자열 포멧의 여러 방법</t>
  </si>
  <si>
    <t>CH05 퀴즈</t>
  </si>
  <si>
    <t>튜플</t>
  </si>
  <si>
    <t>데이터 자료형 변환</t>
  </si>
  <si>
    <t>CH06 퀴즈</t>
  </si>
  <si>
    <t>if</t>
  </si>
  <si>
    <t>for</t>
  </si>
  <si>
    <t>while</t>
  </si>
  <si>
    <t>continue와 break</t>
  </si>
  <si>
    <t>CH07 퀴즈</t>
  </si>
  <si>
    <t>HTML은 뼈대이다</t>
  </si>
  <si>
    <t>헤드 태그</t>
  </si>
  <si>
    <t>시맨틱 태그</t>
  </si>
  <si>
    <t>오늘의 헤드라인 헤더태그</t>
  </si>
  <si>
    <t>HTML의 미디어 아트</t>
  </si>
  <si>
    <t>홈페이지 네비게이션 네비태그</t>
  </si>
  <si>
    <t>아티클 태그</t>
  </si>
  <si>
    <t>테이블 태그</t>
  </si>
  <si>
    <t>만분의 일 에이 태그</t>
  </si>
  <si>
    <t xml:space="preserve">웹 속 또 웹 아이프레임 </t>
  </si>
  <si>
    <t xml:space="preserve">리스트를 적어보자 </t>
  </si>
  <si>
    <t>디아이브이 태그</t>
  </si>
  <si>
    <t xml:space="preserve">문단 태그 </t>
  </si>
  <si>
    <t>푸터 태그</t>
  </si>
  <si>
    <t>함수의 기본 이론</t>
  </si>
  <si>
    <t>함수의 극한과 연속에 대한 이론</t>
  </si>
  <si>
    <t>미분과 관련된 기본 이론</t>
  </si>
  <si>
    <t>미분과 관련된 고급 이론</t>
  </si>
  <si>
    <t>여러 가지 적분법</t>
  </si>
  <si>
    <t>정적분과 적분의 응용</t>
  </si>
  <si>
    <t>벡터의 내적과 이를 활용한 도형의 방정식</t>
  </si>
  <si>
    <t>행렬을 이용한 선형 연립방정식 풀이</t>
  </si>
  <si>
    <t xml:space="preserve">자료구조와 알고리즘의 이해 </t>
  </si>
  <si>
    <t>리스트의 이해와 활용1</t>
  </si>
  <si>
    <t xml:space="preserve">리스트의 이해와 활용2 </t>
  </si>
  <si>
    <t xml:space="preserve">리스트의 다양한 함수 활용하기1 </t>
  </si>
  <si>
    <t xml:space="preserve">리스트의 다양한 함수 활용하기2 </t>
  </si>
  <si>
    <t xml:space="preserve">dict의 이해과 활용 </t>
  </si>
  <si>
    <t xml:space="preserve">dict의 기능과 해시 구현 </t>
  </si>
  <si>
    <t xml:space="preserve">문자열 인덱싱과 슬라이싱 </t>
  </si>
  <si>
    <t xml:space="preserve">numpy를 활용한 행렬 계산 </t>
  </si>
  <si>
    <t xml:space="preserve">튜플을 이용한 패킹과 언패킹 </t>
  </si>
  <si>
    <t xml:space="preserve">연결 리스트의 이해1 </t>
  </si>
  <si>
    <t>연결 리스트의 이해 2</t>
  </si>
  <si>
    <t xml:space="preserve">연결 리스트의 활용 </t>
  </si>
  <si>
    <t xml:space="preserve">정렬 알고리즘의 이해와 구현 </t>
  </si>
  <si>
    <t>정렬 알고리즘의 이해와 활용</t>
  </si>
  <si>
    <t>이진트리의 이해와 구현</t>
  </si>
  <si>
    <t xml:space="preserve">이진트리의 구현과 활용 </t>
  </si>
  <si>
    <t>나도 개발자가 될 수 있다</t>
  </si>
  <si>
    <t>구글 애널리틱스를 배워야 하는 이유</t>
  </si>
  <si>
    <t>구글 마케팅 플랫폼을 처음 만난다</t>
  </si>
  <si>
    <t>구글 마케팅 플랫폼 간 데이터 연결 구도 이해</t>
  </si>
  <si>
    <t>구글 애널리틱스 추적 방식의 발전</t>
  </si>
  <si>
    <t>구글 애널리틱스 데이터 해석을 위한 필수 개념</t>
  </si>
  <si>
    <t>UA 보고서 보는 방법 및 해석</t>
  </si>
  <si>
    <t>GA4 데이터 해석을 위한 이벤트와 매개변수 개념</t>
  </si>
  <si>
    <t>보고서 섹션</t>
  </si>
  <si>
    <t>탐색 섹션</t>
  </si>
  <si>
    <t>광고 섹션</t>
  </si>
  <si>
    <t>구성 섹션</t>
  </si>
  <si>
    <t>GA4 커스텀 이벤트 생성과 전환 설정 with GTM</t>
  </si>
  <si>
    <t>마케팅의 꽃 리마케팅 잠재고객 생성 및 Push</t>
  </si>
  <si>
    <t>GTM을 사용한 GA4 전자상거래 설정 및 개발자 요청</t>
  </si>
  <si>
    <t>파이썬 소개 및 특징</t>
  </si>
  <si>
    <t>개발 환경 설치하기</t>
  </si>
  <si>
    <t>함수 소개 및 구조</t>
  </si>
  <si>
    <t>함수 매개변수와 리턴 값</t>
  </si>
  <si>
    <t>함수의 Scope와 내부 함수</t>
  </si>
  <si>
    <t>람다 응용</t>
  </si>
  <si>
    <t>생성자와 소멸자</t>
  </si>
  <si>
    <t>메서드 재정의와 다형성</t>
  </si>
  <si>
    <t>예외 처리</t>
  </si>
  <si>
    <t>사용자 정의 예외 처리</t>
  </si>
  <si>
    <t>pickle</t>
  </si>
  <si>
    <t>웹 크롤링 기초</t>
  </si>
  <si>
    <t>HTML과 CSS</t>
  </si>
  <si>
    <t>웹 크롤링 응용 실습</t>
  </si>
  <si>
    <t>자바스크립트 소개</t>
  </si>
  <si>
    <t>자바스크립트 개발 환경</t>
  </si>
  <si>
    <t>자바스크립트 기초 문법</t>
  </si>
  <si>
    <t>함수란</t>
  </si>
  <si>
    <t>매개변수와 리턴</t>
  </si>
  <si>
    <t>스코프</t>
  </si>
  <si>
    <t>내장 함수</t>
  </si>
  <si>
    <t>콜백 함수와 클로저</t>
  </si>
  <si>
    <t>객체란</t>
  </si>
  <si>
    <t>브라우저 객체와 문서 객체</t>
  </si>
  <si>
    <t>이벤트 정의와 종류</t>
  </si>
  <si>
    <t>이벤트 연결 방법</t>
  </si>
  <si>
    <t>기본 이벤트와 제거 이벤트 전달</t>
  </si>
  <si>
    <t>자바 기초 프로그래밍 실습 리뷰</t>
  </si>
  <si>
    <t>객체 지향 프로그래밍과 클래스</t>
  </si>
  <si>
    <t>클래스와 객체</t>
  </si>
  <si>
    <t>초기화 블럭</t>
  </si>
  <si>
    <t>싱글톤</t>
  </si>
  <si>
    <t>배열이란</t>
  </si>
  <si>
    <t>다차원 배열</t>
  </si>
  <si>
    <t>ArrayList 클래스 사용하기</t>
  </si>
  <si>
    <t>배열 응용</t>
  </si>
  <si>
    <t>상속이란</t>
  </si>
  <si>
    <t>상속에서 클래스 생성과 형변환</t>
  </si>
  <si>
    <t>메서드 오버라이딩</t>
  </si>
  <si>
    <t>다형성</t>
  </si>
  <si>
    <t>다형성 활용하기</t>
  </si>
  <si>
    <t>추상 클래스</t>
  </si>
  <si>
    <t>인터페이스란</t>
  </si>
  <si>
    <t>인터페이스의 선언과 구현</t>
  </si>
  <si>
    <t>인터페이스의 다형성</t>
  </si>
  <si>
    <t>default 메서드와 static 메서드</t>
  </si>
  <si>
    <t>예외 클래스</t>
  </si>
  <si>
    <t>예외 처리하기</t>
  </si>
  <si>
    <t>예외 처리 미루기</t>
  </si>
  <si>
    <t>사용자 정의 예외</t>
  </si>
  <si>
    <t>Object 클래스</t>
  </si>
  <si>
    <t>String 클래스</t>
  </si>
  <si>
    <t>Wrapper 클래스</t>
  </si>
  <si>
    <t>기타 기본 API</t>
  </si>
  <si>
    <t>컬렉션 프레임워크</t>
  </si>
  <si>
    <t>List 인터페이스</t>
  </si>
  <si>
    <t>Set 인터페이스</t>
  </si>
  <si>
    <t>Map 인터페이스</t>
  </si>
  <si>
    <t>제네릭</t>
  </si>
  <si>
    <t>내부 클래스</t>
  </si>
  <si>
    <t>람다식</t>
  </si>
  <si>
    <t>스레드</t>
  </si>
  <si>
    <t>스레드 동기화</t>
  </si>
  <si>
    <t>자바 입출력과 스트림</t>
  </si>
  <si>
    <t>바이트 단위 스트림</t>
  </si>
  <si>
    <t>문자 단위 스트림</t>
  </si>
  <si>
    <t>보조 스트림</t>
  </si>
  <si>
    <t>네트워크 개요 및 관련 클래스</t>
  </si>
  <si>
    <t>TCP 소켓 프로그래밍</t>
  </si>
  <si>
    <t>UDP 소켓 프로그래밍</t>
  </si>
  <si>
    <t>프로그래밍과 자바</t>
  </si>
  <si>
    <t>자바와 이클립스 설치하기</t>
  </si>
  <si>
    <t>화면 출력 프로그램 만들기</t>
  </si>
  <si>
    <t>주석으로 소스 코드 정보 표시하기</t>
  </si>
  <si>
    <t>비트 연산자와 삼항 연산자</t>
  </si>
  <si>
    <t>조건문이란 조건문과 조건 연산자</t>
  </si>
  <si>
    <t>반복문이란 반복문의 종류_영상만</t>
  </si>
  <si>
    <t>중첩된 반복문</t>
  </si>
  <si>
    <t>대화형 UX와 챗봇 기획</t>
  </si>
  <si>
    <t>대화형 UX 유형과 기술</t>
  </si>
  <si>
    <t>챗봇 빌더와 플랫폼</t>
  </si>
  <si>
    <t>대화 경험 디자인과 페르소나</t>
  </si>
  <si>
    <t>챗봇 기획 단계</t>
  </si>
  <si>
    <t>대화 시나리오</t>
  </si>
  <si>
    <t>대화 설계</t>
  </si>
  <si>
    <t>챗봇 구현 고려사항</t>
  </si>
  <si>
    <t>챗봇 프로토타입</t>
  </si>
  <si>
    <t>챗봇의 사용성 평가</t>
  </si>
  <si>
    <t>REST API는 휴식을 취하고 있는 API인가</t>
  </si>
  <si>
    <t>프로그램의 로그를 남겨주는 log4j</t>
  </si>
  <si>
    <t>여러 개발자가 생성한 프로그램 소스는 어떻게 관리할까</t>
  </si>
  <si>
    <t>모든 사람이 웹을 잘 사용하도록 만든 웹 표준과 웹 접근성</t>
  </si>
  <si>
    <t>엣지 컴퓨팅과 클라우드 컴퓨팅의 차이점은 뭘까</t>
  </si>
  <si>
    <t>전자상거래 기업 아마존은 왜 웹 서비스를 만든 거지</t>
  </si>
  <si>
    <t>클라우드 서비스는 어떤 것들이 있나</t>
  </si>
  <si>
    <t>작은 서비스들을 뭉쳐 거대한 서비스를 가능케 하는 MSA</t>
  </si>
  <si>
    <t>소프트웨어 플랫폼인 Docker 어디에 쓰는 물건인고</t>
  </si>
  <si>
    <t>컨테이너 오케스트레이션 엔진인 쿠버네티스</t>
  </si>
  <si>
    <t>개발팀과 운영팀의 협업을 강조한 DevOps 이해</t>
  </si>
  <si>
    <t>프로그래밍 언어</t>
  </si>
  <si>
    <t>Operating System의 개념 이해</t>
  </si>
  <si>
    <t>애플리케이션의 특징</t>
  </si>
  <si>
    <t>브라우저 파편화</t>
  </si>
  <si>
    <t>반응형 웹</t>
  </si>
  <si>
    <t>하이브리드 앱</t>
  </si>
  <si>
    <t>Database</t>
  </si>
  <si>
    <t>프레임워크와 라이브러리</t>
  </si>
  <si>
    <t>프로그래밍과 코딩의 차이 그리고 컴퓨팅적 사고</t>
  </si>
  <si>
    <t>알고리즘 패러다임과 프로그래밍 기초 상식</t>
  </si>
  <si>
    <t>프로그래밍 도구와 문법</t>
  </si>
  <si>
    <t>Atom 에디터로 HTML 작성하기</t>
  </si>
  <si>
    <t>Atom 에디터로 Python 프로그래밍 시작하기</t>
  </si>
  <si>
    <t>비전공자도 쉽게 하는 Python 입문</t>
  </si>
  <si>
    <t>Python을 활용한 빅데이터 분석과 시각화</t>
  </si>
  <si>
    <t>R을 활용한 빅데이터 및 통계분석</t>
  </si>
  <si>
    <t>w_b구현</t>
    <phoneticPr fontId="1" type="noConversion"/>
  </si>
  <si>
    <t>텐서를이용하여w_b구하기</t>
    <phoneticPr fontId="1" type="noConversion"/>
  </si>
  <si>
    <t>rain_test</t>
    <phoneticPr fontId="1" type="noConversion"/>
  </si>
  <si>
    <t>UX 디자인 시작하기_툴소개</t>
  </si>
  <si>
    <t>UX 디자인 시작하기_브라우저 및 관련 사이트</t>
  </si>
  <si>
    <t>XD_UI키트와 플러그인</t>
    <phoneticPr fontId="1" type="noConversion"/>
  </si>
  <si>
    <t>XD_심볼 등록</t>
    <phoneticPr fontId="1" type="noConversion"/>
  </si>
  <si>
    <t>XD_UI-kit과 에셋 링크</t>
    <phoneticPr fontId="1" type="noConversion"/>
  </si>
  <si>
    <t>XD_이미지 내보내기</t>
    <phoneticPr fontId="1" type="noConversion"/>
  </si>
  <si>
    <t>XD_개발자 공유</t>
    <phoneticPr fontId="1" type="noConversion"/>
  </si>
  <si>
    <t>XD_프로토타입 및 애니메이션</t>
    <phoneticPr fontId="1" type="noConversion"/>
  </si>
  <si>
    <t>XD_자동 애니메이트2</t>
    <phoneticPr fontId="1" type="noConversion"/>
  </si>
  <si>
    <t>XD_자동 애니메이트3</t>
    <phoneticPr fontId="1" type="noConversion"/>
  </si>
  <si>
    <t>프로젝트1_메인 설정</t>
    <phoneticPr fontId="1" type="noConversion"/>
  </si>
  <si>
    <t>프로젝트2_메인디자인</t>
    <phoneticPr fontId="1" type="noConversion"/>
  </si>
  <si>
    <t>프로젝트3_사이드메뉴</t>
    <phoneticPr fontId="1" type="noConversion"/>
  </si>
  <si>
    <t>프로젝트4_서브화면</t>
    <phoneticPr fontId="1" type="noConversion"/>
  </si>
  <si>
    <t>프로젝트5_이미지추출 및 공유</t>
    <phoneticPr fontId="1" type="noConversion"/>
  </si>
  <si>
    <t>ViewPager</t>
    <phoneticPr fontId="1" type="noConversion"/>
  </si>
  <si>
    <t>물류 정보화와 물류 혁신</t>
  </si>
  <si>
    <t>물류 설비계획 및 입지선정</t>
  </si>
  <si>
    <t>보관하역과 창고관리</t>
  </si>
  <si>
    <t>물류관리를 위한 재고관리 기초</t>
  </si>
  <si>
    <t>물류관리를 위한 재고관리 모형</t>
  </si>
  <si>
    <t>데이터 예측모형 기반 재고관리 고도화</t>
  </si>
  <si>
    <t>수배송관리와 물류 네트워크</t>
  </si>
  <si>
    <t>해운 및 항만 물류</t>
  </si>
  <si>
    <t>항공 및 공항 물류</t>
  </si>
  <si>
    <t>풀필먼트 센터와 라스트마일</t>
  </si>
  <si>
    <t>ISMS_OT_자격증정보소개</t>
  </si>
  <si>
    <t>ISMS_OT_심사원혜택</t>
  </si>
  <si>
    <t>ISMS_OT_학습도움자료</t>
  </si>
  <si>
    <t>ISMS_OT_강의 추가 소개</t>
  </si>
  <si>
    <t>ISMS-P와 ISMS 개념</t>
  </si>
  <si>
    <t>인증과 인증심사_인증 심사의 종류</t>
  </si>
  <si>
    <t>정보보호 및 개인정보보호 관리체계 인증 등에 관한 고시</t>
  </si>
  <si>
    <t>판매의 일반적 개관_1</t>
  </si>
  <si>
    <t>판매의 일반적 개관_2</t>
  </si>
  <si>
    <t>4차 산업혁명과 제조업의 미래</t>
    <phoneticPr fontId="1" type="noConversion"/>
  </si>
  <si>
    <t>스마트공장 이해</t>
    <phoneticPr fontId="1" type="noConversion"/>
  </si>
  <si>
    <t>스마트공장 진단 및 전략 수립</t>
    <phoneticPr fontId="1" type="noConversion"/>
  </si>
  <si>
    <t>스마트공장 응용시스템</t>
    <phoneticPr fontId="1" type="noConversion"/>
  </si>
  <si>
    <t>스마트공장의 자동화 기술</t>
    <phoneticPr fontId="1" type="noConversion"/>
  </si>
  <si>
    <t>스마트공장 핵심 프로세스</t>
    <phoneticPr fontId="1" type="noConversion"/>
  </si>
  <si>
    <t>스마트공장 데이터 관리</t>
    <phoneticPr fontId="1" type="noConversion"/>
  </si>
  <si>
    <t>스마트공장 성공방안</t>
    <phoneticPr fontId="1" type="noConversion"/>
  </si>
  <si>
    <t>5S 추진 직원공감</t>
    <phoneticPr fontId="1" type="noConversion"/>
  </si>
  <si>
    <t>현장 7대 낭비 분석</t>
    <phoneticPr fontId="1" type="noConversion"/>
  </si>
  <si>
    <t>공간창출 정리</t>
    <phoneticPr fontId="1" type="noConversion"/>
  </si>
  <si>
    <t>바로찾기 정돈</t>
    <phoneticPr fontId="1" type="noConversion"/>
  </si>
  <si>
    <t>점검하는 청소</t>
    <phoneticPr fontId="1" type="noConversion"/>
  </si>
  <si>
    <t>현장설비 크린화</t>
    <phoneticPr fontId="1" type="noConversion"/>
  </si>
  <si>
    <t>VM활동</t>
    <phoneticPr fontId="1" type="noConversion"/>
  </si>
  <si>
    <t>SME</t>
    <phoneticPr fontId="1" type="noConversion"/>
  </si>
  <si>
    <t>의심거래 · 고액현금거래보고 제도</t>
  </si>
  <si>
    <t>첫인사하기</t>
  </si>
  <si>
    <t>첫 대면하기</t>
  </si>
  <si>
    <t>운송장 확인하기</t>
  </si>
  <si>
    <t>메일 주소 묻기</t>
  </si>
  <si>
    <t>재고 확인 묻기</t>
  </si>
  <si>
    <t>다시 묻기</t>
  </si>
  <si>
    <t>견적내기</t>
  </si>
  <si>
    <t>진행 상황 확인하기</t>
  </si>
  <si>
    <t>의견 묻기</t>
  </si>
  <si>
    <t>메일 자료 첨부하기</t>
  </si>
  <si>
    <t>마감일 준수하기</t>
  </si>
  <si>
    <t>스케줄 확인하기</t>
  </si>
  <si>
    <t>다른 의견 묻기</t>
  </si>
  <si>
    <t>통신 문제 처리하기</t>
  </si>
  <si>
    <t>진행 상황 보고하기</t>
  </si>
  <si>
    <t>도움 요청하기</t>
  </si>
  <si>
    <t>답변 요청하기</t>
  </si>
  <si>
    <t>문제점 공유하기</t>
  </si>
  <si>
    <t>불량 상품 교환하기</t>
  </si>
  <si>
    <t>아이디어 제시하기</t>
  </si>
  <si>
    <t>회의 시간 변경 요청하기</t>
  </si>
  <si>
    <t>부재 시 연락처 알려주기</t>
  </si>
  <si>
    <t>요점 정리하기</t>
  </si>
  <si>
    <t>브레이크 타임 갖기</t>
  </si>
  <si>
    <t>방문 시간 정하기</t>
  </si>
  <si>
    <t>자료 공유하기</t>
  </si>
  <si>
    <t>메일 참조 요청하기</t>
  </si>
  <si>
    <t>일정 변경 알려주기</t>
  </si>
  <si>
    <t>매출 실적 보고하기</t>
  </si>
  <si>
    <t>팩스 요청하기</t>
  </si>
  <si>
    <t>표결로 결정하기</t>
  </si>
  <si>
    <t>의견 표명하기</t>
  </si>
  <si>
    <t>조건 제시하기</t>
  </si>
  <si>
    <t>생산품 구매하기</t>
  </si>
  <si>
    <t>업무 파악 도움주기</t>
  </si>
  <si>
    <t>결정 요청하기</t>
  </si>
  <si>
    <t>출시일 조정하기</t>
  </si>
  <si>
    <t>프로젝트 결과 설명하기</t>
  </si>
  <si>
    <t>협상 시작하기</t>
  </si>
  <si>
    <t>상품 리콜하기</t>
  </si>
  <si>
    <t>사과하기</t>
  </si>
  <si>
    <t>승진 축하하기</t>
  </si>
  <si>
    <t>프로모션 기획하기</t>
  </si>
  <si>
    <t>SNS 마케팅 제안하기</t>
  </si>
  <si>
    <t>상품 소개하기</t>
  </si>
  <si>
    <t>블로거 선정하기</t>
  </si>
  <si>
    <t>회의 참석자 확인하기</t>
  </si>
  <si>
    <t>상대방 격려하기</t>
  </si>
  <si>
    <t>회의 종료하기</t>
  </si>
  <si>
    <t>예</t>
    <phoneticPr fontId="1" type="noConversion"/>
  </si>
  <si>
    <t>마이크로러닝(4시간 미만)</t>
  </si>
  <si>
    <t>일하기 좋은 기업 1위에 선정된 힐튼! 영광의 자리에 오를 수 있었던 이유는 리더들이 ◯◯을 통해 변화됐기 때문이라는데...힐튼의 리더를 변화시킨 ◯◯은 무엇일까?</t>
  </si>
  <si>
    <t>시간, 비용, 규모, 안전 등의 이유로 현실에서 풀지 못한 문제가 산적한 제조‧공공분야에서 디지털 트윈이 어떻게 활용되는지 살펴본다.</t>
  </si>
  <si>
    <t>2021년 중국의 신생아는 1,062만 명으로 사상 최저치를 경신해 중국정부를 아연실색하게 했다. 여기에는 중국 청년층 사이에서 확산되고 있는 탕핑(躺平)신드롬의 영향이 크다.</t>
  </si>
  <si>
    <t>일회용 면도기에서부터 주방용 칼에 이르기까지 100여년의 노하우가 담긴 칼날로 세계를 제패한 기업,'카이(貝印株式会社, kai corporation)'의 성공비결을 알아본다</t>
  </si>
  <si>
    <t>OA스킬 [직딩꿀템]직장인 Office 응급키트! Word 기능 제대로 알고 쓰기 워드 자동 설정 해결 팁 자동 번호 매기기 없애고 싶지? 워드 자동 설정 해결 팁</t>
  </si>
  <si>
    <t>OA스킬 [직딩꿀템]직장인 Office 응급키트! Word 기능 제대로 알고 쓰기 들쭉 날쭉 단락과 줄 내 마음대로 컨트롤하는 팁 들쭉 날쭉 단락과 줄! 내 마음대로 컨트롤하는 팁</t>
  </si>
  <si>
    <t>OA스킬 [직딩꿀템]직장인 Office 응급키트! Word 기능 제대로 알고 쓰기 그림 삽입과 레이아웃 완전정복 깔끔한 정렬의 방해꾼! 그림 삽입과 레이아웃 완전정복</t>
  </si>
  <si>
    <t>OA스킬 [직딩꿀템]직장인 Office 응급키트! Word 기능 제대로 알고 쓰기 용지 방향과 머리글을 페이지마다 다르게 작업 하는 팁 용지 방향과 머리글을 페이지마다 다르게 작업 하는 팁</t>
  </si>
  <si>
    <t>OA스킬 [직딩꿀템]직장인 Office 응급키트! Word 기능 제대로 알고 쓰기 제멋대로 끝판왕 워드 표 완전정복 (1) 제멋대로 끝판왕! 워드 표 완전정복 (1) - 삽입과 편집</t>
  </si>
  <si>
    <t>OA스킬 [직딩꿀템]직장인 Office 응급키트! Word 기능 제대로 알고 쓰기 제멋대로 끝판왕 워드 표 완전정복 (2) 제멋대로 끝판왕! 워드 표 완전정복 (2) - 서식과 숫자 계산</t>
  </si>
  <si>
    <t>OA스킬 [직딩꿀템]직장인 Office 응급키트! Word 기능 제대로 알고 쓰기 제멋대로 끝판왕 워드 표 완전정복 (3) 제멋대로 끝판왕! 워드 표 완전정복 (3) - 제목 행 반복과 표 분할</t>
  </si>
  <si>
    <t>OA스킬 [직딩꿀템]직장인 Office 응급키트! Word 기능 제대로 알고 쓰기 워드 문서에 차트 삽입하고 편집하는 팁 워드 문서에 차트 삽입하고 편집하는 팁</t>
  </si>
  <si>
    <t>OA스킬 [직딩꿀템]직장인 Office 응급키트! Word 기능 제대로 알고 쓰기 엑셀 데이터 불러와서 레이블 작성하는 팁 엑셀 데이터 불러와서 단체 발송 문서와 레이블 작성하는 팁</t>
  </si>
  <si>
    <t>OA스킬 [직딩꿀템]직장인 Office 응급키트! Word 기능 제대로 알고 쓰기 엑셀 자료 워드로 가져오고 수정을 제한하는 팁 엑셀 자료 깔끔하게 워드로 가져오고 수정을 제한하는 팁</t>
  </si>
  <si>
    <t>OA스킬 [직딩꿀템]직장인 Office 응급키트! Word 기능 제대로 알고 쓰기 PDF 문서를 열고 여러 문서를 합쳐 하나로 만드는 팁 PDF 문서를 워드로 열고 여러 문서를 합쳐 하나로 만드는 팁</t>
  </si>
  <si>
    <t>OA스킬 [직딩꿀템]직장인 Office 응급키트! Word 기능 제대로 알고 쓰기 수정 내역이 자동으로 표시되게 하는 팁 문서 검토도 쉽게! 수정 내역이 자동으로 표시되게 하는 팁</t>
  </si>
  <si>
    <t>OA스킬 [직딩꿀템]직장인 Office 응급키트! Word 기능 제대로 알고 쓰기 물어보기 애매한 그것 워드 인쇄 설정 완전 정복 물어보기 애매한 그것! 워드 인쇄 설정 완전 정복</t>
  </si>
  <si>
    <t>OA스킬 [직딩꿀템]디자이너 없이 뚝딱 만드는 디자인 콘텐츠 feat. 망고보드 누구나 금손 되는 비법 망고보드 시작하기 누구나 금손 되는 비법! 망고보드 시작하기</t>
  </si>
  <si>
    <t>OA스킬 [직딩꿀템]디자이너 없이 뚝딱 만드는 디자인 콘텐츠 feat. 망고보드 망고보드 디자인 기능 제대로 사용하기 망고보드 디자인 기능 제대로 사용하기</t>
  </si>
  <si>
    <t>OA스킬 [직딩꿀템]디자이너 없이 뚝딱 만드는 디자인 콘텐츠 feat. 망고보드 포토샵 없이 쉽게 이미지 편집하기 포토샵 없이 쉽게 이미지 편집하기</t>
  </si>
  <si>
    <t>OA스킬 [직딩꿀템]디자이너 없이 뚝딱 만드는 디자인 콘텐츠 feat. 망고보드 클릭을 부르는 온라인 배너 만들기 클릭을 부르는 온라인 배너 만들기</t>
  </si>
  <si>
    <t>OA스킬 [직딩꿀템]디자이너 없이 뚝딱 만드는 디자인 콘텐츠 feat. 망고보드 눈에 확 띄는 썸네일 이미지 만들기 눈에 확 띄는 썸네일 이미지 만들기</t>
  </si>
  <si>
    <t>OA스킬 [직딩꿀템]디자이너 없이 뚝딱 만드는 디자인 콘텐츠 feat. 망고보드 모두가 주목하는 홍보 포스터 만들기 모두가 주목하는 홍보 포스터 만들기</t>
  </si>
  <si>
    <t>OA스킬 [직딩꿀템]디자이너 없이 뚝딱 만드는 디자인 콘텐츠 feat. 망고보드 데이터 많은 프로모션 페이지 쉽게 만들기 데이터 많은 프로모션 페이지 쉽게 만들기</t>
  </si>
  <si>
    <t>OA스킬 [직딩꿀템]디자이너 없이 뚝딱 만드는 디자인 콘텐츠 feat. 망고보드 뇌리에 남는 프레젠테이션 템플릿 만들기 뇌리에 남는 프레젠테이션 템플릿 만들기</t>
  </si>
  <si>
    <t>OA스킬 [직딩꿀템]디자이너 없이 뚝딱 만드는 디자인 콘텐츠 feat. 망고보드 주목도와 가독성 모두 잡는 카드뉴스 만들기 주목도와 가독성 모두 잡는 카드뉴스 만들기</t>
  </si>
  <si>
    <t>OA스킬 [직딩꿀템]디자이너 없이 뚝딱 만드는 디자인 콘텐츠 feat. 망고보드 만든 콘텐츠를 활용해서 쉽게 동영상 만들기 만든 콘텐츠를 활용해서 쉽게 동영상 만들기</t>
  </si>
  <si>
    <t>Biz. 커뮤니케이션 [직딩꿀템]일이 풀리는 비즈니스 이메일 상황별 작성법 INTERVIEW 이메일 좀 쓴다고 자부하는 당신에게 이메일 좀 쓴다고 자부하는 당신에게</t>
  </si>
  <si>
    <t>Biz. 커뮤니케이션 [직딩꿀템]일이 풀리는 비즈니스 이메일 상황별 작성법 제안 혹은 섭외의 목적으로 처음 보내는 이메일 쓰기 처음 이메일을 보낼 때 지켜야하는 4가지 팁</t>
  </si>
  <si>
    <t>Biz. 커뮤니케이션 [직딩꿀템]일이 풀리는 비즈니스 이메일 상황별 작성법 회의 혹은 행사 참석을 요청하는 이메일 쓰기 회의 안내하기, 행사 안내하기, 일정 변경에 대해 재안내하기</t>
  </si>
  <si>
    <t>Biz. 커뮤니케이션 [직딩꿀템]일이 풀리는 비즈니스 이메일 상황별 작성법 여러 사람으로부터 내용을 취합하는 이메일 쓰기 이메일 본문에 양식 삽입하기, 첨부파일 활용하기</t>
  </si>
  <si>
    <t>Biz. 커뮤니케이션 [직딩꿀템]일이 풀리는 비즈니스 이메일 상황별 작성법 실수로 이메일을 잘못 보냈을 때 대처법 첨부파일을 누락했을 때, 작성하던 도중 발송되었을 때</t>
  </si>
  <si>
    <t>Biz. 커뮤니케이션 [직딩꿀템]일이 풀리는 비즈니스 이메일 상황별 작성법 두서없이 긴 이메일을 받았을 때 답장 쓰기 주제별로 따로 답장하기, 답장으로 필요한 정보 얻어내기</t>
  </si>
  <si>
    <t>Biz. 커뮤니케이션 [직딩꿀템]일이 풀리는 비즈니스 이메일 상황별 작성법 정중하지만 분명하게 거절하는 이메일 쓰기 제안/의뢰 거절하기</t>
  </si>
  <si>
    <t>Biz. 커뮤니케이션 [직딩꿀템]일이 풀리는 비즈니스 이메일 상황별 작성법 이메일 중심 일처리에 익숙하지 않을 때 대처법 이메일 중심 일처리의 장점 설명하기</t>
  </si>
  <si>
    <t>Biz. 커뮤니케이션 [직딩꿀템]일이 풀리는 비즈니스 이메일 상황별 작성법 직무나 소속을 이동할 때 이메일 쓰기 업무 관계자에게 이메일로 인사하기</t>
  </si>
  <si>
    <t>Biz. 커뮤니케이션 [직딩꿀템]일이 풀리는 비즈니스 이메일 상황별 작성법 내 이메일을 계속 발전시키는 법 이메일 작성 리뷰어 찾기, 진정한 일잘러 되기</t>
  </si>
  <si>
    <t>경영전략/기획 [직딩꿀템]막막할 때 뽑아 쓰는 비즈니스 프레임워크 MECE MECE - 많은 정보를 간결하게 정리하는 프레임워크</t>
  </si>
  <si>
    <t>경영전략/기획 [직딩꿀템]막막할 때 뽑아 쓰는 비즈니스 프레임워크 로직트리 로직트리 - 꼬리에 꼬리를 물어 본질을 파헤치는 프레임워크</t>
  </si>
  <si>
    <t>경영전략/기획 [직딩꿀템]막막할 때 뽑아 쓰는 비즈니스 프레임워크 피라미드 구조 피라미드 구조 - 논리적으로 메시지를 구성하는 프레임워크</t>
  </si>
  <si>
    <t>경영전략/기획 [직딩꿀템]막막할 때 뽑아 쓰는 비즈니스 프레임워크 PEST 분석 PEST 분석 - 거시 환경을 분석하는 프레임워크</t>
  </si>
  <si>
    <t>경영전략/기획 [직딩꿀템]막막할 때 뽑아 쓰는 비즈니스 프레임워크 3C 분석 3C 분석 - 시장 환경을 분석하는 프레임워크</t>
  </si>
  <si>
    <t>경영전략/기획 [직딩꿀템]막막할 때 뽑아 쓰는 비즈니스 프레임워크 파레토와 벤치마킹 분석 파레토와 벤치마킹 분석 - 개선 과제를 찾는 프레임워크</t>
  </si>
  <si>
    <t>경영전략/기획 [직딩꿀템]막막할 때 뽑아 쓰는 비즈니스 프레임워크 SWOT 분석 SWOT 분석 - 내/외부를 분석해 전략 과제를 도출하는 프레임워크</t>
  </si>
  <si>
    <t>경영전략/기획 [직딩꿀템]막막할 때 뽑아 쓰는 비즈니스 프레임워크 앤소프 매트릭스 앤소프 매트릭스 - 새로운 관점에서 사업 계획을 세우는 프레임워크</t>
  </si>
  <si>
    <t>경영전략/기획 [직딩꿀템]막막할 때 뽑아 쓰는 비즈니스 프레임워크 다양한 매트릭스 활용법 다양한 매트릭스 활용법 - 복수의 관점으로 분석하는 프레임워크</t>
  </si>
  <si>
    <t>경영전략/기획 [직딩꿀템]막막할 때 뽑아 쓰는 비즈니스 프레임워크 Value Delivery System Value Delivery System - 프로세스에서 개선점을 찾는 프레임워크</t>
  </si>
  <si>
    <t>경영전략/기획 [직딩꿀템]막막할 때 뽑아 쓰는 비즈니스 프레임워크 전략 캔버스와 ERRC 전략 캔버스와 ERRC - 혁신 전략을 만드는 프레임워크</t>
  </si>
  <si>
    <t>경영전략/기획 [직딩꿀템]막막할 때 뽑아 쓰는 비즈니스 프레임워크 아이디어를 평가and결정and실행하는 4가지 프레임워크 아이디어를 평가/결정/실행하는 4가지 프레임워크</t>
  </si>
  <si>
    <t>경영전략/기획 [직딩꿀템]막막할 때 뽑아 쓰는 비즈니스 프레임워크 프레임워크로 엣지있게 기획하는 법 한방에 뽀개기 프레임워크로 엣지있게 기획하는 법 한방에 뽀개기</t>
  </si>
  <si>
    <t>Biz. 커뮤니케이션 [직딩꿀템]일이 풀리는 비즈니스 이메일 골든 룰 내가 이메일 덕후가 된 이유 내가 이메일 덕후가 된 이유</t>
  </si>
  <si>
    <t>Biz. 커뮤니케이션 [직딩꿀템]일이 풀리는 비즈니스 이메일 골든 룰 칼답장을 부르는 수신인 지정과 제목 작성법 칼답장을 부르는 수신인 지정과 제목 작성법</t>
  </si>
  <si>
    <t>Biz. 커뮤니케이션 [직딩꿀템]일이 풀리는 비즈니스 이메일 골든 룰 프로일잘러의 이메일 본문 작성법 프로일잘러의 이메일 본문 작성법</t>
  </si>
  <si>
    <t>Biz. 커뮤니케이션 [직딩꿀템]일이 풀리는 비즈니스 이메일 골든 룰 디테일을 챙기는 첨부파일 보내기 디테일을 챙기는 첨부파일 보내기</t>
  </si>
  <si>
    <t>Biz. 커뮤니케이션 [직딩꿀템]일이 풀리는 비즈니스 이메일 골든 룰 절차 중심 접근법으로 스마트하게 답장하기 절차 중심 접근법으로 스마트하게 답장하기</t>
  </si>
  <si>
    <t>Biz. 커뮤니케이션 [직딩꿀템]일이 풀리는 비즈니스 이메일 골든 룰 일의 진행 속도를 높이는 이메일 타이밍 일의 진행 속도를 높이는 이메일 타이밍</t>
  </si>
  <si>
    <t>Biz. 커뮤니케이션 [직딩꿀템]일이 풀리는 비즈니스 이메일 골든 룰 이메일 실수를 줄이는 방법 3 이메일 실수를 줄이는 방법 3</t>
  </si>
  <si>
    <t>Biz. 커뮤니케이션 [직딩꿀템]일이 풀리는 비즈니스 이메일 골든 룰 칼퇴근을 위한 빠르게 이메일 쓰는 꿀팁 칼퇴근을 위한 빠르게 이메일 쓰는 꿀팁</t>
  </si>
  <si>
    <t>Biz. 커뮤니케이션 [직딩꿀템]일이 풀리는 비즈니스 이메일 골든 룰 효율적인 이메일 관리를 위한 도전 Inbox Zero 효율적인 이메일 관리를 위한 도전! Inbox Zero</t>
  </si>
  <si>
    <t>Biz. 커뮤니케이션 [직딩꿀템]일이 풀리는 비즈니스 이메일 골든 룰 이메일 발송 전 체크리스트 8 이메일 발송 전 체크리스트 8</t>
  </si>
  <si>
    <t>OA스킬 [직딩꿀템]죽은 문서 살리는 인포그래픽 패턴 꼭 알아야 하는 인포그래픽 기초 꿀팁 5가지 꼭 알아야 하는 인포그래픽 기초 꿀팁 5가지</t>
  </si>
  <si>
    <t>OA스킬 [직딩꿀템]죽은 문서 살리는 인포그래픽 패턴 기본 세로 막대형 차트 기본 세로 막대형 차트 - 핵심이 한 눈에 보이는 차트 그리기</t>
  </si>
  <si>
    <t>OA스킬 [직딩꿀템]죽은 문서 살리는 인포그래픽 패턴 누적 세로 막대형 차트 누적 세로 막대형 차트 - 여러 개의 항목별 비중 한 눈에 보여주기</t>
  </si>
  <si>
    <t>OA스킬 [직딩꿀템]죽은 문서 살리는 인포그래픽 패턴 꺾은 선형 차트 꺾은 선형 차트 - 핵심과 추이가 뚜렷하게 보이는 차트 그리기</t>
  </si>
  <si>
    <t>OA스킬 [직딩꿀템]죽은 문서 살리는 인포그래픽 패턴 표 인포그래픽 표 인포그래픽 - 중요 데이터가 눈에 들어오는 깔끔한 표 만들기</t>
  </si>
  <si>
    <t>OA스킬 [직딩꿀템]죽은 문서 살리는 인포그래픽 패턴 비중 치환 인포그래픽 비중 치환 인포그래픽 - '100 중 얼마'로 환산해 비중을 극대화하기</t>
  </si>
  <si>
    <t>OA스킬 [직딩꿀템]죽은 문서 살리는 인포그래픽 패턴 공간 치환 인포그래픽 공간 치환 인포그래픽 - 위치에 기반해 상대적인 차이 극대화하기</t>
  </si>
  <si>
    <t>OA스킬 [직딩꿀템]죽은 문서 살리는 인포그래픽 패턴 퍼즐형 인포그래픽 퍼즐형 인포그래픽 - 요소들이 결합해 하나 되는 구조 만들기</t>
  </si>
  <si>
    <t>OA스킬 [직딩꿀템]죽은 문서 살리는 인포그래픽 패턴 벌집형 인포그래픽 벌집형 인포그래픽 - 육각형으로 집중, 확산, 연결 구조 만들기</t>
  </si>
  <si>
    <t>OA스킬 [직딩꿀템]죽은 문서 살리는 인포그래픽 패턴 타임라인 인포그래픽 타임라인 인포그래픽 - 시간의 흐름 위에서 이야기 펼치기</t>
  </si>
  <si>
    <t>OA스킬 [직딩꿀템]죽은 문서 살리는 인포그래픽 패턴 모듈 타임라인 인포그래픽 모듈 타임라인 인포그래픽 - 중요 단계가 돋보이는 프로세스 그리기</t>
  </si>
  <si>
    <t>OA스킬 [직딩꿀템]죽은 문서 살리는 인포그래픽 패턴 올림픽 단상 인포그래픽 올림픽 단상 인포그래픽 - 단상 메타포로 항목별 중요도 비교하기</t>
  </si>
  <si>
    <t>OA스킬 [직딩꿀템]죽은 문서 살리는 인포그래픽 패턴 이슈 트리 인포그래픽 이슈 트리 인포그래픽 - 계층 구조와 요소별 크기 한 눈에 보여주기</t>
  </si>
  <si>
    <t>OA스킬 [직딩꿀템]죽은 문서 살리는 인포그래픽 패턴 빙하 인포그래픽 빙하 인포그래픽 - 숨어있는 위험과 가능성을 보여주기</t>
  </si>
  <si>
    <t>OA스킬 [직딩꿀템]죽은 문서 살리는 인포그래픽 패턴 숫자 키워드 인포그래픽 숫자 키워드 인포그래픽 - 복잡한 내용에서 하이라이트만 뽑아내기</t>
  </si>
  <si>
    <t>SW/코딩 [직딩잇템]처음 시작하는 파이썬, 구조를 학습하라 클래스의 정의와 인스턴스 생성 클래스의 정의와 인스턴스 생성</t>
  </si>
  <si>
    <t>SW/코딩 [직딩잇템]처음 시작하는 파이썬, 구조를 학습하라 인스턴스 사용과 self의 의미 인스턴스 사용과 self의 의미</t>
  </si>
  <si>
    <t>SW/코딩 [직딩잇템]처음 시작하는 파이썬, 구조를 학습하라 생성자와 소멸자 메소드 생성자와 소멸자 메소드</t>
  </si>
  <si>
    <t>SW/코딩 [직딩잇템]처음 시작하는 파이썬, 구조를 학습하라 정적 메소드 사용 정적 메소드 사용</t>
  </si>
  <si>
    <t>SW/코딩 [직딩잇템]처음 시작하는 파이썬, 구조를 학습하라 priavate멤버사용 priavate멤버사용</t>
  </si>
  <si>
    <t>SW/코딩 [직딩잇템]처음 시작하는 파이썬, 구조를 학습하라 상속과 다형성 상속과 다형성</t>
  </si>
  <si>
    <t>SW/코딩 [직딩잇템]처음 시작하는 파이썬, 구조를 학습하라 다중상속과 이름충돌(name conflict) 다중상속과 이름충돌(name conflict)</t>
  </si>
  <si>
    <t>SW/코딩 [직딩잇템]처음 시작하는 파이썬, 구조를 학습하라 파이썬의 모듈 소개와 직접모듈 작성하기 파이썬의 모듈 소개와 직접모듈 작성하기</t>
  </si>
  <si>
    <t>SW/코딩 [직딩잇템]처음 시작하는 파이썬, 구조를 학습하라 환경변수 등록 및 모듈 로딩 환경변수 등록 및 모듈 로딩</t>
  </si>
  <si>
    <t>SW/코딩 [직딩잇템]처음 시작하는 파이썬, 구조를 학습하라 함수에서 에러가 발생하는 경우 함수에서 에러가 발생하는 경우</t>
  </si>
  <si>
    <t>SW/코딩 [직딩잇템]처음 시작하는 파이썬, 구조를 학습하라 try except로 예외처리하기 try except로 예외처리하기</t>
  </si>
  <si>
    <t>SW/코딩 [직딩잇템]처음 시작하는 파이썬, 구조를 학습하라 사용자 정의 예외 클래스 사용하기 사용자 정의 예외 클래스 사용하기</t>
  </si>
  <si>
    <t>데이터 사이언스 [직딩잇템]Pandas와 엑셀을 활용한 파이썬 데이터 분석 파이썬 데이터분석 환경 구축 파이썬 데이터분석 환경 구축</t>
  </si>
  <si>
    <t>데이터 사이언스 [직딩잇템]Pandas와 엑셀을 활용한 파이썬 데이터 분석 Jupyter Notebook 활용법 Jupyter Notebook 활용법</t>
  </si>
  <si>
    <t>데이터 사이언스 [직딩잇템]Pandas와 엑셀을 활용한 파이썬 데이터 분석 Pandas 주요 자료구조 소개 Pandas 주요 자료구조 소개</t>
  </si>
  <si>
    <t>데이터 사이언스 [직딩잇템]Pandas와 엑셀을 활용한 파이썬 데이터 분석 정보의 바다 인터넷 상의 데이터 읽기 정보의 바다, 인터넷 상의 데이터 읽기</t>
  </si>
  <si>
    <t>데이터 사이언스 [직딩잇템]Pandas와 엑셀을 활용한 파이썬 데이터 분석 엑셀 열고 원하는 범위 값 읽어내기 엑셀 열고 원하는 범위 값 읽어내기</t>
  </si>
  <si>
    <t>데이터 사이언스 [직딩잇템]Pandas와 엑셀을 활용한 파이썬 데이터 분석 엑셀 열고 원하는 범위 값 변경하기 엑셀 열고 원하는 범위 값 변경하기</t>
  </si>
  <si>
    <t>데이터 사이언스 [직딩잇템]Pandas와 엑셀을 활용한 파이썬 데이터 분석 원하는 범위 데이터 조회하기 원하는 범위 데이터 조회하기</t>
  </si>
  <si>
    <t>데이터 사이언스 [직딩잇템]Pandas와 엑셀을 활용한 파이썬 데이터 분석 차트를 통해 데이터를 한 눈에 이해하기 차트를 통해 데이터를 한 눈에 이해하기</t>
  </si>
  <si>
    <t>데이터 사이언스 [직딩잇템]Pandas와 엑셀을 활용한 파이썬 데이터 분석 행과 열의 데이터 추가 변경 및 삭제 행과 열의 데이터 추가, 변경 및 삭제</t>
  </si>
  <si>
    <t>데이터 사이언스 [직딩잇템]Pandas와 엑셀을 활용한 파이썬 데이터 분석 여러 데이터 파일을 하나로 합치기 여러 데이터 파일을 하나로 합치기</t>
  </si>
  <si>
    <t>데이터 사이언스 [직딩잇템]Pandas와 엑셀을 활용한 파이썬 데이터 분석 문자열을 입맛대로 처리하기 문자열을 입맛대로 처리하기</t>
  </si>
  <si>
    <t>데이터 사이언스 [직딩잇템]Pandas와 엑셀을 활용한 파이썬 데이터 분석 빠진 데이터를 처리하는 방법 빠진 데이터를 처리하는 방법</t>
  </si>
  <si>
    <t>데이터 사이언스 [직딩잇템]Pandas와 엑셀을 활용한 파이썬 데이터 분석 유용한 분석 기법 (피벗 테이블) 유용한 분석 기법 (피벗 테이블)</t>
  </si>
  <si>
    <t>SW/코딩 [직딩잇템]처음 시작하는 파이썬, 문법부터 시작하라 파이썬의 특징 및 활용분야 파이썬의 특징 및 활용분야</t>
  </si>
  <si>
    <t>SW/코딩 [직딩잇템]처음 시작하는 파이썬, 문법부터 시작하라 파이썬 개발 툴 세팅 파이썬 개발 툴 세팅</t>
  </si>
  <si>
    <t>SW/코딩 [직딩잇템]처음 시작하는 파이썬, 문법부터 시작하라 변수 및 내장 형식 문자열 사용과 인덱싱 변수 및 내장 형식, 문자열 사용과 인덱싱</t>
  </si>
  <si>
    <t>SW/코딩 [직딩잇템]처음 시작하는 파이썬, 문법부터 시작하라 리스트 세트 튜플 리스트 세트 튜플</t>
  </si>
  <si>
    <t>SW/코딩 [직딩잇템]처음 시작하는 파이썬, 문법부터 시작하라 딕셔너리 딕셔너리</t>
  </si>
  <si>
    <t>SW/코딩 [직딩잇템]처음 시작하는 파이썬, 문법부터 시작하라 얕은 복사와 깊은 복사 얕은 복사와 깊은 복사</t>
  </si>
  <si>
    <t>SW/코딩 [직딩잇템]처음 시작하는 파이썬, 문법부터 시작하라 연산자 소개 연산자 소개</t>
  </si>
  <si>
    <t>SW/코딩 [직딩잇템]처음 시작하는 파이썬, 문법부터 시작하라 함수 소개와 데모 RETUEN구문 함수 소개와 데모 RETUEN구문</t>
  </si>
  <si>
    <t>SW/코딩 [직딩잇템]처음 시작하는 파이썬, 문법부터 시작하라 가변형과 불변형 가변형과 불변형</t>
  </si>
  <si>
    <t>SW/코딩 [직딩잇템]처음 시작하는 파이썬, 문법부터 시작하라 가변인자와 정의되지 않은 인자처리 가변인자와 정의되지 않은 인자처리</t>
  </si>
  <si>
    <t>SW/코딩 [직딩잇템]처음 시작하는 파이썬, 문법부터 시작하라 람다 Pass do 속성과 help 이터레이터 객체 람다, Pass, __doc__속성과 help, 이터레이터 객체</t>
  </si>
  <si>
    <t>SW/코딩 [직딩잇템]처음 시작하는 파이썬, 문법부터 시작하라 조건 구문 조건 구문</t>
  </si>
  <si>
    <t>SW/코딩 [직딩잇템]처음 시작하는 파이썬, 문법부터 시작하라 반복 구문 반복 구문</t>
  </si>
  <si>
    <t>SW/코딩 [직딩잇템]처음 시작하는 파이썬, 문법부터 시작하라 수열(range)함수 수열(range)함수</t>
  </si>
  <si>
    <t>데이터 사이언스 [직딩잇템]빅데이터 수집을 위한 파이썬 웹 크롤링 웹 크롤링의 이해와 BeautifulSoup설치하기 웹 크롤링의 이해와 BeautifulSoup설치하기</t>
  </si>
  <si>
    <t>데이터 사이언스 [직딩잇템]빅데이터 수집을 위한 파이썬 웹 크롤링 Visual Studio Code 다중 라인 코드에 대한 디버깅 Visual Studio Code를 사용한 다중 라인 코드에 대한 디버깅</t>
  </si>
  <si>
    <t>데이터 사이언스 [직딩잇템]빅데이터 수집을 위한 파이썬 웹 크롤링 크롤링에 필요한 HTML5와 CSS3 크롤링에 필요한 HTML5와 CSS3</t>
  </si>
  <si>
    <t>데이터 사이언스 [직딩잇템]빅데이터 수집을 위한 파이썬 웹 크롤링 HTML문서를 BeautifulSoup으로 검색하기 HTML문서를 BeautifulSoup으로 검색하기</t>
  </si>
  <si>
    <t>데이터 사이언스 [직딩잇템]빅데이터 수집을 위한 파이썬 웹 크롤링 BeautifulSoup과 re모듈을 사용해서 검색하기 HTML문서를 BeautifulSoup과 re모듈을 사용해서 검색하기</t>
  </si>
  <si>
    <t>데이터 사이언스 [직딩잇템]빅데이터 수집을 위한 파이썬 웹 크롤링 웹사이트에서 태그 스타일 살펴보기 웹사이트에서 태그 스타일 살펴보기</t>
  </si>
  <si>
    <t>데이터 사이언스 [직딩잇템]빅데이터 수집을 위한 파이썬 웹 크롤링 웹사이트에서 데이터 크롤링하기 웹사이트에서 데이터 크롤링하기</t>
  </si>
  <si>
    <t>데이터 사이언스 [직딩잇템]빅데이터 수집을 위한 파이썬 웹 크롤링 블로그에서 태그 스타일 크롤링하기 블로그에서 태그 스타일 크롤링하기</t>
  </si>
  <si>
    <t>데이터리터러시 [직딩잇템]파이썬 시각화 라이브러리로 엑셀 대시보드 만들기 파이썬 시각화 라이브러리로 엑셀 대시보드 만들기 파이썬 시각화 라이브러리로 엑셀 대시보드 만들기 Overview</t>
  </si>
  <si>
    <t>데이터리터러시 [직딩잇템]파이썬 시각화 라이브러리로 엑셀 대시보드 만들기 Matplotlib 기초 Matplotlib 기초</t>
  </si>
  <si>
    <t>데이터리터러시 [직딩잇템]파이썬 시각화 라이브러리로 엑셀 대시보드 만들기 Pandas를 통한 차트 그리기 Pandas를 통한 차트 그리기</t>
  </si>
  <si>
    <t>데이터리터러시 [직딩잇템]파이썬 시각화 라이브러리로 엑셀 대시보드 만들기 차트 이미지를 저장하고 엑셀에 반영하기 차트 이미지를 저장하고, 엑셀에 반영하기</t>
  </si>
  <si>
    <t>데이터리터러시 [직딩잇템]파이썬 시각화 라이브러리로 엑셀 대시보드 만들기 Seaborn 살펴보기 Seaborn 살펴보기</t>
  </si>
  <si>
    <t>데이터리터러시 [직딩잇템]파이썬 시각화 라이브러리로 엑셀 대시보드 만들기 주식 실시간 데이터 시각화하기 주식 실시간 데이터 시각화하기</t>
  </si>
  <si>
    <t>데이터리터러시 [직딩잇템]파이썬 시각화 라이브러리로 엑셀 대시보드 만들기 주식 실시간 데이터로 엑셀 대시보드 만들기 주식 실시간 데이터로 엑셀 대시보드 만들기</t>
  </si>
  <si>
    <t>한국사의 통사적 흐름을 이해할 수 있다.
주요 역사적 사건과 인물의 업적을 이해할 수 있다.
역사적 사건에 대한 탐구 방법을 알고 다른 사례에 적용할 수 있다.</t>
  </si>
  <si>
    <t>디자인 제작관리 비주얼 아이덴데이션 시안 디자인 구상 전개 적용 응용 심화 등 실행단계부터 개발완료까지 업무를 진행하도록 구성하였습니다.</t>
  </si>
  <si>
    <t>중대재해처벌법이 왜 제정되었는지 이해한다.
중대재해처벌법 시행에 따라 기업이 무엇을 해야 하는지 고민한다.</t>
  </si>
  <si>
    <t>데이터 관리를 위해 정확하게 엑셀내용을 입력할 수 있다
데이터 정렬과 오류시 빠르게 조치할 수 있다
슬라이서를 활용해 원하는 데이터만 필터할 수 있다.
동적 차트를 통해 데이터 시각화를 할 수 있다.
피벗테이블을 활용할 수 있다.</t>
  </si>
  <si>
    <t>중대재해처벌의 주요내용을 조문별로 이해하고 설명할 수 있다
처벌조항과 징벌적 손해배상에 대해 이해하고 대응할 수 있다
산업안전보건법과 중대재해처벌벌을 비교분석할 수 있다
안전보건확보 의무조치사항을 이해하고 기업에 적용할 수 있다</t>
  </si>
  <si>
    <t>기업경영활동에서 발생되는 다양한 법률문제 전반을 관리하고 리스크를 인지하여, 업무에 적용할 수 있다</t>
  </si>
  <si>
    <t>노동법실무 학습을 통해 ITSW업종의 효율적이고 적법한 인사노무관리를 할 수 있다.
주요 핵심 내용과 사례를 중심으로 인사노무 리스크관리를 할 수 있다.</t>
  </si>
  <si>
    <t>트러블메이커의 유형에 대해서 살펴보고 대응방안을 파악할 수 있다.
트러블메이커의 퇴직, 징계, 인사이동에 관련한 법률적 이슈를 파악할 수 있다.</t>
  </si>
  <si>
    <t>회사에서 요즘것들과 생각차이를 겪게 되는 10가지  주제에 대해 구체적인 사례와 해결방법을 통해 이해할 수 있다.
요즘것들의  성장 배경과 심리 등을 이해하여 그들과 공존하는 방법에 대해 이해하고 실제 업무와 생활에 적용할 수 있다.</t>
  </si>
  <si>
    <t>올바른 운동법에 대해 알고 실천하여 몸맹에서 탈출할 수 있다.
올바른 운동법을 통해 건강한 몸을 만들 수 있다.</t>
  </si>
  <si>
    <t>병을 유발하는 식습관과 생활 습관에 대해 알아볼 수 있다.
위, 장, 간의 건강을 지키는 음식과 영양소를 알아볼 수 있다.
건강한 식습관을 지켜주는 마음 관리 방법을 알아볼 수 있다.</t>
  </si>
  <si>
    <t>디지털 트랜스포메이션 시대에 필요한 서비스 전략을 설명할 수 있다. 
디지털 소비자의 특징을 파악하고 서비스 전략을 수립할 수 있다. 
고객경험 설계의 중요 포인트를 이해하고 디지털 고객경험을 관리할 수 있다.</t>
  </si>
  <si>
    <t>디지털 트랜스포메이션 시대에 필요한 서비스 전략을 설명할 수 있다. 
디지털 소비자의 특징을 파악하고 서비스 전략을 수립할 수 있다. 
고객중심경영을 위한 원칙을 이해하고 디지털 고객경험을 관리할 수 있다.</t>
  </si>
  <si>
    <t>조직 운영에 필수적인 사람과 조직 관리 역량을 정립할 수 있다.
사업 전략 수립 및 실행에 필수적인 시장분석 및 고객 관리 기술을 경영 관리에 적용할 수 있다.
조직의 수명을 이어주는 지속가능경영의 중요성을 인식하고 실천 전략을 수립할 수 있다.</t>
  </si>
  <si>
    <t>1. 고빈출 동사를 활용, 단어들을 조합하여 다양한 표현의 문장을 만들 수 있습니다. 
2. 9가지 영어 패턴으로 실제 원어민과의 기본적인 대화를 나눌 수 있습니다.
3. 기초동사와 기본 패턴으로 다양한 표현을 구사할 수 있는 문장 응용력이 향상됩니다.</t>
  </si>
  <si>
    <t>스마트폰과 무료 어플(키네마스터)을 사용하여, 목적에 맞는 영상물을 제작할 수 있다.</t>
  </si>
  <si>
    <t>요리를 통해 몸과 마음의 건강을 챙기며 힐링할 수 있다.
음식을 조리하고 즐김으로써 자기계발과 스트레스 해소에 도움을 받을 수 있다.</t>
  </si>
  <si>
    <t>젭의 특징과 활용성을 이해할 수 있다.
젭의 맵에디터을 조작하여 직접 월드를 만들 수 있다.
젭 월드에 접속하여 회의, 행사, 이벤트 등을 진행하기 위한 운영 아이디어를 습득할 수 있다.
젭 월드에 접속하여 다른 사람들과 상호작용하면서 의사소통할 수 있다.</t>
  </si>
  <si>
    <t>일상속 기본적인 예의범절에대해 학습한다</t>
  </si>
  <si>
    <t>1. 영어권 국가 바이어들과의 미팅 자리에서 자연스러운 대화를 할 수 있습니다. 
2. 비즈니스 파트너들과 만나 업무에 필요한 표현을 습득할 수 있습니다.
3. 영어권 국가 출장에서 필요한 회화를 학습할 수 있습니다.</t>
  </si>
  <si>
    <t>- 원서 듣기를 통해 자연스럽게 청취력을 향상시킬 수 있는 초급 청취 프로그램
- 청취력과 더불어 초급 수준에 필요한 기초 어휘력 및 독해력 확보</t>
  </si>
  <si>
    <t>디지털 마케팅의 개념과 필요성에 대해 이해할 수 있다.
이커머스 플랫폼과 미디어커머스 마케팅에 대해 이해할 수 있다.
라이브커머스 마케팅과 활용사례에 대해 이해할 수 있다.
농식품 빅데이터 분석에 대해 이해할 수 있다.
농식품 빅데이터 마케팅과 농식품 판매 사례에 대해 이해할 수 있다.</t>
  </si>
  <si>
    <t>스마트 물류센터의 기본 개념에 대해 이해할 수 있다.
풀필먼트 센터 운영 유형 및 사례에 대해 이해할 수 있다.
라스트마일(last-mile) 딜리버리에 대해 이해할 수 있다.
라스트 핏(Last Fit) 이코노미에 대해 이해할 수 있다.
애자일 공급망 전략 및 사례에 대해 이해할 수 있다.</t>
  </si>
  <si>
    <t>농식품 스마트 유통시스템 개요에 대해 이해할 수 있다.
산지유통시스템 구축에 대해 이해할 수 있다.
도매유통시스템 구축에 대해 이해할 수 있다.
소매유통시스템 구축에 대해 이해할 수 있다.
농식품 블록체인 기술과 활용 사례에 대해 이해할 수 있다.</t>
  </si>
  <si>
    <t>농식품 콜드체인의 기초개념에 대해 이해할 수 있다.
콜드체인과 저온물류센터를 구분하여 이해할 수 있다.
식품∙운송∙보관 온도관리에 대해 이해할 수 있다.
수산물 콜드체인 관리에 대해 이해할 수 있다.
축산물 콜드체인 관리에 대해 이해할 수 있다.</t>
  </si>
  <si>
    <t>스마트 농업과 디지털 농업에 대해 이해할 수 있다.
농업의 미래, 어그테크(Ag-Tech)에 대해 이해할 수 있다.
스마트 농업 산업구조 및 동향에 대해 이해할 수 있다.
4차 산업혁명과 스마트 팜에 대해 이해할 수 있다.
스마트 팜 구축 사례 및 미래에 대해 이해할 수 있다.</t>
  </si>
  <si>
    <t>사회문제에 대하여 이해한다.
사회문제가 미치는 영향에 대하여 이해한다.
개인복지를 위협하는 문제에 대하여 이해한다.
사회제도를 위협하는 문제에 대하여 이해한다.
사회적 평등을 위협하는 문제에 대하여 이해한다.</t>
  </si>
  <si>
    <t>사회복지 정책에 대하여 이해한다.
사회복지 급여에 대하여 이해한다.
사회복지 정책과 경제 관계를 이해한다.
복지국가의 개념에 대하여 이해한다.
사회복지정책과 사상에 대하여 이해한다.</t>
  </si>
  <si>
    <t>기업과 사회복지 관계에 대해서 이해한다.
기업과 사회보험 관계에 대해서 이해한다.
복지국가와 기업에 대해서 이해한다.
기업과 조직관계를 이해한다.
서번트리더십과 기업조직에 대하여 이해한다.</t>
  </si>
  <si>
    <t>노동시장에 대해서 이해한다.
임금이론에 대하여 이해한다.
노사관계이론에 대하여 이해한다,
직업정보론에 대하여 이해한다.
실업과 노동시장에 대하여 이해한다.
종업원과 스트레스에 대하여 이해한다.</t>
  </si>
  <si>
    <t>정보처리기사시험 합격에 필요한 지식을 습득한다.
정보처리기사 관련 용어들을 파악하고 이해한다.
정보처리기사 자격 취득을 위한 필기 이론을 이해한다</t>
  </si>
  <si>
    <t>자신의 현재 감정을 인식하고 긍정적으로 전환할 수 있다.
감정의 중요성을 알고 감정을 건강하게 관리할 수 있다.</t>
  </si>
  <si>
    <t>업종별 블랙컨슈머 사례를 안다
블랙컨슈머 발생원인을 분석하고 해결 전략을 수립할 수 있다
블랙컨슈머와 대화할 수 있 다양한 화법을 안다</t>
  </si>
  <si>
    <t>비대면 서비스의 특성과 까다로운 점을 이해한다
비대면 상담 프로세스를 알고 단계별 상담요령을 안다
고객과의상호작용을 위한 담당자의 자세와 일상 습관을 안다</t>
  </si>
  <si>
    <t>고객경험 분야의 용어 사전처럼 기초적으로 알아두어야 할 개념을 정의한다</t>
  </si>
  <si>
    <t>세일즈에 대한 새로운 패러다임을 갖고 두려움을 극복할 수 있다
세일즈를 성공시키기 위해 사전 단계와 준비요소를 안다
세일즈 담당자로서 갖추어야 할 자세와 역량을  안다</t>
  </si>
  <si>
    <t>일습관의 중요성을 알고 자신의 일습관을 점검할 수 있다
일상의 시간관리 및 생산적 업무수행을 위한 필요요소를 알고 구조를 만들수 있다
장기적 프로젝트를 설계하고 실행계획을 수립할 수 있다</t>
  </si>
  <si>
    <t>자존감의 개념을 안다
자존감의 영향을 안다
자존감을 높이기 위한 자기훈련법을 안다
자존감을 떨어지는 상황별 대처법을 안다</t>
  </si>
  <si>
    <t>일상 업무에서 어휘력의 영향과 발휘영역을 안다
기존의 업무에서 어휘력의 한계를 인식하고 어휘력에 대한 문제의식을 갖는다 
상황별 향상된 어휘력의 요소와 방법을 안다
지속적으로 자신의 어휘력을 향상하기 위한 방법을 알고 계획을 세울 수 있다</t>
  </si>
  <si>
    <t>듣기의 중요성을 안다
듣기의 방해요소를 알고 헤아려 듣기 위한 요령을 안다</t>
  </si>
  <si>
    <t>비대면 팀의 특성과 장단점을 안다
비대면 팀 리더로서 각별히 염두해 두어야 할 리더십 요소를 안다
비대면 팀의 업무관리방안을 안다
비대면 팀의 팀원관리 방안을 안다</t>
  </si>
  <si>
    <t>ITQ 과목 중 인터넷에 대한 기출문제 풀이를 듣고 실습할 수 있다.</t>
  </si>
  <si>
    <t>ITQ 과목 중 한글에 대한 기출문제 풀이를 듣고 실습할 수 있다.</t>
  </si>
  <si>
    <t>ITQ 과목 중 한셀에 대한 기출문제 풀이를 듣고 실습할 수 있다.</t>
  </si>
  <si>
    <t>ITQ 과목 중 한쇼에 대한 기출문제 풀이를 듣고 실습할 수 있다.</t>
  </si>
  <si>
    <t>ITQ 과목 중 Access에 대한 기출문제 풀이를 듣고 실습할 수 있다.</t>
  </si>
  <si>
    <t>ITQ 과목 중 Excel에 대한 기출문제 풀이를 듣고 실습할 수 있다.</t>
  </si>
  <si>
    <t>ITQ 과목 중 PowerPoint에 대한 기출문제 풀이를 듣고 실습할 수 있다.</t>
  </si>
  <si>
    <t>ITQ 과목 중 Word에 대한 기출문제 풀이를 듣고 실습할 수 있다.</t>
  </si>
  <si>
    <t>가상 현실과 증강 현실의 차이를 알 수 있습니다.
3D 공간에 코딩을 적용하면서 컴퓨팅 사고를 배양할 수 있습니다.</t>
  </si>
  <si>
    <t>코스페이시스 라이브러리 아이템의 응용 기능을 학습합니다.
코스페이시스 VR/AR 환경 제작에 적용되는 다양한 코블록스 기능을 학습합니다.</t>
  </si>
  <si>
    <t>인공지능의 정의 및 목적과 머신러닝 캔버스에 대해 이해한다.</t>
  </si>
  <si>
    <t>ZEPETO 앱의 카메라 촬영과 만들기 기능을 사용해서 가상 세계 SNS 콘텐츠를 제작할 수 있습니다. 
ZEPETO buid it 템플릿과 3D 모델(오브젝트)에 대한 기본적인 조작법을 알아보고 아바타가 활동할 수 있는 가상 공간을 구성할 수 있습니다.</t>
  </si>
  <si>
    <t>ZEPETO 빌드잇 오브젝트를 활용해서 물리 기능 적용, Joke Box 로 탈출 경로 숨기기 등 다양한 활동을 구성할 수 있습니다.
ZEPETO 빌드잇 오브젝트 중 전통 가옥과 관련 건축물을 사용하여 한옥을 제작해볼 수 있습니다.
ZEPETO 빌드잇 오브젝트 중 Custom 항목을 사용해서 외부 이미지를 월드에 업로드 할 수 있습니다.</t>
  </si>
  <si>
    <t>메타버스 크리에이터 활동의 기초 과정을 학습할 수 있습니다.
그림판, 픽셀 스튜디오, 미리캔버스 등 디자인 프로그램과 웹 플랫폼에 대한 이해도를 높일 수 있습니다.</t>
  </si>
  <si>
    <t>바닥, 벽, 오브젝트, 상단 오브젝트, 타일 효과의 맵 에디터 기본 기능과 사용 방법을 익힐 수 있습니다.
디자인 웹에서 제작한 외부 이미지를 zep 공간에 배경 화면과 앞 화면으로 적용하는 방법을 알아볼 수 있습니다.</t>
  </si>
  <si>
    <t>맵 에디터를 활용해서 오브젝트를 맵에 적용하고 복사하는 등의 기본 기능을 학습합니다.
오브젝트 설정을 조정하여 외부 이미지 등을 업로드 하는 방법을 익히고 텍스트 오브젝트를 사용하여 퀴즈룸 공간을 구성합니다.</t>
  </si>
  <si>
    <t>ChatGPT와 각종 GPT를 사용하는 프로그램에 대해 학습한다.</t>
  </si>
  <si>
    <t>현재 트랜드에 맞추어 모바일의 UI + UX를 구현합니다.</t>
  </si>
  <si>
    <t>북크리에이터 웹 전자책 제작 방법을 익히면서 디지털 매체에 대한 이해도를 높일 수 있습니다.
마인드 맵과 구글 문서 도구 등을 함께 사용하면서 전자책 제작의 완성도를 높일 수 있습니다.</t>
  </si>
  <si>
    <t>사무자동화시스템의 기초적인 내용과 핵심내용을 이해할 수 있다.
사무자동화 시스템에 관련되 문제의 정답을 확인할 수 있다.</t>
  </si>
  <si>
    <t>본 강의를 통해 블록코딩으로 프로그래밍을 할 수 있다.</t>
  </si>
  <si>
    <t>Prezi의 기본 화면설명, 서식 &amp; 멀티미디어 등에 대한 내용을 학습한다.</t>
  </si>
  <si>
    <t>유니티를 활용하여 실무에 유용한 기능들을 학습할 수 있다.
유니티로 나만의 프로그램을 만들 수 있다.</t>
  </si>
  <si>
    <t>자바 백엔드 개발자가 되기 위해서는 자바 언어에 대한 학습은 필수이며 이를 위한 여러 필요한 문법들을 학습하면서 다양한 예제를 만들어 봅니다.</t>
  </si>
  <si>
    <t>회계기준에 의한 재무회계 이론 학습을 통해 제조의 재무활동에 대한 회계처리를 할 수 있습니다. 
케이렙 프로그램을 활용한 실기 학습을 통해 전표입력과 결산을 수행할 수 있습니다.  
케이렙 프로그램을 활용하여 부가세 신고 및 근로소득자의 연말정산 실무수행을 할 수 있습니다. 
한국세무사회 자격시험 전산세무 2급 합격을 할 수 있습니다.</t>
  </si>
  <si>
    <t>한국채택국제회계기준에 의한 회계원리 이론 학습을 통해 기업의 재무활동에 대한 회계처리와 원가회계를 계산할 수 있습니다. 
전산회계운용사 2급 필기 시험을 합격하여 실기 시험을 별도로 응시할 수 있는 기회를 갖습니다. 
재무회계와 원가회계 학습을 통해 기업의 재무제표를 이해하고 제조원가계산과 통제를 할 수 있도록 합니다.</t>
  </si>
  <si>
    <t>정보처리 기능사 실기 검정을 위한 지식을 습득하고 활용 할 수 있다.</t>
  </si>
  <si>
    <t>정보처리 기능사 필기 검정을 위한 지식을 습득하고 활용 할 수 있다.</t>
  </si>
  <si>
    <t>단위 모듈 구현, 단위 모듈 테스트, 개발 지원 도구에 대한 내용을 이해하고 기출 및 출제 예상 문제를 풀어본다.</t>
  </si>
  <si>
    <t>SQL의 개념, DDL, DCL, DML, DML-SELECT-1, DML-SELECT-2, DML-JOIN에 대한 내용을 이해하고 기출 및 출제 예상문제를 직접 풀어본다.</t>
  </si>
  <si>
    <t>프리미어 프로그램의 기본 기능을 익혀 능숙하게 활용할 수 있다.
다양한 스타일의 영상제작을 미리 체험하여 실무에 활용할 수 있다.</t>
  </si>
  <si>
    <t>아두이노 및 센서 자동문 키트에 대한 기초 지식을 익히고 응용할 수 있는 능력을 기를 수 있다.
아두이노 및 다양한 센서에 대한 기능을 익혀 공모전, 임베디드 대회 등에 참가하여 입상할 수 있다.</t>
  </si>
  <si>
    <t>아두이노 및 도트 매트릭스, 가속도 센서, 배열, 연산자에 대한 기초 지식을 익히고 응용할 수 있는 능력을 기를 수 있다.
아두이노 및 다양한 센서에 대한 기능을 익혀 공모전, 임베디드 대회 등에 참가하여 입상할 수 있다.</t>
  </si>
  <si>
    <t>텍스트 뷰의 속성, 이미지 뷰의 속성, 버튼, 체크박스, 라디오 버튼, 라디오 그룹, 에디트 텍스트 속성, 뷰 바인딩 기법에 대해서 이해하고 직접 실습해본다.</t>
  </si>
  <si>
    <t>애노테이션의 의미, 선언하기, 속성, 리플렉션의 개념과 Kclass&lt;&gt;와 ::class를 통한 레퍼런스 참조 기법, 표준 애너테이션, 연산자 오버로딩에 대해서 이해하고 직접 실습해본다.</t>
  </si>
  <si>
    <t>한셀 프로그램의 다양한 기능을 실제 실무에서 어떻게 적용할 수 있는지 알 수 있습니다.
IF, DAVERAGE, VLOOKUP 등 중급 함수와 중첨함수, 상대참조와 절대참조의 차이점에 대해 설명할 수 있습니다.</t>
  </si>
  <si>
    <t>새로운 기능이 지속적으로 추가되는 포토샵을 통해 정교한 기능을 익해봅시다.</t>
  </si>
  <si>
    <t>python 기초 지식을 익혀서 기본적인 알고리즘 해결 능력을 기를 수 있습니다. 
이론보다 실습 위주의 강의로 구성 되어있습니다.</t>
  </si>
  <si>
    <t>PyTorch를 통해 인공신경망, CNN, RNN을 구축하고 이해한다.
인공신경망의 원리와 활용 방법에 대해 배운다.</t>
  </si>
  <si>
    <t>라즈베리파이 및 센서에 대한 기초 지식을 익히고 스스로 작품을 만들 수 있는 능력을 기를 수 있다.
라즈베리파이 및 센서에 대한 기능을 익혀 공모전, 임베디드 대회 등에 참가하여 입상할 수 있다.</t>
  </si>
  <si>
    <t>잠재의식을 올바르게 활용하여 성공하는 방법을 알 수 있다.
강한 멘탈을 확립하여 실질적으로 내 인생을 바꾸는 목표를 수립하고 행동하는 법을 이해할 수 있다.</t>
  </si>
  <si>
    <t>ESG의 개념과 목적을 정확히 알고, 올바른 방법으로 조직에 ESG 경영을 적용하는 방법을 이해할 수 있다.
ESG 사이클 수립부터 실무, 대내외 리스크 관리 등 ESG 경영에 필요한 노하우를 이해할 수 있다.</t>
  </si>
  <si>
    <t>생성형 인공지능과 초거대 AI 모델의 개념과 원리를 이해하여 현대 인공지능 기술 동향을 파악할 수 있다.
ChatGPT와 같은 생성형 AI를 활용하여 일상적인 업무나 전문적인 분야에서의 수행 가능한 다양한 작업 방식을 이해할 수 있다.</t>
  </si>
  <si>
    <t>업무 자동화 기술과 초자동화의 개념을 이해하고, 업무 프로세스를 향상시키는 방법을 습득할 수 있다.
인간과 봇이 협업하는 방식과 장점을 이해하여 업무 생산성을 향상시킬 수 있다.</t>
  </si>
  <si>
    <t>가지급금과 관련한 법적∙세법적 문제점 파악한다.
가지급금 발생원인 체크를 통한 가지급금 최소화 한다.
가지급금 해결방안 및 세부담 리스크 최소화 방법 소개한다.</t>
  </si>
  <si>
    <t>결산 서류와 업무의 매칭을 통해 결산 업무를 정확히 이해할 수 있다.
회계연도 중 사전적으로 결산에 대비할 수 있다.</t>
  </si>
  <si>
    <t>기업의 지출 항목별 세법의 정규지출증명서류의 종류를 확인
지출증명서류에 대한 회계처리 및 세법의 적용에 대해 담당자들이 회계와 세법의 동시 이해를 증진</t>
  </si>
  <si>
    <t>세금을 모르고 사업을 시작하는 초보 사장님을 위한 회계, 세무 기초내용과 어렴풋이 기억하거나 친구따라 세금신고하는 사장님께 세금 실무와 주의사항 안내</t>
  </si>
  <si>
    <t>근로시간과 관련된 근로감독 시 주요 이슈사항 이해
임금과 관련된 근로감독 시 주요 이슈사항 이해
노동법상 휴일 및 휴가제도의 특징 이해 및 실무상 주요 이슈사항 학습</t>
  </si>
  <si>
    <t>노동법의 기본원리 이해 할 수 있다.
인사실무자/담당자가 이해하고 활용할 수 있다.
노무관리의 핵심 포인트와 사례 연구(Case Study) 접목으로 실무 담당자의 실전능력 향상 시킨다.</t>
  </si>
  <si>
    <t>노동법의 기본원리 이해 할 수 있다.
인사실무자/담당자가 이해하고 활용할 수 있다.
노무관리의 핵심 포인트와 사례 연구(Case Study) 접목으로 실무 담당자의 실전능력 향상 할 수 있다.</t>
  </si>
  <si>
    <t>매출․매입과 매출원가에 관련된 회계처리를 할 수 있다.
급여와 퇴직급 지급과 관련된 회계처리를 할 수 있다.
감가상각비 회계처리와 영업활동 및 비영업활동과 관련된 회계처리를 할 수 있다.</t>
  </si>
  <si>
    <t>전자세금계산서와 전자계산서를 발급 및 수정발급할 수 있다. 
세금계산서의 정확한 발급시기를 이해하고 발급할 수 있다.</t>
  </si>
  <si>
    <t>회사 실무자가 알아야 할 주요 조세지원제도(세액감면과 공제) 학습 할 수 있다.
각종 조세 감면, 공제 적용으로 경정청구시 주의사항을 학습 할 수 있다.</t>
  </si>
  <si>
    <t>경리실무자들이 애매해하는 법인세, 소득세, 부가가치세 등 주요 3법에 대한 가산세를 쉽게 이해할 수 있다.
국세기본법에 규정하고 있는 공통적 가산세를 이해할 수 있다.
가산세의 이해를 통한 수정신고(또는 경정청구) 신고업무를 효율적으로 할 수 있다.</t>
  </si>
  <si>
    <t>엔데믹 시대에도 계속해서 노동법적 쟁점이 되는 인사노무관리 이슈 파악
달라진 일 하는 방식에 대비하여 실무에 꼭 필요한 노동법 지식 숙지</t>
  </si>
  <si>
    <t>노무관리에 필요한 각종 수당을 계산할 수 있다.
연자/야간/휴일수당 및 연차수당의 기준을 이해한다.</t>
  </si>
  <si>
    <t>세무조사에 대한 이해도를 향상시키고 체계적 대비가 가능하다.</t>
  </si>
  <si>
    <t>4대보험에 대해 내용을 파악하여 업무에 활용 할 수 있다.</t>
  </si>
  <si>
    <t>ESG 경영 환경의 빠른 전환에 발맞춰 최신의 인사노무 트렌드 점검
기존 인사노무 제도들의 개정 사항을 바로 실무에서 적용할 수 있는 역량 함양</t>
  </si>
  <si>
    <t>세금폭탄을 피하기 위해 고려해야 하는 주제만 엄선!
직무단계에서 세무리스크를 예방할 수 있도록 업무에 활용, 적용하는 방법을 배운다.
국세청은 데이터를 기반으로 빠른 속도로 기업의 세무처리 내용을 검증하고 있다. 재경실무자는 이러한 세무조사 환경을 이해하고 다양한 사례를 학습한다.</t>
  </si>
  <si>
    <t>임금관련 개념 구분 및 사례별 판단 능력을 키울 수 있다.
업무에 도움이 되는 임금관리능력 배양 할 수 있다.
우리 회사에 맞는 임금관리방안 체크 할 수 있다.</t>
  </si>
  <si>
    <t>글쓰기 실력을 향상시킬 수 있다.
글쓰기에 대한 기초를 탄탄히 할 수 있다.
글을 풍성하고 수려하게 쓸 수 있는 방법에 대해 알 수 있다.
책 출간에 대한 정보와 지식을 알 수 있다.</t>
  </si>
  <si>
    <t>사회 생활 직급별로 나에게 맞는 재테크 방법을 알 수 있다. 
현실적인 방법들을 통해 재테크의  기초를 탄탄하게 구축할 수 있다.
미래에 재테크를 할 때 이전보다 훨씬 안정적으로 재테크를 할 수 있다.</t>
  </si>
  <si>
    <t>직장 내 괴롭힘에 대한 판단기준을 알 수 있다.
직장 내 괴롭힘 사건 발생 시 법적 리스크를 파악할 수 있다.
직장 내 괴롭힘이 문제될 수 있는 주요 이슈를 예방할 수 있다.
직장 내 괴롭힘 사건조사시 유의할 사항을 파악할 수 있다.
사건이후 처리과정을 적법하고 원활하게 처리할 수 있다.</t>
  </si>
  <si>
    <t>Chat GPT의 핵심 기능과 특징에 대한 이해하고 설명할 수 있다.
Chat GPT를 다양한 업무환경에서 유용한 도구로 활용할 수 있는 방법을 익히고 수행할 수 있다.
Chat GPT와 엑셀을 결합한 업무 자동화의 중요성을 알고 업무 효율성을 극대화 할 수 있다.
엑셀 업무 중 발생하는 다양한 오류상황을 이해하고 해결할 수 있다.</t>
  </si>
  <si>
    <t>ESG의 역사와 동향 및 개념 이해하여 설명할 수 있다.
투자자의 ESG 관련 요구 이해하고 설명할 수 있다
중요한 ESG 요소(평가기준)의 판단하여 열거할 수 있다
ESG평가방법에 대해 이해하고 각 모델별로 적용할 수 있다
ESG 중심 경영의 모범사례에 대해 이해하고 좋은 평가점수를 받기 위한 전략을 수립할 수 있다</t>
  </si>
  <si>
    <t>포토샵의 기본 도구와 레이어 개념을 이해하고 활용할 수 있다.
다양한 기법을 사용하여 사진을 자연스럽게 연결하고 효과를 적용할 수 있다.
인물사진에서 잡티를 지우고 피부 보정을 수행할 수 있다.
텍스트에 테두리와 그림자 효과를 주어 디자인을 더욱 멋지게 표현할 수 있다.</t>
  </si>
  <si>
    <t>포토샵의 기본적인 작업 방법과 도구를 이해하고 활용할 수 있다.
다양한 포토샵 기술을 활용하여 사진을 편집하고 특수 효과를 부여할 수 있다.
포토샵을 사용하여 원하는 이미지를 창조적으로 표현할 수 있다.
포토샵을 활용하여 디자인 업무를 수행하거나 개인적인 사진 작업을 수행할 수 있다.</t>
  </si>
  <si>
    <t>간결하고 효과적인 문구 작성을 통해 제품 판매에 도움을 주는 방법에 대한 이해할 수 있다.
고객이 제품을 구매하는 진짜 이유를 파악하고, 그에 맞는 마케팅 전략을 수립할 수 있다.</t>
  </si>
  <si>
    <t>다양한 감정들이 발생하는 원인과 그 의미를 이해할 수 있다.
명상을 통해 감정을 인식하고 조절하는 방법을 배우고 적용할 수 있다.
감정에 대한 자기 이해와 자기 돌봄을 통해 내면의 안정과 평화를 실현할 수 있다.</t>
  </si>
  <si>
    <t>다양한 문제를 분석하고 해결하기 위한 능력을 개발할 수 있다.
Growth Mindset, Practical Mindset, Collaborate Mindset을 통해 문제를 다루는 방법을 이해할 수 있다.
크네빈 프레임워크를 활용하여 문제를 다루는 기술을 습득할 수 있다.
실제 문제 상황에서 문제 해결을 위한 프로세스를 구축할 수 있다.</t>
  </si>
  <si>
    <t>인스타그램의 중요성과 시장 분석을 이해하고 비즈니스에 적합한 전략을 수립할 수 있다.
인스타그램을 효과적으로 활용하여 매출을 높일 수 있는 방법과 인사이트를 얻을 수 있다.
계정 관리, 해시태그 활용, 팔로워 증가, 매출 향상을 위한 전략을 구체적으로 학습하고 실전에 적용할 수 있다.</t>
  </si>
  <si>
    <t>미리캔버스와 비즈하우스의 기능과 사용법을 이해하고 활용할 수 있다.
포토샵 없이도 로고, 유튜브/블로그 썸네일, 인스타그램 피드, 전자책 표지, 웹 배너 등 다양한 이미지를 미리캔버스로 제작할 수 있다.
미리캔버스를 활용하여 돈을 벌 수 있는 이미지 제작 기술을 습득하고, 비즈니스에 활용할 수 있는 꿀팁을 알고 활용할 수 있다.</t>
  </si>
  <si>
    <t>아침, 오후, 저녁, 수면 시간대에 각각 적절한 명상과 스트레칭을 실천하여 몸과 마음을 휴식시킬 수 있다.
짧은 시간 동안 명상과 스트레칭을 통해 에너지를 회복하고, 뇌를 휴식시키며, 근육의 긴장을 완화시킬 수 있다.
수면 질을 향상시키고 피로를 풀며, 일상에서의 휴식 시간을 의식적으로 활용하여 전체적인 웰빙과 안녕을 증진할 수 있다.</t>
  </si>
  <si>
    <t>50대에게 필요한 삶의 방향과 가치를 이해하고 자기 실현에 도움을 줄 수 있다.
건강과 자아실현을 위한 다양한 전략과 방법을 습득하여 50대의 삶을 개선할 수 있다.
가족과의 관계를 향상시키고 사랑과 용서의 중요성을 이해하여 풍요로운 가정생활을 구축할 수 있다.</t>
  </si>
  <si>
    <t>인생의 두 번째 절반을 즐기기 위한 평생습관의 의미와 중요성을 이해할 수 있다. 
긍정적인 마인드셋을 구축하고 유지하는 방법을 익힐 수 있다. 
건강 관리의 핵심 원리와 실용적인 방법을 학습하여 건강한 삶을 실천할 수 있다.</t>
  </si>
  <si>
    <t>법인 정관 작성을 통해 회사의 자치 규약을 이해하고 작성할 수 있다.
회사 내 정보 보안과 비밀 유지에 필요한 정책과 절차를 구축하고 회사의 민감한 정보를 보호할 수 있다.
거래 계약서 작성과 채권 추심 전략에 필요한 기본적인 지식을 습득하여 회사의 거래를 법적으로 보호하고 채권을 추실할 수 있다.</t>
  </si>
  <si>
    <t>디지털 트랜스포메이션과 IoT의 개념을 이해하고 설명할 수 있다.</t>
  </si>
  <si>
    <t>스마트홈의 데이터를 활용하는 방법과 IoT가 적용되는 다양한 분야를 설명할 수 있다.</t>
  </si>
  <si>
    <t>스마트홈을 유무선 형태별로 구분하고 유무선 IoT 시스템의 장단점을 이해하고 설명할 수 있다.</t>
  </si>
  <si>
    <t>AI를 보유한 기업의 스마트홈 전략을 이해하고 설명할 수 있다</t>
  </si>
  <si>
    <t>스마트홈의 코어인 허브를 이해하고 설명할 수 있으며 아카라 M2 허브를 아카라 앱에 연결할 수 있다.</t>
  </si>
  <si>
    <t>IoT 전통 커튼/블라인드의 원리를 이해하고 자동실행/동시실행을 구현할 수 있다.</t>
  </si>
  <si>
    <t>도어센서와 모션센서의 작동 원리를 이해하고 보안 시스템을 구현할 수 있다.</t>
  </si>
  <si>
    <t>스마트 플러그의 작동 원리를 이해하고 설명할 수 있다.</t>
  </si>
  <si>
    <t>다양한 방식의 스마트 전동스위치를 이해하고 다양한 시스템을 구현할 수 있다.</t>
  </si>
  <si>
    <t>IoT 조명 제어의 개념을 이해할 수 있고 인간 중심 조명 사례를 살펴보고 조명 설계에 적용할 수 있다.</t>
  </si>
  <si>
    <t>스마트홈에서 AI 스피커의 역할을 이해하고 설명할 수 있다.</t>
  </si>
  <si>
    <t>다양한 스마트홈 제품군을 이해하고 사물인터넷의 발전 방향에 대해 설명할 수 있다.</t>
  </si>
  <si>
    <t>코딩이 바꾼 우리 사회의 변화를 이해할 수 있다.</t>
  </si>
  <si>
    <t>엔트리 사이트의 특징과 화면 구성을 이해할 수 있다.</t>
  </si>
  <si>
    <t>엔트리 코딩을 활용해 애니메이션 명함을 만들 수 있다.</t>
  </si>
  <si>
    <t>햄스터 로봇의 구조를 알고, 컴퓨터와 연결할 수 있다.</t>
  </si>
  <si>
    <t>들어도 들어도 헷갈리는 NFT에 대해 알 수 있다.</t>
  </si>
  <si>
    <t>NFT의 작동원리에 대해 알 수 있다.</t>
  </si>
  <si>
    <t>NFT를 인문학적, 경제학적으로 접근하여 이해할 수 있다.</t>
  </si>
  <si>
    <t>NFT의 시발점과 최초의 NFT 게임, 플랫폼 등을 통해 NFT의 역사를 알 수 있다.</t>
  </si>
  <si>
    <t>NFT 시장으로 확산하는 연예기획사, 게임사 등을 통해 NFT가 핫해진 이유에 대해 알 수 있다.</t>
  </si>
  <si>
    <t>NFT와 메타버스를 연결지어 생각해볼 수 있다.</t>
  </si>
  <si>
    <t>NFT와 블록체인, 암호화폐를 연결지어 생각해볼 수 있다.</t>
  </si>
  <si>
    <t>NFT의 문제점 6가지에 대해 알 수 있다.</t>
  </si>
  <si>
    <t>구글의 10X 성장 전략에 대해 설명할 수 있다.</t>
  </si>
  <si>
    <t>구글의 플랫폼 비즈니스의 성공 요소에 대해 설명할 수 있다.</t>
  </si>
  <si>
    <t>구글의 인공지능과 데이터 활용의 지향점을 설명할 수 있다.</t>
  </si>
  <si>
    <t>구글 네스트를 비롯한 머신러닝 활용에 대해 알고 다양한 데이터를 활용한 머신러닝 적용 사례를 설명할 수 있다.</t>
  </si>
  <si>
    <t>클라우드를 운영하는 기업의 사례를 설명할 수 있다.</t>
  </si>
  <si>
    <t>5G가 바꾸는 일상에 대해 알고 5G와 빅데이터와의 관계에 대해 설명할 수 있다.</t>
  </si>
  <si>
    <t>인공지능과 빅데이터의 관계를 설명할 수 있다.</t>
  </si>
  <si>
    <t>VR과 AR의 적용 사례를 보고 향후 발전 방향에 대해 설명할 수 있다.</t>
  </si>
  <si>
    <t>메타버스를 활용한 기업의 사례를 설명할 수 있다.</t>
  </si>
  <si>
    <t>구글의 서비스를 관통하는 성공 방정식을 설명할 수 있다.</t>
  </si>
  <si>
    <t>사용자 정의 함수에 대해 알고 클래스 사용 방법과 패키지 관리에 대해 이해할 수 있다.</t>
  </si>
  <si>
    <t>HTML 태그의 용도와 종류에 대해 알고 HTML 태그가 가지는 속성값에 대해 이해할 수 있다.</t>
  </si>
  <si>
    <t>정적 페이지를 분석하고 원하는 자료를 수집할 수 있고 수집한 자료를 데이터화할 수 있다.</t>
  </si>
  <si>
    <t>크롬 브라우저를 통해 태그에 입력을 전달하는 방법을 알고 크롬 브라우저를 제어하여 정적 페이지로부터 자료를 데이터화 하는 방법을 이해할 수 있다.</t>
  </si>
  <si>
    <t>Frame 간 이동 방법에 대해 이해하고 iframe 내 페이지를 분석하는 방법을 이해할 수 있다.</t>
  </si>
  <si>
    <t>페이지를 순회하며 데이터를 수집할 수 있고 번호, 무한스크롤 등 다양한 페이징 기법에 대해 이해하고 처리할 수 있다.</t>
  </si>
  <si>
    <t>동적 페이지의 동작 원리를 이해하고 파이썬에서 크롬의 사용자 정보를 지정하여 자동화할 수 있으며 자동 로그인 기능을 통해 서비스에 로그인을 유지할 수 있다.</t>
  </si>
  <si>
    <t>크롬 브라우저에서 마우스 클릭, Hover 등을 활용할 수 있으며 크롬 브라우저를 제어하여 동적 페이지를 자동화할 수 있다.</t>
  </si>
  <si>
    <t>CSS 셀렉터를 통해 원하는 태그를 가져올 수 있고 CSS 셀렉터를 활용하여 페이지를 자동화할 수 있다.</t>
  </si>
  <si>
    <t>텔레그램 봇을 생성하고 파이썬에서 텔레그램 메시지를 전달할 수 있다.</t>
  </si>
  <si>
    <t>변수의 생성과 사용방법을 알고 숫자 자료형, 문자열 자료형의 연산 방법, 내장 함수 등에 대해 이해할 수 있다.</t>
  </si>
  <si>
    <t>리스트 자료형, 튜플 자료형, 딕셔너리 자료형의 연산방법과 내장함수에 대해 알 수 있다.</t>
  </si>
  <si>
    <t>간단한 로직을 if문으로 표현할 수 있고 복잡한 로딕을 if, elif, else문으로 표현할 수 있다.</t>
  </si>
  <si>
    <t>제한된 데이터 수 만큼 for문을 사용하여 반복할 수 있고 특정 조건까지 while문을 사용하여 반복할 수 있으며 조건문과 함께 break, continue를 사용하여 로직을 표현할 수 있다.</t>
  </si>
  <si>
    <t>원하는 날짜와 시간을 파이썬 패키지로 표현할 수 있다.</t>
  </si>
  <si>
    <t>프로그래밍에서 파일 입출력의 원리를 이해하고 csv 파일을 읽고 쓸 수 있다.</t>
  </si>
  <si>
    <t>원하는 폴더의 파일을 조회하고, 파일을 이동 또는 복사할 수 있으며 날짜를 계산하여 파일의 경로를 조작할 수 있다.</t>
  </si>
  <si>
    <t>단일 셀의 데이터를 읽을 수 있고 여러 셀을 행, 열단위로 읽고 처리할 수 있으며 큰 엑셀 파일의 특성을 알고 데이터를 읽을 수 있다.</t>
  </si>
  <si>
    <t>단일 셀에 데이터를 쓸 수 있으며 행 단위로 데이터를 쓸 수 있다.</t>
  </si>
  <si>
    <t>SMTP 서비스 흐름과 MIME의 기본 유형을 이해할 수 있다.</t>
  </si>
  <si>
    <t>SMTP 서비스를 활용하여 메일을 발송할 수 있고 텍스트 MIME 클래스를 활용할 수 있다.</t>
  </si>
  <si>
    <t>다양한 MIME 클래스를 활용할 수 있고 MIME을 확장하여 참조, 숨은 참조로 메일을 발송할 수 있다.</t>
  </si>
  <si>
    <t>고객의 불만에 대해 사과하고 조치하는 입체적인 조치에 대해 설명할 수 있다.</t>
  </si>
  <si>
    <t>매뉴얼 대신 분별력을 가지고 고객이 원하는 것이 무엇인지 상황을 파악하고 설명할 수 있다.</t>
  </si>
  <si>
    <t>고객이 부담을 느끼지 않도록 서비스 하는 방법에 대해 설명할 수 있다.</t>
  </si>
  <si>
    <t>요크스 다드슨 법칙을 통해 고객에게 개입하고 사려깊은 서비스를 제공할 수 있다.</t>
  </si>
  <si>
    <t>편리미엄 서비스에 대해 설명할 수 있다.</t>
  </si>
  <si>
    <t>고객에게 빠른 서비스를 제공하기 위한 편리미엄, 멀티태스킹, 무힘승차에 대해 설명할 수 있다.</t>
  </si>
  <si>
    <t>넷플릭스 처럼 정보를 입수하고 맥락을 고려하여 고객에게 맞는 서비스를 추천할 수 있다.</t>
  </si>
  <si>
    <t>고객별 맞춤 서비스를 위해 감수성, 분별력, 통찰력, 선별력을 기르고 설명할 수 있다.</t>
  </si>
  <si>
    <t>호갱 알러지가 있는 고객에 대해 적절히 응대하고 설명할 수 있다.</t>
  </si>
  <si>
    <t>고객과의 관계속에서 개인적인 관점이 아닌 상황적인 관점으로 이해하고 설명할 수 있다.</t>
  </si>
  <si>
    <t>까칠한 고객들에 대해 경위를 명확하게 파악하여 설명할 수 있다.</t>
  </si>
  <si>
    <t>고객들의 불만에 대해 3c를 통해 해결하고 설명할 수 있다.</t>
  </si>
  <si>
    <t>미닝아웃을 하는 소신 소비 고객에 대해 회사 서비스와 상품의 사회적 기여에 대해 설명할 수 있다.</t>
  </si>
  <si>
    <t>개인이 가진 사명감으로 사회적 가치를 실현하는 것에 대해 회사에 건의하고 설명할 수 있다.</t>
  </si>
  <si>
    <t>고객들에게 모험과 탐험을 제공할 수 있는 아이디어를 제시하고 설명할 수 있다.</t>
  </si>
  <si>
    <t>가볍고 자연스럽고 개성이 드러나도록 서비스를 함으로써 고객과 편안하게 대화하고 자기다움을 발견하고 설명할 수 있다.</t>
  </si>
  <si>
    <t>뉴노멀 시대에 서비스를 혁신하기 위해 라이프 스타일을 제안하고 설명할 수 있다.</t>
  </si>
  <si>
    <t>디지털 리터러시와 데이터 리터러시 역량을 갖추고 전문가로서 제안, 추천할 수 있다.</t>
  </si>
  <si>
    <t>회사에서 추구하는 남다른 경험과 개성을 파악하고 고객에게 설명할 수 있다.</t>
  </si>
  <si>
    <t>특화전략을 통해 회사의 브랜드 아이덴티티를 명확히 알고 설명할 수 있다.</t>
  </si>
  <si>
    <t>서비스의 경계를 넘어 고객의 호기심을 만족시키고 지적호기심을 발현시킬 수 있는 다양한 컨텐츠에 대해 설명할 수 있다.</t>
  </si>
  <si>
    <t>위시리스트만 채우는 발견형 소비의 특성에 대해 설명할 수 있다.</t>
  </si>
  <si>
    <t>맥킨지 컨설팅사의 조사에 따른 기업의 마케팅 활동에 따른 광고효과에 대해 설명할 수 있다.</t>
  </si>
  <si>
    <t>브랜드가 추구하는 진정성의 가치와 일관성에 대해 고객과의 교감과 동요에 대해 설명할 수 있다.</t>
  </si>
  <si>
    <t>뉴노멀 시대에 디지털 고객의 특성에 대해 설명할 수 있다.</t>
  </si>
  <si>
    <t>언택트가 아닌 온택트에 대해 이해하고 고객이 원하는 서비스에 대해 설명할 수 있다.</t>
  </si>
  <si>
    <t>가성비에 가심비를 더하려면 서비스의 범위를 넓히고 잠재력을 발휘해야 함을 설명할 수 있다.</t>
  </si>
  <si>
    <t>고객과의 끊임없는 상호작용을 통해 인간적인 연결에 대해 이야기할 수 있다.</t>
  </si>
  <si>
    <t>CS와 CX에 대해 차이점을 설명할 수 있다.</t>
  </si>
  <si>
    <t>고객에 대한 통찰력을 키우기 위해 맥락을 탐험하고 유연한 커뮤니케이션에 대해 설명할 수 있다.</t>
  </si>
  <si>
    <t>디지털 리터러시에 대해 설명할 수 있다.</t>
  </si>
  <si>
    <t>디지털 인프라 서비스를 활용하여 인공지능 그 이상의 서비스 이노베이션에 대해 설명할 수 있다.</t>
  </si>
  <si>
    <t>MZ 세대의 소비특성에 대해 설명할 수 있다.</t>
  </si>
  <si>
    <t>고객의 촉진자, 선도자, 응원자로서 함께 노는 서비스의 확장에 대해 이야기할 수 있다.</t>
  </si>
  <si>
    <t>VOC 3.0 시대의 특성에 대해 이해하고 고객들의 특성에 따른 대응방법에 대해 설명할 수 있다.</t>
  </si>
  <si>
    <t>라스트핏 관리를 위해 고객에 대한 섬세한 관리와 다양한 대안을 모색하는 탐정의 자세에 대해 설명할 수 있다.</t>
  </si>
  <si>
    <t>VOP의 특성에 대해 설명할 수 있다.</t>
  </si>
  <si>
    <t>고객의 안테나, 대변자가 되어 장기적인 관점에서 전문가로서의 권한을 발휘하고 설명할 수 있다.</t>
  </si>
  <si>
    <t>리스킬링과 디스킬링을 구분하고 설명할 수 있다.</t>
  </si>
  <si>
    <t>업스킬링을 통해 지적호기심, 공감과 소통하는 능력을 기르고 이야기 할 수 있다.</t>
  </si>
  <si>
    <t>프로토콜과 인간의 일처리의 차이에 대해 알고 데이터와 알고리즘의 한계에 대해 설명할 수 있다.</t>
  </si>
  <si>
    <t>데이터에 의존하게 되었을 경우 발생할 수 있는 문제점에 대해 설명할 수 있다.</t>
  </si>
  <si>
    <t>다크 데이터란 무엇인지 설명할 수 있고 다양한 발생 사례에 대해 설명할 수 있다.</t>
  </si>
  <si>
    <t>다양한 다크 데이터의 유형에 대해 설명할 수 있다.</t>
  </si>
  <si>
    <t>커즈와일의 GNR 혁명에 대해 알고 강인공지능에 대해 설명할 수 있다.</t>
  </si>
  <si>
    <t>인공지능 알고리즘이 갖고 있는 문제점에 대해 설명할 수 있다.</t>
  </si>
  <si>
    <t>다크 데이터의 활용 방법에 대해 알고 알고리즘의 사용 방법에 대해 설명할 수 있다.</t>
  </si>
  <si>
    <t>인간의 감성을 알고리즘에 구현한 효과에 대해 설명할 수 있다.</t>
  </si>
  <si>
    <t>디지털 트랜스포메이션의 개념과 범위를 이해하고 넷플릭스가 가지고 온 영상 콘텐츠의 소비 방법의 변화에 대해 설명할 수 있다.</t>
  </si>
  <si>
    <t>미래를 내다본 혜안을 가진 넷플릭스의 아이디어에 대해 이해하고 디지털 트랜스포메이션을 위한 태도에 대해 설명할 수 있다.</t>
  </si>
  <si>
    <t>물리적인 한계에 부딪힌 넷플릭스가 가진 경쟁력에 대해 설명할 수 있다.</t>
  </si>
  <si>
    <t>넷플릭스의 인재 확보 전략과 조직 문화에 대해 설명할 수 있다.</t>
  </si>
  <si>
    <t>넷플릭스의 스트리밍 서비스에 대해 설명할 수 있다.</t>
  </si>
  <si>
    <t>넷플릭스가 갖고 있는 핵심 역량과 집중, 그리고 포기에 대해 설명할 수 있다.</t>
  </si>
  <si>
    <t>넷플릭스 오리지널 콘텐츠가 영화 업계에 가져온 변화에 대해 설명할 수 있다.</t>
  </si>
  <si>
    <t>넷플릭스가 성공할 수 있었던 핵심에 대해 설명할 수 있다.</t>
  </si>
  <si>
    <t>메타버스란 무엇인지 알고 메타버스를 통해 우리의 생활이 어떻게 바뀌는지에 대해 설명할 수 있다.</t>
  </si>
  <si>
    <t>메타버스의 일곱 가지 트렌드인 METAPIA에 대해 설명할 수 있다.</t>
  </si>
  <si>
    <t>메타버스 비즈니스의 규모에 대해 알고 다양산 산업에 적용될 메타버스에 대해 설명할 수 있다.</t>
  </si>
  <si>
    <t>메타버스 자체로 이루어지는 다양한 비즈니스에 대해 설명할 수 있다.</t>
  </si>
  <si>
    <t>메타버스 플랫폼에서의 교육 차이점과 메타버스 오피스의 효과에 대해 설명할 수 있다.</t>
  </si>
  <si>
    <t>메타버스와 커머스의 관계에 대해 설명할 수 있다.</t>
  </si>
  <si>
    <t>메타버스에서 수익을 창출하는 방법에 대해 설명할 수 있다.</t>
  </si>
  <si>
    <t>메타버스 네이티브가 되기 위한 노력에 대해 설명할 수 있다.</t>
  </si>
  <si>
    <t>사람들이 MBTI에 관심을 갖는 이유와 MBTI에 대한 주요 6가지 질문에 대해 이해한다.</t>
  </si>
  <si>
    <t>에너지방향에 따른 외향(E)형과 내향(I)형의 업무 스타일과 특징을 이해한다.</t>
  </si>
  <si>
    <t>인식기능에 따른 감각(S)형과 직관(N)형의 업무 스타일과 특징을 이해한다.</t>
  </si>
  <si>
    <t>판단기능에 따른 T(사고)형과 F(감정)형의 업무 스타일과 특징을 이해한다.</t>
  </si>
  <si>
    <t>생활양식에 따른 J(판단)형과 P(인식)형의업무 스타일과 특징을 이해한다.</t>
  </si>
  <si>
    <t>16가지 성격유형의 주요 특징을 파악하고, 주 기능에 따른 유형별 코칭 방법을 이해한다.</t>
  </si>
  <si>
    <t>성격유형에 따른 소통 방법을 이해한다.</t>
  </si>
  <si>
    <t>성격유형에 따른 자신의 강점을 바탕으로 창의성을 발휘하는 방법을 이해한다.</t>
  </si>
  <si>
    <t>성격유형에 따른 생산적인 업무 환경과 목표 관리 방법을 이해한다.</t>
  </si>
  <si>
    <t>성격유형과 업무 능력을 알고 일잘러의 방법을 이해한다.</t>
  </si>
  <si>
    <t>MBTI 검사에 대한 학습을 통해 MBTI에 대해 흔히 하는 오해와 활용법을 이해한다.</t>
  </si>
  <si>
    <t>외향형(E)과 내향(I) 형의 세상을 보는 태도를 통해 회식자라에서의 행동을 이해한다.</t>
  </si>
  <si>
    <t>감각(S)형과 직관(N)형의 세상을 보는 태도를 통해 기획안 작성 시 성격유형별 차이를 이해한다.</t>
  </si>
  <si>
    <t>T(사고)형과 F(감정)형의 세상을 판단하는 태도를 통해 칭찬이나 동기부여를 할 때 성격유형별에 따라 적절히 표현하는 방법을 이해한다.</t>
  </si>
  <si>
    <t>J(판단)형과 P(인식)형의 생활양식의 차이를 통해 회의 운영 시 성격유형별 인지발현 차이를 이해한다.</t>
  </si>
  <si>
    <t>ENTP/ENFP와 ISTJ/ISFJ 유형의 성향 차이를 통해 업무요청이나 자료 정리 시 유형에 따른 행동차이를 이해한다.</t>
  </si>
  <si>
    <t>ESFJ/ENFJ와 ISTP/INTP 유형의 성향 차이를 통해 일머리 없는 신입사원을 대할 때 유형에 따른 행동차이를 이해한다.</t>
  </si>
  <si>
    <t>ESTP/ESFP와 INTJ/INFJ 유형의 성향 차이를 통해 업무시야와 업무속도 차이를 이해한다.</t>
  </si>
  <si>
    <t>ESTJ/ENTJ와 ISFP/INFP 유형의 성향 차이를 통해 성격 유형별로 직장생활에서 우선되는 가치를 이해한다.</t>
  </si>
  <si>
    <t>MBTI 16가지 성격유형의 행동경향을 통해 성격 유형별로 견디기 힘든 업무환경을 이해한다.</t>
  </si>
  <si>
    <t>애자일이 각광받게 된 시대적 변화를 설명할 수 있고 애자일 선언의 4대 가치와 12가지 원칙을 말할 수 있으며 애자일 경영을 도입하고 있는 기업의 실제 사례를 말할 수 있다.</t>
  </si>
  <si>
    <t>애자일의 정의와 작동원리를 이해할 수 있고 애자일 혁신 전략 사례를 통하여 기업의 적용 인사이트를 얻어갈 수 있다.</t>
  </si>
  <si>
    <t>팀이 몰입할 수 있는 목표를 설정하는 방법을 알고 실행할 수 있고 팀의 능동적인 커뮤니케이션을 위한 프랙티스를 알고 실행할 수 있으며 건강한 팀워크의 중요성을 알고 관련 프랙티스를 알고 실행할 수 있다.</t>
  </si>
  <si>
    <t>스크럼의 철학과 개념을 이해할 수 있고 스크럼의 프레임워크와 3가지 책임의 역할을 이해할 수 있으며 스크럼 프레임워크의 Sprint와 Sprint Planning을 이해하고 실행할 수 있다.</t>
  </si>
  <si>
    <t>스크럼 프레임워크 중 Daily Scrum, Sprint Review, Retrospective를 이해하고 실행할 수 있고 스크럼의 프레임워크 중 3개의 Artifacts에 대해 이해할 수 있다.</t>
  </si>
  <si>
    <t>칸반의 개념과 변화원칙을 이해할 수 있고 칸반의 6가지 실천법 중 시각화를 이해하고 현업에 적용할 수 있으며 칸반의 6가지 실천법 중 진행 중 업무 제한(WIP Limit)을 이해하고 현업에 적용할 수 있다.</t>
  </si>
  <si>
    <t>칸반의 6가지 실천법 중 흐름 관리와 정책 명시화를 이해하고 현업에 적용할 수 있고 칸반의 6가지 실천법 중 피드백 루프 실행과 함께 개선하고 실험을 통해 발전시키기를 이해하고 현업에 적용할 수 있으며 칸반의 다양한 모습과 형태들을 보고 각 보드의 특징을 이해하며 칸반을 설계하는데 인사이트를 얻어갈 수 있다.</t>
  </si>
  <si>
    <t>데일리 스탠드업 미팅의 개념을 이해하고 우리 조직에 맞게 진행할 수 있고 회고를 하는 목적과 이유를 명확하게 이해하고 회고에 대한 긍정적인 인식과  중요성을 가질 수 있으며 KPT 회고 진행 방법과 다양한 회고 도구를 통해 우리 조직에 맞게 회고를 시작할 수 있다.</t>
  </si>
  <si>
    <t>디자인씽킹의 5단계를 이해하고 공감의 중요성을 학습할 수 있고 고객의 관점에서 이해하는 페르소나맵, 앰퍼시 맵, 프로토타입을 학습할 수 있으며 디자인씽킹과 Lean-Startup, Agile의 관계를 이해할 수 있다.</t>
  </si>
  <si>
    <t>제약이론을 이해하고 응용점을 찾을 수 있고 문제해결 및 혁신요소 도출을 위한 ERRC를 이해하고 사용할 수 있으며 제약이론의 집중 개선의 5단계를 응용하여 애자일에 적용할 수 있다.</t>
  </si>
  <si>
    <t>조직의 방향을 만들 수 있고 투명성의 가치와 의사결정 분산의 효과를 이해할 수 있으며 구성원의 행동 변화를 촉진할 수 있다.</t>
  </si>
  <si>
    <t>업무에 따라 데이터 검색이 필요한 이유와 활용법을 설명할 수 있고 네이버와 구글을 통해 원하는 데이터를 수집하는 방법을 알 수 있다.</t>
  </si>
  <si>
    <t>랭키닷컴, 포털 사이트를 이용해 분야별 경쟁사 순위 데이터를 찾는 법을 이해하고 국가통계포털, 해외시장뉴스 검색 활용법을 설명할 수 있다.</t>
  </si>
  <si>
    <t>KMAPS, 딥서치 사이트 활용법을 이해할 수 있고 RISS 논문 검색으로 검증된 자료를 수집하는 법을 이해할 수 있다.</t>
  </si>
  <si>
    <t>네이버 데이터랩으로 검색어 트렌드 및 댓글 통계 데이터를 추출하는 법을 이해할 수 있고 구글 트렌드로 전반적인 글로벌 업계 현황 데이터를 추출하는 법을 이해할 수 있다.</t>
  </si>
  <si>
    <t>네이버 킵, 구글 알리미의 활용 방법을 이해하고 딸람 어플리케이션으로 최신 데이터를 업데이트하는 법을 알 수 있다.</t>
  </si>
  <si>
    <t>썸트렌드를 활용해 트렌드 데이터를 수집하는 법을 이해하고 빅카인즈를 활용해 뉴스 빅데이터를 추출하고 시각화하는 법을 이해할 수 있다.</t>
  </si>
  <si>
    <t>랜인투로켓, 팬케익, 소머즈, 해시태그LAB 등의 사용법을 이해하고 구글 폼으로 잠재고객에 관한 데이터를 수집하는 법을 이해할 수 있다.</t>
  </si>
  <si>
    <t>업무에 따라 달라지는 데이터 활용의 목적과 방법을 설명할 수 있고 검색으로 추출한 자료를 토대로 보고서 작성법을 이해할 수 있으며 분야별로 활ㅇ요하기 좋은 데이터 검색 사이트 활용 방법을 이해할 수 있다.</t>
  </si>
  <si>
    <t>인지혁명을 통해 생태계의 지배자가 된 호모사피엔스 사례를 통해 경쟁 프레임을 바꾸는 전략의 중요성을 이해한다.</t>
  </si>
  <si>
    <t>기억에 의존하던 기존의 정보처리의 한계를 넘어서는 동시에 효율적으로 정보를 활용할 수 있게 한 문자 발명 사례를 통해 조직 성장을 위한 시스템의 필요성을 이해한다.</t>
  </si>
  <si>
    <t>종교가 탄생하고 성장해가는 과정을 통해 조직 사회의 질서 유지와 발전에 필요한 요소가 무엇인지 이해한다.</t>
  </si>
  <si>
    <t>15세기 이후 유럽인에 의해 활발하게 펼쳐진 신대륙 탐험의 의의와 성공 비결에 대해 이해한다.</t>
  </si>
  <si>
    <t>집단학습의 교재라 불리는 신화의 탄생과 발전 과정과 신화가 지니는 의미와 역할을 이해한다.</t>
  </si>
  <si>
    <t>근대 과학기술이 유럽에서 태동한 근본 이유가 비전과 조직 문화에 기인하고 있음을 이해한다.</t>
  </si>
  <si>
    <t xml:space="preserve">과학기술과 자본력이 만나 자본주의를 확대하는 과정을 통해 협업을 통한 시너지 창출의 효과에 대해 이해한다. </t>
  </si>
  <si>
    <t>화폐가 탄생하기까지의 과정을 알아보고, 화폐에 담긴 속성과 사회적 규약을 이해한다.</t>
  </si>
  <si>
    <t>인류 발전의 역사 속에서 가족과 공동체가 지니는 역할과 중요성에 대해 이해한다.</t>
  </si>
  <si>
    <t>농업혁명 시기의 인류 역사를 되짚어 봄으로써, 미래를 대처하는 통찰력의 필요성과 중요성을 이해한다.</t>
  </si>
  <si>
    <t xml:space="preserve">신용이라는 가상의 화폐의 의미와 신용이 불러온 비약적인 성장의 이유에 대해 이해할 수 있다. </t>
  </si>
  <si>
    <t>새로운 미래를 개척하기 위한 인류의 다양한 노력의 내용을 이해한다.</t>
  </si>
  <si>
    <t>사회가 미혼 여성에게 기대하는 삶의 방식 주 하나인 '결혼'이 인생이라는 타임라인에서 꼭 깨야 하는 퀘스트인지, 속박인지에 대해 생각해 볼 수 있다.</t>
  </si>
  <si>
    <t>미혼 여성이 기혼 친구와 대화할 때 느껴지는 혼란스러움에 대해 알아보고 친구관계에 대해 생각해 볼 수 있다.</t>
  </si>
  <si>
    <t>거절을 잘 하지 못하는 이유와 거절할 때 가져야 할 마음가짐에 대해 생각해 볼 수 있다.</t>
  </si>
  <si>
    <t>착한 아이 콤플렉스가 생기는 이유와 착한 아이 콤플렉스에서 벗어나기 위해 가져야 할 마음가짐에 대해 생각해 볼 수 있다.</t>
  </si>
  <si>
    <t>가족관계에서 받게 되는 영향에 대해 생각해 볼 수 있다.</t>
  </si>
  <si>
    <t>어머니와의 관계에서 자신을 존중할 수 있는 방법에 대해 생각해 볼 수 있다.</t>
  </si>
  <si>
    <t>연인 관계에서 발생하는 갈등 상황에서 자신을 존중할 수 있는 방법에 대해 생각해 볼 수 있다.</t>
  </si>
  <si>
    <t>가부장적인 아버지와의 관계에서 발생하는 갈등 상황에서 자신을 존중할 수 있는 방법에 대해 생각해 볼 수 있다.</t>
  </si>
  <si>
    <t>페미니즘에 대한 사회의 시선 속에서 자신을 보호할 수 있는 방법에 대해 알 수 있다.</t>
  </si>
  <si>
    <t>일상에서 느끼는 성차별과 성고정관념 속에서 내 감정을 존중하는 방법에 대해 생각해 볼 수 있다.</t>
  </si>
  <si>
    <t>개인이 트렌드에 관심을 가지고 알아야 하는 이유에 대해 알 수 있다.</t>
  </si>
  <si>
    <t>2022 트렌드를 관통하는 키워드 세가지에 대해 알 수 있다.</t>
  </si>
  <si>
    <t>MZ세대의 투자 열풍이 거센 이유에 대해 알 수 있다.</t>
  </si>
  <si>
    <t>복수 판타지 트렌드가 코로나 19와 관련있는 이유에 대해 알 수 있다.</t>
  </si>
  <si>
    <t>가족 중심으로 재편된 소비의 공유 현상을 효과적으로 활용할 수 있는 방법에 대해 알 수 있다.</t>
  </si>
  <si>
    <t>낮은 문해력이 양산하는 문제점 4가지에 대해 알 수 있다.</t>
  </si>
  <si>
    <t>MZ세대의 퇴사 이유를 알고 그들의 성향과 마인드를 이해할 수 있다.</t>
  </si>
  <si>
    <t>MZ세대의 높은 퇴사율을 낮추기 위한 방법에 대해 알 수 있다.</t>
  </si>
  <si>
    <t>트렌드 관점에서 취향에 대해서 다시 생각해봐야 할 이유에 대해 알 수 있다.</t>
  </si>
  <si>
    <t>최근 유행하고 있는 판타지, SF, MBTI의 유행 이유를 알고 그를 통해 소비자의 욕구를 파악할 수 있다.</t>
  </si>
  <si>
    <t>콘텐츠의 의미와 함께 콘텐츠 생산 과정을 설명할 수 있다.</t>
  </si>
  <si>
    <t>분별력 있는 콘텐츠 소비를 바탕으로 좋은 콘텐츠 소재를 찾을 수 있다.</t>
  </si>
  <si>
    <t xml:space="preserve">생산적 소비의 중요성과 콘텐츠 생산 능력을 키우는 방법을 알 수 있다. 
</t>
  </si>
  <si>
    <t xml:space="preserve">콘텐츠가 뿌리내리는, 잠복 생산기에 해야 하는 일들을 설명할 수 있다. 
</t>
  </si>
  <si>
    <t xml:space="preserve">쌓인 글감을 정리하는 방법과 목차 작성 방법을 통해 콘텐츠의 윤곽을 잡을 수 있다. 
</t>
  </si>
  <si>
    <t>본격적인 콘텐츠 생산 단계에서, 글쓰기가 막혔을 때 도움이 되는 마인드셋과 습관을 적용할 수 있다.</t>
  </si>
  <si>
    <t xml:space="preserve">콘텐츠 생산에 도움을 줄 워크플로위 사용 방법을 알 수 있다. </t>
  </si>
  <si>
    <t>콘텐츠 가드닝 실습을 통해 콘텐츠 프로세스를 습득한다.</t>
  </si>
  <si>
    <t>콘텐츠에 아이이텐티티를 부여하는 방법을 습득하고 콘텐츠에서 소통의 중요성을 알 수 있다.</t>
  </si>
  <si>
    <t xml:space="preserve">완벽주의를 타파하는 방법을 습득한다. </t>
  </si>
  <si>
    <t>이기적인 우리의 뇌를 이타적으로 활용하는 방법에 대해 알 수 있다.</t>
  </si>
  <si>
    <t>사람을 판단할 때 주의해야 할 세 가지에 대해 알고 적용할 수 있다.</t>
  </si>
  <si>
    <t>곁에 두어야 할 사람을 알아보는 세 가지 기준에 대해 알 수 있다.</t>
  </si>
  <si>
    <t>뇌의 한계를 알고 이를 적용하여 현명한 의사결정을 할 수 있다.</t>
  </si>
  <si>
    <t>어떤 대상에 끌리는 이유에 대해 알 수 있다.</t>
  </si>
  <si>
    <t>끊이지 않는 소유욕을 조절하는 방법에 대해 생각해 볼 수 있다.</t>
  </si>
  <si>
    <t>창의성이란 무엇인지 알 수 있다.</t>
  </si>
  <si>
    <t>누구나 가지고 있는 창의성을 발현시키는 방법에 대해 알 수 있다.</t>
  </si>
  <si>
    <t>뇌의 특성을 알고 공부 잘하는 방법에 대해 알 수 있다.</t>
  </si>
  <si>
    <t>4차 산업혁명 시대, 인공지능이 따라올 수 없는 뇌의 능력에 대해 알 수 있다.</t>
  </si>
  <si>
    <t>상대가 불편하지 않도록 적당한 사과하는 방법에 대해 알고 적용할 수 있다.</t>
  </si>
  <si>
    <t>상대방의 마음도 풀어주고 좋은 방향으로 이끌어주는 방법에 대해 알고 적용할 수 있다.</t>
  </si>
  <si>
    <t>제대로 경청하는 방법 두 가지에 대해 알고 이해할 수 있다.</t>
  </si>
  <si>
    <t>자신의 경험을 실감나게 이야기하는 사람의 말기술에 대해 알고 적용할 수 있다.</t>
  </si>
  <si>
    <t>대화의 레벨을 높여주는 커뮤니케이션 기술에 대해 알고 적용할 수 있다.</t>
  </si>
  <si>
    <t>나 자신을 통제하고, 슬기롭게 화를 낼 수 있는 대화 방법에 대해 알고 적용할 수 있다.</t>
  </si>
  <si>
    <t>긍정적인 자기대화가 주는 힘에 대해 알고 적용할 수 있다.</t>
  </si>
  <si>
    <t>나를 성장시키고 상대와의 관계도 돈독해질 수 있는 슬기로운 야단맞는 방법 3단계에 대해 알고 적용할 수 있다.</t>
  </si>
  <si>
    <t>지나친 겸손보다는 효과적인 자기 어필로 능력을 표현하는 방법에 대해 알고 적용할 수 있다.</t>
  </si>
  <si>
    <t>꼰대로 오해받지 않을 충고하는 방법에 대해 알고 적용할 수 있다.</t>
  </si>
  <si>
    <t>상사와 내가 서로 상생할 수 있는 건의하는 방법 3단계에 대해 알고 적용할 수 있다.</t>
  </si>
  <si>
    <t>꾸중에도 가장 효과적인 타이밍이 있다! 언제 꾸중하는 것이 좋을지 이해할 수 있다.</t>
  </si>
  <si>
    <t>영어도 운동처럼 꾸준한 훈련이 필요합니다. 프리토킹이 되는, 딱 이만큼 영어 훈련법</t>
  </si>
  <si>
    <t>영어 말문이 터지는 3가지 조건에 대해 제시합니다.</t>
  </si>
  <si>
    <t>문장을 완벽하게 입으로 체화하는 학습법을 제시합니다.</t>
  </si>
  <si>
    <t>표현의 풍부함보다는 유창함으로 실전 프리토킹을 할 수 있습니다.</t>
  </si>
  <si>
    <t>리스닝 학습의 핵심 두 가지에 대해 학습합니다.</t>
  </si>
  <si>
    <t>혼잣말로 영어 트레이닝하는 방법을 학습합니다.</t>
  </si>
  <si>
    <t>운동하지 않으면 안 되는 세 가지 이유에 대해 알 수 있다.</t>
  </si>
  <si>
    <t>움직여야 하는 이유와 움직임의 일곱 가지 의미에 대해 알 수 있다.</t>
  </si>
  <si>
    <t>위인들이 업적을 남길 수 있었던 원동력에 대해 알고 실천할 수 있다.</t>
  </si>
  <si>
    <t>신체성의 중요성과 아픔을 완화시키는 가장 강력한 방법이 무엇인지 알 수 있다.</t>
  </si>
  <si>
    <t>불가능에 도전하는 자세와 태도를 위해 필요한 한 가지에 대해 알 수 있다.</t>
  </si>
  <si>
    <t>몸이 건강해지고 조화로운 균형을 찾게 하는 방법에 대해 알 수 있다.</t>
  </si>
  <si>
    <t>사례를 통해 위기를 극복할 수 있는 원동력과 도전하는 자세의 중요성에 대해 알 수 있다.</t>
  </si>
  <si>
    <t>관념적 산물이 아닌 체험을 해보며 몸으로 각인되는 깨달음의 중요성에 대해 알 수 있다.</t>
  </si>
  <si>
    <t>이 세상에서 가장 안전한 투자인 근테크를 해야 하는 이유와 중요성에 대해 알 수 있다.</t>
  </si>
  <si>
    <t>행복한 삶을 살기 위해 실천할 수 있는 방법에 대해 알 수 있다.</t>
  </si>
  <si>
    <t>전세계적으로 문화적 파급력이 높은 아이돌 산업의 규모를 다양한 그래프를 통해 이해할 수 있다.</t>
  </si>
  <si>
    <t>아이돌을 만드는 기획사의 범위, 목적, 역할 등에 대해 알고 이해할 수 있다.</t>
  </si>
  <si>
    <t>엔터테인먼트의 핵심인 지식재산권에 대해 알 수 있다.</t>
  </si>
  <si>
    <t>엔터테인먼트 업무 전 과정의 축소판이라고 할 수 있는 앨범 제작 과정을 통해 아이돌 기획의 모든 것을 알 수 있다.</t>
  </si>
  <si>
    <t>앨범 발매기준으로 진행되는 활동기, 비활동기 프로모션을 통해 아이돌 마케팅에 대해 이해할 수 있다.</t>
  </si>
  <si>
    <t>KPOP 산업을 유지하는 데 꼭 필요한 소비자, 팬과 팬덤에 대해 알고 이해할 수 있다.</t>
  </si>
  <si>
    <t>아이돌 기획사의 수익 창출 구조에 대해 이해할 수 있다.</t>
  </si>
  <si>
    <t>아이돌 기획사에서 주목받고 있는 A&amp;R에 대해 알고 이해할 수 있다.</t>
  </si>
  <si>
    <t>아이돌 산업의 문제점에 대해 알고 나아가야 할 방향성에 대해 이해할 수 있다.</t>
  </si>
  <si>
    <t>글쓰기가 중요한 이유를 알 수 있다.</t>
  </si>
  <si>
    <t>돈이 되는 이기는 글쓰기를 하는 방법을 알 수 있다.</t>
  </si>
  <si>
    <t>글을 잘 쓰기 위한 습관을 배울 수 있다.</t>
  </si>
  <si>
    <t>아마존처럼 서술형 글쓰기하는 법을 알 수 있다.</t>
  </si>
  <si>
    <t>오레오 공식을 이용하여 효과적인 메시지를 만드는 방법을 알 수 있다.</t>
  </si>
  <si>
    <t>오레오 공식을 글쓰기 틀로 활용하여 한 편의 글을 완성하는 방법을 알 수 있다.</t>
  </si>
  <si>
    <t>의식적으로 글쓰기 연습을 하는 방법을 알 수 있다.</t>
  </si>
  <si>
    <t>글을 잘 쓰기 위한 능력을 기르는 방법을 알 수 있다.</t>
  </si>
  <si>
    <t>잘 팔리는 마케팅 글쓰기 방법을 알 수 있다.</t>
  </si>
  <si>
    <t>SNS에서 영향력을 미칠 수 있는 글쓰기 방법을 알 수 있다.</t>
  </si>
  <si>
    <t>유튜브와 영상 콘텐츠에서 통하는 대본쓰기 방법을 알 수 있다.</t>
  </si>
  <si>
    <t>독자를 내 편으로 만드는 맛깔나는 단어 선택 방법을 알 수 있다.</t>
  </si>
  <si>
    <t>독자에게 끝까지 읽히는 매력있는 글을 쓰는 방법을 알 수 있다.</t>
  </si>
  <si>
    <t>글의 가치를 높여주는 좋은 자료를 수집하고 활용하는 방법을 알 수 있다.</t>
  </si>
  <si>
    <t>글쓰기 연습의 중요성을 알 수 있다.</t>
  </si>
  <si>
    <t>글쓰기 연습법을 알 수 있다.</t>
  </si>
  <si>
    <t>글쓰기 홈트 연습법 중 베껴쓰기 연습법을 알 수 있다.</t>
  </si>
  <si>
    <t>글쓰기 홈트 연습법 중 저널쓰기 연습법을 알 수 있다.</t>
  </si>
  <si>
    <t>글쓰기 홈트 연습법 중 에세이쓰기 연습법을 알 수 있다.</t>
  </si>
  <si>
    <t>글쓰기의 기본실력을 갖추는 홈트레이닝 연습법을 배울 수 있다.</t>
  </si>
  <si>
    <t>글쓰기 연습에 최적화된 환경을 만드는 방법을 알 수 있다.</t>
  </si>
  <si>
    <t>소통에 어려움을 느끼고 대화가 잘 안 되는 이유에 대해 알 수 있다.</t>
  </si>
  <si>
    <t>빠르게 소통하게 된 환경변화와 바르게 소통해야 하는 이유에 대해 알 수 있다.</t>
  </si>
  <si>
    <t>나의 소통방식을 이해하고 소통하는 방법에 대해 알 수 있다.</t>
  </si>
  <si>
    <t>교류분석에서 다루는 3가지 마음방법에 따른 5가지 대화패턴에 대해 알고 적용할 수 있다.</t>
  </si>
  <si>
    <t>갈등 없이 유연하게 대화할 수 있는 대화의 기본원리에 대해 알 수 있다.</t>
  </si>
  <si>
    <t>일상에서 주로 나누는 3가지 대화 유형에 대해 알고 '소통 대화'를 적용해 볼 수 있다.</t>
  </si>
  <si>
    <t>인간의 심리적 욕구를 충족시킬 수 있는 소통 기술에 대해 알고 적용할 수 있다.</t>
  </si>
  <si>
    <t>좋은 관계 유지를 위한 '듣기 좋게 말하는 방법' 3가지에 대해 알 수 있다.</t>
  </si>
  <si>
    <t>상대가 기분 나쁘지 않게 부탁하는 방법에 대해 알 수 있다.</t>
  </si>
  <si>
    <t>관계에 변화를 만드는 사과의 과정 4단계에 대해 알 수 있다.</t>
  </si>
  <si>
    <t>경청을 통해 대화의 요점을 파악하고 리액션으로 공감을 표현할 수 있다</t>
  </si>
  <si>
    <t xml:space="preserve">단답형을 피하기 위해 완성된 문장으로 공감, 적절한 의사표현을 할 수 있다 </t>
  </si>
  <si>
    <t>개방형 대화 자세로 생동감 있는 대화를 주고 받을 수 있다</t>
  </si>
  <si>
    <t>스몰토크의 다양한 소재를 경직된 대화에 녹여 말할 수 있다</t>
  </si>
  <si>
    <t>의문문과 청유문을 사용해 부드러운 수평적 말하기를 할 수 있다</t>
  </si>
  <si>
    <t>습관화된 군더더기 표현의 문제점을 알고 제거할 수 있다</t>
  </si>
  <si>
    <t>선택의 범주를 좁히는 질문으로 원하는 대화의 목적을 빠르게 달성할 수 있다</t>
  </si>
  <si>
    <t>답을 정해놓고 대화하는 습관을 개선해 열린 태도로 대화할 수 있다</t>
  </si>
  <si>
    <t>깔끔하고 기억에 남는 대화의 마무리를 할 수 있다</t>
  </si>
  <si>
    <t>의도가 제대로 담긴 질문으로 상대방으로부터 원하는 정보를 얻을 수 있다</t>
  </si>
  <si>
    <t>돌려 말하지 않고 사과, 감사, 거절의 다양한 의도를 전달할 수 있다</t>
  </si>
  <si>
    <t>패러프레이즈의 기법을 사용해 말 맛을 살리는 다양한 표현을 할 수 있다</t>
  </si>
  <si>
    <t>르네상스 시기 미술품에 담긴 휴머니즘에 대해 알고 도나텔로의 청동 다비드상의 의미를 알 수 있다.</t>
  </si>
  <si>
    <t>르네상스 하면 떠오르는 작품, 산드로 보티첼리의 &lt;봄&gt;에 대해 알고 작품에 담긴 의미를 해석할 수 있다.</t>
  </si>
  <si>
    <t>최초의 르네상스형 인간, 레오나르도 다빈치의 작품 &lt;최후의 만찬&gt;에 대해 알고 해석할 수 있다.</t>
  </si>
  <si>
    <t>일잘러, 말잘러가 되기 위한 말 습관에 대해 알 수 있다.</t>
  </si>
  <si>
    <t>일잘러의 실패 없는 의사소통 기술에 대해 알고 이를 적용할 수 있다.</t>
  </si>
  <si>
    <t>상사를 파악하여 완벽한 보고를 하는 방법과 기습질문에 대처하는 방법에 대해 알 수 있다.</t>
  </si>
  <si>
    <t>직장생활에서 꼭 필요한 슬기로운 말 습관에 대해 알고 이를 적용할 수 있다.</t>
  </si>
  <si>
    <t>성공적인 커뮤니케이션을 위한 전략에 대해 알 수 있다.</t>
  </si>
  <si>
    <t>자연스럽게 대화를 이끌어 갈 수 있는 기술과 말주변을 늘리는 기술에 대해 알 수 있다.</t>
  </si>
  <si>
    <t>상대를 내 편으로 만드는 말 습관에 대해 알 수 있다.</t>
  </si>
  <si>
    <t>여러 사람들 앞에서 성공적인 말하기를 할 수 있는 기술에 대해 알 수 있다.</t>
  </si>
  <si>
    <t>일의 디테일을 완성하는 말투와 목소리 훈련법에 대해 알 수 있다.</t>
  </si>
  <si>
    <t>비대면 시대에도 살아남는 의사소통을 하기 위한 기술에 대해 알 수 있다.</t>
  </si>
  <si>
    <t>기후위기의 본질에 대해 제대로 알고 대처방안을 모색할 수 있다.</t>
  </si>
  <si>
    <t>45억 년의 지구 역사를 통해 지구 온도를 조절하는 두 가지 원리에 대해 알 수 있다.</t>
  </si>
  <si>
    <t>대멸종 사건을 중심으로 기후변화의 두 가지 핵심원리를 알 수 있다.</t>
  </si>
  <si>
    <t>5억년 간의 지구 온도 변화 그래프를 보고 지구가 우리에게 주는 메시지에 대해 알 수 있다.</t>
  </si>
  <si>
    <t>인류가 지구에 흔적을 남기고 있다는 증거인 인류세에 대해 알 수 있다.</t>
  </si>
  <si>
    <t>인간이 지구의 온도를 변화시키고 있다는 단서를 확인할 수 있다.</t>
  </si>
  <si>
    <t>이산화탄소 배출원과 흡수원에 대해 알고 탄소 배출을 줄여야 하는 이유에 대해 알 수 있다.</t>
  </si>
  <si>
    <t>20년 동안 이어진 지구온난환 관련 논란과 그 결론에 대해 알 수 있다.</t>
  </si>
  <si>
    <t>점점 뜨거워지는 환경 속에서 인류가 멸종하지 않기 위해 해야 할 일에 대해 알 수 있다.</t>
  </si>
  <si>
    <t>탄소 사용량을 줄이기 위해 개인, 기업, 국가가 해야 할 일에 대해 알 수 있다.</t>
  </si>
  <si>
    <t>자신의 모습을 말하는 대로 만들어 나가는 방법을 제시합니다.</t>
  </si>
  <si>
    <t>옆에서 힘이 되어주는 말 한 마디에 대해 학습합니다.</t>
  </si>
  <si>
    <t>상대의 특징에 맞춰 동기부여하는 방법을 제시합니다.</t>
  </si>
  <si>
    <t>특별해지고 싶을 때 가져야 할 마음가짐에 대해 학습합니다.</t>
  </si>
  <si>
    <t>언젠가 꿈을 이룰 수 있다는 믿음의 중요성에 대해 학습합니다.</t>
  </si>
  <si>
    <t>꿈을 지킬 수 있는 말 한마디에 대해 학습합니다.</t>
  </si>
  <si>
    <t>배신하지 않는 시간과 노력에 대해 학습합니다.</t>
  </si>
  <si>
    <t>지속가능한 성공을 위해 필요한 것에 대해 학습합니다.</t>
  </si>
  <si>
    <t>돈보다 더 중요한 것에 대해 학습합니다.</t>
  </si>
  <si>
    <t>남과 다른 경력은 차별성 있는 출발점이 된다는 것에 대해 학습합니다.</t>
  </si>
  <si>
    <t>꿈에 더 가까이 다가가기 위한 방법에 대해 학습합니다.</t>
  </si>
  <si>
    <t>상승곡선에 대해 학습합니다.</t>
  </si>
  <si>
    <t>말하기의 기본에 대해 학습합니다.</t>
  </si>
  <si>
    <t>고민 상담의 방법에 대해 학습합니다.</t>
  </si>
  <si>
    <t>말보다 더 큰 위로가 될 수 있는 방법에 대해 학습합니다.</t>
  </si>
  <si>
    <t>원론과 예시 사이의 균형을 이해할 수 있습니다.</t>
  </si>
  <si>
    <t>진짜 배려의 방법에 대해 학습합니다.</t>
  </si>
  <si>
    <t>상대에게 한 공감과 지지의 말은 결국 나에게 돌아온다는 것을 학습합니다.</t>
  </si>
  <si>
    <t>문제 해결에 효과적인 방법에 대해 학습합니다.</t>
  </si>
  <si>
    <t>진정한 배려에 대해 학습합니다.</t>
  </si>
  <si>
    <t>경청과 배려에 대해 학습합니다.</t>
  </si>
  <si>
    <t>상대를 집중시키기 위한 방법을 학습합니다.</t>
  </si>
  <si>
    <t>좋은 말하기를 할 수 있는 방법에 대해 학습합니다.</t>
  </si>
  <si>
    <t>원활한 대화를 위한 3단계 대화법을 학습합니다.</t>
  </si>
  <si>
    <t>관심을 집중시키고 잘 정리된 말하기 방법에 대해 학습합니다.</t>
  </si>
  <si>
    <t>상대를 집중하고 생각하게 만드는 말하기 방법에 대해 학습합니다.</t>
  </si>
  <si>
    <t>실수에 대해 학습합니다.</t>
  </si>
  <si>
    <t>선을 넘지 않는 즐거운 대화를 위한 방법을 제시합니다.</t>
  </si>
  <si>
    <t>실수했다고 판단될 때의 대처법에 대해 제시합니다.</t>
  </si>
  <si>
    <t>용기에 대해 학습합니다.</t>
  </si>
  <si>
    <t>상대를 설득할 수 있는 방법에 대해 학습합니다.</t>
  </si>
  <si>
    <t>말보다 액티비티로 마음 소통을 나누는 방법을 제시합니다.</t>
  </si>
  <si>
    <t>남과 비교하지 않고 내가 가진 좋은 조건을 돌아보는 방법에 대해 학습합니다.</t>
  </si>
  <si>
    <t>진상손님을 대처할 수 있는 말하기에 대해 학습합니다.</t>
  </si>
  <si>
    <t>완벽주의에서 벗어나 적절히 맞춰 가며 사는 방법을 학습합니다.</t>
  </si>
  <si>
    <t>꿈을 이뤄나가는 과정에서 행복을 느낄 수 있는 방법에 대해 제시합니다.</t>
  </si>
  <si>
    <t>타인과의 소통에서 꼭 지켜야 할 마음가짐에 대해 제시합니다.</t>
  </si>
  <si>
    <t>나를 더욱 행복하게 하는 소망에 대해 학습합니다.</t>
  </si>
  <si>
    <t>창의성은 타고나는 것이 아니라 훈련으로 키울 수 있다는 것을 알 수 있다.</t>
  </si>
  <si>
    <t>창의의 정의를 알고 고객가치를 창출하는 아이디어는 무엇이 다른지 알 수 있다.</t>
  </si>
  <si>
    <t>생각의 한계를 뛰어 넘도록 도와주는 킬러 씽킹 엔진, '뒤집어라' 방법에 대해 알 수 있다.</t>
  </si>
  <si>
    <t>생각의 한계를 뛰어 넘도록 도와주는 킬러 씽킹 엔진, '엉뚱하게 연결하라' 방법에 대해 알 수 있다.</t>
  </si>
  <si>
    <t>생각의 한계를 뛰어 넘도록 도와주는 킬러 씽킹 엔진, '확대하라' 방법에 대해 알 수 있다.</t>
  </si>
  <si>
    <t>생각의 한계를 뛰어 넘도록 도와주는 킬러 씽킹 엔진, '룰을 바꾸어라' 방법에 대해 알 수 있다.</t>
  </si>
  <si>
    <t>생각의 한계를 뛰어 넘도록 도와주는 킬러 씽킹 엔진, '빼라' 방법에 대해 알 수 있다.</t>
  </si>
  <si>
    <t>생각의 한계를 뛰어 넘도록 도와주는 킬러 씽킹 엔진, '다른 사람이 되어라' 방법에 대해 알 수 있다.</t>
  </si>
  <si>
    <t>소비자의 마음을 사로잡는 킬러 아이디어 도출 6단계 중 1, 2, 3단계에 대해 알 수 있다.</t>
  </si>
  <si>
    <t>소비자의 마음을 사로잡는 킬러 아이디어 도출 6단계 중 4, 5, 6단계에 대해 알 수 있다.</t>
  </si>
  <si>
    <t>내면이 중요하다면서 우리는 왜 얼굴에 시선이 갈까? '우리가 얼굴에 시선이 강탈되는 이유'에 대해 알 수 있다.</t>
  </si>
  <si>
    <t>명함을 전략적으로 사용하는 방법과 얼굴을 알아보지 못하는 사람들에 대해 알 수 있다.</t>
  </si>
  <si>
    <t>내가 보는 나의 얼굴과 타인이 보는 나의 얼굴이 서로 다른 이유에 대해 알고, 이를 전략적으로 활용할 수 있다.</t>
  </si>
  <si>
    <t>얼굴이 가진 가장 강력한 힘인 매력을 높이는 방법에 대해 알 수 있다.</t>
  </si>
  <si>
    <t>효율적인 소통을 위해 인간이 터득한 얼굴정보 처리법에 대해 알 수 있다.</t>
  </si>
  <si>
    <t>인간관계에서 중요한 역할을 하는 '첫인상'에 대해 알 수 있다,</t>
  </si>
  <si>
    <t>얼굴만 보고 성격을 판단하는 이유에 대해 알 수 있다.</t>
  </si>
  <si>
    <t>진짜 웃음과 가짜 웃음에 대해 알 수 있다.</t>
  </si>
  <si>
    <t>타인과 공감, 소통할 때 필요한 거울뉴런에 대해 알고 마음의 전염을 통해 리더십을 높이는 방법에 대해 알 수 있다.</t>
  </si>
  <si>
    <t>코로나19로 인해 소통의 단절을 겪고 있는 지금, 나를 표현하고 제대로 된 소통을 할 수 있는 방법에 대해 알 수 있다.</t>
  </si>
  <si>
    <t>스스로를 감탄하고, 타인으로부터 인정받는 사람이 될 수 있다.</t>
  </si>
  <si>
    <t>물리적 선점이 심리적 선점임을 알고, 무리에 자연스럽게 녹아들 수 있다.</t>
  </si>
  <si>
    <t>마음의 눈금 이론에 대해 알아보고, 감정적인 상대와 대화 시 적용할 수 있다.</t>
  </si>
  <si>
    <t>Fit theorist와 Develop theorist의 차이점에 대해 알아보고, 내게 맞는 일을 찾아갈 수 있다.</t>
  </si>
  <si>
    <t>To date &amp; To go를 적용해 목표를 달성할 수 있다.</t>
  </si>
  <si>
    <t>접근동기와 회피동기에 대해 이해하고,_x000D_ 나의 뒤통수를 친 동료에게_x000D_ 적절히 대응할 수 있다.</t>
  </si>
  <si>
    <t>후배가 실수를 했을 때,_x000D_ 지적해 주어야 할 실수와 그렇지 않은 실수를 구분할 수 있다.</t>
  </si>
  <si>
    <t>남의 말을 옮기는 이유에 대해 알아보고 대처방법을 설명할 수 있다.</t>
  </si>
  <si>
    <t>대면을 좋아하는 사람과 서면보고를 좋아하는 사람에 대해 알아보고, 이를 설명할 수 있다.</t>
  </si>
  <si>
    <t xml:space="preserve">감사를 표현하는 자기만의 비책에 대해 알아보고, 이를 설명할 수 있다. </t>
  </si>
  <si>
    <t>대놓고 나를 무시하는 사람을 상대하는 법에 대해 알 수 있다.</t>
  </si>
  <si>
    <t>가식적인 사람에 대해 알아보고,  그런 상대를 대처하는 방법에 대해 설명할 수 있다.</t>
  </si>
  <si>
    <t>상대방의 심장을 쪼그라들게 하는 리더에 대해 알아보고 이를 건강하게 대처할 방법에 대해 설명할 수 있다.</t>
  </si>
  <si>
    <t>스트레스 유형에 대해 알아보고, 스트레스 조절 방법에 대해 
설명할 수 있다.</t>
  </si>
  <si>
    <t>코로나 스트레스에 대해 알아보고 스트레스 해소방법을 설명할 수 있다.</t>
  </si>
  <si>
    <t>스트레스를 건강하게 해소할 수 있는 방법을 알아보고, 번아웃에 대해 설명할 수 있다.</t>
  </si>
  <si>
    <t>상사 스트레스에 대해 알아보고 꼰대 상사가 되지 않기 위한 방법을 설명할 수 있다.</t>
  </si>
  <si>
    <t>일과 삶의 균형에 대해 알아보고 공감에티켓에 대해 설명할 수 있다.</t>
  </si>
  <si>
    <t>심리적 회피반응에서 탈출할 수 있는 솔루션에 대해 설명할 수 있다.</t>
  </si>
  <si>
    <t>직장인 스트레스와 불안에 대해 알아보고 이를 극복하고 치유하는 방법에 대해 설명할 수 있다.</t>
  </si>
  <si>
    <t>트라우마를 긍정적으로 수용하여 내 성장의 발판으로 만들 수 있다.</t>
  </si>
  <si>
    <t>불안 스트레스에 대해 알아보고 이를 건강하게 해소할 수 있는 방법에 대해 설명할 수 있다.</t>
  </si>
  <si>
    <t>관계 스트레스를 건강하게 해소할 수 있는 방법을 알아보고, 이에 대해 설명할 수 있다.</t>
  </si>
  <si>
    <t>취미를 통해 스트레스를 건강하게 해소할 수 있는 방법을 알아보고 이에 대해 설명할 수 있다.</t>
  </si>
  <si>
    <t>블랙컨슈머의 정의와 실태에 대해 설명할 수 있고 블랙컨슈머와 악성 고객, 진상 고객을 구별할 수 있다.</t>
  </si>
  <si>
    <t xml:space="preserve">블랙컨슈머의 행동 유형과 억지 스타일을 설명할 수 있고 블랙컨슈머의 발생 원인에 대해 알고 현장에 적용하여 찾을 수 있다. </t>
  </si>
  <si>
    <t>인적 응대의 한계와 문제를 알고 대비책을 세울 수 있으며 현장 업무에서의 구조적 대응 문제점을 찾을 수 있다.</t>
  </si>
  <si>
    <t>회사 차원에서 필요한 시스템적 사례를 알고 자사 상황에 맞추어 도입할 수 있으며 블랙컨슈머에 대한 사회적 변화와 대책에 대해 설명할 수 있다.</t>
  </si>
  <si>
    <t>인적 응대에서 민원을 예방할 수 있는 요소에 대해 설명할 수 있고 고객접점에서 블랙컨슈머를 예방할 수 있는 대책을 세울 수 있다.</t>
  </si>
  <si>
    <t>초기 응대 시 악성 고객과 진상 고객을 구별할 수 있으며 초기 응대 시 블랙컨슈머의 대처 방안과 원칙에 대해 설명할 수 있다.</t>
  </si>
  <si>
    <t>2차 상담을 위해 갖추어야할 요소를 설명할 수 있고 블랙컨슈머 2차 상담 시 현장에 적용하여 필요한 목표와 대안을 계획할 수 있다.</t>
  </si>
  <si>
    <t>중재 담당자에게 필요한 언어와 자세에 대해 설명할 수 있으며 중재 시 필요한 전략과 중재의 자세를 안다.</t>
  </si>
  <si>
    <t>소비자기본법에 대해 설명할 수 있으며 자신의 현장 업무에 필요한 법안들을 찾고 블랙컨슈머에 관한 민·형사상 법률들을설명할 수 있다.</t>
  </si>
  <si>
    <t>블랙컨슈머의 법적 대응에 필요한 요소와 절차에 대해 설명할 수 있고 업무에 적용해 법적 지월을 받을 수 있는 기관들을 알고 지원 제도에 대해 설명할 수 있다.</t>
  </si>
  <si>
    <t>블랙컨슈머을 예방할 수 있는 조치와 방법에 대해 설명할 수 있으며 현장 업무에 적용하여 필요한 재발 방지를 위한 구조적 대책을 세울 수 있다.</t>
  </si>
  <si>
    <t xml:space="preserve">블랙컨슈머 응대 직원이 가질 수 있는 부정적 감정들에 대해 설명할 수 있고 사후 직원 회복을 위한 조치를 안다. </t>
  </si>
  <si>
    <t>사람 간의 거리가 필요할수록 더 중요해지는 연결의 효능에 대해 이해할 수 있고 르네상스 시기 문화예술과 과학 분야에서 페이레스크의 업적에 대해 이해할 수 있으며 정보의 공유와 소통의 중요성에 대해 인식할 수 있다.</t>
  </si>
  <si>
    <t>격리와 고립이 만연한 세상에서도 커지는 외부 협업의 중요성에 대해 이해할 수 있고 뒤러의 사례를 통해 외부로의 확산 작업이 가져다주는 가능성을 이해할 수 있으며 다양한 성공사례를 통해 오픈 이노베이션이 가져다주는 기회를 인식할 수 있다.</t>
  </si>
  <si>
    <t>가짜 정보, 가짜 뉴스가 조직에 미치는 해악에 대해 이해할 수 있고 의사결정의 과정에서 발생하는 사실확인 및 활용 상의 오류들에 대해 이해할 수 있으며 사실을 중시하고 그로부터 성과를 낸 도나텔로의 사례로부터 교훈을 얻을 수 있다.</t>
  </si>
  <si>
    <t>조직보다 리더 개인을 앞세운 조직관리의 위험성에 대해 이해할 수 있고 리더만 돋보이려는 행위의 위험성과 그 폐해에 대해 이해할 수 있으며 파우스토 베란치오의 사례를 통해 주변인을 돋보이게 만드는 리더십을 이해할 수 있다.</t>
  </si>
  <si>
    <t>변화에 도태된 거장의 사례를 통해 변화 대처의 중요성에 대해 인식할 수 있고 공진화의 개념에 대해 이해할 수 있으며 영역과 한계를 규정하지 않는 자세와 마인드의 중요성을 고취할 수 있다.</t>
  </si>
  <si>
    <t>다가올 미래에 펼쳐질 인문주의의 중요한 역할에 대해 이해할 수 있고 르네상스 시기의 긍정적 유산과 부정적 한계를 이해할 수 있으며 르네상스의 긍정적인 점을 계승하고 부정적인 점을 극복하는 방법을 이해할 수 있다.</t>
  </si>
  <si>
    <t>파이어족을 꿈꾸는 모두의 꿈을 이루기 위한 준비</t>
  </si>
  <si>
    <t>가상자산시장이 100년만에 찾아온 기회인 까닭은 아직 제도화 되지 않고, 변동성이 심하기 때문입니다. 곧 다가올 투자 기회를 놓치지 않도록 세력의 투자법을 알려드립니다.</t>
  </si>
  <si>
    <t>세상을 바꿀 4차산업혁명 시대 혁신, 블록체인이 만드는 가치이동과 부를 생산하는 알고리즘 (ex) 스마트 컨트랙트 등)을 알기 쉽게 설명합니다.</t>
  </si>
  <si>
    <t>가상자산 투자를 시작할 때 테마별로 어떻게 투자처를 발굴할 수 있는 지에 대해 알려드립니다.</t>
  </si>
  <si>
    <t>가상자산 투자에서 정말 중요한 비트코인 반감기 사이클에 대한 강의로, 단순히 반감기에 대한 설명에서 끝나는 것이 아니라, 추후 비트코인이란 자산이 이 반감기 사이클에 맞춰 어떤 식으로 가격이 이어질지에 대해 세력의 견해를 공유합니다.</t>
  </si>
  <si>
    <t>비트코인 반감기를 이해하고, 변동성이 큰 시장에서 수익을 낼 수 있는 매수/매도 타이밍을 잡는 방법을 알려드립니다.</t>
  </si>
  <si>
    <t>투자에서 가장 중요한 요소인 리스크에 대해 정의하고, 가상자산시장에서의 리스크 관리에 대한 세력의 견해를 공유합니다.</t>
  </si>
  <si>
    <t>서른살 비트코인으로 퇴사합니다'에 적혀있는 투자일기를 바탕으로 경제적 자유를 얻기까지 2년간의 세력의 투자일지를 공개합니다. 투자일지 속에서 리스크 관리, 기회의 포착 등 코린이들이 참고하실 다양한 소스를 확인해 보세요.</t>
  </si>
  <si>
    <t>트레이딩뷰의 도미넌스 차트를 통해 가산자산시장의 트랜드를 살펴보는 방법을 알려드립니다.</t>
  </si>
  <si>
    <t>시장 참여자들의 심리와 매번 당하는 실수 패턴에 대해 알려드립니다. 고점 매수, 저점 매도를 하는 대부분의 투자자들이 참고하면 좋을 영상입니다.</t>
  </si>
  <si>
    <t>더이상의 고점 매수, 저점 매도를 멈춰 줄 정량적 지표에 대해 알아봅니다.</t>
  </si>
  <si>
    <t>돈을 벌기 위해서는 무엇에 투자할지 보다 어떻게 투자하느냐가 더 중요합니다. 투자자 스스로 본인에게 적합한 매수매도 전략을 짜는 방법에 대해 말씀드립니다.</t>
  </si>
  <si>
    <t>세력이 투자 기회를 잡기 위해 정보를 수집하는 방법과 정보 수집처를 공유합니다.</t>
  </si>
  <si>
    <t>변동성, 위험성이 높지만 수익성도 큰 알트코인의 투자 기회를 잡기 위한 쉬운 방법을 알려드립니다.</t>
  </si>
  <si>
    <t>자는 동안에도, 숨만 쉬어도 수익을 낼 수 있는 투자법 [디파이]에 대해 설명합니다.</t>
  </si>
  <si>
    <t>관계의 중요성에 대해 이해할 수 있다.</t>
  </si>
  <si>
    <t>싫은 사람, 싫은 관계에 대처는 방법을 알 수 있다.</t>
  </si>
  <si>
    <t>두려워하지 않고 제대로 거절하는 방법을 배울 수 있다.</t>
  </si>
  <si>
    <t>나에게 향한 타인의 질투에 대처하는 방법을 적용할 수 있다.</t>
  </si>
  <si>
    <t>나에게 소중한 사람인 '매직 넘버 5'를 찾는 방법을 알 수 있다.</t>
  </si>
  <si>
    <t>감정노동으로 인한 상처를 예방하고, 자신감을 회복할 수 있는 방법을 알 수 있다.</t>
  </si>
  <si>
    <t>패배를 받아들이고 이를 극복하는 방법을 배울 수 있다.</t>
  </si>
  <si>
    <t>비폭력대화를 통해 긍정적인 대화를 만드는 소통방법을 알 수 있다.</t>
  </si>
  <si>
    <t>제대로 사과하고 용서하는 방법을 배울 수 있다.</t>
  </si>
  <si>
    <t>건강하고 평등한 관계를 정립하기 위한 자기성찰을 할 수 있다.</t>
  </si>
  <si>
    <t>깊이 있고 긍정적인 관계를 만들기 위한 조건을 설명할 수 있다.</t>
  </si>
  <si>
    <t>내게 도움이 되는 관계를 설정하는 방법을 알 수 있다.</t>
  </si>
  <si>
    <t>관심이 화폐가치를 갖게 된 이유와 추구해야 할 관심의 종류에 대해 알 수 있다.</t>
  </si>
  <si>
    <t>실력을 바탕으로 가시성을 확보해 관심 유도의 기본 조건을 갖출 수 있다.</t>
  </si>
  <si>
    <t>고유의 개성을 잃지 않으면서 협력해 관심을 유도하는 법을 알 수 있다.</t>
  </si>
  <si>
    <t>진정성에 대한 호소보다 진실성과 실력을 확보해 관심을 유도하는 법을 알 수 있다.</t>
  </si>
  <si>
    <t>지나친 관심 유도를 목적으로 선을 넘는 것의 위험성과 넘지 말아야 할 선에 대해 알아본다.</t>
  </si>
  <si>
    <t>다양한 자본의 유형 속에서 매력 자본을 조합해 관심을 유도하는 법을 알 수 있다.</t>
  </si>
  <si>
    <t>조직 속에서 액션 히어로가 되어 관심을 유도하는 법을 알 수 있다.</t>
  </si>
  <si>
    <t>직장인이 직장을 떠나 관심을 자원으로 살아남는 법을 알 수 있다.</t>
  </si>
  <si>
    <t>연락에 쓰이는 실무 용어에 대해 알 수 있다.</t>
  </si>
  <si>
    <t>역할과 관련된 실무 용어에 대해 알 수 있다.</t>
  </si>
  <si>
    <t>목표 설정에 쓰이는 실무 용어에 대해 알 수 있다.</t>
  </si>
  <si>
    <t>업무 방식을 나타내는 실무 용어에 대해 알 수 있다.</t>
  </si>
  <si>
    <t>투자와 관련된 실무 용어에 대해 알 수 있다.</t>
  </si>
  <si>
    <t>스타트업과 관련된 실무 용어에 대해 알 수 있다.</t>
  </si>
  <si>
    <t>투자 관련 실무 용어에 대해 알 수 있다.</t>
  </si>
  <si>
    <t>인사 관련 실무 용어에 대해 알 수 있다.</t>
  </si>
  <si>
    <t>재무 관련 실무 용어에 대해 알 수 있다.</t>
  </si>
  <si>
    <t>마케팅 관련 실무 용어에 대해 알 수 있다.</t>
  </si>
  <si>
    <t>그로스 해킹 관련 실무 용어에 대해 알 수 있다.</t>
  </si>
  <si>
    <t>광고 홍보 관련 실무 용어에 대해 알 수 있다.</t>
  </si>
  <si>
    <t>조건에 맞는 데이터만 추출하고 추출한 데이터로 새로운 데이터 프레임을 만들 수 있다.</t>
  </si>
  <si>
    <t>데이터에서 필요한 변수만 추출하는 방법을 이해하고 Dp1yr 함수를 다양하게 활용할 수 있다.</t>
  </si>
  <si>
    <t>데이터를 원하는 순서대로 정렬하는 방법을 이해한다.</t>
  </si>
  <si>
    <t>파생변수를 추가하는 방법과 추가한 변수를 활용하는 방법을 이해할 수 있다.</t>
  </si>
  <si>
    <t>데이터를 집단별로 요약하여 요약 통계량을 산출하는 방법과 집단별 데이터를 다시 집단으로 나누는 방법을 이해할 수 있다.</t>
  </si>
  <si>
    <t>데이터를 합치는 방법과 다른 데이터를 활용해 변수를 추가하는 방법을 이해할 수 있다.</t>
  </si>
  <si>
    <t>인구 통계 공공 데이터를 활용하는 방법을 이해하고 복지패널 데이터를 직접 분석하여 원하는 데이터의 정보를 추출할 수 있다.</t>
  </si>
  <si>
    <t>R로 그릴 수 있는 그래프의 종류를 이해하고 점으로 찍힌 그래프를 만들 수 있다.</t>
  </si>
  <si>
    <t>선 그래프의 개념과 그리는 방법을 이해하고 시계열 그래프를 통해 시간에 따라 달라지는 데이터를 표현할 수 있다.</t>
  </si>
  <si>
    <t>여러 가지 막대 그래프의 개념과 그리는 방법에 대해 이해하고 집단 간 차이를 그래프로 표현할 수 있다.</t>
  </si>
  <si>
    <t>상자 그림의 개념과 그리는 법을 이해하고 집단 간 분포 차이를 상자 그림으로 표현할 수 있다.</t>
  </si>
  <si>
    <t>인터랙티브 그래프의 개념과 활용범위를 이해하고 데이터를 여러가지 인터랙티브 그래프로 표현할 수 있다.</t>
  </si>
  <si>
    <t>인구 통계 공공 데이터를 활용하는 방법을 이해하고 복지패널 데이터를 직접 분석하여 원하는 데이터를 그래프로 표현할 수 있다.</t>
  </si>
  <si>
    <t>데이터 분석 기술을 효율적으로 익히는 방법을 이해할 수 있다.</t>
  </si>
  <si>
    <t>데이터 분석의 중요성과 활용도를 이해하고 데이터 분석 프로그램 R에 대해 전반적으로 이해할 수 있다.</t>
  </si>
  <si>
    <t>R을 활용하기 위한 프로그램을 설치하고 화면 구성을 이해할 수 있다.</t>
  </si>
  <si>
    <t>기본 메뉴를 이용하여 프로그램을 사용할 수 있고, 코드를 그대로 따라 입력하며 프로그램을 익힐 수 있다.</t>
  </si>
  <si>
    <t>데이터 분석에서 변수의 개념을 이해하고 변수를 직접 만들어 활용해볼 수 있다.</t>
  </si>
  <si>
    <t>함수의 개념을 이해하고 함수를 직접 데이터에 적용해 활용해볼 수 있다.</t>
  </si>
  <si>
    <t>함수 패키지의 개념을 이해하고 설치할 수 있으며 함수 패키지를 이용하여 데이터 분석을 해 볼 수 있다.</t>
  </si>
  <si>
    <t>데이터의 기본 개념을 이해하고 데이터 특성에 따른 활용 방법을 이해할 수 있다.</t>
  </si>
  <si>
    <t>데이터 프레임을 직접 만들어보고 만든 데이터 프레임으로 원하는 분석을 실행할 수 있다.</t>
  </si>
  <si>
    <t>R프로그램에서 활용할 수 있는 데이터의 특성을 이해하고 외부 파일을 가져와 데이터로 활용하는 방법을 이해할 수 있다.</t>
  </si>
  <si>
    <t>데이터를 파악하는 여러가지 명령을 이해하고 실습을 통해 예시 데이터를 파악해 볼 수 있다.</t>
  </si>
  <si>
    <t>변수명을 바꿔서 활용하는 방법을 이해하고 실습을 통해 예시 데이터의 변수명을 바꿀 수 있다.</t>
  </si>
  <si>
    <t>변수를 추가하는 방법을 이해하고 실습을 통해 파생변수를 추가하여 데이터를 활용할 수 있다.</t>
  </si>
  <si>
    <t>인구 통계 공공 데이터를 활용하는 방법을 이해하고 복지패널 데이터를 직접 분석하는 실습을 수행할 수 있다.</t>
  </si>
  <si>
    <t>전술적 성과보다 적응적 성과가 중요한 이유를 이해할 수 있다.</t>
  </si>
  <si>
    <t>작은 실패가 큰 성공으로 이어지는 원리를 습득할 수 있다.</t>
  </si>
  <si>
    <t>변화의 시대에 더욱 중요한 일관성 있는 원칙과 기준을 갖출 수 있다.</t>
  </si>
  <si>
    <t>수축사회의 특징을 통해 팀 환경 변화에 선제적 대응력을 기를 수 있다.</t>
  </si>
  <si>
    <t>근로시간 단축에 대한 이해를 통해 업무 몰입의 중요성을 공감할 수 있다.</t>
  </si>
  <si>
    <t>분석 중심에서 해결책 중심으로 일하는 방식의 변화를 불러올 수 있다.</t>
  </si>
  <si>
    <t>경영전략과 가치관의 관계를 이해하고 직원들에게 설명할 수 있다.</t>
  </si>
  <si>
    <t>기업 가치관 내재화의 의미를 이해하여 체화할 수 있다.</t>
  </si>
  <si>
    <t>팀 미션과 비전 수립의 필요성을 이해하고 만들 수 있다.</t>
  </si>
  <si>
    <t>팀장은 타인을 통해 성과를 내는 것이 가장 중요한 역량임을 이해할 수 있다.</t>
  </si>
  <si>
    <t>조직의 상하 관계에서 영향력을 행사하는 입체적 리더십을 발휘할 수 있다.</t>
  </si>
  <si>
    <t>단기실적이 아닌 장기성과를 이끄는 팀장의 역할을 수행할 수 있다.</t>
  </si>
  <si>
    <t>예측 가능한 일관성을 가지는 업무가치의 중요성을 이해할 수 있다.</t>
  </si>
  <si>
    <t>공정성의 두 가지 요소인 대우의 공정성, 평가의 공정성을 이해할 수 있다.</t>
  </si>
  <si>
    <t>팀장의 핵심요소인 우선순위 설정과 추진의 중요성을 이해할 수 있다.</t>
  </si>
  <si>
    <t>시간과 인력 부족을 비용 투입이 아니라 일하는 방식 개선으로 해결할 수 있다.</t>
  </si>
  <si>
    <t>업무 효율화, 간소화의 목적을 올바르게 이해하고 본질에 집중하는 원리를 이해할 수 있다.</t>
  </si>
  <si>
    <t>팀 차원의 워크 다이어트를 적용할 수 있다.</t>
  </si>
  <si>
    <t>자율적으로 일하는 팀이 되기 위한 목표 Align의 중요성을 설명할 수 있다.</t>
  </si>
  <si>
    <t>팀장의 우선순위를 자기 업무의 우선순위로 만드는 방법을 적용할 수 있다.</t>
  </si>
  <si>
    <t>정확하게 업무를 지시하고 확인하는 방법을 실행할 수 있다.</t>
  </si>
  <si>
    <t>회의와 보고의 그라운드룰 핵심내용을 이해하고 업무에 적용할 수 있다.</t>
  </si>
  <si>
    <t>소통과 협력의 그라운드룰 핵심내용을 이해하고 업무에 적용할 수 있다.</t>
  </si>
  <si>
    <t>몰입과 근태의 그라운드룰 핵심내용을 이해하고 업무에 적용할 수 있다.</t>
  </si>
  <si>
    <t>역량의 개념을 정확히 이해할 수 있다.</t>
  </si>
  <si>
    <t>역량의 차이를 구분하여 팀원의 역량개발 방법을 이해할 수 있다.</t>
  </si>
  <si>
    <t>인사평가 외에 고성과자와 저성과자에 대한 보상 방법을 적용할 수 있다.</t>
  </si>
  <si>
    <t>팀의 일하는 방식 개선 행동원칙을 만들 수 있다.</t>
  </si>
  <si>
    <t>팀의 일하는 방식 개선 행동원칙의 실행 방법을 배울 수 있다.</t>
  </si>
  <si>
    <t>팀의 일하는 방식 개선 행동원칙을 지속적으로 실행할 수 있다.</t>
  </si>
  <si>
    <t>세대 차이를 이해해야 하는 이유와 세대를 구분하는 기준을 이해할 수 있다.</t>
  </si>
  <si>
    <t>밀레니얼 Z세대의 실질적인 약점과 강점을 이해할 수 있다.</t>
  </si>
  <si>
    <t>밀레니얼 Z세대를 대하는 올바른 자세를 바탕으로 몰입을 이끌 수 있다.</t>
  </si>
  <si>
    <t>도덕적 우월감과 정서적 문맹의 관계를 이해할 수 있다.</t>
  </si>
  <si>
    <t>직원들의 부정적 행동의 원인을 이해하여 불필요한 갈등을 방지할 수 있다.</t>
  </si>
  <si>
    <t>조직관리의 어려움과 해결 방법을 이해할 수 있다.</t>
  </si>
  <si>
    <t>상사인 임원을 대하는 팀장의 올바른 자세와 팔로우십을 습득할 수 있다.</t>
  </si>
  <si>
    <t>실패하는 원인을 이해하고 우리 팀의 문화를 파악할 수 있다.</t>
  </si>
  <si>
    <t>최고의 팀이 가진 특성과 팀장 체크리스트를 적용할 수 있다.</t>
  </si>
  <si>
    <t>목표의 세 가지 유형을 이해하고 높은 목표를 설정하는 팀을 만들 수 있다.</t>
  </si>
  <si>
    <t>구글의 성공법칙 OKR을 업무에 적용할 수 있다.</t>
  </si>
  <si>
    <t>급격한 디지털 환경의 변화를 이해하고 일하는 방식을 개선할 수 있다.</t>
  </si>
  <si>
    <t>선진 기업의 Agile 방식을 이해하여 업무에 적용할 수 있다.</t>
  </si>
  <si>
    <t>좋아하는 분야에서 의미 있는 일을 함께 할 사업파트너를 찾아보고 계획해 볼 수 있다.</t>
  </si>
  <si>
    <t>경제 흐름에 맞춰 창직을 계획해 볼 수 있다.</t>
  </si>
  <si>
    <t>자신의 경력과 노하우를 새로운 시대에 접목시켜 창직을 계획해 볼 수 있다.</t>
  </si>
  <si>
    <t>스스로 가치를 높일 수 있는 방법을 찾아보고 실천해 볼 수 있다.</t>
  </si>
  <si>
    <t>정말 좋아하는 일을 해야하는 이유를 이해하고 설명할 수 있다.</t>
  </si>
  <si>
    <t>자신이 좋아하고, 잘할 수 있는 일을 해야하는 이유를 이해하고 설명할 수 있다.</t>
  </si>
  <si>
    <t>신나서 할 수 있는 일, 자아실현할 수 있는 일의 중요성을 이해하고 설명할 수 있다.</t>
  </si>
  <si>
    <t>멀티 커리어리즘에 대해 이해하고 설명할 수 있다.</t>
  </si>
  <si>
    <t>은퇴 후 하고 싶은 창업, 여유로워야 할 이유를 이해하고 설명할 수 있다.</t>
  </si>
  <si>
    <t>은퇴 준비 방법을 이해하고 분명한 목적을 세울 수 있다.</t>
  </si>
  <si>
    <t>수요에 따라 창업을 준비해야 하는 이유를 이해하고 설명할 수 있다.</t>
  </si>
  <si>
    <t>가게 운영의 다양한 방법을 이해하고 설명할 수 있다.</t>
  </si>
  <si>
    <t>은퇴 후 꿈과 목표를 세우고 실천해 볼 수 있다.</t>
  </si>
  <si>
    <t>꾸준한 공부와 소통의 중요성을 이해하고 설명할 수 있다.</t>
  </si>
  <si>
    <t>사회적 가치를 찾아보고 실천해 볼 수 있다.</t>
  </si>
  <si>
    <t>올바른 프랜차이즈 가맹사업에 대해 이해하고 설명할 수 있다.</t>
  </si>
  <si>
    <t>은퇴 후 시간관리의 중요성에 대해 이해하고 설명할 수 있다.</t>
  </si>
  <si>
    <t>은퇴 후 활발한 활동의 중요성에 대해 이해하고 설명할 수 있다.</t>
  </si>
  <si>
    <t>자신의 가치를 찾아보고 경험을 공유할 수 있는 일을 찾아볼 수 있다.</t>
  </si>
  <si>
    <t>은퇴 후가 왜 황금기라 말할 수 있는지 이해하고 갭이어를 통해 제2의 인생을 설계해 볼 수 있다.</t>
  </si>
  <si>
    <t>건강의 중요성을 이해하고 나를 사랑하는 방법을 찾아볼 수 있다.</t>
  </si>
  <si>
    <t>장기적인 활동의 중요성을 이해하고 나만을 위해 할 수 있는 일을 찾아볼 수 있다.</t>
  </si>
  <si>
    <t>가족과 같이 하는 일의 필요성을 이해하고 설명할 수 있다.</t>
  </si>
  <si>
    <t>도전의 중요성을 이해하고 다양한 방식과 접근으로 도전해 볼 수 있다.</t>
  </si>
  <si>
    <t>성향과 직업의 상관관계를 파악하고 자신의 성향에 맞는 일을 찾아볼 수 있다.</t>
  </si>
  <si>
    <t>일이 주는 긍정적인 효과들을 이해하고 설명할 수 있다.</t>
  </si>
  <si>
    <t>가치 있는 일이 제2의 인생에 어떤 영향을 주는지 이해하고 설명할 수 있다.</t>
  </si>
  <si>
    <t>끝없는 배움의 중요성을 이해하고 달성할 수 있는 목표를 세워볼 수 있다.</t>
  </si>
  <si>
    <t>성공적인 은퇴를 위한 치밀한 사전준비의 중요성을 이해하고 설명할 수 있다.</t>
  </si>
  <si>
    <t>삶의 4단계에 대해 이해하고 설명할 수 있다.</t>
  </si>
  <si>
    <t>첫 번째 인생의 경험치를 살리는 방법의 중요성을 이해하고 설명할 수 있다.</t>
  </si>
  <si>
    <t>은퇴시 철저한 준비와 계획의 중요성을 이해하고 설명할 수 있다.</t>
  </si>
  <si>
    <t>미래를 위한 준비와 계획을 세우고 실천할 수 있다.</t>
  </si>
  <si>
    <t>성공한 제2의 인생을 위해 필요한 자세를 파악하고 은퇴 계획을 세울 수 있다.</t>
  </si>
  <si>
    <t>시간과 경제적 자유를 추구하는 디지털 노마드에 대해 이해하고 설명할 수 있다.</t>
  </si>
  <si>
    <t>적극적인 도전의 중요성을 이해하고 직접 실천해 볼 수 있다.</t>
  </si>
  <si>
    <t>일과 소명의 상관관계를 이해하고 품격 있는 제2의 인생을 위한 계획을 세워볼 수 있다.</t>
  </si>
  <si>
    <t>제2의 인생을 접근하는 방법에 대해 파악하고 성공적인 제2의 인생에 도전해 볼 수 있다.</t>
  </si>
  <si>
    <t>결이 좋지 않은 말을 하게 되는 이유를 알고 내 말의 결을 점검하고 개선할 점을 찾을 수 있다.</t>
  </si>
  <si>
    <t>대화의 이해도를 높이기 위한 묻고 답하기를 실천할 수 있다.</t>
  </si>
  <si>
    <t>적절한 대화의 재료를 선택해 말할 수 있으며 하지 말아야 할 말을 삼가고 후회 없는 말하기를 할 수 있다.</t>
  </si>
  <si>
    <t>핵심을 잘 전달하는 사람의 특징과 말의 핵심에 대해 설명할 수 있다.</t>
  </si>
  <si>
    <t>스토리텔링의 핵심 구송 요소 4가지를 적용하여 말하는 법을 알 수 있다.</t>
  </si>
  <si>
    <t>집중도 높을 대화를 위한 시선 처리에 대해 알고 모든 사람을 대화에 끌어들이는 법을 실천할 수 있다.</t>
  </si>
  <si>
    <t>공감보다 사실 여부 확인에 힘쓰는 태도를 수정할 수 있다.</t>
  </si>
  <si>
    <t>긍정적인 말, 신뢰감을 주는 말을 할 수 있다.</t>
  </si>
  <si>
    <t>말을 끊지 않고 잘 듣는 법에 대해 알고 침묵으로 의도를 전하며 대화를 이끌어 갈 수 있다.</t>
  </si>
  <si>
    <t>좋은 효과를 얻는 칭찬법을 말하기에 적용할 수 있으며 상대방과 자신의 마음까지 생각하는 센스 있는 거절을 할 수 있다.</t>
  </si>
  <si>
    <t>실수에 대해 후회하기 보다는 지금 할 수 있는 것에 집중하는 것이 더 중요하다는 것을 알 수 있다.</t>
  </si>
  <si>
    <t>새로운 것에 도전하고 직접 부딪혀야 한걸음 더 나아갈 수 있다는 것을 알 수 있다.</t>
  </si>
  <si>
    <t>실수는 실패가 아니므로 지난 실수에 연연하며 자신을 괴롭히지 않아야 한다는 것을 알 수 있다.</t>
  </si>
  <si>
    <t>모른다는 것은 배우기 위한 좋은 원동력임을 알 수 있다.</t>
  </si>
  <si>
    <t>욕심이 슬럼프를 만드는 것이므로 때로는 마음의 짐을 내려놓고 자신을 충전해 줄 시간을 갖는 것이 중요하다는 것을 알 수 있다.</t>
  </si>
  <si>
    <t>누구에게나 찾아오는 슬럼프를 헛되게 보내지 않고 새로운 자신을 만들 수 있는 방법에 대해 알 수 있다.</t>
  </si>
  <si>
    <t>슬럼프를 더 힘들게 하는 것은 '실패에 대한 두려움'임을 알고 포기하지 않는다면 제 자리를 찾아간다는 것을 알 수 있다.</t>
  </si>
  <si>
    <t>더 많은 실패와 더 많은 경험이 자신감이 된다는 것을 알 수 있다.</t>
  </si>
  <si>
    <t>존재만으로도 서로에게 위로가 되어주고 의지가 되어주는 소중한 사람들의 중요성을 알 수 있다.</t>
  </si>
  <si>
    <t>새로운 경험, 즐거운 일에서 숨겨진 자신의 가치를 발견할 수 있다.</t>
  </si>
  <si>
    <t>인생에 있어서 중요한 인간관계와 자존감에 대해 알 수 있다.</t>
  </si>
  <si>
    <t>사마천의 예시를 통해 리더가 무엇인지 이해하고 설명할 수 있고 리더십이 가진 영향력에 대해 이해하고 설명할 수 있다.</t>
  </si>
  <si>
    <t>여불위의 예시를 통해 리더가 되는 방법이 무엇인지 이해하고 설명할 수 있고 진 시황제의 예시를 통해 리더를 키우는 방법이 무엇인지 이해하고 설명할 수 있다.</t>
  </si>
  <si>
    <t>리더의 유형 중 독불장군 리더십이 무엇인지 이해하고 설명할 수 있으며 리더로써 소통과 신뢰가 얼마나 중요한지에 대해 이해하고 설명할 수 있다.</t>
  </si>
  <si>
    <t>리더의 유형 중 권한위임 리더십이 무엇인지 이해하고 설명할 수 있고 유방의 예시를 통해 리더의 포용력이 무엇인지 이해하고 설명할 수 있다.</t>
  </si>
  <si>
    <t>유방의 용인을 통해 인재를 얻는 것이 무엇인지 이해하고 설명할 수 있으며 유방의 예시를 통해 권한위임을 했을 때 어떤 일이 생기는지 이해하고 설명할 수 있다.</t>
  </si>
  <si>
    <t>유방의 인재를 통해 파트너십이 무엇인지 이해하고 설명할 수 있으며 유방의 인재를 통해 팔로우십이 무엇인지 이해하고 설명할 수 있다.</t>
  </si>
  <si>
    <t>항우와 유방의 평가를 통해 현대 리더십론이 무엇인지 이해하고 설명할 수 있으며 항우와 유방의 리더십 유형을 통해 팀 발달 모형(4단계)이 무엇인지 이해하고 설명할 수 있다.</t>
  </si>
  <si>
    <t>굴복한 항우를 통해 항우가 리더를 포기하게 된 상황을 이해하고 설명할 수 있으며 불굴의 유방을 통해 조직으로 천하를 통일한 유방을 이해하고 설명할 수 있다.</t>
  </si>
  <si>
    <t>갈등에 대한 다양한 정의를 이해하고 설명할 수 있으며 갈등해결을 위한 대화의 5단계를 이해하고 설명할 수 있다.</t>
  </si>
  <si>
    <t>자신의 화를 다스리는 방법에 대해 이해하고 설명할 수 있으며 상대가 화났을 때 대처방법을 이해하고 설명할 수 있다.</t>
  </si>
  <si>
    <t>마인드 형성 승패의 대화를 금지하는 이유를 이해하고 설명할 수 있고 갈등을 키우거나 낮추는 커뮤니케이션에 대해 이해하고 설명할 수 있다.</t>
  </si>
  <si>
    <t>갈등관리유형에 대해 이해하고 설명할 수 있고 유형별 갈등관리 활용전략을 이해하고 설명할 수 있다.</t>
  </si>
  <si>
    <t>이순신 장군의 예시를 통해 갈등관리 리더십을 이해하고 설명할 수 있으며 이순신 장군의 예시를 통해 갈등관리 유형을 이해하고 설명할 수 있다.</t>
  </si>
  <si>
    <t>이순신 장군의 예시를 통해 갈등을 풀어가는 방법을 이해하고 설명할 수 있고 이순신 장군의 예시를 통해 리더로써 책임있게 결정하고 물러설 수 있음을 이해하고 설명할 수 있다.</t>
  </si>
  <si>
    <t xml:space="preserve">진정한 리더십을 이해하고 갈등관리에 적용할 수 있고 갈등관리에 따라 적합한 관리유형을 이해하고 설명할 수 있다. </t>
  </si>
  <si>
    <t>리더십 진단을 통해 나의 리더십 발휘를 이해하고 설명할 수 있고 카리스마 리더십이 무엇인지 이해하고 설명할 수 있다.</t>
  </si>
  <si>
    <t>링겔만 효과를 강화시키는 리더가 무엇인지 인지하고 설명할 수 있으며 시너지 효과를 강화시키는 리더가 무엇인지 인지하고 설명할 수 있다.</t>
  </si>
  <si>
    <t>구조조정 1순위 유형의 직원이 무엇인지 인지하고 설명할 수 있고 각 상황에 따른 매너가 무엇인지 이해하고 설명할 수 있다.</t>
  </si>
  <si>
    <t>상황별 회식 매너가 무엇인지 이해하고 설명할 수 있으며 상가조문 예절과 순서를 이해하고 설명할 수 있다.</t>
  </si>
  <si>
    <t>조 지라드의 250의 법칙을 통해 인맥을 어떻게 대해야 할지 이해하고 설명할 수 있으며 CEO들이 생각하는 좋은 인맥이 무엇인지 이해하고 설명할 수 있다.</t>
  </si>
  <si>
    <t>어떻게 하면 좋은 사람들을 만나고 그들과 관계를 형성할 수 있는 지를 이해하고 설명할 수 있고 친구가 많은 것보다 행복하고 진정성 있는 친구를 만나는 게 중요하다는 것을 이해하고 설명할 수 있다.</t>
  </si>
  <si>
    <t>평소에 인맥을 관리하여 상대와 상호작용이 중요함을 이해하고 설명할 수 있으며 인맥의 달인이 되는 방법을 이해하고 설명할 수 있다.</t>
  </si>
  <si>
    <t xml:space="preserve">개인의 위기를 진단하고 극복하는 방법에 관한 사항을 설명할 수 있으며 극단선택의 원인을 이해하고 3단계 신호를 파악할 수 있다. </t>
  </si>
  <si>
    <t>살아가면서 필요한 3가지 지수를 통해 정면으로 도전하는 방법을 이해하고 설명할 수 있고 절망을 이겨내는 죽음의 5단계를 이해하고 설명할 수 있다.</t>
  </si>
  <si>
    <t>극복의 5단계를 통해 극복을 이해하고 설명할 수 있고 인정의 3요소를 통해 자신을 비난하거나 합리화하지 않고 인정하면 복원력이 생김을 이해할 수 있다.</t>
  </si>
  <si>
    <t>발상을 전환하여 익숙한 것들과 결별하는 것이 어떠한 수정 전략인지 이해하고 설명할 수 있다.</t>
  </si>
  <si>
    <t>정주영회장과 잭 웰치회장과의 팔씨름 승부를 통해 자신을 믿는 힘을 어디에서 나오는가 이해하고 설명할 수 있다.</t>
  </si>
  <si>
    <t>정주영 회장의 조선소 건설과정을 통해 포기하지 않고 계속해서 도전하는 정신에 대해 이해하고 설명할 수 있으며 잭 웰치의 '위기 극복하는 5가지 방법'을 통해 위기를 극복하는 방법에 대해 이해하고 설명할 수 있다.</t>
  </si>
  <si>
    <t>여러 위인의 말과 신화의 내용을 통해 희망과 절망을 이해하고 이를 통해 시련과 위기를 극복하는 방법을 설명할 수 있다.</t>
  </si>
  <si>
    <t>상대방의 성격을 한눈에 진단하고 효과적인 커뮤니케이션 방법을 이해하고 설명할 수 있으며 대화할 때의 신체적 반응과 대화의 적정시간에 대해 이해하고 설명할 수 있다.</t>
  </si>
  <si>
    <t>어떻게 하면 소통을 잘할 수 있을 지를 이해하고 설명할 수 있고 개인의 행동유형이 다름을 이해하고 설명할 수 있다.</t>
  </si>
  <si>
    <t>상대의 성격유형을 진단하는 방법을 이해하고 설명할 수 있으며 성격 유형별 특징을 이해하고 설명할 수 있다.</t>
  </si>
  <si>
    <t>자존심과 자존감을 이해하고 설명할 수 있으며 자존심을 줄여서 자존감을 확장시킬 수 있는 방법을 이해하고 설명할 수 있다.</t>
  </si>
  <si>
    <t>비교가 상대적이란 것을 이해하고 논리적이지 않음을 설명할 수 있고 자존심이 비교의 이유라는 것을 이해하고 해결방안을 설명할 수 있다.</t>
  </si>
  <si>
    <t>항우의 예시를 통해 자존심에 대해 이해하고 설명할 수 있으며 한신의 예시를 통해 자존감에 대해 이해하고 설명할 수 있다.</t>
  </si>
  <si>
    <t>정주영 회장의 일화를 통해 불치하문에 대해 이해하고 설명할 수 있고 자존심보다 중요한 게 자존감이라는 것을 이해하고 설명할 수 있다.</t>
  </si>
  <si>
    <t>소비자 행동에 의해 거절하는 이유에 대해 이해하고 설명할 수 있고 자격지심이 자신을 괴롭히는 것임을 이해하고 스스로를 다독일 수 있다.</t>
  </si>
  <si>
    <t>자신이 할 수 있는 것을 선택하는 것을 이해하고 설명할 수 있으며 인생의 고통은 변하지 않기 때문에 원하는 것만 할 수 없음을 이해하고 현재에 충실할 수 있다.</t>
  </si>
  <si>
    <t>자수성가 부자의 예시를 통해 부자의 관점을 이해하고 설명할 수 있다.</t>
  </si>
  <si>
    <t>사람의 관점에 따라 돈의 이중성이 어떻게 다른 지를 이해하고 설명할 수 있고 돈의 기능을 어릴 때부터 가르쳐야 하는 이유를 이해하고 설명할 수 있다.</t>
  </si>
  <si>
    <t>돈의 속성을 이용하여 시스템을 구축해 부를 창출하는 방법을 설명할 수 있으며 힘점을 구축하는 방법을 이해하고 설명할 수 있다.</t>
  </si>
  <si>
    <t>YOLO족과 FIPE족의 차이를 통해 소비의 영향이 어떻게 다른 지 이해하고 설명할 수 있다.</t>
  </si>
  <si>
    <t>목표설정이론을 통해 구체적이고 도전적인 목표에 대해 이해하고 설명할 수 있고 동기를 자극하는 3가지 방법를 이해하고 설명할 수 있다.</t>
  </si>
  <si>
    <t>헝가리 심리학자 라즐로 폴가의 실험을 통해 어떤 목표든 설정하고 도전하면 성취할 수 있다는 것을 이해하고 설명할 수 있다.</t>
  </si>
  <si>
    <t>꿈을 이루는 과학적인 근거를 통해 꿈을 찾고 목표를 수립할 수 있으며 인간의 공통적인 후회가 미래설계를 하지 않은 것을 알고 미래설계를 해보도록 한다.</t>
  </si>
  <si>
    <t>꿈, 비전, 목표의 구분을 이해하고 설명할 수 있고 원하는 것을 얻는 3가지 질문을 이해하고 설명할 수 있다.</t>
  </si>
  <si>
    <t>똑똑한 목표설정에 대해 이해하고 설명할 수 있으며 피그말리온 효과, 스티그마 현상에 대해 이해하고 설명할 수 있다.</t>
  </si>
  <si>
    <t>미래기억설계 7단계를 이해하고 설명할 수 있고 미래에 성공하기 위한 이력서를 작성하고 자신의 미래를 바꿀 수 있는 방법을 이해하고 설명할 수 있다.</t>
  </si>
  <si>
    <t>편견의 두가지 정의를 이해하고 설명할 수 있으며 노시보 효과와 플라시보 효과를 통해 편견에 대한 현상을 이해하고 설명할 수 있다.</t>
  </si>
  <si>
    <t>인생길 완주의 9가지 원칙을 이해하고 설명할 수 있으며 인생의 선택은 시간에 따라 다르다는 걸 이해하고 설명할 수 있다.</t>
  </si>
  <si>
    <t>효과적인 시간관리법을 이해하고 설명할 수 있으며 마음의 공식과 행복의 공식을 이해하고 설명할 수 있다.</t>
  </si>
  <si>
    <t xml:space="preserve">너무 먼 미래보다 현실에 충실해야하는 이유를 이해하고 설명할 수 있고 생애 남는 후회를 하지 않을 방법을 찾을 수 있다. </t>
  </si>
  <si>
    <t>바쁜 일상에 지친 현대인들에게 나만의 휴식처가 필요한 이유를 이해하고 설명할 수 있다.</t>
  </si>
  <si>
    <t>원하는 것을 얻기 위해서는 임계치를 극복해야하는 것을 이해할 수 있으며 포기는 스스로 포기하게 되는 것임을 이해하고 이를 극복할 방법을 생각할 수 있다.</t>
  </si>
  <si>
    <t>인생의 답은 자신의 마음에 있다는 것을 이해하고 설명할 수 있다.</t>
  </si>
  <si>
    <t>Maslow에 대해 이해하고 상위 동기라는 용어를 설명할 수 있으며 쾌락의 쳇바퀴에 대해 이해하고 설명할 수 있다.</t>
  </si>
  <si>
    <t>걱정의 실체는 생산성이 없음을 이해하고 설명할 수 있고 의지와 상상의 차이를 이해하고 설명할 수 있다.</t>
  </si>
  <si>
    <t>원하는 것을 얻기 위해 어떻게 행동해야 할 지 이해하고 설명할 수 있으며 중용에 대해 이해하고 기본에 충실한 삶에 대해 설명할 수 있다.</t>
  </si>
  <si>
    <t>원하는 것을 얻을 수 있게 정성 다하여 하는 행동을 이해하고 설명할 수 있고 달마 대사의 예시를 통해 원하는 것을 얻을 때까지 인내하는 것에 대해 이해하고 설명할 수 있다.</t>
  </si>
  <si>
    <t>언택트 사회로의 진입 배경과 언택트 비즈니스의 핵심 코드를 설명할 수 있다.</t>
  </si>
  <si>
    <t>혁신 페르소나 '홈 루덴스'가 OTT와 가정 간편식을 선호하게 된 이유와 해당 시장의 전망을 설명할 수 있다.</t>
  </si>
  <si>
    <t>셀프X 시대의 홈 라이프 스타일링 시장 및 마음 관리 서비스 시장의 전망을 설명할 수 있다.</t>
  </si>
  <si>
    <t>포노 사피엔스의 의미와 라이프 스타일의 특징을 파악하고 비즈니스 인사이트를 설명할 수 있다.</t>
  </si>
  <si>
    <t xml:space="preserve">취향 플랫폼 시장의 급부상 이유와 트렌드를 사례를 들어 설명할 수 있다. </t>
  </si>
  <si>
    <t>언택트 시대의 구독 서비스의 특징과 동향, 전망을 설명할 수 있다.</t>
  </si>
  <si>
    <t>언택트 트렌드에 따른 일하는 방식의 변화에 따른 무인화 서비스 비즈니스의 전망을 설명할 수 있다.</t>
  </si>
  <si>
    <t xml:space="preserve">언택트 비즈니스에  필요한 인사이트 5가지와, 해당 인사이트의 동력이 '사람'인 이유를 설명할 수 있다. </t>
  </si>
  <si>
    <t>언택트 시대가 가져온 업무의 변화 모습을 설명하고 나의 일을 주도하기 위한 핵심 원칙 2가지를 적용할 수 있다.</t>
  </si>
  <si>
    <t>언택트 환경에서 나의 가치를 높이기 위해 가장 중요한 것은 무엇인지 설명할 수 있고 업무에 프로젝트 개념을 도입하여, 나의 가치와 성과를 높일 수 있다.</t>
  </si>
  <si>
    <t>언택트 업무 환경에서 넛지를 활용하여, 소통의 감을 높이는 법을 실천할 수 있으며 수행하는 업무의 결과물을 초반부터 명확하게 해야하는 이유를 설명할 수 있다.</t>
  </si>
  <si>
    <t>어렵고 큰 일을 쪼개어 방향을 설정하는 것이 왜 중요한지 설명할 수 있고 WBS 작성방법을 실제 업무 시 적용할 수 있다.</t>
  </si>
  <si>
    <t>업무 시 논리적으로 비용과 기간을 산정하는 방법을 설명할 수 있고 WBS 기반으로 명확하고 섬세한 R&amp;R 배분을 할 수 있다.</t>
  </si>
  <si>
    <t xml:space="preserve"> 일의 순서를 정하고 실행하는 과정을 한눈에 불 수 있는 간트 차트를 업무 시 활용할 수 있으며 협업의 대표적인 Tool 트렐로를 활용하여, 협업 시 업무 성과를 높일 수 있다.</t>
  </si>
  <si>
    <t>성과 없는 회의의 원인을 이해하고, 현장을 점검할 수 있고 성과 창출을 위한 4P와 비대면 회의를 위한 다양한 방법을 알고 활용할 수 있다.</t>
  </si>
  <si>
    <t>이메일의 수신인과 제목을 잘 써서 일을 효율적으로 전달할 수 있고 내용이 한 눈에 들어오는 이메일 구성법을 실천할 수 있다.</t>
  </si>
  <si>
    <t>보고의 내용에 따라 적절한 타이밍에 보고해 성과를 알릴 수 있으며 상사의 유형에 따라 화법과 전략을 달리해 보고를 성공적으로 할 수 있다.</t>
  </si>
  <si>
    <t>언택트 상황의 대표적인 소통 채널에 올바른 활용 전략을 적용할 수 있고 조직 내 변화하는 포지셔닝에 따라 지속적인 성장 전략을 수립할 수 있다.</t>
  </si>
  <si>
    <t>소아청소년 심리정신분석전문가를 통해 사춘기 자녀를 둔 부모가 가장 많이 하는 걱정과, 사춘기 자녀가 하는 가장 큰 고민은 무엇인지에 대해 알 수 있습니다.</t>
  </si>
  <si>
    <t>부모와 사춘기 자식 간의 진정한 소통의 중요성을 이해할 수 있습니다.</t>
  </si>
  <si>
    <t>잔소리에 민감한 자녀에게 올바르게 대응할 수 있습니다.</t>
  </si>
  <si>
    <t>학습 강박에서 벗어나 자녀가 원하는 소통을 할 수 있습니다.</t>
  </si>
  <si>
    <t>가족 간에 사소한 일에 감정이 상하거나 반응하는 이유를 설명할 수 있습니다.</t>
  </si>
  <si>
    <t>자녀와의 대화시 경청의 중요성을 알 수 있습니다.</t>
  </si>
  <si>
    <t>교감과 공감을 기반으로 하는 칭찬 방법을 알맞게 적용할 수 있습니다.</t>
  </si>
  <si>
    <t>게임, 인터넷에 중독되어 있는 자녀를 관리하는 방법을 알 수 있습니다.</t>
  </si>
  <si>
    <t>사춘기 자녀의 자존감을 높일 수 있는 방법을 알 수 있습니다.</t>
  </si>
  <si>
    <t>사춘기 자녀가 미래에 대한 목표의식을 가질 수 있도록 독려할 수 있습니다.</t>
  </si>
  <si>
    <t>자녀가 겪는 또래문화와 관련된 어려움을 함께 풀어나갈 수 있습니다.</t>
  </si>
  <si>
    <t>자퇴를 원하는 자녀의 진로에 대해 의미있는 상담을 할 수 있습니다.</t>
  </si>
  <si>
    <t>사춘기 자녀에게 이성친구와 올바른 관계를 가질 수 있도록 도움을 줄 수 있습니다.</t>
  </si>
  <si>
    <t>사춘기 자녀와의 갈등과 단절로 생긴 가족간의 문제를 현실적으로 풀어나갈 수 있습니다.</t>
  </si>
  <si>
    <t>재무회계와 관리회계에 대한 기본개념부터  알 수 있으며, 기업경영에 필요한 원가정보에 대해 설명할 수 있다.</t>
  </si>
  <si>
    <t>상품원가의 세부적 개념에 대해 이해하고, 제조원가명세서, 손익계산서의 흐름에 대해 이해하여 실제 적용할 수 있다.</t>
  </si>
  <si>
    <t>제조원가의 세부적 개념에 대해 이해하고, 제조원가명세서, 손익계산서의 흐름에 대해 이해하여 실제 적용할 수 있다.</t>
  </si>
  <si>
    <t>제조업의 원가계산에 대한 지식을 습득하여 여러가지 계산 방법들로 직접 계산할 수 있다.</t>
  </si>
  <si>
    <t>변동원가계산에 대해 이해하고 예시사례를 통해 실제 적용할 수 있다.</t>
  </si>
  <si>
    <t>원가분석에 대한 필요성과 분석방법에 대한 지식을 습득하고 이해하여 직접 계산할 수 있다.</t>
  </si>
  <si>
    <t>여러가지 분석방법에 대해 이해하여 직접 분석할 수 있다.</t>
  </si>
  <si>
    <t>의사결정의 개념과 방법에 대해 배우고 올바른 의사결정을 할 수 있다.</t>
  </si>
  <si>
    <t>단기의사결정의 사례에 대해 이해하고 실제 적용할 수 있다.</t>
  </si>
  <si>
    <t>장기의사결정의 종류와 그에 따른 방법에 대해 습득하여 설명할 수 있다.</t>
  </si>
  <si>
    <t>투자수익률분석의 의의와 방법에 대한 지식을 습득하여 분석할 수 있다.</t>
  </si>
  <si>
    <t>경제적부가가치의 의의와 특징에 대하여 이해하고 설명할 수 있다.</t>
  </si>
  <si>
    <t>회사의 언어인 회계의 유용성을 알고 회계를 통해 업무의 안목을 키울 수 있다.</t>
  </si>
  <si>
    <t>회계를 알아야 하는 이유를 알 수 있다.</t>
  </si>
  <si>
    <t>재무제표의 정의와 회계 학습의 목적을 알고 재무제표의 구성 요소별 내용을 이해할 수 있다.</t>
  </si>
  <si>
    <t>손익계산서의 정의와 구성 요소를 이해할 수 있다.</t>
  </si>
  <si>
    <t>판매비와 관리비의 계정과목을 이해하고 영업외손익의 계정과목을 이해할 수 있다.</t>
  </si>
  <si>
    <t>재무상태표의 의미와 구성을 이해하고 자산, 부채, 자본의 내용을 이해할 수 있다.</t>
  </si>
  <si>
    <t>기업의 자산 중 유형자산과 무형자산에 대해 알 수 있다.</t>
  </si>
  <si>
    <t>현금흐름표의 정의와 목적의 내용을 실제 사례를 통해 이해할 수 있다.</t>
  </si>
  <si>
    <t>BEP의 개념을 알고 CVP분석의 이해와 필요성을 이해할 수 있다.</t>
  </si>
  <si>
    <t>재무비율의 의미와 분석의 목적을 이해하고 회사의 안정성 비율, 활동성 비율을 구하는 법을 알 수 있다.</t>
  </si>
  <si>
    <t>수익성, 성장성을 분석하는 이유를 알고 재무비율을 업무에서 활용하는 방법을 알 수 있다.</t>
  </si>
  <si>
    <t>회계용 보고서의 장점을 이해하고 회계적 보고로 일 하는 법을 할 수 있다.</t>
  </si>
  <si>
    <t>원활한 협업을 위해 해야 할 일에 대해 학습합니다.</t>
  </si>
  <si>
    <t>바람직한 퇴근 후 연락 방법을 제시합니다.</t>
  </si>
  <si>
    <t>집중근무시간제의 취지에 맞게 협업하기 위한 방법을 제시합니다.</t>
  </si>
  <si>
    <t>기업의 목표 달성을 위해 직원들이 가져야 할 마음가짐에 대해 제시합니다.</t>
  </si>
  <si>
    <t>회사에 필요한 조직문화인 '자율', '자율'의 전제에 대해 학습합니다.</t>
  </si>
  <si>
    <t>직원 역량에 따라 공정한 대우를 해주어야 하는 팀장을 위한 해결책을 제시합니다.</t>
  </si>
  <si>
    <t>조직 내부 문제 해결에 대해 '해결책 중심의 접근법'이라는 새로운 방법을 제시합니다.</t>
  </si>
  <si>
    <t>성공적인 업무 방식 개선을 위해 해야 할 일을 제시합니다.</t>
  </si>
  <si>
    <t>조직의 성과를 위해 임원과 팀장이 함께 나아가야 하는 방향을 제시합니다.</t>
  </si>
  <si>
    <t>팀 단위의 조직문화 활동이 중요한 이유를 학습합니다.</t>
  </si>
  <si>
    <t>회의 시간 단축을 해야 하는 이유와 방법을 제시합니다.</t>
  </si>
  <si>
    <t>모두를 팀의 주인으로 만들 수 있는 회의 진행 방법을 제시합니다.</t>
  </si>
  <si>
    <t>진정한 워크다이어트를 위해 하지 말아야 할 보고에 대해 학습합니다.</t>
  </si>
  <si>
    <t>휴가 사유가 도입된 배경과 휴가 사유 기재란이 없어져야 하는 이유에 대해 학습합니다.</t>
  </si>
  <si>
    <t>사회 생활과 주식 투자의 차이점을 이해하고 주식 투자와 맞지 않는 성향이 무엇인지 이해할 수 있다.</t>
  </si>
  <si>
    <t>투자 플랜을 짜는 방법을 이해하고 실수를 줄이고 이기는 확률을 높이는 투자 방식을 알 수 있다.</t>
  </si>
  <si>
    <t>투자에 도움이 되는 책을 고르는 방법을 알고 투자의 대가들이 쓴 고전을 통해 투자 실력을 늘릴 수 있다.</t>
  </si>
  <si>
    <t>재무3표의 정의와 주요 내용을 이해하고 재무3표에서 중점적으로 확인해야 할 포인트가 무엇인지 알 수 있다.</t>
  </si>
  <si>
    <t>기술적 분석의 의미에 대해 알고 차트를 단순하게 봐야 하는 이유를 알 수 있다.</t>
  </si>
  <si>
    <t>종목 POOL이 필요한 이유와 나만의 종목 POOL을 선정하는 방법을 알 수 있다.</t>
  </si>
  <si>
    <t>계좌의 관리가 필요한 이유를 알고 손절매의 기준을 정하고 손절매로 계좌 관리하는 법을 이해할 수 있다.</t>
  </si>
  <si>
    <t>모의 투자의 정의 및 장점을 알고 모의 투자 시 주의점을 이해할 수 있다.</t>
  </si>
  <si>
    <t>매매 일지를 작성해야 하는 이유를 이해하고 매매 일지를 통해 투자의 원칙을 세우는 활용법을 알 수 있다.</t>
  </si>
  <si>
    <t>다양한 투자의 심리를 이해해야 하는 이유를 알고 투자자가 경계해야 하는 대표적인 심리 현상과 극복 방법을 알 수 있다.</t>
  </si>
  <si>
    <t>ESG 경영이 무엇인지 이해하고, 친환경 기업인 파타고니아에 대한 오해에 대해 설명할 수 있다.</t>
  </si>
  <si>
    <t>전 세계적으로 ESG 열풍을 촉박시킨 블랙록의 선언을 설명할 수 있으며 파타고니아의 두 번의 딜레마 사례를 이해하고 시사점을 설명할 수 있다.</t>
  </si>
  <si>
    <t>사회환경적 문제 해결을 위해 공급망 혁신이 필요한 이유를 설명할 수 있다.</t>
  </si>
  <si>
    <t>ESG 시대, 기업과 고객간의 바람직한 관계를 설명할 수 있으며 파타고니아의 고객 철학과 5R 정신을 이해하고 시사점을 설명할 수 있다.</t>
  </si>
  <si>
    <t>ESG 경영에서 사회공헌이 차지하는 위상에 대해 설명할 수 있으며 파타고니아 사회공헌 사례의 특징을 파악하고 시사점을 설명할 수 있다.</t>
  </si>
  <si>
    <t>선형경제와 순환경제를 비교하여 이해하고 파타고니아의 소재 재활용 사례와 석유 제로 선언의 의미를 설명할 수 있다.</t>
  </si>
  <si>
    <t>대니얼 골먼의 세 가지 원칙을 이해하고 파타고니아의 환경영향평가 사례의 특징을 파악하고 시사점을 설명할 수 있다.</t>
  </si>
  <si>
    <t>지구 온도 상승 예측과 지속가능성의 한계에 대해 이해하고 파타고니아의 '되살림'사례의 특징을 파악하고 시사점을 설명할 수 있다.</t>
  </si>
  <si>
    <t>ESG 경영에서 중요한 요소인 거버넌스에 대한 인식을 설명하고 파타고니아의 사례를 통해 거버넌스의 지향점을 설명할 수 있다.</t>
  </si>
  <si>
    <t>ESG 경영을 어디에서부터 시작해야 할지 알고 파타고니아가 ESG 경영을 조직에 확산시킨 비결을 설명할 수 있다.</t>
  </si>
  <si>
    <t>트렌드 관련 용어 이해를 통해 트렌드를 제대로 읽을 수 있다.</t>
  </si>
  <si>
    <t>트렌드와 패드를 알고 구분할 수 있다.</t>
  </si>
  <si>
    <t>트렌드와 역트렌드의 의미를 알고 적절하게 활용할 수 있다.</t>
  </si>
  <si>
    <t>트렌드 생명주기를 알고 적절하게 활용할 수 있다.</t>
  </si>
  <si>
    <t>트렌드의 트리거와 베리어를 알고 적절하게 활용할 수 있다.</t>
  </si>
  <si>
    <t>거리 관찰을 통해 일상 속에서 트렌드를 읽을 수 있다.</t>
  </si>
  <si>
    <t>뜨는 거리, 핫플레이스에서 트렌드를 읽을 수 있다.</t>
  </si>
  <si>
    <t>집을 나서기 전 서칭 주제를 정하고 주제와 관련된 트렌드를 읽을 수 있다.</t>
  </si>
  <si>
    <t>전시회, 박람회 탐방으로 최신 정보를 얻고 적절하게 활용할 수 있다.</t>
  </si>
  <si>
    <t>대형 서점 방문을 통해 일상 속에서 트렌드를 읽을 수 있다.</t>
  </si>
  <si>
    <t>내 집 또는 지인의 집 관찰을 통해 일상 속에서 트렌드를 읽을 수 있다.</t>
  </si>
  <si>
    <t>사소한 대화를 통해 일상 속에서 트렌드를 읽을 수 있다.</t>
  </si>
  <si>
    <t>다양한 네트워크를 형성하여 일상 속에서 트렌드를 읽을 수 있다.</t>
  </si>
  <si>
    <t>주변의 얼리어답터를 활용하여 일상 속에서 트렌드를 읽을 수 있다.</t>
  </si>
  <si>
    <t>SNS와 빅데이터 무료 분석 툴을 활용하여 일상 속에서 트렌드를 읽을 수 있다.</t>
  </si>
  <si>
    <t>뉴스 구독 서비스를 활용하여 일상 속에서 트렌드를 읽을 수 있다.</t>
  </si>
  <si>
    <t>트렌드 도서를 재분석하여 일상 속에서 트렌드를 읽을 수 있다.</t>
  </si>
  <si>
    <t>트렌드를 비즈니스에 연결하는 주관화에 대해 알고 적용할 수 있다.</t>
  </si>
  <si>
    <t>타 비즈니스를 관찰하고 그 속에서 주관화의 힌트를 얻을 수 있다.</t>
  </si>
  <si>
    <t>트렌드를 비즈니스화하는 방법에 대해 알고 적용할 수 있다.</t>
  </si>
  <si>
    <t>보고서를 잘 쓰기 위한 기본기를 알 수 있고, 보고서 쓰기 전 관점의 중요성에 대해 이해할 수 있다.</t>
  </si>
  <si>
    <t>보고서 작성 시 지켜야 할 규칙에 대해 알고 실무에서 자주 혼동하는 문서표기 방법을 알 수 있다.</t>
  </si>
  <si>
    <t xml:space="preserve">읽는 사람의 관점에서 보고서를 준비해야 함을 알고 보기 좋게 작성하는 법을 이해한다. </t>
  </si>
  <si>
    <t>보고서의 핵심 구성 요소와 특징을 알고 보고서 작성 6단계 프로세스에 대해 알 수 있다.</t>
  </si>
  <si>
    <t>요약보고서, 기획보고서의 개념과 활용법을 알 수 있다.</t>
  </si>
  <si>
    <t>특별한 보고서를 만드는 실전 사례를 통해 좋은 보고서 작성하는 방법에 대해 알 수 있다.</t>
  </si>
  <si>
    <t>성공적인 보고를 위한 준비 사항을 알고 보고서의 논리 구조에 대해 알 수 있다.</t>
  </si>
  <si>
    <t>상사 유형별 효과적인 보고 방법과 성공적인 보고를 위한 타이밍에 대해 알 수 있다.</t>
  </si>
  <si>
    <t>일잘러로 인정받을 수 있는 방법에 대해 알 수 있다.</t>
  </si>
  <si>
    <t>올바른 생각이 올바른 행동의 전제조건임을 이해하고 개인 관점에서 비전 유무의 차이와 비전의 필요성을 설명할 수 있다.</t>
  </si>
  <si>
    <t xml:space="preserve">비전가치체계의 의미에 대해 각 구성요소를 중심으로 이해하고, 실질적 기능을 바탕으로 중요성을 설명할 수 있다.  </t>
  </si>
  <si>
    <t xml:space="preserve">회사에 다니는 목적을 스스로 정립하여 일의 본질적 의미를 설명할 수 있다. </t>
  </si>
  <si>
    <t xml:space="preserve">미션의 의미 및 기능을 이해하고 실제 사례를 통해 적용 방안을 세울 수 있다. </t>
  </si>
  <si>
    <t xml:space="preserve">비전의 의미 및 기능을 이해하고 실제 사례를 통해 적용 방안을 세울 수 있다. </t>
  </si>
  <si>
    <t xml:space="preserve">핵심가치의 의미 및 기능을 이해하고 실제 사례를 통해 적용 방안을 세울 수 있다. </t>
  </si>
  <si>
    <t>몰입의 의미, 필요성, 효과를 비전과의 관계 속에서 이해하고 설명할 수 있다.</t>
  </si>
  <si>
    <t>몰입의 요건 중 비전을 이해하고 비전과 몰입의 상관관계를 통해 몰입 대상이 업무, 성과, 조직으로 확산되어야 함을 이해하고 설명할 수 있다.</t>
  </si>
  <si>
    <t>몰입을 위한 일반적인 방법을 이해하고 비전가치체계를 활용하여 몰입에 성공하는 방법을 모색할 수 있다.</t>
  </si>
  <si>
    <t xml:space="preserve">자신만의 비전가치체계 구축을 위한 준비사항을 알고 비전가치체계 구축 방법을 예시를 통해 이해할 수 있다. </t>
  </si>
  <si>
    <t xml:space="preserve">비전가치체계의 실천, 활용방법 및 실현가능성을 높이는 방법을 이해하고 비전 달성을 위해 지속적으로 노력할 수 있다. </t>
  </si>
  <si>
    <t>동료 간에 비전을 주제로 소통해야 하는 이유를 인식하고 비전 이야기의 소재 내용과 소통하는 구체적인 방법들을 이해할 수 있다.</t>
  </si>
  <si>
    <t>조직의 본질을 구성하는 핵심요소인 구성원의 생각이 한 방향으로 정렬되는 것이 중요함을 이해하고 가치 공유가 조직의 본질을 바꾸는 가장 좋은 방법임을 이해하고 설명할 수 있다.</t>
  </si>
  <si>
    <t xml:space="preserve">업의 본질을 이해하고 조직과 개인 차원에서의 업의 본질이 왜 중요한지 또한 지속가능경영을 위해 업의 본질이 어떤 영향을 주는지 설명할 수 있다. </t>
  </si>
  <si>
    <t xml:space="preserve">비전가치체계를 정립하고 실천할 때 비전가치체계가 일하는 방식이 되고 역경을 이겨내는 힘이 될 것임을 설명할 수 있다. </t>
  </si>
  <si>
    <t>비전가치체계 공유 프로세스와 프로세스별 개념 및  방법, 프로세스의 효과적 실행 방법을 설명할 수 있다.</t>
  </si>
  <si>
    <t>비전가치체계를 내재화해야 하는 이유와 내재화하는 방법을 이해하고 내재화할 때 얻을 수 있는 효과를 설명할 수 있다.</t>
  </si>
  <si>
    <t xml:space="preserve">회사, 조직, 개인 차원의 비전가치체계 활용 방법을 이해하고 각 차원의 유기적 연계를 통한 비전가치경영의 완성 방법을 이해하고 설명할 수 있다. </t>
  </si>
  <si>
    <t xml:space="preserve">회사의 주인은 회사의 비전과 개인의 비전을 같은 방향으로 갖는 사람임과 비전가치경영의 완성은 문화에 의한 경영으로 이뤄짐을 이해하고, 일하기 좋은 회사(GWP)의 의미와 이를 위한 노력의 방법을 설명할 수 있다. </t>
  </si>
  <si>
    <t xml:space="preserve">현실적인 어려움을 극복하고 동료들과 비전을 이야기할 수 있는 방법들을 알고, 동료들과 함께 비전을 이야기할 때 얻게 되는 효과를 설명할 수 있다. </t>
  </si>
  <si>
    <t>회사와 개인이 서로 다른 비전을 꿈꿀 때 일어나는 문제점을 인식하고, 회사와 개인 모두 같은 비전을 품는 것의 중요성과 회사와 개인이 큰 방향에서 같은 비전을 설정하고 조정하는 방법을 설명할 수 있다.</t>
  </si>
  <si>
    <t>고령화와 저출산이 내 커리어에 미치는 영향에 대해 생각해보고 다양한 시각과 가치로 변화하는 시대적 커리어를 이해할 수 있다.</t>
  </si>
  <si>
    <t>프로티언 커리어의 관점을 이해하고 적용해볼 수 있으며 평생 N모작을 위한 노후 계획을 생각해본다.</t>
  </si>
  <si>
    <t>계획된 우연과 우연한 일들을 유리하게 처리하는 5가지 스킬에 대해 알 수 있다.</t>
  </si>
  <si>
    <t>특정시기의 발달과업을 내 삶에 적용해보고 나의 커리어 생애곡선을 그려볼 수 있다.</t>
  </si>
  <si>
    <t>커리어의 미래의 적응하기 위한 4가지 능력 이해할 수 있으며 긍정심리학의 요소로서 회복탄력성을 이해하고 적용해볼 수 있다.</t>
  </si>
  <si>
    <t>자신의 일과 관련된 경향성인 커리어 앵커의 8가지 유형을 이해할 수 있다.</t>
  </si>
  <si>
    <t>커리어 관리를 위한 주요 6가지 항목에 대해 알고 나의 욕구를 파악하는 질문에 답할 수 있으며 나의 욕구를 알고 커리어를 관리해야 하는 이유에 대해 알 수 있다.</t>
  </si>
  <si>
    <t>일에서의 소명 의식을 찾으면 나에게 어떤 도움이 될지 파악할 수 있고 소명 의식을 가지고 일을 해야하는 이유에 대해 학습한다.</t>
  </si>
  <si>
    <t>몰입감을 느끼는 활동과 요소들을 파악하며 흥미롭게 몰입했던 경험을 분석해보고 홀랜드의 흥미유형과 연결해본다.</t>
  </si>
  <si>
    <t>스킬은 타고난 재능처럼 자신이 가진 고유한 소질임을 알고 나의 인생스토리를 통해 전용성 스킬을 확인하며 흥미와 스킬의 요소를 결합하여 강점을 확인할 수 있다.</t>
  </si>
  <si>
    <t>요즘 내가 주로 느끼는 핵심감정은 무엇인지 알고 4가지 정서지능역량을 알아보고 내 삶에서 적용할 수 있다.</t>
  </si>
  <si>
    <t>내 감정을 보호하고 다스리기 위한 구체적인 방법 알 수 있다.</t>
  </si>
  <si>
    <t>사회적 지지관계의 유형분석을 통해 인맥관리는 방법을 알 수 있다.</t>
  </si>
  <si>
    <t>일과 삶을 분리시키기보다 굿라이프 차원에서 이해할 수 있고 여가활동의 종류를 분류하고 기획할 수 있다.</t>
  </si>
  <si>
    <t>여가활동을 발전시키기 위한 설계전략을 대입하고 이해할 수 있다.</t>
  </si>
  <si>
    <t>사회적 가치가 왜 중요한지, 지속 가능한 발전목표가 무엇인지에 대해 알고 개인의 사회적 책임과 사회적 책임을 실천할 수 있는 방법에 대해 알 수 있다.</t>
  </si>
  <si>
    <t>역량의 의미와 역량의 특징 이해하고 일 관련 역량과 사람관련 역량에 대해 이해할 수 있다.</t>
  </si>
  <si>
    <t>성취스토리와 역량을 연결하는 방법에 대해 알고 잡크래프팅 종류를 이해하고 적용할 수 있다.</t>
  </si>
  <si>
    <t>퍼스널 브랜드의 본질에 대해 알고 퍼스널 브랜딩 방법을 적용할 수 있다.</t>
  </si>
  <si>
    <t>작심삼일을 벗어나기 위한 방법_x000D_을 알고 변화의 5단계 이론을 적용하여 자신의 단계를 파악할 수 있다.</t>
  </si>
  <si>
    <t>시간관리 메트릭스를 통해 우선순위를 결정하는 법에 대해 학습하며 의미있는 시간관리를 위해 자신의 역할과 가치를 점검하고 적용해볼 수 있다.</t>
  </si>
  <si>
    <t>인생 복기와 멘탈 코칭을 통해 자신의 시간을 경영하는 법에 대해 이해할 수 있다.</t>
  </si>
  <si>
    <t>달라진 평생 커리어의 의미를 이해할 수 있다.</t>
  </si>
  <si>
    <t>사회적 관계를 이해함으로써 영업의 협상 이슈에 대한 객관적인 접근이 가능한 것을 이해할 수 있다.</t>
  </si>
  <si>
    <t>영업 협상에서는 가장 많이 발생하는 가격 이슈에 대한 접근을 이해하고 대응할 수 있다.</t>
  </si>
  <si>
    <t>협상 Issue와 Option에 대한 이해를 바탕으로 자신의 문제에 접목하는 것을 이해할 수 있다.</t>
  </si>
  <si>
    <t>인바운드 영업의 특성을 이해할 수 있다.</t>
  </si>
  <si>
    <t>인바운드 영업의 프로세스를 이해하고 각 단계의 핵심 스킬을 익힐 수 있다.</t>
  </si>
  <si>
    <t>수동적인 인바운드 접객에서 벗어나 적극적인 영업활동의 필요성을 인식할 수 있다.</t>
  </si>
  <si>
    <t>인바운드 영업과 비교되는 아웃바운드 영업의 특징과 전략을 이해할 수 있다.</t>
  </si>
  <si>
    <t>아웃바운드 영업의 프로세스를 이해하고 학습할 수 있다.</t>
  </si>
  <si>
    <t>아웃바운드 고객 미팅의 종류를 알고, 각 미팅의 핵심 성공 포인트와 성과를 설명할 수 있다.</t>
  </si>
  <si>
    <t>채널 관리 영업담당자의 역할을 이해하고, 발전 방향을 이해할 수 있다.</t>
  </si>
  <si>
    <t>채널 관리 영업의 최고 수준의 경영컨설턴트의 문제해결 역량을 이해하고 활용할 수 있다.</t>
  </si>
  <si>
    <t>영업 프레젠테이션의 목적을 이해하고, 고객 Need 중심의 프레젠테이션을 준비할 수 있다.</t>
  </si>
  <si>
    <t>고객의 Needs를 이해하고, 고객이 상담 도중에 보이는 메시지를 해석하는 방법을 이해할 수 있다.</t>
  </si>
  <si>
    <t>고객에게 제공하는 가치를 부각시키는 설득 화법을 학습하고 접목시키는 것을 이해할 수 있다.</t>
  </si>
  <si>
    <t>고객을 설득하는 상황에서 주로 발생하는 고객의 부정적인 반응을 이해하고 대처할 수 있다.</t>
  </si>
  <si>
    <t>고객의 상담 중 불만이나 경쟁 비교에 대한 설득 스킬을 학습하고 접목할 수 있도록 하는 내용에 대해 이해할 수 있다.</t>
  </si>
  <si>
    <t>영업 협상에서 가장 많이 발생하는 가격 이슈에 대한 접근을 이해하고 대응할 수 있다.</t>
  </si>
  <si>
    <t>영업 활동에서 발생하는 인간적/업무적 관계를 이해하고 관계를 강화할 필요성을 인식하는 것에 대해 이해할 수 있다.</t>
  </si>
  <si>
    <t>불만고객의 가치와 불만고객에게 대응하는 프로세스를 이해할 수 있다.</t>
  </si>
  <si>
    <t>영업 활동의 완료로 종결되는 것이 아니라, 추가적인 성과로 연계될 수 있는 방향을 모색하는 방법을 이해할 수 있다.</t>
  </si>
  <si>
    <t>자신이 세상의 중심이라 여기는 행동양식을 명확하게 이해하고 일상을 자신만의 관점(필터)으로 걸러내는 사고의 문제점을 설명할 수 있다.</t>
  </si>
  <si>
    <t>자기중심적 사고를 극복하고 이상적 대화를 하기 위한 문제 해결법을 설명할 수 있다.</t>
  </si>
  <si>
    <t>자신의 가치관으로 타인의 행동을 판단하는 사고의 위험성과 인간의 핵심 가치관 6가지 유형을 이해하고 설명할 수 있다.</t>
  </si>
  <si>
    <t>모든 대화에서 라포가 필요한 이유와 의미를 파악하고, 대화 단계별로 적용되는 라포 활용기법을 이해하고 설명할 수 있다.</t>
  </si>
  <si>
    <t>상대방의 성격 기질 차이점을 이해하고 성격 기질 별 특성과 소통법을 설명할 수 있다.</t>
  </si>
  <si>
    <t>다른 사람을 잘 안다는 착각이 소통의 장애물임을 이해하고, 나를 적극적으로 알리고 상대의 말에 귀 기울이는 소통원리를 설명할 수 있다.</t>
  </si>
  <si>
    <t>공감의 진정한 의미를 파악하고 그것을 방해하는 장애물을 극복하고 공감을 잘하는 법을 익혀 설명할 수 있다.</t>
  </si>
  <si>
    <t>타인과 좋은 관계를 맺고 소통을 잘하는 사람들의 특성을 살펴보며, 소통의 장애물 및 대처법에 대해 설명할 수 있다.</t>
  </si>
  <si>
    <t>관계에서 발생하는 갈등의 의미, 순기능과 역기능을 파악하고, 갈등을 해결하는 절차와 방법을 설명할 수 있다.</t>
  </si>
  <si>
    <t>DISC모델의 주도형과 사교형의 행동특성을  설명할 수 있다.</t>
  </si>
  <si>
    <t>DISC모델의 안정형과 신중형의 행동특성을  설명할 수 있다.</t>
  </si>
  <si>
    <t>상대에게 효과적으로 감정을 전하는 표현법과 논리적으로 내 의도를 전하는 표현법을 설명할 수 있다.</t>
  </si>
  <si>
    <t>경청의 뜻과 경청이 어려운 이유를 이해하고  경청을 잘 하기 위한 방법을 설명할 수 있다.</t>
  </si>
  <si>
    <t>소통에서 질문을 통해 얻을 수 있는 효과를 이해하며, 좋은 질문의 정의와 하는 방법에 대해 설명할 수 있다.</t>
  </si>
  <si>
    <t>피드백의 의미와 종류별 특성을 이해하고, 그것을 효과적으로 하는 방법을 설명할 수 있다.</t>
  </si>
  <si>
    <t>구매활동의 개념 및 프로세스를 설명할 수 있다.</t>
  </si>
  <si>
    <t>구매활동의 계획과 체계에 대해 설명할 수 있다.</t>
  </si>
  <si>
    <t>구매 포인트와 효율적 구매활동에 대해 설명할 수 있다.</t>
  </si>
  <si>
    <t>원가의 개념에 대해 알아보고 구매원가 요소에 대해 설명할 수 있다.</t>
  </si>
  <si>
    <t>구매원가의 결정과 절감 포인트에 대해 설명할 수 있다.</t>
  </si>
  <si>
    <t>머천다이징의 개념과, 리테일 머천다이징과 제조업 머천다이징을 비교하여 설명할 수 있다.</t>
  </si>
  <si>
    <t xml:space="preserve">가격 결정시 고려 요인을 이해하고,  구매계획에 대해 설명할 수 있다.  </t>
  </si>
  <si>
    <t>상품구색계획을 이해하고, 상품구매 프로세스에 대해 설명할 수 있다.</t>
  </si>
  <si>
    <t xml:space="preserve">PB와 SPA, 자주 편집 머천다이징의 개념에 대해 이해하고 설명할 수 있습니다.  </t>
  </si>
  <si>
    <t>구매 실무자의 자질에 대해 이해하고 설명할 수 있다.</t>
  </si>
  <si>
    <t>협상의 개념을 이해하고, 협상의 법칙 25가지를 설명할 수 있다.</t>
  </si>
  <si>
    <t>유통에 대해 이해하고 설명할 수 있다.</t>
  </si>
  <si>
    <t>사입처 선정 요소를 이해하고, 평가 프로세스에 대해 설명할 수 있다.</t>
  </si>
  <si>
    <t xml:space="preserve">협력업체의 개발 포인트인 주문 형태에 대해 이해하고 설명할 수 있다. </t>
  </si>
  <si>
    <t xml:space="preserve">협렵업체의 선정과 전략적 파트너쉽 유지 관리에 대해 이해하고 설명할 수 있다.  </t>
  </si>
  <si>
    <t>협력업체와의 윤리적 법적 문제에 대해 이해하고 설명할 수 있다.</t>
  </si>
  <si>
    <t>전략적 머천다이징의 전반적인 내용을 이해하고, 설명할 수 있다.</t>
  </si>
  <si>
    <t>국제경영과 글로벌화 개념과 촉진요인에 대해 이해하고 설명할 수 있다.</t>
  </si>
  <si>
    <t xml:space="preserve">다국적기업 주요이론에 대해 지식을 습득하고 활용할 수 있다. </t>
  </si>
  <si>
    <t>이문화 속 글로벌화가 기업경영에 주는 의미에 대해 이해하고 실제 적용할 수 있다.</t>
  </si>
  <si>
    <t>아시아 문화의 이해를 기반으로 중국, 홍콩, 일본의 사례를 통해 비즈니스 스킬을 활용할 수 있다.</t>
  </si>
  <si>
    <t>아시아 문화의 이해를 기반으로 태국, 인도, 필리핀의 사례를 통해 비즈니스 스킬을 활용할 수 있다.</t>
  </si>
  <si>
    <t>아시아 문화의 이해를 기반으로 싱가폴, 말레이시아의 사례를 통해 비즈니스 스킬을 활용할 수 있다.</t>
  </si>
  <si>
    <t>북/남미 문화의 이해를 기반으로 미국, 캐나다의 사례를 통해 비즈니스 스킬을 활용할 수 있다.</t>
  </si>
  <si>
    <t>북/남미 문화의 이해를 기반으로 멕시코의 사례를 통해 비즈니스 스킬을 활용할 수 있다.</t>
  </si>
  <si>
    <t>북/남미 문화의 이해를 기반으로 브라질, 아르헨티나의 사례를 통해 비즈니스 스킬을 활용할 수 있다.</t>
  </si>
  <si>
    <t>유럽 문화의 이해를 기반으로 영국, 프랑스, 독일의 사례를 통해 비즈니스 스킬을 활용할 수 있다.</t>
  </si>
  <si>
    <t>유럽 문화의 이해를 기반으로 스페인, 스웨덴, 그리스의 사례를 통해 비즈니스 스킬을 활용할 수 있다.</t>
  </si>
  <si>
    <t>유럽 문화의 이해를 기반으로 오스트리아, 네덜란드의 사례를 통해 비즈니스 스킬을 활용할 수 있다.</t>
  </si>
  <si>
    <t>국제경영전략의 기본 유형을 이해하고 활용할 수 있다.</t>
  </si>
  <si>
    <t>글로벌 조직 전략의 기본 유형을 이해하고 활용할 수 있다.</t>
  </si>
  <si>
    <t>본사-해외 자회사 관리 수단 및 조직시스템을 통한 원활한 운영방안을 적용할 수 있다.</t>
  </si>
  <si>
    <t>해외시장 선정과 진입 시점 전략을 활용할 수 있다.</t>
  </si>
  <si>
    <t>해외시장 진입방식을 이해하고 활용할 수 있다.</t>
  </si>
  <si>
    <t>국제 전략적 제휴를 이해하고 활용할 수 있다.</t>
  </si>
  <si>
    <t>글로벌 마케팅전략에 대해 습득하고 활용할 수 있다.</t>
  </si>
  <si>
    <t>글로벌 생산전략을 이해하고 활용할 수 있다.</t>
  </si>
  <si>
    <t>글로벌 인수합병전략에 대해 학습하고 활용할 수 있다.</t>
  </si>
  <si>
    <t>글로벌 인사 전략에 대해 생각하고 활용할 수 있다.</t>
  </si>
  <si>
    <t xml:space="preserve">글로벌 연구 개발 전략을 활용할 수 있다. </t>
  </si>
  <si>
    <t>글로벌 재무 전략을 활용할 수 있다.</t>
  </si>
  <si>
    <t>핀테크'라는 단어로 대표되는 금융의 변화를 설명할 수 있다.</t>
  </si>
  <si>
    <t>우버모멘트 현상의 개념을 정확히 알고 금융권에서의 우버모멘트 현상이 가장 강력한 변화의 결과물임을 설명할 수 있다.</t>
  </si>
  <si>
    <t>금융업계에서의 변화와 미래 추이를 간명하게 설명할 수 있다.</t>
  </si>
  <si>
    <t>핀테크 시대의 변화상을 느끼고 핀테크 시대의 트렌드에 뒤처지지 않도록 직관적 개념을 설명할 수 있다.</t>
  </si>
  <si>
    <t>테크핀이라는 용어의 발생 배경을 알고 핀테크와의 관계를 설명할 수 있다.</t>
  </si>
  <si>
    <t>테크핀 서비스와 기업에 대한 정확한 구분을 하고 그들의 성과를 파악할 수 있다.</t>
  </si>
  <si>
    <t>GAFA, BAT로 규정한 새로운 금융기업들을 지칭하는 신조어를 설명할 수 있다.</t>
  </si>
  <si>
    <t>국내 포털 N사가 국내 시장에서 금융서비스를 시작하는 과정을 통해 그들의 비전을 에측하고, 새로운 서비스들에 대한 관심과 직접 체험을 통해 본직절인 시장을 이해하는 습관의 필요성을 인식할 수 있다.</t>
  </si>
  <si>
    <t>오픈뱅킹의 개념과 오픈API 기술의 개념을 설명하고 그것이 금융업계에 미칠 영향을 예상할 수 있다.</t>
  </si>
  <si>
    <t>클라우드 컴퓨팅을 유형별로 설명하고 그 용도를 파악할 수 있다.</t>
  </si>
  <si>
    <t>Banking As A Service의 개념과 취지를 설명할 수 있다.</t>
  </si>
  <si>
    <t>통계자료의 유의미한 데이터를 객관적으로 이해하여 설명할 수 있다.</t>
  </si>
  <si>
    <t>FinTech 100 자료의 획득경로와 구성 내용을 설명할 수 있고 분석 자료의 내용을 바탕으로 새로운 인사이트를 도출할 수 있다.</t>
  </si>
  <si>
    <t>글로벌 핀테크 통계 자료에서 얻은 지식을 리마인딩하고 향후 글로벌 금융업계에 미칠 핀테크의 영향력에 대해서 가볍게 예측할 수 있다.</t>
  </si>
  <si>
    <t>국내 인터넷전문은행 출범의 역사를 간략히 설명할 수 있다.</t>
  </si>
  <si>
    <t>기존 은행권의 스마트뱅크 대응 전략을 설명하고 키읔뱅크와 C뱅크의 플랫폼 전략의 차이를 말할 수 있다.</t>
  </si>
  <si>
    <t>기존의 금융기업과 다른 문화의 IT스타트업의 서비스 철학을 설명할 수 있다.</t>
  </si>
  <si>
    <t>핀테크 시대에 금융업에 대한 유연한 사고의 필요성을 설명할 수 있다.</t>
  </si>
  <si>
    <t>금융업계에서 일어나는 빅블러 현상의 정의를 설명할 수 있다.</t>
  </si>
  <si>
    <t>국내 금융업계의 현실과 해외 시장의 차이를 파악하고 설명할 수 있다.</t>
  </si>
  <si>
    <t>오픈뱅킹과 마이데이터로 시작된 플랫폼 전쟁 현상의 사례를 설명할 수 있다.</t>
  </si>
  <si>
    <t>빅테크의 의미를 알고 국내외 빅테크 사례를 설명할 수 있다.</t>
  </si>
  <si>
    <t>미래 금융 플랫폼 시장에서 성공할 수 있는 인사이트에 대해 설명할 수 있다.</t>
  </si>
  <si>
    <t>기획에 관해 정의내릴 수 있고, 새로운 방향성에 대해 고민할 수 있다.</t>
  </si>
  <si>
    <t>기획의 3요소가 컨셉력, 구성력, 설득력임을 이해하고, 설명할 수 있다.</t>
  </si>
  <si>
    <t>기획 유형별로 목차설계가 달라짐을 인식하고, 현업에 적용할 수 있다.</t>
  </si>
  <si>
    <t>일본의 영향으로 전략분야에 기업문화가 중요해짐을 이해하고, 설명할 수 있다.</t>
  </si>
  <si>
    <t>2000년대 이후에 변화혁신이 사업전략의 핵심 이슈임을 인식하고, 설명할 수 있다.</t>
  </si>
  <si>
    <t>비즈니스 시대 정신이 분석과 실행, 통찰로 이어짐을 이해하고, 설명할 수 있다.</t>
  </si>
  <si>
    <t>외부환경 분석기법으로 PEST, 업계분석, 산업구조분석 기법을 학습하고, 설명할 수 있다.</t>
  </si>
  <si>
    <t>내부환경 분석기법으로 3C분석, SWOT분석 기법을 학습하고, 설명할 수 있다.</t>
  </si>
  <si>
    <t>핵심역량은 조직의 내부강점을 기반으로 함을 인식하고, 설명할 수 있다.</t>
  </si>
  <si>
    <t>경영자원에 인적, 물적, 재정, 기술자원이 있음을 이해하고 설명할 수 있다.</t>
  </si>
  <si>
    <t>조직의 핵심역량을 포착하기 위한 VRIO, RPV 기법을 학습하고 설명할 수 있다.</t>
  </si>
  <si>
    <t>전략기획에 분석과 실행 외에 통찰적 접근이 등장함을 인식하고 설명할 수 있다.</t>
  </si>
  <si>
    <t>분석적 숙련과 직관적 통찰의 균형이 디자인 씽킹의 핵심임을 이해하고 설명할 수 있다.</t>
  </si>
  <si>
    <t>디자인 씽킹의 프로세스의 종류별 내용과 모든 프로세스의 공통적 맥락을 설명할 수 있다.</t>
  </si>
  <si>
    <t>전략사고의 3요소가 분석력, 실행력, 통찰력임을 설명할 수 있다.</t>
  </si>
  <si>
    <t>애자일은 민첩한 전략과 조직을 동시에 표현함을 이해하고 설명할 수 있다.</t>
  </si>
  <si>
    <t>하이얼 케이스 스터디를 통해 전략과 조직의 합체를 학습하고 설명할 수 있다.</t>
  </si>
  <si>
    <t>비즈니스 모델은 '누구에게 무엇을 어떻게'가 핵심임을 학습하고, 설명할 수 있다.</t>
  </si>
  <si>
    <t>미국의 혁신, 일본의 카이젠, 유럽의 필드워크 중에서 제일 중요한 것은 고객임을 인식하고, 설명할 수 있다.</t>
  </si>
  <si>
    <t>2020년대 전략가들의 화두는 고객임을 이해하고 현업에 적용할 수 있다.</t>
  </si>
  <si>
    <t>전략경영과 영업마케팅 융합으로 마케팅전략을 발전시켜 현업에 적용할 수 있다.</t>
  </si>
  <si>
    <t>시장진입전략의 도구는 STP임을 학습하고, 설명할 수 있다.</t>
  </si>
  <si>
    <t>마케팅믹스 관리 도구는 4P임을 학습하고, 설명할 수 있다.</t>
  </si>
  <si>
    <t>직장에 대한 의미와 직장생활에 대한 MZ세대의 가치관에 대해 설명할 수 있다.</t>
  </si>
  <si>
    <t>기성세대들의 직장에서 일과 삶에 대한 인식의 변화를 설명할 수 있다.</t>
  </si>
  <si>
    <t>다양한 사례를 통해 워크 라이프 하모니의 중요성을 설명할 수 있다.</t>
  </si>
  <si>
    <t>장기적 관점의 워라밸이 추구하는 방향성에 대해 설명할 수 있다.</t>
  </si>
  <si>
    <t>워크, 라이프를 위한 시간 확보 방법을 설명할 수 있다.</t>
  </si>
  <si>
    <t>워라밸을 위한 자기돌봄의 개념과 방법에 대해 설명할 수 있다.</t>
  </si>
  <si>
    <t>워라밸을 위한 일 역량을 점검하고 효율적인 업무를 위한 방법을 설명할 수 있다.</t>
  </si>
  <si>
    <t>워라밸 조직의 다양한 사례를 통해 워라밸을 위한 환경과 제도를 설명할 수 있다.</t>
  </si>
  <si>
    <t>조직 내 다양한 세대의 워라밸 인식에 따른 장애요인에 대해 설명할 수 있다.</t>
  </si>
  <si>
    <t>워라밸을 방해하는 비효율적인 업무방식의 멀티태스킹에 대해 설명할 수 있다.</t>
  </si>
  <si>
    <t>워라밸을 방해하는 업무적 상황을 탐색하고 거절하는 방법을 설명할 수 있다.</t>
  </si>
  <si>
    <t>나의 행복의 시간을 진단해 볼 수 있으며 행복의 철학적 입장 두 가지를 살펴 행복의 본질에 접근할 수 있고 행복의 본질 네 가지를 통해 행복을 바로 설명할 수 있다.</t>
  </si>
  <si>
    <t>행복은 노력으로 변화 가능함을 알고 비교하기를 멈추는 법을 설명할 수 있으며 부정적인 경험을 긍정적인 경험으로 바꿀 수 있다.</t>
  </si>
  <si>
    <t>감사하기를 통해 고마움을 찾을 수 있으며 친절은 나와 타인을 성장하게 할 수 있음을 설명할 수 있다.</t>
  </si>
  <si>
    <t>제대로 된 휴식의 필요성을 알고 제대로 된 휴식은 무엇인지 설명할 수 있다.</t>
  </si>
  <si>
    <t>디지털 콘텐츠의 활용이 제대로 된 휴식을 방해하는 이유를 알고 디지털 미니멀리즘을 이해하고 실천법을 설명할 수 있으며 걷기와 같은 유용한 활동을 하며 디지털 미니멀리즘을 설명할 수 있다.</t>
  </si>
  <si>
    <t>공간이 인간의 삶에 영향을 주는 것을 알고 케렌시아의 정의와 필요성을 설명할 수 있으며 진정한 휴식을 위한 나만의 케렌시아를 설명할 수 있다.</t>
  </si>
  <si>
    <t>커뮤니케이션에 있어 비언어적 소통의 중요성을 알고 비언어적 소통의 부재로 인한 우리들의 고민은 무엇인지 공감할 수 있으며 효율적인 비대면 소통을 위한 방법에 대해 파악할 수 있다.</t>
  </si>
  <si>
    <t>재택근무 시 최적의 근무여건 조성을 위해 필요한 것은 무엇인지 설명할 수 있고 몰입을 위한 적절한 휴식방법을 알고 실천할 수 있다.</t>
  </si>
  <si>
    <t xml:space="preserve">워라밸 관점에서의 명확한 업무지시의 중요성을 설명할 수 있고 명확한 업무지시의 4가지 방법에 대해 설명할 수 있다. </t>
  </si>
  <si>
    <t>업무효율성을 높이기 위해서는 업무의 우선순위를 정하고 적절한 시간배분이 중요하다는 것을 알고 업무 우선순위를 정하는 5가지 방법에 따라 먼저 할 것과 나중에 할 것을 효과적으로 구분할 수 있다.</t>
  </si>
  <si>
    <t>조직에서 의견대립과 갈등이 반드시 부정적인 것은 아님을 알고 서로의 의견이 다를 때 생산적 대화로 이끌 수 있는 방법에 대해 설명할 수 있다.</t>
  </si>
  <si>
    <t xml:space="preserve">코로나19로 바뀐 영업환경에 적응력을 강화할 수 있다. </t>
  </si>
  <si>
    <t>코로나19로 바뀐 영업환경 변화의 위기와 기회를 활용할 수 있다.</t>
  </si>
  <si>
    <t>코로나19로 바뀐 영업 관리 대응능력을 함양하여 올바르게 대처할 수 있다.</t>
  </si>
  <si>
    <t>전략적 영업 관리 능력을 활용할 수 있다.</t>
  </si>
  <si>
    <t>영업 관리 프로세스 구성 능력을 향상시킬 수 있다.</t>
  </si>
  <si>
    <t>세일즈 퍼널을 이해하고 적용할 수 있다.</t>
  </si>
  <si>
    <t>최신 글로벌 영업 관리 트렌드를 이해하고 적용할 수 있다.</t>
  </si>
  <si>
    <t>세일즈 뉴 노멀 시대 과학적 성과관리 시스템 트렌드를 이해하고 활용할 수 있다.</t>
  </si>
  <si>
    <t>CRM과 SFA(Sales Forces Automation) 활용할 수 있다.</t>
  </si>
  <si>
    <t>세일즈 뉴 노멀 시대 영업 성과 및 목표 관리를 수립할 수 있다.</t>
  </si>
  <si>
    <t>세일즈 뉴 노멀 시대 영업 과정 관리와 결과 관리 역량을 향상시킬 수 있다.</t>
  </si>
  <si>
    <t>세일즈 뉴 노멀 시대 Feedback 및 평가/보상 방안 을 모색하여 올바르게 적용할 수 있다.</t>
  </si>
  <si>
    <t>DB와 DT를 활용한 이사결정권자나 이해관계자의 활용 전략을 적용할 수 있다.</t>
  </si>
  <si>
    <t>성과로 연결되는 마감 기회를 포착할 수 있다.</t>
  </si>
  <si>
    <t>성과로 연결되는 마감 장애 요소를 해결할 수 있다.</t>
  </si>
  <si>
    <t>치열한 경쟁 환경 속 차별적 혜택을 제시하는 마감 제시 능력을 활용할 수 있다.</t>
  </si>
  <si>
    <t>Un-Tact 시대, 우선순위에 기반한 전략적 고객 관계를 유지할 수 있다.</t>
  </si>
  <si>
    <t>고객 유형별 관계지향 셀링 전략를 적용할 수 있다.</t>
  </si>
  <si>
    <t>On/Off line 채널별 성공적인 고객 관계를 관리할 수 있다.</t>
  </si>
  <si>
    <t>고객의 충족되지 않은 요구사항 파악을 통한 고객 생애 가치를 높일 수 있다.</t>
  </si>
  <si>
    <t>전략적 영업 계획을 통한 제안 우위를 확보할 수 있다.</t>
  </si>
  <si>
    <t>고객 중심 Value Selling, 가치 기반 판매 역량을 향상시킬 수 있다.</t>
  </si>
  <si>
    <t>표면에 드러난 세대간 소통을 기반으로 이러한 현상이 나타난 이유와 향후 기술 변화가 우리 주변의 소통에 영향을 미칠 가능성에 대해 설명할 수 있다.</t>
  </si>
  <si>
    <t>뉴노멀이 현실에 닥쳐와 있는 영역이라고 할 수 있는 세대 간 소통과 비대면 소통의 대응방안 살펴보고 실제 사례로 적용할 수 있다.</t>
  </si>
  <si>
    <t>사람이 사람을 만나 정보를 교류하고 서로간의 심정에 대하여 공감하고 소통할 수 있다.</t>
  </si>
  <si>
    <t>대면 소통과 비대면 소통이 공존하는 세상에서 최적의 소통 도구를 사용해 진심을 전하는 방법에 대해 설명하고 활용할 수 있다.</t>
  </si>
  <si>
    <t>소통의 효과성 측면이 강조된 과거와 달리 뉴노멀 소통에서는 시간과 에너지를 줄일 수 있는 효율성 측면이 강조되었으며 새로운 방식으로 소통할 수 있다.</t>
  </si>
  <si>
    <t>최적의 소통을 위해 다양해진 채널을 어떻게 활용할 것인지가 뉴노멀 소통 전략의 핵심임을 이해하고 방안 탐색하여 적용할 수 있다.</t>
  </si>
  <si>
    <t>뉴노멀 시대에 피해야 할 소통의 정의와 사례에 대해 설명할 수 있다.</t>
  </si>
  <si>
    <t>메시지보다 미디어가 그 중요성에서 더 앞서고 있음을 수용하고 오류를 찾아 바르게 고칠 수 있다.</t>
  </si>
  <si>
    <t>수평조직이 트렌드가 되는 세상에서 수요자 중심의 투웨이 방식을 지향하여 적용할 수 있다.</t>
  </si>
  <si>
    <t>분량은 줄이고 메시지는 강렬하게 전달하는 스킬을 습득하여 적용할 수 있다.</t>
  </si>
  <si>
    <t>대방의 시간은 최소로 빼앗는 센스에 대해 배우고, 다양한 디지털 소통도구를 유연하게 활용하고 섞어서 쓸 수 있다.</t>
  </si>
  <si>
    <t>내 리액션을 키우고 상대방 리액션에는 무덤덤해지는 방법에 대해 배우고, 원만한 관계를 만들 수 있다.</t>
  </si>
  <si>
    <t>비대면 소통 도구가 증가함에 따라서, 도구를 적재적소에서 활용할 수 있다.</t>
  </si>
  <si>
    <t>디지털 소통에서 가장 기초가 되는 이메일과 문자의 속성을 이해하고, 설명할 수 있다.</t>
  </si>
  <si>
    <t>디지털과 아날로그가 병존하는 디지로그 소통인 전화의 기술을 가지고 실제 상황에 적용할 수 있다.</t>
  </si>
  <si>
    <t>비대면 회의에 대해 이해하고, 비대면 회의를 준비할 수 있다.</t>
  </si>
  <si>
    <t>비대면 회의의 참가 방법 및 주의사항에 대해 이해하며, 비대면 회의를 진행할 수 있다.</t>
  </si>
  <si>
    <t>비대면 회의의 결과 정리 및 후속조치를 할 수 있다.</t>
  </si>
  <si>
    <t>뉴노멀 시대에도 공존하게 될 대면미팅을 실속 있게 진행할 수 있다.</t>
  </si>
  <si>
    <t>대면사회는 사라지지 않으므로, 오프라인 미팅에 대해서도 진행요령을 익혀, 실제 미팅에 적용할 수 있다.</t>
  </si>
  <si>
    <t>상황과 기술 변화에 따른 습관 변화와 시대를 막론하고 고수해야 할 소통원리의 균형 필요성에 대해 설명할 수 있다.</t>
  </si>
  <si>
    <t>진정한 소통은 내 마음 속에 무언가 꿈틀거림이 남은 경우이므로 이를 위해 진심으로 소통할 수 있다.</t>
  </si>
  <si>
    <t>사회적 동물인 인간이 네트워킹/관계관리를 전략적으로 활용할 때,  부딪히는 다양한 상황에 대해 설명할 수 있다.</t>
  </si>
  <si>
    <t>네트워킹/관계관리의 목적이 조직성과 향상임을 인식하고 그 요소를 알고 네트워킹/관계관리를 통해 조직목표, 역할수행, 절차준수에 대해 설명할 수 있다.</t>
  </si>
  <si>
    <t>네트워킹/관계관리를 통해 직장내 맡은 역할을 완벽하게 수행하고 조직내외의 협조와 배려를 통해 탁월한 조직성과에 대해 설명할 수 있다.</t>
  </si>
  <si>
    <t>조직생활에서 상사는 필수불가결한 존재로써 상사와의 완만한 네트워킹을 해야 함을 인식하고, 상사의 상사까지 나의 네트워킹 범위에 포함시켜 업무를 수행하면 좋은 결과가 있음을 설명할 수 있다.</t>
  </si>
  <si>
    <t>조직은 조직의 목표, 역할, 프로세스를 설계하여 최대한 합리성을 추구하더라도 인간이라는 존재가 갖는 비합리적 측면을 품고 있음을 이해하고  이를 대응하기 위하여 상사의 스타일을 Push Type과 Pull Type으로 구분하여 설명할 수 있다.</t>
  </si>
  <si>
    <t>상대적인 인간세계에서, 상사 입장에 서서 나의 행동을 바라보고 내가 개선하고 더 노력할 부분은 무엇인가를 생각함으로써 조직의 평화와 성과창출에 기여하는 계기를 설명할 수 있다.</t>
  </si>
  <si>
    <t>기초인적사항과 응용인적사항 파악의 중요성에 대해 설명할 수 있다.</t>
  </si>
  <si>
    <t xml:space="preserve">회사 기구조직도와 각 부서의 수행업무 내용 변천사가 중요한 이유에 대해 이해하고,  동료가 수행하는 업무의 특성과 고충의 이해가 필요한 이유에 대해 설명할 수 있다. </t>
  </si>
  <si>
    <t>강점 결합의 시대임을 인식하고, 동료의 강·약점을 파악하여 서로의 약점을 보안해주는 강점 결합의 업무에 대해 설명할 수 있다.</t>
  </si>
  <si>
    <t>적극적 경청이 소통의 출발점임을 이해하고, 후배/부하직원의 이야기를 잘 듣는 법을 설명할 수 있다.</t>
  </si>
  <si>
    <t xml:space="preserve">두가지 관리 공백을 인식하고, 직무역량표 설계와 직무OJT의 중요성을 이해하고 피드백 하는 방법에 대해 설명할 수 있다. </t>
  </si>
  <si>
    <t>마음 공백을 최소화하기 위해서는 일하는 재미, 업무의 의미, 적당한 스트레스가 중요함과 미래에 대한 대화를 통해 마음 공백에 개입할 수 있음을 이해하고 설명할 수 있다.</t>
  </si>
  <si>
    <t>협력업체 역사를 통해 강·약점을 분석하는 법에 대해 이해하고, 협력업체 사업을 정확하게 이해할수록 네트워킹의 폭과 깊이가 확장됨을 설명할 수 있다.</t>
  </si>
  <si>
    <t>협력업체 키맨들의 기대사항을 파악하는 것의  중요함과 스킬을 학습하여 이를 통해 도출한 기대사항을 설명할 수 있다.</t>
  </si>
  <si>
    <t>인간 세계는 Image로 움직인다는 사실과 협력업체와의 상생해야 함을 이해하며, 협력업체를 존중하는 언어와 행동을 설명할 수 있다.</t>
  </si>
  <si>
    <t xml:space="preserve">인간의 행동 95%가 무의식과 가까운 사람에게 무심함인 것을 인식하고 가까운 사람 간의 주의집중하는 방법을 실생활에 적용할 수 있다. </t>
  </si>
  <si>
    <t>가정에 가훈이 필요함을 인식하고, 가훈은 여러 세대가 경험한 문화적 DNA로서, 양·질·격의 단계를 밟아 진화하며 궁극적으로는 나만의 격을 찾는 것이 중요함을 설명할 수 있다.</t>
  </si>
  <si>
    <t>인간세계에서 신뢰의 중요성을 인식하고, 경제적 이득이나 손실이 분명하게 드러나는 일에 있어서 신중해야 함을 이해하고, 친구관계를 비즈니스와 혼동하지 않는 자세를 설명할 수 있다.</t>
  </si>
  <si>
    <t>고맥락 사회에서 경조사가 갖는 중요성을 이해하고, 경조사 참석 범위와 액수를 사전에 나만의 기준으로 정해야 함을 설명할 수 있다.</t>
  </si>
  <si>
    <t>아날로그 네트워킹의 한계 숫자가 150명이라는 연구결과와 소셜네트워크를 도구로 활용하여 한계를 극복한 사례들을 살펴보고 팽창된 자아의 위험성에 대해 인식할 수 있다.</t>
  </si>
  <si>
    <t xml:space="preserve">사회모임에서 리더직이 중요한 이유와 회장과 총무의 역할에 대해서 이해하고, 리더역할의 수행으로 나를 성장시킨다는 관점을 갖을 수 있다. </t>
  </si>
  <si>
    <t>마케팅에서 핵심 키워드가 시장에서 고객이 변한 이유와 고객의 마음을 붙잡아야 하는 이유에 대해서 이해하고 설명할 수 있다.</t>
  </si>
  <si>
    <t>고객요구에 대응하는 방법과 고객니즈에 대응하는 방법을 학습하고, 고객 트렌드의 중요성에 대해 설명할 수 있다.</t>
  </si>
  <si>
    <t xml:space="preserve">트렌드의 정의와 고객 트렌드 찾는 방법에 대해 학습하고, 미래를 살아남는 방법에 대해 이해하고 설명할 수 있다. </t>
  </si>
  <si>
    <t>동기부여의 의미를 정확히 알고 동기부여와 관련된 이론을 설명할 수 있다.</t>
  </si>
  <si>
    <t xml:space="preserve">동기의 근원이 되는 네 가지 요소를 설명할 수 있다. </t>
  </si>
  <si>
    <t>동기부여의 방해 요소를 알고 해결 방법을 설명할 수 있다.</t>
  </si>
  <si>
    <t>동기를 스스로 부여해야 하는 이유를 알고 이때 얻을 수 있는 효과에 대해 설명할 수 있다.</t>
  </si>
  <si>
    <t>성과관리의 의미를 알고 동기를 스스로 부여하기 위해 성과관리가 필요한 이유를 설명할 수 있다.</t>
  </si>
  <si>
    <t>신뢰 발전 단계를 알고 동기부여를 위해 신뢰가 필요한 이유와 신뢰가 갖는 힘을 설명할 수 있다.</t>
  </si>
  <si>
    <t>신뢰와 동기부여와 업무 몰입의 관계를 이해하고 신뢰로 동기를 부여하는 방법을 설명할 수 있다.</t>
  </si>
  <si>
    <t>동기를 스스로 부여하는 일과 자신감과의 관계를 이해하고 자신감 배양을 위한 성과 창출 과정을 설명할 수 있다.</t>
  </si>
  <si>
    <t>상호 동기부여 조직이란 무엇인지 알고 구성요소를 나열할 수 있다.</t>
  </si>
  <si>
    <t>상호 동기부여 조직의 다양한 특징들을 구체적으로 설명할 수 있다.</t>
  </si>
  <si>
    <t xml:space="preserve">상호 동기부여 조직을 만들기 위한 방법을 구체적으로 이해하고 리더, 중간관리자, 팀원이 실천해야 할 역할을 제시할 수 있다. </t>
  </si>
  <si>
    <t>동기부여와 관련하여 목표의 의미와 위력을 정확히 이해하고, 목표를 세우지 않는 주요 원인 분석과 설정한 목표의 적합성 여부를 확인하는 방법을 개괄적으로 이해하고 설명할 수 있다.</t>
  </si>
  <si>
    <t>목표 설정을 위한 구체성, 도전성, 역산성의 사례를 통해 그 의미를 설명할 수 있다.</t>
  </si>
  <si>
    <t>동기부여를 위한 목표 설정 기술 중 공동작업과 합의 기술, 분류 및 구분기술,  가치 연관성 제고 기술에 대해 설명할 수 있다.</t>
  </si>
  <si>
    <t>동기부여와의 연관성을 바탕으로 전략의 개념과 올바른 전략 수립과의 관계, 전략 수립 프로세스를 이해하고 설명할 수 있다.</t>
  </si>
  <si>
    <t>동기부여를 위해 목표를 잘게 쪼개야 하는 이유와 방법, 효과를 동기부여 측면에서 이해하고 설명할 수 있다.</t>
  </si>
  <si>
    <t>동기부여를 위한 핵심성공요인과 예상장애요인, 타케팅 전략의 핵심과 절차에 대해 이해하고 설명할 수 있다.</t>
  </si>
  <si>
    <t>전략 과제가 무엇인지 알고 전략 과제 도출 기술을 설명할 수 있다.</t>
  </si>
  <si>
    <t>전략 과제와 핵심성과지표의 연관성을 알고 핵심성과지표 설정 기술 및 유형과 핵심성과지표 점검 방법을 이해하고 설명할 수 있다.</t>
  </si>
  <si>
    <t>동기부여에 관련해 실행계획의 의미를 알고 모니터링 의미와 실천방법을 설명할 수 있다.</t>
  </si>
  <si>
    <t>효과성과 효율성의 개념을 정확히 알고 동기부여와의 연관성을 설명할 수 있다.</t>
  </si>
  <si>
    <t>동기부여를 위해 요구되는 긍정적 자세의 세 가지 의미를 이해하고 설명할 수 있다.</t>
  </si>
  <si>
    <t>동기부여를 위해 자기 자신 뿐만 아니라 타인과 소통하는 방법을 이해하고 설명할 수 있다.</t>
  </si>
  <si>
    <t>디자인 씽킹의 개념 및 등장 배경과 중요성에 대해 이해하고 설명할 수 있다.</t>
  </si>
  <si>
    <t>디자인 씽킹으로 창의적인 생각의 도구로써 차별화된 고객 가치를 창출할 수 있다.</t>
  </si>
  <si>
    <t>디자인 씽킹으로 본질과 핵심을 파악할 수 있다.</t>
  </si>
  <si>
    <t>디자인 씽킹의 과학적인 접근 방법을 통해 문제를 해결할 수 있다.</t>
  </si>
  <si>
    <t>디자인적 사고를 가로 막는 장애 요인과 그 원인을 인지하고 사례에 적용할 수 있다.</t>
  </si>
  <si>
    <t>디자인 씽킹에 입각한 문제 해결 과정에 참여하는 구성원이 지녀야 할 바람직한 자질에 대해 설명할 수 있다.</t>
  </si>
  <si>
    <t>디자인 씽킹을 적용하는 과정에서 구체적인 리더십을 발휘할 수 있다.</t>
  </si>
  <si>
    <t>디자인 씽킹을 통한 창의적 조직문화 구현을 위해, 리더가 구성원들과 회의를 통해 소통할 수 있다.</t>
  </si>
  <si>
    <t>디자인 씽킹 방법론을 적용함에 있어서, 조직의 리더가 불확실한 상황에서 최선의 결과물을 얻을 수 있는 조직문화 구현 방향성에 대해 설명할 수 있다.</t>
  </si>
  <si>
    <t>조직 및 개인 차원의 경쟁력을 담보하는 유용한 도구인 디자인 씽킹에 대해 설명할 수 있다.</t>
  </si>
  <si>
    <t>디자인 씽킹에서 강조하는 핵심 요소가 무엇인지  이해하고, 같이 일하고 싶은 사람으로 거듭날 수 있다.</t>
  </si>
  <si>
    <t>개인과 조직이 디자인 씽킹을 방법론을 통해 행복한 사회를 구현하는데 긍정적인 영향을 미칠 수 있음을 사례를 통해 적용할 수 있다.</t>
  </si>
  <si>
    <t>프로젝트를 올바르게 수행할 수 있도록 도와주는 디자인 씽킹 실행계획의 특징에 대해 설명할 수 있다.</t>
  </si>
  <si>
    <t>디자인 씽킹 적용을 위한 실행계획 5단계에 대해  이해하고, 적용할 수 있다.</t>
  </si>
  <si>
    <t>프로젝트 참여자들에게 필요한 마음가짐 살펴보고, 디자인 씽킹을 전략적으로 활용할 수 있다.</t>
  </si>
  <si>
    <t>전통적인 방식으로 신제품 및 서비스를 개발하고자 할 때 목격하기 쉬운 실수들에 대해 인지하고, 미리 예방할 수 있다.</t>
  </si>
  <si>
    <t>신상품 기획에 활용하기 위해 디자인 씽킹을 적용한 방법론을 설명할 수 있다.</t>
  </si>
  <si>
    <t>디자인 씽킹을 적용하여 신제품이나 새로운 서비스를 성공적으로 만들어낸 구체적인 사례들을 참고하여 적용할 수 있다.</t>
  </si>
  <si>
    <t>디자인 씽킹을 통해 사회 구성원들의 생각과 행동을 바람직하게 변화시킬 수 있다.</t>
  </si>
  <si>
    <t>디자인 씽킹 방법론이 공공서비스와 관련된 정책 설계 및 운용에 적용되어 효과성을 발휘할 수 있음을 사례를 통해 설명할 수 있다.</t>
  </si>
  <si>
    <t>편리한 사회적 도구들이 오히려 올바른 의사결정을 방해할 수 있음을 인식하고, 디자인 씽킹을 적용할 수 있다.</t>
  </si>
  <si>
    <t>최고의 혁신가들이 디자인 씽킹을 어떻게 적용했고, 시사점은 무엇인지 사례를 통해 이해하고 적용할 수 있다.</t>
  </si>
  <si>
    <t>창조적인 기업 IDEO 사례를 통해, 디자인 씽킹으로 강력한 혁신을 추구하려는 경영자의 열정과 올바른 역할수행 사례를 살펴보고 활용할 수 있다.</t>
  </si>
  <si>
    <t>애플의 최고 경영자로서 디자인 씽킹을 성공적으로 접목한 스티브 잡스 사례를 통해 시사점을 살펴보고 응용할 수 있다.</t>
  </si>
  <si>
    <t>코로나19 등 새로운 환경 및 사회의 극적인 도래를 맞아 변화 필요성 및 주요 이슈에 대해 이해하고 설명할 수 있다.</t>
  </si>
  <si>
    <t>비대면 환경의 도래가 주요 산업에 미치는 영향에 대해 설명할 수 있다.</t>
  </si>
  <si>
    <t>비즈니스 생태계에서 전략적으로 변신하려는 노력이 얼마나 중요한 것인지 인지하고 실제 적용할 수 있다.</t>
  </si>
  <si>
    <t>디지털 트랜스포메이션이 필요한 이유에 대해 다각도로 생각하고 설명할 수 있다.</t>
  </si>
  <si>
    <t>기업 경영에 있어 디지털 트랜스포메이션이 꼭 필요한 이유를 뒷받침하는 몇 가지 요인들에 대해 이해하고 활용할 수 있다.</t>
  </si>
  <si>
    <t>조직의 미래 준비가 어려운 이유에 대해 이해하고 대비할 수 있다.</t>
  </si>
  <si>
    <t>디지털 트랜스포메이션의 개념과 추진단계에 대해 설명할 수 있다.</t>
  </si>
  <si>
    <t>디지털 트랜스포메이션 혁신을 통해 미래 변화를 체감할 수 있는 주요 분야 사례에 대해 이해하고 적용할 수 있다.</t>
  </si>
  <si>
    <t>디지털 트랜스포메이션을 통해 성공적인 미래 변화를 꾀하는데 필요한 요소에 대해 생각하고 준비할 수 있다.</t>
  </si>
  <si>
    <t>디지털 트랜스포메이션을 가속화시키는 주요 기술을 활용할 수 있다.</t>
  </si>
  <si>
    <t>몇 개 산업과 관련된 디지털 트랜스포메이션 가속화 상황과 이슈를 설명할 수 있다.</t>
  </si>
  <si>
    <t>디지털 기술을 활용한 생산성 향상 방안에 대해 생각하고 준비할 수 있다.</t>
  </si>
  <si>
    <t>혁신 기업들이 기존 산업에 플랫폼 비즈니스를 접목해 영향력을 미치는 현상 사례를 적용할 수 있다.</t>
  </si>
  <si>
    <t>디지털 혁신에 민감하게 대응하기 위해 필요한 요소들을 활용할 수 있다.</t>
  </si>
  <si>
    <t>플랫폼 전략을 성공적으로 수행한 기업의 사례를 통해 국내 기업에 적용해 볼만한 시사점을 도출할 수 있다.</t>
  </si>
  <si>
    <t>디지털 기업의 의미를 살펴보고 디지털 전환을 지향해야만 하는 당위성을 공감할 수 있다.</t>
  </si>
  <si>
    <t>디지털 전략을 성공적으로 수행하기 위한 조직 운영에 새롭게 필요한 요소들에 대해 준비할 수 있다.</t>
  </si>
  <si>
    <t>디지털화 측면에서 가장 변신에 성공한 기업의 조직 운영 사례를 살펴보고 시사점 고찰할 수 있다.</t>
  </si>
  <si>
    <t>디지털 트랜스포메이션을 가속화시킬 수 있는 옴니채널 전략이 무엇인지 살펴보고 필요성에 대해 공감할 수 있다.</t>
  </si>
  <si>
    <t>옴니채널 전략 실행에 있어 핵심적인 성공요인이 무엇인지 살펴보고 준비할 수 있다.</t>
  </si>
  <si>
    <t>성공적인 옴니채널 전략을 실행한 기업사례를 살펴봄으로써 시사점을 도출할 수 있다.</t>
  </si>
  <si>
    <t>디지털 시대를 맞이하여 기업경영에 있어 다양한 데이터 활용의 필요성을 공감하고 패러다임 시프트를 이해하고 활용할 수 있다.</t>
  </si>
  <si>
    <t>감정정보를 활용하여 시장과 미래를 예측하고 적절하게 대응하기 위한 방향성을 이해하고 실행할 수 있다.</t>
  </si>
  <si>
    <t>전략적인 데이터 활용을 통해 새로운 고객가치를 창출한 패션기업 사례를 살펴봄으로써 성공요인을 확인하고 적용할 수 있다.</t>
  </si>
  <si>
    <t>마케팅의 정의와 마케팅이 필요한 이유를 알고, 마케팅의 발전 흐름을 이해할 수 있다.</t>
  </si>
  <si>
    <t>마케팅 Issue를 인식하고, 전략적 사고 프로세스 및 마케팅 기획 프로세스를 이해할 수 있다.</t>
  </si>
  <si>
    <t>마케터로서 기업의 전략과 성과에 영향을 미치는 외부환경변수에 대한 이해의 폭을 넓힐 수 있다.</t>
  </si>
  <si>
    <t>회사의 전략 마케팅에 직접적인 영향을 줄 수 있는 다양한 외부변수를 이해할 수 있다.</t>
  </si>
  <si>
    <t>다양한 외부환경 분석의 방향과 의미를 이해할 수 있다.</t>
  </si>
  <si>
    <t>고객의 구매행동과 프로세스를 이해하고 마케터로서의 전략 수립에 착안할 수 있다.</t>
  </si>
  <si>
    <t>우리 회사의 내부 역량 분석을 통하여 시장에 대한 우리의 강점을 파악하고 강화할 수 있다.</t>
  </si>
  <si>
    <t>경쟁시장 분석을 통하여 자사의 차별화 전략을 수립하는 방향을 이해할 수 있다.</t>
  </si>
  <si>
    <t>비즈니스의 고객을 세분화하고 전략적 우선순위를 결정할 수 있도록 안내할 수 있다.</t>
  </si>
  <si>
    <t>신제품과 신사업 개발을 통하여 기업의 지속적인 수익 창출의 필요성과 프로세스를 이해할 수 있다.</t>
  </si>
  <si>
    <t>표적시장 선정을 위하여 세분시장을 평가하는 기준을 이해하고, 표적시장에 접근하기 위한 전략적인 방법을 설명할 수 있다.</t>
  </si>
  <si>
    <t>고객(상대방)이 생각하는 인식의 중요성과 고객에게 선택 받기 위한 차별화 방법을 이해하고, 브랜드 가치를 강화할 수 있는 방향에 대해 설명할 수 있다.</t>
  </si>
  <si>
    <t>포지셔닝의 의미, 유형과 특징, 포지셔닝 지도를 이해하고 효과·효율적인 포지셔닝 전략의 선택과 수행방법을 설명할 수 있다.</t>
  </si>
  <si>
    <t>고객중심의 마케팅 재편성 흐름을 이해하고, 현업에 적용할 수 있다.</t>
  </si>
  <si>
    <t>제품의 기본개념과 종류, 제품의 구성요소, 고객의 가치를 증진시키는 방향을 이해하고, 제품믹스와 제품라인 구성과 확대방안을 설명할 수 있다.</t>
  </si>
  <si>
    <t>가격에 영향을 미치는 다양한 요인과 영향을 이해하고, 가격책정 프로세스를 통해 다양한 가격전략의 개념과 목적을 설명할 수 있다.</t>
  </si>
  <si>
    <t>마케팅에서 유통의 개념과 역할, 그리고 유통을 구성하는 다양한 경로와 구성원의 조직패턴을 이해할 수 있다.</t>
  </si>
  <si>
    <t>촉진활동의 정의 및 구성요소, 촉진믹스의 Push 전략과 Pull 전략 그리고 대표적인 촉진믹스 광고, PR, 인적판매, 판매촉진에 대해 설명할 수 있다.</t>
  </si>
  <si>
    <t>서비스의 특징과 서비스 Marketing Mix, 새로운 믹스 개념과 활용 사례를 설명할 수 있다.</t>
  </si>
  <si>
    <t>B2B 시장과 마케팅 전략의 특성, 마케팅의 변화 방향에 대해 이해하고, B2B 시장에 대응하기 위한 전략과 전술방안에 대해 설명할 수 있다.</t>
  </si>
  <si>
    <t>서비스 마케팅의 정의와 필요성, 서비스 품질 관리의 핵심 사항, 서비스 마케팅 만의 실행 전략을 이해하고 분석·설명할 수 있다.</t>
  </si>
  <si>
    <t>기성세대와 MZ세대를 아우르는 목표 설정 방법을 활용할 수 있다.</t>
  </si>
  <si>
    <t>목적과 목표의 의미와 목표 설정의 효용성을 이해하고 적용할 수 있다.</t>
  </si>
  <si>
    <t>목표의 달성도를 높이는 SMART 목표 설정 기법을 이해하고 설명할 수 있다.</t>
  </si>
  <si>
    <t>목표관리 이론의 등장 배경과 MBO, BSC, OKR의 개념을 이해하고 설명할 수 있다.</t>
  </si>
  <si>
    <t>목적·목표의 의미와 목표설정의 효용성을 활용할 수 있다.</t>
  </si>
  <si>
    <t>언택트 시대 특징 이해 및 목표/성과 관리방법을 이해하여 실제 적용할 수 있다.</t>
  </si>
  <si>
    <t>기업의 성과 도출을 위한 목표관리의 핵심요소 Alignment 개념을 이해하고 설명할 수 있다.</t>
  </si>
  <si>
    <t>성과관리를 위한 관리와 권한위양의 의미 및 활용법을 실제 활용할 수 있다.</t>
  </si>
  <si>
    <t>효과적인 목표 성과 관리 기법으로의 Asile 기법을 적용시킬 수 있다</t>
  </si>
  <si>
    <t>HR-Tech 변화 트렌드와 목표/성과관리 Tech를 활용할 수 있다.</t>
  </si>
  <si>
    <t>밀레니얼 특성을 고려한 조직의 목표성과관리 IT플랫폼을 도입할 수 있다.</t>
  </si>
  <si>
    <t>성공적인 시간관리의 핵심포인트를 정할 수 있다.</t>
  </si>
  <si>
    <t>일의 성격과 개인의 특성을 감안한 관리 기법과 시간을 창출할 수 있다.</t>
  </si>
  <si>
    <t>시간관리 경영의 의미와 관리방법을 알고 활용할 수 있다.</t>
  </si>
  <si>
    <t>성공적인 경영을 위한 최고경영자의 효과적인 시간관리 전략을 사용할 수 있다.</t>
  </si>
  <si>
    <t>효과적인 시간관리를 위한 우선순위 정하기 및 선택과 집중 방법을 설명할 수 있다.</t>
  </si>
  <si>
    <t>시간관리 방법을 습득하여 자기 인생의 가치를 높일 수 있다.</t>
  </si>
  <si>
    <t>무역의 개념을 이해하고, 무역거래의 특징과 무역계약의 본질을 알며, 무역계약과 종속계약을 설명할 수 있다.</t>
  </si>
  <si>
    <t>품질조건, 수량조건, 가격조건, 포장조건에 대해 이해하고, 주요 분잴해결조항의 종류와 조항내용을 설명할 수 있다.</t>
  </si>
  <si>
    <t>인코텀스 개념과 사용 목적을 이해하고 Incoterms 2020 종류를 설명할 수 있다.</t>
  </si>
  <si>
    <t>DPU, DDP, FOB, CIF 조건에 대해 설명할 수 있다.</t>
  </si>
  <si>
    <t>송금방식과 추심방식에 대해 이해하고, 각 방식의 공통점과 차이점을 비교할 수 있다.</t>
  </si>
  <si>
    <t>신용장의 개념을 이해하고, 추심과 신용장의 특징을 서로 비교할 수 있으며, 신용장의 효용을 수출자, 수입자 입장에서 설명할 수 있다.</t>
  </si>
  <si>
    <t>해상보험계약 개념을 이해하고 해상보험에서 사용되는 주로 용어를 설명할 수 있다.</t>
  </si>
  <si>
    <t>협회적하약관의 개념을 이해하고, 신협회적하약관의 종류와 담보위험, 면책위험의 범위, 특별약관의 개념과 종류에 대해 설명할 수 있다.</t>
  </si>
  <si>
    <t>계약성립과 offer sheet, Sales contract, 그리고 일반거래조건 협정서를 이해할 수 있다.</t>
  </si>
  <si>
    <t>Sales Contract와 일반거래조건 협정서의 작성방식을 알고 기재된 내용을 해석할 수 있다.</t>
  </si>
  <si>
    <t>환어음의 개념 및 필요성을 이해하고 환어음의 종류를 구분하는 기준과 중요 용어를 설명할 수 있다.</t>
  </si>
  <si>
    <t>환어음 발행 방법과 환어음 필수 기재사항이 무엇인지 이해하고, 발행된 환어음의 예를 보고 발행할 수 있다.</t>
  </si>
  <si>
    <t>수입자가 작성해야 하는 취소불능화환신용장발행신청서 서식을 영어로 작성할 수 있다.</t>
  </si>
  <si>
    <t>영어로 작성된 취소화환신용장발행 통지서를 예를 들어 설명할 수 있다.</t>
  </si>
  <si>
    <t>해상적하보험증권을 해석하기 위한 기본 원칙을 이해하고, 해상적하보험증권에 기재되는 내용이 무엇인지 설명할 수 있다.</t>
  </si>
  <si>
    <t>해상적하보험증권이 효력을 가지기 위한 요건을 기재사항에 따라 구분하고, 해상적하보험증권의 작성 예를 통해 기재된 내용을 해석할 수 있다.</t>
  </si>
  <si>
    <t>조직과 문제의 연계성을 설명할 수 있으며 조직에서 문제를 정의할 수 있다.</t>
  </si>
  <si>
    <t>전문가의 역할과 문제 해결력의 상관관계를 이해하고 공감할 수 있으며 문제 해결력을 갖춘 전문가로 성장하기 위한 비전을 가질 수 있다.</t>
  </si>
  <si>
    <t>문제 확인 및 해결의 접근 방안에서 우선시 해야 할 현장 확인의 중요성을 설명할 수 있고 문제 해결 과정과 문제 보고 과정에서 현장의 중요성을 설명할 수 있다.</t>
  </si>
  <si>
    <t>문제의 유형에 대해 정의를 할 수 있으며 문제 유형별 접근 방법을 설명할 수 있다.</t>
  </si>
  <si>
    <t>액션러닝의 정의와 철학을 알고 액션러닝의 문제 해결 프로세스를 설명할 수 있으며 액션러닝 문제 해결에서의 핵심 성공 요인을 설명할 수 있다.</t>
  </si>
  <si>
    <t>디자인씽킹의 개념과 문제 해결 프로세스를 설명할 수 있고 디자인씽킹의 문제 해결 사례 학습을 통해 성공 요인을 설명할 수 있다.</t>
  </si>
  <si>
    <t>문제 해결을 위한 과제명의 의미를 설명할 수 있고 과제명의 중요성을 설명할 수 있다.</t>
  </si>
  <si>
    <t>과제 정의 단계에서 시장 상황 등을 고려한 조직차원의 니즈와 고객의 니즈 파악의 의미와 중요성을 설명할 수 있으며 과제에 대한 이해 당사자와 해결안을 실행하는 과정에서의 이해 당사자의 니즈 파악의 중요성을 설명할 수 있다.</t>
  </si>
  <si>
    <t>과제 정의 단계에서 도출할 과제 성과물의 이미지화의 의미와 중요성을 설명할 수 있으며 과제 성과물을 구체화 한 다음 리더와 스폰서에게 보고하고 공감대를 갖는 것의 중요성을 설명할 수 있다.</t>
  </si>
  <si>
    <t>문제점을 구조화하는 방법을 설명할 수 있으며 구조화한 후 그룹 네이밍(Naming)의 방법을 알고 과제의 문제점에서 주요 내용이 누락된 것이 없는지 리뷰하는 과정을 설명할 수 있다.</t>
  </si>
  <si>
    <t>문제를 구조화하고 과제에 영향을 끼치는 핵심 문제와 요인에 집중해야 하는 의미를 알고 접근할 수 있으며 문제의 핵심 80 : 20 파레토 법칙을  설명할 수 있다.</t>
  </si>
  <si>
    <t>문제에 대한 1차 판단 결과는 가설이라는 전제를 가져야 함을 설명할 수 있으며 과제 관련 전문가 인터뷰 등을 통해 문제에 대한 가설 검증을 할 때 얻게 되는 효과를 설명할 수 있다.</t>
  </si>
  <si>
    <t>질문의 효과를 알고 효과적으로 활용하는 방법을 설명할 수 있으며 시사점으로 이끄는 So What 질문의 중요성을 설명할 수 있다.</t>
  </si>
  <si>
    <t>문제 해결 과정에서의 관찰의 중요성을 설명할 수 있으며 실패 사례를 통해 관찰의 중요성을 설명할 수 있고 관찰 역량 향상 방법을 이해하고 활용 동기를  설명할 수 있다.</t>
  </si>
  <si>
    <t>로직트리의 개념을 설명할 수 있으며 로직트리 작성 시 주의 사항을 설명할 수 있고 로직트리 작성 시 연역적 접근과 귀납적 접근의 차이를 설명할 수 있다.</t>
  </si>
  <si>
    <t>브레인스토밍 기법의 개념과 브레인스토밍 적용 단계를 설명할 수 있고 브레인스토밍 활용 사례를 통해 이해도를 높일 수 있다.</t>
  </si>
  <si>
    <t>ERRC 기법의 개념을 알고 ERRC 기법의 적용 사례를 통해  ERRC 접근 방안을 설명할 수 있으며 ERRC를 현장에서 어떻게 적용할 것인지 효과적 방법을 설명할 수 있다.</t>
  </si>
  <si>
    <t>SCAMPER 기법의 개념을 알고 SCAMPER 기법의 적용 사례를 통해 SCAMPER 접근 방안을 설명할 수 있으며 SCAMPER 기법을 현장에서 어떻게  적용할 것인지 방법을 설명할 수 있다.</t>
  </si>
  <si>
    <t>멀티 보팅(Multi-voting) 개념을 설명할 수 있고 주먹 오(Fist to Five) 개념을 알고 활용할 수 있으며 동의단계자(The Gradients of Agreement Scale) 개념을 설명할 수 있다.</t>
  </si>
  <si>
    <t>가중치 평가기법의 개념을 알고 가중치 평가기법의 활용 사례를 통해 활용 방법을 설명할 수 있으며 가중치 평가기법 활용 시 유용한 Tip을 설명할 수 있다.</t>
  </si>
  <si>
    <t>2차원 의사결정 그리드 기법의 개념을 알고 2차원 의사결정 그리드 기법의 활용 사례와 활용 Tip을 설명할 수 있다.</t>
  </si>
  <si>
    <t>프로토 타입 평가의 개념과 중요성을 알고 프로토 타입 활용 사례를 통해 효과를 설명할 수 있으며 프로토 타입의 특이 사례를 통해 프로토 타입에 대한 이해도를 높일 수 있다.</t>
  </si>
  <si>
    <t>해결 대안에 대한 사전 검증 인터뷰의 효과성을 설명할 수 있고 이해 관계자와의 인터뷰는 향후 실행 과정에서 협력을 이끌어 낼 수 있음을 설명할 수 있으며 사전 인터뷰 질문을 체계적으로 준비하고 진행하는 방법을 설명할 수 있다.</t>
  </si>
  <si>
    <t>실행 계획의 중요성을 설명할 수 있으며 실행 계획 수립에서의 효과적인 순서가 있음을 설명할 수 있고 점검 방안도 계획에 포함해야 실행력을 높일 수 있음을 설명할 수 있다.</t>
  </si>
  <si>
    <t>문제의 정의를 설명할 수 있고, 문제의식을 함양할 수 있다.</t>
  </si>
  <si>
    <t>문제의 유형에 대해 학습하고, 수습형, 개선형, 혁신형에 대해 설명할 수 있다.</t>
  </si>
  <si>
    <t>문제해결시 필요한 How, Why, What에 대해 학습하고, 이를 적용할 수 있다.</t>
  </si>
  <si>
    <t>문제해결은 이성과 정서 모두를 고려해야 함을 인지하고 설명할 수 있다.</t>
  </si>
  <si>
    <t>A사, B사, C사의 케이스를 통해 암묵지의 중요성을 이해하고 설명할 수 있다.</t>
  </si>
  <si>
    <t>형식지와 암묵지를 모두 학습하여 미래변화에 적용할 수 있다.</t>
  </si>
  <si>
    <t>일머리를 안다는 것이 문제를 과제화하는 것임을 이해하고, 설명할 수 있다.</t>
  </si>
  <si>
    <t>시계열분석의 중요성에 대해 학습하고, 주요기법을 인지하여 설명할 수 있다.</t>
  </si>
  <si>
    <t>요인분석의 중요성을 인지하고, 주요기법을 이해하여 설명할 수 있다.</t>
  </si>
  <si>
    <t>기초통계분석의 중요성을 인지하고, 주요기법을 학습하여 설명할 수 있다.</t>
  </si>
  <si>
    <t>원인분석의 출발점은 Why?를 생활화하는 것임을 학습하고, 이를 실행할 수 있다.</t>
  </si>
  <si>
    <t>문제해결을 위한 원인분석 방법의 하나인 4M 기법을 학습하고 설명할 수 있다.</t>
  </si>
  <si>
    <t>에러의 3대 유형과 해결방법을 이해하고, 설명할 수 있다.</t>
  </si>
  <si>
    <t>창의성의 기본은 이질적인 요소를 결합하는 것임을 인식하고 설명할 수 있다.</t>
  </si>
  <si>
    <t>체크시트 기법은 이질결합을 구조화한 것임을 설명할 수 있다.</t>
  </si>
  <si>
    <t>창의성을 연마하는 궁극의 방법은 전문성 향상임을 설명할 수 있다.</t>
  </si>
  <si>
    <t>문제발견에서 해결까지 프로세스 씽킹으로 바라보는 관점을 함양할 수 있다.</t>
  </si>
  <si>
    <t>상황은 거시적으로, 문제는 미시적으로 접근하는 자세를 함양할 수 있다.</t>
  </si>
  <si>
    <t>맥킨지 7단계 모델을 활용하여 프로세스를 분석하는 역량을 함양할 수 있다.</t>
  </si>
  <si>
    <t>통찰과 창의의 관계를 이해하고 문제해결을 위한 통찰력의 중요성을 인식할 수 있다.</t>
  </si>
  <si>
    <t>디자인 씽킹이 무엇인지 정의할 수 있다.</t>
  </si>
  <si>
    <t>가추사고 방법론을 이해하고, 설명할 수 있다.</t>
  </si>
  <si>
    <t>물류의 정의와 기능에 대해 설명할 수 있다.</t>
  </si>
  <si>
    <t>물류산업의 활용 범위와 물류산업의 발전방향, 물류시장환경 변화를 설명할 수 있다.</t>
  </si>
  <si>
    <t>물류 창고의 기능과 종류에 대해 설명할 수 있다.</t>
  </si>
  <si>
    <t>7대 낭비의 종류와 5S 관리방법을 이해하고 관리방법에 대해 설명할 수 있다.</t>
  </si>
  <si>
    <t>재고관리의 개념과 역할, 유형을 알고 재고 발생의 원인을 이해하며 재고 과다와 과소에 따른 장단점을 설명할 수 있다.</t>
  </si>
  <si>
    <t>ABC 재고 관리 개념을 알고 ABC 재고 분석 기법을 통해 재고를 구분할 수 있으며 ABC 재고 보관 방식 및 주문시점 결정 방법을 이해하고 적용할 수 있다.</t>
  </si>
  <si>
    <t>포장의 의의와 기능 및 포장 종류별 특징을 알고 포장을 하는 재질을 구분하여 재질에 따른 특징을 설명할 수 있다.</t>
  </si>
  <si>
    <t>물류 SCM 관점에서의 포장 단계 및 포장에서 하드웨어 표준화, 그리고 Pallet와 Container 표준화의 수치를 알고 주요 포장 라벨링을 설명할 수 있다.</t>
  </si>
  <si>
    <t>우리나라의 물류발전 과정과 물류와 유통의 변화를 이해하고, 사회구조 변화에 따라 물류가 어떻게 발전할지 예측할 수 있다.</t>
  </si>
  <si>
    <t>3PL의 발전과정과 3PL 거래의 장점을 알고 3PL 업체를 선정하는 일반적인 기준을 알 수 있다.</t>
  </si>
  <si>
    <t>운송의 개념과 화물자동차 운송의 특징을 이해하고 국내운송에서 화물자동차 운송이 왜 증가하고 있는지 이해하여 화물자동차를 여러 기준에 의해 분류할 수 있다.</t>
  </si>
  <si>
    <t>화물운송 운임에 영향을 주는 요소와 운임을 고정비와 변동비로 구분하고 운송시스템 중 point to point, hub and spoke 방식을 이해하여 운송비 절감 기본원칙을 설명할 수 있다.</t>
  </si>
  <si>
    <t>해상운송의 종류와 해상 컨테이너 화물을 구분하고 해상 컨테이너 터미널의 구조를 이해하여 해상 컨테이너의 다양한 종류를 설명할 수 있다.</t>
  </si>
  <si>
    <t>해상운송운임을 지불주체나 지불시점에 따라 선불, 후불로 구분할 수 있고 해상운송운임으로 발생하는 다양한 비용들을 설명할 수 있다.</t>
  </si>
  <si>
    <t>항공화물 운송서비스를 이해하고 특수화물을 알 수 있다.</t>
  </si>
  <si>
    <t>항공운임 계산방법과 항공운임 기준이 되는 중량을 결정하는 방법을 적용할 수 있으며 항공운송 부대비용에 무엇이 있는지 설명할 수 있다.</t>
  </si>
  <si>
    <t>SCM 개념과 등장 배경 및 필요성을 이해하고 SCM의 성공요인과 기대효과를 설명할 수 있다.</t>
  </si>
  <si>
    <t>SCM에서 활용되고 있는 다양한 실행기법에 대해 알고 각 기법의 추진전략에 대해 설명할 수 있다.</t>
  </si>
  <si>
    <t>수요예측이 무엇인지 알고 다양한 사례를 통해 수요예측의 필요성을 설명할 수 있다.</t>
  </si>
  <si>
    <t>채찍효과를 최소화하기 위한 방안 및 수요예측의 중요성을 학습하고 적용할 수 있다.</t>
  </si>
  <si>
    <t>수요관리의 개념과 발전 단계에 대해 이해함으로써 효과적인 수요관리를 위한 접근방법을 설명할 수 있다.</t>
  </si>
  <si>
    <t>수요관리 프로세스에 대해 이해하고 수요관리 프로세스의 각 단계별 세부 내용을 설명할 수 있다.</t>
  </si>
  <si>
    <t>S&amp;OP의 개요와 필요성에 대해 이해함으로써 S&amp;OP의 운영 프로세스와 운영 원칙에 대해 설명할 수 있다.</t>
  </si>
  <si>
    <t>SCM에서 협업(Collaboration) 프로세스의 중요성을 이해함으로써 대표적인 협업 프로세스인 CPFR에 대해 설명할 수 있다.</t>
  </si>
  <si>
    <t>물류의 개요와 의의에 대해 이해함으로써 물류와 SCM의 관계에 대해 설명할 수 있다.</t>
  </si>
  <si>
    <t>물류의 영역별과 기능별로 분류함으로써 물류계획 프로세스 수립 시 절차를 파악하고 설명할 수 있다.</t>
  </si>
  <si>
    <t>물류가 기업에 미치는 영향과 물류관리의 중요성을 이해함으로써 최근의 환경 변화와 물류 동향을 설명할 수 있다.</t>
  </si>
  <si>
    <t>물류비의 정의와 개념을 이해하고, 물류비의 관리와 분류 방법을 파악함으로써 물류비의 세부 분류방법을 설명할 수 있다.</t>
  </si>
  <si>
    <t>물류합리화의 정의와 목적 등 개요를 이해함으로써 물류표준화, 모듈화, 공동화 등 물류합리화의 세부 방안을 설명할 수 있다.</t>
  </si>
  <si>
    <t>물류 고객서비스의 의의와 개념을 이해하고 물류 고객서비스 향상 방안에 대해 설명할 수 있다.</t>
  </si>
  <si>
    <t>물류 아웃소싱의 개념과 필요성을 이해하고 물류 아웃소싱의 발전과정을 파악함으로써 물류 아웃소싱의 장점과 기대효과 등을 설명할 수 있다.</t>
  </si>
  <si>
    <t>제3자 물류의 의의와 등장배경, 발전과정 등을 이해함으로써 제4자 물류의 개념과 최근 동향을 설명할 수 있다.</t>
  </si>
  <si>
    <t>비즈니스 글쓰기에서도 컨셉이 중요함을 알고 컨셉을 도출하는 역량을 강화하기 위하여 스스로 연습할 수 있다.</t>
  </si>
  <si>
    <t>유니크한 컨셉의 의의를 이해하고 유니크한 컨셉을 도출할 수 있다.</t>
  </si>
  <si>
    <t>컨셉력을 강화하기 위한 요약의 의미를 알고 분류를 통해 효과적으로 요약할 수 있다.</t>
  </si>
  <si>
    <t>문서작성 시 구성력을 갖추어야 하는 이유를 알고 보고받는 사람이 이해하기 쉬운 안정적인 문서의 특징을 설명할 수 있다.</t>
  </si>
  <si>
    <t>글의 핵심이 한 눈에 드러나도록 프레임을 구축하고 목차를 설계하는 방법을 설명할 수 있다.</t>
  </si>
  <si>
    <t>문서작성 시 내용이 많다고 무조건 좋은 것이 아님을 알고 3단 논법을 통해 구성력을 높일 수 있음을 설명할 수 있다.</t>
  </si>
  <si>
    <t>문서작성과 보고의 목적이 단순한 정보전달을 넘어 내가 원하는 목표를 이루기 위해 상대방을 설득하는 것임을 설명할 수 있다.</t>
  </si>
  <si>
    <t>문서보고를 통한 설득에서 논리뿐만이 아니라 감동적인 요소도 중요함을 알고 우선순위를 정하여 결론부터 제시되는 글을 써야 함을 설명할 수 있다.</t>
  </si>
  <si>
    <t>문서작성 시 단순히 자료와 정보만을 늘어놓는 수준을 넘어 상대방이 이해하기 쉬운 표현으로 가다듬는 과정의 중요성을 설명할 수 있다.</t>
  </si>
  <si>
    <t>프레임의 중요성을 알고 프레임을 설계하기 위한 세 가지 구성요소를 설명할 수 있다.</t>
  </si>
  <si>
    <t>핵심 메시지의 의미와 중요성을 알고 문서를 한 문장으로 설명할 수 있다.</t>
  </si>
  <si>
    <t>문서의 탈고 방법을 부분별로 인지하고 문서를 고칠 수 있고 문서작성의 마무리 과정을 습득하여 문서를 완성할 수 있다.</t>
  </si>
  <si>
    <t>문자 메시지를 통한 커뮤니케이션의 특징과 문자 메시지를 보낼 때 지켜야 할 에티켓을 이해하고 실무에 적용할 수 있다.</t>
  </si>
  <si>
    <t>비즈니스 이메일을 보낼 때 지켜야 할 스킬을 알고 실천할 수 있다.</t>
  </si>
  <si>
    <t>문서작성이 어려운 이유를 이해하고 문서를 잘 작성하기 위한 방법을 활용할 수 있다.</t>
  </si>
  <si>
    <t>보고서의 핵심을 꿰뚫는 것의 중요성을 알고 1페이지 보고서의 개념과 3S 원칙에 대해 설명할 수 있다.</t>
  </si>
  <si>
    <t>작성해야 하는 보고서가 다양한 만큼 시간 대비 효율성을 확보할 수 있는 보고서 작성 요령을 익힐 수 있다.</t>
  </si>
  <si>
    <t>사외문서의 종류를 알고 구분하여 작성하고 사외 기획서를 구성할 수 있다.</t>
  </si>
  <si>
    <t>제안서 작성을 위하여 제안 요청서를 분석하고 제안서 작성 가이드를 참고하여 제안서를 작성하고 제출할 수 있다.</t>
  </si>
  <si>
    <t>글꼴, 색 등을 활용하여 비주얼화하는 방법에 대해 알고 PT의 속성을 이해하고 효과적인 PT 전략을 수립하여 실천할 수 있다.</t>
  </si>
  <si>
    <t>일관성 있게 보고서를 작성해야 하는 이유를 설명할 수 있다.</t>
  </si>
  <si>
    <t>객관적인 사고와 주관적인 사고 체계의 차이점을 알고 업무보고 시 사실과 의견을 분리해서 전달하는 커뮤니케이션 스킬을 활용할 수 있다.</t>
  </si>
  <si>
    <t>업무보고 시 상사가 궁금할 만한 질문을 예상해서 답변을 준비하는 습관을 습득할 수 있다.</t>
  </si>
  <si>
    <t>논리적 사고를 통해 명확한 답변을 전달하는 방법과 그 효과를 이해하고 명확한 답변을 할 수 있다.</t>
  </si>
  <si>
    <t>설득력 없는 문서의 함정인 이야기의 중복, 누락, 혼재를 이해하고 올바른 문서를 작성할 수 있다.</t>
  </si>
  <si>
    <t>결론이 전달되지 않을 때의 함정을 이해하고 습득하여 올바르게 전달할 수 있다.</t>
  </si>
  <si>
    <t>근거가 전달되지 않을 때의 함정을 이해하고 습득하여 올바르게 전달할 수 있다.</t>
  </si>
  <si>
    <t>MECE 개념과 효과를 이해하고 설명할 수 있다.</t>
  </si>
  <si>
    <t>MECE 기법에 기반한 부분집합 구성하여 올바른 부분집합을 만들 수 있다.</t>
  </si>
  <si>
    <t>MECE 그룹핑 학습을 이해하여 적용할 수 있다.</t>
  </si>
  <si>
    <t>비약을 없애는 So What?/Why So? 개념과 효과를 이해하고 올바른 소통을 할 수 있다.</t>
  </si>
  <si>
    <t>관찰의 So What?/Why So? 개념과 효과를 이해하고 올바른 소통을 할 수 있다.</t>
  </si>
  <si>
    <t>통찰의 So What?/Why So? 개념과 효과를 이해하고 올바른 소통을 할 수 있다.</t>
  </si>
  <si>
    <t>비즈니스 문서작성 목적의 다양성을 이해하고 적용할 수 있다.</t>
  </si>
  <si>
    <t>상대방의 반응을 고려한 핵심 메시지를 작성할 수 있다.</t>
  </si>
  <si>
    <t>근거로서의 가설과 사실을 활용한 설득력을 얻을 수 있다.</t>
  </si>
  <si>
    <t>병렬형 논리 구조를 이해 및 활용할 수 있다.</t>
  </si>
  <si>
    <t>해설형 논리 구조를 이해 및 활용할 수 있다.</t>
  </si>
  <si>
    <t>병렬형, 해설형 논리 구조의 사례 적용 능력에 대해 이해하고 적용시킬 수 있다.</t>
  </si>
  <si>
    <t>세로의 법칙을 활용한 논리 역량 강화할 수 있다.</t>
  </si>
  <si>
    <t>가로의 법칙을 활용한 논리 역량 강화할 수 있다.</t>
  </si>
  <si>
    <t>세로 계층과 가로 방향을 활용한 효율적인 논리 구성 능력을 습득하여 활용할 수 있다.</t>
  </si>
  <si>
    <t>정보를 활용한 논리 구성 역량을 함양할 수 있다.</t>
  </si>
  <si>
    <t>도표를 활용한 논리 구성 역량을 확보할 수 있다</t>
  </si>
  <si>
    <t>상대를 납득 시키는 논리 구성 능력 함양하여 올바른 소통을 할 수 있다.</t>
  </si>
  <si>
    <t>계약의 필요성을 알고 계약의 의의에 대해 설명할 수 있으며 계약 성립을 위한 3가지 요소를 설명할 수 있다.</t>
  </si>
  <si>
    <t>계약서 미작성으로 인한 문제점을 알고 계약서를 잘못 작성해서 겪는 어려움을 예상할 수 있으며 잘 작성된 계약서의 장점을 이해할 수 있다.</t>
  </si>
  <si>
    <t>법률전문가의 특성을 알고 법률언어와 일상 언어의 차이를 설명할 수 있으며 잘 작성된 계약서의 필요성을 설명할 수 있다.</t>
  </si>
  <si>
    <t>법률 문장 작성 기본 원칙을 알고 계약서 관련 용어 정리 필요성에 공감할 수 있으며 계약서의 구조를 설명할 수 있다.</t>
  </si>
  <si>
    <t>협상 단계부터 계약서 내용을 준비해야 함을 알고 내부 지침 확인과 전문가 활용의 필요성을 설명할 수 있으며 강행법규와 임의법규에 대해 구분하여 설명할 수 있다.</t>
  </si>
  <si>
    <t>표준계약서의 작성 배경과 의의를 알고 표준계약서의 종류를 알고 검색할 수 있으며 표준계약서를 수정, 변경하여 사용할 수 있다.</t>
  </si>
  <si>
    <t>내용에 어울리는 제목을 달 수 있고 전문 작성의 의의와 작성법을 설명할 수 있으며 목적과 정의 조항의 의의와 작성법을 설명할 수 있다.</t>
  </si>
  <si>
    <t>통상적 본문조항과 유형별 본문조항의 구분할 수 있고 목적물과 관련된 본문조항 작성법을 설명할 수 있으며 목적물 하자 관련 조항 작성법을 설명할 수 있다.</t>
  </si>
  <si>
    <t>계약금 조항에 관한 해석을 설명할 수 있고 계약대금의 지급시기 및 지급방법에 관한 조항 작성법을 설명할 수 있으며 계약대금 연체 관련 조항 작성법을 설명할 수 있다.</t>
  </si>
  <si>
    <t>계약해제와 계약해지의 차이를 설명할 수 있고 계약해제(해지) 조항 작성법을 설명할 수 있으며 분쟁해결 조항 작성법을 설명할 수 있다.</t>
  </si>
  <si>
    <t>계약의 효력 기간 조항 작성법을 따라할 수 있고 법률준용, 신의성실, 비밀 유지, 사정변경 조항 작성법을 따라할 수 있다.</t>
  </si>
  <si>
    <t>계약서의 유효확인, 계약서 작성일, 기명날인 작성법을 이해할 수 있으며 계약서 편철, 자구수정, 공증, 확정일자 등의 내용과 방법을 이해할 수 있다.</t>
  </si>
  <si>
    <t>물품매매계약서의 의의와 특성을 알고 물품관련 본문조항과 대금관련 본문조항의 종류를 설명할 수 있다.</t>
  </si>
  <si>
    <t>납품계약의 정의와 특성을 알고 납품계약의 목적물 관련 본문조항을 설명할 수 있으며 납품계약의 기타 본문조항을 설명할 수 있다.</t>
  </si>
  <si>
    <t>상가 임대차 표준계약서의 제정 배경 및 의의를 알고 상가 임대차 표준계약서의 주요내용을 설명할 수 있으며 상가 임대차 표준계약서의 특약사항을 설명할 수 있다.</t>
  </si>
  <si>
    <t>고용계약서의 의의와 특징을 알고 고용계약과 근로계약의 차이를 설명할 수 있으며 고용계약서의 유형별 본문 조항을 설명할 수 있다.</t>
  </si>
  <si>
    <t>도급계약의 의의를 알고 민간건설공사 표준도급계약서 작성의 의의를 설명할 수 있으며 민간건설공사 표준도급계약서의 작성방법을 설명할 수 있다.</t>
  </si>
  <si>
    <t>위임계약서의 의의와 특징을 알고 변호사 자문계약 본문조항을 설명할 수 있으며 위임계약서 임의해지에 대한 법적 입장을 설명할 수 있다.</t>
  </si>
  <si>
    <t>지적재산권과 지적재산권계약서의 의미를 알고 지적재산권 계약의 특징을 설명할 수 있다.</t>
  </si>
  <si>
    <t>라이선스계약서의 의의에 대해 알고 쌍방 계약 당사자 입장에서 고려해야 할 사항들을 설명할 수 있으며 라이선스계약서의 주요 본문 조항을 열거할 수 있다.</t>
  </si>
  <si>
    <t>라이선스표준계약서 조항들의 내용 의도를 알고 라이선스표준계약서를 활용할 수 있다.</t>
  </si>
  <si>
    <t>동업계약의 의의 및 특징을 알고 동업계약의 종류를 유형별로 구분하여 설명할 수 있으며 동업계약의 본문조항을 설명할 수 있다.</t>
  </si>
  <si>
    <t>공동개발계약의 의의 및 특징을 알고 공동개발계약의 본문조항을 설명할 수 있다.</t>
  </si>
  <si>
    <t>투자계약의 의의 및 특징을 알고 투자계약서 작성 시 고려사항을 설명할 수 있으며 투자계약서의 본문조항을 열거할 수 있다.</t>
  </si>
  <si>
    <t>달라지는 가족 수의 추세에 대해 이해한다.</t>
  </si>
  <si>
    <t>출산 후 가족의 수입이 줄어들 가능성에 대해 이해한다.</t>
  </si>
  <si>
    <t>가족의 소비 습관에 대해 점검할 포인트를 이해한다.</t>
  </si>
  <si>
    <t>아이를 위해 미래에 준비해줄 수 있는 경제적인 부분을 이해한다.</t>
  </si>
  <si>
    <t>재무 대화의 필요성에 대해 이해한다.</t>
  </si>
  <si>
    <t>부부 재무 대화를 현명하게 하는 방법에 대해 이해한다.</t>
  </si>
  <si>
    <t>돈도 사랑도 얻는 부부 재무 대화 십계명을 이해한다.</t>
  </si>
  <si>
    <t>자금의 목적에 맞는 금융상품 찾는 방법을 이해한다.</t>
  </si>
  <si>
    <t>목돈 투자 시 적합한 상품의 종류를 이해한다.</t>
  </si>
  <si>
    <t>CMA 계좌의 특성과 장점을 이해한다.</t>
  </si>
  <si>
    <t>예금, 적금의 기본 특성과 이자와 세금에 대해 이해한다.</t>
  </si>
  <si>
    <t>최고금리 예적금 상품 찾는 방법을 이해한다.</t>
  </si>
  <si>
    <t>적금 만기 설정하는 노하우에 대해 이해한다.</t>
  </si>
  <si>
    <t xml:space="preserve">아이 대학학자금 준비에 대한 필요성에 대해 이해한다. </t>
  </si>
  <si>
    <t>아이 대학자금 마련에 대한 필요성에 대해 이해한다.</t>
  </si>
  <si>
    <t>아이 나이별 대학자금 마련 전략에 대해 이해한다.</t>
  </si>
  <si>
    <t>아이 태어나기 전 시기의 목돈 만들기 노하우를 이해한다.</t>
  </si>
  <si>
    <t>아이 초등학교 가기 전 시기의 목돈 만들기 노하우를 이해한다.</t>
  </si>
  <si>
    <t>아이 고등학교 가기 전 시기의 목돈 만들기 노하우를 이해한다.</t>
  </si>
  <si>
    <t>내 집 마련을 신중하게 해야하는 이유에 대해 학습한다.</t>
  </si>
  <si>
    <t>내 집 마련 시 따져봐야할 4가지 항목에 대해 이해한다.</t>
  </si>
  <si>
    <t xml:space="preserve">내 집 마련 시 자금 상황에 맞춰 계획을 세우는 방법을 이해한다. </t>
  </si>
  <si>
    <t>내 집 마련의 적기를 구하는 공식을 이해한다.</t>
  </si>
  <si>
    <t>집값 대출금을 안정적으로 설계해야하는 필요성을 이해한다.</t>
  </si>
  <si>
    <t>후회없이 집 살 수 있는 6가지 체크포인트를 이해한다.</t>
  </si>
  <si>
    <t>청약통장의 장점을 이해한다.</t>
  </si>
  <si>
    <t>청약을 신중하게 해야하는 이유에 대해 이해한다.</t>
  </si>
  <si>
    <t>적정 보험료 구하는 방법에 대해 이해한다.</t>
  </si>
  <si>
    <t>종신보험의 단점과 그 보완 상품에 대해 이해한다.</t>
  </si>
  <si>
    <t>사소한 특약의 단점에 대해 이해한다.</t>
  </si>
  <si>
    <t>보험의 만기를 언제까지로 하는 것이 적당한지 이해한다.</t>
  </si>
  <si>
    <t>가족 보험료의 적당한 범위에 대해 이해한다.</t>
  </si>
  <si>
    <t>가족 보험료 리모델링 하는 절약법을 이해한다.</t>
  </si>
  <si>
    <t>노후 준비의 필요성에 대해 학습한다.</t>
  </si>
  <si>
    <t>100세 시대에 맞는 노후 준비의 특징을 이해한다.</t>
  </si>
  <si>
    <t>노후 준비의 핵심 3개 원칙을 이해한다.</t>
  </si>
  <si>
    <t>연금액을 미리 알 수 있는 방법을 이해한다.</t>
  </si>
  <si>
    <t>국민연금의 특징에 대해 학습한다.</t>
  </si>
  <si>
    <t>퇴직연금의 특징과 수익률 높이는 방법을 이해한다.</t>
  </si>
  <si>
    <t>개인연금의 수익률과 세액공제 높이는 방법을 이해한다.</t>
  </si>
  <si>
    <t xml:space="preserve">에리히 프롬의 사랑의 기술로 서비스마인드를 이해하며, 거래적 사랑의 한계 및 생산적 사랑을 파악해서 서비스마인드를 향상하는 법을 설명할 수 있다. </t>
  </si>
  <si>
    <t xml:space="preserve">고객만족을 위한 심리적 배경 이타주의를 이해하고 이타주의와 도움행동의 관계 및 중요성을 이해하고 설명할 수 있다. </t>
  </si>
  <si>
    <t xml:space="preserve">에리히 프롬의 사랑의 기술에 적힌 자기애를 이해하고, 그것을 부모 자녀간 애착 유형의 전승되는 사례를 통해 파악하며, 이기심과의 차이를 설명할 수 있다. </t>
  </si>
  <si>
    <t>서비스의 속성인 무형성, 비분리성, 품질의 변화성, 소멸성을 이해하고 이를 보완하기 위한 방법을 설명할 수 있다.</t>
  </si>
  <si>
    <t>서비스의 변화성과 소멸성을 보완하기 위한 방법을 이해하며, 서비스 품질의 결정 요인에 대해 설명할 수 있다.</t>
  </si>
  <si>
    <t>고객의 정의를 이해하고 관계 진화 과정에 따른 고객 분류와 그레고리스톤의 고객 분류에 대해 설명할 수 있다.</t>
  </si>
  <si>
    <t>Moment of Truth의 개념을 이해하고, MOT를 이루는 구성요소를 이해하여 고객만족에 이르는 고객응대에 대해 설명할 수 있다.</t>
  </si>
  <si>
    <t>고객 접점 사이클을 분석하는 것을 익힘으로 세분화되고 정교한 서비스에 대해 설명할 수 있다.</t>
  </si>
  <si>
    <t>에너지의 방향, 정보수집 방법, 판단기능, 이해양식, 생활태도에 따른 성격분류를 설명할 수 있다.</t>
  </si>
  <si>
    <t>주도형, 사교형, 안정형, 신중형 고객 유형에 대해 설명할 수 있다.</t>
  </si>
  <si>
    <t>신중형과 빨리빨리형 고객, 신경질적이고 의심이 많은 고객의 응대기법, 거만형 고객의 응대기법을 설명할 수 있다.</t>
  </si>
  <si>
    <t xml:space="preserve">서비스 실패의 의의와 굿맨이론에 대해서 이해하고, 서비스 실패 유형을 설명할 수 있다. </t>
  </si>
  <si>
    <t xml:space="preserve">서비스 보증의 의미와 효과를 이해하고, 서비스 보증의 실행 시 조건을 설명할 수 있다. </t>
  </si>
  <si>
    <t xml:space="preserve">서비스 회복의 의미와 회복 방법에 대해서 이해하고, 고객이 불만을 표출하는 경우 기업의 고객응대 방법에 대해서 설명할 수 있다.  </t>
  </si>
  <si>
    <t xml:space="preserve">경청의 의미와 효과적인 경청 방법들을 이해하고 설명할 수 있다. </t>
  </si>
  <si>
    <t>고객이 원하는 것을 핵심적으로 전달하는 말하기 방법에 대해 이해하고 설명할 수 있다.</t>
  </si>
  <si>
    <t>고객과의 대화를 잘하는 방법에 대해 이해하고, 다양한 상황에 따라 적절한 대화의 방법들에 대해 설명할 수 있다.</t>
  </si>
  <si>
    <t xml:space="preserve">매너와 에티켓의 의미와 둘 간의 차이를 이해하고, 설명할 수 있다. </t>
  </si>
  <si>
    <t>서비스 매너, 네티켓, 명함 매너 그리고 전화 매너의 방법에 대해 이해하고, 상황별로 설명할 수 있다.</t>
  </si>
  <si>
    <t xml:space="preserve">첫인상의 중요성과 첫인상 형성에 영향을 미치는 효과에 대해 이해하고, 인사가 주는 의미와 TPO에 따른 인사법에 대하여 설명할 수 있다. </t>
  </si>
  <si>
    <t xml:space="preserve">종업원의 만족도가 높은 기업의 경영 방식과 다양한 전략들을 이해할 수 있다. </t>
  </si>
  <si>
    <t>고객중심의 기업의 문화와 고객 서비스 경영 방식에 대해 설명할 수 있다.</t>
  </si>
  <si>
    <t>고도로 차별화된 서비스를 제공하는 기업의 다양한 전략들을 설명할 수 있다.</t>
  </si>
  <si>
    <t>성과창출에 있어 간과하기 쉬운 점과 창의력을 갖춘 혁신적인 '구성원'이 고객을 만족시킨다는 점을 인식하고, X이론 및 Y이론의 개념과 시사점을 설명할 수 있다.</t>
  </si>
  <si>
    <t>회사와 구성원 간 상생 관계의 필요성과 리더와 구성원이 고객 관점에서 상호 존중해야 함을 명확하게 인식하고, 고객 감동을 위한 '고객 접접' 경쟁력의 중요성을 인식할 수 있다.</t>
  </si>
  <si>
    <t>사내 기업가 역할의 중요성과 동료는 '협력자'라는 관점이 중요함을 인식하며 긴밀한 팀워크를 통한 조직문화 정착의 중요성을 설명할 수 있다.</t>
  </si>
  <si>
    <t>조직운영 철학을 이해하고, 벤치마킹 할 수 있다.</t>
  </si>
  <si>
    <t>감시조직에서 에너지발전소로 혁신하는 방법에 대해 이해할 수 있다.</t>
  </si>
  <si>
    <t>리더와 구성원의 역할에 대해 이해할 수 있다.</t>
  </si>
  <si>
    <t>비전의 개념과 사례를 통해 중요성을 인식하고, 현실적이면서도 장기적으로 도전할 만한 가치가 있는 생생한 비전 설계를 위한 실천 팁을 설명할 수 있다.</t>
  </si>
  <si>
    <t>목적지 설정의 중요성에 대해 이해하여 실행목표와 성과목표를 사례를 들어 구분하고, 도전적인 목표수준 설정이 의미하는 바에 대해 명확하게 설명할 수 있다.</t>
  </si>
  <si>
    <t>캐스케이딩 개념 및 프로세스에 대해 이해하고 객관적인 성과지표를 중심으로 임무와 역할을 구분하는 것이 중요함을 설명할 수 있다.</t>
  </si>
  <si>
    <t>전략 수립 및 실행에 있어서 목표달성에 중요한 영향을 미치는 핵심 공략대상 선정의 중요성에 대해 설명할 수 있다.</t>
  </si>
  <si>
    <t>핵심 공략대상에 대한 세밀한 묘사를 통해 창의적 아이디어를 적용시킬 수 있음을 인식하고 고객가치에 입각한 사고가 남다른 실행방법을 사례와 함께 설명하며 실행과정 및 결과에 대한 분석의 중요성에 대해서도 설명할 수 있다.</t>
  </si>
  <si>
    <t>언제 닥칠지 모르는 위기에 대비한 비상대안 준비의 중요성을 이해하고, 일상에서 돌발상황을 타개한 확실한 B-Plan 적용 사례를 설명할 수 있다.</t>
  </si>
  <si>
    <t>역량의 개념과 중요성을 공감하고 자신만의 독특한 주특기를 갖추는 것이 프로로써 인정받는 길임을 이해할 수 있다.</t>
  </si>
  <si>
    <t>성장과 역량개발을 바라보는 올바른 관점에 대한 공감을 이해할 수 있다.</t>
  </si>
  <si>
    <t>역량개발에 있어서 단기 및 중장기 관점에서 균형감 있게 접근하는 지혜가 필요함을 공감할 수 있다.</t>
  </si>
  <si>
    <t>평가의 중요성과 목적에 대해 공감할 수 있다.</t>
  </si>
  <si>
    <t>올바른 평가기준의 조건에 대해 명확하게 인식할 수 있다.</t>
  </si>
  <si>
    <t>평가의 종류에 따라 대상 및 실행방법 등이 다르게 적용되어야 함을 공감할 수 있다.</t>
  </si>
  <si>
    <t>피드백의 중요성과 피드백 유형 등에 대해 명확하게 인식할 수 있다.</t>
  </si>
  <si>
    <t>다양한 유형별 코칭 스타일을 이해할 수 있다.</t>
  </si>
  <si>
    <t>성과창출 단계별 피드백 체크 포인트와 면담 테크닉 등에 대해 이해할 수 있다.</t>
  </si>
  <si>
    <t>업무수행을 통해 성과를 창출하는데 있어서 기본적으로 갖추고 있어야 할 마음가짐과 자세에 대해 이해할 수 있다.</t>
  </si>
  <si>
    <t>성과창출 실행력을 극대화하기 위한 자율성과 기본기의 중요성을 알 수 있다.</t>
  </si>
  <si>
    <t>보상의 종류를 이해하고 보상을 대하는 바람직한 관점을 알 수 있다.</t>
  </si>
  <si>
    <t>고정관념을 탈피하여 리더십의 의미와 범위를 입체적으로 이해하고, 적용할 수 있다.</t>
  </si>
  <si>
    <t>리더십에 대한 이해를 바탕으로 셀프 리더십의 개념을 설명할 수 있다.</t>
  </si>
  <si>
    <t>일과 삶을 위해 셀프 리더십이 필요한 이유를 구체적으로 이해하고, 자신이 하는일의 의미와 가치를 스스로 부여하고 규정할 수 있다.</t>
  </si>
  <si>
    <t>셀프 리더십을 위해서는 본질에 대한 심도 있는 고민이 철학에 빗대어 적용할 수 있다.</t>
  </si>
  <si>
    <t>셀프 리더십을 위한 자기관리의 방법에 대한 지식을 습득하여, 이를 활용할 수 있다.</t>
  </si>
  <si>
    <t>셀프 리더십과 몰입의 관계를 바탕으로 몰입의 기술을 실제로 적용할 수 있다.</t>
  </si>
  <si>
    <t>상대방에 대한 배려와 공감을 통해 셀프 리더십을 강화할 수 있다.</t>
  </si>
  <si>
    <t>감정 관리와 지속적 학습을 통해 셀프 리더십을 강화할 수 있다.</t>
  </si>
  <si>
    <t>자존감과 회복탄력성을 통한 셀프 리더십 강화 기술에 대해 설명할 수 있다.</t>
  </si>
  <si>
    <t>뉴 노멀 시대에 필요한 셀프 리더십 기반 조성 방법을 이해하고 설명할 수 있다.</t>
  </si>
  <si>
    <t>스스로 셀프 리더십을 체질화할 수 있다.</t>
  </si>
  <si>
    <t>언제 어디서든 발생할 수 있는 셀프 리더십 위기를 극복할 수 있다.</t>
  </si>
  <si>
    <t>뉴 노멀 시대 도래에 따라 요구되는 팔로워십의 개념에 대해 이해하고 설명할 수 있다.</t>
  </si>
  <si>
    <t>양자 간의 관계 이해를 바탕으로 보완적인 관계인 리더십과 팔로워십에 대해 적용할 수 있다.</t>
  </si>
  <si>
    <t>바른 팔로워십은 습득하고 올바르지 않은 팔로워십은 오류를 찾아 바르게 고칠 수 있다.</t>
  </si>
  <si>
    <t>자신의 팔로워십 스타일을 찾을 수 있다.</t>
  </si>
  <si>
    <t>팔로워십의 유형에 따른 특징과 다양한 유형의 팔로워십에 대해 이해하고 적용할 수 있다.</t>
  </si>
  <si>
    <t>팔로워십의 실천을 이해하고 항상 진정성을 유지할 수 있다.</t>
  </si>
  <si>
    <t>리더와의 관계 속에서 팔로워십을 활용할 수 있다.</t>
  </si>
  <si>
    <t>팔로워십을 통해 리더와 올바른 관계를 유지하고 발전시킬 수 있다.</t>
  </si>
  <si>
    <t>뉴 노멀 시대에 적합한 팔로워의 소통방법을 이해하고, 적절하게 소통할 수 있다.</t>
  </si>
  <si>
    <t>뉴 노멀 시대에 적합한 팔로워십을 발휘할 수 있다.</t>
  </si>
  <si>
    <t>뉴 노멀 시대에 적합한 팔로워의 소통방법을 직장생활에서 적용할 수 있다.</t>
  </si>
  <si>
    <t>코로나19 팬데믹으로 인한 일터의 변화 양상을 알고 디지털 트랜스포메이션의 대두로 인한 일터의 변화 양상을 이해할 수 있고 뉴노멀에 대응하기 위해 온라인 중심의 새로운 업무 환경으로 주목받는 스마트워크의 기본 개념을 이해할 수 있다.</t>
  </si>
  <si>
    <t>과거와 다른 업무 방식의 특성을 알고 스마트워크를 통해 일과 삶의 균형을 달성할 수 있으며 스마트워크를 통한 일상의 변화를 설명할 수 있다.</t>
  </si>
  <si>
    <t>해외의 스마트워크 적용 동향을 알고 국내 기업들의 거점 오피스 도입 사례를 이해할 수 있으며 스마트워크를 도입할 때 기대할 수 있는 효과를 이해할 수 있다.</t>
  </si>
  <si>
    <t>스마트워크의 개념과 특성을 알고 스마트워크를 구성하는 핵심요소가 무엇인지 설명할 수 있다.</t>
  </si>
  <si>
    <t>스마트워크를 유형에 따라 구분할 수 있고 스마트워크 유형의 개념을 설명할 수 있으며 스마트워크의 유형별 특징을 설명할 수 있다.</t>
  </si>
  <si>
    <t>스마트워크 도입으로 인해 예상되는 이슈들을 알고 스마트워크를 도입한 조직에 필요한 리더십을 설명할 수 있다.</t>
  </si>
  <si>
    <t>웹 브라우저의 개념을 알고 웹 브라우저의 종류와 특성에 대해서 설명할 수 있으며 자신이 속한 조직과 업무 특성에 따라 적합한 웹 브라우저가 무엇인지 판단할 수 있다.</t>
  </si>
  <si>
    <t>구글 서비스를 활용하기 위해 브라우저를 설치하고 계정을 생성할 수 있고 크롬에 구글 계정을 동기화하여 스마트워크를 준비할 수 있으며 구글의 검색 기능을 적절히 활용할 수 있다.</t>
  </si>
  <si>
    <t>보안 상태를 수시로 확인하고 원격 상태에서 로그인 할 수 있고 정기적으로 데이터를 백업하여 정보 유실을 방지할 수 있으며 브라우저를 초기화하거나 방문 기록 및 활동 정보를 삭제하여 보안을 관리할 수 있다.</t>
  </si>
  <si>
    <t>구글 협업도구의 특징과 한계를 알고 MS 오피스와 구글 협업도구의 차이를 설명할 수 있으며 MS와 구글 협업도구를 구분하여 효율적으로 활용할 수 있다.</t>
  </si>
  <si>
    <t>클라우드 캘린더의 장점을 알고 구글 캘린더를 일상적으로 활용할 수 있으며 구글 캘린더를 다른 사람과 공유하여 활용성을 높일 수 있다.</t>
  </si>
  <si>
    <t>구글 킵의 특징과 기능을 알고 구글 킵에서 활용할 수 있는 메모의 유형을 구분할 수 있으며 다른 사람과 협업하기 위하여 구글 킵을 공유할 수 있다.</t>
  </si>
  <si>
    <t>업무에 있어 동영상을 활용할 수 있는 다양한 방안에 대해서 알고 구글 포토에 저장된 사진을 활용해서 동영상을 생성할 수 있으며 구글 포토가 자동으로 만들어내는 동영상의 특징을 이해하고 관리할 수 있다.</t>
  </si>
  <si>
    <t>설문조사의 방법이 변화하고 있음을 알고 온라인 설문지를 만들어 배포할 수 있으며 온라인 설문지의 결과를 효과적으로  활용할 수 있다.</t>
  </si>
  <si>
    <t>다양한 구글 서비스를 활용하여 스마트 워크를 위한 기반을 마련할 수 있고 정보를 수집하는 것을 도와주는 스크랩 기능을 활용할 수 있으며 장소 알람 기능을 활용하여 업무에 대한 정보를 받을 수 있다.</t>
  </si>
  <si>
    <t>엑셀과 구글 스프레드시트의 차이를 비교하고 설명할 수 있고 구글 스프레드시트가 가지는 한계를 설명할 수 있으며 구글 스프레드시트를 효율적으로 만들어주는 기능들을 활용할 수 있다.</t>
  </si>
  <si>
    <t>클라우드 기술의 유용성을 알고 클라우드 공간인 구글 드라이브를 활용해 데이터를 관리할 수 있으며 구글 드라이브를 통해 다른 사람과 협업할 수 있다.</t>
  </si>
  <si>
    <t>구글 문서가 아래아한글이나 워드와 다른 점을 이해하고 차이를 설명할 수 있고 구글 문서의 특수 문자, 음성 입력, 문서 번역 기능을 활용할 수 있으며 구글 문서로 협업하기 위해 상대방에 문서 편집 권한을 설정할 수 있다.</t>
  </si>
  <si>
    <t>구글 프레젠테이션이 파워포인트와 다른 점을 알고 구글 프레젠테이션의 댓글 기능을 활용하거나 다른 사람에 권한을 부여할 수 있으며 구글 프레젠테이션의 청중 Q&amp;A 기능을 활용해 청중과 소통할 수 있다.</t>
  </si>
  <si>
    <t>구글 협업도구를 다양한 방식으로 현업에 활용할 수 있음을 알고 구글 워크스페이스의 개념과 특징을 설명할 수 있으며 구글 워크스페이스를 적용한 기업의 사례를 살펴보고 적용 시 유의사항을 설명할 수 있다.</t>
  </si>
  <si>
    <t>전 세계 수많은 사람들이 지메일을 쓰는 이유를 알고 이메일을 분류하고 처리하는 노하우를 설명할 수 있으며 지메일을 똑똑하게 사용하는 방법을 설명할 수 있다.</t>
  </si>
  <si>
    <t>기존의 회의와 다른 화상 회의의 특징을 알고 구글 미트를 활용해 화상 회의를 시작할 수 있으며 구글 미트의 팁을 활용해 스마트하게 화상 회의에 임할 수 있다.</t>
  </si>
  <si>
    <t>스마트 팩토리에 대해 개괄적으로 이해하고 설명할 수 있다.</t>
  </si>
  <si>
    <t>스마트 팩토리의 필요성과 이를 인식한 기업들의 도입 현황을 이해하고 활용할 수 있다.</t>
  </si>
  <si>
    <t>디지털 트랜스포메이션의 일환으로써 스마트 팩토리를 설명할 수 있다.</t>
  </si>
  <si>
    <t>세계적인 스마트 팩토리 도입 기업의 사례를 학습하고 적용할 수 있다.</t>
  </si>
  <si>
    <t>우리나라에서 성공한 스마트 팩토리에 대해 이해하고 적용할 수 있다.</t>
  </si>
  <si>
    <t>우리나라와 제조 강국인 경쟁국가들의 스마트 팩토리 관련 정책 및 현황을 습득하고 활용할 수 있다.</t>
  </si>
  <si>
    <t>가치창출 프로세스와 스마트 팩토리의 연관성을 이해하고 설명할 수 있다.</t>
  </si>
  <si>
    <t>스마트 팩토리가 생산력을 강화하는 방안에 대해 이해하고 강화시킬 수 있다.</t>
  </si>
  <si>
    <t>스마트 팩토리의 품질 향상방법에 대해 이해하고 활용할 수 있다.</t>
  </si>
  <si>
    <t>공장을 스마트 팩토리로 변화 시키는 핵심 프레임을 이해하고 적용할 수 있다.</t>
  </si>
  <si>
    <t>스마트 팩토리의 핵심 프레임을 현장에 적용하는 구체적인 방법을 이해하고 실제 적용할 수 있다.</t>
  </si>
  <si>
    <t>자동화, 지능화, 가시화의 구체적인 방법을 이해하고 활용할 수 있다.</t>
  </si>
  <si>
    <t>자동화에 대한 개괄적으로 이해하고 방법을 찾아 활용할 수 있다.</t>
  </si>
  <si>
    <t>제조 산업에 혁신적 변화를 이끌 핵심기술 중 스마트 센서를 이해하고 적용할 수 있다.</t>
  </si>
  <si>
    <t>제조 산업에 핵심기술 중 로봇을 이해하고 혁신적 변화를 즐 수 있다.</t>
  </si>
  <si>
    <t>스마트 팩토리 주요 기술의 하나인 IoT에 대해 이해하고 활용할 수 있다.</t>
  </si>
  <si>
    <t>인공지능의 개념과 스마트 팩토리에서의 인공지능의 모습을 이해하고 활용할 수 있다.</t>
  </si>
  <si>
    <t>업무의 지능화를 통해 스마트 팩토리를 구현하는 방법에 대해 이해하고 표준화할 수 있다.</t>
  </si>
  <si>
    <t>가시화에 대한 개괄적 이해하고 필요성에 대해 설명할 수 있다.</t>
  </si>
  <si>
    <t>스마트 팩토리에서의 Big Data 활용 방법을 이해하고 활용할 수 있다.</t>
  </si>
  <si>
    <t>업무의 지능화를 통해 스마트 팩토리를 구현하는 방법에 대해 이해하고 사례를 통해 적용할 수 있다.</t>
  </si>
  <si>
    <t>제조업의 서비스화에 대한 개괄적 이해하고 설명할 수 있다.</t>
  </si>
  <si>
    <t>기업의 스마트 팩토리를 지원하기 위한 정책을 적용할 수 있다.</t>
  </si>
  <si>
    <t>디지털 트랜스포메이션에 대해 이해하고 활용할 수 있다.</t>
  </si>
  <si>
    <t>환경분석의 개념과 환경분석의 중요성을 설명할 수 있고 환경분석을 위한 일반적인 프로세스를 설명할 수 있다.</t>
  </si>
  <si>
    <t>3C 분석의 개념과 활용방안에 대해 설명할 수 있고 5 Forces 분석의 개념과 활용방안에 대해 설명할 수 있다.</t>
  </si>
  <si>
    <t>PEST 분석의 개념과 활용방안, STEEP 분석의 개념과 활용방안, 7S 분석의 개념과 활용방안에 대해 설명할 수 있다.</t>
  </si>
  <si>
    <t>수요 및 수요 예측의 개념을 알고 수요 예측의 중요성과 수요 예측의 특징을 입체적으로 설명할 수 있다.</t>
  </si>
  <si>
    <t>정량적 수요 예측과 정성적 수요 예측을 구분하여 설명할 수 있고 시계열 분석과 인과모형 분석의 핵심개념과 종류를 설명할 수 있다.</t>
  </si>
  <si>
    <t>일반적으로 많이 활용되고 있는 정성적 수요 예측 기법을 개괄적으로 설명할 수 있고 수요 예측과 관련되는 트렌드 분석 방법을 설명할 수 있다.</t>
  </si>
  <si>
    <t>시장조사의 개념을 이해하고 시장조사의 중요성을 인식하고 설명할 수 있으며 시장조사 시 집중해야 할 분석 포인트를 설명할 수 있다.</t>
  </si>
  <si>
    <t>시장조사를 실행하는 일반적인 프로세스를 설명할 수 있으며 시장조사 시 활용할 수 있는 핵심 기술을 설명할 수 있다.</t>
  </si>
  <si>
    <t>온라인 설문조사와 오프라인 인터뷰, FGD의 효과적 활용기술을 설명할 수 있다.</t>
  </si>
  <si>
    <t>경쟁사 분석의 목적을 이해하고 경쟁사 분석의 중요성을 설명할 수 있으며 경쟁사 분석 시 가장 중요한 포인트에 대해 설명할 수 있고 경쟁사 분석의 프로세스를 설명할 수 있다.</t>
  </si>
  <si>
    <t xml:space="preserve">전략집단과 잠재경쟁사의 의미와 전략집단 분석의 방법을 설명할 수 있으며 경쟁사 분석 결과를 체크할 때 초점을 맞춰야 할 내용들을 설명할 수 있다. </t>
  </si>
  <si>
    <t>경쟁사 분석 도구 중 BCG 매트릭스, Perceptual Mapping의 개념과 활용방법을 설명할 수 있다.</t>
  </si>
  <si>
    <t>B2B 마케팅의 특징에 대해 설명할 수 있으며 B2B 비즈니스의 특징을 B2C와 비교하여 설명할 수 있고 B2B 시장개척을 위해 갖춰야 할 역량에 대해 설명할 수 있다.</t>
  </si>
  <si>
    <t>시장개척의 핵심이 되는 CRM 기술을 단계별로 설명할 수 있으며 B2B 시장개척을 위한 콘텐츠 확보의 중요성과 실무 기술을 설명할 수 있다.</t>
  </si>
  <si>
    <t>콘텐츠의 중요성이 중요해지고 있는 B2B 마케팅 트렌드를 설명할 수 있으며 B2B 타깃 마케팅의 진화 방향과 대응방안을 설명할 수 있고 B2B 시장개척을 위한 고객경험의 의미와 중요성을 설명할 수 있다.</t>
  </si>
  <si>
    <t>B2B 시장 개척 관점에서 리드 너처링을 올바르게 설명할 수 있고 B2B 시장 개척의 7단계 프로세스를 설명할 수 있다.</t>
  </si>
  <si>
    <t>고객의 성과, 업무를 높여줌으로써 B2B 시장을 개척하는 기술을 설명할 수 있으며 고객의 성장을 지원함으로써 B2B 시장을 개척하는 기술을 설명할 수 있고 고객의 마음을 편안하게 해줌으로써 B2B 시장을 개척하는 기술을 설명할 수 있다.</t>
  </si>
  <si>
    <t>해외 B2B 시장 개척 사례와 국내 B2B 시장 개척 사례의 성공 포인트를 설명할 수 있다.</t>
  </si>
  <si>
    <t>B2C 비즈니스의 의미와 특징을 설명할 수 있고 B2C 시장 개척 시 중요한 포인트들을 설명할 수 있다.</t>
  </si>
  <si>
    <t>B2C 시장 진입 전략의 핵심 포인트를  설명할 수 있으며 B2C 시장 진입을 위한 GTM 전략의 개념과 구성요소를 설명할 수 있다.</t>
  </si>
  <si>
    <t>온라인 채널과 오프라인 채널을 활용한 효과적인 B2C 시장 진입 기술을 설명할 수 있으며 협업이나 기타 방법을 활용한 효과적인 B2C 시장 진입 기술을 설명할 수 있다.</t>
  </si>
  <si>
    <t>B2C 고객관리의 개념을 알고 B2C 고객관리의 프로세스를 단계별로 설명할 수 있으며 B2C 고객관리를 위한 전략적 도구인 CRM을 개괄적으로 설명할 수 있다.</t>
  </si>
  <si>
    <t>고객경험관리의 개념과 중요성을 알고 CRM과 구분되는 고객경험관리(CXM)의 특성을 설명할 수 있으며 고객경험관리의 프로세스와 기대효과를 설명할 수 있다.</t>
  </si>
  <si>
    <t>고객경험관리(CXM) 성공을 위한 세 가지 조건을 설명할 수 있으며 B2C 고객경험관리 성공사례가 주는 시사점을 설명할 수 있다.</t>
  </si>
  <si>
    <t>회사 차원에서 신입사원이 어떤 존재감과 의미를 갖는지에 대해 설명할 수 있다.</t>
  </si>
  <si>
    <t>사소한 하나까지 열정적으로 임하는 태도의 중요성을 알고 신입의 몫을 분명히 해내기 위해 인내심이 왜 중요한지를 설명할 수 있다.</t>
  </si>
  <si>
    <t>회사를 인식하는 바람직한 2가지 관점에 대해 구체적으로 설명할 수 있다.</t>
  </si>
  <si>
    <t>역량의 중요성에 대해 알고 역량과 관련하여 신입 시절에 갖추면 좋을 바람직한 관점에 대해 설명할 수 있다.</t>
  </si>
  <si>
    <t>대체 불가능한 신입사원이란 어떤 인재를 말하는지 구체적인 사례를 들어 설명할 수 있다.</t>
  </si>
  <si>
    <t>회사 기대에 부응하는 신입사원의 진정한 '도전'과 '실패'의 의미가 무엇인지 구체적으로 설명할 수 있다.</t>
  </si>
  <si>
    <t>자기생각이 없는 신입사원이 왜 쉽게 대체될 수 있는지에 대해 설명할 수 있다.</t>
  </si>
  <si>
    <t>신입사원이 자기중심적 편견에서 벗어나는데 도움이 될 만한 평가의 의미에 대해 설명할 수 있다.</t>
  </si>
  <si>
    <t>한 걸음 더 내딛는 노력이 어떻게 신입사원을 지켜줄 강력한 무기로써 작용할 수 있는지 설명할 수 있다.</t>
  </si>
  <si>
    <t>사람을 소개해야 하는 상황에서 신입이 받드시 알고 있어야 할 구체적인 실천 팁을 사례와 함께 설명할 수 있다.</t>
  </si>
  <si>
    <t>상사에 대한 불평불만이 신입의 이미지에 어떤 영향을 미치는지, 구체적으로 설명할 수 있다.</t>
  </si>
  <si>
    <t>신입사원 본인의 '미래 청사진 그려보기'가 퍼스널 브랜드 구축에 미치는 효과에 대해 설명할 수 있다.</t>
  </si>
  <si>
    <t>신입 시절 반드시 기억해야 하는 업무 기본기 3가지에 대해 알 수 있다.</t>
  </si>
  <si>
    <t>전화통화의 기본 법칙에 대해 알고 이메일 소통에 있어서 실수하지 않기 위한 체크 포인트에 대해 명확하게 설명할 수 있다.</t>
  </si>
  <si>
    <t>신입사원의 조직문화 적응이 왜 중요하고, 조직문화에 잘 적응한다는 의미가 무엇일지 명확하게 설명할 수 있다.</t>
  </si>
  <si>
    <t>역량 향상을 위해 안전선 밖으로의 도전적인 경험이 왜 필요한지 설명할 수 있다.</t>
  </si>
  <si>
    <t>신입사원이 비판적인 피드백을 어떻게 받아들여야 할 지에 대해 명확하게 설명할 수 있다.</t>
  </si>
  <si>
    <t>감정의 스위치 전환이 빠른 신입사원이 선호될 수밖에 없는 이유에 대해 명확하게 설명할 수 있다.</t>
  </si>
  <si>
    <t>상사 혹은 팀장의 핵심적인 역할이 무엇이며, 관련된 책임감의 무게에 대해 폭넓게 설명할 수 있다.</t>
  </si>
  <si>
    <t>완벽주의 상사가 갖는 장점과 이를 통한 신입의 역량향상 기대효과에 대해 명확하게 설명할 수 있다.</t>
  </si>
  <si>
    <t>바람직하지 못한 상사와의 동거도 조직생활에서는 있을 수 있는 일임을 명확하게 인식하고, 신입에게 유용한 마인드에 대해 설명할 수 있다.</t>
  </si>
  <si>
    <t>신입사원의 성장에 도움이 될 수 있는 '인큐베이팅 시스템'의 유용성에 대해 설명할 수 있다.</t>
  </si>
  <si>
    <t>고정형 사고방식과 성장형 사고방식의 차이점에 대해 설명할 수 있다.</t>
  </si>
  <si>
    <t>신입으로서 회사의 기대에 부응한다는 의미를 구체적으로 설명할 수 있다.</t>
  </si>
  <si>
    <t>4차 산업 디지털 트렌스포메이션 시대의 조직 환경 변화를 이해하고 적용할 수 있다.</t>
  </si>
  <si>
    <t>밀레니얼 세대 리더와 Z세대 팔로워가 만들어가는 조직문화를 구축할 수 있다.</t>
  </si>
  <si>
    <t>팬더믹과 언택트 시대 조직문화관리 능력을 향상시킬 수 있다.</t>
  </si>
  <si>
    <t>스마트 워크의 개념에 대해 이해하고 설명할 수 있다.</t>
  </si>
  <si>
    <t xml:space="preserve">스마트 Office, 모바일 Office, 스마트 워크센터, 홈오피스 유형에 대해 이해하고 적용할 수 있다. </t>
  </si>
  <si>
    <t>스마트 워크 환경 활용방안 능력을 함양하고 활용할 수 있다.</t>
  </si>
  <si>
    <t>팬더믹 시대 자기 주도적 업무관리 역량을 강화시킬 수 있다.</t>
  </si>
  <si>
    <t>채널을 활용하여 효과적인 소통을 할 수 있다.</t>
  </si>
  <si>
    <t>팬더믹 시대 소속감 제고 역량을 함양하여 적용할 수 있다.</t>
  </si>
  <si>
    <t>Un-tact &amp; On-tact 소통의 균형 능력을 향상시킬수 있다.</t>
  </si>
  <si>
    <t>언택트시대 조직성과 도출을 위한 소통 방법을 통해 효과적인 소통을 할 수 있다.</t>
  </si>
  <si>
    <t>언택트 시대 효과적인 회의 기법을 함양하여 높은 질의 회의를 진행할 수 있다.</t>
  </si>
  <si>
    <t>Un-tact &amp; On-tact 평가 능력을 함양하여 평가할 수 있다.</t>
  </si>
  <si>
    <t>OKR 통한 성과관리 능력을 함양하여 적용할 수 있다.</t>
  </si>
  <si>
    <t>성과관리에 기반을 둔 목표관리 방법을 함양하여 활용할 수 있다.</t>
  </si>
  <si>
    <t>수평적 조직구조의 특징 이해에 기반한 수평 문화를 도입할 수 있다.</t>
  </si>
  <si>
    <t>수평적 조직문화의 창조성 발굴 능력을 함양하여 높은 팀워크의 조직문화를 만들 수 있다.</t>
  </si>
  <si>
    <t>사무환경 디지털을 강화하여 높은 성과를 창출할 수 있다.</t>
  </si>
  <si>
    <t>근무환경 안전 확보 강화 능력을 함양하여 안전한 환경을 만들 수 있다.</t>
  </si>
  <si>
    <t>언택트 시대 근무환경 보안 강화 능력을 함양하여 실제 적용할 수 있다.</t>
  </si>
  <si>
    <t>변혁적 리더십 역량 강화와 필요성에 대해 설명할 수 있다.</t>
  </si>
  <si>
    <t>인간 존중 조직문화 구현 능력을 함양하여 만족도 높은 조직문화를 만들 수 있다.</t>
  </si>
  <si>
    <t>회복탄력성을 통한 조직 구성원의 행복과 조직 지속가능성을 향상시킬 수 있다.</t>
  </si>
  <si>
    <t>조직의 성장을 돕는 인적자원의 유치의 중요성과 인재의 개념 대한 내용을 이해하고 활용할 수 있다.</t>
  </si>
  <si>
    <t>인재 채용의 실패로 인한 손실을 이해하고 실패를 미리 방지할 수 있다.</t>
  </si>
  <si>
    <t>인재 확보를 위한 방법 이해하고 올바른 인재를 확보할 수 있다.</t>
  </si>
  <si>
    <t>인재의 잠재력을 알아보는 시스템 도입의 중요성에 대해 인식하고 적용할 수 있다.</t>
  </si>
  <si>
    <t>세대별 인재의 특징을 알고, 조직에서 활용할 수 있다.</t>
  </si>
  <si>
    <t>조직의 경쟁력인 인재 확보를 위해 조직이 변화해야하는 내용 이해하고 적용할 수 있다.</t>
  </si>
  <si>
    <t>면접관의 이미지가 기업의 이미지임을 인지하고 준비할 수 있다.</t>
  </si>
  <si>
    <t>채용 면접관의 역량과 요건을 이해하고 활용할 수 있다.</t>
  </si>
  <si>
    <t>채용 면접관이 전문가로 인정 받기 위한 작은 팁들을 이해하고 설명할 수 있다.</t>
  </si>
  <si>
    <t>전체 채용의 프로세스와 맥락을 이해하고 설명할 수 있다.</t>
  </si>
  <si>
    <t>면접의 진화의 과정과 잘못된 면접으로 인한 영향을 이해하고 바르게 고칠 수 있다.</t>
  </si>
  <si>
    <t>면접의 기본 기술과 형태와 구조화된 면접에 대한 내용을 이해하고 적용할 수 있다.</t>
  </si>
  <si>
    <t>면접의 프로세스 면접관의 명확한 역할을 이해하고 적용할 수 있다.</t>
  </si>
  <si>
    <t>면접의 시작 전 면접관이 준비해야 하는 사항에 대해 준비할 수 있다.</t>
  </si>
  <si>
    <t>면접의 시작 전 면접관이 준비해야 하는 사항에 대한 내용을 준비할 수 있다.</t>
  </si>
  <si>
    <t>면접의 트렌드와 이슈 알아보고 활용할 수 있다.</t>
  </si>
  <si>
    <t>프로 면접관의 성공적 평가 전략을 파악하고 적용할 수 있다.</t>
  </si>
  <si>
    <t>채용 면접 평가를 위한 체크 리스트 활용으로 높은 완성도로 평가할 수 있다.</t>
  </si>
  <si>
    <t>인성 면접의 개념과 중요성을 이해하고 인성 면접의 진행 요령을 살펴 보고 적용할 수 있다.</t>
  </si>
  <si>
    <t>인성 면접의 구조화된 질문과 실제로 활용 가능한 예제를 알아보고 활용할 수 있다.</t>
  </si>
  <si>
    <t>행동으로 성과를 예측하는 역량 면접의 중요성과 활용 질문에 대해 알아보고 준비할 수 있다.</t>
  </si>
  <si>
    <t>면접 평가 오류 방지를 위한 대책을 마련하여 오류를 미리 방지할 수 있다.</t>
  </si>
  <si>
    <t>면접 평가 단계에서 오류를 최소화하기 위한 평가법을 알아보고 오류사항을 줄일 수 있다.</t>
  </si>
  <si>
    <t>최종 평가 시에 고려해야 할 사항에 대해 알아보고 적용할 수 있다.</t>
  </si>
  <si>
    <t>협상의 개념 정의를 이해하고 중요성을 설명할 수 있고 이기는 협상과 성공한 협상의 개념을 알고 협상 지향점을 설명할 수 있다.</t>
  </si>
  <si>
    <t>성공한 협상의 개념을 명확하게 알고 이기는 협상을 지양해야 하는 이유를 설명할 수 있다.</t>
  </si>
  <si>
    <t>인간에 대한 이해가 협상력을 키우고 협상 후에 도움을 받을 수 있음을 설명할 수 있다.</t>
  </si>
  <si>
    <t>성공적 협상과 목표의 상관 관계를 알고 협상 사례를 통해 협상 목표 수립의 효과를 체감할 수 있다.</t>
  </si>
  <si>
    <t>상대의 욕구를 파악하는 효과적 방법을 익혀서 활용할 수 있다.</t>
  </si>
  <si>
    <t>협상을 통해 서로의 필요를 채움으로써 상호 이익을 실현함을 설명할 수 있다.</t>
  </si>
  <si>
    <t>협상 파트너에게 안정감을 제공하는 동반자의 중요성을 설명할 수 있다.</t>
  </si>
  <si>
    <t>협상은 상대를 이기는 것이 아니고 함께 이기는 것임을 설명할 수 있고 협상을 통해 명분과 실리 중 하나는 제공해주어야 함을 알 수 있다.</t>
  </si>
  <si>
    <t>협상에서 가장 중요한 점은 신뢰를 형성하는 것이라는 것을 알고 원칙과 규칙을 지키는 원칙협상은 결국 신뢰로 이어짐을 설명할 수 있다.</t>
  </si>
  <si>
    <t>협상에서 숨어있는 숫자를 활용한다는 것이 어떤 의미인지 알고 협상이 난항을 겪을 때 창의적으로 다른 협상 안건을 제시하는 접근 전략에 대해 설명할 수 있다.</t>
  </si>
  <si>
    <t>협상 상대와 동질감을 제공하는 미러링 원리로 협상력을 키울 수 있음을 설명할 수 있다.</t>
  </si>
  <si>
    <t>포커페이스는 협상력을 떨어뜨리는 요인이 될 수 있음을 알고 솔직한 감정을 표현하는 것은 협상력을 향상시키는 방법임을 설명할 수 있다.</t>
  </si>
  <si>
    <t>서로의 욕구를 만족시키는 창의적 대안의 협상 전략을 설명할 수 있다.</t>
  </si>
  <si>
    <t>협상에서 전략적 질문의 효과를 알고 협상의 장에서 라포 형성의 중요성을 인식하여 상대의 마음을 열게 하는 질문을 할 수 있다.</t>
  </si>
  <si>
    <t>협상에서 경청의 힘은 대단함을 알고 활용할 수 있다.</t>
  </si>
  <si>
    <t>협상 전 작은 실수나 결함은 협상력에 손상을 주는 것임을 설명할 수 있다.</t>
  </si>
  <si>
    <t>협상에서 상대가 코너에 몰렸을 때 어떻게 대응하는 것이 지헤로운 대응인지 설명할 수 있다.</t>
  </si>
  <si>
    <t>협상 테이블에서 선의의 트릭을 사용할 수 있는지와 어떻게 활용할 것인지에 대해 설명할 수 있다.</t>
  </si>
  <si>
    <t>협상이 결렬되었을 때의 대안인 배트나(BATNA)에 대해 설명할 수 있다.</t>
  </si>
  <si>
    <t>협상에서 단계적 확장을 통한 살라미 협상 전략을 설명할 수 있다.</t>
  </si>
  <si>
    <t>협상 가능한 범위 조파(ZOPA)를 설명하고 활용할 수 있다.</t>
  </si>
  <si>
    <t>협상 파트너에 대한 정보 파악과 체계적 관리의 중요성을 설명할 수 있다.</t>
  </si>
  <si>
    <t>협상을 마친 후 반드시 해야 할 Action에 대해 알고 그 중요성을 설명할 수 있다.</t>
  </si>
  <si>
    <t>협상 전에 관계 형성의 중요성과 효과에 대해 알고 협상 시 상대의 마음을 얻기 위한 삼고초려의 효과를 설명할 수 있다.</t>
  </si>
  <si>
    <t>갈등의 불가피성을 인식하고 갈등 심화 방지를 위한 기본자세를 설명할 수 있다.</t>
  </si>
  <si>
    <t>소통방식, 성격, 가치관의 차이로 인한 갈등의 원인과 협상을 설명할 수 있다.</t>
  </si>
  <si>
    <t>달라서 생기는 갈등 해결을 위한 원칙 수립의 중요성을 설명할 수 있다.</t>
  </si>
  <si>
    <t>역할 경계가 모호할 때 발생하는 갈등의 양상을 설명할 수 있다.</t>
  </si>
  <si>
    <t>구조와 권력의 충돌로 인한 갈등을 설명할 수 있다.</t>
  </si>
  <si>
    <t>역할과 구조 갈등 해결을 위한 공헌목표의 의미와 활용방안을 설명할 수 있다.</t>
  </si>
  <si>
    <t>이해관계 충돌이 일어나는 일반적인 상황을 알고 이해관계 충돌의 영향과 이로 인한 갈등예방의 기본자세를 인식할 수 있다.</t>
  </si>
  <si>
    <t>개인 간, 조직 간, 고객과의 이해관계 충돌로 인한 갈들을 설명할 수 있다.</t>
  </si>
  <si>
    <t>이해관계 충돌 갈등 해결을 위한 니즈(Needs)와 원츠(Wants)의 개념을 설명할 수 있다.</t>
  </si>
  <si>
    <t>회사에서 자주 일어나는 해석 차이로 인한 갈등 상황을 알고 해석 차이 완화를 위한 개괄적인 소통 방법을 설명할 수 있다.</t>
  </si>
  <si>
    <t>잘못된 감정이입이 해석 차이를 만들어 갈등을 일으키는 과정을 설명할 수 있다.</t>
  </si>
  <si>
    <t>갈등의 핵심원인을 파악하는 일의 중요성과 방법에 대해 설명할 수 있다.</t>
  </si>
  <si>
    <t>상대방의 정서 상태 파악의 중요성을 인식하고 상대방의 정서 상태를 파악하는 방법을 설명할 수 있다.</t>
  </si>
  <si>
    <t>모든 사람에게는 장점과 단점이 함께 있음을 인식하고 의도적인 상대방 장점의 확대를 통한 갈등 관리 방법을 설명할 수 있다.</t>
  </si>
  <si>
    <t>갈등 관리를 위한 적합성의 의미와 중요성을 알고 상대방에 적합한 기대와 발전을 통한 갈등 관리 방법을 설명할 수 있다.</t>
  </si>
  <si>
    <t>해결할 수 있는 갈등과 해결할 수 없는 갈등의 구분 필요성을 인식할 수 있고 갈등의 확인을 위해 필요한 관조적 자세를 설명할 수 있다.</t>
  </si>
  <si>
    <t>갈등을 증폭하는 원인에 대해 알고 갈등 증폭을 방지할 때 견지해야 할 올바른 자세와 바람직한 태도를 설명할 수 있다.</t>
  </si>
  <si>
    <t>갈등중재가 어려운 핵심 이유가 균형을 잡기 힘들다는 사실에 있음을 인식할 수 있다.</t>
  </si>
  <si>
    <t>언택트 시대 도래에 따른 새로운 소통방식의 필요성에 대해 알고 변화된 시대에 적합한 갈등 관리의 개괄적 방법을 설명할 수 있다.</t>
  </si>
  <si>
    <t>시대 변화에도 불구하고 갈등은 지속적으로 발생한다는 사실을 알고 갈등의 순기능 발견을 위한 갈등 단계의 이해와 이에 대한 인내의 필요성을 인식할 수 있다.</t>
  </si>
  <si>
    <t>효과적인 갈등 관리를 위해 갈등에 대한 이해를 넓혀야 하는 이유를 인식하고 시대가 변해도 갈등 관리를 위해 반드시 필요한 공동체의식을 설명할 수 있다.</t>
  </si>
  <si>
    <t>특성에 따라 갈등을 해결 또는 간과 대상으로 선택하는 방법을 설명할 수 있다.</t>
  </si>
  <si>
    <t>구조적인 변화와 행태적인 변화유도를 통해 갈등을 관리하는 기술을 설명할 수 있다.</t>
  </si>
  <si>
    <t>사람과 문제를 분리하는 원칙의 내용과 중요성에 대해 알고 객관적 기준에 따라 합리적인 내용으로 이뤄진 대안 도출의 중요성을 설명할 수 있다.</t>
  </si>
  <si>
    <t>미국과 일본에서 은퇴 후에 가장 많이 하는 후회 목록을 알고 한국에서 은퇴 후에 하는 후회 목록을 통해 자신의 은퇴 설계 시 반영할 수 있다.</t>
  </si>
  <si>
    <t>은퇴 후 은퇴 유형별 특징과 태도를 알고 지속적인 배움과 자기 개발에 대한 스라밸이 은퇴 후의 삶을 결정하는 중요한 태도임을 설명할 수 있다.</t>
  </si>
  <si>
    <t>일상에서의 작지만 소소한 습관들이 행복과 직결됨을 알고 감사를 느끼고 표현하는 것이 은퇴 후  삶의 질을 높이는 습관임을 설명할 수 있다.</t>
  </si>
  <si>
    <t>은퇴 설계 시 의사결정에 중요한 영향을 미치는 감성지수에 대해서 알고 은퇴 후 겪는 퇴직 후유증에 심리적 안정감이   미치는 영향에 대해 설명할 수 있다.</t>
  </si>
  <si>
    <t>감정과 이성의 상관관계를 통해 합리적 은퇴 설계에 미치는 영향을 알고 은퇴 설계 시 재무와 건강만큼 감정관리도 중요함을 설명할 수 있다.</t>
  </si>
  <si>
    <t>인간의식단계에서 낮은 단계의 부정적인 에너지의 상태와 영향을 알고 인간의식단계에서 높은 단계의 긍정적인 에너지의 상태와 영향을 설명할 수 있다.</t>
  </si>
  <si>
    <t>건강식으로 소식하는 식습관과 활발한 일상 활동이 장수촌의 공통 비결임을 알고 사회적인 연대를 통한 정서적 유대감이 장수 비결임을 설명할 수 있다.</t>
  </si>
  <si>
    <t>기대수명의 질을 결정하는 건강관리의 중요성을 알고 건강관리란 건강할 때 지키는 것이 최고의 예방임을 설명할 수 있다.</t>
  </si>
  <si>
    <t>전문가들이 조언하는 은퇴세대에게 필요한 건강관리 방법을 알고 암을 예방할 수 있는 일상에서의 건강관리 수칙을 나열할 수 있다.</t>
  </si>
  <si>
    <t>우울증은 일시적인 기분 저하의 문제가 아니라 지속적 관심이 필요한 중요질환임을 알고 일상에서 다양하게 나타나는 우울증 증세에 대해 이해할 수 있다.</t>
  </si>
  <si>
    <t>우울증의 발병 원인은 다양한 요인에 의해서 나타날 수 있음을 알고 햇빛은 우울증의 발생 위험과도 상관관계가 있음을 설명할 수 있다.</t>
  </si>
  <si>
    <t>우울증 증세 완화에 도움이 되는 자기관리 방법에 대해 알고 우울증 자가관리 시 유의해야 할 점을 나열할 수 있다.</t>
  </si>
  <si>
    <t>기술의 발달이 가져온 행동패턴의 변화를 파악하고 운동을 필수로 실천해야 하는 이유를 알고 노년기의 운동이 질병과 사망률에 미치는 영향과 중요성을 설명할 수 있다.</t>
  </si>
  <si>
    <t>전신 건강에 직결되는 근력의 중요성을 이해하고 노년기에 근력운동의 필요성을 설명할 수 있으며 근력운동의 방법과 효과를 설명할 수 있다.</t>
  </si>
  <si>
    <t>유산소 운동이 우리 몸에 미치는 영향과 효과에 대해 설명할 수 있으며 걷기 운동의 올바른 자세와 효과적인 방법을 적용할 수 있다.</t>
  </si>
  <si>
    <t>건강한 가정의 요소가 무엇인지 알고 건강한 가정을 만들 수 있는 질문에 답하며 셀프 체크할 수 있다.</t>
  </si>
  <si>
    <t>자녀 양육과 부모 부양의 현실 점검을 할 수 있고 은퇴 후에도 황혼육아로 인한 가족부양의 부담이 존재함을 설명할 수 있다.</t>
  </si>
  <si>
    <t>부부사이 갈등을 유발하는 요소를 점검할 수 있고 행복한 부부관계를 위해 버려야 할 말과 사용해야 할 말을 구분할 수 있다.</t>
  </si>
  <si>
    <t>은퇴 후 리스크에 대비하기 위해 관계관리도 중요함을 설명할 수 있고 은퇴 후의 삶의 질에 좋은 관계가 어떤 영향을 미치는지 설명할 수 있다.</t>
  </si>
  <si>
    <t>친교 목적이나 관계 형태에 따라 친구의 부류가 나뉠 수 있음을 알고 행복한 노년의 삶을 더불어 살기 위해 필요한 친구의 유형을 설명할 수 있다.</t>
  </si>
  <si>
    <t>친구관계가 어떤 영향력을 주는지 점검하고 변화의 필요성을 알 수 있으며 좋은 친구관계를 맺기 위해 갖춰야 할 태도에 대해서 설명할 수 있다.</t>
  </si>
  <si>
    <t>불안한 노후 대비를 위한 재무준비의 현실을 파악하고 안정적 노후를 위해 실제적인 재무준비가 중요한 이유를 설명할 수 있다.</t>
  </si>
  <si>
    <t>은퇴자산의 개념과 은퇴자산을 준비하는 방법에 대해 알고 노후에 필요한 3가지 연금의 필요성과 활용 방법을 설명할 수 있다.</t>
  </si>
  <si>
    <t>균형 있는 노후자금을 위해 자녀 지원비는 분리하여야 함을 설명할 수 있고 노후 의료비 지출에 대비할 수 있는 방법을 설명할 수 있다.</t>
  </si>
  <si>
    <t>채용 전 검토하여야 할 사항을 확인하고 이를 설명할 수 있다.</t>
  </si>
  <si>
    <t>채용 시 사용하는 Tool에 대해 설명할 수 있다.</t>
  </si>
  <si>
    <t>채용에서 준수해야 할 법규를 알고 설명할 수 있다.</t>
  </si>
  <si>
    <t xml:space="preserve">근로시간과 휴게시간을 구분하여 설명할 수 있다. </t>
  </si>
  <si>
    <t>연장근로와 휴일에 대해 설명할 수 있다.</t>
  </si>
  <si>
    <t>평균임금과 통상임금을 이해하고 계산할 수 있고 임금지급의 4가지 원칙을 설명할 수 있다.</t>
  </si>
  <si>
    <t>인사관리 측면에서의 징계에 대해 이해하고 설명할 수 있다.</t>
  </si>
  <si>
    <t>근로기준법 측면에서의 징계에 대해 이해하고 설명할 수 있다.</t>
  </si>
  <si>
    <t>부당징계의 구제 방법을 이해하고 설명할 수 있다.</t>
  </si>
  <si>
    <t>인사평가의 목적과 각 세부내용을 이해하고 설명할 수 있다.</t>
  </si>
  <si>
    <t>인사평가와 관련된 법률상 문제에 대해 이해하고 설명할 수 있다.</t>
  </si>
  <si>
    <t>배치관리의 유형과 시행 시 갖추어야 할 적법요건을 이해하고 설명할 수 있다.</t>
  </si>
  <si>
    <t>조직내 이직에 대해 원인과 대책에 대해 알고 정리해고에 대해 이해하고 설명할 수 있다.</t>
  </si>
  <si>
    <t>우리나라 4대 보험 제도를 이해하고 설명할 수 있다.</t>
  </si>
  <si>
    <t>국민연금에 대해 이해하고 설명할 수 있다.</t>
  </si>
  <si>
    <t>건강보험에 대해 이해하고 설명할 수 있다.</t>
  </si>
  <si>
    <t>고용보험에 대해 이해하고 설명할 수 있다.</t>
  </si>
  <si>
    <t>산재보험에 대해 이해하고 설명할 수 있다.</t>
  </si>
  <si>
    <t>근로관계의 합의 해지의 종류, 사직서 제출의 진의판단, 의사의 철회에 대해 이해하고 설명할 수 있다.</t>
  </si>
  <si>
    <t>장애인고용부담금의 계산, 퇴직연금의 종류, 근로감독의 내용과 법정교육의 종류, 신원보증의 내용 등에 대해 이해하고 설명할 수 있다.</t>
  </si>
  <si>
    <t>변화를 위해서는 변화를 보고자 하는 의욕이 선행되어야 하며 작은 차이를 발견할 수 있어야 함을 이해하고 변화에 대한 관찰 정도를 점검함으로써 변화의 민감성을 확인할 수 있다.</t>
  </si>
  <si>
    <t>변화에 대해 이기지 못해 겨우 적응하는 일의 폐해를 이해하고, 수동적 적응이 아닌 능동적 대응의 장점 및 필요성을 이해할 수 있다.</t>
  </si>
  <si>
    <t>자신의 수준을 객관적으로 비교하는 일의 중요성을 알고 혁신의 핵심 대상이 자신의 역량을 강화하는 일이며 자기혁신을 위한 지속적 역량 개발이 필요하다는 것을 이해할 수 있다.</t>
  </si>
  <si>
    <t>직장인이 수령하는 연봉의 개념과 구성요소를 이해하고, 연봉과 자신이 창출하는 가치를 함께 계산해야 하는 이유를 이해할 수 있으며 금전적 보상 외에 관계적 보상 등으로 몸값의 개념을 확장할 수 있다.</t>
  </si>
  <si>
    <t>문제에 대한 바람직한 자세를 이해하고, 문제해결에 있어서의 성공요인과 장애요인을 찾는 방법과 전략과제를 체계적으로 설명할 수 있다.</t>
  </si>
  <si>
    <t>자기혁신을 위한 시야 확장의 필요성을 이해하고, 시야 확장 방법을 세대와 한계 극복 중심으로 이해하며 이를 통해 성장의 효과를 기대할 수 있다.</t>
  </si>
  <si>
    <t>고객의 의미와 특성을 자신의 업무와 관련하여 이해하고, 고객이 원하는 바를 정확히 이해하여 충족시킬 수 있는 방법을 설명할 수 있다.</t>
  </si>
  <si>
    <t>전략을 입체적으로 이해하고, 전략의 핵심과 전략 실행에 성공하기 위한 방법을 설명할 수 있다.</t>
  </si>
  <si>
    <t>자신과 소속 조직만의 강점의 중요성을 알고 발굴하여, 자기혁신에 성공하는 방법을 설명할 수 있다.</t>
  </si>
  <si>
    <t>일에 대한 긍정적 사고의 중요성을 이해하고, 생각의 전환을 통해 자기혁신에 성공하는 일의 중요성을 설명할 수 있다.</t>
  </si>
  <si>
    <t>근거있는 자신감을 함양하기 위해 일을 세분화하는 방법을 이해하고, 자신감 강화 방법을 설명할 수 있다.</t>
  </si>
  <si>
    <t>목표의 중요성과 목표를 설정하는 방법을 이해하고, 목표 설정 및 활용방법의 혁신을 통해 자신을 혁신하는 방법을 설명할 수 있다.</t>
  </si>
  <si>
    <t>독서와 혁신의 상관관계와 독서 혁신의 필요성을 이해하고, 독서하는 방법을 바꿈으로써 자기를 혁신하는 방법을 설명할 수 있다.</t>
  </si>
  <si>
    <t>성과에 대한 개념 혁신을 통해 업무의 혁신 방법을 이해할 수 있고, 성과의 이해와 접근 형식을 통해 자기를 혁신하는 방법을 설명할 수 있다.</t>
  </si>
  <si>
    <t>시간 관리의 중요성과 관리 방법을 이해할 수 있고, 시간 관리의 도구인 우선순위의 개념과 방법을 설명할 수 있다.</t>
  </si>
  <si>
    <t>마음을 움직이는 일의 의미와 중요성을 이해하고, 자신의 마음을 추스르고 상대 마음을 어루만져 혁신하는 방법을 설명할 수 있다.</t>
  </si>
  <si>
    <t>역량의 의미를 이해하고, 역량을 혁신함으로써 자기를 혁신하는 일의 중요성과 방법을 설명할 수 있다.</t>
  </si>
  <si>
    <t>조직의 리더로서 바람직한 임무와 역할이 무엇인지 이해하고, 자기혁신을 통해 리더로 성장하고자 하는 의욕을 고취할 수 있다.</t>
  </si>
  <si>
    <t>혁신을 위해 몰입에 성공하는 방법을 이해하고, 셀프 리더로 혁신해야 할 필요성을 설명할 수 있다.</t>
  </si>
  <si>
    <t>자기 가치를 확대하기 위해 경력 개발을 활용하는 방법을 이해하고, 자신의 업무를 통해 경력을 개발하는 방법을 설명할 수 있다.</t>
  </si>
  <si>
    <t>일을 통해, 그리고 지속적 학습을 통해  자신의 경력을 개발하는 방법을 설명할 수 있다.</t>
  </si>
  <si>
    <t>자신감을 갖고 시도하는 자세의 중요성을 인식하고 경험의 중요성과 이를 통해 자신감을 스스로 강화하여 일에 대한 두려움을 극복하는 방법을 이해할 수 있다.</t>
  </si>
  <si>
    <t>준비과정의 중요성과 함께 준비로 인한 부작용을 이해하고, 자기혁신을 위해 실행력을 높이는 방법을 설명할 수 있다.</t>
  </si>
  <si>
    <t>회사와 일의 의미를 스스로 성찰하고, 궁극적인 혁신의 목적이 지속적인 자기계발에 있음을 설명할 수 있다.</t>
  </si>
  <si>
    <t>회계 정의와 기능을 구체적으로 실현할 수 있는 재무제표에 대해 이해하고 작성할 수 있다.</t>
  </si>
  <si>
    <t>재무제표를 통한 기업 이해관계자들의 다양한 경제적 의사결정을 할 수 있다.</t>
  </si>
  <si>
    <t>기업의 순환되는 경제활동과 재무제표와의 연관성에 대해 이해하고 적용할 수 있다.</t>
  </si>
  <si>
    <t>재무제표 분석 시 고려해야 할 원칙과 기본적인 절차에 대해 설명할 수 있다.</t>
  </si>
  <si>
    <t>순환하는 기업 활동에 따라서 전개되는 각 재무제표 항목의 의미를 알고 적용할 수 있다.</t>
  </si>
  <si>
    <t>순환하는 기업 활동에 있어 자산/부채 표시된 금액과 실질 가치에 대해 설명할 수 있다.</t>
  </si>
  <si>
    <t>순환하는 기업 활동에 따라서 전개되는 각 재무제표 항목을 적용할 수 있다.</t>
  </si>
  <si>
    <t>순환하는 기업 활동에 따라서 전개되는 각 재무제표 항목의 의미를 알고 설명할 수 있다.</t>
  </si>
  <si>
    <t>현금흐름표에서 나타날 수 있는 모든 유형의 현금흐름 분석을 통하여 기업을 진단할 수 있다.</t>
  </si>
  <si>
    <t>본격적인 재무제표 분석에 들어가기 사전에 분석 의의, 방법, 종류, 전제조건에 대해 설명할 수 있다.</t>
  </si>
  <si>
    <t>본격적인 재무제표 분석에 앞서 재무제표 구성비율을 통하여 집중 분석대상을 선정할 수 있다.</t>
  </si>
  <si>
    <t>기업이 조달한 단기자본과 장기자본에 대한 지급능력에 대하여 분석할 수 있다.</t>
  </si>
  <si>
    <t>기업이 보유한 자산을 얼마나 효율적으로 운용하는지 분석할 수 있다.</t>
  </si>
  <si>
    <t>기업의 매출액이나 자본에 대한 수익성 지표에 대해 파악할 수 있다.</t>
  </si>
  <si>
    <t>기업의 경쟁력 또는 미래의 수익창출능력을 예측하는 지표에 대해 설명할 수 있다.</t>
  </si>
  <si>
    <t>다양한 재무제표 분석에 대해 정리할 수 있다.</t>
  </si>
  <si>
    <t>취업을 위한 첫번째 준비과정인 마음가짐에 대해 알 수 있다.</t>
  </si>
  <si>
    <t>진로의 의미를 알고 합리적 의사결정의 유형과 과정을 연습할 수 있다.</t>
  </si>
  <si>
    <t>직업 선택 시 고려해야 하는 삶의 가치관의 의미를 알고 나의 가치관으로 취업 의지를 강화할 수 있다.</t>
  </si>
  <si>
    <t>일과 삶의 균형의 등장 배경을 이해하고 균형을 지키기 위한 조건을 알 수 있다.</t>
  </si>
  <si>
    <t>객관적 검사를 통한 자기 분석과 직업을 탐색할 수 있다.</t>
  </si>
  <si>
    <t>SWOT 분석을 통한 자기 이해와 나의 전용성 기술을 찾을 수 있다.</t>
  </si>
  <si>
    <t>재취업을 준비하는 역량을 강화할 수 있다.</t>
  </si>
  <si>
    <t>셀프 마케팅 활용법을 알 수 있다.</t>
  </si>
  <si>
    <t>의사소통의 중요성과 스피치 훈련 활용법을 알 수 있다.</t>
  </si>
  <si>
    <t>재취업을 위한 목표 설정과 로드맵 설정의 중요성에 대해 알 수 있다.</t>
  </si>
  <si>
    <t>재취업의 성공 시기를 놓치지 않고 준비하는 방법을 알 수 있다.</t>
  </si>
  <si>
    <t>직종별 재취업 가이드를 알 수 있다.</t>
  </si>
  <si>
    <t>다양한 정보 활용을 통해 구직의 구체적인 정보를 얻을 수 있다.</t>
  </si>
  <si>
    <t>중장년을 위한 일자리 정책을 살펴보고 미래 계획을 세울 수 있다.</t>
  </si>
  <si>
    <t>체계적인 계획을 세우는 방법을 알고 시간관리의 중요성에 대해 알 수 있다.</t>
  </si>
  <si>
    <t>재취업을 위한 이력서의 중요성을 알고 작성법의 기본에 대해 이해할 수 있다.</t>
  </si>
  <si>
    <t>자기 소개서 작성의 방법과 효과적인 메시지 전달을 위한 방법을 알 수 있다.</t>
  </si>
  <si>
    <t>면접의 의미와 면접 대비를 위해 준비해야 할 사항을 알 수 있다.</t>
  </si>
  <si>
    <t>고용 평등의 의미와 근로자의 권리에 대해 알 수 있다.</t>
  </si>
  <si>
    <t>고용보험이란 무엇이며 고용보험의 혜택은 무엇인지 알 수 있다.</t>
  </si>
  <si>
    <t>임금이란 무엇이며 퇴직금과 부당퇴직 시 해결방안에 대해 알 수 있다.</t>
  </si>
  <si>
    <t>직장 생활에서의 에티켓의 의미와 중요성을 알고 에티켓의 기본을 알 수 있다.</t>
  </si>
  <si>
    <t>신중년의 재취업 성공을 위한 성공 포인트와 경로 설정을 위한 점검 사항에 대해 알 수 있다.</t>
  </si>
  <si>
    <t>창직의 개념과 창직의 유형을 알고 도출 방법, 창직의 프로세스에 대해 이해할 수 있다.</t>
  </si>
  <si>
    <t>전략적 사고의 이해 및 전략적 마인드를 가지고 설명할 수 있다.</t>
  </si>
  <si>
    <t>리더의 전략적 사고 스킬 여섯 가지에 대한 이해 및 이를 통한 자기성찰을 할 수 있다.</t>
  </si>
  <si>
    <t>조직의 전략을 이해하고 설명할 수 있다.</t>
  </si>
  <si>
    <t>전략은 말이나 문서가 아닌 구성원의 행동에 있다는 것을 인지하고 활용할 수 있다.</t>
  </si>
  <si>
    <t>전략 네트워크를 구축하는 법을 이해하고 실천할 수 있다.</t>
  </si>
  <si>
    <t>비즈니스 변화 트렌드 및 패턴 포착하는 법에 대해 활용할 수 있다.</t>
  </si>
  <si>
    <t>단기적 경제에서 장기적으로 생각하는 법에 대해 이해하고 적용할 수 있다.</t>
  </si>
  <si>
    <t>전략적 우선순위를 정할 수 있다.</t>
  </si>
  <si>
    <t>조직의 전략적 목표가 충돌할 때 대처법에 대해 이해하고 대처할수 있다.</t>
  </si>
  <si>
    <t>행동과 선택의 분석 및 평가법에 대해 이해하고 적용시킬 수 있다.</t>
  </si>
  <si>
    <t>신속하고 올바른 의사결정법 이해하고 올바른 의사결정을 할 수 있다.</t>
  </si>
  <si>
    <t>전략적 리더가 되기 위해 올바르게 질문하는 법을 이해하고 적용할 수 있다.</t>
  </si>
  <si>
    <t>미래 지향적 사고 배양법을 이해하고 실제 활용을 할 수 있다.</t>
  </si>
  <si>
    <t>구성원과 함께하는 비전 공유법을 이해하고 실천할 수 있다.</t>
  </si>
  <si>
    <t>전략과 실행 사이의 격차를 줄여 성공적인 팀을 이끌어낼 수 있다.</t>
  </si>
  <si>
    <t>팀원들의 의욕을 이끌어 내는 기술을 이해하고 적용할 수 있다.</t>
  </si>
  <si>
    <t>장애물 발생 요인과 종류의 이해하고 설명할 수 있다.</t>
  </si>
  <si>
    <t>생산시스템의 개념에 대해 설명할 수 있다.</t>
  </si>
  <si>
    <t>생산시스템이 시대에 따라 어떻게 발달하여 왔는지 설명할 수 있다.</t>
  </si>
  <si>
    <t>앞으로의 생산시스템의 발전 방향에 대해 설명할 수 있다.</t>
  </si>
  <si>
    <t>경제성 분석, 타당성 검토의 필요성과 종류, 개념을 설명할 수 있다.</t>
  </si>
  <si>
    <t>생산시스템 구축의 각 단계의 의미와 고려사항, 해야 할 일들에 대해 설명할 수 있다.</t>
  </si>
  <si>
    <t>생산을 시작하며 동시에 개선활동이 시작되어야 함을 설명할 수 있다.</t>
  </si>
  <si>
    <t>린 생산방식의 정의와 발전과정, 기본적인 사고방식과 그 효용성을 설명할 수 있다.</t>
  </si>
  <si>
    <t>도요타 생산방식인 TPS의 이념과 핵심 활동인 적시 생산(JIT)과 지도카에 대해 설명할 수 있다.</t>
  </si>
  <si>
    <t>다품종 소량 생산시스템이란 무엇이며 어떠한 종류가 있는지 설명할 수 있다.</t>
  </si>
  <si>
    <t>제조 현장에서의 낭비가 무엇인지 알고 낭비가 발생되는 원인, 낭비를 발견하는 방법과 개선의 방법을 설명할 수 있다.</t>
  </si>
  <si>
    <t>기업이 산출물을 얻고자 노력하는 과정에서 현장을 중심으로 나타나는 인적 낭비가 무엇인지 설명할 수 있다.</t>
  </si>
  <si>
    <t>제조설비를 높은 효율로 가동시키기 위한 설비의 낭비(로스)의 개념과 종류에 대해서 설명할 수 있다.</t>
  </si>
  <si>
    <t>표준, 표준화의 일반적인 개념에 대하여 설명할 수 있다.</t>
  </si>
  <si>
    <t>생산현장에 시행되는 표준화의 배경과 구축 과정 및 운영, 표준의 종류에 대하여  설명할 수 있다.</t>
  </si>
  <si>
    <t>생산부문의 표준화를 추진함에 있어서의 고려 사항과 그 목적 효과에 대하여 설명할 수 있다.</t>
  </si>
  <si>
    <t>검사의 개념과 그 목적, 중요성에 대하여 설명할 수 있다.</t>
  </si>
  <si>
    <t>검사의 종류와 비용이 소요되는 검사활동을 어떻게 효율적으로 할 것인가 하는 것과  품질 비용에 대하여 설명할 수 있다.</t>
  </si>
  <si>
    <t>검사활동을 최대한 균일하게 하여 신뢰도를 높여야 하는 검사의 표준에 대해 설명할 수 있다.</t>
  </si>
  <si>
    <t>생산혁신 활동을 하는 배경, 생산성의 개념과 IE를 소개하며 생산혁신이란 무엇인가에 대하여 설명할 수 있다.</t>
  </si>
  <si>
    <t>다양한 생산혁신 활동에 대하여 설명할 수 있다.</t>
  </si>
  <si>
    <t>세계의 주요 기업에서 시행, 또는 예상하고 있는 미래의 생산혁신 사례를 소개할 수 있다.</t>
  </si>
  <si>
    <t>원가의 의미와 원가의 구성, 원가의 분류에 대하여 설명할 수 있다.</t>
  </si>
  <si>
    <t>원가관리의 의미를 설명하고 원가혁신의 필요성, 원가혁신활동의 방향을 제시할 수 있다.</t>
  </si>
  <si>
    <t>원가혁신활동을 전개하는데 필요한 사고방식과 추진의 기본 개념을 설명할 수 있다.</t>
  </si>
  <si>
    <t>세상을 바꾼 발명과 발명품의 다양한 사례를 통해 창의력의 근간을 설명할 수 있다.</t>
  </si>
  <si>
    <t>다양한 관점에서 창의력의 의미를 이해할 수 있다.</t>
  </si>
  <si>
    <t>기술의 변화와 시대가 변화할수록 창의력이 더 중요해지는 이유를 이해할 수 있다.</t>
  </si>
  <si>
    <t>창의력을 발휘하기 위해서 필요한 요소에 대해 설명할 수 있다.</t>
  </si>
  <si>
    <t>더 나은 결과를 얻기 위해서 창의력을 어떻게 발휘해야 할지 그 방법을 설명할 수 있다.</t>
  </si>
  <si>
    <t>창의적 조직인 구글의 사례를 통해 창의력을 갖춘 인재의 조건과 창의 근력을 키우는 방법을 설명할 수 있다.</t>
  </si>
  <si>
    <t>팀의 성과를 높이는 심리적 안전감의 상관관계를 설명할 수 있다.</t>
  </si>
  <si>
    <t>창의적으로 경청하는 것은 일반적으로 듣기만 하는 경청과 어떻게 다른지 그 차이를 이해할 수 있다.</t>
  </si>
  <si>
    <t>창의적으로 경청하는데 방해가 되는 장애요소들을 설명할 수 있다.</t>
  </si>
  <si>
    <t>의사소통과 관계에 영향을 미치는 마음이론에 대해 설명할 수 있다.</t>
  </si>
  <si>
    <t>감정이입의 공감 능력은 창의력과도 연계되는 능력임을 설명할 수 있다.</t>
  </si>
  <si>
    <t>창의적 경청을 위해 필요한 태도와 방법에 대해 설명할 수 있다.</t>
  </si>
  <si>
    <t>말을 잘하기 위해서 필요한 습관과 방법을 설명할 수 있다.</t>
  </si>
  <si>
    <t>화가의 작품을 통해 창의적 표현 방법을 체험할 수 있다.</t>
  </si>
  <si>
    <t>회의문화에서 창의적으로 말하기 어려운 장애물에 대해 설명할 수 있다.</t>
  </si>
  <si>
    <t>창의적으로 말하기에 필요한 기본기를 설명할 수 있다.</t>
  </si>
  <si>
    <t>자유발언이 활성화 되기 위해 필요한 요소들을 설명할 수 있다.</t>
  </si>
  <si>
    <t>창의적 표현의 가장 대표적인 은유법에 대해 설명할 수 있다.</t>
  </si>
  <si>
    <t>안전지대를 벗어날 수 있는 방법에 대해 설명할 수 있다.</t>
  </si>
  <si>
    <t>당연한 생각을 바꾸는 아이디어 발상기법들을 설명할 수 있다.</t>
  </si>
  <si>
    <t>창의적 결과를 만들어내는 유대인들의 비결을 설명할 수 있다.</t>
  </si>
  <si>
    <t>창의력을 대표하는 인물과 사례들을 통해 창의적 집단지성에 대해 설명할 수 있다.</t>
  </si>
  <si>
    <t>창의적인 사람이 되기 위한 필요한 조건을 설명할 수 있다.</t>
  </si>
  <si>
    <t>통관의 개념과 수출입통관 절차를 알 수 있다.</t>
  </si>
  <si>
    <t>과세에 필요한 요소들에 대해 설명할 수 있다.</t>
  </si>
  <si>
    <t xml:space="preserve">관세율과 관세율표 개념을 이해하고, HS CODE 활용의 예를 알 수 있다. </t>
  </si>
  <si>
    <t xml:space="preserve">세율의 종류, 세율적용의 우선순위와 세율조정에 대해 알 수 있다. </t>
  </si>
  <si>
    <t>관세감면제도의 종류와 적용에 대해 이해할 수 있다.</t>
  </si>
  <si>
    <t>통관의 제한, 수출입금지가 적용되는 경우 그리고 통관절차 특례제도에 대해  알 수 있다.</t>
  </si>
  <si>
    <t>보세구역의 개념을 이해하고 구역 종류에 따른 역할과 기능을 이해할 수 있다.</t>
  </si>
  <si>
    <t>물품의 장치와 보수작업, 보세운송에 대해 설명할 수 있다.</t>
  </si>
  <si>
    <t>Commercial invoice의 개념과 종류, 작성 방법, 수리요건을 알 수 있다.</t>
  </si>
  <si>
    <t>Packing list, 원산지증명서에 대해 알 수 있다.</t>
  </si>
  <si>
    <t>해상운송장을 작성하기 위해 필요한 해상운송의 기본 개념에 대해 설명할 수 있다.</t>
  </si>
  <si>
    <t>해상운송장을 발행할 수 있거나 발행된 B/L을 이해할 수 있다.</t>
  </si>
  <si>
    <t>항공운송의 기본 개념에 대해 알 수 있다.</t>
  </si>
  <si>
    <t>항공운송장 작성원칙과 기재방식을 이해할 수 있다.</t>
  </si>
  <si>
    <t>수출신고필증이 무엇인지 알고, 기재되어야 하는 내용에 대해 설명할 수 있다.</t>
  </si>
  <si>
    <t>수입신고필증이 무엇인지 알고, 기재되어야 하는 내용에 대해 설명할 수 있다.</t>
  </si>
  <si>
    <t xml:space="preserve">모여서 일하는 과정에서 발생하는 불편함을 줄이고 모여서 일할 때 주는 시너지 효과를 설명할 수 있다. </t>
  </si>
  <si>
    <t>팀과 팀워크의 정확한 의미를 이해하고, 팀의 다양한 유형들의 개념과 특성을 설명할 수 있다.</t>
  </si>
  <si>
    <t>팀워크의 위력을 정확히 이해하고, 훌륭한 팀워크를 갖춘 팀이 갖고 있는 장점들을 설명할 수 있다.</t>
  </si>
  <si>
    <t>팀워크를 위해 필요한 일곱 가지 요소들을 개괄적으로 이해하고 상세한 내용을 설명할 수 있다.</t>
  </si>
  <si>
    <t xml:space="preserve">팀의 리더 및 구성원 모두 팀워크를 방해하고 있는 요인이 무엇인지 명확하게 인식하고 해소하기 위한 방법을 모색할 수 있다. </t>
  </si>
  <si>
    <t>팀워크를 위해 필요한 팀 구성원의 바람직한 자세를 이해하고 팀워크를 기준으로 자신의 자세를 점검하며 개선점을 인식할 수 있다.</t>
  </si>
  <si>
    <t>팀워크를 위한 커뮤니케이션의 중요성을 인식하고 팀워크를 위협하는 커뮤니케이션의 문제들을 설명할 수 있다.</t>
  </si>
  <si>
    <t>팀워크를 살리는 커뮤니케이션을 개괄적으로 이해하고 팀워크를 살리는 커뮤니케이션의 내용과 실천 방법을 설명할 수 있다.</t>
  </si>
  <si>
    <t>팀워크를 위한 밑바탕이 되는 신뢰, 다양성 수용, 배려의 의미를 이해하고 신뢰를 쌓는 방법, 다양성을 수용하는 방법, 배려를 실천하는 방법을 파악하며 팀워크를 위한 자신의 역할을 알고 설명할 수 있다.</t>
  </si>
  <si>
    <t>팀워크를 위해 리더가 해야 할 역할을 8가지로 구분하여 설명할 수 있다.</t>
  </si>
  <si>
    <t>팀워크를 위해 팀원이 해야 할 역할을 7가지로 구분하여 설명할 수 있다.</t>
  </si>
  <si>
    <t xml:space="preserve">팔로워십의 의미를 정확히 이해하고 갈수록 팔로워십이 중요해지는 배경과 이유를 설명할 수 있다. </t>
  </si>
  <si>
    <t xml:space="preserve">바람직한 팔로워의 모습을 역사 속 인물을 통해 이해하고, 로버트 켈리의 팔로워십 유형 구분의 내용을 파악하며 팔로워로서의 자신의 모습에 대해 설명할 수 있다,
</t>
  </si>
  <si>
    <t>상사와의 관계가 중요한 이유와 상사관리의 필요성을 인식하고, 상사의 생각과 나의 상황을 파악하는 방법과 팀워크 강화를 위해 상사를 관리하는 구체적인 방법을 설명할 수 있다.</t>
  </si>
  <si>
    <t xml:space="preserve">다양성이 가진 양면성과 다양성을 존중해야 하는 이유와 의미, 그리고 다양성을 존중하는 팀과 개인의 특징 및 다양성 존중의 실천방안을 설명할 수 있다. </t>
  </si>
  <si>
    <t>신뢰의 중요성과 어려움을 인식하고, 고신뢰조직을 만드는 실천방안을 세울 수 있음을 설명할 수 있다.</t>
  </si>
  <si>
    <t>갈등의 의미와 원인을 이해하고 순기능과 역기능을 고찰하며, 갈등과 성과의 상관관계를 통해 갈등을 관리해야 할 대상으로 인식해 설명할 수 있다.</t>
  </si>
  <si>
    <t>갈등관리의 개념과 중요성을 인식하고, 갈등관리 유형 구분의 방법과 갈등관리 스타일별 특성을 이해하며 문제해결형 갈등관리를 통해 공동의 파이를 키워가야 함을 설명할 수 있다.</t>
  </si>
  <si>
    <t>건설적 대립과 갈등의 구분을 통해 갈등을 관리하는 방법을 이해하고, 구성원과 공동의 비전을 품음으로써 갈등을 관리하는 방법을 설명할 수 있다.</t>
  </si>
  <si>
    <t xml:space="preserve">학습조직의 의미와 필요성을 이해하고, 집단지성의 개념과 조건 및 역사, 집단지성의 단계를 이해하고 집단지성 실천을 위한 자세를 설명할 수 있다.
</t>
  </si>
  <si>
    <t>자기계발의 진정한 의미와 그것이 팀워크에 미치는 영향을 이해하고, 이를 위한 학습-진화-창조의 선순환구조를 파악하며 자기계발 계획서 수립 방법을 알고 실천하는 것을 설명할 수 있다.</t>
  </si>
  <si>
    <t>성과면담의 정의와 필요성을 이해하고 일반적인 진행방식을 숙지하고 설명할 수 있다.</t>
  </si>
  <si>
    <t>성과면담의 단계별 절차와 방법을 이해하고 설명할 수 있다.</t>
  </si>
  <si>
    <t>목표설정의 목적과 효과에 대해 이해하고 설명할 수 있다.</t>
  </si>
  <si>
    <t>목표설정의 절차와 SMART한 목표설정의 방법과 주의사항에 대해 설명할 수 있다.</t>
  </si>
  <si>
    <t>성과향상계획의 필요성과 방법, 구성요소를 이해하고, 직무상의 성장을 위한 활동에 대해 설명할 수 있다.</t>
  </si>
  <si>
    <t>자기계발계획의 정의와, 경력목표를 위한 자기계발계획 그리고 부하직원의 성장을 위한 관리자의 책임을 이해하고 설명할 수 있다.</t>
  </si>
  <si>
    <t>성과관리의 새로운 트렌드와 성과관리 트렌드를 만들어 낸 4가지 이론에 대해 설명할 수 있다.</t>
  </si>
  <si>
    <t>X이론과 Y이론과 성과관리에 대한 몇 가지 오해, 부하직원의 성장을 위해 관리자가 가져야 하는 마음가짐에 대해 설명할 수 있다.</t>
  </si>
  <si>
    <t>코칭의 개념과 장점에 대해 이해할 수 있고, 매니저와 코칭의 차이에 대해 이해하고 코칭의 철학에 대해 설명할 수 있다.</t>
  </si>
  <si>
    <t>코칭을 위한 환경조성의 중요성과 체계적인 부하직원 육성을 위한 코칭의 프로세스에 대해 설명할 수 있다.</t>
  </si>
  <si>
    <t>코칭의 기본적인 스킬과 경청하기, 말하기, 질문하기 방법에 대해 설명할 수 있다.</t>
  </si>
  <si>
    <t>코칭을 위한 기본적인 성향분석 방법(DISC)과 성격유형별 커뮤니케이션 스타일 및 대응방법에 대해 설명할 수 있다.</t>
  </si>
  <si>
    <t>평가자의 오류를 방지하기 위한 방법을 이해하고 설명할 수 있다.</t>
  </si>
  <si>
    <t>성격유형별 커뮤니케이션 스타일 및 대응방법에 대해 이해하고 설명할 수 있다.</t>
  </si>
  <si>
    <t>효과적인 코칭을 위한 리더의 바람직한 갈등관리 방법에 대해 이해하고 설명할 수 있다.</t>
  </si>
  <si>
    <t>부하직원 코칭을 위한 바람직한 리더의 인정 스킬에 대해 이해하고 설명할 수 있다.</t>
  </si>
  <si>
    <t>직장인에게 있어 프레젠테이션의 중요성과 프레젠테이션의 정확한 역할을 이해할 수 있고 선물을 주고 받는다는 프레젠테이션의 궁극적 가치를 이해할 수 있다.</t>
  </si>
  <si>
    <t>프레젠테이션의 개념을 이해하고 프레젠터와 청중의 관계를 설명할 수 있으며, 프레젠테이션의 종류를 구분할 수 있다.</t>
  </si>
  <si>
    <t>프레젠테이션을 두려워 하는 마음은 대부분의 사람에게 일어남을 이해하고, 발표울렁증 극복을 위해서 프레젠터 자신에 대한 성찰이 필요함을 인식할 수 있으며, Pla-Do-See 프로세스에 따라 프레젠테이션을 준비할 수 있다.</t>
  </si>
  <si>
    <t>프레젠테이션을 위한 상담심리학의 핵심 개념과 청중을 분석하는 핵심원리, 그리고 프레젠테이션 준비 과정에서 필요한 청중 분석 기술을 이해할 수 있다.</t>
  </si>
  <si>
    <t>청중들과 공감하며 상호이해하는 자세의 중요성과 방법을 알 수 있고, 프레젠터에게 필요한 수용적 존중의 의미와 방법을 이해할 수 있으며, 발표자로서 자신의 모습을 진솔히 드러내는 성실성 유지의 방법을 설명할 수 있다.</t>
  </si>
  <si>
    <t>내용과 표현이라는 프레젠테이션 성공의 기본요소를 이해하고, 프레젠터의 진정성이 프레젠테이션 성공에 미치는 효과를 이해할 수 있으며, 청중으로부터 믿음을 이끌어내는 진정성이 프레젠테이션 성공의 핵심요소임을 설명할 수 있다.</t>
  </si>
  <si>
    <t>스토리텔링의 개념과 중요성, 그리고 스토리텔링의 성공을 위한 조건들을 이해할 수 있고, 스토리텔링을 프레젠테이션에 활용하는 일의 필요성을 설명할 수 있다.</t>
  </si>
  <si>
    <t>스토리텔링의 원리와 프레젠테이션에서 실용적으로 활용할 수 있는 스토리텔링 기술을 이해할 수 있고, 스토리텔링 활용 사례를 통해 프레젠테이션에 관한 시사점을 설명할 수 있다.</t>
  </si>
  <si>
    <t>프레젠테이션 준비를 위한 리허설의 의미와 중요성을 이해할 수 있고, 프로세스별 리허설 실행요령을 설명할 수 있으며, 리허설 평가시트 활용 방법을 기술할 수 있다.</t>
  </si>
  <si>
    <t>설명과 설득의 의미와 두 개념 간의 보완 관계를 이해할 수 있고, 성공사례를 통해 설명과 설득에 성공하는 방법을 이해할 수 있으며, 청중에게 낮은 점수를 받을 수 있는 부족한 프레젠테이션의 모습을 설명할 수 있다.</t>
  </si>
  <si>
    <t>프레젠테이션의 특성과, 종합예술로서의 프레젠테이션 준비를 위한 대응방안을 이해할 수 있고, 프레젠터에게 필요한 지식, 기술, 태도의  세 가지 역량을 설명할 수 있다.</t>
  </si>
  <si>
    <t>비언어적 커뮤니케이션의 의미를 설명할 수 있고, 매러비언의 법칙을 통해 프레젠테이션에 있어서 비언어적 요소의 중요성을 이해할 수 있으며, 비언어적(Nonverbal) 커뮤니케이션 전략을 설명할 수 있다.</t>
  </si>
  <si>
    <t>프레젠테이션에서의 인사 방법을 알 수 있고, 피해야 할 자세와 취해야 할 자세를 구분할 수 있으며 의도된 제스처를 통해 메시지를 강조하는 방법을 설명할 수 있다.</t>
  </si>
  <si>
    <t>프레젠터의 바람직한 표정의 내용과 방법을 이해할 수 있고, 프레젠테이션에 필요한 올바른 시선처리 방법을 알 수 있으며, 프레젠테이션 성공을 위한 복장 준비 방법을 설명할 수 있다.</t>
  </si>
  <si>
    <t>프레젠테이션에 있어서 음성과 말투의 중요성을 이해하고, 프레젠테이션에 적합한 억양과 말투의 내용과 연습 요령을 이해할 수 있으며, 프레젠테이션에 적합한 말의 빠르기와 음색의 내용과 연습 요령을 이해할 수 있다.</t>
  </si>
  <si>
    <t>프레젠테이션에 있어서 청중을 고려한 어휘 선택의 중요성을 이해할 수 있고, 프레젠테이션에서 일반적으로 피해야 할 표현과 사용해야 할 표현을 설명할 수 있다.</t>
  </si>
  <si>
    <t>프레젠테이션에서 프레임의 중요성과 3단 프레임의 개념을 이해할 수 있고, 3단 프레임을 설계하는 기술을 이해할 수 있으며, 프레임에 따라 내용을 구성하고 핵심 메시지를 강조하는 방법을 설명할 수 있다.</t>
  </si>
  <si>
    <t>프레젠테이션에서 질의응답이 갖는 의미와 중요성을 이해할 수 있고 준비 과정에서 예상질문을 도출하는 요령과 답변을 준비하는 방법을 이해할 수 있다.</t>
  </si>
  <si>
    <t>프레젠테이션에서 질문을 받고 질문에 답하는 요령을 이해할 수 있고, 프레젠테이션에서 질문에 답한 뒤 해야 할 후속조치를 설명할 수 있다.</t>
  </si>
  <si>
    <t>사전에 준비한 질의에 대해 응답하는 기술과 엉뚱하지만 예측 가능한 질의에 대해 응답하는 기술을 습득할 수 있으며, 프레젠터를 공격하는 성격의 질의에 대해 응답하는 기술을 체득할 수 있다.</t>
  </si>
  <si>
    <t>프레젠테이션에서 시작의 중요성과 오프닝 스킬을 설명할 수 있고, 프레젠테이션에서 마무리의 중요성과 클로징 스킬을 설명할 수 있다.</t>
  </si>
  <si>
    <t>간편하고 빠른 방법으로 슬라이드 쇼를 시작하는 방법을 이해할 수 있고 파워포인트 활용 프레젠테이션에서 화면을 숨기는 기능과 펜 기능을 사용하는 방법을 사용할 수 있다.</t>
  </si>
  <si>
    <t>프레젠테이션 도구들이 갖고 있는 장단점을 이해할 수 있고, 새로운 프레젠테이션 도구인 키노트와 프레지의 특성을 개괄적으로 설명할 수 있다.</t>
  </si>
  <si>
    <t>일반적인 의사결정에 있어 악영향을 미치는 4가지 실수가 존재함을 공감하고 선택의 오류를 범하지 않게 활용할 수 있다.</t>
  </si>
  <si>
    <t>의사결정 시 사람들이 내부관점을 취하게 되는 3가지 착각과 과학적 증거의 중요성을 분명하게 인식하고 유사 상황에서 외부관점이 가져다 주는 영향력에 대해 설명할 수 있다.</t>
  </si>
  <si>
    <t>직면한 상황을 판단하는데 도움이 될 만한 준거집단을 찾을 수 있고, 준거집단의 성공률과 실패율에 대한 분석적 접근의 중요성과 원인과 대응 방안을 연결한 시뮬레이션의 중요성을 인식할 수 있다.</t>
  </si>
  <si>
    <t>의사결정에 있어 대안 선택을 위한 가능성을 최대한 열어두고 기준점 설정과 조정의 메커니즘 중요성을 이해하여 활용할 수 있다.</t>
  </si>
  <si>
    <t>항상 다른 선택의 가능성을 열어두고, 최근 정보나 생생한 기억에 너무 많은 비중을 두지 말아야 함을 분명하게 인식할 수 있다.</t>
  </si>
  <si>
    <t>인지부조화의 긍정적인 내적 갈등 해결 메커니즘을 알고 커다란 이해관계가 얽힌 판단에 너무 좁게 보지 않는 시야를 적용한다.</t>
  </si>
  <si>
    <t>벤치마킹의 중요성을 분명하게 인식하고 샘 월튼의 경쟁사 벤치마킹 사례 등을 통해 적용 시사점을 도출할 수 있다.</t>
  </si>
  <si>
    <t>플레이리스트 활용 효과를 극대화한 사례를 통해, 사전 대책을 위한 지침의 중요성을 공감하여 고민을 해결할 수 있다.</t>
  </si>
  <si>
    <t xml:space="preserve">자기 과신과 자만심이 왜곡된 판단을 가져올 수 있음을 이해하고, 이를 극복하기 위한 방향성을 정립하는 방법에 대해 이해하고 설명할 수 있다. </t>
  </si>
  <si>
    <t>건설적인 반대 의견을 기꺼이 장려하는 태도의 중요성에 대해 분명하게 인식하고 반대 의견 장려를 위한 접근법에 있어서의 한계점과 관점 전환을 위한 방향성에 공감하고 설명할 수 있다.</t>
  </si>
  <si>
    <t>자기 과신을 극복할 수 있는 질문유형과 긍정적 의도라는 필터가 갖는 강력한 힘을 분명하게 이해하고 설명할 수 있다.</t>
  </si>
  <si>
    <t>고객가치 중요성을 인식하고 본질에 충실하여 가장 소중한 가치를 반영한 의사결정을 할 수 있다.</t>
  </si>
  <si>
    <t>분명하고 구체적인 우선순위를 공유함으로써, 올바른 의사결정에 이르는 방법을 모색할 수 있다.</t>
  </si>
  <si>
    <t>우선 순위가 낮은 일을 물리치는 것이 왜 중요한지 공감하고 이를 극복하기 위한 방법에 대해 이해하고 설명할 수 있다.</t>
  </si>
  <si>
    <t>예기적 사후과정의 중요성을 알고 사전 검시기법과 사전 퍼레이드의 개념 및 적용 방법에 대해 이해하고 설명할 수 있다.</t>
  </si>
  <si>
    <t>모든 기계에 안전계수가 있는 이유와 환상과 현실의 갭 줄이기, 심리적 시뮬레이션 활용하기를 통해 자기과신을 피하는 방법에 대해 이해하고 설명할 수 있다.</t>
  </si>
  <si>
    <t>상황적 요인들이 어떻게 의사결정에 영향을 미치는지 살펴보고 문화적 차이에 의한 행동 원인 지각 유형을 이해하고 설명할 수 있다.</t>
  </si>
  <si>
    <t>상황을 의도적으로 디자인함으로써 의사결정 방향을 유도하는 방법에 대해 이해하고 설명할 수 있다.</t>
  </si>
  <si>
    <t>상황을 극복하여 올바른 의사결정을 하기 위한 필요한 요령을 이해하고 설명할 수 있다.</t>
  </si>
  <si>
    <t>변화의 필요성을 인식하고 변화에 대한 저항의 특성을 이해하여 실천의지를 설명할 수 있다.</t>
  </si>
  <si>
    <t>변화를 위한 기초체력의 필요성을 인식하고 각각의 요소를 이해하고 설명할 수 있다.</t>
  </si>
  <si>
    <t>변화는 언제나 일상에서 시작된다는 사실을 인식하고 변화의 출발점이 주변, 작은 것, 나에게 있음을 이해하고 설명할 수 있다.</t>
  </si>
  <si>
    <t>변화에 대한 일반적인 불안을 단계별로 이해하고 관리하는 방법에 대해 설명할 수 있다.</t>
  </si>
  <si>
    <t>변화에 대한 저항이 모든 사람의 공통적 성향임을 인식하고 저항하는 각각의 유형에 대해 설명할 수 있다.</t>
  </si>
  <si>
    <t>변화에 대한 대응의 4단계인 거부-저항-탐색-몰입을 이해하고 설명할 수 있다.</t>
  </si>
  <si>
    <t>변화가 가진 두려움과 즐거움의 양면성과 변화를 위해 매우 중요한 두 가지 요소 그리고 그 리듬에 따라 스스로 습관을 바꾸는 일의 중요성에 대해 설명할 수 있다.</t>
  </si>
  <si>
    <t>변화를 위해 필요한 올바른 자세를 이해하고, 바람직한 자세를 정립하여 자신의 자세를 점검하는 것을 설명할 수 있다.</t>
  </si>
  <si>
    <t>변화와 배움의 관계를 인식하고 변화를 통해 필요한 역량의 의미를 이해하며, 창조적 파괴를 위한 변화역량 강화의 필요성을 설명할 수 있다.</t>
  </si>
  <si>
    <t>변화를 위한 학습 내용을 이해하고, 학습 방법과 올바른 자세를 설명할 수 있다.</t>
  </si>
  <si>
    <t>변화의 시각에서 전략의 의미와 변화에 실패하는 이유는 내부에 있음을 알고, 그 조직들을 통해 변화관리의 필요성을 설명할 수 있다.</t>
  </si>
  <si>
    <t>변화관리의 개념을 정확히 이해하고 본질을 간파하며 변화관리를 위해 필요한 성공 요소를 설명할 수 있다.</t>
  </si>
  <si>
    <t>변화관리 빙산모델과 고려해야 할 요소, 변화에 대한 반응에 따른 조직 구성원의 구분을 설명할 수 있다.</t>
  </si>
  <si>
    <t>변화관리의 네 가지 영역을 이해하고 인적 영역의 세부 영역과 포인트를 설명할 수 있다.</t>
  </si>
  <si>
    <t>변화관리의 모델의 의미와 필요성을 인식하고 존 코터의 변화관리 8단계 모델 및 르윈의 조직변화 3단계 모델의 핵심내용을 설명할 수 있다.</t>
  </si>
  <si>
    <t>변화관리 프로세스의 필요성을 인식하고 일반적인 변화관리 프로세스와 그 단계별 핵심내용을 설명할 수 있다.</t>
  </si>
  <si>
    <t>변화에 대한 저항의 불가피성을 인식하고 변화에 대한 저항요소를 입체적으로 이해하며 단계별로 바뀌는 저항에 대해 설명할 수 있다.</t>
  </si>
  <si>
    <t>변화에 대한 저항요소를 유의미하게 구분하고 이해관계, 인식, 문화, 정서적 측면에서 발생하는 저항을 각 측면에 따라 극복하는 방안을 설명할 수 있다.</t>
  </si>
  <si>
    <t>변화관리에 따른 효과가 무엇인지 이해하고 설명할 수 있다.</t>
  </si>
  <si>
    <t>변화를 위한 구성원의 그룹별 역할과 분류방법, 시기에 따라 나뉘는 역할 비중을 이해하고 설명할 수 있다.</t>
  </si>
  <si>
    <t>변화관리의 성공을 위해 필요한 네 가지 핵심요소를 이해하며,그것을 공급요소와 수요요소로 구분하는 이유와 이들의 균형이 필요함을 설명할 수 있다.</t>
  </si>
  <si>
    <t>변화관리의 성과로서 바람직한 조직문화의 중요성을 이해하고, 그것을 통해 이뤄야 할 조직문화의 내용을 구체적으로 설명할 수 있다.</t>
  </si>
  <si>
    <t>협상의 기본 개념을 심도있게 이해하고 설명할 수 있다.</t>
  </si>
  <si>
    <t>수준에 따라 발전하는 협상의 의미를 이해하고 설명할 수 있다.</t>
  </si>
  <si>
    <t>협상에 필요한 프레임의 의미와 프레임 구축 방법을 이해하고 설명할 수 있다.</t>
  </si>
  <si>
    <t>협상의 중요한 도구인 배트나(BATNA)의 의미와 활용방안을 이해할 수 있다.</t>
  </si>
  <si>
    <t>협상을 위해 필요한 논리적 기준의 의미와 구축 방법을 이해하고 활용한다.</t>
  </si>
  <si>
    <t>협상에서 반드시 필요한 배트나(BATNA)의 개념과 중요성을 올바로 이해할 수 있다.</t>
  </si>
  <si>
    <t>협상을 성공적으로 이끌어가기 위한 감정 공략 기법을 이해할 수 있다.</t>
  </si>
  <si>
    <t>협상을 성공적으로 이끌어가기 위한 말하기 기술을 이해할 수 있다.</t>
  </si>
  <si>
    <t>협상의 성공을 위해 필요한 양보의 말하기 기술을 이해할 수 있다.</t>
  </si>
  <si>
    <t>협상에서 자주 활용되는 공격 기술의 내용과 활용 사례를 이해할 수 있다.</t>
  </si>
  <si>
    <t>협상의 두 가지 방어기술에 대해 알 수 있다.</t>
  </si>
  <si>
    <t>협상에서 우월한 상대와의 관계를 극복하는 방법을 이해할 수 있다.</t>
  </si>
  <si>
    <t>창의적 대안의 개념과 그 구체저긴 기술에 대해 이해할 수 있다.</t>
  </si>
  <si>
    <t>창의적 대안의 핵심기술 중 하나인 베팅하기의 내용에 대해 이해할 수 있다.</t>
  </si>
  <si>
    <t>창의적 대안 기술 중 하나인 규칙 바꾸기의 의미와 방법을 이해할 수 있다.</t>
  </si>
  <si>
    <t>창의적 대안 기술 중 하나인 Add(덧붙이기)의 내용에 대해 이해할 수 있다.</t>
  </si>
  <si>
    <t>창의적 대안 기술 중 하나인 Chop(나누기)의 내용에 대해 이해할 수 있다.</t>
  </si>
  <si>
    <t>창의적 대안 기술 중 하나인 Exchange(맞바꾸기)의 내용에 대해 이해할 수 있다.</t>
  </si>
  <si>
    <t>제안 협상을 성공적으로 이끌기 위한 유인전력과 제한전략을 이해하고 설명할 수 있다.</t>
  </si>
  <si>
    <t>협상 실행과정에서 해서는 안 될 행동들과 이를 예방하는 방법을 설명할 수 있다.</t>
  </si>
  <si>
    <t>협상을 할 때 자주 하게 되는 치명적인 실수의 내용과 예방방법을 설명할 수 있다.</t>
  </si>
  <si>
    <t>협상 진행과정 중 발생하는 방해요소를 점검하는 방법을 이해하고 활용할 수 있다.</t>
  </si>
  <si>
    <t>협상에서 활용할 수 있는 기본 기술을 체계적으로 실습하는 방법을 이해하고 활용할 수 있다.</t>
  </si>
  <si>
    <t>협상을 실제로 준비하는 방법을 이해하고 활용할 수 있다.</t>
  </si>
  <si>
    <t>홍보의 개념을 명확히 하고 홍보의 중요성을 이해하여 활용할 수 있다.</t>
  </si>
  <si>
    <t>홍보환경의 변화와 뉴미디어에 대한 이해를 바탕으로 홍보담당자의 책임과 역할을 파악하여 활용할 수 있다.</t>
  </si>
  <si>
    <t>다양한 홍보 수단, 매체,홍보물 제작의 프로세스 등을 파악하여 활용할 수 있다.</t>
  </si>
  <si>
    <t>홍보의 목표와 이를 성공적으로 달성하는 프로세스를 이해하여 활용할 수 있다.</t>
  </si>
  <si>
    <t>성공하는 PR 기획을 위한 다양한 시장조사방법을 이해하여 활용할 수 있다.</t>
  </si>
  <si>
    <t>PR 성과를 객관적으로 평가함으로써 효과적이고 효율적인 PR이 이루어질 수 있도록 할 수 있다.</t>
  </si>
  <si>
    <t>IMC와 홍보전략의 연계성, 뉴미디어의 속성을 이해할 수 있다.</t>
  </si>
  <si>
    <t xml:space="preserve">새로운 트렌드인 디지털 유목민의 특성을 이해하고, 새로운 홍보 대상인 밀레니얼 세대와 Z세대에 대해 이해할 수 있다. </t>
  </si>
  <si>
    <t>뉴미디어를 통한 홍보 및 광고 수단인 검색마케팅, 블로그 홍보, 웹문서 마케팅 등의 특성을 이해할 수 있다.</t>
  </si>
  <si>
    <t>대표적인 SNS인 페이스북, 인스타그램, 유튜브를 통한 홍보의 특징과 효과 등을 이해할 수 있다.</t>
  </si>
  <si>
    <t xml:space="preserve">홍보전문가의 일하는 방식과 역할 그리고 언론홍보의 미디어 퍼블리시티와 미디어 서비스에 대해 이해할 수 있다. </t>
  </si>
  <si>
    <t xml:space="preserve">언론 홍보를 통한 마케팅 활동의 특징과 효과를 설명할 수 있다. </t>
  </si>
  <si>
    <t xml:space="preserve">미디어의 요청에 따른 인터뷰 상황에 대한 사전 준비사항과 주의사항을 설명할 수 있다. </t>
  </si>
  <si>
    <t>적극적 홍보활동인 미디어 퍼블리시티의 프로세스와 뉴스가치 등에 대해 설명할 수 있다.</t>
  </si>
  <si>
    <t>뉴스기사의 종류, 형태 및 구조에 대해 설명할 수 있다.</t>
  </si>
  <si>
    <t>미디어 퍼블리시티를 위한 보도자료의 유형과 구성에 대해 설명할 수 있다.</t>
  </si>
  <si>
    <t>홍보담당자로서 보도자료의 구성과 보도자료 작성방법에 대해 설명할 수 있다.</t>
  </si>
  <si>
    <t>보도자료 배포용 리스트를 만드는 방법, 주의사항을 설명할 수 있다.</t>
  </si>
  <si>
    <t>위기관리의 의미와 대응 원칙과 위기가 발생하기 전 준비사항에 대해 설명할 수 있다.</t>
  </si>
  <si>
    <t>위기상황의 발생과 전개과정, 위기대응 커뮤니케이션의 기본원칙에 대해 설명할 수 있다.</t>
  </si>
  <si>
    <t>언론을 통해 발생한 위기 시 대응 원칙과 언론보도로 인한 피해를 회복하는 방법에 대해 설명할 수 있다.</t>
  </si>
  <si>
    <t>회계의 의미와 중요성에 대해 명확히 인식할 수 있다.</t>
  </si>
  <si>
    <t>회계 정의대로 기업의 상황을 나타낼 수 있는 도구, 재무제표에 대한 이해하고 설명할 수 있다.</t>
  </si>
  <si>
    <t>회계상 처리가 필요한 회계 거래에 대한 구분과 이해를 하고 적용할 수 있다.</t>
  </si>
  <si>
    <t>모든 회사원들이 회계를 배워야 하는 이유에 대해 설명할 수 있다.</t>
  </si>
  <si>
    <t>회계 표현방식과 처리 등을 표준화한 회계기준의 필요성 및 종류에 대해 학습하고 활용할 수 있다.</t>
  </si>
  <si>
    <t>일상 생활 속 사례를 통하여 가장 기본적인 재무제표인 재무상태표 개념을 이해하고 설명할 수 있다.</t>
  </si>
  <si>
    <t>일상 생활 속 사례를 통하여 가장 기본적인 재무제표인 손익계산서 개념을 이해하고 설명할 수 있다.</t>
  </si>
  <si>
    <t>회계거래의 인식 기준인 발생주의와 현금주의에 대한 정의와 차이점을 학습하여 적용할 수 있다.</t>
  </si>
  <si>
    <t>현금주의를 적용하는 현금흐름표와 재무제표 설명서인 주석에 대하여 설명할 수 있다.</t>
  </si>
  <si>
    <t>회계의 핵심인 정보제공의 목적과 범위, 특징에 따른 회계 종류에 대해 설명할 수 있다.</t>
  </si>
  <si>
    <t>재무상태표의 구체적인 구조와 의미 그리고 유동성 개념에 대하여 이해하고 활용할 수 있다.</t>
  </si>
  <si>
    <t>손익계산서의 구체적인 구조와 의미 그리고 각 이익의 특징에 대하여 이해하고 활용할 수 있다.</t>
  </si>
  <si>
    <t>현금흐름표의 구체적인 구조와 의미 그리고 현금흐름 활동 개념에 대하여 이해하고 설명할 수 있다.</t>
  </si>
  <si>
    <t>회계의 가장 기본적인 단위이면서, 재무제표를 구성하고 있는 각 계정과목에 대해 설명할 수 있다.</t>
  </si>
  <si>
    <t>회사의 실적과 회사의 회계수치를 조작하는 분식회계에 대해 습득하고 미리 방지할 수 있다.</t>
  </si>
  <si>
    <t>투명하면서도 정확한 회계 정보제공을 위해 시행되는 외부 회계감사에 대해 설명할 수 있다.</t>
  </si>
  <si>
    <t>홍보전략 수립 및 실행을 위한 담당자 지정의 중요성을 알고 기자 리스트 정비와 이를 바탕으로 언론사별 공략 기술 설정 방법을 설명할 수 있다.</t>
  </si>
  <si>
    <t>홍보전략 실행을 위해 필요한 홍보 지향 사고에 대해 설명할 수 있다.</t>
  </si>
  <si>
    <t>최근 중요 홍보분야인 바이럴 마케팅을 위한 홍보전략을 설명할 수 있다.</t>
  </si>
  <si>
    <t>기자들과의 적절한 관계 형성 및 유지 방안을 설명할 수 있다.</t>
  </si>
  <si>
    <t>기자들과 건강한 관계 유지를 통해 홍보를 위한 저력을 배양하는 방안을 설명할 수 있다.</t>
  </si>
  <si>
    <t>미디어의 관심을 유발하여 이를 회사 홍보에 활용하는 방법을 설명할 수 있다.</t>
  </si>
  <si>
    <t>회사 홍보를 위해 포털 사이트를 전략적으로 활용하는 기술을 설명할 수 있다.</t>
  </si>
  <si>
    <t>홍보용 사진 자료의 중요성과 제작 기술을 설명할 수 있다.</t>
  </si>
  <si>
    <t>동영상 홍보자료 및 인포그래픽 홍보자료의 제작 및 활용기술을 설명할 수 있다.</t>
  </si>
  <si>
    <t>뉴스 가치의 개념과 구성요소 및 뉴스 가치의 속성을 설명할 수 있다.</t>
  </si>
  <si>
    <t>뉴스의 가치를 높이는 구체적인 홍보 기술을 설명할 수 있다.</t>
  </si>
  <si>
    <t>미디어가 주목할 만한 뉴스 가치 있는 홍보 소재를 찾는 방법을 설명할 수 있다.</t>
  </si>
  <si>
    <t>홍보자료 작성 시 충족시켜야 할 좋은 홍보자료의 요건을 설명할 수 있다.</t>
  </si>
  <si>
    <t>홍보 전략의 적극적 실행을 위해 필요한 습관에 대해 설명할 수 있다.</t>
  </si>
  <si>
    <t>최근 중요 홍보분야인 홍보자료 작성 시 하지 말아야 할 실수를 설명할 수 있다.</t>
  </si>
  <si>
    <t>회사 설립 및 신규 조직 편성 시 홍보자료 작성방법을 설명할 수 있다.</t>
  </si>
  <si>
    <t>새로운 상품이나 서비스 출시를 내용으로 하는 홍보자료 작성기술을 설명할 수 있다.</t>
  </si>
  <si>
    <t>전시회 등 행사에 상품이나 서비스를 출품했을 때 홍보자료 작성방법을 설명할 수 있다.</t>
  </si>
  <si>
    <t>회사나 임직원이 공신력 있는 상을 받았을 때의 홍보자료 작성 기술을 설명할 수 있다.</t>
  </si>
  <si>
    <t>직접적 세일즈 프로모션의 내용을 자세하고 널리 알리는 홍보자료 작성기술을 설명할 수 있다.</t>
  </si>
  <si>
    <t>사회공헌 활동에 관한 홍보자료 작성 기술을 설명할 수 있다.</t>
  </si>
  <si>
    <t>프로젝트를 수주한 소식을 알리는 홍보자료 작성기술을 설명할 수 있다.</t>
  </si>
  <si>
    <t>승진이나 전보 등 인사 소식을 알리는 홍보자료 작성 기술을 설명할 수 있다.</t>
  </si>
  <si>
    <t>홍보의 성공을 위해 뉴스 모니터링을 꾸준히 하는 일의 중요성을 설명할 수 있다.</t>
  </si>
  <si>
    <t xml:space="preserve">직장생활의 중요한 2가지 코드를 통해 복직을 위한 준비가 되었는지 점검할 수 있으며 신입사원이 갖춰야 할 기본적인 근무태도를 습득하고 복직자로서 중요한 기본 근무수칙들을 현업에서 실천할 수 있다. </t>
  </si>
  <si>
    <t>스몰토크의 중요성과 그 효과를 알아보고 스몰토크의 방법과 대화 매너를 설명할 수 있으며 직장생활에서의 감사표현이 왜 중요한지 이해하고 감사표현을 잘 하기 위한 실천방법을 설명할 수 있다.</t>
  </si>
  <si>
    <t>최고의 복지는 환경적 요인뿐만아니라 동료가 주는 영향력이 중요함을 설명할 수 있으며 좋은 동료가 되기 위한 다양한 조건을 살펴보고 동료로서 자신을 체크해 볼 수 있다.</t>
  </si>
  <si>
    <t>가치 있게 일하기 위해 치열한 질문으로 업무의 설계도를 그릴 수 있으며 돈 벌기 위한 수단으로써의 일을 넘어 의미와 가치를 발견할 수 있다.</t>
  </si>
  <si>
    <t>문제에 대한 바람직한 자세를 설명할 수 있으며 문제 해결의 핵심인 전략과제를 체계적으로 설명할 수 있다.</t>
  </si>
  <si>
    <t>협업을 위한 마음가짐을 점검할 수 있고 협업을 돕는 가치에 대해 설명할 수 있다.</t>
  </si>
  <si>
    <t>조직 내 의사소통의 목적을 설명할 수 있고 의사소통을 저해하는 방해요소를 점검할 수 있다.</t>
  </si>
  <si>
    <t>5가지 의사소통 유형의 특징을 설명할 수 있으며 건강한 의사소통을 위한 유형별 변화 포인트를 설명할 수 있다.</t>
  </si>
  <si>
    <t>제대로 경청하는 방법을 설명할 수 있으며 지양해야 할 말과 적극 사용해야 할 말을 설명할 수 있다.</t>
  </si>
  <si>
    <t>팔로워십의 의미를 설명할 수 있으며 새로운 시대의 팔로워십과 과거의 팔로워십의 차이는 무엇이며, 팔로워십 영향력은 어떻게 달라졌는지 설명할 수 있다.</t>
  </si>
  <si>
    <t>바람직하지 않은 팔로워의 모습을 설명할 수 있으며 올바른 팔로워의 모습을 설명할 수 있다.</t>
  </si>
  <si>
    <t>성장을 돕는 성장형 사고방식의 중요성을 설명할 수 있으며 자신의 꿈꾸는 미래의 모습을 비전으로 형성화할 수 있다.</t>
  </si>
  <si>
    <t>롤모델과 멘토의 개념 및 필요성을 설명할 수 있으며 타인에게 긍정적인 영향을 주는 롤모델, 멘토의 요건을 설명할 수 있다.</t>
  </si>
  <si>
    <t>시간 관리의 중요성을 성장의 요소로 설명할 수 있으며 시간 관리를 위한 구체적인 기술을 설명할 수 있다.</t>
  </si>
  <si>
    <t>갈등은 모두에게 어렵고 불편함을 설명할 수 있고 조직 내 갈등 유형을 설명할 수 있다.</t>
  </si>
  <si>
    <t>갈등관리의 필요성을 설명할 수 있으며 토마스-킬만의 갈등관리 모델을 통해 나의 갈등관리 유형을 설명할 수 있다.</t>
  </si>
  <si>
    <t>갈등의 핵심은 감정임을 알고 갈등을 악화시키는 감정의 덫을 설명할 수 있으며 멈춤 훈련으로 감정의 덫에서 벗어날 수 있다.</t>
  </si>
  <si>
    <t>강점 연구는 어떻게 이루어졌는지 설명할 수 있으며 나의 강점을 찾고 활용하는 것이 내 삶과 일에 어떤 긍정적 영향을 주는지 설명할 수 있다.</t>
  </si>
  <si>
    <t>나의 강점을 찾을 수 있으며 나의 강점을 내 일과 삶에 적용할 수 있다.</t>
  </si>
  <si>
    <t>개인의 태도에 따라 같은 강점도 긍정 또는 부정적 방향의 행동으로 발현될 수 있다는 것을 설명할 수 있으며 강점 발현에 영향을 미치는 12가지 태도에 대해 파악하고 개발 방향에 대해 설명할 수 있다.</t>
  </si>
  <si>
    <t>나에게 필요한 행동을 계획하는 루틴의 중요성을 설명할 수 있으며 다양한 루틴의 방법을 설명할 수 있고 나에게 필요한 루틴을 계획할 수 있다.</t>
  </si>
  <si>
    <t>자기인식의 바람직한 긍정의 자세를  설명할 수 있으며 자존감과 자신감의 차이를 구분하여  설명할 수 있다.</t>
  </si>
  <si>
    <t>완벽주의의 뜻을 이해하고 순기능과 역기능을 설명할 수 있으며 완벽주의 진단을 통해 현상을 설명할 수 있고 완벽주의 역기능을 극복할 수 있는 방법을 설명할 수 있다.</t>
  </si>
  <si>
    <t>디자인 왕초보가 알아야 할 용어에 대해 알 수 있다.</t>
  </si>
  <si>
    <t>UI/UX 관련 디자인 용어에 대해 알 수 있다.</t>
  </si>
  <si>
    <t>외부 커뮤니케이션을 위한 실무 용어에 대해 알 수 있다.</t>
  </si>
  <si>
    <t>개발 왕초보가 알아야 할 용어에 대해 알 수 있다.</t>
  </si>
  <si>
    <t>이슈와 관련된 개발 용어에 대해 알 수 있다.</t>
  </si>
  <si>
    <t>웹과 관련된 개발 용어에 대해 알 수 있다.</t>
  </si>
  <si>
    <t>데이터 관련 개발 용어에 대해 알 수 있다.</t>
  </si>
  <si>
    <t>마케팅 관련 개발 용어에 대해 알 수 있다.</t>
  </si>
  <si>
    <t>협업 관련 개발 용어에 대해 알 수 있다.</t>
  </si>
  <si>
    <t>환경 관련 개발 용어에 대해 알 수 있다.</t>
  </si>
  <si>
    <t>web 3.0 관련 개발 용어에 대해 알 수 있다.</t>
  </si>
  <si>
    <t>플랫폼 관련 개발 용어에 대해 알 수 있다.</t>
  </si>
  <si>
    <t>Digital Transformation과 AR이 무엇인지 이해할 수 있고, AR이 비즈니스에서 활용된 사례를 설명할 수 있다.</t>
  </si>
  <si>
    <t>AR의 특징과 AR 콘텐츠의 상호작용 방식을 이해할 수 있고, AR 제작 툴을 알아보고 목적에 따른 제작 툴을 선택할 수 있다.</t>
  </si>
  <si>
    <t>Aero의 장단점을 알아보고 Aero 실습을 준비할 수 있으며 책상 위에 AR 객체를 띄워보고 Aero 콘텐츠를 공유할 수 있다.</t>
  </si>
  <si>
    <t>Aero의 Behaviors 기능을 이해하고 터치하면 반응하는 AR 객체를 구현하며 Move to 액션을 활용해볼 수 있다.</t>
  </si>
  <si>
    <t>Meta Spark의 장단점을 알아보고 Spark Studio 실습을 준비할 수 있으며 Spark Studio의 인터페이스를 살펴보고 템플릿을 활용해 효과를 제작하여 완성된 효과를 모바일에서 테스트해 볼 수 있다.</t>
  </si>
  <si>
    <t>Spark Studio를 세팅하고, 효과에 필요한 에셋을 준비하여 Face Tracker를 세팅할 수 있으며 모바일로 테스트한 후 인스타그램에 내가 만든 효과를 게시할 수 있다.</t>
  </si>
  <si>
    <t>Face Mesh 에셋을 다운로드할 수 있으며 포토샵에서 에셋을 제작하여 페이스 타투로 적용하고 피부 보정 효과를 추가할 수 있다.</t>
  </si>
  <si>
    <t>효과에 필요한 에셋을 준비하여 사람과 배경을 분리하여 합성해 볼 수 있으며 잡지 커버 효과를 꾸밀 수 있다.</t>
  </si>
  <si>
    <t>효과에 필요한 에셋을 준비하고 Target Tracker를 세팅할 수 있으며 Patch Editor를 이해할 수 있다.</t>
  </si>
  <si>
    <t>효과에 필요한 에셋을 준비하고 Target Tracker와 Guide 이미지를 세팅할 수 있으며 Instruction을 수동으로 설정하고 QR 코드를 제작할 수 있다.</t>
  </si>
  <si>
    <t>효과에 필요한 에셋을 준비하고 Hand Tracker를 세팅할 수 있으며 Particle System을 활용할 수 있다.</t>
  </si>
  <si>
    <t>3D Text를 생성할 수 있다. Plane Tracker를 세팅하고 Patch로 AR 객체를 제어할 수 있다.</t>
  </si>
  <si>
    <t>개인정보의 중요성과 정의에 대해 알고 개인정보를 보호하는 방법에 대해 알 수 있다</t>
  </si>
  <si>
    <t>개인정보 관리의 중요성과 개인정보보호 지원책에 대해 알고, 나의 개인정보를 지키는 방법을 이해할 수 있다.</t>
  </si>
  <si>
    <t>랜섬웨어, 혹스 메일로 인한 정보 유출을 막는 방법을 알고 모바일 보안을 지키는 방법을 이해할 수 있다.</t>
  </si>
  <si>
    <t>위치정보보호법의 정의와 세부 내용에 대해 알고 위치정보의 보호와 활용의 의미를 알 수 있다.</t>
  </si>
  <si>
    <t>비대면 금융거래의 위험성과 피해 사례를 알 수 있으며 피해 예방법을 이해할 수 있다.</t>
  </si>
  <si>
    <t>마이데이터와 데이터 3법의 정의를 알고 마이데이터의 득과 실이 무엇인지 이해할 수 있다.</t>
  </si>
  <si>
    <t>빅데이터 시대의 개인정보가 가지는 의미를 알고 개인정보보호 방법을 이해할 수 있다.</t>
  </si>
  <si>
    <t>화상회의에서 유출되는 정보에 대해 알고 정보 유출을 막는 법에 대해 이해할 수 있다.</t>
  </si>
  <si>
    <t>예부터 전해오는 '수신제가 치국평천하'를 통해 자신을 먼저 바르게 해야 바른 리더십이 발현된다는 것을 이해할 수 있다.</t>
  </si>
  <si>
    <t>자신을 찾아 떠나는 여정의 중요함을 알고 이를 통해 개인과 조직의 변화, 더 나아가 소속된 사회를 변화시킬 수 있다.</t>
  </si>
  <si>
    <t>자아와 긴밀한 교제를 나눌 기회인 '고독'의 중요성을 알고 이를 통해 독자적인 생각과 가치관을 만들어 낼 수 있다.</t>
  </si>
  <si>
    <t>직원들에게 적극적으로 업무를 위임해야 하는 이유에 대해 알 수 있다.</t>
  </si>
  <si>
    <t>기존의 리더십과 서번트 리더십의 차이점을 알고 존중과 소통을 통해 진정한 원팀으로 거듭날 수 있다.</t>
  </si>
  <si>
    <t>꼰대가 아닌 공감받는 리더가 되기 위한 소통의 원칙을 알 수 있다.</t>
  </si>
  <si>
    <t>자신만의 업의 재정의를 통해 현명한 리더로 거듭날 수 있다.</t>
  </si>
  <si>
    <t>효과적인 리더십 도구가 될 진정성과 겸손의 중요성에 대해 알고 겸손한 리더의 특징에 대해 알 수 있다.</t>
  </si>
  <si>
    <t>코칭의 중요성에 대해 알고 리더가 코칭 능력을 키워야 하는 이유에 대해 알 수 있다.</t>
  </si>
  <si>
    <t>평생학습자로서 자기 계발을 게을리해서는 안 되는 이유에 대해 알 수 있다.</t>
  </si>
  <si>
    <t>생성형 인공지능의 개념과 생성형 인공지능 기술 발전 과정에 대해 이해한다.</t>
  </si>
  <si>
    <t>베타 버전 챗GPT의 등장 배경과 진화한 챗GPT-4의 능력에 대해 알아본다.</t>
  </si>
  <si>
    <t>오픈AI의 설립 배경과 GPT-4 모델과 마이크로소프트의 관계에 대해 이해한다.</t>
  </si>
  <si>
    <t>GPT의 알고리즘과 작동 원리에 대해 이해하고 챗GPT 모델의 발전 과정에 대해 알아본다</t>
  </si>
  <si>
    <t xml:space="preserve">멀티모달이 가능한 챗GPT-4의 등장으로 인한 변화와 비즈니스 활용 분야에 대해 이해한다. </t>
  </si>
  <si>
    <t xml:space="preserve">챗GPT 운영과 비즈니스 확장 과정에 대해 알아보고 생성형 인공지능을 활용한 비즈니스 모델에 대해 이해한다. </t>
  </si>
  <si>
    <t xml:space="preserve">챗GPT로 변화된 초거대 AI 시장에 대해 살펴보고 대규모 언어 모델를 활용한 빅테크 기업 서비스에 대해 이해한다. </t>
  </si>
  <si>
    <t>이미지 생성형 인공지능에 관한 이슈를 살펴보고 Text-to-image에 대한 개념을 이해한다.</t>
  </si>
  <si>
    <t xml:space="preserve">생성형 인공지능으로 인한 삶의 변화에 대해 이해하고 기업의 생성형 인공지능 활용 사례를 알아본다. </t>
  </si>
  <si>
    <t>생성형 인공지능이 가져온 사회적 문제를 이해하고 이에 대한 인간의 대처와 자세에 대해 알아본다.</t>
  </si>
  <si>
    <t>AI 시대에 필요한 인재의 조건은 문해력을 갖춘 사람임을 이해할 수 있다.</t>
  </si>
  <si>
    <t>디지털 시대 최고의 인재로 평가받는 일머리 좋은 사람들의 핵심 능력, 메타 문해력에 대해 이해할 수 있다.</t>
  </si>
  <si>
    <t>일 잘하는 사람의 문제해결 루틴인 IPO 프로세스에 대해 이해할 수 있다.</t>
  </si>
  <si>
    <t>문해력을 구성하는 가장 기초적인 능력인 읽기 능력을 키우는 방법에 대해 이해할 수 있다.</t>
  </si>
  <si>
    <t>신종 난독증이 만연한 시대에서 읽는 힘을 향상시킬 수 있는 113매직에 대해 이해할 수 있다.</t>
  </si>
  <si>
    <t>정보를 알아보고 분별하여 사용하는 능력인 정보 감수성을 키우는 방법에 대해 이해할 수 있다.</t>
  </si>
  <si>
    <t>일 잘하는 사람의 비밀 병기인 논리정연한 생각을 도와주는 로직트리(Logic Tree)와 피라미드, 역피라미드 공식에 대해 이해할 수 있다.</t>
  </si>
  <si>
    <t>소통 능력을 기를 수 있는  PIE, OREO 공식에 대해 이해할 수 있다.</t>
  </si>
  <si>
    <t>자신의 생각와 의견을 제대로 전달할 수 있는 생각의 언어화 방법에 대해 이해할 수 있다.</t>
  </si>
  <si>
    <t>간결/명확/정확하게 쓸 수 있는 일하는 글쓰기의 절대원칙인 KISS 공식에 대해 이해할 수 있다.</t>
  </si>
  <si>
    <t>데이터와 스토리텔링을 활용하여 자신의 생각을 설득으로 바꾸는 방법에 대해 이해할 수 있다.</t>
  </si>
  <si>
    <t>일머리 좋은 사람들의 생각 습관인 손으로 생각하는 방법에 대해 이해할 수 있다.</t>
  </si>
  <si>
    <t>읽는 힘, 생각하는 힘, 쓰는 힘을 한번에 기를 수 있는 요약하기 능력을 키우는 방법에 대해 이해할 수 있다.</t>
  </si>
  <si>
    <t>읽기, 생각하기, 표현하기, 전달하기 능력을 갖출 수 있는 에세이 쓰기를 통해 인공지능 시대에서 필요로 하는 문해력을 발휘할 수 있는 사람이 될 수 있음을 이해할 수 있다.</t>
  </si>
  <si>
    <t>ChatGPT의 화면 구성을 파악하고 엑셀 함수와 엑셀 VBA를 요청할 수 있다.</t>
  </si>
  <si>
    <t>ChatGPT를 활용하여 복잡한 함수에 대한 결과를 도출할 수 있다.</t>
  </si>
  <si>
    <t>ChatGPT로 데이터를 분석하여 특정 결과와 이상치를 찾아낼 수 있다.</t>
  </si>
  <si>
    <t>ChatGPT로 잘못된 데이터를 바로잡고 원하는 형식으로 요청할 수 있다.</t>
  </si>
  <si>
    <t>ChatGPT에 VBA 코드를 요청하여 에러를 바로잡고 엑셀 작업을 자동화할 수 있다.</t>
  </si>
  <si>
    <t>ChatGPT로 여러 엑셀 파일의 시트를 합치고 나누는 VBA 코드를 요청할 수 있다.</t>
  </si>
  <si>
    <t>ChatGPT로 파일의 이름을 바꾸고 관리할 수 있다.</t>
  </si>
  <si>
    <t>ChatGPT에 VBA 코드를 요청하여 파워포인트 업무를 자동화할 수 있다.</t>
  </si>
  <si>
    <t>ChatGPT로 파워포인트 글자 서식의 공통 특성을 파악하는 VBA 코드를 요청할 수 있다.</t>
  </si>
  <si>
    <t>ChatGPT로 파워포인트 표 서식을 통일하고 표의 개념을 이해할 수 있다.</t>
  </si>
  <si>
    <t>Chat GPT를 극대화해서 사용할 수 있는 기본 세팅과 확장 프로그램에 대해 이해할 수 있다.</t>
  </si>
  <si>
    <t>양질의 Chat GPT결과물을 얻기 위한 프롬프트 구성에 대해 알 수 있다.</t>
  </si>
  <si>
    <t>Chat GPT 결과물을 향상시키는 프롬프트 키워드에 대해 알 수 있다.</t>
  </si>
  <si>
    <t>Chat GPT로 데이터 정리 및 표나 그래프 산출 등 업무에 활용하는 방법에 대해 이해할 수 있다.</t>
  </si>
  <si>
    <t>창의적인 업무 기획안을 생성하기 위한 Chat GPT의 활용 방법에 대해 이해할 수 있다.</t>
  </si>
  <si>
    <t>Chat GPT의 활용하여 다양한 양식의 서류 작성법에 대해 알 수 있다.</t>
  </si>
  <si>
    <t>업무 상황에 맞는 Text를 생성을 위한 Chat GPT 활용 방법에 대해 알 수 있다.</t>
  </si>
  <si>
    <t>API를 활용한 생성형 AI 프로그램에 대해 이해하고 활용 방법에 대해 알 수 있다.</t>
  </si>
  <si>
    <t>AI 시대에 경쟁력을 높이기 위한 프롬프트 엔지니어링에 대해 이해할 수 있다.</t>
  </si>
  <si>
    <t>은퇴를 고통이 아닌 기회로 여기고 행복한 노후를 준비하는 출발선이라 생각할 수 있다.</t>
  </si>
  <si>
    <t>행복한 노후를 보내기 위해 인생 이모작이 필요하다는 것을 알 수 있다.</t>
  </si>
  <si>
    <t>인간의 핵심 동기인 돈, 자유, 의미에 대해 알고 이를 모두 얻을 수 있는 일의 행복에 대해 생각할 수 있다.</t>
  </si>
  <si>
    <t>은퇴 후 해야 할 소비관리에 대해 알고, 가치 있는 삶의 중요성을 알 수 있다.</t>
  </si>
  <si>
    <t>행복한 사람들의 10가지 특징에 대해 알고, 후회 없는 삶을 살기 위한 조건에 대해 알 수 있다.</t>
  </si>
  <si>
    <t>은퇴 후 얻게된 자유로운 시간을 독서로 활용하는 방법과 독서일기 쓰는 요령에 대해 알 수 있다.</t>
  </si>
  <si>
    <t>버킷리스트 작성 요령에 대해 알고 은퇴 후 버킷리스트를 실현해나가는 마음가짐에 대해 알 수 있다.</t>
  </si>
  <si>
    <t>은퇴 후 새롭게 마주한 환경 속에서 느끼는 불편함을 받아들이는 태도에 대해 알 수 있으며, 인간관계를 맺을 때 가져야 할 마음가짐에 대해 알 수 있다.</t>
  </si>
  <si>
    <t>은퇴 후 충실하게 노후를 살게 하는 힘, 고독력에 대해 알고 자기계발의 핵심인 시간 활용법에 대해 알 수 있다.</t>
  </si>
  <si>
    <t>세컨드 커리어를 찾는 방법에 대해 알고 오랫동안 즐거운 노후를 보낼 수 있다.</t>
  </si>
  <si>
    <t>발전의 동력원은 환경이며, 발전을 위해서는 사회적 환경 변화에 민감하고 리드해 가야함을 이해할 수 있다.</t>
  </si>
  <si>
    <t>사회의 변화와 발전 속도를 결정하는 변화의 수용에 대해 이해할 수 있다.</t>
  </si>
  <si>
    <t>유럽과 중국의 사례를 통해 변화의 격차를 가르는 핵심 요인인 동기부여와 리더십에 대해 이해할 수 있다.</t>
  </si>
  <si>
    <t>조직이 변화하고자 할 때 좋은 방향으로 나가기 위해서는 변화의 핵심포인트를 정확하게 전달하고 전달받아야 함을 이해할 수 있다.</t>
  </si>
  <si>
    <t>가축을 길들여 발전한 유럽의 사례를 통해 제국이나 조직이 변화와 발전을 지속하기 위해서는 팀워크와 협업이 필수적임을 이해할 수 있다.</t>
  </si>
  <si>
    <t>인구 격차에 따라 지식 공유로 인한 사회가 빠르게 발전할 정도로 지식 공유는 변화와 발전에 중요한 요인임을 이해할 수 있다.</t>
  </si>
  <si>
    <t>변화와 혁신을 완성하는 에너지인 창의성에 대해 이해할 수 있다.</t>
  </si>
  <si>
    <t>재레드 다이아문드가 제시한 위기 대응 12개 단계 중 위기 상황 인지와 대비에 필요한 6개 준비 단계에 대해 이해할 수 있다.</t>
  </si>
  <si>
    <t>재레드 다이아문드가 제시한 위기 대응 12개 단계 중 위기를 극복하고 대처하기 위한 6개 단계에 대해 이해할 수 있다.</t>
  </si>
  <si>
    <t>국가별 격차의 요인인 제도적 요인에 유연한 대응이 요구됨에 따라 유연한 발상과 통합적 사고를 위한 방법에 대해 이해한다.</t>
  </si>
  <si>
    <t>변화에 민첩하게 대응할 수 있느냐의 여부는 성패를 결정짓는 중요한 포인트이며, 기업 생존에 필수임을 이해할 수 있다.</t>
  </si>
  <si>
    <t>끊임없는 변화를 위해 리더가 설계해야 할 변화관리 프로세스를 이해할 수 있다.</t>
  </si>
  <si>
    <t>방향과 속도 등을 끊임없이 조작해야 하는 '자동차'가 이제는 스스로 도로를 읽고 판단하고 조작해 목적지까지 이동하는 '자율주행 자동차'가 되어가고 있다. 비로소 진정한 의미의 '자동차'를 위해 많은 기업들은 총성 없는 전쟁 중이다.</t>
  </si>
  <si>
    <t>인류에게 2025년과 2035년에 가장 보편화할 이동수단은 무엇인가? 이 질문에 대한 답은 2025년의 이동 기술과 적용에 달려있다. 단, 기술이 상용화되기 위해서 통신, 법, 에너지 이 3가지 문제 해결이 우선이다.</t>
  </si>
  <si>
    <t>우주개발을 시작한 지 60여 년이 지난 지금, 우주여행을 경험한 사람은 600명에 불과하다. 우주여행 상용화를 위해 해결되어야 할 문제는 가격과 탄소 배출. 이 문제를 해결하기 위한 리처드 브랜스의 우주여행 혁신은 곧 우리가 경험하게 될 미래가 될 수 있을까?</t>
  </si>
  <si>
    <t>한 번만 타고 버릴 수밖에 없던 로켓, 아마존과 블루오리진이 이러한 한계를 극복했다. 2020년부터 상업용 우주여행 시작을 알린 블루오리진, 우주여행은 생각보다 우리 눈앞에 다가와 있다.</t>
  </si>
  <si>
    <t>인간과 기계가 동일선상에 선 때
책 : 네 번째 불연속, 브루스 매즐리시, 사이언스북스
글 : 이인식 소장</t>
  </si>
  <si>
    <t>컴퓨터의 역사를 이끌어 온 이노베이터의 이야기
책 : 이노베이터, 월터 아이작슨, 오픈하우스
글 : 이인식 소장</t>
  </si>
  <si>
    <t xml:space="preserve">나노기술 발전의 역사
책 : 창조의 엔진, 에릭 드렉슬러, 김영사
글 : 이인식 소장
</t>
  </si>
  <si>
    <t>전 세계가 지금까지도 굶주림에 시달리고 있다. 굶주림의 원인이 되는 지구온난화, 생산가능인구의 감소. 정치적으로도 해결하지 못하는 식량 부족 문제를 유전자변형 농산물이 조금씩 해결하고 있다.</t>
  </si>
  <si>
    <t>지구온난화, 기후변화, 미세먼지의 주범이 되는 화석연료. 하지만 2020년에도 에너지 사용 비중에서 85.2%는 화석연료가 차지하게 될 것으로 전망되는 가운데, 셰일 석유가 새로운 에너지원으로 부상하고 있다. 2010년 생산량이 급증하기 시작한 셰일 석유, 마르지 않는 석유가 될 것인가?</t>
  </si>
  <si>
    <t>풍력 발전의 영국과 덴마크, 수력과 지열 발전의 아이슬란드, 재생에너지에 강한 유럽을 시작으로 전 세계가 재생에너지에 집중하고 있다. 이렇게 생산된 재생에너지는 최고의 효율을 위해 에디슨의 직류로 송전하고 있다.</t>
  </si>
  <si>
    <t>에너지는 위험성 하나로 사용 여부를 결정하는 이분법적 결정의 대상이 아니다. 미래의 새로운 에너지원을 개발하되, 가장 저렴한 방식을 선택하고 친환경적인 방법을 적용하는 일이 우리에게 주어진 과제다.</t>
  </si>
  <si>
    <t>소비자가 변했고 고객도 변했다. 이제 영업도 변해야 한다. 다양한 영업 채널을 파악하고 어떻게 고객에게 어필할 수 있는지 알아본다.</t>
  </si>
  <si>
    <t>매력, 감동, 유익한 콘텐츠가 있어야 영업에 성공할 수 있다. 인바운드 마케팅을 위해 영업자가 할 수 있는 다양한 전략에 대해 알아본다.</t>
  </si>
  <si>
    <t>고객을 만나는 매출로 이어지는 순간을 잡는 것이 가장 중요하다. 다양한 터치 포인트를 만들어 놓고 어떻게 매출로 이어지게 하는지 그 전략에 대해 알아본다.</t>
  </si>
  <si>
    <t>비즈니스를 잘하는 사람들의 영업루틴을 알아보고, 그들의 영업루틴을 본받아 나만의 루틴과 To do List를 만들어본다.</t>
  </si>
  <si>
    <t>영업을 위해 100명의 고객을 만나면 과연 몇 명이나 매출로 이어지게 될까? 직무 정의를 통해 영업이 매출로 이어지게 하기 위해 해야 할 일을 정리해본다.</t>
  </si>
  <si>
    <t>미래의 숫자를 다루는 영업. 한 번 연결된 고객을 놓치지 않고 영업으로 연결시키기 위해 세일즈 깔때기론과 각 단계별 대응 전략에 대해 알아본다.</t>
  </si>
  <si>
    <t>가격을 결정짓는 요소는 어디에 있을까? 다양한 제품, 고객의 성향 및 최신 소비 트렌드 등을 파악하여 가격전략을 세우는 방법에 대해 알아본다.</t>
  </si>
  <si>
    <t xml:space="preserve">고객이 구매하지 않는 이유, 영업이 매출로 이어지지 않는 이유를 파악하기 위해서 가장 먼저 파악 해야 할 것이 무엇일까? 고객을 파악하기 위해 영업자는 어떻게 해야 할지 알아본다. </t>
  </si>
  <si>
    <t>고객에 대한 정의를 바꿈으로써 영업의 성공률을 높이자. 그리고 이해관계자의 GNP(Goal, Needs, Pain Point) 파악을 통해 영업에 성공할 수 있는 전략을 알아본다.</t>
  </si>
  <si>
    <t>고객을 만나는 것에 대한 두려움을 떨치고 고객을 내 편으로 만들기 위한 방법에 대해 알아보고, 영업자의 필수품에 대해 살펴본다.</t>
  </si>
  <si>
    <t>바이오 헬스케어 기술로 인간의 수명은 무한으로 확장되고 있는 반면, 일할 수 없는 노령 인구 비율이 폭발적으로 증가하고 있다. 지금 우리는 인구도 일자리도 없는 미래 세대의 돈을 빼앗아 쓰고 있는 것은 아닐까?</t>
  </si>
  <si>
    <t>우리를 편리하게 만들어 주는 로봇, 자율주행기술, 사물인터넷. 하지만 이 3가지의 보급과 융합은 우리의 일자리를 빼앗아 갈 것이다. 기술이 발전할수록 삶은 편리해지겠지만, 그 기술 사이에서 태어난 초지능 인간과 대부분의 인간의 격차는 더 벌어질 것이다. 초지능 인간과 대부분의 인간, 조화롭게 살 수 있을 것인가?</t>
  </si>
  <si>
    <t>기술혁명 시대, 정부의 가장 중요한 역할은 미래를 새롭게 설계하는 일이다. 그 중에서 가장 효율적인 일은 국가의 미래에 청년의 교육을 대입하는 일이다. 우리는 미래 세대를 위한 교육을 잘 하고 있는 건인가?</t>
  </si>
  <si>
    <t>인간의 모든 행동은 데이터가 된다. 문제는 너무 많은 데이터가 수집되고, 알지 못하는 상태에서 수집되고 활용된다는 것이다. 데이터를 통해 범죄는 줄어들 수 있지만, 우리의 자유도 줄어들고 있다.</t>
  </si>
  <si>
    <t>초지능은 정말 실현될까?
책 : 라이프 3.0, 맥스 테그마크, 동아시아
글 : 이인식 소장</t>
  </si>
  <si>
    <t>기술적 실업의 시대, 어떻게 살아남아야 할까?
책 : 제2의 기계시대, 에릭 브린욜프슨, 앤드루 맥아피, 청림출판
글 : 이인식 소장</t>
  </si>
  <si>
    <t>인간을 닮은 컴퓨터의 개발을 원했던 사람들
책 : 사람과 컴퓨터, 이인식, 까치글방
글 : 조병학 작가</t>
  </si>
  <si>
    <t xml:space="preserve">기계도 의식을 가질 수 있을까?
책 : 괴델, 에셔, 바흐, 더글라스 호프스테터, 까치
글 : 이인식 소장 </t>
  </si>
  <si>
    <t xml:space="preserve">인공지능은 우리 삶에 어떤 영향을 줄까?
책 : 생각하는 기계, 토비 월시, 프리뷰
글 : 이인식 소장 </t>
  </si>
  <si>
    <t>혁신적 소비자는 무엇을 뜻하는지 알아본다. 그리고 혁신적 소비자가 추구하는 가치의 변화가 어떻게 시대를 변화시키고 있는지 생각해본다.</t>
  </si>
  <si>
    <t xml:space="preserve">혁신적 소비자의 콘텐츠를 활용 방법과 그들이 추구하는 소비의 방향성 변화를 마케팅에서 어떻게 활용해야 하는지 생각해본다. </t>
  </si>
  <si>
    <t>멀티페르소나를 통해 자신을 드러내는 혁신적 소비자. 다양한 매체를 통해 자신을 표현하는 혁신적 소비자를 겨냥한 마케팅전략에 대해 알아본다.</t>
  </si>
  <si>
    <t>무엇이 라이프 스타일의 변화를 가져왔을까? 변화한 라이프 스타일이 가져온 새로운 소비 형태를 알아보고, 이에 맞는 마케팅 전략에 대해 생각해본다.</t>
  </si>
  <si>
    <t>소비자는 어떻게 진화되어왔는지 알아본다. 그리고 이런 소비자의 진화가 어떻게 기업 제품 생산 및 마케팅에 영향을 주었는지 알아본다.</t>
  </si>
  <si>
    <t>트렌드의 변화는 한순간 이루어진 것이 아니라 기존 세대의 영향으로부터 시작된 것이다. 세대 간의 이해관계를 어떻게 마케팅과 연결할 지 생각해본다.</t>
  </si>
  <si>
    <t>밀레니얼 소비자들이 추구하는 구매기준인 '편리함'이란 무엇이고, 어떻게 시장을 변화시키고 있는지 마케팅적 관점에서 바라본다.</t>
  </si>
  <si>
    <t>성공보다 성장을 추구하는 사람들이 늘고 있다. 그들이 추구하는 자기계발 영역에 대해 알아보고 왜 성장을 추구하는지 그 근본적인 이유에 대해 살펴본다.</t>
  </si>
  <si>
    <t xml:space="preserve">초개인화 기술이란 무엇일까? 마케팅의 흐름을 살펴보며 어떻게 초개인화 기술을 이용한 마케팅에 다다르게 되었는지 알아본다. </t>
  </si>
  <si>
    <t>특화생존은 선택된 소수의 확실한 만족을 추구한다. 특화생존을 위한 4가지 마케팅 전략 및 이에 따른 사례에 대해 알아본다.</t>
  </si>
  <si>
    <t xml:space="preserve">선한 영향력을 추구하는 소비자들이 몰려온다. 페어플레이를 추구하는 이유와 공정성의 원칙을 파악하여 마케팅전략에 활용할 수 있는 방법에 대해 고민해본다. </t>
  </si>
  <si>
    <t>나이는 숫자에 불과하다. 욜드세대는 자기계발과 자아실현을 위해 열정을 쏟는다. 은퇴를 생각하는 시기에 다시 한번 도약을 꿈꾸는 욜드세대의 특성에 대해 생각해본다.</t>
  </si>
  <si>
    <t xml:space="preserve">이커머스 시장을 뒤흔드는 욜드세대. 욜드세대가 마켓에 유입되면서 이커머스 시장 규모 및 마케팅 전략에 어떤 영향을 줬는지 알아본다. </t>
  </si>
  <si>
    <t>시니어 유튜버가 뜬다. 경험, 지식의 깊이, 자신만의 이야기를 가진 욜드세대가 콘텐츠 시장에 어떤 영향을 주는지 생각해본다.</t>
  </si>
  <si>
    <t>욜드세대도 일자리를 가지고 싶다. 새로운 경험을 위한 도전의 수단으로 일자리를 찾는 욜드세대에게 필요한 것이 무엇인지 알아본다.</t>
  </si>
  <si>
    <t xml:space="preserve">'책을 쓰면 돈을 많이 벌 수 있을까?' 
책 쓰기에 앞서 많은 사람들이 궁금해하는 내용과 책을 써야하는 이유에 대해 알아보자. </t>
  </si>
  <si>
    <t xml:space="preserve">책쓰기의 3개 관문 - 저자, 출판사, 독자! 
좋은 책을 쓰기 위해 각각 무엇을 고려해야 하는지 살펴본다. </t>
  </si>
  <si>
    <t xml:space="preserve">책을 쓰기 위해 가장 먼저 해야 하는 '주제 정하기'! 
자신이 쓰고 싶은 책의 주제를 도출하는 방법에 대해 살펴본다. </t>
  </si>
  <si>
    <t>책의 주제보다 더 중요한 '콘셉트'! 
콘셉트를 통해 내가 정한 주제에 새로운 색을 입혀보자!</t>
  </si>
  <si>
    <t xml:space="preserve">목차는 집을 짓기 위한 설계도와 같다! 
책의 내용이 탄탄하고 안정적이기 위해서는 목차를 잘 수립해야 한다. 목차를 통해 글의 전체적인 구조와 흐름을 잡아보자. </t>
  </si>
  <si>
    <t xml:space="preserve">글을 잘 써야지만 책을 쓸 수 있을까? 
초고를 작성하기 위한 기본을 알아보자. </t>
  </si>
  <si>
    <t xml:space="preserve">책 쓰기의 실전! 원고를 쓸 때 고려해야 할 사항과 책 쓰기의 실전 노하우를 알아보자. </t>
  </si>
  <si>
    <t xml:space="preserve">원고는 완성했는데, 어떻게 출판을 해야 하지? 
출판을 하는 다양한 방법과 원고 투고 방법에 대해 살펴본다. </t>
  </si>
  <si>
    <t xml:space="preserve">원고를 투고한 이후 출간이 되기까지 궁금한 이모저모에 대해 알아보자. </t>
  </si>
  <si>
    <t xml:space="preserve">사람의 뇌와 각종 기계가 연결되는 시대가 열린다?
책 : 뇌의 미래, 미겔 니코렐리스, 김영사
글 : 이인식 소장 </t>
  </si>
  <si>
    <t xml:space="preserve">의식을 가진 컴퓨터는 개발 가능한 것일가?
책 : 마음의 미래, 미치오 카쿠, 김영사
글 : 이인식 소장 </t>
  </si>
  <si>
    <t xml:space="preserve">생물처럼 기계도 또다른 생명을 탄생시킬 수 있을까?
책 : 인공생명, 스티븐 레비, 사민서각
글 : 이인식 소장 </t>
  </si>
  <si>
    <t xml:space="preserve">지구의 주인은 인류에서 로봇으로 바뀌게 될 것이다.
책 : 마음의 아이들, 한스 모라벡, 김영사
글 : 이인식 소장 </t>
  </si>
  <si>
    <t xml:space="preserve">트랜스휴머니즘은 인류의 진보일까? 아니면 파국일가?
책 : 트랜스휴머니즘, 마크 오코널, 문학동네
글 : 이인식 소장 </t>
  </si>
  <si>
    <t>영화 &lt;매트릭스&gt; 속 세계처럼 우리는 앞으로 가상현실 속에서 살아가게 될 것인가? 책 : 매트릭스로 철학하기, 슬라보예 지젝, 한문화 글 : 이인식 소장</t>
  </si>
  <si>
    <t>컴퓨터 기술을 무조건 신뢰하는 사회적 풍조는 어떤 문제를 가져올까? 책 : 가상현실의 탄생, 재런 러니어, 열린책들 글 : 이인식 소장</t>
  </si>
  <si>
    <t>나노기술을 대중의 눈으로 이해할 수 있도록 쓴 소설 책 : 먹이, 마이클 크라이튼, 김영사 글 : 이인식 소장</t>
  </si>
  <si>
    <t>누구나 유전자 편집이 가능한 시대가 왔다. 책 : 크리스퍼가 온다, 제니퍼 다우드나, 새뮤얼 스텐버그, 프시케의 숲 글 : 이인식 소장</t>
  </si>
  <si>
    <t>우리의 미래를 빚어낼 12가지 기술의 힘에 대해 이해해본다. 책 : 인에비터블, 케빈 켈리 글 : 이인식 소장</t>
  </si>
  <si>
    <t>자연세계는 우리가 발견하지 못한 생명의 비밀을 담고  있는 위대한 발명가이자 스승이다.</t>
  </si>
  <si>
    <t>블록체인 시스템이 가져올 미래에 대해 알아본다. 책 : 블록체인 혁명, 돈 탭스콧, 알렉스 탭스콧, 을유문화사 글 : 이인식 소장</t>
  </si>
  <si>
    <t>3차원 인쇄와 메이커스 운동은 앞으로 어떤 영향을 가져올까. 책 : 메이커스, 크리스 앤더슨, 알에이치코리아 글 : 이인식 소장</t>
  </si>
  <si>
    <t>나노기술이 가져올 우리의 미래에 대해 살펴본다. 책 : 나노기술이 세상을 바꾼다, 이인식, 고즈원 글 : 김원희 솔텍일렉트릭 대표</t>
  </si>
  <si>
    <t>곤충으로부터 배운 떼지능으로 로봇을 만든다면? 책 : 스마트 스웜, 피터 밀러, 김영사 글 : 이인식 소장</t>
  </si>
  <si>
    <t>지속가능발전 해결을 위한 네트워크에서 추구하는 10개의 목표에 대해 알아본다. 책 : 지속 가능한 발전의 시대, 제프리 삭스, 21세기북스 글 : 이인식 소장</t>
  </si>
  <si>
    <t>사소해 보이는 물건들의 발명과 디자인에 얽힌 이야기 책 : 포크는 왜 네 갈퀴를 달게 되었나, 헨리 페트로스키, 김영사 글 : 이인식 소장</t>
  </si>
  <si>
    <t>실패를 학습하여 성공으로 이끄는 종이 한 장의 차이 책 : 종이 한 장의 차이, 헨리 페트로스키, 웅진지식하우스 글 : 이인식 소장</t>
  </si>
  <si>
    <t>기술이 발전이 미래의 직업에 어떤 영향을 미치게 될지 알아본다. 책 : 2035 일의 미래로 가라, 조병학, 박문혁, 인사이트앤뷰 글 : 이인식 소장</t>
  </si>
  <si>
    <t>미국 역사상 최고의 천재 사업가라 칭송받는 일론 머스크에 대해 알아본다. 책 : 일론 머스크, 미래의 설계자, 애슐리 반스, 김영사 글 : 이인식 소장</t>
  </si>
  <si>
    <t>디지털 기술의 발전에 따라 기업은 스스로 변화하지 않으면 더 이상 살아남을 수 없다. 디지털 트랜스포메이션의 가속화에 따라 기업들은 전통적 공룡에 머물지 말고 디지털 트랜스포머로 과감한 변신이 필요하다. 그렇다면 왜 디지털 트랜스포메이션이 필요한 것인가?</t>
  </si>
  <si>
    <t>2019년까지는 디지털 투자에 소홀한 기업이라도 앞서가는 기업과의 차이를 느끼지 못했다면 2020년에는 디지털 역량의 차이가 비즈니스 성과의 차이로 나타날 것이다. 그렇다면 전통 기업이 단기간에 디지털 역량을 확보하기 위해서는 어떻게 해야 하는가?</t>
  </si>
  <si>
    <t>산업 및 비즈니스 구조가 빠르게 디지털로 변화하면서 디지털 트랜스포메이션을 준비한 조직과 그렇지 못한 조직의 격차가 벌어지고 있다. 그렇다면 디지털 트랜스포메이션 전략을 성공시키기 위해서는 무엇이 필요한가? 그에 대한 답은 바로 리더십 역량과 디지털 역량이다.</t>
  </si>
  <si>
    <t>2025년, 디지털 트랜스포메이션에 의한 경제·사회적 부가가치 창출 규모는 100조 달러에 달할 것이다. 이제 디지털 트랜스포메이션은 거부할 수 없는 시대적 흐름으로, 단순한 변화가 아닌 조직 차원의 근본적인 전환이 필요하다. 그렇다면 효과적인 디지털 트랜스포메이션을 위한 법칙은 무엇인가?</t>
  </si>
  <si>
    <t>전통적인 기업이 비즈니스 모델을 전환하기 위해 어떻게 해야 하는가? 이는 새로운 것을 창조하는 것이 아니라 기존 비즈니스 모델을 이용하는 고객들의 어려움을 파악하는 것이 1순위이다. 비즈니스 모델도 유통기한이 존재하기 때문에 기존 비즈니스 모델에서 변화가 필요한 구성요소를 재정비하는 것이 필요하다.</t>
  </si>
  <si>
    <t>바이트댄스, 디디추싱, 스트라이프, 에어비앤비, 그랩 등 기업가치 1조 원 이상인 유니콘 기업의 공통적인 특징은 무엇일까? 바로 플랫폼 기업이라는 것이다. 산업 분야에 상관없이 거의 모든 기업의 궁극적인 목표가 된 플랫폼 사업자, 그렇다면 플랫폼 비즈니스로 전환하기 위해서 우리는 어떻게 해야 하는가?</t>
  </si>
  <si>
    <t>구독 서비스를 한 번도 이용하지 않은 사람은 있어도, 한 번만 사용한 사람은 없다. 소유와 공유를 넘어 구독경제 시대가 온다. 앞으로 제품 경제에 속해 있던 기업과 조직이 정기 구독 서비스로 전환될 것이다. 왜 사람들은 구독경제에 열광하는 것인가?</t>
  </si>
  <si>
    <t>경쟁이 치열한 뷰티 시장에서 정상의 자리를 차지하고 있는 기업, 로레알은 이제 디지털 뷰티 기업으로 자리매김하고 있다. 이러한 타이틀을 가질 수 있었던 것은 로레알의 대표, 장 폴 아공의 전사 차원의 디지털 트랜스포메이션을 전개했기 때문이다.</t>
  </si>
  <si>
    <t>버버리는 올드한 브랜드다? 전통적인 버버리 특유의 디자인과 해외 라이선스 계약으로 흔해진 라벨로 버버리의 브랜드 가치가 떨어진 것은 사실이다. 하지만 현재, 디지털 트랜스포메이션의 정도를 걷는 브랜드로 버버리, 어떻게 변화할 수 있었는가?</t>
  </si>
  <si>
    <t>미디어 환경의 급속한 변화 속에서 디지털 매체의 등장으로 전통 미디어 기업들은 생존을 위해 필사적으로 노력하기 시작했다. 발행 부수와 매출의 하락, 400여 명의 직원 해고 등 경영악화로 어려움을 겪었던 워싱턴 포스트, 아마존의 인수로 전통 신문 기업에서 디지털 미디어 기업으로 부활했다.</t>
  </si>
  <si>
    <t>스페인 빌바오의 금융기업을 상징하는 150년 역사를 지닌 금융 그룹, BBVA. 단순히 역사가 깊은 금융기업으로 보이는 것이 아니라, 디지털 트랜스포메이션의 성공한 금융기업으로 칭송받고 있다. 고객 서비스를 위해 기술을 전면적으로 활용하고 있는 BBVA의 성공 전략은 무엇인가?</t>
  </si>
  <si>
    <t>주당 1억 건에 달하는 주문을 받는 스타벅스. 미국에서는 스타벅스를 단순히 커피 기업이 아니라 디지털 금융기업으로 인지하고 있다. 한때 위기를 겪었던 스타벅스지만, 하월드 슐츠의 재등장과 7대 변화 전략을 통해, 스타벅스는 디지털 트랜스포메이션을 시작한다.</t>
  </si>
  <si>
    <t>중국에서 AI를 인류 미래 발전을 위해 어떻게 육성해나가고 있는지 알아본다. 책 : AI 슈퍼파워, 리카이푸, 이콘 글 : 이인식 소장</t>
  </si>
  <si>
    <t>2040년 가진 자와 갖지 못한 자, 둘로 나뉜 세상이 온다. 책 : 2040 디바이디드, 조병학, 인사이트앤뷰 글 : 이인식 소장</t>
  </si>
  <si>
    <t>뇌과학, 진화생물학, 심리학에서 인공지능, 네트워크 과학까지 학문의 경계를 넘나드는 마음에 대한 다양한 이야기를 알아본다. 책 : 마음의 지도, 이인식, 다산사이언스 글 : 김원희 솔텍일렉트릭 대표</t>
  </si>
  <si>
    <t>지구의 미래를 위해 지금의 우리가 할 수 있는 노력인 지속가능발전 목표에 대해 알아본다. 책 : 지속가능발전목표란 무엇인가, 딜로이트 컨설팅, 진성북스 글 : 이인식 소장</t>
  </si>
  <si>
    <t>다섯 가지 마스터 알고리즘과 우리가 진정 원하는 마스터 알고리즘은 무엇인지 알아본다. 책 : 마스터 알고리즘, 페드로 도밍고스, 비즈니스 북스 글 : 이인식 소장</t>
  </si>
  <si>
    <t>디지털 불멸, 실현 가능한 이야기일까? 책 : 4차 인간, 이미솔, 신현주, 한빛비즈 글 : 이인식 소장</t>
  </si>
  <si>
    <t>친환경 제품을 사용하는 것이 진짜 환경을 위한 일이 될 수 있을까? 환경을 위해 우리에게 필요한 것은 무엇인지 알아본다. 책 : 에코지능, 다니엘 골먼, 웅진지식하우스 글 : 이인식 소장</t>
  </si>
  <si>
    <t>사람과 뇌 사이에선 어떤 상호작용이 벌어지는 걸까? 우리가 직접 경험해보지 못한 것도 직접 경험한 것처럼 뇌가 만들어낼 수 있는 것일까? 책 : 뇌가 지어낸 모든 세계, 엘리에저 스턴버그, 다산사이언스 글 : 이인식 소장</t>
  </si>
  <si>
    <t>4차 산업혁명를 단순한 기술적 변화로 볼 수 있을까? 책 : 4차 산업혁명과 융합, 김덕현, 비즈프레스 글 : 이인식 소장</t>
  </si>
  <si>
    <t>2030년, 4차 산업혁명 시대에 각관받는 기술의 진화가 인류의 삶에 끼치는 영향은? 책 : 테크노 사피엔스, 이재형, 최화준 외, 중앙북스 글 : 이인식 소장</t>
  </si>
  <si>
    <t>돈 걱정 없는 미래, 일하지 않는 미래를 만드는 방법을 알아가는 첫 번째 시간입니다.</t>
  </si>
  <si>
    <t>돈을 버는데도 나는 왜 돈이 없을까? 고민하는 이들에게 돈이 없는 4가지 이유를 들려줍니다.</t>
  </si>
  <si>
    <t>돈을 중심으로 돌아가는 자본주의 사회에서 누구도 돈을 배운 적이 없다는 사실을 깨닫고, 왜 그런지 이유를 알아봅니다.</t>
  </si>
  <si>
    <t>우리가 일반적으로 돈을 보관하는 은행은 어떤 곳인지, 돈을 보관하는 기본적인 원칙은 무엇인지 알아봅니다.</t>
  </si>
  <si>
    <t>미래를 아는 것이 왜 돈을 버는 데 중요한지, 과거와 현재를 종합해서 미래의 방향을 이해하고 투자의 성공 확률을 높이는 방법을 알아봅니다.</t>
  </si>
  <si>
    <t>돈을 버는 세 가지 방법은 무엇이고, 어떤 차이를 만들어내는지 알아봅니다.</t>
  </si>
  <si>
    <t>돈을 버는 방법으로 모은 돈을 어디에 어떻게 투자하는지, 세 가지 투자 방법을 알아봅니다.</t>
  </si>
  <si>
    <t>미국시장은 어떻게 잊을 만하면 사상 최고가를 경신했다는 소식을 전할까? 이런 일이 어떻게 가능한 지 알아봅니다.</t>
  </si>
  <si>
    <t>ETF라고 부르는 상장지수펀드가 어떻게 만들어져 운용되고 있는지 알아봅니다.</t>
  </si>
  <si>
    <t>10%와 12%,15% 성장률이 시간이 흐르면서 어떤 차이를 만드는지 확인하고 투자에 유의할 점은 없는지도 알아봅니다.</t>
  </si>
  <si>
    <t>SPY, QQQ처럼 대표적인 ETF로 투자하는 방법 외에 더 높은 수익률을 추구하는 방법을 알아봅니다.</t>
  </si>
  <si>
    <t>투자자라고 하더라도 처한 상황이 다르기 때문에, 자신의 상황에 맞는 투자방법을 알아봅니다.</t>
  </si>
  <si>
    <t>앞으로 어떻게 투자해야 할 지 방향을 정하기 위해 가까운 미래에 무슨 일이 벌어질 것인지 알아봅니다.</t>
  </si>
  <si>
    <t>경제적 자유를 얻고 일에서 해방되려면 얼마를 벌고, 얼마를 모아야 할 지 경제적 자유 방정식을 통해 계산하는 법을 알아봅니다.</t>
  </si>
  <si>
    <t>많은 AI 혁신 프로젝트들이 결실을 거두지 못하고 실패하는 경우가 많습니다. AI를 성공적으로 도입하기 위해 반드시 알아야 할 AI 혁신의 핵심적인 내용을 알아봅니다.</t>
  </si>
  <si>
    <t>AI의 핵심적인 기능 중 인식과 예측에 대해 알아봅니다.</t>
  </si>
  <si>
    <t>AI의 핵심적인 기능 중 자동화와 소통, 생성에 대해 알아봅니다.</t>
  </si>
  <si>
    <t>AI 혁신에 필요한 핵심기능을 선택했다면 이를 어떻게 제품 및 서비스에 적용할지 설계를 해야 합니다. AI 기술을 적용하는 방식을 알아봅니다.</t>
  </si>
  <si>
    <t>AI 핵심기술인 머신러닝과 딥러닝에 대해 알아봅니다.</t>
  </si>
  <si>
    <t>최근 가장 주목받는 AI 기술인 생성적 적대 알고리즘(GAN)에 대해 알아봅니다.</t>
  </si>
  <si>
    <t>AI 혁신을 위한 데이터의 중요성과 데이터 선정 및 확보 전략에 대해 알아봅니다.</t>
  </si>
  <si>
    <t>AI 개발 역량이 없어도 비교적 손쉽게 고도의 AI 기능을 가질 수 있도록 도와주는 방법들에 대해 알아봅니다.</t>
  </si>
  <si>
    <t>AI 혁신모델을 통해 만들어지는 가치 중 기술적 가치와 기능적 가치에 대해 알아봅니다.</t>
  </si>
  <si>
    <t>AI를 통해 경험적 가치를 창출할 수 있게, AI의 경험적 가치를 구체화하는 단계에 대해 알아봅니다.</t>
  </si>
  <si>
    <t>AI의 강력한 기능이 탁월한 비즈니스모델과 결합하여 커다란 성장 에너지를 만들어 낸 사례를 알아봅니다.</t>
  </si>
  <si>
    <t>AI 혁신에 필요한 역량과 어떤 인재를 확보해야 하는 지 알아봅니다.</t>
  </si>
  <si>
    <t>인간과 AI 협력을 위한 두 가지 모델인 AI가 인간을 지원하는 협업 모델과 인간이 AI를 지원하는 협업모델에 대해 알아봅니다.</t>
  </si>
  <si>
    <t>코로나19로 충격을 받은 세계 경제가 회복할 수 있을지 글로벌 경제를 전망합니다.</t>
  </si>
  <si>
    <t>코로나19로 인한 국내 경제 현황을 살펴보고 2021년의 경제 동향을 전망합니다.</t>
  </si>
  <si>
    <t>2021년 국내 경제에 큰 영향을 미칠 주요 이슈에 대해 알아봅니다.</t>
  </si>
  <si>
    <t>가치창출의 개념에 대해 이해하고, 구체적인 전략과 사례를 알아봅니다.</t>
  </si>
  <si>
    <t>코로나19 위기 상황을 받아들이기 위한 접근법과 기회로 만들기 위한 전략을 알아봅니다.</t>
  </si>
  <si>
    <t>4차 산업혁명의 특징과 선도기업들의 사례를 통해 갖춰야 할 경쟁력을 알아봅니다.</t>
  </si>
  <si>
    <t>사회적 책임(CSR)과 공동가치창출(CSV)의 차이를 알아보고, CSV를 위한 전략을 알아봅니다.</t>
  </si>
  <si>
    <t>경영뿐 아니라 정치, 군사, 문화 등 다양한 영역에서의 가치창출 사례와 시사점을 알아봅니다.</t>
  </si>
  <si>
    <t>바이든의 정책을 트럼프의 정책과 비교하여 설명하고, 어떻게 변화할지 알아봅니다.</t>
  </si>
  <si>
    <t>바이든 당선에 따른 미국과 중국의 관계를 전망하고, 한국에 어떤 영향이 있을지 알아봅니다.</t>
  </si>
  <si>
    <t>바이든노믹스의 경제정책과 정책이 미치는 영향을 전망합니다.</t>
  </si>
  <si>
    <t>금리, 달러, 환율이 어떻게 될지 전망합니다.</t>
  </si>
  <si>
    <t>영원불멸을 소망한 고대 이집트인들이 시체를 미라로 만들게 된 배경을 신화 속에서 찾아보고, 21세기의 미라인 냉동인간이 다시 살아날 수 있을지 살펴봅니다.</t>
  </si>
  <si>
    <t>서양의 신화에서 저승을 다녀온 인간들의 이야기를 소개하고, 죽을 경험을 하고 살아난 사람들을 통해 임사체험의 수수께끼를 풀어봅니다.</t>
  </si>
  <si>
    <t>중국신화의 영웅인 예와 항아 부부의 사연을 통해 항아가 달나라로 간 경위를 살펴보고, 우리가 우주관광을 할 가능성을 점쳐봅니다.</t>
  </si>
  <si>
    <t>그리스 신화에 등장하는 로봇을 살펴보고, 인간을 닮은 로봇의 미래를 전망해 봅니다.</t>
  </si>
  <si>
    <t>인도 신화에 나오는 신의 화신과 함께 인공지능으로 만드는 여러분의 분신에 대해 살펴봅니다.</t>
  </si>
  <si>
    <t>소설 [에레혼]의 내용을 살펴보고, 인공생명을 통해 자기증식기계의 가능성을 따져봅니다.</t>
  </si>
  <si>
    <t>소설 [멋진 신세계]는 설계대로 만든 맞춤아기를 대량생산하는 미래사회를 상상합니다.</t>
  </si>
  <si>
    <t>소설 [파운데이션]의 내용을 통해 초자연적 현상으로 여겨지는 텔레파시 능력을 미래인류가 갖게 될지 살펴봅니다.</t>
  </si>
  <si>
    <t>소설 [2001년 : 우주여행]은 사람처럼 영리한 기계와 사람 사이에 어떤 일이 발생할 수 있는지 보여주는 문제작으로 평가됩니다.</t>
  </si>
  <si>
    <t>소설 [낙원의 샘]에 등장하는 우주 엘리베이터가 실현 가능한지, 실현 가능하다면 그 시기는 언제가 될지 궁금증을 풀어봅니다.</t>
  </si>
  <si>
    <t>소설 [먹이]의 주제인 자기복제 기계가 실현 가능한지, 또 인류에게 얼마나 위협적일 것인지 나노기술을 통해 분석해 봅니다.</t>
  </si>
  <si>
    <t>1900년대 테일러의 과학적 생산관리법에서부터 ESG 경영까지, ESG 경영의 진화 발전에 대해 살펴봅니다.</t>
  </si>
  <si>
    <t>ESG 투자의 기원과 스펙트럼, 그리고 CSR∙지속가능경영과 오늘날 ESG 경영의 차이점을 살펴봄으로써, ESG 투자란 무엇인지 살펴봅니다.</t>
  </si>
  <si>
    <t>왜 오늘날 ESG 경영을 할 수밖에 없는지 그 열풍의 배경과 중요성에 대해 살펴봅니다.</t>
  </si>
  <si>
    <t>ESG 투자의 국내외 동향과 ESG 투자 전략에 대해 살펴봅니다.</t>
  </si>
  <si>
    <t>ESG 경영 혹은 평가 시 어떤 지표를 주로 많이 보고 있는지 ESG 요소별로 살펴봅니다.</t>
  </si>
  <si>
    <t>ESG 요소와 포트폴리오 수익/위험 간 상관관계 분석을 통해 ESG 투자의 성과에 대해 살펴봅니다.</t>
  </si>
  <si>
    <t>ESG의 내부적 혜택과 외부적 혜택, 그리고 내부적 위험과 위부적 위험에 대해 분석해 봄으로써, ESG 경영의 기회 요인에 대해 살펴봅니다.</t>
  </si>
  <si>
    <t>ESG 정보 공개와 평가에 필요한 주요 이니셔티브와 가이드라인에 대해 살펴봅니다.</t>
  </si>
  <si>
    <t>주주행동주의와 스튜어드십 코드의 개념과 차이점을 분석해 봄으로써, 주주들의 관여에 대한 이해와 대처 방법에 대해 살펴봅니다.</t>
  </si>
  <si>
    <t>ESG 열풍의 시대에 ESG 경영을 어떻게 해야할 것인지 ESG 담당자, 그리고 실무자를 위한 ESG 실무 TIP을 살펴봅니다.</t>
  </si>
  <si>
    <t>엑셀은 숫자, 날짜, 시간, 문자 데이터를 어떻게 인식 할까? 엑셀이 각 데이터들을 어떻게 처리하고 인지하는지 데이터 별 특징을 살펴봅니다.</t>
  </si>
  <si>
    <t>전산에서 내려받은 데이터에서 오류가 나면 어떻게 해야할까? 외부에서 불러들인 데이터를 엑셀에서 인식하지 못하는 경우에 일어나는 문제들을 해결해봅니다.</t>
  </si>
  <si>
    <t>빈 셀에 동일한 데이터를 일괄적으로 입력해야할 때, 빈 셀만 선택해서 셀에 원하는 데이터를 입력하는 방법에 대해 알아봅니다.</t>
  </si>
  <si>
    <t>한 행 건너 한 행에 100개 행을 추가해야한다면? 팀 별 매출의 합계, 인원의 합계를 한번에 구하고 원하는 열에 서식을 손쉽게 추가하는 방법에 대해 배워봅니다.</t>
  </si>
  <si>
    <t>회사에서 일정을 관리할 때 자주 사용하는 간트차트. 칸마다 색을 넣지 않고 서식을 통해 자동으로 수정되도록하면 완성! 5분 만에 간트차트를 완성하는 법을 배워봅니다.</t>
  </si>
  <si>
    <t>모든 값이 중복되는 중복 데이터를 한번에 삭제하고, countif 함수를 통해 여러 조건을 만족하는 데이터의 개수를 집계하는 방법에 대해서 배워봅니다.</t>
  </si>
  <si>
    <t>작년 데이터와 올해 데이터에서 변경된 데이터를 한번에 확인할 수 있는 방법이 있을까? 데이터 간 변경된 데이터를 한눈에 확인할 수 있는 방법! 다양한 사례를 통해 현업에서 쉽게 사용할 수 있도록 꼼꼼히 배워봅니다.</t>
  </si>
  <si>
    <t>엑셀의 꽃, 함수! 그 중에서도 직장인이라면 피할 수 없는 찾기/참조 영역의 VLOOKUP함수. 퇴근 시간을 당겨주는 함수 사용 꿀팁을 배워봅니다.</t>
  </si>
  <si>
    <t>하나의 데이터를 가지고 행과 열의 위치를 변경해가며 데이터를 통합, 또는 요약할 수 있는 도구인 피벗테이블. 수많은 데이터 중 원하는 자료만 쏙쏙 뽑아 요약할 수 있는 방법에 대해 알아봅니다.</t>
  </si>
  <si>
    <t>피벗테이블을 더욱 잘 활용하는 방법. 피벗테이블을 통해 추출된 데이터를 한 눈에 보이도록 정리하는 다양한 방법을 알아봅니다.</t>
  </si>
  <si>
    <t>21세기 식재료로 마리 앙투아네트가 즐겼던 요리를 재현해보자. 마리 앙투아네트만큼 화려하고 매혹적인 48가지 요리 레시피</t>
  </si>
  <si>
    <t>선사시대 동굴벽화부터 오늘날의 실험적 예술에 이르기까지! 모든 주제를 다루는 서양미술사 개론의 필독서</t>
  </si>
  <si>
    <t>혜곡 취순우 선생과 함께 은은하면서도 우아한 한국의 미와 얼을 탐구해보자.</t>
  </si>
  <si>
    <t>여행은 많은 것을 느끼고 경험하게 합니다. 여행과 일상을 잇는 아홉 개의 이야기</t>
  </si>
  <si>
    <t>많은 잠재력이 있다고 알려진 뇌, 과연 얼마나 많이 알고 있나요? 뇌과학자가 직접 격은 뇌질환 이야기를 통해 과학적이고 경이로운 뇌에 대해 탐구해보자.</t>
  </si>
  <si>
    <t>첨단기술과 소프트웨어의 비약적 발전으로 많은 노동 인력이 대체되었고 수많은 직업들이 사라졌다. 직업적 미래가 사라지고 있는 지금, 우리는 무엇을 어떻게 해야 할까?</t>
  </si>
  <si>
    <t>위대한 리더는 어떻게 만들어지는가? 진정한 리더의 역할을 하기 위해 가져야할 리더십을 위한 21가지 법칙을 소개한다.</t>
  </si>
  <si>
    <t>미중 무역 전쟁은 대격변의 시작일 뿐이다! 지정학적 관점에서 다가오는 혼란스럽고 무질서한 세계를 놀라운 통찰력으로 심층적으로 분석한 도서.</t>
  </si>
  <si>
    <t>무분별한 살충제 사용으로 파괴되는 야생 생물계의 모습을 공개하며 정부의 정책 변화와 환경운동을 촉발시킨 20세기 최고의 환경학 도서</t>
  </si>
  <si>
    <t>진정한 마케팅이 무엇인지 알아보고 위기에 시대에 마케터가 어떻게 다르게 마케팅해야 할 지 알려준다.</t>
  </si>
  <si>
    <t>워런 버핏의 위대한 투자 인생이 어떻게 시작되었는지, 불황과 혼돈의 시장 속에서도 흔들리지 않는 성공과 부의 원칙이 무엇인지 살펴보자.</t>
  </si>
  <si>
    <t>돈이라는 거대한 흐름을 통해 전 세계 경제의 흐름을 파악하고 역사를 알려준다.</t>
  </si>
  <si>
    <t>변화하는 환경에서 비즈니스를 준비하는 사람들이 꼭 알아야할 성공을 위한 10가지 방법</t>
  </si>
  <si>
    <t>현실과 환상의 경계를 넘나들며 특유의 매력을 더욱 부각시킨 무라카미 하루키 월드의 결정판.</t>
  </si>
  <si>
    <t>네 남녀의 생과 사랑의 모습은 생의 무거움과 가벼움을 오가며 방황하는 바로 우리 자신의 모습 비춘다. 덧없는 사랑이면서도 동시에 잊을 수 없는 특별한 이야기</t>
  </si>
  <si>
    <t>혼자 살아가는 삶, 이웃과 함께, 또 동물과 함께하는 삶의 가치를 일깨워주는 깊이 있는 이야기</t>
  </si>
  <si>
    <t>대륙마다 문명의 발달 속도에 차이가 왜 생겨나고 인간 사회의 다양한 문명이 어디서 비롯한 지를 명쾌하게 분석한다</t>
  </si>
  <si>
    <t>사피엔스는 어떻게 세상의 지배자가 되었는가? 과거 인류가 어떻게 오늘날의 사회와 경제를 이루었는지 알려주는 인류 문명화에 대한 거대한 서사시</t>
  </si>
  <si>
    <t>일곱 국가에서 지난 수십 년 동안 일어난 위기와 그에 대응한 선택적 변화를 분석하고, 이를 통해 성공와 자멸을 결정짓는 터닝 포인트와 우리가 선택해야 할 미래는 무엇일지 알아보자.</t>
  </si>
  <si>
    <t>서툴게 짜여진 인간의 마음이 어떻게 우리의 기억과 생각을 함정에 빠지는지 밝히고 생각의 함정을 피하고 생각의 무기를 가다듬는 13가지 특별한 제안을 제시한다.</t>
  </si>
  <si>
    <t>방대한 중국의 문화유산을 찾는 답사기가 시작한다! 옛 중국문명이 태동하고 여러 민족이 서로 투쟁했던 실크로드의 역사를 한눈에 살펴보자</t>
  </si>
  <si>
    <t>수학과 데이터, IT기술의 결합으로 탄생한 빅데이터가 어떻게 불평등을 확산하고 민주주의를 위협하는지 날카롭게 파헤친다.</t>
  </si>
  <si>
    <t>첨단 과학기술을 바탕으로 우주에 문명을 건설하고 유지하는 방법을 아주 자세히, 그리고 설득력 있게 언젠가 지구를 떠나야 할 인류를 위한 가장 과학적인 시나리오를 제시한다.</t>
  </si>
  <si>
    <t>바르셀로나에 있는 가우디의 미래 지향적 건축물부터 컴퓨터화 된 스마트 주택, 다윈의 진화론에 도전하는 컴퓨터에 이르기까지! 기계와 생물학의 온갖 영역을 종횡무진하며 앞으로 다가올 미래 생태계에 예고한다.</t>
  </si>
  <si>
    <t>4차 산업혁명 시대, 기술이 발달할수록 일자리가 사라진다. 우리가 겪고 있는 일자리 대란과 일이 갖는 정체성을 파헤쳐보자.</t>
  </si>
  <si>
    <t>각광 받고 있는 공유 경제, 그리고 그 공유경제의 대표적인 업체 우버가 그 변화를 주도하고 있다. 차량 공유 플랫폼 이면의 생생한 이야기를 들어보자.</t>
  </si>
  <si>
    <t>인간과 사이보그의 경계가 모호해지는 현실 속에서 어떤 방향으로 나아가고 어떤 미래를 추구해야 하는지 이야기한다.</t>
  </si>
  <si>
    <t>인간의 존엄성과 가치가 사라진 미래 문명사회의 비극! 올더스 헉슬리가 현대 사회에 보내는 섬뜩한 경종</t>
  </si>
  <si>
    <t>헤시오도스의 &lt;신통기&gt;. 영화 제작자, 게임 기획자들의 단골 콘텐츠인 이 작품은 의외로 매우 가볍다. 세상이 종교를 염려하고 성스러움이 사라진 시대에 신의 계보가 무슨 의미일까. 당신을 무한한 상상력으로 이끄는 그리스 신화의 첫걸음.</t>
  </si>
  <si>
    <t>아이들을 위한 우화로 여겼던 &lt;이솝 이야기&gt;는 사실 성인용이었다. 어른이 되어 다시 만나는 이솝 우화 속 주인공들. 김동훈 고전수사학자와 함께 하는 고전 새롭게 읽기, 이솝 우화로 시작해보자.</t>
  </si>
  <si>
    <t>언택트, 모바일, 빅데이터 세상에서 개인정보를 지키는 방법을 이해할 수 있다.
산업 기술, 클라우드, 웹사이트 등 다방면의 기업 정보를 지킬 수 있는 보안 수칙을 설명할 수 있다. 
블록체인, AI, 빅테크 등의 기술로 효과적으로 개인 정보를 지킬 수 있는 방법을 이해할 수 있다.</t>
  </si>
  <si>
    <t>파워BI의 DATA 시각화 방법을 알 수 있다.
파워BI 시각화 차트의 유형과 세부 화면 조정 방법을 익힐 수 있다.
효율적으로 다양한 형식의 시각화 보고서를 만들 수 있다.
DATA 시각화를 통해 DATA가 주는 인사이트를 얻을 수 있다.
DATA 속성에 따른 시각화 차트 활용 방법을 익힐 수 있다.
공공 DATA를 활용하여 DATA를 시각화할 수 있다.</t>
  </si>
  <si>
    <t>메타버스 월드를 직접 만들면서 메타버스의 특징과 장점을 이해할 수 있다.
나만의 월드를 만들면서 새로운 비즈니스 아이디어를 발견할 수 있다.
메타버스 관련 실제적인 경험을 얻을 수 있다.
메타버스의 대표 플랫폼인 로블록스 스튜디오의 사용법을 익힐 수 있다.</t>
  </si>
  <si>
    <t>게더타운이 어떤 메타버스 서비스인지 알 수 있다.
게더타운의 맵메이커의 인터페이스와 기능을 파악할 수 있다.
게더타운의 맵메이커를 활용하여 나만의 메타버스 스페이스를 만들 수 있다.
게더타운을 활용한 메타버스 공간 확장 전략을 수립할 수 있다.
게더타운 스페이스를 직접 제작하면서 메타버스 관련 아이디어를 수립할 수 있다.</t>
  </si>
  <si>
    <t>급변하는 글로벌 트렌드 변화 속에서 신사업 아이템을 발견할 수 있다.
메타버스 속에서 새로운 비즈니스 기회를 발견할 수 있다.
메타버스 관련 실무적인 아이디어를 얻을 수 있다.
메타버스를 통해 새롭게 진행할 수 있는 아이템을 발굴할 수 있다.</t>
  </si>
  <si>
    <t>식품포장의 기초에 대해 이해할 수 있다.
농식품 패키징 설계 기법에 대해 이해할 수 있다.
농식품 기능성 포장기법에 대해 이해할 수 있다.
스마트 패키징 시스템에 대해 이해할 수 있다.
농식품 스마트 패키징 사례에 대해 이해할 수 있다.</t>
  </si>
  <si>
    <t>농식품 빅데이터 분석의 필요성을 이해한다.</t>
  </si>
  <si>
    <t>농식품 인플루언서 마케팅에 대하여 이해한다.</t>
  </si>
  <si>
    <t>회계기준에 의한 재무회계 및 원가회계 이론 학습을 통해 상기업의 재무활동에 대한 회계처리를 할 수 있습니다. 
케이렙 프로그램을 활용한 실기 학습을 통해 전표입력과 결산을 수행할 수 있습니다.  
케이렙 프로그램을 활용하여 전자세금계산서 발행 등 매출과 매입의 부가세신고를 위한 실무행을 할 수 있습니다. 
한국공인회계사회의 FAT 1급 자격시험에 합격할 수 있다.</t>
  </si>
  <si>
    <t>회계기준에 의한 재무회계 이론 학습을 통해 상기업의 재무활동에 대한 회계처리를 할 수 있습니다. 
케이렙 프로그램을 활용한 실기 학습을 통해 전표입력과 결산을 수행할 수 있습니다.  
한국세무사회의 전산회계 2급 자격시험에 합격할 수 있다.</t>
  </si>
  <si>
    <t>아두이노 및 자동 화분 물주기 키트에 대한 기초 지식을 익히고 응용할 수 있는 능력을 기를 수 있다.
아두이노 및 다양한 센서에 대한 기능을 익혀 공모전, 임베디드 대회 등에 참가하여 입상할 수 있다.</t>
  </si>
  <si>
    <t>아두이노 및 피아노 키트에 대한 기초 지식을 익히고 응용할 수 있는 능력을 기를 수 있다.
아두이노 및 다양한 센서에 대한 기능을 익혀 공모전, 임베디드 대회 등에 참가하여 입상할 수 있다.</t>
  </si>
  <si>
    <t>회계기준에 의한 재무회계 이론 학습을 통해 상기업의 재무활동에 대한 회계처리를 할 수 있습니다. 
더존 프로그램을 활용한 실기 학습을 통해 전표입력과 결산을 수행할 수 있습니다.  
더존 프로그램을 활용하여 전자세금계산서 발행 등 매출과 매입의 부가세신고를 위한 실무행을 할 수 있습니다. 
한국공인회계사회의 FAT 1급 자격시험에 합격할 수 있다.</t>
  </si>
  <si>
    <t>AWT, Swing의 기본 개념과 응용프로그램 개발에 실제로 적용하는 방법을 학습합니다.
AWT, Swing을 이용하여 GUI를 갖춘 JAVA 응용프로그램을 개발해 봅니다.</t>
  </si>
  <si>
    <t>새로운 기능이 지속적으로 추가되는 포토샵을 통해 정교한 기능을 익혀봅니다.</t>
  </si>
  <si>
    <t>이 과정을 통해 학습자는 R을 활용한 통계 분석 방법을 익히고 출력된 결과를 해석할 수 있다.
분석 결과를 토대로 논문에 분석 결과를 제시하고, 결과 및 이에 따른 시사점을 작성할 수 있다.</t>
  </si>
  <si>
    <t>이 과정을 통해 학습자는 STATA를 활용한 통계 분석 방법을 익히고 출력된 결과를 해석할 수 있다.
분석 결과를 토대로 논문에 분석 결과를 제시하고, 결과 및 이에 따른 시사점을 작성할 수 있다.</t>
  </si>
  <si>
    <t>본 강의를 통해 SW코딩자격 2급을 취득 할 수 있다.</t>
  </si>
  <si>
    <t>본 강의를 통해 SW코딩자격 1급을 취득 할 수 있다.</t>
  </si>
  <si>
    <t>근로자의 채용단계부터 퇴직단계까지 주요 쟁점을 분류한 후 법령에서 정하는 내용과 판례 및 고용노동부의 입장을 알아보고, 산업현장에서 실제로 발생할 수 있는 사례를 통해 실무에 응용이 가능한 능력을 배양할 수 있다.</t>
  </si>
  <si>
    <t>회계의 의의와 회계기준을 이해할 수 있다.
회계의 순환과정을 통한 재무제표 작성을 이해할 수 있다.
재무업무에 필요한 재무제표를 읽는 방법과 정규증명서류의 관리를 이해할 수 있으며 이와 관련된 기본적 실무능력을 향상 시킬 수 있다.</t>
  </si>
  <si>
    <t>부가가치세를 최대한 쉽게 설명하여 실무에 바로 적용할 수 있도록 한다.
실수가 잦은 부가가치세 중심으로 강의를 구성하여 실무 시 실수를 최소화한다.</t>
  </si>
  <si>
    <t>자아의 깊은 곳과 소통하며 내면의 변화와 성장을 이룰 수 있다.
삶에 대한 인식과 전망을 확장하고, 새로운 관점을 개척할 수 있다.
자신과의 소통과 탐구를 통해 더 나은 삶을 위한 목표를 설정하고 실천할 수 있다.
성공의 운을 만들기 위한 내면의 변화와 자아 발견에 주체적으로 참여할 수 있다.</t>
  </si>
  <si>
    <t>메모의 목적과 습관 형성 방법을 이해하고 실천할 수 있다.
다양한 메모 방법과 도구를 활용하여 정보를 효과적으로 기록하고 정리할 수 있다.
업무와 일상 생활에서 메모를 효과적으로 활용하여 업무능력과 생산성을 향상시킬 수 있다.</t>
  </si>
  <si>
    <t>퍼스널 브랜딩의 필요성과 중요성을 이해할 수 잇다. 
디지털 시대에 적합한 글쓰기 접근법과 쉽고 간결한 글쓰기 비법을 습득하여 효과적인 글 작성을 할 수 있다.
공감을 이끌어내는 글쓰기 기법과 나 자신을 브랜딩하는 칼럼 글쓰기 방법을 익혀 자기 표현력과 퍼스널 브랜딩을 할 수 있다.</t>
  </si>
  <si>
    <t>Zoom을 효과적으로 활용하여 강의를 준비하고 진행할 수 있다.
Zoom의 다양한 기능과 옵션을 숙지하여 강의 환경을 개인화하고 향상시킬 수 있다.
참여형 강의를 구축하기 위한 Zoom 기능과 실전 팁을 습득하여 강의 품질과 참여도를 높일 수 있다.</t>
  </si>
  <si>
    <t>이메일 마케팅의 가치와 장점을 이해하고, 이를 활용하여 매출을 증대시킬 수 있는 전략과 기술을 익힐 수 있다. 
효과적인 이메일 컨텐츠 아이디어와 카피라이팅 기법을 습득하여 고객의 관심을 끌고 매출 기회로 전환할 수 있다.</t>
  </si>
  <si>
    <t>마음의 본질을 이해하고 건강한 마음의 근육을 강화할 수 있다.
우울감과 우울증의 차이를 이해하고 자살 예방에 대한 인식을 향상시킬 수 있다.
자존감 향상과 소확행의 중요성을 인지하고 행복한 삶을 위한 전략을 짤 수 있다.
건강과 자살의 연관성을 이해하고 예방에 대한 인식을 높일 수 있다.</t>
  </si>
  <si>
    <t>피렌체 우피치 미술관의 다양한 작품들을 종합적으로 이해하고 감상할 수 있다.
작품의 배경과 작가의 역사적, 문화적 맥락을 이해하며 예술에 대한 통찰력을 갖출 수 있다.
명화와 인문학의 접점을 탐구하여 작품의 다양한 의미를 해석하고 이야기할 수 있다.
예술에 대한 이해를 바탕으로 더 깊은 감정과 인사이트를 얻고 예술적인 감각을 발전시킬 수 있다.</t>
  </si>
  <si>
    <t>미리캔버스의 기본 기능을 이해하고 활용할 수 있다.
미리캔버스를 사용하여 배경을 제거하고 템플릿을 활용할 수 있다.
요소 메뉴와 텍스트, 테마 기능을 이용하여 사진, 명함, 엽서, 포스터 등 다양한 디자인 작업을 수행할 수 있다.
디자인 작업에 필요한 동영상, 배경, 바코드 등을 미리캔버스에서 활용할 수 있다.</t>
  </si>
  <si>
    <t>감성적인 삶을 살기 위해 자기 자신을 찾고, 자기를 사랑하는 마음가짐을 갖출 수 있다.
다양한 감정에 대한 이해와 처리 방법을 습득하여 감정적인 안정을 유지하고 표현할 수 있다.
상처받는 이유를 탐색하고, 감정의 찌꺼기를 제거하여 내면의 안정과 성장을 이루는 방법을 학습할 수 있다.</t>
  </si>
  <si>
    <t>퇴직 전에 전문분야 강사로 활동하기 위한 준비사항을 이해하고 준비할 수 있다.
나만의 SNS 채널을 개설하고 홍보하여 전문분야에서의 온라인 프로필을 구축할 수 있다.
강사로서 매출을 창출하는 방법과 강의 구매자 및 판매자의 유형을 이해하고, 수익을 창출할 수 있는 전략을 수립할 수 있다.
전문분야 강사로서 1년 내내 성공적으로 활동하기 위한 지식과 프로세스를 이해하고 실제 업무에 적용할 수 있다.</t>
  </si>
  <si>
    <t>엑셀의 기본 개념과 기능을 이해하고 실무에 적용할 수 있다.
엑셀을 활용하여 데이터를 효율적으로 입력, 정리, 분석할 수 있다.
다양한 엑셀 함수와 기능을 활용하여 보고서를 작성하고 시각화할 수 있다.
엑셀의 단축키와 빠른실행도구 등을 활용하여 업무 작업 시간을 단축시킬 수 있다.</t>
  </si>
  <si>
    <t>NFT와 블록체인의 기본 개념을 이해하고 NFT 아트의 특징과 가치를 파악할 수 있다.
다양한 종류의 NFT 아트와 제네레티브 아트에 대한 이해를 바탕으로 창작 활동이나 투자에 활용할 수 있다.
NFT 마켓플레이스에서의 NFT 구매 과정과 NFT 민팅(발행) 방법을 이해하고 실제로 수행할 수 있다.</t>
  </si>
  <si>
    <t>PPT를 활용하여 전자책을 제작하는 기초적인 내용을 이해하고 적용할 수 있다.
전자책 제작에 필요한 기술과 도구를 활용하여 효과적인 전자책을 만들 수 있다.
유페이퍼와 크몽 등 다양한 도구와 기술을 활용하여 자신만의 창의적인 전자책을 개발할 수 있다.</t>
  </si>
  <si>
    <t>우울증의 증상과 진단 방법을 이해할 수 있다.
정신과 치료와 심리 상담의 차이와 역할을 이해할 수 있다.
우울증 당사자와 가족 구성원에게 도움을 줄 수 있는 지원 방법을 알고 활용할 수 있다.
약물 치료에 대한 이해를 바탕으로 적절한 의사와 상담하여 우울증을 치료할 수 있다.
사회에서 우울증에 대한 인식과 대처 방법에 대해 더욱 능동적이고 이해하는 시민이 될 수 있다.</t>
  </si>
  <si>
    <t>자기답게 행복한 삶의 의미와 중요성을 이해할 수 있다.
자기다운 삶을 실현하기 위한 핵심 원리와 방법을 습득할 수 있다.
자신의 가치와 욕구를 인식하고, 이를 충족시키는 방법을 모색할 수 있다.
자기조절력을 향상시켜 자기다운 삶을 지속적으로 추구할 수 있는 능력을 갖출 수 있다.</t>
  </si>
  <si>
    <t>자기다운 일의 의미와 중요성을 이해하고, 자신의 일에 대한 새로운 관점을 형성할 수 있다.
자기다운 일을 실현하기 위해 필요한 두 가지 역량인 혁신 DNA와 그릿(GRIT)의 개념과 찾는 방법을 습득할 수 있다.
자신의 혁신 DNA를 파악하고, 이를 기반으로 자기다운 일을 선택하고 발전시키는 방법을 모색할 수 있다.
그릿(GRIT)의 개념을 이해하고, 자기만의 그릿을 발견하여 어려움을 극복하고 목표를 달성하는 능력을 갖출 수 있다.</t>
  </si>
  <si>
    <t>자기다움의 의미와 중요성을 이해하고, 행복한 순간에서 자신을 발견할 수 있다.
타인의 기대나 사회적 압력에 얽매이지 않고, 자신의 가치와 원칙을 중심으로 인생을 살아가는 방법을 습득할 수 있다.
자신을 찾기 위한 내면 탐색과 자기발견을 통해 과거의 아픔이나 잘못된 선택에서 벗어나는 방법을 학습할 수 있다.
과거보다 미래의 가능성과 의미에 집중하여 삶을 설계하고, 더욱 풍요로운 삶을 이루는 방법을 탐구할 수 있다.</t>
  </si>
  <si>
    <t>목표 달성을 위한 실행력과 자기주도성을 향상시킬 수 있다.
멘토와의 만남과 지도를 통해 개인의 성장과 발전을 이룰 수 있다.
열정과 끈기를 유지하여 어려움을 극복할 수 있다.
긍정적인 마인드셋을 갖추고 부정적인 상황에서도 긍정적으로 대처할 수 있다.</t>
  </si>
  <si>
    <t>환경 불확실성의 의미와 4차 산업시대에 불확실성을 증폭시키는 원인에 대해 설명할 수 있다.</t>
  </si>
  <si>
    <t>전략의 개념에 대해 이해하고, 필요한 전략을 파악하며, 수립할 때 반드시 알아야 할 것들에는 무엇이 있는지 설명할 수 있다.</t>
  </si>
  <si>
    <t xml:space="preserve">빅테크 기업들의 기업문화 사례를 학습니다. </t>
  </si>
  <si>
    <t>기후위기에 대한 개념을 파악하고, 탄소중립 시대의 삶의 방향성을 모색할 수 있다.</t>
  </si>
  <si>
    <t>스토리텔링에 관심을 갖는 이유가 무엇이고, 그 스토리가 어떠한 힘을 갖고 있는지 설명할 수 있다.</t>
  </si>
  <si>
    <t>근거를 토대로 논리적이고 비판적인 사고를 할 수 있다.</t>
  </si>
  <si>
    <t>UX/UI 제작 관련 Tool 사용법 학습 과정</t>
  </si>
  <si>
    <t>UX 기획을 위한 첫걸음 과정</t>
  </si>
  <si>
    <t xml:space="preserve">효과적으로 창의력을 이끌어 낼 수 있는 장소와 방법에는 어떤 것이 있는지 설명할 수 있다. </t>
  </si>
  <si>
    <t>아이디어를 도출하기 위한 기법에는 어떠한 것들이 있는지 설명할 수 있다.</t>
  </si>
  <si>
    <t>좋은 카피를 쓰기 위해 수집해야 하는 문장의 종류를 설명할 수 있다.</t>
  </si>
  <si>
    <t>문학, 비문학 속 문장을 수집하고 활용하여 나만의 카피로 작성할 수 있다.</t>
  </si>
  <si>
    <t>현업에 바로 적용할 수 있는 보고서 매뉴얼을 파악하고, 패턴을 활용하여 보고서를 빠른 시간 내에 작성할 수 있다.</t>
  </si>
  <si>
    <t>논문의 구성 방법을 알고, 짧은 시간 안에 논문 초안을 작성해볼 수 있다.</t>
  </si>
  <si>
    <t>인간과 세계를 탐구하며 깨우친 진리에 대한 신념과도 같은 인생 철학 책.</t>
  </si>
  <si>
    <t>나를 닮은 타인과 대화하며 살아가는 법. 우리의 교환일기.</t>
  </si>
  <si>
    <t>치매란 지난 세월의 가장 강렬했던 기억과 감정만이 마음에 가득 찬 상태입니다.</t>
  </si>
  <si>
    <t>낯선 사람과의 최악을 막아주는 책.</t>
  </si>
  <si>
    <t>뇌과학이 말하는 즐거워할 줄 아는 지능의 비밀</t>
  </si>
  <si>
    <t>출가정신이 집착과 얽힘으로부터 당신을 해방시켜줄 것입니다.</t>
  </si>
  <si>
    <t>너무 힘들고 어려울 때에도 내 안에 내 공간이 있습니다</t>
  </si>
  <si>
    <t>사랑이 고플 때, 시로 사랑하는 건 어떠세요?</t>
  </si>
  <si>
    <t>마음에 쌓였던 서러움과 이끼를 찬물에 씻어 내리세요. 1년 간 코로나 19를 겪으며 느낀 것들.</t>
  </si>
  <si>
    <t>우리가 수십 년에 걸쳐서 도달해야 할 어떤 경지에서 보낸 편지. 스스로에게 질문하고 답하는 법을 가르쳐주는 책</t>
  </si>
  <si>
    <t>전세계인을 동심의 세계로 이끌고 있는 디즈니. 디즈니 회사 CEO 밥 아이거의 성장 스토리를 담았습니다.</t>
  </si>
  <si>
    <t>사진, 글, 영상 그리고 목소리까지. 다양한 방식으로 나를 표현하고 내 일상의 기록을 수집해보세요.</t>
  </si>
  <si>
    <t>평판 경제. 사람의 능력이 거래되는 시장에서, 평판은 곧 그 사람의 자산을 의미합니다.</t>
  </si>
  <si>
    <t>사회적 거리두기 2.5단계! 코로나 걱정 아직도 말로만 하고 계실 건가요!</t>
  </si>
  <si>
    <t>출근 시간 없음, 퇴근 시간 없음, 휴가 제한 싹 다 없음!!! 규칙 없는 게 규칙이라는 이상하지만 가고 싶은 회사 넷플릭스…!!!</t>
  </si>
  <si>
    <t>기후재앙 시베리아 38도 시대, 10년후 우리는 어떻게 살아갈까_ 30년 안에 우리에게 일어날 재앙 시나리오!</t>
  </si>
  <si>
    <t>인공지능, 디지털뉴딜 몰라도 돈 벌 수 있답니다.</t>
  </si>
  <si>
    <t>나쁜 리더의 4가지 특징! 당신은 누구라고 생각하나요</t>
  </si>
  <si>
    <t>앞으로 딱 10년 남았다…! 2030년 후회하고 싶지 않다면 이 영상을 주목하라</t>
  </si>
  <si>
    <t>나이 들어 인생의 지혜를 얻을 수 있는 좋은 친구를 만들고 싶다면?</t>
  </si>
  <si>
    <t>칼 세이건이 암투병 중에 쓴 세기의 걸작. 우주에서 본 나라는 존재는 무엇일까? COSMOS</t>
  </si>
  <si>
    <t>우린 모두 잠재적 범죄자!? 소름끼치는 코로나 인류의 미래</t>
  </si>
  <si>
    <t>타고난 재능이나 재력이 없는 평범한 사람들에게 필요한 인생 성공 공식은?</t>
  </si>
  <si>
    <t>자기 분야에서 최정상에 오른 유명인들은 어떤 선택을 했고, 어떤 기회를 잡았던 것일까요?</t>
  </si>
  <si>
    <t>앞으로 더 윤택한 삶을 살기 위해서는? 멘탈관리, 지금부터 해야 합니다!</t>
  </si>
  <si>
    <t>좋은 결과를 얻기 위해서는 반드시 사람의 마음을 움직여야 합니다.</t>
  </si>
  <si>
    <t>내 인생을 바꾸는 변화의 루틴! 달라진 삶을 느껴보세요.</t>
  </si>
  <si>
    <t>내 안에 있는 '코뿔소'를 찾아보세요. 삶을 보는 관점이 달라집니다.</t>
  </si>
  <si>
    <t>내 삶을 개척해나가는 멋진 여성이 되기 위한 방법은?</t>
  </si>
  <si>
    <t>소중한 나를 더 행복하게 만드는 방법을 소개해드립니다.</t>
  </si>
  <si>
    <t>두뇌 향상 활용법! 나는 내 두뇌를 잘 사용하고 있을까요?</t>
  </si>
  <si>
    <t>여성이 들려주는 인생이야기! 단단하게 살기 위해서는 어떻게 해야 할까요?</t>
  </si>
  <si>
    <t>부자가 되는 것은 인간 심리와 행동편향, 바로 '돈의 심리학'에 따라 좌우됩니다.</t>
  </si>
  <si>
    <t>소박하고 따스한 진실의 위로를 드립니다.</t>
  </si>
  <si>
    <t>내 인생에 닥친 절체절명의 위기, 어떻게 하면 올바른 선택을 할 수 있을까요?</t>
  </si>
  <si>
    <t>여자의 인생을 영적인 측면에서 본질적으로 들여다봅니다.</t>
  </si>
  <si>
    <t>최선을 다한 것이 과연 최선이었을까요? 우리는 어떻게 죽음을 맞이해야 할까요?</t>
  </si>
  <si>
    <t>인생의 12가지 법칙과 솔루션을 담은 책, 조던 피터슨의 지혜를 얻어가세요.</t>
  </si>
  <si>
    <t>현재를 바꾸고 싶다면, 나를 위해 수정하는 하루를 살아보세요.</t>
  </si>
  <si>
    <t>현재에 머물러 있지 말고, 미래로 이주하세요!</t>
  </si>
  <si>
    <t>자신만의 정서적 탈의실에서 감정을 정리하고 위로를 받으세요.</t>
  </si>
  <si>
    <t>나이 들수록 나 자신을 지키기 위해 꼭 필요한 이것? 노화와 죽음을 똑똑하게 준비할 수 있는 책!</t>
  </si>
  <si>
    <t>작은 습관들로 상위 1프로 되는 법 대공개! 나쁜 습관을 좋은 습관으로 바꿔줄 책!</t>
  </si>
  <si>
    <t>현재 내 삶의 모습을 최고 수준으로 이끌어 줄 책! '이 즐거움'이 없으면 빨리 늙는다고?!</t>
  </si>
  <si>
    <t>이것만 있다면 5년 후 내 미래를 한눈에 볼 수 있다고?! 나에게 딱 맞는 인생고수들의 지혜와 통찰이 담겨있는 책!</t>
  </si>
  <si>
    <t>성공할 수밖에 없는 창업 비밀을 대공개합니다! 창업을 생각한다면 반드시 알아야 할 3가지!</t>
  </si>
  <si>
    <t>위험하고 불안한 시기를 현명하게 대처하는 날카로운 통찰력이 생기는 책!</t>
  </si>
  <si>
    <t>상대방의 마음이 보이는 최고의 관계맺기 기술이 담긴 책!</t>
  </si>
  <si>
    <t>복이 많은 사람이 되고 싶다면 반드시 가져야 할 작은 습관 한 가지!</t>
  </si>
  <si>
    <t>가까이하면 내 인생에 독이 되는 사람 유형! 이런 사람 피하세요!</t>
  </si>
  <si>
    <t>기록의 중요성을 알고, 기록을 통해 통찰력을 가진 인재로 성장해보자.</t>
  </si>
  <si>
    <t>직장인들이 가진 회의에 대한 생각과 회의의 쓸모에 대해 알아보자.</t>
  </si>
  <si>
    <t>실무지향 ChatGPT 활용기!</t>
  </si>
  <si>
    <t>전략적 문제 해결을 위한 컴퓨팅 사고법에 대한 강의</t>
  </si>
  <si>
    <t>합리적 의사결정의 시작을 위한 디자인 Thinking</t>
  </si>
  <si>
    <t>1. 프로젝트 매니지먼트의 기본 개념과 프로세스를 설명할 수 있다._x000D_
2. 애자일 방법을 활용하여 전체 프로젝트 계획을 수립할 수 있다._x000D_
3. 전통적인 프로젝트 수행에서 벗어나, 급변하는 비즈니스 환경에 적합한 프로젝트 세부 추진 방법을 알고 실무에 적용할 수 있다.</t>
  </si>
  <si>
    <t>챗GPT를 업무에 활용하여 생산력을 향상할 수 있다.</t>
  </si>
  <si>
    <t>비대면 강의에 Slido를 활용하여 상호작용을 설계할 수 있다.</t>
  </si>
  <si>
    <t>비대면 강의에 Padlet을 활용해서 의견을 공유할 수 있다.</t>
  </si>
  <si>
    <t>비대면 행사 준비 체크리스트를 통해 행사 준비를 잘 하고 있는지 점검할 수 있다.</t>
  </si>
  <si>
    <t>전통적인 프로젝트 수행에서 벗어나, 급변하는 비즈니스 환경에 적합한 프로젝트 세부 추진 방법을 알고 실무에 적용할 수 있다.</t>
  </si>
  <si>
    <t>외국인에게 호감을 주는 커뮤니케이션을 통해 관계를 형성하고 비즈니스 협상력을 높일 수 있다.</t>
  </si>
  <si>
    <t>실버 디자인의 배경과 그 사례에 대해 설명할 수 있다.</t>
  </si>
  <si>
    <t>공공디자인의 정의와 활용사례에 대해 설명할 수 있다.</t>
  </si>
  <si>
    <t>도시재생 디자인의 정의와 사례에 대해 설명할 수 있다.</t>
  </si>
  <si>
    <t>커뮤니티 디자인의 정의와 그 사례에 대해 설명할 수 있다.</t>
  </si>
  <si>
    <t>코즈 마케팅의 정의와 사례에 대해 설명할 수 있다.</t>
  </si>
  <si>
    <t>개발도상국 디자인에 있어 중요한 것이 무엇인지 설명할 수 있다.</t>
  </si>
  <si>
    <t>에코디자인의 정의와 사례에 대해 설명할 수 있다.</t>
  </si>
  <si>
    <t>리사이클과 업사이클의 정의와 어떻게 활용되는지 설명할 수 있다.</t>
  </si>
  <si>
    <t>넛지 디자인의 정의와 그 활용사례에 대해 설명할 수 있다.</t>
  </si>
  <si>
    <t>제로 디자인의 정의와 사례에 대해 설명할 수 있다.</t>
  </si>
  <si>
    <t>슬로 디자인의 정의와 사례에 대해 설명할 수 있다.</t>
  </si>
  <si>
    <t>최근 언택트 워크가 다시 가속화되고 있는 이유에 대해 설명할 수 있다.</t>
  </si>
  <si>
    <t>왜 인류사에서 전쟁은 끊임없이 이어지는 것일까. 전쟁은 과연 혹자들의 말대로 경제에 도움이 되는 것일까.</t>
  </si>
  <si>
    <t>전쟁을 실제로 배후조종한 것은 무기를 제조해서 판 회사들이었다. 전쟁의 필요악이었던 전범기업과 죽음의 상인들에 대해서 알아본다.</t>
  </si>
  <si>
    <t>전쟁의 외주화 및 민영화에 대해 알아본다.</t>
  </si>
  <si>
    <t>전쟁 역시 돈이 없으면 할 수 없다. 전쟁 비용, 즉 전비는 어떻게 마련하고 충당하는 걸까? 과거 전쟁에서 전후 배상금이 어떤 식으로 처리되었는지도 알아 본다.</t>
  </si>
  <si>
    <t>군대와 무기를 동원해서 싸우는 것만이 전쟁은 아니다. 무력만큼 유용한 수단은 경제 제재다. 과거와 현재의 주요 경제 제재 사례과 그 효과에 대해서 알아본다.</t>
  </si>
  <si>
    <t>전쟁은 당사자에게는 큰 불행이지만 주변국에는 경제 도약의 발판이 되기도 한다. 전쟁 특수로 인해 경제 성장을 이룬 사례를 살펴본다.</t>
  </si>
  <si>
    <t>전쟁에 직, 간접적으로 개입해서 특수를 누리는 것은 군수산업체 뿐만이 아니다. 군수 물자가 아니더라도 병사들의 기호품을 납품하는 회사 또한 큰 호황을 누렸다. 전쟁에서 비즈니스 기회를 찾은 회사들에 관해 알아본다.</t>
  </si>
  <si>
    <t>전쟁은 한 국가의 국력을 양적, 질적으로 크게 성장시키기도 한다. 대표적인 사례가 서양에서는 미국, 동양에서는 일본이다. 두 나라의 사례를 통해 국력 신장과 전쟁의 함수관계를 탐구한다.</t>
  </si>
  <si>
    <t>일본은 왜 미국을 상대로 전쟁을 일으켰을까? 팽창에 대한 일본의 열망을 역사적으로 조명한다. 태평양전쟁 패전국인 일본이 전후에 걸어온 과정을 통해 일본의 미래를 예상한다.</t>
  </si>
  <si>
    <t>예민하고 까칠하다는 이야기를 자주 듣나요? 신경써 준 상대에게 배신감을 느끼나요? 당신의 감쳐진 분노에 위로를 전하는 책</t>
  </si>
  <si>
    <t>절묘한 시간 판타지와 정교한 세계로 아이들에게 상상력을 불러 일으키는 책</t>
  </si>
  <si>
    <t>경제는 보는 눈은 과연 어떻게 키울 수 있을까. 한국 경제와 세계 경제의 역사적 흐름을 통해 그 단초를 알아 본다.</t>
  </si>
  <si>
    <t>한국경제가 지난 30년간 겪어온 과정을 토대로 향후 30년을 조망한다. 앞으로 한국경제가 직면하게될 상황을 5가지로 정리해서 일목요연하게 짚어준다.</t>
  </si>
  <si>
    <t>전체 강의의 결론으로 거대한 변화의 흐름 속에 개개인이 어떻게 대처해야하는지 설명한다. 핵심은 사회뿐만 아니라 개인도 세계와 더 연결되는 것이다.</t>
  </si>
  <si>
    <t>자전거 여행에 도움이 되는 어플리케이션을 통해 장기여행 루트를 짤 수 있다.</t>
  </si>
  <si>
    <t>해외 자전거 여행에서 가장 중요한 예산을 지원해줄 기업 스폰서를 찾을 수 있다.</t>
  </si>
  <si>
    <t>긴 여정에 필수적인 짐 목록,  라이딩 할 때 유의점과 이동방법, 장비의 관리와 비상시 대처 방법 등 자전거여행 팁을 설명할 수 있다.</t>
  </si>
  <si>
    <t>주말에 떠날 국내 라이딩 계획을 세워볼 수 있다.</t>
  </si>
  <si>
    <t>중국의 지역적 특성에 맞는 준비물과 숙박 및 맛집 찾기 팁을 숙지하고, 중국 라이딩의 백미인 실크로드 루트와 꼭 방문해야 하는 지역에 대해 설명할 수 있다.</t>
  </si>
  <si>
    <t>이슬람 국가에서의 안전하게 여행하는 방법을 설명할 수 있다.</t>
  </si>
  <si>
    <t>장기간의 여행 동안 꼬박꼬박 메모해서 매일 블로그 포스팅을 한 경험, 스폰서의 요청대로 중간중간 세미나와 이벤트를 개최한 경험에서 얻을 수 있는 것을 설명할 수 있다.</t>
  </si>
  <si>
    <t>자전거 여행을 통해 얻고 싶은 점을 정리할 수 있다.</t>
  </si>
  <si>
    <t>독일인인 헨델이 영국 왕실의 음악가가 된 사연을 설명할 수 있다.</t>
  </si>
  <si>
    <t>유럽 최고명문 에스테르하지 궁에서 30년 근속한 하이든이 어떤 작품들을 남겼는지 적어볼 수 있다.</t>
  </si>
  <si>
    <t>천재로 태어나고 만들어진 모차르트 스토리를 설명할 수 있다.</t>
  </si>
  <si>
    <t>모차르트가 작곡한 귀족의 여흥음악에 대해 이해하고 음악이 필요한 시점에 적절한 모차르트 음악을 선곡할 수 있다.</t>
  </si>
  <si>
    <t>모차르트가 말기에 시도한 크라우드 펀딩에 대해 설명할 수 있다.</t>
  </si>
  <si>
    <t>청력을 상실한 베토벤의 음악세계와 배움의 길에 대해 설명할 수 있다.</t>
  </si>
  <si>
    <t>고전적 양식의 엄격함을 탈피하고 낭만시대를 문을 연 베토벤 교향곡의 특징을 살펴봅니다.</t>
  </si>
  <si>
    <t>캐릭터의 배경의 중요성을 설명할 수 있다.</t>
  </si>
  <si>
    <t>사람의 기질에 따른 온도와 거기서 오는 상호작용을 이해하고 작품에 적용해볼 수 있다.</t>
  </si>
  <si>
    <t>캐릭터를 만들 때 적절한 무게로 감정을 설정할 수 있다.</t>
  </si>
  <si>
    <t>콘텐츠 제작, UX경험 설계 시 생명력 있는 캐릭터를 설정할 수 있다.</t>
  </si>
  <si>
    <t>캐릭터에 매력적인 사연을 부여할 수 있다.</t>
  </si>
  <si>
    <t>현모양처라는 말이 나온 배경과 이에 대한 올바른 설명을 할 수 있다.</t>
  </si>
  <si>
    <t>우리나라 신여성의 등장과 시대적 배경 및 한계를 설명할 수 있다.</t>
  </si>
  <si>
    <t>미술 분야에서의 다양한 변화와 혁신 사례들을 설명할 수 있다.</t>
  </si>
  <si>
    <t>럭셔리가 아트를 어떻게 발전시키는지 설명할 수 있다.</t>
  </si>
  <si>
    <t>세계적인 명품 브랜드의 현 소유주들이 아트와 럭셔리 산업을 결합함으로써 어떻게 비즈니스를 키워왔는지 설명할 수 있다.</t>
  </si>
  <si>
    <t>네이버 채널 전략을 수립할 수 있다.</t>
  </si>
  <si>
    <t>네이버 스마트스토어 운영 전략을 수립할 수 있다.</t>
  </si>
  <si>
    <t>신돈이 단행한 숙청의 대상과 이유를 설명할 수 있다.</t>
  </si>
  <si>
    <t xml:space="preserve">숙청 후 신돈이 집중한 정치적, 사회정치적 개혁에 대해 설명할 수 있다. </t>
  </si>
  <si>
    <t>고려 말에 불어닥친 성리학 사상운동에 대해 설명할 수 있다.</t>
  </si>
  <si>
    <t>왜 공민왕은 직접 부여한 권력을 박탈하고 신돈을 처형해야만 했는지 설명할 수 있다.</t>
  </si>
  <si>
    <t>우왕 즉위 당시 권력 구조를 설명할 수 있다.</t>
  </si>
  <si>
    <t>고려 말 최대 무장 이성계가 어떤 리더십을 가진 인물이었는지 설명할 수 있다.</t>
  </si>
  <si>
    <t>브런치의 특징과 브런치를 출판에 활용할 방법을 설명할 수 있다.</t>
  </si>
  <si>
    <t>여러 소스에서 글감을 찾을 수 있다.</t>
  </si>
  <si>
    <t>CATS 글쓰기와 직접경험의 중요성에 대해 설명할 수 있다.</t>
  </si>
  <si>
    <t>1인 가구에 대한 오해와 전세계적인 1인 가구 정책에 대해 설명할 수 있다.</t>
  </si>
  <si>
    <t>성취감, 보람, 건강을 위한 쉼이 왜 필요하고, 어떻게 해야 하는지 설명할 수 있다.</t>
  </si>
  <si>
    <t>소비와 밀접한 관련이 있는 세금과 연말정산에 대해 설명할 수 있다.</t>
  </si>
  <si>
    <t>목돈 만들기를 시작으로 주식 및 펀드 등의 투자 방법에 대해 설명할 수 있다.</t>
  </si>
  <si>
    <t>1인 가구의 공동체 생활과 주거형태에 대해 설명할 수 있다.</t>
  </si>
  <si>
    <t>1인 가구가 거주할 좋은 집 고르는 방법에 대해 설명할 수 있다.</t>
  </si>
  <si>
    <t>간단하게 집을 수리, 보수, 리모델링 하는 방법에 대해 설명할 수 있다.</t>
  </si>
  <si>
    <t>깔끔하게 정돈된 공간의 장점과 청소 루틴에 대해 설명할 수 있다.</t>
  </si>
  <si>
    <t>건강한 노년의 삶을 위해 운동을 습관으로 만드는 법에 대해 설명할 수 있다.</t>
  </si>
  <si>
    <t>자신만의 식생활 기준을 세우는 법에 대해 설명할 수 있다.</t>
  </si>
  <si>
    <t>자신의 욕구를 이해하고 그에 걸맞는 즐거움을 찾을 수 있다.</t>
  </si>
  <si>
    <t>배움과 앎이 삶에 어떤 영향을 주는지 설명할 수 있다.</t>
  </si>
  <si>
    <t>무언가를 만드는 창조적 활동을 통해 삶에 행동감을 불러올 수 있다.</t>
  </si>
  <si>
    <t>다양한 공동체 형태와 인간관계에 대해 설명할 수 있다.</t>
  </si>
  <si>
    <t>자신의 에너지의 수준과 방향을 알고, 나에게 적합한 인간관계 패턴을 찾을 수 있다.</t>
  </si>
  <si>
    <t>스스로에게 자신감을 가지고 타인이 선을 넘을 때는 단호하게 대처할 수 있다.</t>
  </si>
  <si>
    <t>좋은 집은 무엇이고, 어떤 집에서 사는 게 좋은지 생각하고 설명할 수 있다.</t>
  </si>
  <si>
    <t>집에 대한 나의 취향을 잘 파악하고 나에게 맞는 집이 무엇인지 설명할 수 있다.</t>
  </si>
  <si>
    <t>공동체 주택과 입주자의 상황과 취향의 관계에 대해 설명할 수 있다.</t>
  </si>
  <si>
    <t>빌라와 공동 주택의 차이에 대해 설명할 수 있다.</t>
  </si>
  <si>
    <t>공동 공간의 의미와 장점에 대해 설명할 수 있다.</t>
  </si>
  <si>
    <t>공동체 주택에서의 여성의 삶의 모습과 장점에 대해 설명할 수 있다.</t>
  </si>
  <si>
    <t>커뮤니티 케어의 장점에 대해 설명할 수 있다.</t>
  </si>
  <si>
    <t>인문정신과 경험 디자인의 관계에 대해 설명할 수 있다.</t>
  </si>
  <si>
    <t>미래의 리터러시 교육의 방향에 대해 설명할 수 있다.</t>
  </si>
  <si>
    <t>전기차의 개념을 알고 내연기관차와 효율을 비교할 수 있다.</t>
  </si>
  <si>
    <t xml:space="preserve">필요한 영어자료를 구글링하거나 비즈니스 영문서를 읽기 위해 필요한 영어 독해력의 중요성을 알고, 독해력을 향상시키는 방법을 알 수 있다. </t>
  </si>
  <si>
    <t>인터넷/스마트폰 중독이 발생하는 이유를 파악하고 문제를 해결할 수 있다.</t>
  </si>
  <si>
    <t>감정노동으로 가중되는 스트레스를 줄이고, 마음을 다스릴 수 있다.</t>
  </si>
  <si>
    <t>다이어트에 실패하는 원인을 찾고 이를 해결할 수 있다.</t>
  </si>
  <si>
    <t>마음병이 생기는 원인에 대해 알아보고 이를 예방할 수 있다.</t>
  </si>
  <si>
    <t xml:space="preserve">사기가 어떤 책인지 알아보고, 사기의 의미와 탄생 배경에 대해 설명할 수 있다. </t>
  </si>
  <si>
    <t>고대 이집트 하면 떠오르는 것들에 대해 설명할 수 있다.</t>
  </si>
  <si>
    <t xml:space="preserve">고대 이집트와 관련된 조형물을 국내에서 찾아보고 이에 대해 설명할 수 있다. </t>
  </si>
  <si>
    <t>고대 이집트에 대한 대중적 관심에 대한 국내 전시에 대해 설명할 수 있다.</t>
  </si>
  <si>
    <t>고대 이집트의 지리적 위치에 대해 알아보고 이와 관련한 유물과 상징에 대해 설명할 수 있다.</t>
  </si>
  <si>
    <t>상하이집트 외 이집트를 구분하는 다른 기준에 대해 알아보고 이를 설명할 수 있다.</t>
  </si>
  <si>
    <t>고대 이집트 역사에 대해 설명할 수 있다.</t>
  </si>
  <si>
    <t>고대 이집트 문명과 이집트학의 학자들에 대해 설명할 수 있다.</t>
  </si>
  <si>
    <t xml:space="preserve">유명한 고대 이집트 학자와 발굴한 유물과 업적에 대해 설명할 수 있다. </t>
  </si>
  <si>
    <t xml:space="preserve">스피노자가 정의하는 종교와 정치에 대해 설명할 수 있다. </t>
  </si>
  <si>
    <t>1. 인간중심적인 사고에 대해 설명할 수 있다._x000D_
2. 정서와 이성의 특징을 이해하고, 정서적인 판단을 보안하기 위한 이성의 역할을 설명할 수 있다.</t>
  </si>
  <si>
    <t>전 세계적으로 채식을 위해 어떤 노력을 하고 있는지 설명할 수 있다.</t>
  </si>
  <si>
    <t>채식의 종류와 각 종류별 특징에 대해 설명할 수 있다.</t>
  </si>
  <si>
    <t>건강하고 규칙적인 생활 패턴에 대해 설명할 수 있다.</t>
  </si>
  <si>
    <t>건강하게 자연식을 섭취하는 방법에 대해 설명할 수 있다.</t>
  </si>
  <si>
    <t>점점 다양해지고 커지는 채식문화에 대해 설명할 수 있다.</t>
  </si>
  <si>
    <t>저녁식사로 적합한 채식메뉴를 알고 영양소를 적절히 구성할 수 있다.</t>
  </si>
  <si>
    <t>채식을 해야 하는 이유를 미래 전망과 관련지어 설명할 수 있다.</t>
  </si>
  <si>
    <t>역사를 공부하는 궁극적 목표에 대해 설명할 수 있다.</t>
  </si>
  <si>
    <t>조선의 존재와 지속이 타 국가와 어떤점이 크게 다른지 열거할 수 있다.</t>
  </si>
  <si>
    <t>조선과 문치주의와의 관계에 대해 설명할 수 있다.</t>
  </si>
  <si>
    <t>당나라 내란과 주자학 등장의 배경에 대해 설명할 수 있다.</t>
  </si>
  <si>
    <t>송나라 문명의 특징에 대해 설명할 수 있다.</t>
  </si>
  <si>
    <t>조선 건국 당시의 상황과 공민왕의 개혁정치에 대해 설명할 수 있다.</t>
  </si>
  <si>
    <t>공민왕의 개혁정치의 실패 이유에 대해 설명할 수 있다.</t>
  </si>
  <si>
    <t>조선 건국 당시의 시대 상황에 대해 설명할 수 있다.</t>
  </si>
  <si>
    <t>조선의 왕조국가와 유교의 공존에 대해 설명할 수 있다.</t>
  </si>
  <si>
    <t>조선의 공부가 어던 의미가 있고 어떤 역할을 했는지 설명할 수 있다.</t>
  </si>
  <si>
    <t>조선왕조실록과 왕권의 정당성의 관계에 대해 설명할 수 있다.</t>
  </si>
  <si>
    <t>조선시대 실록의 편찬 과정과 보관 과정에 대해 설명할 수 있다.</t>
  </si>
  <si>
    <t>좋은 그림도구를 선택하는 방법에 대해 설명할 수 있다.</t>
  </si>
  <si>
    <t>그림의 장점과 그림을 통해 얻을 수 있는 효과에 대해 설명할 수 있다.</t>
  </si>
  <si>
    <t>대상을 관찰해서 특징을 잘 포착하는 방법에 대해 설명할 수 있다.</t>
  </si>
  <si>
    <t>기억력을 향상시켜주는 장소법에 대해 설명할 수 있다.</t>
  </si>
  <si>
    <t>힘줄 곳과 뺄 곳을 구분하여 그림을 효율적으로 그리는 방법에 대해 설명할 수 있다.</t>
  </si>
  <si>
    <t>인물이나 대상에 대한 특징을 정리할 때 그림을 활용하는 방법에 대해 설명할 수 있다.</t>
  </si>
  <si>
    <t>그림을 설명의 용도 및 개념 구상화에 활용하는 방법을 설명할 수 있다.</t>
  </si>
  <si>
    <t>추억의 물건을 그림으로 기억하고 정리하는 방법에 대해 설명할 수 있다.</t>
  </si>
  <si>
    <t>근로계약 시 유의해야 할 사항과 센스 있게 명함관리 하는 방법에 대해 설명할 수 있다.</t>
  </si>
  <si>
    <t>팀원 개인의 성향에 맞는 피드백 방법과 회피욕구를 활용한 피드백 방법에 대해 설명할 수 있다.</t>
  </si>
  <si>
    <t>팀원 개인의 획득욕구를 자극하고 강점을 강화하는 피드백 방법에 대해 설명할 수 있다.</t>
  </si>
  <si>
    <t>팀원의 성과를 촉진할 수 있는 면담 방법에 대해 설명할 수 있다.</t>
  </si>
  <si>
    <t>인지적 공감의 중요성과 팀원 존중 피드백 방법에 대해 설명할 수 있다.</t>
  </si>
  <si>
    <t>미래지향적 피드백 방법인 피드포워딩 방법에 대해 설명할 수 있다.</t>
  </si>
  <si>
    <t>미래지향적 피드포워딩 방법을 직접 실행하는 방법에 대해 설명할 수 있다.</t>
  </si>
  <si>
    <t>디지털 기술로 인해 일터의 환경이 어떻게 바뀌었는지 설명할 수 있다.</t>
  </si>
  <si>
    <t>디지털 리더십의 성공을 위해서 필요한 것이 무엇인지 설명할 수 있다.</t>
  </si>
  <si>
    <t>DT시대에 필요한 역량에 대해 설명할 수 있다.</t>
  </si>
  <si>
    <t>DT시대에 협업이 왜 중요한지 설명할 수 있다.</t>
  </si>
  <si>
    <t>DT시대에 필요한 커뮤니케이션 방법에 대해 설명할 수 있다.</t>
  </si>
  <si>
    <t>코끼리와 늑대 사회를 이끄는 헌신적인 리더들의 모습을 통해 좋은 리더란 무엇인지 알아보자.</t>
  </si>
  <si>
    <t>모든 조직이나 사회에 적합한 리더십이 존재할 수 있을까? 불만 가득한 사회를 일사불란하게 유지하는 여왕벌의 리더십부터 털 고르기를 통해 유대 관계를 형성하는 침팬지의 리더십까지, 다양한 리더십 스타일에 대해 알아보자.</t>
  </si>
  <si>
    <t>하급자가 무리에 남는 이유와 함께, 집단생활의 혜택에 대해 알아보자.</t>
  </si>
  <si>
    <t>미어캣 사회는 알파 암컷만 번식할 수 있는 불평등한 사회이다. 이러한 번식의 불이익에도 불구하고, 하급자들이 무리에 남아 이타 행동을 하는 이유는 무엇일까? 불평등한 사회를 유지하는 리더십의 비밀을 살펴보자.</t>
  </si>
  <si>
    <t>자율적으로 자신의 일을 결정하는 꿀벌 사회는 어떻게 움직이고 유지될까? 꿀벌들의 모습을 통해 불확실한 상황에서 필요한 리더십에 대해 알아보자.</t>
  </si>
  <si>
    <t>박테리아는 어떻게 의사결정을 내릴 수 있을까? 동물들도 인간처럼 집단 지성을 이용해 의사결정을 할 수 있을까? 리더십의 본질인 의사결정에 대해 살펴보자.</t>
  </si>
  <si>
    <t>하이에나 사회의 결속력을 높이는 환영 의례란 무엇일까? 하이에나 가모장의 모습을 통해 대규모 무리를 유지하는 리더의 특별한 비결을 살펴보자.</t>
  </si>
  <si>
    <t>불확실성과 변동성이 높은 환경에서 성과를 높이기 위한 기업의 변화 대응 필요성을 배울 수 있다.</t>
  </si>
  <si>
    <t>구성원에게 충성이 아닌 긍정적인 경험을 제공하여 함께 동반 성장하는 성과 창출 방법을 배울 수 있다.</t>
  </si>
  <si>
    <t>요즘 세대 구성원이 바라는 제대로 피드백 하는 방법을 배울 수 있다.</t>
  </si>
  <si>
    <t>구성원의 평가 수용도를 높이고 공정성을 향상시켜 성과관리를 가능하게 하는 공정 리더십을 배울 수 있다.</t>
  </si>
  <si>
    <t>상사 중심이 아닌 고객 중심의 사고 를 통해 성과를 창출하는 법을 배울 수 있다.</t>
  </si>
  <si>
    <t>구성원의 성장을 돕기 위해 전문가이자 조력자 로서의 리더의 역할 에 대해 배울 수 있다.</t>
  </si>
  <si>
    <t>다양한 작은 실패를 통해 성공적인 의사결정을 할 수 있는 조직을 만들 수 있다.</t>
  </si>
  <si>
    <t>실패를 회피하는 것이 아닌 인정하고 도전을 하는 마인드셋 리더십 에 대해 배울 수 있다.</t>
  </si>
  <si>
    <t>구성원의 감정을 이해하고 공감하는 리더의 역할에 대해 배울 수 있다.</t>
  </si>
  <si>
    <t>불확실성의 시대, 리더에게 마음 관리가 중요한 이유 리더의 상황인식과 자기인식</t>
  </si>
  <si>
    <t>지식의 저주를 극복하고, 원활한 커뮤니케이션을 할 수 있다.</t>
  </si>
  <si>
    <t>직장인으로서 갖춰야 할 기본적인 업무습관에 대해 설명할 수 있다.</t>
  </si>
  <si>
    <t>휴가를 사용할 때 주의할 점에 대해 알 수 있다.</t>
  </si>
  <si>
    <t>간과하기 쉬운 이메일 예절에 대해 설명할 수 있다.</t>
  </si>
  <si>
    <t>새로이 정립되어야 할 재택근무 예절에 대해 설명할 수 있다.</t>
  </si>
  <si>
    <t>답정너' 상사가 되지 않으려면 지켜야 할 점에 대해 설명할 수 있다.</t>
  </si>
  <si>
    <t>회의에서도 예절이 필요하다, 회의에서 지켜야 할 예절에 대해 설명할 수 있다.</t>
  </si>
  <si>
    <t>흔히 '꼰대'라고 불리는 경직된 태도를 지양하기 위해 지켜야 할 점에 대해 설명할 수 있다.</t>
  </si>
  <si>
    <t>회식에서 인기 있는 상사가 되는 법에 대해 설명할 수 있다.</t>
  </si>
  <si>
    <t>퇴사, 그리고 퇴사 이후의 커리어를 준비하며 고려해야 할 점에 대해 설명할 수 있다.</t>
  </si>
  <si>
    <t>리더십이란 무엇인지, 리더의 개인 가치 정립이 왜 필요한지 설명할 수 있다.</t>
  </si>
  <si>
    <t>현실적 기반이자 매일의 환경인 직장에서 즐겁게 일하며 성취감을 느껴보자.</t>
  </si>
  <si>
    <t>일과 일을 통해 나를 키운다는 것의 의미를 생각해보자.</t>
  </si>
  <si>
    <t>큰 일을 인수분해하여 내 일의 주도권을 가지고 일해보자.</t>
  </si>
  <si>
    <t>고민이 필요한 일에 적당히 거리를 두고, 새로운 시각을 가져보자.</t>
  </si>
  <si>
    <t>좋은 회의를 위해 저마다의 원칙을 세워보자.</t>
  </si>
  <si>
    <t>내게 가장 중요한 것을 알고, 그것에 집중해보자.</t>
  </si>
  <si>
    <t>완벽함에 대한 강박을 털어내고 솔직하게 공유하여 매순간 조금 더 나아질 기회를 얻어보자.</t>
  </si>
  <si>
    <t>심리적 안전감의 중요성을 알고 직장에서의 소속감을 느껴보자.</t>
  </si>
  <si>
    <t>서로의 생각과 아이디어를 칭찬하고 그 아이디어에 더 좋은 아이디어를 더해보자.</t>
  </si>
  <si>
    <t>좋은 피드백의 조건을 알고 좋은 피드백을 주고 받자.</t>
  </si>
  <si>
    <t>새로운 일은 누구에게나 어려운 일임을 알고 서로의 감을 공유해보자.</t>
  </si>
  <si>
    <t>딴짓을 디딤돌 삼아 힘든 시기를 건너고, 딴 짓의 기운으로 매일을 잘 생활해보자.</t>
  </si>
  <si>
    <t>일에 주도권을 뺏기지 말고 매순간 촘촘히 날을 세우며 일해보자.</t>
  </si>
  <si>
    <t>나를 더 넓은 세상에 풀어놓는 연습을 통해 미래의 일을 준비하자.</t>
  </si>
  <si>
    <t>우리가 마주치는 일상과 비즈니스 환경에서의 문제를 관점의 다양화, 본질에 대한 집요함, 사용자 경험에 대한 이해를 통해 새로운 문제 해결 방법론을 모색할 수 있다.</t>
  </si>
  <si>
    <t>변화하는 비즈니스 환경 속 다양한 관점으로 문제를 바라보고 아예 새로운 것을 창출하는 새로운 문제 해결 방법론을 모색할 수 있다.</t>
  </si>
  <si>
    <t>내 안의 잠재력을 이끌어내 사용자의 경험을 긍정적으로 변화시키는 재정의를 할 수 있다.</t>
  </si>
  <si>
    <t>집요하게 파고들어 문제의 본질에 접근하고 새로운 문제 해결 방법론을 모색할 수 있다.</t>
  </si>
  <si>
    <t>역질문을 하여 문제의 본질을 파악하고 목표를 달성할 수 있다.</t>
  </si>
  <si>
    <t>나의 특성을 명확히 파악하기 위한 고해상도 자기 매뉴얼을 작성하여 자기 자신의 잠재력을 언리시할 수 있다.</t>
  </si>
  <si>
    <t>마우스 클릭만으로 간단한 프로그램 생성, 코딩 없이 활용하기 좋은 엑셀 매크로</t>
  </si>
  <si>
    <t xml:space="preserve">클라우드 사용이 일반화되어 있는 지금, 클라우드 사용에 제일 기본이 되어야 하는 게 무엇일까요? 바로 보안입니다. 클라우드에 저장된 데이터에 무단 침입하는 액세스와 누출을 막지 못한다면 나와 회사가 맞닥뜨릴 손해는 이루 말할 수 없겠죠? 이러한 사고를 막을 수 있도록 아마존의 AWS 클라우드를 사용하기 위한 기초 보안 지식을 알려 드립니다. </t>
  </si>
  <si>
    <t>데이터 혁명 시대, 수많은 데이터로 내가 전달하고자 하는 메시지를 설득력 있게 전달하기 위해, 스토리를 담아낸다. 스토리를 잘 담아내기 위한 방법 중, 시각화 자료와 발표 태도, 스토리텔링 설계를 통해, 구구절절 설명하지 않아도, 청중을 설득할 수 있는 핵심 키를 전달한다!</t>
  </si>
  <si>
    <t xml:space="preserve">데이터 확보가 곧 경쟁력, 확보방법과 활용에 대한 다양한 사례를 다룹니다. </t>
  </si>
  <si>
    <t>데이터 분석을 위한 기본 기획 강의</t>
  </si>
  <si>
    <t>R프로그래밍을 통한 데이터 기반 예측 분석 기법 강의</t>
  </si>
  <si>
    <t>Kaggle 서비스를 활용 가이드</t>
  </si>
  <si>
    <t>국가공인 데이터분석 준전문가(ADsP) 자격증 대비 과정</t>
  </si>
  <si>
    <t>구글 애널리틱스 기능 심화 과정</t>
  </si>
  <si>
    <t>SQL과 데이터베이스의 A~Z</t>
  </si>
  <si>
    <t>R프로그래밍과 데이터 분석 학습 강의</t>
  </si>
  <si>
    <t>지금 바로 실무에 적용할 수 있는, 초보자를 위한 구글 애널리틱스4</t>
  </si>
  <si>
    <t>Google Analytics을 알기 쉽게  배울수 있는 강의</t>
  </si>
  <si>
    <t>데이터 기반 마케팅 기본 개념 강의</t>
  </si>
  <si>
    <t>빅데이터를 활용한 마케팅 전략 및 사례 탐구 강의</t>
  </si>
  <si>
    <t>고객중심의 디지털 마케팅 방법, 게임화(Gamificaiton)</t>
  </si>
  <si>
    <t>데이터 기반의 마케팅 관련 기본개념 강의</t>
  </si>
  <si>
    <t>통계수치로 소비자를 분석할 때의 함정을 알 수 있다.</t>
  </si>
  <si>
    <t>스몰 브랜드가 떠오르는 이유와 대중이 원하는 가치를 연관지어 설명할 수 있다.</t>
  </si>
  <si>
    <t>높은 불확실성과 낮은 성장의 시대에 필요한 역량에 대해 설명할 수 있다.</t>
  </si>
  <si>
    <t>애자일 기업의 특징과 효과적으로 혁신이 가능한 업무 프로세스에 대해 설명할 수 있다.</t>
  </si>
  <si>
    <t>전통적인 마케팅 전략과 애자일 마케팅 전략의 비교를 통해 마케팅 전략 혁신의 필요성에 대해 설명할 수 있다.</t>
  </si>
  <si>
    <t>1. 애자일 마케팅이 탄생한 배경에 대해 설명할 수 있다._x000D_
2. 7대 핵심가치를 통해 애자일 마케팅의 본질을 설명할 수 있다._x000D_
3. 애자일 방법론을 적용할 수 있는 도입 영역과 절차에 대해 설명할 수 있다.</t>
  </si>
  <si>
    <t xml:space="preserve">애자일 마케팅 운영을 위한 4가지 미팅의 종류와 진행방법에 대해 설명할 수 있다. </t>
  </si>
  <si>
    <t>브랜드와 스토리의 공통점과 차이에 대해 설명할 수 있다.</t>
  </si>
  <si>
    <t>콘텐츠 산업의 중요성에 대해 설명할 수 있다.</t>
  </si>
  <si>
    <t>콘텐츠 방향 설정과 아이디어 발굴 방법에 대해 설명할 수 있다.</t>
  </si>
  <si>
    <t>블로그 콘텐츠 제작방법에 대해 설명할 수 있다.</t>
  </si>
  <si>
    <t>SNS 콘텐츠 제작방법에 대해 설명할 수 있다.</t>
  </si>
  <si>
    <t>카드뉴스 제작 방법에 대해 설명할 수 있다.</t>
  </si>
  <si>
    <t>유튜브 크리에이터가 되기 위해 준비해야 할 것들에 대해 설명할 수 있다.</t>
  </si>
  <si>
    <t>유튜브 제작을 처음 시작할 때 가장 중요한 것에 대해 설명할 수 있다.</t>
  </si>
  <si>
    <t>인트로부터 구성까지 유튜브 영상 기획안을 만들 수 있다.</t>
  </si>
  <si>
    <t>PPT로 간단한 영상을 만들어볼 수 있다.</t>
  </si>
  <si>
    <t>유튜브 영상을 제작할 때 적절한 외주업체를 선정할 수 있다.</t>
  </si>
  <si>
    <t>외주업체와 촬영할 때 산출물 퀄리티를 높이는 방법에 대해 설명할 수 있다.</t>
  </si>
  <si>
    <t>외주업체에 편집을 맡길 때 산출물 퀄리티를 높이는 방법에 대해 설명할 수 있다.</t>
  </si>
  <si>
    <t>GO 프로그래밍 개발언어 입문 강좌</t>
  </si>
  <si>
    <t>이더리움의 스마트 컨트랙트 개발언어 과정</t>
  </si>
  <si>
    <t>통계가 어려운 이유는 그 이론이 왜 나오게 되었는가에 대한 배경 이해가 부족하기 때문입니다. 미국 대학교에서 학부생들을 대상으로 기초통계를 가르치며 쌓아온 티칭 노하우를 바탕으로 엑셀의 다양한 함수 도구를 활용하여 데이터를 나타내는 방법을 배울 수 있습니다.</t>
  </si>
  <si>
    <t>이제부터가 진짜 딥러닝이다! DNN, CNN, RNN을 활용해 실제 딥러닝 활용 역량을 길러보자.</t>
  </si>
  <si>
    <t>딥러닝을 본격적으로 활용하기 위한 머신 러닝 개념, 인공지능의 학습 원리, 모델 구현을 위한 수학적 원리 알기!</t>
  </si>
  <si>
    <t>딥러닝이란 무엇인가? 딥러닝의 개념을 완벽히 정리하여 실제로 활용해보는 딥러닝과 인사하기 과정!</t>
  </si>
  <si>
    <t>ChatGPT로 업무 시간을 줄이고 중요한 것에 집중하고 싶다면, 딱 이만큼만 알아두자!</t>
  </si>
  <si>
    <t>어떻게하면 남들보다 ChatGPT를 효과적으로 활용할 수 있을까? 원하는 비즈니스 환경에서 ChatGPT를 호출하여 편리하고, 효과적으로 활용할 수 있는 방법을 알려드립니다!</t>
  </si>
  <si>
    <t xml:space="preserve">초거대 언어모델 기반의 ChatGPT와 Midjourney, Dall E 등 생성 AI 시스템에 중점을 두고, 생성 AI 100% 활용을 위한 프롬프트 엔지니어링을 실습 사례들과 함께 학습하여 포괄적인 이해를 얻을 수 있는 유니크한 과정! </t>
  </si>
  <si>
    <t xml:space="preserve">바야흐로 인공지능의 시대, 나만의 인공지능을 만들 수 있을까? 2007년 아이폰의 등장 이후 4차 산업혁명을 또다시 뒤흔든 OpenAI사의 Chat GPT와  DALL=E. 국내외 굴지의 기업들이 이 기술에 주목해 너도 나도 뛰어들고 있습니다. _x000D_
제조, 유통, 물류, 서비스, 게임 등 인공지능이 필요하지 않는 산업을 더 찾기가 어려워진 지금. Chat GPT와  DALL=E를 구성하는 여러 개념과 원리를 배우고 간단한 실습을 통해 나만의 인공지능을 만들어 봅니다.  </t>
  </si>
  <si>
    <t>머신러닝/딥러닝 핵심 알고리즘 강의</t>
  </si>
  <si>
    <t>TensorFlow 기본원리 학습과 활용을 위한 강의</t>
  </si>
  <si>
    <t>PyTorch를 활용한 딥러닝 모델 설계 강의</t>
  </si>
  <si>
    <t>딥러닝 기본개념 강의</t>
  </si>
  <si>
    <t>RPA 도구 활용 Tip 강의</t>
  </si>
  <si>
    <t>AI 비즈니스 모델 분석 학습 강의</t>
  </si>
  <si>
    <t>챗봇 서비스 개념 이해를 위한 과정</t>
  </si>
  <si>
    <t>NLP 기본개념에 대한 강의</t>
  </si>
  <si>
    <t>파이썬을 활용한 인공지능 기술 이해 과정</t>
  </si>
  <si>
    <t>RPA와 AI 기초 개념 확인 과정</t>
  </si>
  <si>
    <t>AI 초간단 입문서</t>
  </si>
  <si>
    <t>인사관리의 정확한 의미를 알고 효율적인 채용계획을 수립할 수 있다.</t>
  </si>
  <si>
    <t>심리적 안정감의 중요성을 이해할 수 있다.</t>
  </si>
  <si>
    <t>팀원들에게 심리적 안정감을 줄 수 있다.</t>
  </si>
  <si>
    <t>일에 대한 흥미와 열의를 되살릴 수 있다.</t>
  </si>
  <si>
    <t>협업을 끌어내는 슬기로운 소통법을 활용할 수 있다.</t>
  </si>
  <si>
    <t>일터에서 감정을 적절히 관리하고 표현할 수 있다.</t>
  </si>
  <si>
    <t>업무에 도움이 되도록 원만한 관계를 맺을 수 있다.</t>
  </si>
  <si>
    <t>비대면 업무 환경에서 팀원들과 친밀한 관계를 형성할 수 있다.</t>
  </si>
  <si>
    <t>조직문화의 중요성과 올바른 조직문화 구축 방법에 대해 설명할 수 있다.</t>
  </si>
  <si>
    <t>회계, 언제까지 시작만 할까? 어렵지만 익숙한 ”회계”라는 주제를 회계입문 분야 베스트셀러 &lt;하마터면 회계를 모르고 일할 뻔 했다!&gt;의 저자 이재홍 회계사가 알려주는 진짜 쉬운 회계 입문 교육을 통해 쉽고, 빠르고, 재미있게 끝맺을 수 있도록 도와준다.</t>
  </si>
  <si>
    <t>도커/쿠버네티스의 개념부터 구조, 컨테이너와 배포까지 알아봅니다.</t>
  </si>
  <si>
    <t>실전 Case로 알아보는 클라우드 서비스의 비즈니스 활용</t>
  </si>
  <si>
    <t>클라우드 개념 이해 강의</t>
  </si>
  <si>
    <t>MS Azure 기본적인 설명과 현업에 적용하기 위한 서비스 이해 과정</t>
  </si>
  <si>
    <t>AWS 시스템 운영자 필수 강의</t>
  </si>
  <si>
    <t>클라우드 관련 개념 및 용어 정리 강좌</t>
  </si>
  <si>
    <t>구글 클라우드 플랫폼 개념이해 강의</t>
  </si>
  <si>
    <t>AWS 개발 영역 입문서</t>
  </si>
  <si>
    <t>AWS 기본 설계 개념 위주 과정</t>
  </si>
  <si>
    <t xml:space="preserve">데이터 과학의 기본이 되는 과학적 모델링을 이해하기 위한 기초적인 수학적 지식을 학습합니다. 수학적 지식의 정확한 이해와 코딩능력 함양을 위한 다양한 예제 및 연습문제를 파이썬으로 실습해봅니다. </t>
  </si>
  <si>
    <t>컴퓨터가 데이터를 저장하고 문제를 해결하는 기초인 자료구조를 쉽게 이해할 수 있도록 자료 형, 자료구조, 알고리즘에 대해 알기 쉽게 학습한다. 특히, 스택, 큐, 연결 리스트 등 추상 데이터 타입과 정렬, 검색, 동적 계획법, 그래프, 트리 등 개발자가 꼭 알아야 할 알고리즘 핵심을 알아봅니다.</t>
  </si>
  <si>
    <t>파이썬 문법 및 함수 기반 기초 강의</t>
  </si>
  <si>
    <t>JavaScript 기본 문법부터 내장함수 사용까지 배울 수 있는 과정</t>
  </si>
  <si>
    <t>객체지향이 적용된 자바 프로그램의 작성방법에 대해서 학습</t>
  </si>
  <si>
    <t>쌩초보를 위한 Java 프로그래밍 강의</t>
  </si>
  <si>
    <t>챗봇 서비스 및 트렌드 이해를 위한 강의</t>
  </si>
  <si>
    <t>DT 시대 디지털과 친해지는 첫걸음 강좌</t>
  </si>
  <si>
    <t>알고리즘의 패러다임과 프로그래밍의 기초 상식에 대해 설명할 수 있다.</t>
  </si>
  <si>
    <t>프로그래밍 언어에 대해 설명할 수 있다.</t>
  </si>
  <si>
    <t>Atom 에디터로 HTML작성하는 방법에 대해 설명할 수 있다.</t>
  </si>
  <si>
    <t>Atom 에디터로 Python 프로그래밍하는 방법에 대해 설명할 수 있다.</t>
  </si>
  <si>
    <t>MS오피스 아웃룩 2019 기본 사용법 배우기 과정을 수강합니다.</t>
  </si>
  <si>
    <t>본 과정은 논문 작성 방법과 연구의 종류를 교수님과 학생들의 경험에 기반한 상세한 예시와 함께 전달하여 고학력 취득을 원하는 직장인들의 배움의 욕구를 좀더 쉽고 빠르게 충족시킬 팁을 담았습니다.</t>
    <phoneticPr fontId="1" type="noConversion"/>
  </si>
  <si>
    <t>본 과정은 학습자가 연구의 전반적인 과정에 대한 지식을 습득하고, 교육현장에서 실제 연구를 수행할 수 있는 능력을 갖추는 것을 목적으로 연구 논문이나 보고서 작성에 대한 부담감을 줄이고 체계적이고 효율적으로 연구 논문이나 보고서를 작성할 수 있도록 구성하였습니다.</t>
    <phoneticPr fontId="1" type="noConversion"/>
  </si>
  <si>
    <t>프로들의 업무 공식으로 나도 일잘러가 될 수 있다! 핵심 업무에 집중해 일의 가치를 높이는 스마트한 업무의 기술을 살펴보자!</t>
    <phoneticPr fontId="1" type="noConversion"/>
  </si>
  <si>
    <t xml:space="preserve">기업 경영에서 문제해결과 의사결정은 경영 혁신에 큰 영향을 미친다. 본 과정에서는 다양한 창의적 문제해결 방법론을 학습할 수 있고 이를 통해 창의적인 문제해결 능력을 습득해 본다. </t>
    <phoneticPr fontId="1" type="noConversion"/>
  </si>
  <si>
    <t>원활한 커뮤니케이션을 통해 성과를 창출하자! 커뮤니케이션 스킬을 통해 업무 효율성을 높이고 관계를 원활히 하여 조직을 활성화하기 위한 과정!</t>
    <phoneticPr fontId="1" type="noConversion"/>
  </si>
  <si>
    <t>본 과정은 인간관계를 더욱 돈독하게 만드는 방법, 나를 빛내고 상대와의 원만한 관계를 유지할 수 있는 대화법, 직장생활에서 곤란한 상황에 활용할 수 있는 대화센스로 구성하였습니다.</t>
    <phoneticPr fontId="1" type="noConversion"/>
  </si>
  <si>
    <t>본 과정은 에니어그램의 기본 이론과 9가지 성격유형에 따른 인간관계 전략 및 커뮤니케이션 스킬을 다양한 사례와 예시를 바탕으로 구성하였습니다.</t>
    <phoneticPr fontId="1" type="noConversion"/>
  </si>
  <si>
    <t xml:space="preserve">본 과정에서는 프레젠테이션을 기획, 제작, 발표단계로 나누어 실습 위주의 내용으로 구성하였습니다. </t>
    <phoneticPr fontId="1" type="noConversion"/>
  </si>
  <si>
    <t xml:space="preserve">본 과정은 Spring MVC Project를 학습본 과정은 XML 방식의 구현 방법과 Java 방식의 구현 방법을 모두 소개하고 있어 학습하신 분들이 현업에서 다양한 방식의 구현 방법을 모두 수행할 수 있는 능력을 갖출 수 있습니다. </t>
    <phoneticPr fontId="1" type="noConversion"/>
  </si>
  <si>
    <t>김미경의 북드라마(성공습관 편)</t>
  </si>
  <si>
    <t>김미경의 북드라마(미래 비즈니스 편)</t>
  </si>
  <si>
    <t>김미경의 북드라마(자기계발 편)</t>
  </si>
  <si>
    <t>[전문가 대담] 진화하는 블랙컨슈머에 대비하라</t>
  </si>
  <si>
    <t>가상자산으로 제2의 월급만들기</t>
  </si>
  <si>
    <t>관계도 반품이 됩니다</t>
  </si>
  <si>
    <t>금쪽같은 직장인을 위한 비즈니스 실무 용어사전</t>
  </si>
  <si>
    <t>뉴노멀 시대의 슬기로운 팀장생활</t>
  </si>
  <si>
    <t>말의 결(당당하게 말하지만 상처주지 않는)</t>
  </si>
  <si>
    <t>전사원 꼭! 회계가 직장에서 이토록 쓸모 있을 줄이야</t>
  </si>
  <si>
    <t>뉴노멀 시대의 조직활성화 핵심 꿀팁</t>
  </si>
  <si>
    <t>트렌드 읽기가 일상이 되는 12가지 방법</t>
  </si>
  <si>
    <t>한 번에 통과되는 최강 보고법</t>
  </si>
  <si>
    <t>핵심만 콕! 프레젠테이션의 핵심과 실전스킬</t>
  </si>
  <si>
    <t xml:space="preserve">금쪽같은 직장인을 위한 디자인 및 개발 실무 용어사전 </t>
  </si>
  <si>
    <t>[GPT 산업전망] ChatGPT가 궁극의 혁신이라 불리는 이유</t>
  </si>
  <si>
    <t>[GPT 활용역량] 척하면 착! ChatGPT 프롬프트 작성원리</t>
  </si>
  <si>
    <t>[맹사부 불황타파 마케팅] 혁신적 소비자에 주목하라</t>
  </si>
  <si>
    <t>[맹사부 불황타파 마케팅] 마케팅 빅 트렌드 5</t>
  </si>
  <si>
    <t>디지털 트랜스포메이션</t>
  </si>
  <si>
    <t>돈의 비밀</t>
  </si>
  <si>
    <t>AI 이노베이션</t>
  </si>
  <si>
    <t>가치창출 경영</t>
  </si>
  <si>
    <t>바이든노믹스가 온다</t>
  </si>
  <si>
    <t>신화 속의 미래기술</t>
  </si>
  <si>
    <t>소설 속의 미래기술</t>
  </si>
  <si>
    <t>ESG의 알파와 오메가</t>
  </si>
  <si>
    <t>퇴근이 빨라지는 직장인 실무 엑셀</t>
  </si>
  <si>
    <t>[셀럽 북 리뷰] 라이프 스타일</t>
  </si>
  <si>
    <t>[셀럽 북 리뷰] 비즈니스와 경제</t>
  </si>
  <si>
    <t>[셀럽 북 리뷰] 인문학과 사회</t>
  </si>
  <si>
    <t>[셀럽 북 리뷰] 테크놀로지와 미래</t>
  </si>
  <si>
    <t>비전공자로 살아남기 위한 IT 필수지식</t>
  </si>
  <si>
    <t>디지털 트랜스포메이션 생존 전략</t>
  </si>
  <si>
    <t>일잘러가 알아야 할 AI 비즈니스 이야기</t>
  </si>
  <si>
    <t>플랫폼 비즈니스의 미래</t>
  </si>
  <si>
    <t>웹3.0 기술과 비즈니스 꿰뚫어 보기</t>
  </si>
  <si>
    <t>경영핵심_승리와 성장을 위한 경영전략 10 스텝</t>
  </si>
  <si>
    <t>빅테크 기업문화</t>
  </si>
  <si>
    <t>한 문장으로 알려주는 글로벌 기업의 경영혁신 인사이트(참고도서제공)</t>
  </si>
  <si>
    <t>문성후 박사의 ESG 실천 전략</t>
  </si>
  <si>
    <t>미래 예측력 향상 프로젝트</t>
  </si>
  <si>
    <t>ESG 확산과 환경경영(지속가능경영) 전략</t>
  </si>
  <si>
    <t>일과 일상을 바꾸는 7가지 수학적 생각의 기술</t>
  </si>
  <si>
    <t>UX 기획</t>
  </si>
  <si>
    <t>북Lab_창의력에 미쳐라</t>
  </si>
  <si>
    <t>팔지 않아도 팔리는 공감 카피라이팅</t>
  </si>
  <si>
    <t>[유퀴즈를만나다]문서의 신 백승권의 칭찬받는 보고서 작성법</t>
  </si>
  <si>
    <t>논문 쓰기의 모든 것</t>
  </si>
  <si>
    <t>초보자도 쉽게 따라하는 논문작성법</t>
  </si>
  <si>
    <t>알기 쉬운 연구논문 작성법</t>
  </si>
  <si>
    <t>김미경의 북드라마(비즈니스와 트렌드 편)</t>
  </si>
  <si>
    <t>김미경의 북드라마(인생이야기 편)</t>
  </si>
  <si>
    <t>김미경의 북드라마(갓생살기 편)</t>
  </si>
  <si>
    <t>김미경의 북드라마(터닝포인트 편)</t>
  </si>
  <si>
    <t>대한민국 1호 기록학자가 알려주는 기적의 메모 활용법</t>
  </si>
  <si>
    <t>회의다운 회의를 위한 그룹 대화 솔루션</t>
  </si>
  <si>
    <t>[슬기로운 통계생활] R과 Python을 이용한 문서작성 자동화</t>
  </si>
  <si>
    <t>[슬기로운 통계생활] R로 배우는 기초통계학 part2</t>
  </si>
  <si>
    <t>[슬기로운 통계생활] R로 배우는 기초통계학 part1</t>
  </si>
  <si>
    <t>구글 스프레드시트 실전 테크닉</t>
  </si>
  <si>
    <t>디자인 Thinking 입문</t>
  </si>
  <si>
    <t>생산성을 높이는 회의 운영의 기술</t>
  </si>
  <si>
    <t xml:space="preserve">DT리더의 센스있는 디지털 커뮤니케이션과 디티켓 </t>
  </si>
  <si>
    <t>비대면 사회의 행사와 모임 기획</t>
  </si>
  <si>
    <t>비대면 사회의 PPT 전략</t>
  </si>
  <si>
    <t>[직장로그] 직장생활백서</t>
  </si>
  <si>
    <t>[슬기로운 직장생활] 대화센스</t>
  </si>
  <si>
    <t>[직장로그] 품격을 높이는 커뮤니케이션 스킬</t>
  </si>
  <si>
    <t>에니어그램을 활용한 직장인 커뮤니케이션</t>
  </si>
  <si>
    <t>마음을 움직이는 프레젠테이션 스킬</t>
  </si>
  <si>
    <t>아나운서 정용실의 소통 역량 강화 도서 10선</t>
  </si>
  <si>
    <t>부모 역량 강화 어린이 도서 10선</t>
  </si>
  <si>
    <t>Z세대와 함께 읽는 인문 역량 강화 고전 10선</t>
  </si>
  <si>
    <t>경제 원리를 이해하다: 세계와 한국의 경제 흐름 분석</t>
  </si>
  <si>
    <t>맨몸으로 떠나는 자전거 해외일주</t>
  </si>
  <si>
    <t>직장인을 위한 리얼 클래식</t>
  </si>
  <si>
    <t>내 성향에 맞는 은퇴 계획하기</t>
  </si>
  <si>
    <t>첫인상 호감으로 만드는 목소리 훈련법</t>
  </si>
  <si>
    <t>즐거운 1인분의 삶을 위한 1인 가구 지침서</t>
  </si>
  <si>
    <t>노명우 교수의 다시 찾은 유럽 도시 문화기행</t>
  </si>
  <si>
    <t>북Lab_[유퀴즈를만나다]전기차 상식사전: 구매부터 유지까지</t>
  </si>
  <si>
    <t>이야기 속 중국사</t>
  </si>
  <si>
    <t>이야기 속 일본사</t>
  </si>
  <si>
    <t>비대면 사회의 일과 마음돌봄</t>
  </si>
  <si>
    <t>처음 만나는 고대 이집트</t>
  </si>
  <si>
    <t>직장인을 위한 스피노자 철학</t>
  </si>
  <si>
    <t>자존감을 높이는 퍼스널 브랜딩</t>
  </si>
  <si>
    <t>직장인 역량강화 소설 읽기</t>
  </si>
  <si>
    <t>삶을 바꾸는 메모 독서법</t>
  </si>
  <si>
    <t>어른의 홀로서기 공부법</t>
  </si>
  <si>
    <t>사회생활이 쉬워지는 18가지 치트키</t>
  </si>
  <si>
    <t>에니어그램을 활용한 코칭리더십</t>
  </si>
  <si>
    <t>르네상스에서 배우는 혁신 리더의 조건</t>
  </si>
  <si>
    <t>동물세계에서 배우는 불변의 리더십</t>
  </si>
  <si>
    <t>고성과 조직 관리를 위한 팀장 걱정 버리기 10가지 스킬</t>
  </si>
  <si>
    <t>웹툰 술도녀X일을 통해 나를 키우는 법</t>
  </si>
  <si>
    <t>내 안의 가능성과 잠재력을 언리시하라</t>
  </si>
  <si>
    <t>[슬기로운 직장생활] 셀프리더십</t>
  </si>
  <si>
    <t>[직장로그] 호감을 높이는 조직 내 인간관계 기술</t>
  </si>
  <si>
    <t>[슬기로운 직장생활] 스트레스 관리</t>
  </si>
  <si>
    <t>[직장로그] 출근길이 편해지는 마음습관</t>
  </si>
  <si>
    <t>삶의 태도를 바꾸는 직장인 마음챙김(DBT로 치유하는 나)</t>
  </si>
  <si>
    <t>행복한 직장인을 위한 행복의 한 수</t>
  </si>
  <si>
    <t>[직장인 인문학] 영화 속 인간심리</t>
  </si>
  <si>
    <t>BIM(Building Information Modeling) 입문</t>
  </si>
  <si>
    <t>유평창 소장의 부동산 유망재테크 아이템</t>
  </si>
  <si>
    <t>합리적인 소비와 저축으로 현명한 자산가 되기</t>
  </si>
  <si>
    <t>소규모 부지의 수익형건물 신축리모델링하기</t>
  </si>
  <si>
    <t>[DS Class] 코딩 없이 유용하게 써먹는 엑셀 매크로</t>
  </si>
  <si>
    <t>뜬구름 잡지 말고 클라우드 제대로 이해하기</t>
  </si>
  <si>
    <t>차이를 만드는 AWS 클라우드 보안 첫걸음</t>
  </si>
  <si>
    <t>Data 확보와 활용을 위한 경쟁</t>
  </si>
  <si>
    <t>데이터 분석 입문 II</t>
  </si>
  <si>
    <t>데이터 분석 기획</t>
  </si>
  <si>
    <t>R 예측분석 모델링</t>
  </si>
  <si>
    <t>경영 실무자를 위한 텍스트 마이닝</t>
  </si>
  <si>
    <t>Kaggle 활용 분석 입문</t>
  </si>
  <si>
    <t>데이터분석 준전문가(ADsP)</t>
  </si>
  <si>
    <t>구글 애널리틱스를 활용한 디지털마케팅</t>
  </si>
  <si>
    <t>SQL과 데이터베이스</t>
  </si>
  <si>
    <t>R기반 통계 과정</t>
  </si>
  <si>
    <t>Google Analytics 기초</t>
  </si>
  <si>
    <t>데이터 기반 마케팅 입문</t>
  </si>
  <si>
    <t>빅데이터 활용 마케팅</t>
  </si>
  <si>
    <t>디지털마케팅의 게임화</t>
  </si>
  <si>
    <t>마케터를 위한 SQL</t>
  </si>
  <si>
    <t>SNS 시대의 PR</t>
  </si>
  <si>
    <t>인스타그램 홍보 전략을 통해 배우는 브랜딩 입문</t>
  </si>
  <si>
    <t>빅 브랜드를 이기는 스몰 브랜드와 공간 플랫폼의 힘</t>
  </si>
  <si>
    <t>사랑받는 브랜드를 만드는 스토리텔링</t>
  </si>
  <si>
    <t>유튜브 썸네일로 시작하는 포토샵 왕초보 탈출법</t>
  </si>
  <si>
    <t>실전 유튜브 영상 제작</t>
  </si>
  <si>
    <t>[직장인 치트키] 비즈니스 영상제작 스킬</t>
  </si>
  <si>
    <t>[직장인 세테크] 부동산 절세 실무</t>
  </si>
  <si>
    <t>부동산 경매절차 및 권리분석</t>
  </si>
  <si>
    <t>부동산 마케팅 전문가 과정</t>
  </si>
  <si>
    <t>4차산업혁명 시대의 투자</t>
  </si>
  <si>
    <t>GO 프로그래밍</t>
  </si>
  <si>
    <t>Solidity 프로그래밍</t>
  </si>
  <si>
    <t>소피 반의 쓸만한 일상영어_공항&amp;호텔&amp;교통 이용하기</t>
  </si>
  <si>
    <t>소피 반의 쓸만한 일상영어_상점&amp;편의시설 가기</t>
  </si>
  <si>
    <t>소피 반의 쓸만한 인싸영어_안부&amp;인사 주고받기</t>
  </si>
  <si>
    <t>소피 반의 쓸만한 인싸영어_파티&amp;일상 대화 나누기</t>
  </si>
  <si>
    <t>소피 반의 쓸만한 인싸영어_이웃&amp;친구&amp;연인 사귀기</t>
  </si>
  <si>
    <t>소피 반의 쓸만한 인싸영어_희로애락 표현하기</t>
  </si>
  <si>
    <t>소피 반의 쓸만한 인싸영어_직장 생활하기</t>
  </si>
  <si>
    <t>소피 반의 쓸만한 일상영어_생활기반 마련하기</t>
  </si>
  <si>
    <t>소피 반의 쓸만한 인싸영어_성격&amp;체질 이야기하기</t>
  </si>
  <si>
    <t>[슬기로운 통계생활] 엑셀로 배우는 기초통계 Part 1</t>
  </si>
  <si>
    <t>[슬기로운 통계생활] 엑셀로 배우는 기초통계 Part 2</t>
  </si>
  <si>
    <t>회사가 원하는 효율적인 엑셀 사용법 핵심 정리</t>
  </si>
  <si>
    <t>엑셀 업무 자동화로 효율 1000% 올리기</t>
  </si>
  <si>
    <t>바로 쓰는 실무 엑셀 사용법</t>
  </si>
  <si>
    <t>ChatGPT 실전 활용법, 사례로 배우는 정보 수집에서 문서작성까지</t>
  </si>
  <si>
    <t>Chat GPT, DALL-E로 배우는 생성형 AI의 핵심원리</t>
  </si>
  <si>
    <t>Chat GPT, 내 동료가 되어라!</t>
  </si>
  <si>
    <t>TensorFlow 활용 딥러닝</t>
  </si>
  <si>
    <t>PyTorch 활용 딥러닝</t>
  </si>
  <si>
    <t>딥러닝 입문</t>
  </si>
  <si>
    <t>RPA를 이용한 업무자동화</t>
  </si>
  <si>
    <t>AI 비즈니스 모델</t>
  </si>
  <si>
    <t>파이썬을 활용한 챗봇 개발</t>
  </si>
  <si>
    <t>파이썬을 활용한 자연어 처리</t>
  </si>
  <si>
    <t>파이썬을 활용한 머신러닝</t>
  </si>
  <si>
    <t>업무자동화를 위한 RPA와 AI 이해</t>
  </si>
  <si>
    <t>AI Transformation</t>
  </si>
  <si>
    <t>[인사직무 에센스] 인사노무사례 100개면 되겠니?</t>
  </si>
  <si>
    <t>행복하게 일하며 능력을 인정받는 조직문화 만들기</t>
  </si>
  <si>
    <t>클라우드 서비스의 비즈니스 활용</t>
  </si>
  <si>
    <t>클라우드 컴퓨팅 이해와 분석</t>
  </si>
  <si>
    <t>MS Azure 입문</t>
  </si>
  <si>
    <t>SysOps Admin. on AWS</t>
  </si>
  <si>
    <t>클라우드 서비스 기초</t>
  </si>
  <si>
    <t>GCP(Google Cloud Platform) 기본</t>
  </si>
  <si>
    <t>개발자를 위한 AWS</t>
  </si>
  <si>
    <t>Architecting on AWS</t>
  </si>
  <si>
    <t>입문자가 배우는 네트워크 흐름</t>
  </si>
  <si>
    <t>Kotlin으로 만드는 '심플셀스타그램' app</t>
  </si>
  <si>
    <t>생활 밀착형 객체지향 자바 프로그래밍</t>
  </si>
  <si>
    <t>무엇이든 SWIFT로 만들어보세요</t>
  </si>
  <si>
    <t>파이썬을 기반으로한 프로그래밍 알고리즘 기초</t>
  </si>
  <si>
    <t>딥러닝과 데이터분석을 위한 기초수학 (w.파이썬)</t>
  </si>
  <si>
    <t>개발자처럼 생각하기(프로그래밍 기초 지식 A to Z)</t>
  </si>
  <si>
    <t>쉽게 배워 바로 쓰는 구글 애널리틱스 4</t>
  </si>
  <si>
    <t>파이썬으로 배우는 기술 입문</t>
  </si>
  <si>
    <t>자바스크립트</t>
  </si>
  <si>
    <t>자바 프로그래밍</t>
  </si>
  <si>
    <t>자바 기초 프로그래밍</t>
  </si>
  <si>
    <t>대화형 UX구현 챗봇 설계</t>
  </si>
  <si>
    <t>비개발자를 위한 IT 기초 지식 (시즌2)</t>
  </si>
  <si>
    <t>비개발자를 위한 IT 기초 지식</t>
  </si>
  <si>
    <t>팀효과성 향상을 위한 갈등관리 에센스</t>
  </si>
  <si>
    <t>[금융아카데미] 핀테크 혁명과 디지털 금융</t>
  </si>
  <si>
    <t>[금융아카데미] ESG 금융 시작부터 실무까지</t>
  </si>
  <si>
    <t>MS오피스 아웃룩 2019 기본 사용법 배우기</t>
  </si>
  <si>
    <t>고영리 작가의 문장쓰기 솔루션 10가지</t>
  </si>
  <si>
    <t>우리의 멘토링(Wementoring)</t>
  </si>
  <si>
    <t>살아있는 핵심가치 경영과 팀단위 내재화</t>
  </si>
  <si>
    <t>인공지능을 위한 텐서플로2 + 케라스 라이브러리 실전 적용</t>
  </si>
  <si>
    <t>Bootstrap 4 &amp; 3 Framework Tutoria</t>
  </si>
  <si>
    <t>Node.js 서버 프로그래밍 과정</t>
  </si>
  <si>
    <t>웹개발을위한 HTML&amp;HTML5 과정</t>
  </si>
  <si>
    <t>[스마트물류] 글로벌 기업에서 배우는 SCM전략</t>
  </si>
  <si>
    <t>인사총무담당자를 위한 총무업무 종합</t>
  </si>
  <si>
    <t>쉽게 배우는 법률 및 채권실무</t>
  </si>
  <si>
    <t>직장인을 위한 가장 현실적인 재테크</t>
  </si>
  <si>
    <t>[직딩꿀템] Excel 기능</t>
  </si>
  <si>
    <t>[직딩꿀템] PowerPoint 기능</t>
  </si>
  <si>
    <t>[직딩꿀템] PPT 디자인</t>
  </si>
  <si>
    <t>[직딩꿀템] PPT 만능 스킬</t>
  </si>
  <si>
    <t>[직딩꿀템] Word 기능</t>
  </si>
  <si>
    <t>[직딩꿀템] 디자인 feat 망고보드</t>
  </si>
  <si>
    <t>[직딩꿀템] 비즈니스 프레임워크</t>
  </si>
  <si>
    <t>[직딩꿀템] 엑셀 차트의 기술</t>
  </si>
  <si>
    <t>[직딩꿀템] 엑셀 함수 작업</t>
  </si>
  <si>
    <t>[직딩꿀템] 오피스 숫자의 모든 것</t>
  </si>
  <si>
    <t>[직딩꿀템] 이메일 골든 룰</t>
  </si>
  <si>
    <t>[직딩꿀템] 인포그래픽 패턴</t>
  </si>
  <si>
    <t>[직딩꿀템] 회계기초 완전 정복</t>
  </si>
  <si>
    <t>[직딩잇템] 파이썬 구조 학습</t>
  </si>
  <si>
    <t>[직딩잇템] 파이썬 데이터 분석</t>
  </si>
  <si>
    <t>[직딩잇템] 파이썬 문법 시작</t>
  </si>
  <si>
    <t>[직딩잇템] 파이썬 웹 크롤링</t>
  </si>
  <si>
    <t>[직딩잇템] 파이썬으로 만든 엑셀 대시보드</t>
  </si>
  <si>
    <t>파워BI를 활용한 데이터 시각화 기초 클래스</t>
  </si>
  <si>
    <t>메타버스 게더타운 스페이스 만들기</t>
  </si>
  <si>
    <t>메타버스 신사업 아이디어 노트</t>
  </si>
  <si>
    <t>[디지털전환(DX)시대의 농식품 스마트 유통물류] 농식품 스마트 패키징</t>
  </si>
  <si>
    <t>사례로 배우는 기본탄탄 재무회계 기초(1)</t>
  </si>
  <si>
    <t>재경실무자가 실수하기 쉬운 부가가치세 신고실무</t>
  </si>
  <si>
    <t>나에게로 떠나는 7일 간의 여행</t>
  </si>
  <si>
    <t>나의 능력을 10배 높여주는 메모의 기술</t>
  </si>
  <si>
    <t>내 몸값을 올리는 퍼스널 브랜딩을 위한 글쓰기 비법</t>
  </si>
  <si>
    <t>당신의 매출을 2배 높여주는 이메일 마케팅 비법 공개</t>
  </si>
  <si>
    <t>미리캔버스로 디자인 고수 되기</t>
  </si>
  <si>
    <t>자기자신을 찾아가며 사랑할 수 있는 감성코칭 과정</t>
  </si>
  <si>
    <t>퇴직 후 전문분야 강사로 살아가기</t>
  </si>
  <si>
    <t>회사 업무 효율 2배 높이는 엑셀활용 노하우</t>
  </si>
  <si>
    <t>PPT로 전자책 만들기 과정</t>
  </si>
  <si>
    <t>우울증 당사자가 전하는 마음 치료 이야기</t>
  </si>
  <si>
    <t>자기답게 행복한 삶을 사는 법 [자기다운 삶 편]</t>
  </si>
  <si>
    <t>자기답게 행복한 삶을 사는 법 [자기다운 일 편]</t>
  </si>
  <si>
    <t>자기답게 행복한 삶을 사는 법 [자기다움 편]</t>
  </si>
  <si>
    <t>평범한 삶을 바꾸는 성공의 8단계</t>
  </si>
  <si>
    <t>멀티캠퍼스 HRDFLEX 코스웨어</t>
    <phoneticPr fontId="4" type="noConversion"/>
  </si>
  <si>
    <t xml:space="preserve">- 공개용 샘플 강의 영상을 확인하시려면 '과정맛보기'를 클릭하시기 바랍니다.  </t>
    <phoneticPr fontId="4" type="noConversion"/>
  </si>
  <si>
    <t>코스웨어</t>
    <phoneticPr fontId="4" type="noConversion"/>
  </si>
  <si>
    <t>미리보기</t>
    <phoneticPr fontId="1" type="noConversion"/>
  </si>
  <si>
    <t>세상을 바꾸는 이야기</t>
    <phoneticPr fontId="1" type="noConversion"/>
  </si>
  <si>
    <t>더 좋은 커뮤니케이션</t>
    <phoneticPr fontId="1" type="noConversion"/>
  </si>
  <si>
    <t>공통역량</t>
    <phoneticPr fontId="1" type="noConversion"/>
  </si>
  <si>
    <t>리더십역량</t>
    <phoneticPr fontId="1" type="noConversion"/>
  </si>
  <si>
    <t>[직딩꿀템] 엑셀 차트의 기술</t>
    <phoneticPr fontId="1" type="noConversion"/>
  </si>
  <si>
    <t>[직딩꿀템] 엑셀 함수 작업</t>
    <phoneticPr fontId="1" type="noConversion"/>
  </si>
  <si>
    <t>[직딩꿀템] Excel 기능</t>
    <phoneticPr fontId="1" type="noConversion"/>
  </si>
  <si>
    <t>직무역량</t>
    <phoneticPr fontId="1" type="noConversion"/>
  </si>
  <si>
    <t>[직딩꿀템] 오피스 숫자의 모든 것</t>
    <phoneticPr fontId="1" type="noConversion"/>
  </si>
  <si>
    <t>[직딩꿀템] 회계기초 완전 정복</t>
    <phoneticPr fontId="1" type="noConversion"/>
  </si>
  <si>
    <t>[직딩꿀템] PowerPoint 기능</t>
    <phoneticPr fontId="1" type="noConversion"/>
  </si>
  <si>
    <t>[직딩꿀템] PPT 만능 스킬</t>
    <phoneticPr fontId="1" type="noConversion"/>
  </si>
  <si>
    <t>[직딩꿀템] PPT 디자인</t>
    <phoneticPr fontId="1" type="noConversion"/>
  </si>
  <si>
    <t>NEW제너레이션</t>
    <phoneticPr fontId="1" type="noConversion"/>
  </si>
  <si>
    <t>재무회계</t>
    <phoneticPr fontId="1" type="noConversion"/>
  </si>
  <si>
    <t>데이터리터러시</t>
    <phoneticPr fontId="1" type="noConversion"/>
  </si>
  <si>
    <t>엑셀만렙</t>
    <phoneticPr fontId="1" type="noConversion"/>
  </si>
  <si>
    <t>PowerPoint치트키</t>
    <phoneticPr fontId="1" type="noConversion"/>
  </si>
  <si>
    <t>숫자의달인</t>
    <phoneticPr fontId="1" type="noConversion"/>
  </si>
  <si>
    <t>엑셀에 탑재된 기능을 활용하여 흩어져 있던 데이터를 한눈에 볼 수 있게 차+I266트로 완성하고 간편하게 핵심만을 전달하하여 조직의 목표를 달성할 수 있게 돕는 과정!_x000D_</t>
    <phoneticPr fontId="1" type="noConversion"/>
  </si>
  <si>
    <t>전사원 꼭! 회계가 직장에서 이토록 쓸모 있을 줄이야</t>
    <phoneticPr fontId="1" type="noConversion"/>
  </si>
  <si>
    <t>프로일잘러의 커뮤니케이션 공식</t>
    <phoneticPr fontId="1" type="noConversion"/>
  </si>
  <si>
    <t>[직장로그] 품격을 높이는 커뮤니케이션 스킬</t>
    <phoneticPr fontId="1" type="noConversion"/>
  </si>
  <si>
    <t xml:space="preserve">커뮤니케이션 습관에 따라 달라지는 직장인의 품격! 직장매너를 업그레이드 해줄 커뮤니케이션 스킬 과정!_x000D_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많습니다._x000D_
본 과정은 업무효능감을 높이는 커뮤니케이션 스킬과 감정을 다스리도록 돕는 스킬, 스몰토크, 관계를 다지는 대화 습관 등 직장인의 품격을 높이고 직장생활에 도움을 줄 수 있는 내용으로 구성되었습니다. </t>
  </si>
  <si>
    <t xml:space="preserve">밀레니얼 세대의 입사는 기존 세대와의 가치 차이로 인한 소통 문제점을 대두시켰다. 변화하는 세대에 맞춰 리더도 요즘 사람의 요즘 커뮤니케이션을 해야 한다. 본 과정은 꼰대와 리더 사이에서 방황하는 이 시대의 훌륭한 리더들을 위해 통하는 커뮤니케이션 방법을 알려준다.  </t>
    <phoneticPr fontId="1" type="noConversion"/>
  </si>
  <si>
    <t>멀티캠퍼스 HRDFLEX 샘플 콘텐츠</t>
    <phoneticPr fontId="1" type="noConversion"/>
  </si>
  <si>
    <t xml:space="preserve">- 공개용 샘플 강의 영상을 확인하시려면 URL 주소를 클릭하시기 바랍니다.  </t>
    <phoneticPr fontId="4" type="noConversion"/>
  </si>
  <si>
    <t>미리보기</t>
    <phoneticPr fontId="4" type="noConversion"/>
  </si>
  <si>
    <t>[직딩꿀템] Word 기능</t>
    <phoneticPr fontId="1" type="noConversion"/>
  </si>
  <si>
    <t>[직딩꿀템] 이메일 골든 룰</t>
    <phoneticPr fontId="1" type="noConversion"/>
  </si>
  <si>
    <t>[직딩꿀템] 디자인 feat 망고보드</t>
    <phoneticPr fontId="1" type="noConversion"/>
  </si>
  <si>
    <t>[직딩꿀템] 인포그래픽 패턴</t>
    <phoneticPr fontId="1" type="noConversion"/>
  </si>
  <si>
    <t>[직딩꿀템] 비즈니스 프레임워크</t>
    <phoneticPr fontId="1" type="noConversion"/>
  </si>
  <si>
    <t>[직딩잇템] 파이썬 데이터 분석</t>
    <phoneticPr fontId="1" type="noConversion"/>
  </si>
  <si>
    <t>[직딩잇템] 파이썬 웹 크롤링</t>
    <phoneticPr fontId="1" type="noConversion"/>
  </si>
  <si>
    <t>[직딩잇템] 파이썬 문법</t>
    <phoneticPr fontId="1" type="noConversion"/>
  </si>
  <si>
    <t>[직딩잇템] 파이썬 구조 학습</t>
    <phoneticPr fontId="1" type="noConversion"/>
  </si>
  <si>
    <t>[직딩잇템] 파이썬으로 만든 엑셀 대시보드</t>
    <phoneticPr fontId="1" type="noConversion"/>
  </si>
  <si>
    <t>평판으로 소통하라</t>
    <phoneticPr fontId="1" type="noConversion"/>
  </si>
  <si>
    <t>ChatGPT</t>
    <phoneticPr fontId="1" type="noConversion"/>
  </si>
  <si>
    <t>[HD]모든 것을 답해주는 ChatGPT(챗GPT) 배우기</t>
  </si>
  <si>
    <t>챗GPT가 바꾸는 비즈니스의 미래_전환</t>
  </si>
  <si>
    <t>챗GPT가 바꾸는 비즈니스의 미래_활용</t>
  </si>
  <si>
    <t>예</t>
    <phoneticPr fontId="1" type="noConversion"/>
  </si>
  <si>
    <t>영웅의 선택</t>
    <phoneticPr fontId="1" type="noConversion"/>
  </si>
  <si>
    <t>알아두면 쓸데 있는 신비한 문화산책</t>
    <phoneticPr fontId="1" type="noConversion"/>
  </si>
  <si>
    <t>북리뷰</t>
    <phoneticPr fontId="1" type="noConversion"/>
  </si>
  <si>
    <t>식물학자의 노트</t>
    <phoneticPr fontId="1" type="noConversion"/>
  </si>
  <si>
    <t>세상만사 경제학</t>
    <phoneticPr fontId="1" type="noConversion"/>
  </si>
  <si>
    <t>일본경제칼럼</t>
    <phoneticPr fontId="1" type="noConversion"/>
  </si>
  <si>
    <t>미국경제칼럼</t>
    <phoneticPr fontId="1" type="noConversion"/>
  </si>
  <si>
    <t>중국경제칼럼</t>
    <phoneticPr fontId="1" type="noConversion"/>
  </si>
  <si>
    <t>유럽경제칼럼</t>
    <phoneticPr fontId="1" type="noConversion"/>
  </si>
  <si>
    <t>한국경제칼럼</t>
    <phoneticPr fontId="1" type="noConversion"/>
  </si>
  <si>
    <t>쇼미더인니!</t>
    <phoneticPr fontId="1" type="noConversion"/>
  </si>
  <si>
    <t>월드리포트</t>
    <phoneticPr fontId="1" type="noConversion"/>
  </si>
  <si>
    <t>이슈 브리핑</t>
    <phoneticPr fontId="1" type="noConversion"/>
  </si>
  <si>
    <t>이슈메이커</t>
    <phoneticPr fontId="1" type="noConversion"/>
  </si>
  <si>
    <t>전지적 과학 시점</t>
    <phoneticPr fontId="1" type="noConversion"/>
  </si>
  <si>
    <t>알다가도 모를 유튜브</t>
    <phoneticPr fontId="1" type="noConversion"/>
  </si>
  <si>
    <t>스타트업 테크지도</t>
    <phoneticPr fontId="1" type="noConversion"/>
  </si>
  <si>
    <t>화제의 스타트업</t>
    <phoneticPr fontId="1" type="noConversion"/>
  </si>
  <si>
    <t>산업전망대</t>
    <phoneticPr fontId="1" type="noConversion"/>
  </si>
  <si>
    <t>모빌리티 빅뱅</t>
    <phoneticPr fontId="1" type="noConversion"/>
  </si>
  <si>
    <t>온택트 인사이트</t>
    <phoneticPr fontId="1" type="noConversion"/>
  </si>
  <si>
    <t>틀을 깨라</t>
    <phoneticPr fontId="1" type="noConversion"/>
  </si>
  <si>
    <t>정글의 법칙</t>
    <phoneticPr fontId="1" type="noConversion"/>
  </si>
  <si>
    <t>건국의 정치</t>
    <phoneticPr fontId="1" type="noConversion"/>
  </si>
  <si>
    <t>新경성실록</t>
    <phoneticPr fontId="1" type="noConversion"/>
  </si>
  <si>
    <t>역사 오디세이</t>
    <phoneticPr fontId="1" type="noConversion"/>
  </si>
  <si>
    <t>자본, 패권의 역사</t>
    <phoneticPr fontId="1" type="noConversion"/>
  </si>
  <si>
    <t>철학자의 시선</t>
    <phoneticPr fontId="1" type="noConversion"/>
  </si>
  <si>
    <t>사상, 미래를 읽는 눈</t>
    <phoneticPr fontId="1" type="noConversion"/>
  </si>
  <si>
    <t>흔적의 역사</t>
    <phoneticPr fontId="1" type="noConversion"/>
  </si>
  <si>
    <t>일, 시간, 성과</t>
    <phoneticPr fontId="1" type="noConversion"/>
  </si>
  <si>
    <t>삶, 죽음에 묻다</t>
    <phoneticPr fontId="1" type="noConversion"/>
  </si>
  <si>
    <t>맛있는 그림</t>
    <phoneticPr fontId="1" type="noConversion"/>
  </si>
  <si>
    <t>테크노이매지네이션</t>
    <phoneticPr fontId="1" type="noConversion"/>
  </si>
  <si>
    <t>포스트 코로나, 새로운 질서의 시작</t>
    <phoneticPr fontId="1" type="noConversion"/>
  </si>
  <si>
    <t>트레킹 버킷리스트</t>
    <phoneticPr fontId="1" type="noConversion"/>
  </si>
  <si>
    <t>스마트 에이징</t>
    <phoneticPr fontId="1" type="noConversion"/>
  </si>
  <si>
    <t>암과의 한판 승부</t>
    <phoneticPr fontId="1" type="noConversion"/>
  </si>
  <si>
    <t>新부부뎐</t>
    <phoneticPr fontId="1" type="noConversion"/>
  </si>
  <si>
    <t>나무 인문학, 트리 스토리</t>
    <phoneticPr fontId="1" type="noConversion"/>
  </si>
  <si>
    <t>인적자원관리</t>
    <phoneticPr fontId="1" type="noConversion"/>
  </si>
  <si>
    <t>조직 인콰이어리</t>
    <phoneticPr fontId="1" type="noConversion"/>
  </si>
  <si>
    <t>경영전략</t>
    <phoneticPr fontId="1" type="noConversion"/>
  </si>
  <si>
    <t>日 중소기업 진화생존기</t>
    <phoneticPr fontId="1" type="noConversion"/>
  </si>
  <si>
    <t>굿 프라핏</t>
    <phoneticPr fontId="1" type="noConversion"/>
  </si>
  <si>
    <t>일본재발견</t>
    <phoneticPr fontId="1" type="noConversion"/>
  </si>
  <si>
    <t>삼매경(三魅鏡)</t>
    <phoneticPr fontId="1" type="noConversion"/>
  </si>
  <si>
    <t>리더의 玉篇</t>
    <phoneticPr fontId="1" type="noConversion"/>
  </si>
  <si>
    <t>브라보! CEO Life</t>
    <phoneticPr fontId="1" type="noConversion"/>
  </si>
  <si>
    <t>야구멘터리</t>
    <phoneticPr fontId="1" type="noConversion"/>
  </si>
  <si>
    <t>국제금융이슈</t>
    <phoneticPr fontId="1" type="noConversion"/>
  </si>
  <si>
    <t>디지털 인사관리 HR Tech</t>
    <phoneticPr fontId="1" type="noConversion"/>
  </si>
  <si>
    <t>마케팅전략</t>
    <phoneticPr fontId="1" type="noConversion"/>
  </si>
  <si>
    <t>인디아 인사이드</t>
    <phoneticPr fontId="1" type="noConversion"/>
  </si>
  <si>
    <t>生生 북한읽기</t>
    <phoneticPr fontId="1" type="noConversion"/>
  </si>
  <si>
    <t>나마스떼 인디아!</t>
    <phoneticPr fontId="1" type="noConversion"/>
  </si>
  <si>
    <t>대륙을 말하다</t>
    <phoneticPr fontId="1" type="noConversion"/>
  </si>
  <si>
    <t>두 얼굴의 베트남</t>
    <phoneticPr fontId="1" type="noConversion"/>
  </si>
  <si>
    <t>CIS 리포트</t>
    <phoneticPr fontId="1" type="noConversion"/>
  </si>
  <si>
    <t>특허로 보는 미래</t>
    <phoneticPr fontId="1" type="noConversion"/>
  </si>
  <si>
    <t>미래촉수 모빌리티</t>
    <phoneticPr fontId="1" type="noConversion"/>
  </si>
  <si>
    <t>당신만 몰랐던 세금 이야기</t>
    <phoneticPr fontId="1" type="noConversion"/>
  </si>
  <si>
    <t>글로벌 에너지 대전환</t>
    <phoneticPr fontId="1" type="noConversion"/>
  </si>
  <si>
    <t>시티 트랜스포메이션</t>
    <phoneticPr fontId="1" type="noConversion"/>
  </si>
  <si>
    <t>Rising StartUp</t>
    <phoneticPr fontId="1" type="noConversion"/>
  </si>
  <si>
    <t>구독 서비스의 모든 것</t>
    <phoneticPr fontId="1" type="noConversion"/>
  </si>
  <si>
    <t>전지구적 독립운동의 역사</t>
    <phoneticPr fontId="1" type="noConversion"/>
  </si>
  <si>
    <t>축의 시대</t>
    <phoneticPr fontId="1" type="noConversion"/>
  </si>
  <si>
    <t>InnerView</t>
    <phoneticPr fontId="1" type="noConversion"/>
  </si>
  <si>
    <t>팬데믹 이후 세계경제</t>
    <phoneticPr fontId="1" type="noConversion"/>
  </si>
  <si>
    <t>마음방역</t>
    <phoneticPr fontId="1" type="noConversion"/>
  </si>
  <si>
    <t>이것이 골프다</t>
    <phoneticPr fontId="1" type="noConversion"/>
  </si>
  <si>
    <t>제왕학의 교과서 자치통감</t>
    <phoneticPr fontId="1" type="noConversion"/>
  </si>
  <si>
    <t>법은 법이다</t>
    <phoneticPr fontId="1" type="noConversion"/>
  </si>
  <si>
    <t>넥스트 노멀</t>
    <phoneticPr fontId="1" type="noConversion"/>
  </si>
  <si>
    <t>지정학의 축</t>
    <phoneticPr fontId="1" type="noConversion"/>
  </si>
  <si>
    <t>도읍지로 중국 읽기</t>
    <phoneticPr fontId="1" type="noConversion"/>
  </si>
  <si>
    <t>미래촉수 Healthy Life</t>
    <phoneticPr fontId="1" type="noConversion"/>
  </si>
  <si>
    <t>무기의 세계</t>
    <phoneticPr fontId="1" type="noConversion"/>
  </si>
  <si>
    <t>파워스피치</t>
    <phoneticPr fontId="1" type="noConversion"/>
  </si>
  <si>
    <t>로봇 사피엔스</t>
    <phoneticPr fontId="1" type="noConversion"/>
  </si>
  <si>
    <t>미래촉수 Cyber-Physical World</t>
    <phoneticPr fontId="1" type="noConversion"/>
  </si>
  <si>
    <t>K의 시대</t>
    <phoneticPr fontId="1" type="noConversion"/>
  </si>
  <si>
    <t>바이오 포커스</t>
    <phoneticPr fontId="1" type="noConversion"/>
  </si>
  <si>
    <t>ESG ON</t>
    <phoneticPr fontId="1" type="noConversion"/>
  </si>
  <si>
    <t>환경경영3.0</t>
    <phoneticPr fontId="1" type="noConversion"/>
  </si>
  <si>
    <t>인류를 구한 약의 역사</t>
    <phoneticPr fontId="1" type="noConversion"/>
  </si>
  <si>
    <t>혁신의 연장통</t>
    <phoneticPr fontId="1" type="noConversion"/>
  </si>
  <si>
    <t>룰 메이커</t>
    <phoneticPr fontId="1" type="noConversion"/>
  </si>
  <si>
    <t>멀티 제너레이션 시대의 리더십</t>
    <phoneticPr fontId="1" type="noConversion"/>
  </si>
  <si>
    <t>약속의 외교</t>
    <phoneticPr fontId="1" type="noConversion"/>
  </si>
  <si>
    <t>메타버스 시대 기업전략</t>
    <phoneticPr fontId="1" type="noConversion"/>
  </si>
  <si>
    <t>메타버스 HR</t>
    <phoneticPr fontId="1" type="noConversion"/>
  </si>
  <si>
    <t>3040 직장인 심리처방전</t>
    <phoneticPr fontId="1" type="noConversion"/>
  </si>
  <si>
    <t>D2C 비즈니스 노트</t>
    <phoneticPr fontId="1" type="noConversion"/>
  </si>
  <si>
    <t>MBA 경영전략</t>
    <phoneticPr fontId="1" type="noConversion"/>
  </si>
  <si>
    <t>We&amp;Robot.</t>
    <phoneticPr fontId="1" type="noConversion"/>
  </si>
  <si>
    <t>고전, 미래를 읽다</t>
    <phoneticPr fontId="1" type="noConversion"/>
  </si>
  <si>
    <t>과학수사 X파일</t>
    <phoneticPr fontId="1" type="noConversion"/>
  </si>
  <si>
    <t>글로벌문화백서</t>
    <phoneticPr fontId="1" type="noConversion"/>
  </si>
  <si>
    <t>뇌를 공학하다</t>
    <phoneticPr fontId="1" type="noConversion"/>
  </si>
  <si>
    <t>뇌에게 묻다</t>
    <phoneticPr fontId="1" type="noConversion"/>
  </si>
  <si>
    <t>뉴스의 News</t>
    <phoneticPr fontId="1" type="noConversion"/>
  </si>
  <si>
    <t>다시 읽는 고전문학 RebooT</t>
    <phoneticPr fontId="1" type="noConversion"/>
  </si>
  <si>
    <t>디지털 금융기술과 사업환경 변화</t>
    <phoneticPr fontId="1" type="noConversion"/>
  </si>
  <si>
    <t>디지털 트랜스포메이션 하라</t>
    <phoneticPr fontId="1" type="noConversion"/>
  </si>
  <si>
    <t>라이벌의 역사</t>
    <phoneticPr fontId="1" type="noConversion"/>
  </si>
  <si>
    <t>라이프스타일을 제안하는 스타트업</t>
    <phoneticPr fontId="1" type="noConversion"/>
  </si>
  <si>
    <t>문학으로 경제 읽기</t>
    <phoneticPr fontId="1" type="noConversion"/>
  </si>
  <si>
    <t>물리학으로 본 세상</t>
    <phoneticPr fontId="1" type="noConversion"/>
  </si>
  <si>
    <t>비즈니스모델로 혁신하라</t>
    <phoneticPr fontId="1" type="noConversion"/>
  </si>
  <si>
    <t>사람들이 왜 그럴까</t>
    <phoneticPr fontId="1" type="noConversion"/>
  </si>
  <si>
    <t>사상, 혼돈의 해결사</t>
    <phoneticPr fontId="1" type="noConversion"/>
  </si>
  <si>
    <t>상식타파 경영학</t>
    <phoneticPr fontId="1" type="noConversion"/>
  </si>
  <si>
    <t>상징의 문화사</t>
    <phoneticPr fontId="1" type="noConversion"/>
  </si>
  <si>
    <t>생각을 위한 생각</t>
    <phoneticPr fontId="1" type="noConversion"/>
  </si>
  <si>
    <t>세상과 당신을 이어주는 테크트렌드</t>
    <phoneticPr fontId="1" type="noConversion"/>
  </si>
  <si>
    <t>수학, 인생을 풀다</t>
    <phoneticPr fontId="1" type="noConversion"/>
  </si>
  <si>
    <t>시가 있는 풍경</t>
    <phoneticPr fontId="1" type="noConversion"/>
  </si>
  <si>
    <t>인간을 향한 문화적 질문</t>
    <phoneticPr fontId="1" type="noConversion"/>
  </si>
  <si>
    <t>인간의 길을 찾다, 한국 신화</t>
    <phoneticPr fontId="1" type="noConversion"/>
  </si>
  <si>
    <t>인류, 대전환의 순간들</t>
    <phoneticPr fontId="1" type="noConversion"/>
  </si>
  <si>
    <t>인지심리학, 리더에게 말을 걸다</t>
    <phoneticPr fontId="1" type="noConversion"/>
  </si>
  <si>
    <t>일본 불황극복 스토리</t>
    <phoneticPr fontId="1" type="noConversion"/>
  </si>
  <si>
    <t>일상의 심리학</t>
    <phoneticPr fontId="1" type="noConversion"/>
  </si>
  <si>
    <t>전쟁으로 보는 한국사</t>
    <phoneticPr fontId="1" type="noConversion"/>
  </si>
  <si>
    <t>책 속에서 길을 찾다, 해결冊</t>
    <phoneticPr fontId="1" type="noConversion"/>
  </si>
  <si>
    <t>토닥토닥 우리말</t>
    <phoneticPr fontId="1" type="noConversion"/>
  </si>
  <si>
    <t>포스트휴먼이 온다</t>
    <phoneticPr fontId="1" type="noConversion"/>
  </si>
  <si>
    <t>혁신의 愚</t>
    <phoneticPr fontId="1" type="noConversion"/>
  </si>
  <si>
    <t>나는 조선의 직장인이다</t>
    <phoneticPr fontId="1" type="noConversion"/>
  </si>
  <si>
    <t>더 좋은 해답</t>
    <phoneticPr fontId="1" type="noConversion"/>
  </si>
  <si>
    <t>비즈니스, 단어로 풀다</t>
    <phoneticPr fontId="1" type="noConversion"/>
  </si>
  <si>
    <t>산업혁명의 주역들</t>
    <phoneticPr fontId="1" type="noConversion"/>
  </si>
  <si>
    <t>애자일 A to Z</t>
    <phoneticPr fontId="1" type="noConversion"/>
  </si>
  <si>
    <t>전략의 神</t>
    <phoneticPr fontId="1" type="noConversion"/>
  </si>
  <si>
    <t>창조가들</t>
    <phoneticPr fontId="1" type="noConversion"/>
  </si>
  <si>
    <t>처세(處世)의 기술</t>
    <phoneticPr fontId="1" type="noConversion"/>
  </si>
  <si>
    <t>팀장의 품격</t>
    <phoneticPr fontId="1" type="noConversion"/>
  </si>
  <si>
    <t>한자로 읽는 리더십</t>
    <phoneticPr fontId="1" type="noConversion"/>
  </si>
  <si>
    <t>협업의 스킬</t>
    <phoneticPr fontId="1" type="noConversion"/>
  </si>
  <si>
    <t>궁극의 브랜드 팬덤 만들기</t>
    <phoneticPr fontId="1" type="noConversion"/>
  </si>
  <si>
    <t>기획 마스터</t>
    <phoneticPr fontId="1" type="noConversion"/>
  </si>
  <si>
    <t>대답의 달인</t>
    <phoneticPr fontId="1" type="noConversion"/>
  </si>
  <si>
    <t>디지털 마케팅 4.0</t>
    <phoneticPr fontId="1" type="noConversion"/>
  </si>
  <si>
    <t>보고의 달인</t>
    <phoneticPr fontId="1" type="noConversion"/>
  </si>
  <si>
    <t>아주 경제적인 선택</t>
    <phoneticPr fontId="1" type="noConversion"/>
  </si>
  <si>
    <t>위대한 발견</t>
    <phoneticPr fontId="1" type="noConversion"/>
  </si>
  <si>
    <t>이외수의 글쓰기</t>
    <phoneticPr fontId="1" type="noConversion"/>
  </si>
  <si>
    <t>人事, 조직심리를 읽다</t>
    <phoneticPr fontId="1" type="noConversion"/>
  </si>
  <si>
    <t>차이나 디지털 마케팅</t>
    <phoneticPr fontId="1" type="noConversion"/>
  </si>
  <si>
    <t>로마법으로 세상 읽기</t>
    <phoneticPr fontId="1" type="noConversion"/>
  </si>
  <si>
    <t>세상을 바꾼 앱스토리</t>
    <phoneticPr fontId="1" type="noConversion"/>
  </si>
  <si>
    <t>정답에 도전하는 삐딱한 시선</t>
    <phoneticPr fontId="1" type="noConversion"/>
  </si>
  <si>
    <t>이슈 리더십</t>
    <phoneticPr fontId="1" type="noConversion"/>
  </si>
  <si>
    <t>요즘 것들</t>
    <phoneticPr fontId="1" type="noConversion"/>
  </si>
  <si>
    <t>세상을 바꾸는 아이디어</t>
    <phoneticPr fontId="1" type="noConversion"/>
  </si>
  <si>
    <t>리더십 딜레마</t>
    <phoneticPr fontId="1" type="noConversion"/>
  </si>
  <si>
    <t>새로운 시대를 열다, 아폴로 11호</t>
    <phoneticPr fontId="1" type="noConversion"/>
  </si>
  <si>
    <t>전략은 어떻게 과학이 되었나</t>
    <phoneticPr fontId="1" type="noConversion"/>
  </si>
  <si>
    <t>턴어라운드 경영</t>
    <phoneticPr fontId="1" type="noConversion"/>
  </si>
  <si>
    <t>미래신소재2.0</t>
    <phoneticPr fontId="1" type="noConversion"/>
  </si>
  <si>
    <t>아는 것이 돈이다! 관세전략</t>
    <phoneticPr fontId="1" type="noConversion"/>
  </si>
  <si>
    <t>브랜드의 언어</t>
    <phoneticPr fontId="1" type="noConversion"/>
  </si>
  <si>
    <t>내일의 건축</t>
    <phoneticPr fontId="1" type="noConversion"/>
  </si>
  <si>
    <t>생성형 AI와 그 중심의 챗GPT, 개인과 기업의 사용설명서_x000D_
챗GPT는 초거대 언어 모델을 이용해 만든 대화형 정보 서비스다. 해외 여러 매체에서 “인간과 구분할 수 없다.”, “구글의 시대는 끝났다.”라고 할 만큼 인류 역사 속 중요한 혁신의 마중물로 평가받고 있다. IT 생태계 전체를 뒤흔들며, 일상, 사회, 산업 전반에 영향을 줄 챗GPT에 대해 우리는 개인, 기업, 공공 등의 다양한 관점에서 살펴볼 필요가 있다. 본 과정에서는 &lt;챗GPT 빅 웨이브&gt;의 저자 김지현 부사장의 인터뷰를 통해 초거대 AI의 기반 기술부터 비즈니스 모델 전망에 이르는 내용까지 짚어본다.</t>
    <phoneticPr fontId="1" type="noConversion"/>
  </si>
  <si>
    <t>챗GPT와 초거대 AI에 대한 완벽한 이해와 활용부터 인공지능 시대의 투자 전략까지 _x000D_
전 세계가 생소한 이름의 챗봇, 챗GPT의 등장에 그야말로 난리가 났다. 챗GPT의 등장이 충격적인 이유는 이전 챗봇과는 달리 사람과의 자연스러운 실시간 대화가 가능하고, 문제 해결 능력까지 갖추게 되었기 때문이다. _x000D_
본 과정에서는 &lt;챗GPT 새로운 기회&gt; 김재필 저자의 인터뷰를 통해, 챗GPT로 시작된 본격적인 인공지능 시대의 개막이 경제와 산업에 가져올 변화와 새로운 기회에 대해 알아본다.</t>
    <phoneticPr fontId="1" type="noConversion"/>
  </si>
  <si>
    <t>제조, 유통, 물류, 서비스, 게임 등 인공지능이 필요하지 않는 산업을 더 찾기가 어려워진 지금. Chat GPT와  DALL=E를 구성하는 여러 개념과 원리를 배우고 간단한 실습을 통해 나만의 인공지능을 만들어 봅니다.</t>
    <phoneticPr fontId="1" type="noConversion"/>
  </si>
  <si>
    <t>Chat GPT,  우리는 어떻게 기회를 만들어갈 것인가?_x000D_ _x000D_일반 사무직에 종사하는 이들 뿐만 아니라 전문직에 종사하는 화이트칼라나 창의성이 필요한 예술계 종사자들까지 직업적, 경제적으로 위협을 받을지도 모릅니다. 이런 신기술에 대한 적대적 불안감은 내려놓고, 현실을 똑바로 직시하여 AI를 유능한 동료로 맞아 새로운 기회를 창출해 나가야 할 것입니다.</t>
    <phoneticPr fontId="1" type="noConversion"/>
  </si>
  <si>
    <t>[직딩잇템] 파이썬 문법 시작</t>
    <phoneticPr fontId="1" type="noConversion"/>
  </si>
  <si>
    <t>ESG 혁명 대비전략_전사원을 교육하라</t>
  </si>
  <si>
    <t>우수 인재 확보를 위한 면접 스킬 레벨업</t>
  </si>
  <si>
    <t>전기(산업)기사 필기</t>
  </si>
  <si>
    <t>전기(산업 공사 공사산업)기사_회로이론(필기)</t>
  </si>
  <si>
    <t>마케팅 기획의 핵심과 실행전략</t>
  </si>
  <si>
    <t>디지털 트랜스포메이션의 핵심과 성공전략</t>
  </si>
  <si>
    <t>만화 맨큐의 경제학_경기변동과 경제정책의 작동원리</t>
  </si>
  <si>
    <t>만화 맨큐의 경제학_국민경제의 기본원리</t>
  </si>
  <si>
    <t>만화 맨큐의 경제학_화폐와 환율의 작동원리</t>
  </si>
  <si>
    <t>글로벌 비즈니스 스킬과 전략</t>
  </si>
  <si>
    <t>시장분석 및 시장개척 실무</t>
  </si>
  <si>
    <t>비즈니스 문서작성의 핵심과 실무 스킬</t>
  </si>
  <si>
    <t>네트워크관리사 2급 올인원</t>
  </si>
  <si>
    <t>리눅스마스터 2급 올인원</t>
  </si>
  <si>
    <t>뉴노멀 시대의 영업 관리와 성공 기법</t>
  </si>
  <si>
    <t>비즈니스 글쓰기와 보고서 작성 노하우</t>
  </si>
  <si>
    <t>문제 원인 파악과 창조적 문제 해결</t>
  </si>
  <si>
    <t>빈틈없는 계약서 작성 실무</t>
  </si>
  <si>
    <t>언택트 시대의 조직관리와 성과관리 스킬</t>
  </si>
  <si>
    <t>금융의 디지털 전환과 핀테크의 미래</t>
  </si>
  <si>
    <t>빅데이터분석기사(실기)</t>
  </si>
  <si>
    <t>빅데이터분석기사(필기)</t>
  </si>
  <si>
    <t>신입사원 온보딩</t>
  </si>
  <si>
    <t>제품(생산) 및 공정 방식 개선</t>
  </si>
  <si>
    <t>디자인 씽킹의 핵심과 적용</t>
  </si>
  <si>
    <t>목표관리와 시간관리</t>
  </si>
  <si>
    <t>전략적 사고의 핵심과 적용</t>
  </si>
  <si>
    <t>휴직자 리보딩</t>
  </si>
  <si>
    <t>쉽고 빠르게 실천하는 스마트워크</t>
  </si>
  <si>
    <t>새로운 기회와 도전_지금 당장 아세안_싱가포르</t>
  </si>
  <si>
    <t>새로운 기회와 도전_지금 당장 아세안_인도네시아</t>
  </si>
  <si>
    <t>긍정의 힘_슬기로운 셀프리더십</t>
  </si>
  <si>
    <t>재취업 준비와 성공전략</t>
  </si>
  <si>
    <t>전기공사(산업)기사 실기</t>
  </si>
  <si>
    <t>전기공사(산업)기사 필기</t>
  </si>
  <si>
    <t>전기공사(산업)기사_전기응용 및 공사재료(필기)</t>
  </si>
  <si>
    <t>전기기능사(실기)</t>
  </si>
  <si>
    <t>전기기능사(필기)</t>
  </si>
  <si>
    <t>전기(공사)기사_제어공학(필기)</t>
  </si>
  <si>
    <t>전기(산업)기사 실기</t>
  </si>
  <si>
    <t>한눈에 쏙쏙 HMR 밀키트 시장 분석</t>
    <phoneticPr fontId="1" type="noConversion"/>
  </si>
  <si>
    <t>한눈에 쏙쏙 HMR 밀키트 상품 개발</t>
    <phoneticPr fontId="1" type="noConversion"/>
  </si>
  <si>
    <t>비즈니스 메타버스를 타다(기본)</t>
  </si>
  <si>
    <t>전기(산업 공사 공사산업)기사_전력공학(필기)</t>
  </si>
  <si>
    <t>파이썬 시작하기 함수와 주요 개념</t>
  </si>
  <si>
    <t>Google 공식 언어 Kotlin 프로그래밍 시작하기</t>
    <phoneticPr fontId="1" type="noConversion"/>
  </si>
  <si>
    <t>사례로 보는 디지털 고객경험의 법칙</t>
  </si>
  <si>
    <t>전기(산업 공사 공사산업)기사_전기설비기술기준(필기)</t>
  </si>
  <si>
    <t>전기(산업)기사_전기자기학(필기)</t>
  </si>
  <si>
    <t>STATA를 활용한 논문 작성 (기초)</t>
  </si>
  <si>
    <t>데이터 사이언스 입문 부트캠프 Part.2</t>
  </si>
  <si>
    <t xml:space="preserve">데이터 분석 전처리 실무 파워쿼리 Part.2 </t>
  </si>
  <si>
    <t>전기(산업 공사 공사산업)기사_전기기기(필기)</t>
  </si>
  <si>
    <t>사례로 보는 디지털 고객경험 디자인</t>
  </si>
  <si>
    <t>데이터 마케팅으로 초단기 매출 만렙 찍기</t>
  </si>
  <si>
    <t>통계 분석 마스터 클래스 Part.2</t>
  </si>
  <si>
    <t>성공창업 바로가기 마케팅 및 쇼핑몰 운영</t>
  </si>
  <si>
    <t>메타버스가 만드는 데이터 경제시대</t>
  </si>
  <si>
    <t>새로운 기회와 도전_지금 당장 아세안_베트남</t>
  </si>
  <si>
    <t>새로운 기회와 도전_지금 당장 아세안_태국과베트남</t>
  </si>
  <si>
    <t>기획력의 핵심과 실천</t>
  </si>
  <si>
    <t>테크 디지털 전략 뉴노멀시대의 기술은 어떻게 진화하는가</t>
    <phoneticPr fontId="1" type="noConversion"/>
  </si>
  <si>
    <t>영업비밀보호의 첫걸음 전사원을 교육하라</t>
  </si>
  <si>
    <t>유형별 갈등 관리와 원인 제거</t>
  </si>
  <si>
    <t>창의력을 키우는 듣고_말하고_생각하기</t>
  </si>
  <si>
    <t>나와 조직을 살리는 워라밸 성공 전략</t>
  </si>
  <si>
    <t>셀프 리더십과 팔로워십</t>
  </si>
  <si>
    <t>상사의 마음을 얻어라 보고의 달인 되기</t>
  </si>
  <si>
    <t>뉴노멀 시대의 커뮤니케이션 스킬</t>
  </si>
  <si>
    <t>컴퓨터그래픽스운용기능사 올인원</t>
  </si>
  <si>
    <t>컴퓨터활용능력 1급 올인원</t>
  </si>
  <si>
    <t>컴퓨터활용능력 2급 올인원</t>
  </si>
  <si>
    <t>비즈니스 메타버스를 타다(심화)</t>
  </si>
  <si>
    <t>은퇴 준비와 은퇴 설계</t>
  </si>
  <si>
    <t>원하는 결과를 이끌어내는 협상의 필살기</t>
  </si>
  <si>
    <t>회사의 가치를 높여주는 홍보전략</t>
  </si>
  <si>
    <t>궁금타파 전사원이 알아야 할 비즈니스 세법기초</t>
  </si>
  <si>
    <t>만화로 보는 회계 튜토리얼_재무제표의 이해</t>
  </si>
  <si>
    <t>전사원 꼭 원가 개념의 이해와 활용</t>
  </si>
  <si>
    <t>재무제표의 분석과 활용</t>
  </si>
  <si>
    <t>회계의 기초와 필수 회계원리</t>
  </si>
  <si>
    <t>개인비전과 조직비전</t>
  </si>
  <si>
    <t>고객의 마음을 여는 영업과 지갑을 여는 영업</t>
  </si>
  <si>
    <t>고객지향 마인드와 실행전략</t>
  </si>
  <si>
    <t>공감능력과 의사소통</t>
  </si>
  <si>
    <t>구매관리와 창구관리</t>
  </si>
  <si>
    <t>동기부여와 임파워먼트</t>
  </si>
  <si>
    <t>무역 계약 프로세스와 서식</t>
  </si>
  <si>
    <t>문제해결을 위한 실마리 찾기와 풀기</t>
  </si>
  <si>
    <t>물류관리의 핵심과 운영</t>
  </si>
  <si>
    <t>물류혁신의 핵심과 SCM</t>
  </si>
  <si>
    <t>불량관리와 품질경영</t>
  </si>
  <si>
    <t>사내강사 빌드업과 레벨업</t>
  </si>
  <si>
    <t>생산현장 관리</t>
  </si>
  <si>
    <t>서비스 기초와 고객응대 스킬</t>
  </si>
  <si>
    <t>성과창출 기반조성과 실행전략</t>
  </si>
  <si>
    <t>인사실무와 인력관리</t>
  </si>
  <si>
    <t>인재육성과 HRD</t>
  </si>
  <si>
    <t>자기혁신의 핵심과 필살기</t>
  </si>
  <si>
    <t>통관 실무와 국제운송 절차</t>
  </si>
  <si>
    <t>팀 빌딩과 팀워크 구축</t>
  </si>
  <si>
    <t>팀원육성과 코칭</t>
  </si>
  <si>
    <t>프레젠테이션의 핵심과 실전스킬</t>
  </si>
  <si>
    <t>프로젝트 관리(PM) 일반</t>
  </si>
  <si>
    <t>합리적 선택과 의사결정</t>
  </si>
  <si>
    <t>혁신선도와 변화관리</t>
  </si>
  <si>
    <t>현장표준화와 생산경영</t>
  </si>
  <si>
    <t>협상의 핵심과 실전스킬</t>
  </si>
  <si>
    <t>홍보의 핵심과 실행전략</t>
  </si>
  <si>
    <t>GTQ(그래픽기술자격) 1급 올인원 필기 실기</t>
  </si>
  <si>
    <t>해킹과 침투의 시대_보안을 배우다</t>
  </si>
  <si>
    <t>분석적 사고 원리와 데이터 분석 기법</t>
  </si>
  <si>
    <t>비즈니스 매너와 예절</t>
  </si>
  <si>
    <t>창의적 의사결정의 핵심과 실천</t>
  </si>
  <si>
    <t>효과적인 설득방법의 이해</t>
  </si>
  <si>
    <t>3D모델링을 활용한 메타버스 플랫폼 200프로 활용하기</t>
  </si>
  <si>
    <t>TOGETHER 디지털 융합의 시대_정보보안 이해하기</t>
  </si>
  <si>
    <t>New Virtual Digital 메타버스 응용</t>
  </si>
  <si>
    <t>그땐 왜 이야기로 풀어보는 한국사_고대국가 남북국시대</t>
    <phoneticPr fontId="1" type="noConversion"/>
  </si>
  <si>
    <t>[온캠] 디자인 성공의 지름길 일러스트레이터로 승부하라</t>
  </si>
  <si>
    <t>중대재해처벌법_그것이 알고 싶다</t>
  </si>
  <si>
    <t>데이터분석 및 관리를 위한 엑셀스킬실무</t>
  </si>
  <si>
    <t>사업타당성 및 경제성분석(입문)</t>
  </si>
  <si>
    <t>핵심만 쏙쏙 기업법무실무</t>
  </si>
  <si>
    <t>IT_SW업종의 인사노무관리실무</t>
  </si>
  <si>
    <t>트러블메이커 직원관리</t>
  </si>
  <si>
    <t>4차 산업혁명을 이끌 위대한 별종과 공존하는 기술</t>
  </si>
  <si>
    <t>몸맹 탈출 피트니스 큐레이터가 제안하는 올바른 운동법</t>
  </si>
  <si>
    <t>완전 소화_맘껏 먹고 가볍게 살기</t>
  </si>
  <si>
    <t>백년식당_노포에서 찾은 경영의 지혜</t>
  </si>
  <si>
    <t>[영어] 41개 동사로 패턴 만들기_주다 생각하다 패턴</t>
  </si>
  <si>
    <t>오직 스마트폰으로_나만의 영상 만들기</t>
  </si>
  <si>
    <t>직장인의 10분 힐링 요리_수미네반찬 x 브롱부부</t>
  </si>
  <si>
    <t>젭(ZEP) 메타버스 월드 만들기</t>
  </si>
  <si>
    <t>생활 속 예절</t>
  </si>
  <si>
    <t>마법처럼 풀리는_비즈니스 영어_출장편</t>
  </si>
  <si>
    <t>Alice in Wonderland (이상한 나라의 앨리스)</t>
  </si>
  <si>
    <t>Peter Pan(피터팬)</t>
  </si>
  <si>
    <t>[DX 농식품 스마트 유통물류] 농식품 디지털 마케팅</t>
  </si>
  <si>
    <t>[DX 농식품 스마트 유통물류] 농식품 스마트 물류시스템</t>
  </si>
  <si>
    <t>[DX 농식품 스마트 유통물류] 농식품 스마트 유통시스템</t>
  </si>
  <si>
    <t>[DX 농식품 스마트 유통물류] 농식품 콜드체인 관리</t>
  </si>
  <si>
    <t>[DX 농식품 스마트 유통물류] 스마트 농업과 스마트 팜</t>
  </si>
  <si>
    <t>[기업과 사회복지] 사회문제에 대한 이해</t>
  </si>
  <si>
    <t>[기업과 사회복지] 사회복지정책 개요</t>
  </si>
  <si>
    <t>[기업과 사회복지] 기업과 사회복지의 이해</t>
  </si>
  <si>
    <t>[기업과 사회복지] 직업과 스트레스 치유</t>
  </si>
  <si>
    <t>정보처리기사_필기_소프트웨어개발</t>
  </si>
  <si>
    <t>정보처리기사_필기_정보시스템구축관리</t>
  </si>
  <si>
    <t>감정근로자를 위한 감정 탐구생활</t>
  </si>
  <si>
    <t>블랙컨슈머 새로고침</t>
  </si>
  <si>
    <t>비대면 채널 CS 엑스퍼트</t>
  </si>
  <si>
    <t>알아두면 쓸데있는 CX 잡학상식 알쓸CX잡</t>
  </si>
  <si>
    <t>세일즈 성공공식 ABC</t>
  </si>
  <si>
    <t>실행력 높은 일잘러의 일습관</t>
  </si>
  <si>
    <t>고성과자의 셀프 임파워 자존감 노트</t>
  </si>
  <si>
    <t>말잘러를 위한 어휘력트레이닝</t>
  </si>
  <si>
    <t>문해력 강화의 시작 듣기 혁명</t>
  </si>
  <si>
    <t>비대면 팀 매니지먼트 스킬</t>
  </si>
  <si>
    <t>기출문제 풀이로 배우는 ITQ 인터넷 (2023년)</t>
  </si>
  <si>
    <t>기출문제 풀이로 배우는 ITQ 한글 (2023년)</t>
  </si>
  <si>
    <t>기출문제 풀이로 배우는 ITQ 한셀 (2023년)</t>
  </si>
  <si>
    <t>기출문제 풀이로 배우는 ITQ 한쇼 (2023년)</t>
  </si>
  <si>
    <t>기출문제 풀이 ITQ Access (2023년)</t>
  </si>
  <si>
    <t>기출문제 풀이로 배우는 ITQ Excel (2023년)</t>
  </si>
  <si>
    <t>기출문제 풀이 ITQ PowerPoint (2023년)</t>
  </si>
  <si>
    <t>기출문제 풀이로 배우는 ITQ Word (2023년)</t>
  </si>
  <si>
    <t>가상현실 CoSpaces(코스페이시스) 배우기 (기초)</t>
  </si>
  <si>
    <t>가상현실 CoSpaces(코스페이시스) 배우기 (심화)</t>
  </si>
  <si>
    <t>머신러닝 모델 캔버스 Part1 개요</t>
  </si>
  <si>
    <t>메타버스 ZEPETO 크리에이터 기초 (2023)</t>
  </si>
  <si>
    <t>메타버스 ZEPETO 크리에이터 심화 배우기_빌드잇을 활용한 월드 제작 (2023)</t>
  </si>
  <si>
    <t>메타버스 ZEPETO 크리에이터 응용 (2023)</t>
  </si>
  <si>
    <t>모두를 위한 메타버스 ZEP 맵 에디터 응용</t>
  </si>
  <si>
    <t>모두를 위한 메타버스 ZEP 활용하기</t>
  </si>
  <si>
    <t>모든 것을 답해주는 ChatGPT(챗GPT) 배우기</t>
  </si>
  <si>
    <t>모바일 코딩 제대로 배우기_중급 (2023) Part1</t>
  </si>
  <si>
    <t>북크리에이터 전자책 제작 제대로 배우기 (기초)</t>
  </si>
  <si>
    <t>사무자동화산업기사 필기_제2과목 사무경영관리개론 (2023)</t>
  </si>
  <si>
    <t>사무자동화산업기사 실기 Part2 프레젠테이션 (2023개정)</t>
  </si>
  <si>
    <t>스크래치 (Scratch) 제대로 배우기 (2023)</t>
  </si>
  <si>
    <t>스토리텔링 프레젠테이션 Prezi(프레지) 제대로 배우기</t>
  </si>
  <si>
    <t>실무로 배우는 Unity(유니티) 3D_활용 Part2</t>
  </si>
  <si>
    <t>자바 백엔드 개발자 제1탄</t>
    <phoneticPr fontId="1" type="noConversion"/>
  </si>
  <si>
    <t>전산세무 2급 실기 2023 Part1 재무회계</t>
  </si>
  <si>
    <t>전산세무 2급 실기 2023 Part3 소득세</t>
  </si>
  <si>
    <t>전산회계운용사 2급 모의고사 (2023)</t>
  </si>
  <si>
    <t>정보처리기능사 실기 4과목 SQL활용 (2023년개정)</t>
  </si>
  <si>
    <t>정보처리기능사 필기 1과목 전자계산기 일반(2023개정)</t>
  </si>
  <si>
    <t>정보처리기능사 필기 2과목 패키지 활용(2023개정)</t>
  </si>
  <si>
    <t>정보처리기능사 필기 3과목 PC운영체제(2023개정)</t>
  </si>
  <si>
    <t>정보처리기사(필기)_2과목</t>
  </si>
  <si>
    <t>정보처리기사(필기)_3과목</t>
  </si>
  <si>
    <t>Premiere Pro(프리미어 프로) 배우기(기초)</t>
  </si>
  <si>
    <t>초보자 실습 키트로 배우는 아두이노 (자동문 키트)</t>
  </si>
  <si>
    <t>초보자 실습 키트로 배우는 아두이노 (LED 모래시계 코딩 키트)</t>
  </si>
  <si>
    <t>코틀린을 활용한 안드로이드 앱 개발 중급자 과정</t>
    <phoneticPr fontId="1" type="noConversion"/>
  </si>
  <si>
    <t>코틀린을 활용한 안드로이드 앱 개발 초급자 과정</t>
  </si>
  <si>
    <t>한셀 2022 (한컴오피스 2022) (활용)</t>
  </si>
  <si>
    <t>Photoshop 배우기_기초 (2023) Part2</t>
  </si>
  <si>
    <t>파이토치로 딥러닝 모델 만들기 (기초) Part1</t>
  </si>
  <si>
    <t>파이토치로 딥러닝 모델 만들기 (기초) Part2</t>
  </si>
  <si>
    <t>파이토치로 딥러닝 제대로 배우기 (중급) Part1</t>
  </si>
  <si>
    <t>파이토치로 딥러닝 제대로 배우기 (중급) Part2</t>
  </si>
  <si>
    <t>Raspberry Pi를 이용한 센서 제어 Part1</t>
  </si>
  <si>
    <t>Raspberry Pi를 이용한 센서 제어 Part2</t>
  </si>
  <si>
    <t>멘탈을 바꿔야 인생이 바뀐다</t>
  </si>
  <si>
    <t>지금 당장 ESG_실무자가 직접 쓴 ESG 실무지침서</t>
  </si>
  <si>
    <t>가지급금 정리 백서</t>
  </si>
  <si>
    <t>결산서류로 이해하는 법인세 입문(김현주)</t>
  </si>
  <si>
    <t>계정과목별 지출증명서류와 회계 세무처리 실무</t>
  </si>
  <si>
    <t>궁금한 내용만 쏙쏙 반드시 알아야 할 세금상식</t>
  </si>
  <si>
    <t>근로시간_임금_연차휴가 주요이슈 및 근로감독 대응</t>
  </si>
  <si>
    <t>노무관리 1
_근로계약_취업규칙_임금_퇴직금_4대보험</t>
  </si>
  <si>
    <t>노무관리 2
_근로시간_휴일 휴가_퇴직 해고 징계_직장내괴롭힘</t>
  </si>
  <si>
    <t>근로계약서 및 취업규칙 작성 실무 포인트</t>
  </si>
  <si>
    <t>사례로 배우는 기본탄탄 재무회계 기초(2)</t>
  </si>
  <si>
    <t>사례중심의 전자(수정)세금계산서 발급실무(이형석세무사)</t>
  </si>
  <si>
    <t>세금 환급받는 주요 세액감면과 공제</t>
  </si>
  <si>
    <t>아는 만큼 절세할 수 있는 가산세 실무(진성규)</t>
  </si>
  <si>
    <t>엔데믹 시대_중소기업 인사노무관리 이슈</t>
  </si>
  <si>
    <t>연장_야간_휴일 수당 및 연차수당 계산 실무(최혁진)</t>
  </si>
  <si>
    <t>쟁점 위주의 세무조사 MASTER 과정</t>
  </si>
  <si>
    <t>채용부터 퇴직까지 4대보험 완전정복</t>
  </si>
  <si>
    <t>트렌드 인사노무 2024</t>
  </si>
  <si>
    <t>팀별 업무에 숨어있는 세금폭탄 제로 만들기</t>
  </si>
  <si>
    <t>핵심이 쏙 업무가 쑥 급여관리 포인트(김소희)</t>
  </si>
  <si>
    <t>나만의 차별화된 글쓰기</t>
  </si>
  <si>
    <t>상호존중의 조직문화 정착을 위한 직장 내 괴롭힘 대응 전략</t>
    <phoneticPr fontId="1" type="noConversion"/>
  </si>
  <si>
    <t>엑셀을 활용한 업무자동화(ChatGPT활용)</t>
  </si>
  <si>
    <t>전사원이 알아야 할 ESG 경영</t>
  </si>
  <si>
    <t>4050을 위한 왕초보 포토샵 기초 강좌</t>
    <phoneticPr fontId="1" type="noConversion"/>
  </si>
  <si>
    <t>글자만 바꿔도 매출이 오르는 특이한 비결</t>
  </si>
  <si>
    <t>내 감정을 돌보는 마음명상 공부</t>
  </si>
  <si>
    <t>누구도 알려주지 않는 문제를 다루는 힘</t>
    <phoneticPr fontId="1" type="noConversion"/>
  </si>
  <si>
    <t>매출 2배 높이는 인스타그램 마케팅</t>
  </si>
  <si>
    <t>왕 초보도 포토샵 없이 뚝딱 돈 되는 미리캔버스 이미지 만들기</t>
  </si>
  <si>
    <t>지친 몸과 마음을 20분 내에 치유하는 명상과 스트레칭</t>
  </si>
  <si>
    <t>지친 몸과 마음을 20분 내에 치유하는 명상과 스트레칭</t>
    <phoneticPr fontId="1" type="noConversion"/>
  </si>
  <si>
    <t>쫓기지 않는 50대를 사는 법</t>
  </si>
  <si>
    <t>쫓기지 않는 50대를 위한 평생습관 만들기 비밀</t>
  </si>
  <si>
    <t>회사를 지키기 위한 최소한의 법률 방패</t>
  </si>
  <si>
    <t>체험하며 배우는 IoT with 스마트홈 키트</t>
  </si>
  <si>
    <t>체험하며 배우는 코딩 with 햄스터 로봇</t>
  </si>
  <si>
    <t>NFT와 디지털 생태계 혁명</t>
  </si>
  <si>
    <t>구글러 조용민 특강_구글이 바꾸는 미래</t>
  </si>
  <si>
    <t>내 일을 바꾸는 파이썬 업무 자동화_실전편</t>
  </si>
  <si>
    <t>내 일을 바꾸는 파이썬 업무 자동화_입문편</t>
  </si>
  <si>
    <t>뉴노멀 시대의 CS 이노베이션_스킬업</t>
  </si>
  <si>
    <t>뉴노멀 시대의 CS 이노베이션_전략</t>
  </si>
  <si>
    <t>다크 데이터와 인휴먼 알고리즘 vs 빅데이터와 인공지능</t>
  </si>
  <si>
    <t>디지털 트랜스포메이션으로 혁신하라_넷플릭스</t>
  </si>
  <si>
    <t>[Hello_DT] 메타버스 네이티브로 살아가기</t>
  </si>
  <si>
    <t>MBTI로 보는 나 성격유형으로 보는 일잘러 되는 법</t>
  </si>
  <si>
    <t>성격유형으로 보는 갈등제로 소통 스킬</t>
  </si>
  <si>
    <t>변화를 이겨내는 민첩한 조직의 비밀_애자일 전략</t>
  </si>
  <si>
    <t>업무 성과를 바꾸는 빅데이터 분석과 활용</t>
  </si>
  <si>
    <t>유발하라리의 인류사에서 배우는 12가지 경영 전략</t>
  </si>
  <si>
    <t>2030 여성을 위한 힐링 마음상담</t>
  </si>
  <si>
    <t>꼭 알아야 할 2022 트렌드 키워드</t>
  </si>
  <si>
    <t>남의 것 말고 내 콘텐츠</t>
  </si>
  <si>
    <t>뇌 과학자가 들려주는 인간관계_몰입과 창의성 이야기</t>
  </si>
  <si>
    <t>대화리폼 해놓고 후회하는 말실수 줄이기</t>
  </si>
  <si>
    <t>딱 이만큼 영어_직장인 프리토킹 시작편</t>
  </si>
  <si>
    <t>롱런을 위한 원픽 투자처_내 몸에 투자하라</t>
  </si>
  <si>
    <t>빅히트를 만드는 KPOP 산업 인사이드 스토리</t>
  </si>
  <si>
    <t>송숙희의 돈이 되는 글쓰기</t>
  </si>
  <si>
    <t>스피치소통디렉터 임정민의 진짜 어른의 대화법</t>
  </si>
  <si>
    <t>아나운서 김주우의 말습관트레이닝</t>
  </si>
  <si>
    <t>이탈리아 미술품 복원사가 들려주는 명화 속 휴머니즘 이야기</t>
  </si>
  <si>
    <t>일잘러 vs 말잘러_무엇이 중할까</t>
  </si>
  <si>
    <t>지구와의 공존을 모색하는 가장 쉬운 기후 수업</t>
  </si>
  <si>
    <t>진심을 전하는 공감 스피치_말은 운명의 조각칼이다</t>
  </si>
  <si>
    <t>킬러 씽킹 엔진으로 고객가치를 창출하라</t>
  </si>
  <si>
    <t>프로필 시대를 살아가는 우리를 위한 얼굴소통법</t>
  </si>
  <si>
    <t>김경일의 슬기로운 직장생활</t>
  </si>
  <si>
    <t>윤대현의 잠깐 머리 좀 식히고 오겠습니다</t>
  </si>
  <si>
    <t>르네상스 리더십_격변기에 부흥을 이끌다</t>
  </si>
  <si>
    <t>관종의 조건_관심을 무기로 시장을 장악하다</t>
  </si>
  <si>
    <t>내 인생 첫 데이터 분석_R까기(실전편)</t>
  </si>
  <si>
    <t>내 인생 첫 데이터 분석_R까기(입문편)</t>
  </si>
  <si>
    <t>다시 출근합니다_제2의 인생_꿈꾸는 내일(전업편)</t>
  </si>
  <si>
    <t>다시 출근합니다_제2의 인생_꿈꾸는 내일(창업편)</t>
  </si>
  <si>
    <t>다시 출근합니다_제2의 인생_행복한 내일(전업편)</t>
  </si>
  <si>
    <t>다시 출근합니다_제2의 인생_행복한 내일(창업편)</t>
  </si>
  <si>
    <t>박세리의 인생수업_러프에 서면 또 다른 길이 보인다</t>
  </si>
  <si>
    <t>리더십 아카데미_리더란 무엇인가</t>
  </si>
  <si>
    <t>리더십 아카데미_리더의 갈등관리</t>
  </si>
  <si>
    <t>리더십 아카데미_리더의 역할과 인맥관리</t>
  </si>
  <si>
    <t>리더십 아카데미_리더의 위기관리</t>
  </si>
  <si>
    <t>리더십 아카데미_리더의 자존감과 커뮤니케이션</t>
  </si>
  <si>
    <t>리더십 아카데미_부자의 5가지 비밀과 리더의 미래설계</t>
  </si>
  <si>
    <t>리더십 아카데미_어떻게 원하는 것을 얻을 수 있을까</t>
  </si>
  <si>
    <t>언택트 비즈니스_100년의 비즈니스가 무너지다</t>
  </si>
  <si>
    <t>언택트 워킹_일 잘하는 사람의 기준이 달라지다</t>
  </si>
  <si>
    <t>워킹맘 워킹대디_사춘기 자녀 속마음이 궁금해</t>
  </si>
  <si>
    <t>전사원 꼭 회계가 직장에서 이토록 쓸모 있을 줄이야</t>
  </si>
  <si>
    <t>주린이의 주식 첫걸음_터틀 트레이딩</t>
  </si>
  <si>
    <t>지구를 살리는 기업_파타고니아의 ESG 경영 스토리</t>
  </si>
  <si>
    <t>경력개발과 경력관리</t>
  </si>
  <si>
    <t>뉴 노멀 시대의 영업 관리와 성공 기법</t>
  </si>
  <si>
    <t>뉴 노멀 시대의 커뮤니케이션 스킬</t>
  </si>
  <si>
    <t>대인관계와 네트워킹</t>
  </si>
  <si>
    <t>비즈니스 문서 작성의 핵심과 실무 스킬</t>
  </si>
  <si>
    <t>생애설계와 은퇴준비</t>
  </si>
  <si>
    <t>스마트 팩토리의 핵심과 전략</t>
  </si>
  <si>
    <t>체험하며 배우는AR(증강현실) with 웹캠</t>
  </si>
  <si>
    <t>전사원 꼭 제로 트러스트 시대의 개인정보보호 마스터하기</t>
  </si>
  <si>
    <t>위기의 조직을 살리는 리더의 조건</t>
  </si>
  <si>
    <t>ChatGPT가 궁극의 혁신이라 불리는 이유</t>
  </si>
  <si>
    <t>챗봇 시대의 일머리_문해력이 답이다</t>
  </si>
  <si>
    <t>저는 ChatGPT가 있어 먼저 퇴근합니다</t>
  </si>
  <si>
    <t>척하면 착 ChatGPT 프롬프트 작성원리</t>
  </si>
  <si>
    <t>김민식 PD와 함께 준비하는 은퇴 마인드 컨트롤</t>
  </si>
  <si>
    <t>재레드 다이아몬드의 문명사_12가지 변화관리 전략</t>
    <phoneticPr fontId="1" type="noConversion"/>
  </si>
  <si>
    <t>[4차 산업혁명] 뉴 모빌리티_땅에서 하늘로 우주로</t>
  </si>
  <si>
    <t>[현재를 변화시킨 세상의 기술] 1 기술의 발전</t>
  </si>
  <si>
    <t>[4차 산업혁명] 식량과 에너지_유한에서 무한으로</t>
  </si>
  <si>
    <t>세일즈 띵언_요즘 세일즈</t>
  </si>
  <si>
    <t>[4차 산업혁명] 인류_미래를 바꿀 수 있는 존재인가</t>
  </si>
  <si>
    <t>[현재를 변화시킨 세상의 기술] 2 인공지능</t>
  </si>
  <si>
    <t>마케터가 주목하는 욜드(Yold)</t>
    <phoneticPr fontId="1" type="noConversion"/>
  </si>
  <si>
    <t>책쓰기 Go_Ready Go</t>
  </si>
  <si>
    <t>[현재에서 미래로 진화하는 기술] 1 진화하는 기계</t>
  </si>
  <si>
    <t>[현재에서 미래로 진화하는 기술] 2 가상현실</t>
  </si>
  <si>
    <t>[미래를 위한 기술] 1 미래를 바꾸는 기술</t>
  </si>
  <si>
    <t>[미래를 위한 기술] 2 진화하는 기술</t>
  </si>
  <si>
    <t>[Beyond 2040_기술의 트렌드] 1 현재를 넘어</t>
  </si>
  <si>
    <t>[Beyond 2040_기술의 트렌드] 2 지속가능한 미래</t>
  </si>
  <si>
    <t>2021 경제전망 위기에서 기회를 찾아라</t>
    <phoneticPr fontId="1" type="noConversion"/>
  </si>
  <si>
    <t>10분 고전(古典) 신통기(神統記)</t>
  </si>
  <si>
    <t>10분 고전(古典) 역사</t>
  </si>
  <si>
    <t>10분 고전(古典) 이솝 이야기</t>
  </si>
  <si>
    <t>10분 고전(古典) 플라톤_향연[Symposion]</t>
  </si>
  <si>
    <t>뉴노멀 시대_정보보안 (종합편)</t>
  </si>
  <si>
    <t>[ROBLOX] 나만의 메타버스 월드 만들기</t>
  </si>
  <si>
    <t>Gulliver's Travels (걸리버여행기)</t>
  </si>
  <si>
    <t>사무자동화산업기사 필기_제1과목 사무자동화 시스템 (2023)</t>
  </si>
  <si>
    <t>전산회계 1급 2023 (이론_재무회계) Part1</t>
  </si>
  <si>
    <t>전산회계 1급 2023 (이론_재무회계) Part2</t>
  </si>
  <si>
    <t>전산회계 2급 2023 (이론) Part2</t>
  </si>
  <si>
    <t>초보자를 위한 실습 키트로 배우는 아두이노 (자동 화분 물주기 키트)</t>
  </si>
  <si>
    <t>초보자를 위한 실습 키트로 배우는 아두이노 (피아노 키트)</t>
  </si>
  <si>
    <t>FAT 1급 (한국공인회계사회시행) 2023 이론 Part2 부가가치세</t>
  </si>
  <si>
    <t>JAVA GUI 프로그래밍 배우기 Part2 Swing</t>
  </si>
  <si>
    <t>Photoshop 배우기_활용 (2023) Part2</t>
  </si>
  <si>
    <t>R을 활용한 논문 작성 (기초)</t>
  </si>
  <si>
    <t>SW 코딩자격 2급_엔트리(Entry) (2023) Part1</t>
  </si>
  <si>
    <t>SW 코딩자격 2급_엔트리(Entry) (2023) Part2</t>
  </si>
  <si>
    <t>SW 코딩자격 스크래치(Scratch) 1급 (2023) Part1</t>
  </si>
  <si>
    <t>SW 코딩자격 엔트리 (Entry) 1급 (2023) Part1</t>
  </si>
  <si>
    <t>달라지는 노동환경 사례별 인사노무 실무</t>
  </si>
  <si>
    <t>Zoom(줌)으로 프로강사 되는 법</t>
  </si>
  <si>
    <t>마음의 근육을 키워 건강의 삶_행복한 삶</t>
  </si>
  <si>
    <t>명화X인문학_피렌체 우피치 미술관 랜선투어</t>
  </si>
  <si>
    <t>회사 업무 효율 2배 높이는 엑셀활용 노하우</t>
    <phoneticPr fontId="1" type="noConversion"/>
  </si>
  <si>
    <t>NFT아트_이해부터 실전까지</t>
  </si>
  <si>
    <t>PPT로 전자책 만들기 과정</t>
    <phoneticPr fontId="1" type="noConversion"/>
  </si>
  <si>
    <t>우울증 당사자가 전하는 마음 치료 이야기</t>
    <phoneticPr fontId="1" type="noConversion"/>
  </si>
  <si>
    <t>자기답게 행복한 삶을 사는 법 [자기다움 편]</t>
    <phoneticPr fontId="1" type="noConversion"/>
  </si>
  <si>
    <t>글로벌 기업에서 배우는 디지털 트랜스포메이션</t>
  </si>
  <si>
    <t>NFT가 주도하는 가상경제 트렌드</t>
  </si>
  <si>
    <t>빅데이터 비즈니스 애널리틱스로 경쟁력을 높여라</t>
  </si>
  <si>
    <t>경영의 핵심 한 번에 끝내는 경영전략과 재무제표</t>
    <phoneticPr fontId="1" type="noConversion"/>
  </si>
  <si>
    <t>글로벌경영 어떻게 해외시장을 주도할 것인가?</t>
  </si>
  <si>
    <t>테크와 디지털 전략 뉴노멀시대의 기술은 어떻게 진화하는가?</t>
  </si>
  <si>
    <t>데이터 사이언스 어떻게 인사이트를 얻을 것인가?</t>
  </si>
  <si>
    <t>재무관리 어떻게 기업의 가치를 높일 것인가?</t>
  </si>
  <si>
    <t>숫자에 미래 가치를 더하는 파이낸셜 스토리</t>
  </si>
  <si>
    <t>경영의 핵심 한 번에 끝내는 경영전략과 재무제표</t>
  </si>
  <si>
    <t>지속가능 기업의 필수조건 ESG 경영</t>
  </si>
  <si>
    <t>탄소중립 ESG 시대를 준비하라</t>
  </si>
  <si>
    <t>미래를 주도하는 필수템 기획자의 생각법</t>
  </si>
  <si>
    <t>기획하는 사람 MD</t>
  </si>
  <si>
    <t>비즈니스 라이팅 단번에 사로잡는 보고서 작성법</t>
  </si>
  <si>
    <t>성과를 보장하는 텍스트 커뮤니케이션 비즈니스 문해력</t>
  </si>
  <si>
    <t>문제해결 OK를 부르는 로지컬 씽킹</t>
  </si>
  <si>
    <t>드라마틱한 결과를 얻는 감성 터치 협상</t>
  </si>
  <si>
    <t>전략적 준법관리 기업윤리가 경쟁력이다</t>
  </si>
  <si>
    <t>메타버스 시대 탁월한 팀을 만드는 뉴 제너레이션 리더십</t>
  </si>
  <si>
    <t>긱 이코노미 시대의 리더와 찐팀이 일하는 방식 협업</t>
  </si>
  <si>
    <t>요즘 리더의 꼰대탈피 감성 커뮤니케이션</t>
  </si>
  <si>
    <t>팀 시너지를 위한 갈등관리</t>
  </si>
  <si>
    <t>강점을 살리고 몰입을 이끄는 동기부여</t>
  </si>
  <si>
    <t>변화 동기를 이끌어내는 코칭 솔루션</t>
  </si>
  <si>
    <t>도전을 성장으로 이끄는 변화관리</t>
  </si>
  <si>
    <t>사람의 마음을 꿰뚫는 심리기술 대인관계</t>
  </si>
  <si>
    <t>오늘부터 팀장 온보딩 매뉴얼</t>
  </si>
  <si>
    <t>리더역량 향상과정스마트한 관리스킬 마스터하기</t>
  </si>
  <si>
    <t>워커밸 시대 상처받지 않는 고객불만 응대솔루션</t>
  </si>
  <si>
    <t>워커밸 시대 고객이 내게 사과했다</t>
  </si>
  <si>
    <t>데이터 리터러시 데이터 읽고 쓰기의 기술</t>
  </si>
  <si>
    <t>데이터 사이언스로 내리는 경영 의사결정 마스터 클래스</t>
  </si>
  <si>
    <t>데이터 사이언스 실무 고급 분석</t>
  </si>
  <si>
    <t>한달 공부로 실무에 바로 통하는 데이터분석</t>
  </si>
  <si>
    <t>통계 분석 마스터 클래스 Part.1</t>
  </si>
  <si>
    <t>데이터 사이언스 입문 부트캠프 Part.1</t>
  </si>
  <si>
    <t>R로 배우는 데이터 분석 첫 걸음 통계부터 데이터 마이닝 실습까지</t>
  </si>
  <si>
    <t>R로 배우는 데이터 분석 첫 걸음 기초 문법으로 R 다지기</t>
  </si>
  <si>
    <t>파이썬 데이터 분석 머신러닝 머신러닝 본격 시작하기</t>
  </si>
  <si>
    <t>파이썬 데이터 분석 머신러닝 파이썬 복습과 머신러닝 맛보기</t>
  </si>
  <si>
    <t>파이썬 데이터 분석과 시각화</t>
  </si>
  <si>
    <t>그로스 마케팅 마스터 클래스</t>
  </si>
  <si>
    <t>디지털 리터러시 디지털 기술을 이해하고 실무에 적용하는 기술</t>
  </si>
  <si>
    <t>데이터 분석 전처리 실무 파워쿼리 Part.1</t>
  </si>
  <si>
    <t>비즈니스 애널리틱스 전략적 의사결정 실무 마스터 클래스</t>
  </si>
  <si>
    <t>비즈니스 애널리틱스 데이터 기반 마케팅 영업 전략 실무 마스터 클래스</t>
  </si>
  <si>
    <t>비즈니스 애널리틱스 데이터 기반 전략 수립 실무 마스터 클래스</t>
  </si>
  <si>
    <t>비즈니스 애널리틱스 데이터 기반 실적 개선 프로젝트 마스터 클래스</t>
  </si>
  <si>
    <t>비즈니스 애널리틱스 비즈니스 현황 분석 실무 마스터 클래스</t>
  </si>
  <si>
    <t>엑셀을 활용한 데이터 시각화 실무</t>
  </si>
  <si>
    <t>데이터 기반 디지털 트랜스포메이션(DT) 전략 마스터 클래스</t>
  </si>
  <si>
    <t>구글 데이터 스튜디오 데이터 시각화 입문</t>
  </si>
  <si>
    <t>Power BI 데이터 분석과 시각화</t>
  </si>
  <si>
    <t>콘텐츠 마케팅</t>
  </si>
  <si>
    <t>지금 당장 디지털 마케팅 완전 실무</t>
  </si>
  <si>
    <t>나 혼자 만든다 프리미어</t>
  </si>
  <si>
    <t>나 혼자 만든다 애프터이펙트</t>
  </si>
  <si>
    <t>디지털 시대의 품격있는 B2B 영업</t>
  </si>
  <si>
    <t>ChatGPT 마스터 : 남들보다 100배 더 잘 쓰기 위한 활용법 A to Z</t>
    <phoneticPr fontId="1" type="noConversion"/>
  </si>
  <si>
    <t>애자일 최고의 팀을 디자인하라</t>
  </si>
  <si>
    <t>하마터면 또 회계를 모르고 일할 뻔 했다</t>
  </si>
  <si>
    <t>파이썬 NumPy와 Pandas 이해하기</t>
  </si>
  <si>
    <t>파이썬 시작하기 파이썬 기본 개념</t>
  </si>
  <si>
    <t>김용섭의 언컨택트 새로운 트렌드를 분석하라</t>
  </si>
  <si>
    <t>디지털 트랜스포메이션 비즈니스의 패러다임을 바꾸다</t>
  </si>
  <si>
    <t>최재붕의 포노사피엔스 디지털 문명으로 진화하라</t>
  </si>
  <si>
    <t>기후위기와 탄소중립 시대 ESG적 삶이란</t>
  </si>
  <si>
    <t>고미숙의 글쓰기 절차탁마의 자세로 소통하라</t>
  </si>
  <si>
    <t>서울대 인기 교양강좌 이상원 교수의 글쓰기 수업</t>
  </si>
  <si>
    <t>[비즈니스 북터뷰]</t>
    <phoneticPr fontId="1" type="noConversion"/>
  </si>
  <si>
    <t>[10분 독서로 배우는 Biz 센스]</t>
    <phoneticPr fontId="1" type="noConversion"/>
  </si>
  <si>
    <t>내 삶의 시간을 선택하는 기술 블럭식스</t>
  </si>
  <si>
    <t>예의로운 직장 생활 비즈니스 매너</t>
  </si>
  <si>
    <t>기업경영의 최우선 가치 윤리경영</t>
  </si>
  <si>
    <t>경제학자 홍기빈 특강 영어자료 술술 읽고 이해하는 비법</t>
  </si>
  <si>
    <t>새로운 기회와 도전_지금 당장 아세안_태국</t>
  </si>
  <si>
    <t>밀레니얼 리더십 하마터면 꼰대가 될 뻔 했다</t>
  </si>
  <si>
    <t>센 세대 낀 세대 신세대의 소통과 공감</t>
  </si>
  <si>
    <t>필요할 때 골라 쓰는 상황별 리더십 사용법</t>
  </si>
  <si>
    <t>똑똑 마음을 두드리는 감성리더십</t>
  </si>
  <si>
    <t>[Work#] 일이 즐거운 조직문화 OKR 성과관리</t>
  </si>
  <si>
    <t>요즘 리더의 일하는 방식</t>
  </si>
  <si>
    <t>손미나의 마음 챙김 번아웃 벗어나기</t>
  </si>
  <si>
    <t>재무설계 월드컵 축구 따라하기 Victory 황금비율</t>
  </si>
  <si>
    <t>데이터 리터러시 Overview</t>
  </si>
  <si>
    <t>쉽고 빠르게 터득하는 SQL</t>
  </si>
  <si>
    <t>코딩 없이 유용하게 써먹는 엑셀 매크로</t>
  </si>
  <si>
    <t>AI에게 좋은 답을 얻으려면 AI처럼 생각하라 컴퓨팅 사고력</t>
  </si>
  <si>
    <t>업무가 쉬워지는 순간 엑셀로 데이터 분석하기</t>
  </si>
  <si>
    <t>설득의 핵심 Key 시각적 데이터 스토리텔링</t>
  </si>
  <si>
    <t>사업모델혁신 고객가치를 디커플링하라</t>
  </si>
  <si>
    <t>소비자 심리를 한번에 꿰뚫는 실전 마케팅</t>
  </si>
  <si>
    <t>지금 당장 애플서치애즈 찐실무</t>
  </si>
  <si>
    <t>지금 당장 GDN 찐실무</t>
  </si>
  <si>
    <t>지금 당장 유튜브 광고 찐실무</t>
  </si>
  <si>
    <t>지금 당장 구글 애널리틱스4 찐실무</t>
  </si>
  <si>
    <t>지금 당장 디지털 마케팅 찐실무</t>
  </si>
  <si>
    <t>지금 당장 네이버 GFA 찐실무</t>
  </si>
  <si>
    <t>지금 당장 카카오모먼트 찐실무</t>
  </si>
  <si>
    <t>지금 당장 메타 찐실무</t>
  </si>
  <si>
    <t>새로운 관점의 마케팅 인사이트 리마케팅</t>
  </si>
  <si>
    <t>소비수업 현대인의 소비를 읽는 10가지 인문학적 시선</t>
  </si>
  <si>
    <t>딥러닝 실무 프로젝트</t>
  </si>
  <si>
    <t>DNN CNN RNN을 활용한 딥러닝 실무</t>
  </si>
  <si>
    <t>딥러닝을 위한 기초 수학</t>
  </si>
  <si>
    <t>ChatGPT 실전 활용법 사례로 배우는 정보 수집에서 문서작성까지</t>
  </si>
  <si>
    <t xml:space="preserve">두근두근 인공지능 개념편 </t>
  </si>
  <si>
    <t xml:space="preserve">두근두근 인공지능 실습편 </t>
  </si>
  <si>
    <t>Chat GPT DALL-E로 배우는 생성형 AI의 핵심원리</t>
  </si>
  <si>
    <t>회사에서 인정받는 총무 실무</t>
  </si>
  <si>
    <t>끌리는 강의를 위한 사내강사 양성</t>
  </si>
  <si>
    <t>일잘러 채용을 위한 면접의 기술</t>
  </si>
  <si>
    <t>감성조직 EQ를 높이면 문화가 바뀐다</t>
    <phoneticPr fontId="1" type="noConversion"/>
  </si>
  <si>
    <t>몰입과 시너지 높은 고성과 팀 조직문화로 이끌어라</t>
  </si>
  <si>
    <t>내부회계관리제도 신뢰받는 기업 만들기</t>
  </si>
  <si>
    <t>컴퓨터 과학적 사고와 프로그래밍 입문</t>
  </si>
  <si>
    <t>[ITⓔ코칭] Do it HTML5+CSS3 웹 표준의 정석</t>
  </si>
  <si>
    <t>기초탄탄 SQL 톺아보기 (입문과정)</t>
  </si>
  <si>
    <t>SQL 어디까지 알고 있니? (실무과정)</t>
  </si>
  <si>
    <t>나만 알고 싶은 비법 업무자동화(Feat. No코드)</t>
  </si>
  <si>
    <t>Start Programming</t>
  </si>
  <si>
    <t>코딩이 에세이를 만났을 때 HTML Story</t>
  </si>
  <si>
    <t>파이썬을 활용한 데이터 정리의 핵심 자료구조와 알고리즘</t>
  </si>
  <si>
    <t>원노트 사용법 배우기 MS 오피스 OneNote 이용 방법</t>
  </si>
  <si>
    <t>포토샵 cc 2020 정말 쉽게 배우기 기초 메뉴 사용법_실무 활용법</t>
  </si>
  <si>
    <t>한컴오피스 한글2020 기초부터 실무 사용 기능 배우기</t>
  </si>
  <si>
    <t>XD를 활용한 모바일 UIUX 디자인 실무 과정</t>
    <phoneticPr fontId="1" type="noConversion"/>
  </si>
  <si>
    <t>Kotlin 기반 안드로이드 앱 개발 Part3 -데이터 관리와 네트워크</t>
    <phoneticPr fontId="1" type="noConversion"/>
  </si>
  <si>
    <t>만들면서 배우는 Spring MVC 5</t>
    <phoneticPr fontId="1" type="noConversion"/>
  </si>
  <si>
    <t>자바 기반 안드로이드 앱개발 part1 UI Programming</t>
  </si>
  <si>
    <t>자바 기반 안드로이드 앱개발 part2 메뉴와 4대 구성요소</t>
  </si>
  <si>
    <t>수출 첫걸음 해외시장 조사와 바이어 발굴</t>
  </si>
  <si>
    <t>사례로 알아보는 인사관리종합</t>
    <phoneticPr fontId="1" type="noConversion"/>
  </si>
  <si>
    <t>[HR아카데미] 사례로 배우는 노무관리 에센스</t>
    <phoneticPr fontId="1" type="noConversion"/>
  </si>
  <si>
    <t>ISMS-P 인증심사원 자격검정 기본 실무 과정 시리즈 01</t>
    <phoneticPr fontId="1" type="noConversion"/>
  </si>
  <si>
    <t>ISMS-P 인증심사원 자격검정 기본 실무 과정 시리즈 02</t>
    <phoneticPr fontId="1" type="noConversion"/>
  </si>
  <si>
    <t>ISMS-P 인증심사원 자격검정 기본 실무 과정 시리즈 03</t>
    <phoneticPr fontId="1" type="noConversion"/>
  </si>
  <si>
    <t>ISMS-P 인증심사원 자격검정 기본 실무 과정 시리즈 04</t>
    <phoneticPr fontId="1" type="noConversion"/>
  </si>
  <si>
    <t>ISMS-P 인증심사원 자격검정 기본 실무 과정 시리즈 05</t>
    <phoneticPr fontId="1" type="noConversion"/>
  </si>
  <si>
    <t>ISMS-P 인증심사원 자격검정 기본 실무 과정 시리즈 06</t>
    <phoneticPr fontId="1" type="noConversion"/>
  </si>
  <si>
    <t>ISMS-P 인증심사원 자격검정 기본 실무 과정 시리즈 07</t>
    <phoneticPr fontId="1" type="noConversion"/>
  </si>
  <si>
    <t>궁금타파 핵심만 골라 배우는 내부회계관리제도</t>
  </si>
  <si>
    <t>스마트 농산물 물류와 판매 실무</t>
  </si>
  <si>
    <t>스마트 농산물 유통과 마케팅 실무</t>
  </si>
  <si>
    <t>스마트공장과 현장개선 실무</t>
    <phoneticPr fontId="1" type="noConversion"/>
  </si>
  <si>
    <t>궁금타파 핵심만 짚어주는 금융소비자보호</t>
  </si>
  <si>
    <t>궁금타파 핵심만 짚어주는 자금세탁방지</t>
  </si>
  <si>
    <t>DT시대의 애자일 경영 비지니스 어질리티</t>
  </si>
  <si>
    <t>흥행에 성공하는 창의적 사고법 스토리텔링</t>
  </si>
  <si>
    <t>UX UI 제작 실무</t>
  </si>
  <si>
    <t>머리 잘 쓰는 상위 1% 능력의 비밀 생각코딩</t>
  </si>
  <si>
    <t>AI 업무 실전 활용 나는 인공지능 동료와 일한다</t>
  </si>
  <si>
    <t>가치를 발표하고 내일을 수주하는 제안 프레젠테이션</t>
  </si>
  <si>
    <t>Beyond the Monitor 비대면 강의 연습은 끝났습니다</t>
  </si>
  <si>
    <t>빅데이터는 모르는 변화의 지침 설문 설계</t>
  </si>
  <si>
    <t>만나면 기분 좋은 그 한국인 글로벌 비즈니스 매너</t>
  </si>
  <si>
    <t>배려하는 디자인 디자인 경영의 모든 것</t>
  </si>
  <si>
    <t>DT시대의 스마트 워킹 언택트 워크 스킬</t>
  </si>
  <si>
    <t>[웹툰 특강] 세계사톡 그땐 왜 그랬을까</t>
  </si>
  <si>
    <t>하루 10분 30일 스마트 홈트레이닝</t>
  </si>
  <si>
    <t>전쟁과 경제 전쟁으로 알아보는 국가 간 이해와 역학 관계</t>
  </si>
  <si>
    <t>크리에이터 필수 강의 독자를 모으는 캐릭터 만들기</t>
  </si>
  <si>
    <t>한국 여성사 역사 속 여성의 삶과 이야기</t>
  </si>
  <si>
    <t>새로운 비즈니스 기회 아트테크 시작하기</t>
  </si>
  <si>
    <t>고려개혁 권력이동의 역사 고려에서 조선으로</t>
  </si>
  <si>
    <t>조선건국 권력이동의 역사 고려에서 조선으로</t>
  </si>
  <si>
    <t>돈이 세상을 바꾼 순간들 돈과 함께 해온 역사</t>
  </si>
  <si>
    <t>N잡러의 셀프브랜딩 노하우 책쓰기로 인생 2막 여는 법</t>
  </si>
  <si>
    <t>공간에 대한 고민 내가 살고 싶은 집</t>
  </si>
  <si>
    <t>대전환의 시대 컬처 엔지니어링과 뉴 리터러시</t>
  </si>
  <si>
    <t>북Lab_절약에서 투자까지 오늘부터 시작하는 재테크 라이프</t>
  </si>
  <si>
    <t>리더십의 고전 사마천 사기를 읽다</t>
  </si>
  <si>
    <t>채식 삶이 바뀌는 건강한 습관</t>
  </si>
  <si>
    <t>조선시대사 변화의 길목에서 통찰을 구하다</t>
  </si>
  <si>
    <t>지루한 일상을 특별하게 만드는 마법 그림일기</t>
  </si>
  <si>
    <t>뉴노멀 시대 리더십 혁명을 위한 핵심 스킬 10가지</t>
  </si>
  <si>
    <t>팀원이 납득하고 리더가 설득하는 피드백</t>
  </si>
  <si>
    <t>리더십 트랜스포메이션 DT시대 리더의 조건</t>
  </si>
  <si>
    <t>나와 나의 일을 리드하는 성과창출 법칙</t>
  </si>
  <si>
    <t>리더를 위한 멘탈수업</t>
  </si>
  <si>
    <t>현명한 의사결정을 방해하는 8가지 함정</t>
  </si>
  <si>
    <t>슬기로운 직장예절 신입사원편</t>
  </si>
  <si>
    <t>슬기로운 직장예절 선배직원편</t>
  </si>
  <si>
    <t>슬기로운 직장예절 리더편</t>
  </si>
  <si>
    <t>북Lab_오피스 빌런 선을 넘는 사람 대응법</t>
  </si>
  <si>
    <t>김경일 교수의 직장人사이드</t>
  </si>
  <si>
    <t>데이터는 답을 알고 있다 데이터 기반 의사결정 DDDM</t>
  </si>
  <si>
    <t xml:space="preserve">고객의 지갑이 열리는 마법 Pain Point를 공략하라 </t>
  </si>
  <si>
    <t>DT시대의 마케팅 혁신 애자일 마케팅</t>
  </si>
  <si>
    <t>콘텐츠 비즈니스를 위한 콘텐츠 제작 어디까지 해봤니</t>
  </si>
  <si>
    <t>따라하면 생산성이 높아지는 RPA 활용 모음.ZIP</t>
  </si>
  <si>
    <t>Chat GPT 내 동료가 되어라</t>
  </si>
  <si>
    <t>알고리즘으로 배우는 머신러닝 딥러닝</t>
  </si>
  <si>
    <t>도커 쿠버네티스의 비즈니스 활용</t>
  </si>
  <si>
    <t>Welcom 직장인 코딩은 처음이지</t>
  </si>
  <si>
    <t>경영계획수립에 꼭 필요한 경제·산업 트렌드 읽기(2022년 경제·산업 트렌드)</t>
    <phoneticPr fontId="1" type="noConversion"/>
  </si>
  <si>
    <t>복잡한 업무문제를 쉽게 해결하는 20가지 솔루션</t>
  </si>
  <si>
    <t>성장하는 조직의 성과관리 OKR</t>
  </si>
  <si>
    <t>Kotlin 기반 안드로이드 앱 개발 Part1 UI Programming</t>
  </si>
  <si>
    <t>Kotlin 기반 안드로이드 앱 개발 Part2 메뉴와 4대 구성요소</t>
  </si>
  <si>
    <t>비즈니스 영어_기본패턴편 step1</t>
  </si>
  <si>
    <t>비즈니스 영어_기본패턴편 step2</t>
  </si>
  <si>
    <t>비즈니스 영어_기본패턴편 step3</t>
  </si>
  <si>
    <t>비즈니스 일본어회화 핵심패턴 233 초급 step 1</t>
    <phoneticPr fontId="1" type="noConversion"/>
  </si>
  <si>
    <t>비즈니스 일본어회화 핵심패턴 233 초급 step 2</t>
    <phoneticPr fontId="1" type="noConversion"/>
  </si>
  <si>
    <t>비즈니스 일본어회화 핵심패턴 233 초급 step 3</t>
    <phoneticPr fontId="1" type="noConversion"/>
  </si>
  <si>
    <t>ZOOM 비즈니스 중국어회화 step1</t>
  </si>
  <si>
    <t>ZOOM 비즈니스 중국어회화 step2</t>
  </si>
  <si>
    <t>ZOOM 비즈니스 중국어회화 step3</t>
  </si>
  <si>
    <t>ESG 혁명이 다가온다</t>
  </si>
  <si>
    <t>ESG의 출발점이 된 사회책임투자원칙(PRI)</t>
  </si>
  <si>
    <t>ESG SDG CSR CSV는 무엇이 다른가</t>
  </si>
  <si>
    <t>ESG 규제강화를 대비하라(1)</t>
  </si>
  <si>
    <t>ESG 규제강화를 대비하라(2)</t>
  </si>
  <si>
    <t>ESG기업에 투자하라(1)</t>
  </si>
  <si>
    <t>ESG기업에 투자하라(2)</t>
  </si>
  <si>
    <t>ESG기업에 투자하라(3)</t>
  </si>
  <si>
    <t>MZ세대는 ESG소비를 선호한다</t>
  </si>
  <si>
    <t>ESG 리더기업 스토리(1)_파타고니아</t>
  </si>
  <si>
    <t>ESG 리더기업 스토리(2)_노보 노디스크</t>
  </si>
  <si>
    <t>ESG 리더기업 스토리(3)_유니레버</t>
  </si>
  <si>
    <t>ESG 리더기업 스토리(4)_BSH Home Appliances</t>
  </si>
  <si>
    <t>ESG를 고려하지 않은 어리석은 의사결정</t>
  </si>
  <si>
    <t>MSCI는 어떻게 ESG를 평가하는가</t>
  </si>
  <si>
    <t>ESG 위험을 대비하고 기회를 활용하라</t>
  </si>
  <si>
    <t>채용의 목적과 중요성</t>
  </si>
  <si>
    <t>조직 변화의 시작은 채용</t>
  </si>
  <si>
    <t>채용 면접관의 중요성</t>
  </si>
  <si>
    <t>면접 프로세스의 이해</t>
  </si>
  <si>
    <t>프로 면접관의 사전준비 이렇게 다르다</t>
    <phoneticPr fontId="1" type="noConversion"/>
  </si>
  <si>
    <t>뉴 노멀 시대 채용 면접의 변화와 준비</t>
  </si>
  <si>
    <t>프로 면접관의 진행 멘트와 면접 질문</t>
  </si>
  <si>
    <t>프로 면접관의 효과적인 평가</t>
  </si>
  <si>
    <t>4차 산업혁명의 이해</t>
  </si>
  <si>
    <t>가상성과 물리성</t>
  </si>
  <si>
    <t>인공지능</t>
  </si>
  <si>
    <t>사물인터넷과 가상의 세계</t>
  </si>
  <si>
    <t>사물인터넷의 원칙</t>
  </si>
  <si>
    <t>빅데이터와 SNS</t>
  </si>
  <si>
    <t>빅데이터 분석의 이해</t>
  </si>
  <si>
    <t>초연결 시대</t>
  </si>
  <si>
    <t>비즈니스 테크놀로지 1</t>
  </si>
  <si>
    <t>비즈니스 테크놀로지 2</t>
  </si>
  <si>
    <t>퓨처 테크놀로지 1</t>
  </si>
  <si>
    <t>퓨처 테크놀로지 2</t>
  </si>
  <si>
    <t>로봇엔지니어링과 지능형 공장</t>
  </si>
  <si>
    <t>스마트팩토리의 로봇자동화 도입</t>
  </si>
  <si>
    <t>스마트팩토리 핵심 인프라</t>
  </si>
  <si>
    <t>IoT 및 센서와 웨어러블 헬스케어 1</t>
  </si>
  <si>
    <t>IoT 및 센서와 웨어러블 헬스케어 2</t>
  </si>
  <si>
    <t>헬스케어 데이터의 통합</t>
  </si>
  <si>
    <t>빅데이터와 의료</t>
  </si>
  <si>
    <t>의료와 인공지능</t>
  </si>
  <si>
    <t>4차산업혁명의 본질과 미래_4차 산업혁명의 이해</t>
  </si>
  <si>
    <t>4차산업혁명의 본질과 미래_4차 산업혁명 프레임워크</t>
  </si>
  <si>
    <t>4차산업혁명의 본질과 미래_인공지능</t>
  </si>
  <si>
    <t>4차산업혁명의 본질과 미래_빅데이터와 SNS</t>
  </si>
  <si>
    <t>4차산업혁명의 본질과 미래_사물인터넷과 가상의 세계</t>
  </si>
  <si>
    <t>4차산업혁명의 본질과 미래_초연결 시대</t>
  </si>
  <si>
    <t>4차산업혁명의 본질과 미래_비즈테크 1</t>
  </si>
  <si>
    <t>4차산업혁명의 본질과 미래_비즈테크 2</t>
  </si>
  <si>
    <t>4차산업혁명의 본질과 미래_퓨처테크 1</t>
  </si>
  <si>
    <t>4차산업혁명의 본질과 미래_퓨처테크 2</t>
  </si>
  <si>
    <t>4차산업혁명의 본질과 미래_테크이슈 1</t>
  </si>
  <si>
    <t>4차산업혁명의 본질과 미래_테크이슈 2</t>
  </si>
  <si>
    <t>4차산업혁명의 본질과 미래_플랫폼의 변화</t>
  </si>
  <si>
    <t>4차산업혁명의 본질과 미래_플랫폼 사업구조</t>
  </si>
  <si>
    <t>4차산업혁명의 본질과 미래_플랫폼의 전망</t>
  </si>
  <si>
    <t>4차산업혁명의 본질과 미래_디지털 뉴딜</t>
  </si>
  <si>
    <t>4차산업혁명의 본질과 미래_디지털 뉴딜 전략 1</t>
  </si>
  <si>
    <t>4차산업혁명의 본질과 미래_디지털 뉴딜 전략 2</t>
  </si>
  <si>
    <t>4차산업혁명의 본질과 미래_선진 한국을 위한 전략</t>
  </si>
  <si>
    <t>4차산업혁명의 본질과 미래_기술혁명과 미래 ICT</t>
  </si>
  <si>
    <t>전략경영의 출발</t>
  </si>
  <si>
    <t>4차산업혁명과 비즈니스 혁신</t>
  </si>
  <si>
    <t>뉴노멀의 확산과 전략경영</t>
  </si>
  <si>
    <t>거시환경과 분석</t>
  </si>
  <si>
    <t>산업구조 분석</t>
  </si>
  <si>
    <t>경쟁기업 분석</t>
  </si>
  <si>
    <t>시장과 고객 분석</t>
  </si>
  <si>
    <t>내부환경 분석과 가치사슬</t>
  </si>
  <si>
    <t>경쟁우위 창출과 강화</t>
  </si>
  <si>
    <t>SWOT 분석과 핵심역량</t>
  </si>
  <si>
    <t>전략 설계와 실행</t>
  </si>
  <si>
    <t>전략 실행의 정렬</t>
  </si>
  <si>
    <t>전략 실행력 유지와 관리</t>
  </si>
  <si>
    <t>산업구조 리딩의 디지털전략</t>
  </si>
  <si>
    <t>디지털 혁신의 경쟁전략</t>
  </si>
  <si>
    <t>다각화 전략</t>
  </si>
  <si>
    <t>뉴노멀 시대의 신사업 전략</t>
  </si>
  <si>
    <t>개방형 혁신의 플랫폼 전략</t>
  </si>
  <si>
    <t>디지털 트랜스포메이션 전략</t>
  </si>
  <si>
    <t>뉴노멀 가속화 대응전략</t>
  </si>
  <si>
    <t>1유형의 인간관계 커뮤니케이션 전략_애니어그램</t>
    <phoneticPr fontId="1" type="noConversion"/>
  </si>
  <si>
    <t>1유형의 인간관계 커뮤니케이션 전략</t>
    <phoneticPr fontId="1" type="noConversion"/>
  </si>
  <si>
    <t>2단자 4단자 회로망 예상문제(전기(산업)기사)</t>
    <phoneticPr fontId="1" type="noConversion"/>
  </si>
  <si>
    <t>2단자 4단자 회로망 예상문제</t>
  </si>
  <si>
    <t>2단자 회로망(전기(산업)기사)</t>
    <phoneticPr fontId="1" type="noConversion"/>
  </si>
  <si>
    <t>2단자 회로망</t>
  </si>
  <si>
    <t>2유형의 인간관계 커뮤니케이션 전략_애니어그램</t>
    <phoneticPr fontId="1" type="noConversion"/>
  </si>
  <si>
    <t>2유형의 인간관계 커뮤니케이션 전략</t>
    <phoneticPr fontId="1" type="noConversion"/>
  </si>
  <si>
    <t>3C 분석</t>
  </si>
  <si>
    <t>3유형의 인간관계 커뮤니케이션 전략_애니어그램</t>
    <phoneticPr fontId="1" type="noConversion"/>
  </si>
  <si>
    <t>3유형의 인간관계 커뮤니케이션 전략</t>
    <phoneticPr fontId="1" type="noConversion"/>
  </si>
  <si>
    <t>4단자 회로망_1(전기(산업)기사)</t>
    <phoneticPr fontId="1" type="noConversion"/>
  </si>
  <si>
    <t>4단자 회로망_1</t>
  </si>
  <si>
    <t>4단자 회로망_2(전기(산업)기사)</t>
    <phoneticPr fontId="1" type="noConversion"/>
  </si>
  <si>
    <t>4단자 회로망_2</t>
  </si>
  <si>
    <t>언택트 시대 극적인 변화를 부르다</t>
  </si>
  <si>
    <t>디지털 트랜스포메이션이 필요한 이유</t>
  </si>
  <si>
    <t>디지털 트랜스포메이션이 바꾸는 미래</t>
  </si>
  <si>
    <t>디지털 트랜스포메이션을 이끄는 주요 기술 및 이슈</t>
  </si>
  <si>
    <t>디지털 혁신 선도기업의 플랫폼 전략</t>
  </si>
  <si>
    <t>DT 시대의 조직 운영 전략</t>
  </si>
  <si>
    <t>새로운 고객가치를 창출하는 옴니채널 전략</t>
  </si>
  <si>
    <t>과학적 감수성으로 무장한 데이터 활용 전략</t>
  </si>
  <si>
    <t>총수요와 총공급(1)</t>
  </si>
  <si>
    <t>총수요와 총공급(2)</t>
  </si>
  <si>
    <t>총수요와 총공급(3)</t>
  </si>
  <si>
    <t>총수요와 총공급(4)</t>
  </si>
  <si>
    <t>통화정책과 재정정책의 효과(1)</t>
  </si>
  <si>
    <t>통화정책과 재정정책의 효과(2)</t>
  </si>
  <si>
    <t>통화정책과 재정정책의 효과(3)</t>
  </si>
  <si>
    <t>통화정책과 재정정책의 효과(4)</t>
  </si>
  <si>
    <t>인플레이션과 실업(1)</t>
  </si>
  <si>
    <t>인플레이션과 실업(2)</t>
  </si>
  <si>
    <t>인플레이션과 실업(3)</t>
  </si>
  <si>
    <t>인플레이션과 실업(4)</t>
  </si>
  <si>
    <t>거시경제에 관한 6가지 쟁점(1)</t>
  </si>
  <si>
    <t>거시경제에 관한 6가지 쟁점(2)</t>
  </si>
  <si>
    <t>거시경제에 관한 6가지 쟁점(3)</t>
  </si>
  <si>
    <t>거시경제에 관한 6가지 쟁점(4)</t>
  </si>
  <si>
    <t>Intro</t>
  </si>
  <si>
    <t>국민소득의 측정(1)_GDP의 계산</t>
  </si>
  <si>
    <t>국민소득의 측정(2)_실질GDP와 명목GDP</t>
  </si>
  <si>
    <t>국민소득의 측정(3)_GDP는 경제적후생을 측정하는 좋은 지표인가</t>
  </si>
  <si>
    <t>생계비의 측정(1)_소비자 물가지수</t>
  </si>
  <si>
    <t>생계비의 측정(2)_인플레이션 효과의 조정</t>
  </si>
  <si>
    <t>생산과 성장(1)_생산성의 역할과 결정변수</t>
  </si>
  <si>
    <t>생산과 성장(2)_경제성장과 정부정책</t>
  </si>
  <si>
    <t>저축 투자와 금융제도(1)_금융기관</t>
  </si>
  <si>
    <t>저축 투자와 금융제도(2)_저축과 투자</t>
  </si>
  <si>
    <t>저축 투자와 금융제도(3)_저축과 투자에 영향을 미치는 정부정책</t>
  </si>
  <si>
    <t>재무이론의 기초(1)_현재가치</t>
  </si>
  <si>
    <t>재무이론의 기초(2)_위험의 관리</t>
  </si>
  <si>
    <t>재무이론의 기초(3)_위험의 관리</t>
  </si>
  <si>
    <t>재무이론의 기초(4)_자산가치평가</t>
  </si>
  <si>
    <t>재무이론의 기초(5)_자산가치평가</t>
  </si>
  <si>
    <t>통화제도(1)_화폐의 의미</t>
  </si>
  <si>
    <t xml:space="preserve">통화제도(2)_미국통화제도 </t>
  </si>
  <si>
    <t>통화제도(3)_은행와 화폐공급</t>
  </si>
  <si>
    <t>통화제도(4)_중앙은행의 통화량 조절</t>
  </si>
  <si>
    <t>통화량 증가와 인플레이션(1)_화폐수량설</t>
  </si>
  <si>
    <t>통화량 증가와 인플레이션(2)_화폐의 중립성</t>
  </si>
  <si>
    <t>통화량 증가와 인플레이션(3)_신화폐수량설</t>
  </si>
  <si>
    <t>통화량 증가와 인플레이션(4)_인플레이션의 비용</t>
  </si>
  <si>
    <t>개방경제와 환율(1) _ 재화와 자본의 국제적 이동</t>
  </si>
  <si>
    <t>개방경제와 환율(2) _ 저축투자 그리고 국간 거래</t>
  </si>
  <si>
    <t>개방경제와 환율(3) _ 실질환율과 명목환율</t>
  </si>
  <si>
    <t>개방경제와 환율(4) _ 구매력 평가설</t>
  </si>
  <si>
    <t>개방경제의 거시경제이론(1) _ 대부자금 시장과 외환시장 수요 공급</t>
    <phoneticPr fontId="1" type="noConversion"/>
  </si>
  <si>
    <t>개방경제의 거시경제이론(2) _ 개방경제의 균형</t>
  </si>
  <si>
    <t>개방경제의 거시경제이론(3) _ 정부정책이 개방경제에 미치는 효과</t>
    <phoneticPr fontId="1" type="noConversion"/>
  </si>
  <si>
    <t>개방경제의 거시경제이론(4) _ 정부정책이 개방경제에 미치는 효과</t>
    <phoneticPr fontId="1" type="noConversion"/>
  </si>
  <si>
    <t>글로벌 비즈니스 이해</t>
  </si>
  <si>
    <t>아시아 문화 이해와 비즈니스 스킬</t>
  </si>
  <si>
    <t>북_남미 문화 이해와 비즈니스 스킬</t>
  </si>
  <si>
    <t>유럽 문화 이해와 비즈니스 스킬</t>
  </si>
  <si>
    <t>글로벌 비즈니스 기본전략</t>
  </si>
  <si>
    <t>글로벌 시장 진입 및 경쟁전략</t>
  </si>
  <si>
    <t>글로벌 비즈니스 현장 실행전략</t>
  </si>
  <si>
    <t>글로벌 비즈니스 경영 지원전략</t>
  </si>
  <si>
    <t>환경분석의 중요성과 거시환경 분석</t>
  </si>
  <si>
    <t>시장 수요 예측</t>
  </si>
  <si>
    <t>시장 분석</t>
  </si>
  <si>
    <t>경쟁사 분석</t>
  </si>
  <si>
    <t>B2B 시장 개척 전략</t>
  </si>
  <si>
    <t>B2B 시장 진입 전략</t>
  </si>
  <si>
    <t>B2C 시장 개척 전략</t>
  </si>
  <si>
    <t>B2C 고객관리 전략</t>
  </si>
  <si>
    <t>설득력 없는 문서의 함정 피하기</t>
  </si>
  <si>
    <t>답변이 실패하는 이유와 신속히 벗어나는 법</t>
  </si>
  <si>
    <t>문서 내용의 중복 누락 혼재를 방지하여 설득력 높이기</t>
  </si>
  <si>
    <t>이야기의 비약을 제거하고 사실 기반으로 말하기</t>
  </si>
  <si>
    <t>비즈니스 문서의 목적을 명확히 하기</t>
  </si>
  <si>
    <t>논리의 유형 및 구성 이해</t>
  </si>
  <si>
    <t>가로세로 법칙을 통한 논리 구성역량 강화</t>
  </si>
  <si>
    <t>도표를 활용한 논리 구성역량 강화</t>
  </si>
  <si>
    <t>네트워크 일반_네트워크 형태_OSI 7 레이어 및 TCP_IP 4 레이어 1</t>
  </si>
  <si>
    <t>OSI 7 레이어 및 TCP_IP 4 레이어 2_OSI 7 계층_IEEE 802표준</t>
    <phoneticPr fontId="1" type="noConversion"/>
  </si>
  <si>
    <t>데이터 전송절차 및 신호변환_데이터 흐름 제어와 ARQ_멀티플렉싱 기법</t>
  </si>
  <si>
    <t>IP Address 주소체계_서브넷 마스크</t>
  </si>
  <si>
    <t>TCP UDP_응용 프로토콜 1_응용 프로토콜 2</t>
  </si>
  <si>
    <t>네트워크 일반 기출문제_TCP_IP 기출문제</t>
  </si>
  <si>
    <t>윈도우 계정 및 그룹_File system</t>
  </si>
  <si>
    <t>AD(Active Directory)_DNS_Hyper_V DHCP</t>
  </si>
  <si>
    <t>백업 보안 이벤트 파일 암호화 공유 모니터 도구_기타 기능들_NOS_Linux</t>
  </si>
  <si>
    <t>권한(Permisson)_vi 편집기와 기본 명령어</t>
  </si>
  <si>
    <t>Repeter Switch Hub Router_RAID_기타 장비</t>
  </si>
  <si>
    <t>NOS 기출문제_네트워크 운용기기 기출문제</t>
  </si>
  <si>
    <t>실기시험 유형분석_라우터 1_라우터 2</t>
  </si>
  <si>
    <t>라우터 3_라우터 4</t>
  </si>
  <si>
    <t>라우터 5_UTP 케이블 제작 1_UTP 케이블 제작 2</t>
  </si>
  <si>
    <t>실기시험 소개_네트워크 속성(IP 설정)_DHCP 설정</t>
  </si>
  <si>
    <t>IIS Web 서버 설정_DNS 설정</t>
  </si>
  <si>
    <t>FTP 설정_로컬 보안 정책</t>
  </si>
  <si>
    <t>계정 생성과 설정_서비스 문제 유형 1</t>
  </si>
  <si>
    <t>Linux 문제 유형_1_LinuxC22C23</t>
  </si>
  <si>
    <t>단답형 문제 유형_1_단답형 문제 유형_2</t>
  </si>
  <si>
    <t>단답형 문제 유형_3_단답형 문제 유형_4 Drag 및 Drop 문제 유형</t>
    <phoneticPr fontId="1" type="noConversion"/>
  </si>
  <si>
    <t>리눅스 기초 및 설치</t>
  </si>
  <si>
    <t>리눅스 기본 명령어 사용법</t>
  </si>
  <si>
    <t>파일 및 디렉터리 다루기</t>
  </si>
  <si>
    <t>사용자 관리</t>
  </si>
  <si>
    <t>파티션과 파일 시스템</t>
  </si>
  <si>
    <t>네트워크 및 시스템</t>
  </si>
  <si>
    <t>권한의 이해와 기능</t>
  </si>
  <si>
    <t>특수 권한과 디스크 쿼터</t>
  </si>
  <si>
    <t>리눅스의 셸(Shell) 및 프로세서와 데몬</t>
  </si>
  <si>
    <t>예약 스케줄링</t>
  </si>
  <si>
    <t>에디터 편집기</t>
  </si>
  <si>
    <t>리눅스 소프트웨어 및 압축파일</t>
  </si>
  <si>
    <t>주변 장치와 X_Window</t>
  </si>
  <si>
    <t>통신망 종류와 통신 장비</t>
  </si>
  <si>
    <t>통신 프로토콜 OSI 7 계층</t>
  </si>
  <si>
    <t>IP주소 체계</t>
  </si>
  <si>
    <t>기출문제 풀이 (1) 01_20</t>
  </si>
  <si>
    <t>기출문제 풀이 (2) 21_40</t>
  </si>
  <si>
    <t>기출문제 풀이 (3) 41_60</t>
  </si>
  <si>
    <t>기출문제 풀이 (4) 61_80</t>
  </si>
  <si>
    <t>Un_Tact_On_Tact 시대의 영업환경</t>
  </si>
  <si>
    <t>새로운 환경 변화를 극복하는 영업 관리의 중요성</t>
  </si>
  <si>
    <t>Top Sales 조직의 영업 관리 트렌드</t>
  </si>
  <si>
    <t>기존 영업 관리 방식의 문제 해결 방법</t>
  </si>
  <si>
    <t>DB를 통한 대상 발굴 및 DT를 통한 접근 전략</t>
  </si>
  <si>
    <t>On_Off line 채널별 컴팩트한 마감 기법</t>
  </si>
  <si>
    <t>Un_tact but High Touch 지속적 고객 관계 유지 전략</t>
  </si>
  <si>
    <t>고객 생애가치 달성하기</t>
  </si>
  <si>
    <t>[메타버스] 개념 특성 예시</t>
  </si>
  <si>
    <t>[메타버스] 저작도구 디지털 휴먼 산업구조</t>
  </si>
  <si>
    <t>[신사업 아이디어] 월드 제작 프라이빗 미팅</t>
  </si>
  <si>
    <t>[신사업 아이디어] 공동체 구축 부캐제작 체험</t>
  </si>
  <si>
    <t>[신사업 아이디어] 메모리얼 파크 기능성 게임 심리 테라피</t>
  </si>
  <si>
    <t>[신사업 아이디어] 커뮤니케이션 고객지원 인력양성 등</t>
  </si>
  <si>
    <t>[스페이스 만들기] 게더타운 개요</t>
  </si>
  <si>
    <t>[스페이스 만들기] 룸 템플릿 활용 공간 구성</t>
  </si>
  <si>
    <t>[스페이스 만들기] 오브젝트 다루기</t>
  </si>
  <si>
    <t>[스페이스 만들기] 상호작용 오브젝트 프라이빗 영역 활용</t>
  </si>
  <si>
    <t>[월드 만들기] 로블록스 개요</t>
  </si>
  <si>
    <t>[월드 만들기] 파트 다루기</t>
  </si>
  <si>
    <t>[월드 만들기] 사물 기획 및 제작</t>
  </si>
  <si>
    <t>[월드 만들기] 구조 배치 및 공간 만들기</t>
  </si>
  <si>
    <t>[월드 만들기] 건물 구성하기</t>
  </si>
  <si>
    <t>[월드 만들기] 도구상자 활용</t>
  </si>
  <si>
    <t>[월드 만들기] 월드 플레이 및 오브젝트 정리</t>
  </si>
  <si>
    <t>[월드 만들기] 플러그인 활용</t>
  </si>
  <si>
    <t>컨셉만 잘 뽑아도 절반은 성공이다</t>
  </si>
  <si>
    <t>프레임을 잘 짜야 내용이 먹힌다</t>
  </si>
  <si>
    <t>자신을 설득해야 상대를 설득한다</t>
  </si>
  <si>
    <t>비즈니스 문서 작성 프로세스</t>
  </si>
  <si>
    <t>일 잘하는 사람은 짧은 글도 잘 쓴다</t>
  </si>
  <si>
    <t>핵심만 담되 충격을 줘라</t>
  </si>
  <si>
    <t>내러티브로 접근하되 임팩트로 끝내라</t>
  </si>
  <si>
    <t>비즈니스 글쓰기는 팔로업으로 완성된다</t>
  </si>
  <si>
    <t>결국은 문제 해결력</t>
  </si>
  <si>
    <t>문제 해결 프로세스</t>
  </si>
  <si>
    <t>과제 정의하기</t>
  </si>
  <si>
    <t>핵심에 포커싱하기</t>
  </si>
  <si>
    <t>문제 해결의 시작</t>
  </si>
  <si>
    <t>Tool로 접근하는 창의적 아이디어 도출</t>
  </si>
  <si>
    <t>효과적 의사결정</t>
  </si>
  <si>
    <t>문제 해결 효과성과 실행력을 높이는 마지막 단계</t>
  </si>
  <si>
    <t>핵심만 콕 빈틈없는 계약서 작성 실무_계약서를 잘 써야 하는 이유</t>
  </si>
  <si>
    <t>핵심만 콕 빈틈없는 계약서 작성 실무_계약서 작성하기 전 고려할 사항들</t>
  </si>
  <si>
    <t>핵심만 콕 빈틈없는 계약서 작성 실무_법률문장작성법 1(구성형태별)</t>
  </si>
  <si>
    <t>핵심만 콕 빈틈없는 계약서 작성 실무_법률문장작성법 2(절차)</t>
  </si>
  <si>
    <t>핵심만 콕 빈틈없는 계약서 작성 실무_물품 거래 계약서(매매 납품 임대차)</t>
  </si>
  <si>
    <t>핵심만 콕 빈틈없는 계약서 작성 실무_서비스 거래 계약서(고용 도급 위임)</t>
  </si>
  <si>
    <t>핵심만 콕 빈틈없는 계약서 작성 실무_지적 재산권 계약서</t>
  </si>
  <si>
    <t>핵심만 콕 빈틈없는 계약서 작성 실무_동업계약서</t>
  </si>
  <si>
    <t>4유형의 인간관계 커뮤니케이션 전략_애니어그램</t>
    <phoneticPr fontId="1" type="noConversion"/>
  </si>
  <si>
    <t>4유형의 인간관계 커뮤니케이션 전략</t>
    <phoneticPr fontId="1" type="noConversion"/>
  </si>
  <si>
    <t>5유형의 인간관계 커뮤니케이션 전략_애니어그램</t>
    <phoneticPr fontId="1" type="noConversion"/>
  </si>
  <si>
    <t>5유형의 인간관계 커뮤니케이션 전략</t>
    <phoneticPr fontId="1" type="noConversion"/>
  </si>
  <si>
    <t>6유형의 인간관계 커뮤니케이션 전략_애니어그램</t>
    <phoneticPr fontId="1" type="noConversion"/>
  </si>
  <si>
    <t>6유형의 인간관계 커뮤니케이션 전략</t>
    <phoneticPr fontId="1" type="noConversion"/>
  </si>
  <si>
    <t>7유형의 인간관계 커뮤니케이션 전략_애니어그램</t>
    <phoneticPr fontId="1" type="noConversion"/>
  </si>
  <si>
    <t>7유형의 인간관계 커뮤니케이션 전략</t>
    <phoneticPr fontId="1" type="noConversion"/>
  </si>
  <si>
    <t>조직에 불어 닥친 3각 파도를 넘어라</t>
  </si>
  <si>
    <t>스마트워크 조직 관리의 필요조건인가 충분조건인가</t>
  </si>
  <si>
    <t>언택트 시대에도 빛을 발하는 리더십 스킬</t>
  </si>
  <si>
    <t>언택트 시대 효과적인 커뮤니케이션 스킬</t>
  </si>
  <si>
    <t>언택트 시대 근태관리 보다 성과관리</t>
  </si>
  <si>
    <t>조직안의 기울어진 운동장을 바로잡는 수평적 조직문화</t>
  </si>
  <si>
    <t>형식이 내용을 지배한다 HR Tech와 근무환경 리디자인</t>
  </si>
  <si>
    <t>조직의 마르지 않는 샘물 회복탄력성</t>
  </si>
  <si>
    <t>내가 은행이라면 밤에 잠도 못 자겠다</t>
  </si>
  <si>
    <t>FinTech vs TechFin</t>
  </si>
  <si>
    <t>새로운 시대 새로운 플레이어들</t>
  </si>
  <si>
    <t>금융 디지털 전환의 기초 기술들</t>
  </si>
  <si>
    <t>핀테크 기업들의 현황</t>
  </si>
  <si>
    <t>기존 금융권의 대응</t>
  </si>
  <si>
    <t>빅블러 시대 새로운 플레이어들</t>
  </si>
  <si>
    <t>플랫폼 독점의 시대</t>
  </si>
  <si>
    <t>빅데이터의 개요</t>
  </si>
  <si>
    <t>빅데이터의 가치와 영향</t>
  </si>
  <si>
    <t>빅데이터 비즈니스 모델</t>
  </si>
  <si>
    <t>빅데이터 활용 전략</t>
  </si>
  <si>
    <t>비즈니스 프로세스와 의사결정</t>
  </si>
  <si>
    <t>마케팅 애널리틱스</t>
  </si>
  <si>
    <t>생산운영 애널리틱스</t>
  </si>
  <si>
    <t>회계 애널리틱스</t>
  </si>
  <si>
    <t>재무_인적자원 애널리틱스</t>
  </si>
  <si>
    <t>빅데이터 분석 기획의 이해</t>
  </si>
  <si>
    <t>빅데이터 분석 및 기획 접근법</t>
  </si>
  <si>
    <t>통계 기반 데이터 분석</t>
  </si>
  <si>
    <t>마이닝과 머신러닝 기반 데이터 분석</t>
  </si>
  <si>
    <t>비정형(텍스트) 마이닝</t>
  </si>
  <si>
    <t>데이터 시각화 기법과 이해</t>
  </si>
  <si>
    <t>빅데이터 플랫폼과 관리</t>
  </si>
  <si>
    <t>빅데이터 수집 및 저장</t>
  </si>
  <si>
    <t>빅데이터 처리 및 인프라</t>
  </si>
  <si>
    <t>빅데이터 분석 도구</t>
  </si>
  <si>
    <t>분석과제 수행 프로세스 및 과제 정의</t>
  </si>
  <si>
    <t>데이터 전처리_이론</t>
  </si>
  <si>
    <t>데이터 탐색</t>
  </si>
  <si>
    <t>분석모형 구축 (1_3)</t>
  </si>
  <si>
    <t>분석모형 구축 (2_3)</t>
  </si>
  <si>
    <t>분석모형 구축 (3_3)</t>
  </si>
  <si>
    <t>분석모형 평가 (1_2)</t>
  </si>
  <si>
    <t>분석모형 평가 (2_2)</t>
  </si>
  <si>
    <t>분석모형 개선</t>
  </si>
  <si>
    <t>파이썬 기본 실습 (1_2)</t>
  </si>
  <si>
    <t>파이썬 기본 실습 (2_2)</t>
  </si>
  <si>
    <t>파이썬 분석 패키지 (1_3)</t>
  </si>
  <si>
    <t>파이썬 분석 패키지 (2_3)</t>
  </si>
  <si>
    <t>파이썬 분석 패키지 (3_3)</t>
  </si>
  <si>
    <t>챕터 개요 및 데이터 수집</t>
  </si>
  <si>
    <t>데이터 전처리_실무</t>
  </si>
  <si>
    <t>회귀 모델링 (1_2)</t>
  </si>
  <si>
    <t>회귀 모델링 (2_2)</t>
  </si>
  <si>
    <t>분류 모델링 (1_2)</t>
  </si>
  <si>
    <t>분류 모델링 (2_2)</t>
  </si>
  <si>
    <t>과제 실습1 (1_2)</t>
  </si>
  <si>
    <t>과제 실습1 (2_2)</t>
  </si>
  <si>
    <t>과제 실습2 (1_2)</t>
  </si>
  <si>
    <t>과제 실습2 (2_2)</t>
  </si>
  <si>
    <t>과제 실습3 (1_2)</t>
  </si>
  <si>
    <t>과제 실습3 (2_2)</t>
  </si>
  <si>
    <t>빅데이터 분석 개요(1)</t>
  </si>
  <si>
    <t>빅데이터 분석 개요(2)</t>
  </si>
  <si>
    <t>빅데이터 개요 및 활용</t>
  </si>
  <si>
    <t>빅데이터 기술 및 제도(1)</t>
  </si>
  <si>
    <t>빅데이터 기술 및 제도(2)</t>
  </si>
  <si>
    <t>빅데이터 기술 및 제도(3)</t>
  </si>
  <si>
    <t>분석방안 수립(1)</t>
  </si>
  <si>
    <t>분석방안 수립(2)</t>
  </si>
  <si>
    <t>분석방안 수립(3)</t>
  </si>
  <si>
    <t>분석방안 수립(4)</t>
  </si>
  <si>
    <t>분석작업 계획</t>
  </si>
  <si>
    <t>데이터 수집 및 전환(1)</t>
  </si>
  <si>
    <t>데이터 수집 및 전환(2)</t>
  </si>
  <si>
    <t>데이터 적재 및 저장</t>
  </si>
  <si>
    <t>통계기본</t>
  </si>
  <si>
    <t>데이터 전처리</t>
  </si>
  <si>
    <t>분석변수 처리(1)</t>
  </si>
  <si>
    <t>분석변수 처리(2)</t>
  </si>
  <si>
    <t>분석변수 처리(3)</t>
  </si>
  <si>
    <t>분석변수 처리(4)</t>
  </si>
  <si>
    <t>데이터 탐색 기초(1)</t>
  </si>
  <si>
    <t>데이터 탐색 기초(2)</t>
  </si>
  <si>
    <t>데이터 탐색 기초(3)</t>
  </si>
  <si>
    <t>고급 데이터 탐색</t>
  </si>
  <si>
    <t>기술통계(1)</t>
  </si>
  <si>
    <t>기술통계(2)</t>
  </si>
  <si>
    <t>기술통계(3)</t>
  </si>
  <si>
    <t>추론통계(1)</t>
  </si>
  <si>
    <t>추론통계(2)</t>
  </si>
  <si>
    <t>분석 절차 수립 및 환경구축</t>
  </si>
  <si>
    <t>회기분석</t>
  </si>
  <si>
    <t>8유형의 인간관계 커뮤니케이션 전략_애니어그램</t>
    <phoneticPr fontId="1" type="noConversion"/>
  </si>
  <si>
    <t>의사결정나무 분석</t>
  </si>
  <si>
    <t>인공신경망 분석</t>
  </si>
  <si>
    <t>서포트벡터머신 연관성분석</t>
  </si>
  <si>
    <t>군집 분석</t>
  </si>
  <si>
    <t>범주형 자료분석(1)</t>
  </si>
  <si>
    <t>범주형 자료분석(2)</t>
  </si>
  <si>
    <t>다변량 분석(1)</t>
  </si>
  <si>
    <t>다변량 분석(2)</t>
  </si>
  <si>
    <t>시계열 분석(1)</t>
  </si>
  <si>
    <t>시계열 분석(2)</t>
  </si>
  <si>
    <t>베이지안 기법</t>
  </si>
  <si>
    <t>딥러닝 분석(1)</t>
  </si>
  <si>
    <t>딥러닝 분석(2)</t>
  </si>
  <si>
    <t>딥러닝 분석(3)</t>
  </si>
  <si>
    <t>비정형 데이터 분석(1)</t>
  </si>
  <si>
    <t>비정형 데이터 분석(2)</t>
  </si>
  <si>
    <t>앙상블 분석 (1)</t>
  </si>
  <si>
    <t>앙상블 분석 (2)</t>
  </si>
  <si>
    <t>비모수 통계 (1)</t>
  </si>
  <si>
    <t>비모수 통계 (2)</t>
  </si>
  <si>
    <t>평가지표(1)</t>
  </si>
  <si>
    <t>평가지표(2)</t>
  </si>
  <si>
    <t>분석 모형 진단 교차검증</t>
  </si>
  <si>
    <t>모수 유의성 검정 적합도 검정</t>
  </si>
  <si>
    <t>과대적합 방지</t>
  </si>
  <si>
    <t>매개변수 최적화</t>
  </si>
  <si>
    <t>분석 모형 융합 및 최종 모형 선정</t>
  </si>
  <si>
    <t>분석 모형 해석 비즈니스 기여도 평가</t>
  </si>
  <si>
    <t>시각화 개요 시간 시각화</t>
  </si>
  <si>
    <t>공간 시각화 관계 시각화</t>
  </si>
  <si>
    <t>비교 시각화 인포그래픽</t>
  </si>
  <si>
    <t>분석 결과 활용</t>
  </si>
  <si>
    <t>성공한 미래의 예약은 신입시절이 관건이다</t>
  </si>
  <si>
    <t>노력이라는 자본에 따라 투자수익율은 달라진다</t>
  </si>
  <si>
    <t>선택의 힘이 신입의 운명을 좌우한다</t>
  </si>
  <si>
    <t>사소한 말과 행동이 신입의 브랜드를 결정한다</t>
  </si>
  <si>
    <t>업무 잘하는 신입은 기본기가 튼튼하다</t>
  </si>
  <si>
    <t>신뢰받는 신입은 입체적으로 소통한다</t>
  </si>
  <si>
    <t>지혜로운 신입은 상사 맞춤형으로 대응한다</t>
  </si>
  <si>
    <t>성장하는 신입은 업글인간을 실천한다</t>
  </si>
  <si>
    <t>생산시스템의 올바른 이해</t>
  </si>
  <si>
    <t>생산시스템의 전략적 구축</t>
  </si>
  <si>
    <t>제조현장 들여다보기</t>
  </si>
  <si>
    <t>제조현장 낭비를 막아라</t>
  </si>
  <si>
    <t>생산 표준화 실무 기술</t>
  </si>
  <si>
    <t>검사 표준화 실전 지식</t>
  </si>
  <si>
    <t>생산혁신</t>
  </si>
  <si>
    <t>원가혁신</t>
  </si>
  <si>
    <t>새로운 성장을 위한 도구 디자인 씽킹</t>
  </si>
  <si>
    <t>창의적인 대안을 만들 수 있는 디자인 씽킹</t>
  </si>
  <si>
    <t>창조적 리더로 거듭나게 만드는 디자인 씽킹</t>
  </si>
  <si>
    <t>개인 경쟁력을 담보하는 디자인 씽킹</t>
  </si>
  <si>
    <t>디자인 씽킹 실행계획을 세우다</t>
  </si>
  <si>
    <t>새로운 상품기획을 촉진하는 디자인 씽킹</t>
  </si>
  <si>
    <t>세상을 변화시키는 디자인 씽킹</t>
  </si>
  <si>
    <t>시대의 아이콘을 바꾼 최고의 혁신가들</t>
  </si>
  <si>
    <t>MZ세대의 성과를 이끌어내는 목표설정 Process</t>
  </si>
  <si>
    <t>전통적인 목표관리 기법과 Un_tact시대 목표관리</t>
  </si>
  <si>
    <t>성과 도출을 위한 목표관리 핵심요소</t>
  </si>
  <si>
    <t>HR_Tech와 목표관리</t>
  </si>
  <si>
    <t>초스피드 시대의 시간 관리</t>
  </si>
  <si>
    <t>스마트 워킹 제대로 실현하기</t>
  </si>
  <si>
    <t>시간관리 경영</t>
  </si>
  <si>
    <t>삶의 가치를 높이는 시간관리</t>
  </si>
  <si>
    <t>전략적 사고의 이해 및 전략적 마인드 함양</t>
  </si>
  <si>
    <t>비즈니스 전략의 이해와 네트워킹</t>
  </si>
  <si>
    <t>거시적 사고를 통한 중장기적 안목 갖기</t>
  </si>
  <si>
    <t>우선순위 선정과 트레이드 오프 평가</t>
  </si>
  <si>
    <t>데이터 기반의 논리적 의사결정</t>
  </si>
  <si>
    <t>비전 공유를 통한 동기부여 강화</t>
  </si>
  <si>
    <t>팀웍을 통한 성과향상</t>
  </si>
  <si>
    <t>장애물 제거를 통한 실행력 높이기</t>
  </si>
  <si>
    <t>조직인으로 컴백</t>
  </si>
  <si>
    <t>업무 전문가로 컴백</t>
  </si>
  <si>
    <t>소통인으로 컴백</t>
  </si>
  <si>
    <t>팔로워로 컴백</t>
  </si>
  <si>
    <t>머물지 않고 성장하기</t>
  </si>
  <si>
    <t>갈등의 불씨 관리하기</t>
  </si>
  <si>
    <t>강점과 태도로 무장하기</t>
  </si>
  <si>
    <t>지혜롭게 자기 관리하기</t>
  </si>
  <si>
    <t>스마트워크가 왜 필요한가</t>
  </si>
  <si>
    <t>스마트워크 이해하기</t>
  </si>
  <si>
    <t>웹 브라우저 기본 세팅</t>
  </si>
  <si>
    <t>업무 관리 비법</t>
  </si>
  <si>
    <t>스마트워크를 위해 활용하기 좋은 협업 도구</t>
  </si>
  <si>
    <t>정보를 활용한 스마트워크</t>
  </si>
  <si>
    <t>업무에 밀접한 구글 협업도구 활용하기</t>
  </si>
  <si>
    <t>스마트하게 소통하기</t>
  </si>
  <si>
    <t>싱가포르의 정치 (1)_호의적 독재국가</t>
  </si>
  <si>
    <t>싱가포르의 정치 (2)_권위주의 통치</t>
  </si>
  <si>
    <t>싱가포르의 사회 및 문화 (1)_다민족 복합 고령사회</t>
  </si>
  <si>
    <t>싱가포르의 사회 및 문화 (2)_영어는 필수 이중언어 정책</t>
  </si>
  <si>
    <t>싱가포르의 경제 (1)_아시아의 실리콘밸리</t>
  </si>
  <si>
    <t>싱가포르의 경제 (2)_저출산 고령화를 이민정책으로 극복하다</t>
  </si>
  <si>
    <t>싱가포르의 경제 (3)_싱가포르의 7대 경제발전 전략</t>
  </si>
  <si>
    <t>싱가포르의 경제 (4)_신남방정책</t>
    <phoneticPr fontId="1" type="noConversion"/>
  </si>
  <si>
    <t>인도네시아의 정치 (1)_아세안의 큰형</t>
  </si>
  <si>
    <t>인도네시아의 정치 (2)_무슬림 민주주의</t>
  </si>
  <si>
    <t>인도네시아의 사회 및 문화 (1)_다양성 속의 통합</t>
  </si>
  <si>
    <t>인도네시아의 사회 및 문화 (2)_정가는 No 흥정하라</t>
  </si>
  <si>
    <t>인도네시아의 경제 (1)_불균형 경제구조</t>
  </si>
  <si>
    <t>인도네시아의 경제 (2)_인프라개발 없이는 경제발전도 없다</t>
  </si>
  <si>
    <t>인도네시아의 경제 (3)_자원부국</t>
  </si>
  <si>
    <t>인도네시아의 경제 (4)_포괄적경제동반자협정(CEPA)</t>
  </si>
  <si>
    <t>자금세탁방지등에 관한 법규 및 제도의 주요내용 (1)</t>
  </si>
  <si>
    <t>자금세탁방지등에 관한 법규 및 제도의 주요내용 (2)</t>
  </si>
  <si>
    <t>자금세탁방지등과 관련된 내부정책 및 절차</t>
  </si>
  <si>
    <t>의심되는 거래의 유형 및 최근 동향</t>
  </si>
  <si>
    <t>의심거래보고 및 고액현금거래보고 업무처리 절차</t>
  </si>
  <si>
    <t>고객확인제도 업무처리 절차(1)</t>
  </si>
  <si>
    <t>고객확인제도 업무처리 절차(2)</t>
  </si>
  <si>
    <t>고객확인제도 업무처리 절차(3)</t>
  </si>
  <si>
    <t>고객이 가상자산사업자인 경우 업무처리 절차</t>
  </si>
  <si>
    <t>사례연구_금융업 및 특정비금융업의 자금세탁 취약점</t>
  </si>
  <si>
    <t>사례연구_은행업등의 자금세탁 취약점 사례</t>
  </si>
  <si>
    <t>사례연구_보험업의 자금세탁 취약점 사례</t>
  </si>
  <si>
    <t>사례연구_보험업의 자금세탁방지제도 적용사례</t>
  </si>
  <si>
    <t>사례연구_금융투자업의 자금세탁 취약점 사례</t>
  </si>
  <si>
    <t>사례연구_여신전문금융업의 자금세탁 취약점 사례</t>
  </si>
  <si>
    <t>사례연구_전자금융업의 자금세탁 취약점 사례</t>
  </si>
  <si>
    <t>미래를 위한 준비 (영업마인드 구축하기)</t>
  </si>
  <si>
    <t>자기 주도 리더십 시대 (영업마인드 구축하기)</t>
  </si>
  <si>
    <t>창의성과 신뢰 (영업마인드 구축하기)</t>
  </si>
  <si>
    <t>전략적 안목과 변화주도 (영업마인드 구축하기)</t>
  </si>
  <si>
    <t>휴먼 스킬 (영업마인드 구축하기)</t>
  </si>
  <si>
    <t>도전과 결단 (영업마인드 구축하기)</t>
  </si>
  <si>
    <t>의지와 비전 (영업마인드 구축하기)</t>
  </si>
  <si>
    <t>계획과 우선순위 (영업마인드 구축하기)</t>
  </si>
  <si>
    <t>인간관계와 신뢰쌓기 (영업마인드 구축하기)</t>
  </si>
  <si>
    <t>의사소통과 혁신 (영업마인드 구축하기)</t>
  </si>
  <si>
    <t>변혁적 삶 1 (영업마인드 구축하기)</t>
  </si>
  <si>
    <t>변혁적 삶 2 (영업마인드 구축하기)</t>
  </si>
  <si>
    <t>내 삶의 소중한 것 (영업마인드 구축하기)</t>
  </si>
  <si>
    <t>생산적인 하루 (영업마인드 구축하기)</t>
  </si>
  <si>
    <t>방해 요소의 극복 (영업마인드 구축하기)</t>
  </si>
  <si>
    <t>고객을 생각하는 영업으로의 변화 (영업마인드 구축하기)</t>
  </si>
  <si>
    <t>핵심만 콕 재취업 준비와 성공전략_재취업을 위한 준비</t>
  </si>
  <si>
    <t>핵심만 콕 재취업 준비와 성공전략_일과 생활의 균형</t>
  </si>
  <si>
    <t>핵심만 콕 재취업 준비와 성공전략_직업세계의 변화와 네트워킹 강화</t>
  </si>
  <si>
    <t>핵심만 콕 재취업 준비와 성공전략_재취업 직업결정</t>
  </si>
  <si>
    <t>핵심만 콕 재취업 준비와 성공전략_재취업을 위한 계획</t>
  </si>
  <si>
    <t>핵심만 콕 재취업 준비와 성공전략_재취업을 위한 행동</t>
  </si>
  <si>
    <t>핵심만 콕 재취업 준비와 성공전략_재취업 고용법규 및 제도</t>
  </si>
  <si>
    <t>핵심만 콕 재취업 준비와 성공전략_성공적인 직장생활과 창직</t>
  </si>
  <si>
    <t>전기 배선용 심벌</t>
  </si>
  <si>
    <t>각종 관공사</t>
  </si>
  <si>
    <t>합성수지관케이블몰드 덕트 공사</t>
  </si>
  <si>
    <t>관련 기술기준전선의 접속 공사케이블 및 관의 접속 공사</t>
  </si>
  <si>
    <t>배전선로</t>
  </si>
  <si>
    <t>일반 배전공사</t>
  </si>
  <si>
    <t>가공전선로의 시설</t>
  </si>
  <si>
    <t>배전선로의 기술적인 계산</t>
  </si>
  <si>
    <t>조명설비 설계 시공 및 계산</t>
  </si>
  <si>
    <t>동력설비의 설계 시공 및 계산</t>
  </si>
  <si>
    <t>분배전반 및 제어장치 설비공사역률개선 및 동력 설비 관련기술기준</t>
  </si>
  <si>
    <t>부하 설계 및 기술 계산</t>
  </si>
  <si>
    <t>보호 기기 선정 및 고장 전류</t>
  </si>
  <si>
    <t>계기용 변성기 산정고장계산차단기의 용량 산정</t>
  </si>
  <si>
    <t>접촉 전압의 계산</t>
  </si>
  <si>
    <t>개폐기</t>
  </si>
  <si>
    <t>송배전 선로의 특성 및 지중전선로의 시설</t>
  </si>
  <si>
    <t>지지물과 지선</t>
  </si>
  <si>
    <t>애자 설비</t>
  </si>
  <si>
    <t>수변전 설비의 작성 및 판독</t>
  </si>
  <si>
    <t>부하개폐기</t>
  </si>
  <si>
    <t>문제풀이(1)</t>
  </si>
  <si>
    <t>문제풀이(2)</t>
  </si>
  <si>
    <t>문제풀이(3)</t>
  </si>
  <si>
    <t>문제풀이(4)</t>
  </si>
  <si>
    <t>전기공사(산업)기사 필기_전기조명_1</t>
  </si>
  <si>
    <t>전기공사(산업)기사 필기_전기조명_2</t>
  </si>
  <si>
    <t>전기공사(산업)기사 필기_전기조명_3</t>
  </si>
  <si>
    <t>전기공사(산업)기사 필기_전열_1</t>
  </si>
  <si>
    <t>전기공사(산업)기사 필기_전열_2</t>
  </si>
  <si>
    <t>전기공사(산업)기사 필기_전동기 응용_1</t>
  </si>
  <si>
    <t>전기공사(산업)기사 필기_전동기 응용_2</t>
  </si>
  <si>
    <t>전기공사(산업)기사 필기_전동기 응용_3</t>
  </si>
  <si>
    <t>전기공사(산업)기사 필기_전기철도_1</t>
  </si>
  <si>
    <t>전기공사(산업)기사 필기_전기철도_2</t>
  </si>
  <si>
    <t>전기공사(산업)기사 필기_전기화학</t>
  </si>
  <si>
    <t>전기공사(산업)기사 필기_전기공사재료_1</t>
  </si>
  <si>
    <t>전기공사(산업)기사 필기_전기공사재료_2</t>
  </si>
  <si>
    <t>전기공사(산업)기사 필기_전기조명 전열 예상문제</t>
  </si>
  <si>
    <t>전기공사(산업)기사 필기_전동기 응용 예상문제</t>
  </si>
  <si>
    <t>전기공사(산업)기사 필기_전기철도 예상문제</t>
  </si>
  <si>
    <t>전기공사(산업)기사 필기_전기화학 전기공사재료 예상문제</t>
  </si>
  <si>
    <t>전기공사(산업)기사 필기_전선로_1</t>
  </si>
  <si>
    <t>전기공사(산업)기사 필기_전선로_2</t>
  </si>
  <si>
    <t>전기공사(산업)기사 필기_선로정수_1</t>
  </si>
  <si>
    <t>전기공사(산업)기사 필기_선로정수_2</t>
  </si>
  <si>
    <t>전기공사(산업)기사 필기_코로나</t>
  </si>
  <si>
    <t>전기공사(산업)기사 필기_이상전압</t>
  </si>
  <si>
    <t>전기공사(산업)기사 필기_고장계산_1</t>
  </si>
  <si>
    <t>전기공사(산업)기사 필기_고장계산_2</t>
  </si>
  <si>
    <t>전기공사(산업)기사 필기_유도장해 및 안정도</t>
  </si>
  <si>
    <t>전기공사(산업)기사 필기_송전특성</t>
  </si>
  <si>
    <t>전기공사(산업)기사 필기_송전전압 및 송전용량</t>
  </si>
  <si>
    <t>전기공사(산업)기사 필기_조상설비</t>
  </si>
  <si>
    <t>전기공사(산업)기사 필기_개폐장치</t>
  </si>
  <si>
    <t>전기공사(산업)기사 필기_보호 계전기</t>
  </si>
  <si>
    <t>전기공사(산업)기사 필기_중성점 접지방식</t>
  </si>
  <si>
    <t>전기공사(산업)기사 필기_배선선로와 전기방식</t>
  </si>
  <si>
    <t>전기공사(산업)기사 필기_배선선로의 전기적 특성</t>
  </si>
  <si>
    <t>전기공사(산업)기사 필기_송배전선로의 운용과 보호</t>
  </si>
  <si>
    <t>전기공사(산업)기사 필기_발전공학</t>
  </si>
  <si>
    <t>전기공사(산업)기사 필기_전선로(전선_이도_애자)문제풀이</t>
  </si>
  <si>
    <t>전기공사(산업)기사 필기_선로정수(RL_C)문제풀이</t>
  </si>
  <si>
    <t>전기공사(산업)기사 필기_코로나 이상전압 고장계산 문제풀이</t>
  </si>
  <si>
    <t>전기공사(산업)기사 필기_유도장해 및 안정도 송전특성 송전전압과 송전용량 문제풀이</t>
  </si>
  <si>
    <t>전기공사(산업)기사 필기_조상설비 개폐장치 보호기 중성점 접지방식 문제풀이</t>
  </si>
  <si>
    <t>배전선로 구성과 전기방식 전기적 특성_송배전선로 운용보호 수화력 원자력공학 문제풀이</t>
    <phoneticPr fontId="1" type="noConversion"/>
  </si>
  <si>
    <t>전기공사(산업)기사 필기_직류기_1</t>
  </si>
  <si>
    <t>전기공사(산업)기사 필기_직류기_2</t>
  </si>
  <si>
    <t>전기공사(산업)기사 필기_직류기_3</t>
  </si>
  <si>
    <t>전기공사(산업)기사 필기_변압기_1</t>
  </si>
  <si>
    <t>전기공사(산업)기사 필기_변압기_2</t>
  </si>
  <si>
    <t>전기공사(산업)기사 필기_변압기_3</t>
  </si>
  <si>
    <t>전기공사(산업)기사 필기_유도기_1</t>
  </si>
  <si>
    <t>전기공사(산업)기사 필기_유도기_2</t>
  </si>
  <si>
    <t>전기공사(산업)기사 필기_유도기_3</t>
  </si>
  <si>
    <t>전기공사(산업)기사 필기_동기기_1</t>
  </si>
  <si>
    <t>전기공사(산업)기사 필기_동기기_2</t>
  </si>
  <si>
    <t>전기공사(산업)기사 필기_동기기_3</t>
  </si>
  <si>
    <t>전기공사(산업)기사 필기_정류기</t>
  </si>
  <si>
    <t>전기공사(산업)기사 필기_직류기 예상문제</t>
  </si>
  <si>
    <t>전기공사(산업)기사 필기_변압기 예상문제</t>
  </si>
  <si>
    <t>전기공사(산업)기사 필기_유도기 예상문제</t>
  </si>
  <si>
    <t>전기공사(산업)기사 필기_동기기 예상문제</t>
  </si>
  <si>
    <t>전기공사(산업)기사 필기_정류기 예상문제</t>
  </si>
  <si>
    <t>전기공사(산업)기사 필기_옴의 법칙</t>
  </si>
  <si>
    <t>전기공사(산업)기사 필기_전기저항과 주울열</t>
  </si>
  <si>
    <t>전기공사(산업)기사 필기_키르히호프 법칙과 전지</t>
  </si>
  <si>
    <t>전기공사(산업)기사 필기_정현파 교류</t>
  </si>
  <si>
    <t>전기공사(산업)기사 필기_기본 교류회로_1</t>
  </si>
  <si>
    <t>전기공사(산업)기사 필기_기본 교류회로_2</t>
  </si>
  <si>
    <t>전기공사(산업)기사 필기_교류전력</t>
  </si>
  <si>
    <t>전기공사(산업)기사 필기_대칭좌표법</t>
  </si>
  <si>
    <t>전기공사(산업)기사 필기_비정현파 교류</t>
  </si>
  <si>
    <t>전기공사(산업)기사 필기_2단자 회로망</t>
  </si>
  <si>
    <t>전기공사(산업)기사 필기_4단자 회로망_1</t>
  </si>
  <si>
    <t>전기공사(산업)기사 필기_4단자 회로망_2</t>
  </si>
  <si>
    <t>전기공사(산업)기사 필기_분포 정수 회로</t>
  </si>
  <si>
    <t>전기공사(산업)기사 필기_과도현상_1</t>
  </si>
  <si>
    <t>전기공사(산업)기사 필기_과도현상_2</t>
  </si>
  <si>
    <t>전기공사(산업)기사 필기_라플라스 변환</t>
  </si>
  <si>
    <t>전기공사(산업)기사 필기_전달함수</t>
  </si>
  <si>
    <t>전기공사(산업)기사 필기_회로이론 기본 교류회로 예상문제</t>
  </si>
  <si>
    <t>전기공사(산업)기사 필기_교류전력 예상문제</t>
  </si>
  <si>
    <t>전기공사(산업)기사 필기_대칭좌표법 비정현파 교류 예상문제</t>
  </si>
  <si>
    <t>전기공사(산업)기사 필기_2단자 4단자 회로망 예상문제</t>
  </si>
  <si>
    <t>전기공사(산업)기사 필기_분포 정수 회로 과도현상 예상문제</t>
  </si>
  <si>
    <t>전기공사(산업)기사 필기_라플라스 변환 예상문제</t>
  </si>
  <si>
    <t>전기공사(산업)기사 필기_전달함수 예상문제</t>
  </si>
  <si>
    <t>전기공사(산업)기사 필기_자동제어계의 요소와 구성</t>
  </si>
  <si>
    <t>전기공사(산업)기사 필기_라플라스 변환과 전달함수</t>
  </si>
  <si>
    <t>전기공사(산업)기사 필기_블록선도와 신호 흐름 선도</t>
  </si>
  <si>
    <t>전기공사(산업)기사 필기_과도응답 편차와 감도</t>
  </si>
  <si>
    <t>전기공사(산업)기사 필기_주파수 응답</t>
  </si>
  <si>
    <t>전기공사(산업)기사 필기_안정도 판별법 근궤적</t>
  </si>
  <si>
    <t>전기공사(산업)기사 필기_상태 방정식</t>
  </si>
  <si>
    <t>전기공사(산업)기사 필기_디지털 공학_1</t>
  </si>
  <si>
    <t>전기공사(산업)기사 필기_디지털 공학_2</t>
  </si>
  <si>
    <t>8유형의 인간관계 커뮤니케이션 전략</t>
    <phoneticPr fontId="1" type="noConversion"/>
  </si>
  <si>
    <t>전기공사(산업)기사 필기_과도응답 편차와 감도 주파수 응답 안정도 판별법 예상문제</t>
  </si>
  <si>
    <t>전기공사(산업)기사 필기_근궤적 상태방정식 디지털 공학 예상문제</t>
  </si>
  <si>
    <t>전기공사(산업)기사 필기_공통사항(1)</t>
  </si>
  <si>
    <t>전기공사(산업)기사 필기_공통사항(2)</t>
  </si>
  <si>
    <t>전기공사(산업)기사 필기_공통사항(3)</t>
  </si>
  <si>
    <t>전기공사(산업)기사 필기_공통사항(4)</t>
  </si>
  <si>
    <t>전기공사(산업)기사 필기_저압 전기설비(1)</t>
  </si>
  <si>
    <t>전기공사(산업)기사 필기_저압 전기설비(2)</t>
  </si>
  <si>
    <t>전기공사(산업)기사 필기_저압 전기설비(3)</t>
  </si>
  <si>
    <t>전기공사(산업)기사 필기_저압 전기설비(4)</t>
  </si>
  <si>
    <t>전기공사(산업)기사 필기_저압 전기설비(5)</t>
  </si>
  <si>
    <t>전기공사(산업)기사 필기_저압 전기설비(6)</t>
  </si>
  <si>
    <t>전기공사(산업)기사 필기_저압 전기설비(7)</t>
  </si>
  <si>
    <t>전기공사(산업)기사 필기_저압 전기설비(8)</t>
  </si>
  <si>
    <t>전기공사(산업)기사 필기_저압 전기설비(9)</t>
  </si>
  <si>
    <t>전기공사(산업)기사 필기_고압 특고압 전기설비(1)</t>
  </si>
  <si>
    <t>전기공사(산업)기사 필기_고압 특고압 전기설비(2)</t>
  </si>
  <si>
    <t>전기공사(산업)기사 필기_고압 특고압 전기설비(3)</t>
  </si>
  <si>
    <t>전기공사(산업)기사 필기_고압 특고압 전기설비(4)</t>
  </si>
  <si>
    <t>전기공사(산업)기사 필기_고압 특고압 전기설비(5)</t>
  </si>
  <si>
    <t>전기공사(산업)기사 필기_고압 특고압 전기설비(6)</t>
  </si>
  <si>
    <t>전기공사(산업)기사 필기_전기철도설비(1)</t>
  </si>
  <si>
    <t>전기공사(산업)기사 필기_전기철도설비(2)</t>
  </si>
  <si>
    <t>전기공사(산업)기사 필기_분산형 전원 설비(1)</t>
  </si>
  <si>
    <t>전기공사(산업)기사 필기_분산형 전원 설비(2)</t>
  </si>
  <si>
    <t>전기공사(산업)기사 필기_전선과 전로의 문제풀이</t>
  </si>
  <si>
    <t>전기공사(산업)기사 필기_접지 시스템 및 고장 보호의 요구사항 문제풀이</t>
  </si>
  <si>
    <t>전기공사(산업)기사 필기_옥측_옥외 의 배 분전반 및 배선기구 등의 시설 문제풀이</t>
  </si>
  <si>
    <t>전기공사(산업)기사 필기_고압 가공전선과 건조물의 접근 문제풀이</t>
  </si>
  <si>
    <t>전기공사(산업)기사 필기_용어의 정의와 시설기준 단락전류 보호장치 문제풀이</t>
  </si>
  <si>
    <t>전기조명_1</t>
  </si>
  <si>
    <t>전기조명_2</t>
  </si>
  <si>
    <t>전기조명_3</t>
  </si>
  <si>
    <t>전열_1</t>
  </si>
  <si>
    <t>전열_2</t>
  </si>
  <si>
    <t>전동기 응용_1</t>
  </si>
  <si>
    <t>전동기 응용_2</t>
  </si>
  <si>
    <t>전동기 응용_3</t>
  </si>
  <si>
    <t>전기철도_1</t>
  </si>
  <si>
    <t>전기철도_2</t>
  </si>
  <si>
    <t>전기화학</t>
  </si>
  <si>
    <t>전기공사재료_1</t>
  </si>
  <si>
    <t>전기공사재료_2</t>
  </si>
  <si>
    <t>전기조명 전열 예상문제</t>
  </si>
  <si>
    <t>전동기 응용 예상문제</t>
  </si>
  <si>
    <t>전기철도 예상문제</t>
  </si>
  <si>
    <t>전기화학 전기공사재료 예상문제</t>
  </si>
  <si>
    <t>배선용 차단기</t>
  </si>
  <si>
    <t>계전기</t>
  </si>
  <si>
    <t>플리커와 부저</t>
  </si>
  <si>
    <t>인터록</t>
  </si>
  <si>
    <t>과전류 계전기</t>
  </si>
  <si>
    <t>전동기 운전 제어(전자접촉기)</t>
  </si>
  <si>
    <t>온도 조절제어</t>
  </si>
  <si>
    <t>공장 동력 배선</t>
  </si>
  <si>
    <t>공개문제(1) 전원부 제어선</t>
  </si>
  <si>
    <t>공개문제(1) 배관작업</t>
  </si>
  <si>
    <t>공개문제(3) 전원부 제어선</t>
  </si>
  <si>
    <t>공개문제(3) 배관작업</t>
  </si>
  <si>
    <t>공개문제(10) 전원부 제어선</t>
  </si>
  <si>
    <t>공개문제(10) 배관작업</t>
  </si>
  <si>
    <t>공개문제(17) 전원부 제어선</t>
  </si>
  <si>
    <t>공개문제(17) 배관작업</t>
  </si>
  <si>
    <t>전기기능사(필기)_전기의 본질</t>
  </si>
  <si>
    <t>전기기능사(필기)_전압</t>
  </si>
  <si>
    <t>전기기능사(필기)_전기회로의 회로 해석</t>
  </si>
  <si>
    <t>전기기능사(필기)_전류의 열작용과 화학작용</t>
  </si>
  <si>
    <t>전기기능사(필기)_전류의 화학작용</t>
  </si>
  <si>
    <t>전기기능사(필기)_정전기와 콘덴서</t>
  </si>
  <si>
    <t>전기기능사(필기)_쿨롱의 법칙</t>
  </si>
  <si>
    <t>전기기능사(필기)_정전용량과 정전 에너지</t>
  </si>
  <si>
    <t>전기기능사(필기)_콘덴서</t>
  </si>
  <si>
    <t>전기기능사(필기)_자기의 성질과 전류에 의한 자기장</t>
  </si>
  <si>
    <t>전기기능사(필기)_자기장</t>
  </si>
  <si>
    <t>전기기능사(필기)_전류에 의한 자기 현상과 자기 회로</t>
  </si>
  <si>
    <t>전기기능사(필기)_전자력과 전자유도</t>
  </si>
  <si>
    <t>전기기능사(필기)_인덕턴스와 전자 에너지</t>
  </si>
  <si>
    <t>전기기능사(필기)_교류 회로의 기초</t>
  </si>
  <si>
    <t>전기기능사(필기)_교류 전류에 대한 RLC의 작용</t>
  </si>
  <si>
    <t>전기기능사(필기)_RLC 병렬 회로</t>
  </si>
  <si>
    <t>전기기능사(필기)_교류 전력</t>
  </si>
  <si>
    <t>전기기능사(필기)_3상 교류 회로</t>
  </si>
  <si>
    <t>전기기능사(필기)_비정현파와 과도 현상</t>
  </si>
  <si>
    <t>전기기능사(필기)_전기의 본질과 전압 예상문제</t>
  </si>
  <si>
    <t>전기기능사(필기)_전류의 열작용과 화학작용 키르히호프의 법칙 예상문제</t>
  </si>
  <si>
    <t>전기기능사(필기)_정전용량과 콘덴서 및 자기장 예상문제</t>
  </si>
  <si>
    <t>전기기능사(필기)_자기현상과 전자력 및 전자에너지 예상문제</t>
  </si>
  <si>
    <t>전기기능사(필기)_교류전압과 교류회로 및 RLC회로 예상문제</t>
  </si>
  <si>
    <t>전기기능사(필기)_직류발전기의 원리</t>
  </si>
  <si>
    <t>전기기능사(필기)_직류발전기의 구조</t>
  </si>
  <si>
    <t>전기기능사(필기)_직류발전기의 이론</t>
  </si>
  <si>
    <t>전기기능사(필기)_직류발전기의 종류</t>
  </si>
  <si>
    <t>전기기능사(필기)_직류전동기의 원리</t>
  </si>
  <si>
    <t>전기기능사(필기)_직류전동기의 특성</t>
  </si>
  <si>
    <t>전기기능사(필기)_직류전동기의 기동</t>
  </si>
  <si>
    <t>전기기능사(필기)_동기발전기의 원리</t>
  </si>
  <si>
    <t>전기기능사(필기)_동기발전기의 구조</t>
  </si>
  <si>
    <t>전기기능사(필기)_동기발전기의 특성</t>
  </si>
  <si>
    <t>전기기능사(필기)_동기발전기의 운전과 원리 동기전동기의 이론 (1)</t>
  </si>
  <si>
    <t>전기기능사(필기)_동기전동기의 이론 (2) 운전</t>
  </si>
  <si>
    <t>전기기능사(필기)_변압기</t>
  </si>
  <si>
    <t>전기기능사(필기)_변압기유</t>
  </si>
  <si>
    <t>전기기능사(필기)_변압기의 이론</t>
  </si>
  <si>
    <t>전기기능사(필기)_변압기의 손실</t>
  </si>
  <si>
    <t>전기기능사(필기)_3상 변압기</t>
  </si>
  <si>
    <t>전기기능사(필기)_유도전동기의 원리</t>
  </si>
  <si>
    <t>전기기능사(필기)_유도전동기의 이론</t>
  </si>
  <si>
    <t>전기기능사(필기)_유도전동기의 특성</t>
  </si>
  <si>
    <t>전기기능사(필기)_유도전동기의 속도 제어</t>
  </si>
  <si>
    <t>전기기능사(필기)_정류용 반도체 소자 및 제어기기</t>
  </si>
  <si>
    <t>전기기능사(필기)_단상 정류회로 정류기 및 제어기기(1)</t>
  </si>
  <si>
    <t>전기기능사(필기)_단상 정류회로 정류기 및 제어기기(2)</t>
  </si>
  <si>
    <t>전기기능사(필기)_직류기 예상문제</t>
  </si>
  <si>
    <t>전기기능사(필기)_동기기 예상문제</t>
  </si>
  <si>
    <t>전기기능사(필기)_변압기 예상문제</t>
  </si>
  <si>
    <t>전기기능사(필기)_유도전동기 예상문제</t>
  </si>
  <si>
    <t>전기기능사(필기)_정류기 및 제어기기 예상문제</t>
  </si>
  <si>
    <t>전기기능사(필기)_전선 및 케이블</t>
  </si>
  <si>
    <t>전기기능사(필기)_배선 재료 및 기구 (1)</t>
  </si>
  <si>
    <t>전기기능사(필기)_배선재료 및 기구 (2) 전기사용 공구</t>
  </si>
  <si>
    <t>전기기능사(필기)_전선접속</t>
  </si>
  <si>
    <t>전기기능사(필기)_옥내배선공사</t>
  </si>
  <si>
    <t>전기기능사(필기)_옥내배선공사 (2) 금속관 공사</t>
  </si>
  <si>
    <t>전기기능사(필기)_금속제 가요전선관 공사</t>
  </si>
  <si>
    <t>전기기능사(필기)_케이블 공사 전압 (1)</t>
  </si>
  <si>
    <t>전기기능사(필기)_전압 (2) 간선 분기회로</t>
  </si>
  <si>
    <t>전기기능사(필기)_변압기 용량산정 전로의 절연</t>
  </si>
  <si>
    <t>전기기능사(필기)_접지시스템 (1)</t>
  </si>
  <si>
    <t>전기기능사(필기)_접지시스템 (2) 피뢰기 설치공사</t>
  </si>
  <si>
    <t>전기기능사(필기)_가공인입선 및 배전선 공사(1)</t>
  </si>
  <si>
    <t>전기기능사(필기)_배전반공사 분전반공사 보호계전계</t>
  </si>
  <si>
    <t>전기기능사(필기)_특수장소 및 전기응용시설</t>
  </si>
  <si>
    <t>전기기능사(필기)_조명배선</t>
  </si>
  <si>
    <t>전기기능사(필기)_배선재료 및 공구 예상문제</t>
  </si>
  <si>
    <t>전기기능사(필기)_옥내배선공사 예상문제</t>
  </si>
  <si>
    <t>전기기능사(필기)_전선 및 기계기구의 보안공사</t>
  </si>
  <si>
    <t>전기기능사(필기)_가공인입선 및 배전선 공사(2)</t>
  </si>
  <si>
    <t>전기기능사(필기)_특수장소 및 전기응용시설 공사</t>
  </si>
  <si>
    <t>전기(공사)기사_제어공학(필기)_자동제어계의 요소와 구성</t>
  </si>
  <si>
    <t>전기(공사)기사_제어공학(필기)_라플라스 변환과 전달함수</t>
  </si>
  <si>
    <t>전기(공사)기사_제어공학(필기)_블록선도와 신호 흐름 선도</t>
  </si>
  <si>
    <t>전기(공사)기사_제어공학(필기)_과도응답 편차와 감도</t>
  </si>
  <si>
    <t>전기(공사)기사_제어공학(필기)_주파수 응답</t>
  </si>
  <si>
    <t>전기(공사)기사_제어공학(필기)_안정도 판별법 근궤적</t>
  </si>
  <si>
    <t>전기(공사)기사_제어공학(필기)_상태 방정식</t>
  </si>
  <si>
    <t>전기(공사)기사_제어공학(필기)_디지털 공학_1</t>
  </si>
  <si>
    <t>전기(공사)기사_제어공학(필기)_디지털 공학_2</t>
  </si>
  <si>
    <t>자동제어계 요소와 구성 라플라스 변환과 전달함수 블록선도 신호흐름선도 예상문제</t>
    <phoneticPr fontId="1" type="noConversion"/>
  </si>
  <si>
    <t>9유형의 성장전략 리더십 스타일_애니어그램</t>
    <phoneticPr fontId="1" type="noConversion"/>
  </si>
  <si>
    <t>전기(공사)기사_제어공학(필기)_근궤적 상태방정식 디지털 공학 예상문제</t>
  </si>
  <si>
    <t>19년 1회 기출 이론 분석(1)</t>
  </si>
  <si>
    <t>19년 1회 기출 이론 분석(2)</t>
  </si>
  <si>
    <t>19년 2회 기출 이론 분석(1)</t>
  </si>
  <si>
    <t>19년 2회 기출 이론 분석(2)</t>
  </si>
  <si>
    <t>19년 3회 기출 이론 분석(1)</t>
  </si>
  <si>
    <t>19년 3회 기출 이론 분석(2)</t>
  </si>
  <si>
    <t>20년 1회 기출 이론 분석(1)</t>
  </si>
  <si>
    <t>20년 1회 기출 이론 분석(2)</t>
  </si>
  <si>
    <t>20년 1회 기출 이론 분석(3)</t>
  </si>
  <si>
    <t>20년 2회 기출 이론 분석(1)</t>
  </si>
  <si>
    <t>20년 2회 기출 이론 분석(2)</t>
  </si>
  <si>
    <t>20년 2회 기출 이론 분석(3)</t>
  </si>
  <si>
    <t>20년 3회 기출 이론 분석(1)</t>
  </si>
  <si>
    <t>20년 3회 기출 이론 분석(2)</t>
  </si>
  <si>
    <t>20년 3회 기출 이론 분석(3)</t>
  </si>
  <si>
    <t>20년 5회 기출 이론 분석(1)</t>
  </si>
  <si>
    <t>20년 5회 기출 이론 분석(2)</t>
  </si>
  <si>
    <t>20년 5회 기출 이론 분석(3)</t>
  </si>
  <si>
    <t>2019년 1회 기출문제 해설</t>
  </si>
  <si>
    <t>2019년 2회 기출문제 해설</t>
  </si>
  <si>
    <t>2019년 3회 기출문제 해설</t>
  </si>
  <si>
    <t>2020년 1회 기출문제 해설</t>
  </si>
  <si>
    <t>2020년 2회 기출문제 해설</t>
  </si>
  <si>
    <t>2020년 3회 기출문제 해설</t>
  </si>
  <si>
    <t>2020년 5회 기출문제 해설</t>
  </si>
  <si>
    <t>9유형의 성장전략 리더십 스타일</t>
  </si>
  <si>
    <t>9유형의 인간관계 커뮤니케이션 전략_애니어그램</t>
    <phoneticPr fontId="1" type="noConversion"/>
  </si>
  <si>
    <t>9유형의 인간관계 커뮤니케이션 전략</t>
    <phoneticPr fontId="1" type="noConversion"/>
  </si>
  <si>
    <t>for문(파이썬)</t>
    <phoneticPr fontId="1" type="noConversion"/>
  </si>
  <si>
    <t>밀키트 기업 분석</t>
    <phoneticPr fontId="1" type="noConversion"/>
  </si>
  <si>
    <t>HMR 밀키트 기업 분석</t>
    <phoneticPr fontId="1" type="noConversion"/>
  </si>
  <si>
    <t>밀키트 상품개발 사례</t>
    <phoneticPr fontId="1" type="noConversion"/>
  </si>
  <si>
    <t>HMR 밀키트 상품개발 사례</t>
    <phoneticPr fontId="1" type="noConversion"/>
  </si>
  <si>
    <t>밀키트 상품개발 차별화 포인트</t>
    <phoneticPr fontId="1" type="noConversion"/>
  </si>
  <si>
    <t>HMR 밀키트 상품개발 차별화 포인트</t>
    <phoneticPr fontId="1" type="noConversion"/>
  </si>
  <si>
    <t>NFT를 반드시 해야 하는 이유란</t>
    <phoneticPr fontId="1" type="noConversion"/>
  </si>
  <si>
    <t>NFT를 반드시 해야 하는 이유는</t>
    <phoneticPr fontId="1" type="noConversion"/>
  </si>
  <si>
    <t>가슴형의 이해 2번 3번 4번_애니어그램</t>
    <phoneticPr fontId="1" type="noConversion"/>
  </si>
  <si>
    <t>가슴형의 이해 2번 3번 4번</t>
    <phoneticPr fontId="1" type="noConversion"/>
  </si>
  <si>
    <t>가족상담의 이해(필기)</t>
    <phoneticPr fontId="1" type="noConversion"/>
  </si>
  <si>
    <t>가족상담의 이해(실기)</t>
    <phoneticPr fontId="1" type="noConversion"/>
  </si>
  <si>
    <t>개폐장치(전기(산업)기사)</t>
    <phoneticPr fontId="1" type="noConversion"/>
  </si>
  <si>
    <t>개폐장치</t>
  </si>
  <si>
    <t>객체지향 프로그래밍(파이썬)</t>
    <phoneticPr fontId="1" type="noConversion"/>
  </si>
  <si>
    <t>객체지향 프로그래밍(코틀린)</t>
    <phoneticPr fontId="1" type="noConversion"/>
  </si>
  <si>
    <t>고객의 통증에 주목</t>
    <phoneticPr fontId="1" type="noConversion"/>
  </si>
  <si>
    <t>고객충성도 새로운 자원 게임화</t>
    <phoneticPr fontId="1" type="noConversion"/>
  </si>
  <si>
    <t>고객충성도의 새로운 자원 게임화</t>
  </si>
  <si>
    <t>고압 가공전선과 건조물의 접근 문제풀이(전기(산업)기사)</t>
    <phoneticPr fontId="1" type="noConversion"/>
  </si>
  <si>
    <t>고압 가공전선과 건조물의 접근 문제풀이</t>
  </si>
  <si>
    <t>고압 특고압 전기설비(1)(전기(산업)기사)</t>
    <phoneticPr fontId="1" type="noConversion"/>
  </si>
  <si>
    <t>고압 특고압 전기설비(1)</t>
  </si>
  <si>
    <t>고압 특고압 전기설비(2)(전기(산업)기사)</t>
    <phoneticPr fontId="1" type="noConversion"/>
  </si>
  <si>
    <t>고압 특고압 전기설비(2)</t>
  </si>
  <si>
    <t>고압 특고압 전기설비(3)(전기(산업)기사)</t>
    <phoneticPr fontId="1" type="noConversion"/>
  </si>
  <si>
    <t>고압 특고압 전기설비(3)</t>
  </si>
  <si>
    <t>고압 특고압 전기설비(4)(전기(산업)기사)</t>
    <phoneticPr fontId="1" type="noConversion"/>
  </si>
  <si>
    <t>고압 특고압 전기설비(4)</t>
  </si>
  <si>
    <t>고압 특고압 전기설비(5)(전기(산업)기사)</t>
    <phoneticPr fontId="1" type="noConversion"/>
  </si>
  <si>
    <t>고압 특고압 전기설비(5)</t>
  </si>
  <si>
    <t>고압 특고압 전기설비(6)(전기(산업)기사)</t>
    <phoneticPr fontId="1" type="noConversion"/>
  </si>
  <si>
    <t>고압 특고압 전기설비(6)</t>
  </si>
  <si>
    <t>고장계산_1(전기(산업)기사)</t>
    <phoneticPr fontId="1" type="noConversion"/>
  </si>
  <si>
    <t>고장계산_1</t>
  </si>
  <si>
    <t>고장계산_2(전기(산업)기사)</t>
    <phoneticPr fontId="1" type="noConversion"/>
  </si>
  <si>
    <t>고장계산_2</t>
  </si>
  <si>
    <t>공통사항(1)(전기(산업)기사)</t>
    <phoneticPr fontId="1" type="noConversion"/>
  </si>
  <si>
    <t>공통사항(1)</t>
  </si>
  <si>
    <t>공통사항(2)(전기(산업)기사)</t>
    <phoneticPr fontId="1" type="noConversion"/>
  </si>
  <si>
    <t>공통사항(2)</t>
  </si>
  <si>
    <t>공통사항(3)(전기(산업)기사)</t>
    <phoneticPr fontId="1" type="noConversion"/>
  </si>
  <si>
    <t>공통사항(3)</t>
  </si>
  <si>
    <t>공통사항(4)(전기(산업)기사)</t>
    <phoneticPr fontId="1" type="noConversion"/>
  </si>
  <si>
    <t>공통사항(4)</t>
  </si>
  <si>
    <t>과도응답 편차와 감도 주파수 응답 안정도 판별법 예상문제</t>
    <phoneticPr fontId="1" type="noConversion"/>
  </si>
  <si>
    <t>배전선로 구성_전기방식 전기적 특성 송배전선로의 운용과보호 수화력 및 원자력공학 문제풀이</t>
    <phoneticPr fontId="1" type="noConversion"/>
  </si>
  <si>
    <t>과도응답 편차와 감도 주파수 응답 안정도 판별법 예상문제(전기(산업)기사)</t>
    <phoneticPr fontId="1" type="noConversion"/>
  </si>
  <si>
    <t>과도현상_1(전기(산업)기사)</t>
    <phoneticPr fontId="1" type="noConversion"/>
  </si>
  <si>
    <t>과도현상_1</t>
  </si>
  <si>
    <t>과도현상_2(전기(산업)기사)</t>
    <phoneticPr fontId="1" type="noConversion"/>
  </si>
  <si>
    <t>과도현상_2</t>
  </si>
  <si>
    <t>교류전력(전기(산업)기사)</t>
    <phoneticPr fontId="1" type="noConversion"/>
  </si>
  <si>
    <t>교류전력</t>
  </si>
  <si>
    <t>교류전력 예상문제(전기(산업)기사)</t>
    <phoneticPr fontId="1" type="noConversion"/>
  </si>
  <si>
    <t>교류전력 예상문제</t>
  </si>
  <si>
    <t>글로벌 기업들 메타버스 현황은</t>
    <phoneticPr fontId="1" type="noConversion"/>
  </si>
  <si>
    <t>기본 교류회로_1(전기(산업)기사)</t>
    <phoneticPr fontId="1" type="noConversion"/>
  </si>
  <si>
    <t>기본 교류회로_1</t>
  </si>
  <si>
    <t>기본 교류회로_2(전기(산업)기사)</t>
    <phoneticPr fontId="1" type="noConversion"/>
  </si>
  <si>
    <t>기본 교류회로_2</t>
  </si>
  <si>
    <t>기본회로와 법칙_1(전기(산업)기사)</t>
    <phoneticPr fontId="1" type="noConversion"/>
  </si>
  <si>
    <t>기본회로와 법칙_1</t>
  </si>
  <si>
    <t>기본회로와 법칙_2(전기(산업)기사)</t>
    <phoneticPr fontId="1" type="noConversion"/>
  </si>
  <si>
    <t>기본회로와 법칙_2</t>
  </si>
  <si>
    <t>당신의 제품은 서비스로 진화했는가_고객중심경영</t>
    <phoneticPr fontId="1" type="noConversion"/>
  </si>
  <si>
    <t>대칭좌표법(전기(산업)기사)</t>
    <phoneticPr fontId="1" type="noConversion"/>
  </si>
  <si>
    <t>대칭좌표법</t>
  </si>
  <si>
    <t>대칭좌표법 비정현파 교류 예상문제(전기(산업)기사)</t>
    <phoneticPr fontId="1" type="noConversion"/>
  </si>
  <si>
    <t>대칭좌표법 비정현파 교류 예상문제</t>
  </si>
  <si>
    <t>데이터 전처리 2 (STATA)</t>
    <phoneticPr fontId="1" type="noConversion"/>
  </si>
  <si>
    <t>데이터 전처리 2</t>
    <phoneticPr fontId="1" type="noConversion"/>
  </si>
  <si>
    <t>데이터 편집 데이터 다루기</t>
    <phoneticPr fontId="1" type="noConversion"/>
  </si>
  <si>
    <t>데이터 편집 데이터 다루기(엑셀)</t>
    <phoneticPr fontId="1" type="noConversion"/>
  </si>
  <si>
    <t>데이터 편집 여러 조건의 열</t>
    <phoneticPr fontId="1" type="noConversion"/>
  </si>
  <si>
    <t>데이터 편집 여러 조건의 열(엑셀)</t>
    <phoneticPr fontId="1" type="noConversion"/>
  </si>
  <si>
    <t>데이터 편집 열 편집 심화</t>
    <phoneticPr fontId="1" type="noConversion"/>
  </si>
  <si>
    <t>데이터 편집 열 편집 심화(엑셀)</t>
    <phoneticPr fontId="1" type="noConversion"/>
  </si>
  <si>
    <t>데이터 편집 행렬 생성 및 편집</t>
    <phoneticPr fontId="1" type="noConversion"/>
  </si>
  <si>
    <t>데이터 편집 행렬 생성 및 편집(엑셀)</t>
    <phoneticPr fontId="1" type="noConversion"/>
  </si>
  <si>
    <t>동기기 예상문제(전기(산업)기사)</t>
    <phoneticPr fontId="1" type="noConversion"/>
  </si>
  <si>
    <t>동기기 예상문제</t>
    <phoneticPr fontId="1" type="noConversion"/>
  </si>
  <si>
    <t>동기기_1(전기(산업)기사)</t>
    <phoneticPr fontId="1" type="noConversion"/>
  </si>
  <si>
    <t>동기기_1</t>
  </si>
  <si>
    <t>자동제어계의 요소와 구성</t>
  </si>
  <si>
    <t>라플라스 변환과 전달함수</t>
  </si>
  <si>
    <t>블록선도와 신호 흐름 선도</t>
  </si>
  <si>
    <t>과도응답 편차와 감도</t>
  </si>
  <si>
    <t>주파수 응답</t>
  </si>
  <si>
    <t>안정도 판별법 근궤적</t>
  </si>
  <si>
    <t>상태 방정식</t>
  </si>
  <si>
    <t>디지털 공학_1</t>
  </si>
  <si>
    <t>디지털 공학_2</t>
  </si>
  <si>
    <t>동기기_2(전기(산업)기사)</t>
    <phoneticPr fontId="1" type="noConversion"/>
  </si>
  <si>
    <t>동기기_2</t>
  </si>
  <si>
    <t>근궤적 상태방정식 디지털 공학 예상문제</t>
  </si>
  <si>
    <t>동기기_3(전기(산업)기사)</t>
    <phoneticPr fontId="1" type="noConversion"/>
  </si>
  <si>
    <t>동기기_3</t>
  </si>
  <si>
    <t>디지털 고객은 어떤 서비스를 원하는가_고객중심경영</t>
    <phoneticPr fontId="1" type="noConversion"/>
  </si>
  <si>
    <t>디지털 고객의 MOT는 마이크로 모멘트_고객중심경영</t>
    <phoneticPr fontId="1" type="noConversion"/>
  </si>
  <si>
    <t>디지털 기술에 아날로그 감성을 더하라_고객중심경영</t>
    <phoneticPr fontId="1" type="noConversion"/>
  </si>
  <si>
    <t>디지털 마케팅 캠페인 성과분석_매출만렙</t>
    <phoneticPr fontId="1" type="noConversion"/>
  </si>
  <si>
    <t>디지털 마케팅 캠페인 성과분석</t>
  </si>
  <si>
    <t>디지털 시대의 새로운 고객중심경영_고객중심경영</t>
    <phoneticPr fontId="1" type="noConversion"/>
  </si>
  <si>
    <t>디지털 접점으로 재설계하라_고객중심경영</t>
    <phoneticPr fontId="1" type="noConversion"/>
  </si>
  <si>
    <t>디지털로 넛지하라_고객중심경영</t>
    <phoneticPr fontId="1" type="noConversion"/>
  </si>
  <si>
    <t>디지털에도 사람의 기척을 남겨라_고객중심경영</t>
    <phoneticPr fontId="1" type="noConversion"/>
  </si>
  <si>
    <t>라플라스 변환(전기(산업)기사)</t>
    <phoneticPr fontId="1" type="noConversion"/>
  </si>
  <si>
    <t>라플라스 변환</t>
  </si>
  <si>
    <t>라플라스 변환 예상문제(전기(산업)기사)</t>
    <phoneticPr fontId="1" type="noConversion"/>
  </si>
  <si>
    <t>라플라스 변환 예상문제</t>
  </si>
  <si>
    <t>로지스틱 회귀분석_빅데이터분석기사</t>
    <phoneticPr fontId="1" type="noConversion"/>
  </si>
  <si>
    <t>로지스틱 회귀분석</t>
  </si>
  <si>
    <t>마케팅이란 무엇인가</t>
    <phoneticPr fontId="1" type="noConversion"/>
  </si>
  <si>
    <t>머리형의 이해 5번 6번 7번 유형_애니어그램</t>
    <phoneticPr fontId="1" type="noConversion"/>
  </si>
  <si>
    <t>머리형의 이해 5번 6번 7번 유형</t>
    <phoneticPr fontId="1" type="noConversion"/>
  </si>
  <si>
    <t>메타버스 마케팅 및 활용 방안은</t>
    <phoneticPr fontId="1" type="noConversion"/>
  </si>
  <si>
    <t>메타버스 순기능과 역기능은</t>
    <phoneticPr fontId="1" type="noConversion"/>
  </si>
  <si>
    <t>메타버스 전망 및 다양한 경제 활동은</t>
    <phoneticPr fontId="1" type="noConversion"/>
  </si>
  <si>
    <t>메타버스란 무엇인가</t>
  </si>
  <si>
    <t>메타버스란 무엇인가_메타버스마케팅</t>
    <phoneticPr fontId="1" type="noConversion"/>
  </si>
  <si>
    <t>메타버스로 인해 변화될 라이프 스타일은</t>
    <phoneticPr fontId="1" type="noConversion"/>
  </si>
  <si>
    <t>메타버스와 NFT는</t>
    <phoneticPr fontId="1" type="noConversion"/>
  </si>
  <si>
    <t>메타버스의 개론과 사례는</t>
    <phoneticPr fontId="1" type="noConversion"/>
  </si>
  <si>
    <t>메타버스의 활용 현황은</t>
    <phoneticPr fontId="1" type="noConversion"/>
  </si>
  <si>
    <t>모든 길은 고객경험으로 통한다_고객중심경영</t>
    <phoneticPr fontId="1" type="noConversion"/>
  </si>
  <si>
    <t>발전공학(전기(산업)기사)</t>
    <phoneticPr fontId="1" type="noConversion"/>
  </si>
  <si>
    <t>발전공학</t>
  </si>
  <si>
    <t>배선선로와 전기방식(전기(산업)기사)</t>
    <phoneticPr fontId="1" type="noConversion"/>
  </si>
  <si>
    <t>배선선로와 전기방식</t>
  </si>
  <si>
    <t>배선선로의 전기적 특성(전기(산업)기사)</t>
    <phoneticPr fontId="1" type="noConversion"/>
  </si>
  <si>
    <t>배선선로의 전기적 특성</t>
  </si>
  <si>
    <t>백터 정전계 예상문제(전기(산업)기사)</t>
    <phoneticPr fontId="1" type="noConversion"/>
  </si>
  <si>
    <t>백터 정전계 예상문제</t>
  </si>
  <si>
    <t>베트남의 경제 (1)_새롭게 한다 도이머이 정책_베트남</t>
    <phoneticPr fontId="1" type="noConversion"/>
  </si>
  <si>
    <t>베트남의 경제 (1)_새롭게 한다 도이머이 정책</t>
    <phoneticPr fontId="1" type="noConversion"/>
  </si>
  <si>
    <t>베트남의 경제 (2)_베트남 투자 키워드 국영기업 민영화_베트남</t>
    <phoneticPr fontId="1" type="noConversion"/>
  </si>
  <si>
    <t>베트남의 경제 (2)_베트남 투자 키워드 국영기업 민영화</t>
    <phoneticPr fontId="1" type="noConversion"/>
  </si>
  <si>
    <t>베트남의 경제 (3)_의류와 신발의 글로벌 아웃소싱_베트남</t>
    <phoneticPr fontId="1" type="noConversion"/>
  </si>
  <si>
    <t>베트남의 경제 (3)_의류와 신발의 글로벌 아웃소싱</t>
  </si>
  <si>
    <t>베트남의 경제 (4)_베트남의 국민기업 삼성전자와 LG전자_베트남</t>
    <phoneticPr fontId="1" type="noConversion"/>
  </si>
  <si>
    <t>베트남의 경제 (4)_베트남의 국민기업 삼성전자와 LG전자</t>
  </si>
  <si>
    <t>베트남의 사회 및 문화 (1)_독립보다 더 귀한 것은 없다_베트남</t>
    <phoneticPr fontId="1" type="noConversion"/>
  </si>
  <si>
    <t>베트남의 사회 및 문화 (1)_독립보다 더 귀한 것은 없다</t>
    <phoneticPr fontId="1" type="noConversion"/>
  </si>
  <si>
    <t>베트남의 사회 및 문화 (2)_정감_띤깜 문화_베트남</t>
    <phoneticPr fontId="1" type="noConversion"/>
  </si>
  <si>
    <t>베트남의 사회 및 문화 (2)_정감을 뜻하는 띤깜 문화</t>
    <phoneticPr fontId="1" type="noConversion"/>
  </si>
  <si>
    <t>베트남의 정치 (1)_평균 나이 30세 젊은 베트남_베트남</t>
    <phoneticPr fontId="1" type="noConversion"/>
  </si>
  <si>
    <t>베트남의 정치 (1)_평균 나이 30세 젊은 베트남</t>
  </si>
  <si>
    <t>베트남의 정치 (2)_베트남 유일의 정당 베트남 공산당_베트남</t>
    <phoneticPr fontId="1" type="noConversion"/>
  </si>
  <si>
    <t>베트남의 정치 (2)_베트남 유일의 정당 베트남 공산당</t>
  </si>
  <si>
    <t>벡터_1(전기(산업)기사)</t>
    <phoneticPr fontId="1" type="noConversion"/>
  </si>
  <si>
    <t>벡터_1</t>
  </si>
  <si>
    <t>벡터_2(전기(산업)기사)</t>
    <phoneticPr fontId="1" type="noConversion"/>
  </si>
  <si>
    <t>벡터_2</t>
  </si>
  <si>
    <t>변압기 예상문제(전기(산업)기사)</t>
    <phoneticPr fontId="1" type="noConversion"/>
  </si>
  <si>
    <t>변압기 예상문제</t>
  </si>
  <si>
    <t>변압기_1(전기(산업)기사)</t>
    <phoneticPr fontId="1" type="noConversion"/>
  </si>
  <si>
    <t>변압기_1</t>
  </si>
  <si>
    <t>변압기_2(전기(산업)기사)</t>
    <phoneticPr fontId="1" type="noConversion"/>
  </si>
  <si>
    <t>변압기_2</t>
  </si>
  <si>
    <t>변압기_3(전기(산업)기사)</t>
    <phoneticPr fontId="1" type="noConversion"/>
  </si>
  <si>
    <t>변압기_3</t>
  </si>
  <si>
    <t>보호 계전기(전기(산업)기사)</t>
    <phoneticPr fontId="1" type="noConversion"/>
  </si>
  <si>
    <t>보호 계전기</t>
  </si>
  <si>
    <t>분산형 전원 설비(1)(전기(산업)기사)</t>
    <phoneticPr fontId="1" type="noConversion"/>
  </si>
  <si>
    <t>분산형 전원 설비(1)</t>
  </si>
  <si>
    <t>분산형 전원 설비(2)(전기(산업)기사)</t>
    <phoneticPr fontId="1" type="noConversion"/>
  </si>
  <si>
    <t>분산형 전원 설비(2)</t>
  </si>
  <si>
    <t>분포 정수 회로(전기(산업)기사)</t>
    <phoneticPr fontId="1" type="noConversion"/>
  </si>
  <si>
    <t>분포 정수 회로</t>
  </si>
  <si>
    <t>분포 정수 회로 과도현상 예상문제(전기(산업)기사)</t>
    <phoneticPr fontId="1" type="noConversion"/>
  </si>
  <si>
    <t>분포 정수 회로 과도현상 예상문제</t>
  </si>
  <si>
    <t>비정현파 교류(전기(산업)기사)</t>
    <phoneticPr fontId="1" type="noConversion"/>
  </si>
  <si>
    <t>비정현파 교류</t>
  </si>
  <si>
    <t>비즈니스 모델_기획력</t>
    <phoneticPr fontId="1" type="noConversion"/>
  </si>
  <si>
    <t>비즈니스 모델</t>
  </si>
  <si>
    <t>사용자 정의 함수_파이썬</t>
    <phoneticPr fontId="1" type="noConversion"/>
  </si>
  <si>
    <t>서비스와 영업의 초크포인트를 찾아라_고객중심경영</t>
    <phoneticPr fontId="1" type="noConversion"/>
  </si>
  <si>
    <t>선로정수(RL_C)문제풀이(전기(산업)기사)</t>
    <phoneticPr fontId="1" type="noConversion"/>
  </si>
  <si>
    <t>선로정수(RL_C)문제풀이</t>
  </si>
  <si>
    <t>선로정수_1(전기(산업)기사)</t>
    <phoneticPr fontId="1" type="noConversion"/>
  </si>
  <si>
    <t>선로정수_1</t>
  </si>
  <si>
    <t>선로정수_2(전기(산업)기사)</t>
    <phoneticPr fontId="1" type="noConversion"/>
  </si>
  <si>
    <t>선로정수_2</t>
  </si>
  <si>
    <t>송배전선로의 운용과 보호(전기(산업)기사)</t>
    <phoneticPr fontId="1" type="noConversion"/>
  </si>
  <si>
    <t>송배전선로의 운용과 보호</t>
  </si>
  <si>
    <t>송전전압 및 송전용량(전기(산업)기사)</t>
    <phoneticPr fontId="1" type="noConversion"/>
  </si>
  <si>
    <t>송전전압 및 송전용량</t>
  </si>
  <si>
    <t>송전특성(전기(산업)기사)</t>
    <phoneticPr fontId="1" type="noConversion"/>
  </si>
  <si>
    <t>송전특성</t>
  </si>
  <si>
    <t>시니어를 위한 디지털은 없다_고객중심경영</t>
    <phoneticPr fontId="1" type="noConversion"/>
  </si>
  <si>
    <t>심리상담의 기초(필기)</t>
    <phoneticPr fontId="1" type="noConversion"/>
  </si>
  <si>
    <t>심리상담의 기초(실기)</t>
    <phoneticPr fontId="1" type="noConversion"/>
  </si>
  <si>
    <t>아날로그의 반격</t>
    <phoneticPr fontId="1" type="noConversion"/>
  </si>
  <si>
    <t>에니어그램의 개요 및 힘의 중심_애니어그램</t>
    <phoneticPr fontId="1" type="noConversion"/>
  </si>
  <si>
    <t>옥측_옥외 의 배 분전반 및 배선기구 등의 시설 문제풀이(전기(산업)기사)</t>
    <phoneticPr fontId="1" type="noConversion"/>
  </si>
  <si>
    <t>옥측_옥외 의 배 분전반 및 배선기구 등의 시설 문제풀이</t>
  </si>
  <si>
    <t>옴의 법칙(전기(산업)기사)</t>
    <phoneticPr fontId="1" type="noConversion"/>
  </si>
  <si>
    <t>배전선로구성_송배전선로운용보호_수화력및원자력공학</t>
    <phoneticPr fontId="1" type="noConversion"/>
  </si>
  <si>
    <t>옴의 법칙</t>
  </si>
  <si>
    <t>용어의 정의와 시설기준 단락전류 보호장치 문제풀이(전기(산업)기사)</t>
    <phoneticPr fontId="1" type="noConversion"/>
  </si>
  <si>
    <t>용어의 정의와 시설기준 단락전류 보호장치 문제풀이</t>
    <phoneticPr fontId="1" type="noConversion"/>
  </si>
  <si>
    <t>유도기 예상문제(전기(산업)기사)</t>
    <phoneticPr fontId="1" type="noConversion"/>
  </si>
  <si>
    <t>유도기 예상문제</t>
  </si>
  <si>
    <t>유도기_1(전기(산업)기사)</t>
    <phoneticPr fontId="1" type="noConversion"/>
  </si>
  <si>
    <t>유도기_1</t>
  </si>
  <si>
    <t>유도기_2(전기(산업)기사)</t>
    <phoneticPr fontId="1" type="noConversion"/>
  </si>
  <si>
    <t>유도기_2</t>
  </si>
  <si>
    <t>유도기_3(전기(산업)기사)</t>
    <phoneticPr fontId="1" type="noConversion"/>
  </si>
  <si>
    <t>유도기_3</t>
  </si>
  <si>
    <t>유도장해 및 안정도(전기(산업)기사)</t>
    <phoneticPr fontId="1" type="noConversion"/>
  </si>
  <si>
    <t>유도장해 및 안정도</t>
  </si>
  <si>
    <t>유도장해 및 안정도 송전특성 송전전압과 송전용량 문제풀이(전기(산업)기사)</t>
    <phoneticPr fontId="1" type="noConversion"/>
  </si>
  <si>
    <t>유도장해 및 안정도 송전특성 송전전압과 송전용량 문제풀이</t>
  </si>
  <si>
    <t>유전체 예상문제(전기(산업)기사)</t>
    <phoneticPr fontId="1" type="noConversion"/>
  </si>
  <si>
    <t>유전체 예상문제</t>
  </si>
  <si>
    <t>유전체_1(전기(산업)기사)</t>
    <phoneticPr fontId="1" type="noConversion"/>
  </si>
  <si>
    <t>유전체_1</t>
  </si>
  <si>
    <t>유전체_2(전기(산업)기사)</t>
    <phoneticPr fontId="1" type="noConversion"/>
  </si>
  <si>
    <t>유전체_2</t>
    <phoneticPr fontId="1" type="noConversion"/>
  </si>
  <si>
    <t>이상전압(전기(산업)기사)</t>
    <phoneticPr fontId="1" type="noConversion"/>
  </si>
  <si>
    <t>이상전압</t>
  </si>
  <si>
    <t>이익잉여금처분계산서_회계원리</t>
    <phoneticPr fontId="1" type="noConversion"/>
  </si>
  <si>
    <t>Intro_영업비밀보호의 중요성</t>
  </si>
  <si>
    <t>부정경쟁방지 및 영업비밀보호에 관한 법률</t>
  </si>
  <si>
    <t>영업비밀 성립요건(1)_고객정보를 USB로 빼돌린 여행사 직원</t>
  </si>
  <si>
    <t>영업비밀 성립요건(2)_영업비밀을 이용하여 거래처 빼앗은 주류회사 임원</t>
    <phoneticPr fontId="1" type="noConversion"/>
  </si>
  <si>
    <t>영업비밀 성립요건(3)_영업비밀 갖고 모바일게임회사 간 영업팀장</t>
    <phoneticPr fontId="1" type="noConversion"/>
  </si>
  <si>
    <t>영업비밀 성립요건(4)_원재료 배합비율은 영업비밀</t>
  </si>
  <si>
    <t>영업비밀과 계약(1)_근로계약서와 비밀유지계약서의 작성</t>
  </si>
  <si>
    <t>영업비밀과 계약(2)_전직금지약정과 퇴직 후 지켜야 할 비밀유지의무</t>
  </si>
  <si>
    <t>영업비밀과 계약(3)_거래처와의 비밀유지약정서의 작성</t>
  </si>
  <si>
    <t>영업비밀과 계약(4)_비밀유지기간은 언제까지인가</t>
  </si>
  <si>
    <t>영업비밀과 구제(1)_손해배상</t>
  </si>
  <si>
    <t>영업비밀과 구제(2)_형사처벌</t>
  </si>
  <si>
    <t>영업비밀과 구제(3)</t>
  </si>
  <si>
    <t>영업비밀 분쟁사례(1)</t>
  </si>
  <si>
    <t>영업비밀 분쟁사례(2)</t>
  </si>
  <si>
    <t>영업비밀 분쟁사례(3)</t>
  </si>
  <si>
    <t>해외기업과의 분쟁사례(1)_일본 신일본제철의 전기강판제조기술 소송사건</t>
  </si>
  <si>
    <t>해외기업과의 분쟁사례(2)_미국 듀폰의 아라미드 섬유 소송사건</t>
  </si>
  <si>
    <t>해외기업과의 분쟁사례(3)_LED기술 소송사건</t>
  </si>
  <si>
    <t>해외기업과의 분쟁사례(4)_일본 도시바와 미국 샌디스크의 반도체 소송</t>
    <phoneticPr fontId="1" type="noConversion"/>
  </si>
  <si>
    <t>서로 달라서 생기는 갈등을 해결하려면</t>
  </si>
  <si>
    <t>역할과 조직 구조 때문에 발생하는 갈등을 해결하려면</t>
  </si>
  <si>
    <t>이해관계 충돌 때문에 발생하는 갈등을 해결하려면</t>
  </si>
  <si>
    <t>해석 차이로 인한 갈등을 해결하려면</t>
  </si>
  <si>
    <t>갈등 관리에 유용한 커뮤니케이션 팁</t>
  </si>
  <si>
    <t>다른 사람 간의 갈등 해결을 도와주는 팁</t>
  </si>
  <si>
    <t>언택트 시대의 갈등 관리 팁</t>
  </si>
  <si>
    <t>갈등 관리 스킬 레벨 업</t>
  </si>
  <si>
    <t>창의에 대한 이해</t>
  </si>
  <si>
    <t>창의에 대한 오해와 진실</t>
  </si>
  <si>
    <t>다르게 듣기 모차르트</t>
  </si>
  <si>
    <t>다르게 듣기 마음 읽기</t>
  </si>
  <si>
    <t>새롭게 말하기 고흐</t>
  </si>
  <si>
    <t>새롭게 말하기 은유</t>
  </si>
  <si>
    <t>다양하게 생각하기 발상의 전환</t>
  </si>
  <si>
    <t>다양하게 생각하기 집단지성</t>
  </si>
  <si>
    <t>조직문화와 워라밸</t>
  </si>
  <si>
    <t>워라밸을 선언하는 당신에게</t>
  </si>
  <si>
    <t>워라밸을 위한 사전점검</t>
  </si>
  <si>
    <t>워라밸 방해요소 제거하기</t>
  </si>
  <si>
    <t>일하며 생활하며 행복하기</t>
  </si>
  <si>
    <t>나에게 필요한 쉼표</t>
  </si>
  <si>
    <t>재택근무 효과 높이기</t>
  </si>
  <si>
    <t>워라밸을 돕는 조직 소통법</t>
  </si>
  <si>
    <t>셀프 리더십의 이해</t>
  </si>
  <si>
    <t>셀프 리더십의 기본재료</t>
  </si>
  <si>
    <t>셀프 리더십의 심화재료</t>
  </si>
  <si>
    <t>뉴 노멀 인재를 위한 셀프 리더십 강화전략</t>
  </si>
  <si>
    <t>팔로워십의 이해</t>
  </si>
  <si>
    <t>팔로워십 유형진단</t>
  </si>
  <si>
    <t>팔로워십 실천스킬</t>
  </si>
  <si>
    <t>뉴 노멀 인재를 위한 팔로워십 강화전략</t>
  </si>
  <si>
    <t>내가 알던 상식이 막상 닥쳐 보니 현실과 다른 이유는 무엇인가요</t>
  </si>
  <si>
    <t>팀장의 업무부담은 왜 더 심해지기만 할까요</t>
  </si>
  <si>
    <t>자부심 사명감 기대감을 만드는 방법은 없을까요</t>
  </si>
  <si>
    <t>팀장의 가장 중요한 역할은 실적 아닌가요</t>
  </si>
  <si>
    <t>왜 내가 하는 말에 힘이 실리지 않을까요</t>
  </si>
  <si>
    <t>불필요한 업무는 무엇이고 어떻게 줄일 수 있을까요</t>
  </si>
  <si>
    <t>팀장의 지시를 가볍게 생각하고 일하는 팀원을 어떻게 바꿀 수 있을까요</t>
  </si>
  <si>
    <t>일하는 스타일이 다른 직원들 불필요한 갈등을 줄일 수 있는 방법은 없을까요</t>
  </si>
  <si>
    <t>저성과자의 역량을 어떻게 올릴 수 있을까요</t>
  </si>
  <si>
    <t>일 잘하는 팀의 직원들은 어떻게 행동하나요</t>
  </si>
  <si>
    <t>개인주의 성향이 강하고 어려운 일은 회피하는 젊은 직원들과 어떻게 소통</t>
    <phoneticPr fontId="1" type="noConversion"/>
  </si>
  <si>
    <t>팀원들보다 팀장이 더 눈치 보는 상황 정상인가요</t>
  </si>
  <si>
    <t>임원 때문에 팀장의 리더십이 약화되는데 방법이 없을까요</t>
  </si>
  <si>
    <t>최고의 팀을 만드는 가장 중요한 요소는 무엇입니까</t>
  </si>
  <si>
    <t>탄탄한 조직력을 갖춘 경쟁력 있는 팀을 만드는 방법은 무엇입니까</t>
  </si>
  <si>
    <t>상황변화에 따라 의사결정을 바꾸는 게 부담 됩니다 나는 일관성이 없는 팀장인가요</t>
  </si>
  <si>
    <t>시작은 커뮤니케이션</t>
  </si>
  <si>
    <t>좋은 기획을 하기 위한 프로세스</t>
  </si>
  <si>
    <t>보고서 작성을 위한 사고법 사고법1 _ 전략적 사고</t>
  </si>
  <si>
    <t>보고서 작성을 위한 사고법2 _ 논리적 사고</t>
  </si>
  <si>
    <t>보고서 작성을 위한 사고법3 _ 창의적 사고</t>
  </si>
  <si>
    <t>보고서 작성법1_문장력</t>
  </si>
  <si>
    <t>보고서 작성법2_구성력</t>
  </si>
  <si>
    <t>보고서 작성법3_표현력</t>
  </si>
  <si>
    <t>1페이지 보고서 작성하기</t>
  </si>
  <si>
    <t>공문과 품의서 작성하기</t>
  </si>
  <si>
    <t>사업계획서 작성하기</t>
  </si>
  <si>
    <t>파워포인트 보고서 작성하기 1</t>
  </si>
  <si>
    <t>파워포인트 보고서 작성하기 2</t>
  </si>
  <si>
    <t>1대1 대면보고 스킬</t>
  </si>
  <si>
    <t>프레젠테이션 스킬1</t>
  </si>
  <si>
    <t>프레젠테이션 스킬2</t>
  </si>
  <si>
    <t>일잘러는 이럴 때 이런 보고를 한다 1</t>
  </si>
  <si>
    <t>일잘러는 이럴 때 이런 보고를 한다 2</t>
  </si>
  <si>
    <t>일잘러는 이럴 때 이런 보고를 한다 3</t>
  </si>
  <si>
    <t>보고의 달인이 되는 노하우</t>
  </si>
  <si>
    <t>미디어 환경의 변화 (PR 환경조사 계획하기)</t>
  </si>
  <si>
    <t>미디어 환경 변화와 PR (PR 환경조사 계획하기)</t>
  </si>
  <si>
    <t>매체와 PR 커뮤니케이션 계획 (언론 홍보계획 수립하기)</t>
  </si>
  <si>
    <t>PR 커뮤니케이션과 네트워크 (언론 네트워크 구축하기)</t>
  </si>
  <si>
    <t>PR 커뮤니케이션 전개 (언론 홍보활동 전개하기)</t>
  </si>
  <si>
    <t>PR을 위한 스토리텔링 1 (언론 홍보활동 전개하기)</t>
  </si>
  <si>
    <t>PR을 위한 스토리텔링 2 (언론 홍보활동 전개하기)</t>
  </si>
  <si>
    <t>PR 커뮤니케이션 평가 (언론 홍보활동 평가하기)</t>
  </si>
  <si>
    <t>PR 커뮤니케이션 매체의 선정 (PR 매체 선정하기)</t>
  </si>
  <si>
    <t>콘셉트의 차별화 (PR 메시지 개발하기)</t>
  </si>
  <si>
    <t>핵심 메시지의 구성 (PR 메시지 개발하기)</t>
  </si>
  <si>
    <t>핵심 메시지 작성과 전달 (PR 메시지 개발하기)</t>
  </si>
  <si>
    <t>커뮤니케이션 전략과 시나리오 (위기관리체계 구축하기)</t>
  </si>
  <si>
    <t>커뮤니케이션 교육과 협력 (위기관리체계 구축하기)</t>
  </si>
  <si>
    <t>리스크 대처 커뮤니케이션 (위기 대응하기)</t>
  </si>
  <si>
    <t>성공적 메시지와 설득의 힘 (위기 대응하기</t>
  </si>
  <si>
    <t>뉴노멀 커뮤니케이션의 이해</t>
  </si>
  <si>
    <t>뉴노멀 커뮤니케이션 전략</t>
  </si>
  <si>
    <t>뉴노멀 시대에 피해야 할 소통</t>
  </si>
  <si>
    <t>뉴노멀 시대에 적합한 새로운 소통</t>
  </si>
  <si>
    <t>언택트 커뮤니케이션</t>
  </si>
  <si>
    <t>비대면 회의</t>
  </si>
  <si>
    <t>오프라인 커뮤니케이션</t>
  </si>
  <si>
    <t>뉴노멀 시대 소통달인의 핵심 스킬</t>
  </si>
  <si>
    <t>디자인 일반</t>
  </si>
  <si>
    <t>디자인의 요소와 원리</t>
  </si>
  <si>
    <t>디자인사</t>
  </si>
  <si>
    <t>디자인과 마케팅</t>
  </si>
  <si>
    <t>시각 디자인1</t>
  </si>
  <si>
    <t>시각 디자인2</t>
  </si>
  <si>
    <t>제품 디자인</t>
  </si>
  <si>
    <t>실내 디자인</t>
  </si>
  <si>
    <t>색의 기본 원리</t>
  </si>
  <si>
    <t>색의 혼합 및 색의 표시방법</t>
  </si>
  <si>
    <t>색의 지각과 심리</t>
  </si>
  <si>
    <t>색채조화</t>
  </si>
  <si>
    <t>제도일반</t>
  </si>
  <si>
    <t>평면도법</t>
  </si>
  <si>
    <t>투상도법과 투시도법</t>
  </si>
  <si>
    <t>재료 일반_종이재료</t>
  </si>
  <si>
    <t>디자인 표현재료(채색재료)</t>
  </si>
  <si>
    <t>사진재료 일반</t>
  </si>
  <si>
    <t>공업재료 일반1</t>
  </si>
  <si>
    <t>공업재료 일반2</t>
  </si>
  <si>
    <t>공업재료 일반3</t>
  </si>
  <si>
    <t>도장재료</t>
  </si>
  <si>
    <t>컴퓨터그래픽스의 이해</t>
  </si>
  <si>
    <t>컴퓨터그래픽스의 원리</t>
  </si>
  <si>
    <t>컴퓨터그래픽스 시스템 구성</t>
  </si>
  <si>
    <t>컴퓨터 응용디자인1</t>
  </si>
  <si>
    <t>컴퓨터 응용디자인2</t>
  </si>
  <si>
    <t>컴퓨터에 관한 지식1_컴퓨터에 관한 지식2</t>
  </si>
  <si>
    <t>컴퓨터그래픽스운용기능사 문제 분석하기</t>
  </si>
  <si>
    <t>미래복합재난 시나리오 공모전 포스터1</t>
  </si>
  <si>
    <t>미래복합재난 시나리오 공모전 포스터2</t>
  </si>
  <si>
    <t>미래복합재난 시나리오 공모전 포스터3</t>
  </si>
  <si>
    <t>순천만 갈대축제 포스터1</t>
  </si>
  <si>
    <t>순천만 갈대축제 포스터2</t>
  </si>
  <si>
    <t>무형유산 UCC 공모전 포스터1</t>
  </si>
  <si>
    <t>무형유산 UCC 공모전 포스터2</t>
  </si>
  <si>
    <t>봉화 버섯축제 포스터1</t>
  </si>
  <si>
    <t>봉화 버섯축제 포스터2</t>
  </si>
  <si>
    <t>해남군 매실 홍보 포스터1</t>
  </si>
  <si>
    <t>해남군 매실 홍보 포스터2</t>
  </si>
  <si>
    <t>책나라 군포 철쭉축제 포스터1</t>
  </si>
  <si>
    <t>책나라 군포 철쭉축제 포스터2</t>
  </si>
  <si>
    <t>순천만 국제정원박람회 포스터1</t>
  </si>
  <si>
    <t>순천만 국제정원박람회 포스터2</t>
  </si>
  <si>
    <t>2018 평창 동계올림픽대회 포스터1</t>
  </si>
  <si>
    <t>2018 평창 동계올림픽대회 포스터2</t>
  </si>
  <si>
    <t>창녕군 브랜드 슬로건 공모전 포스터1</t>
  </si>
  <si>
    <t>창녕군 브랜드 슬로건 공모전 포스터2</t>
  </si>
  <si>
    <t>논산 딸기축제 포스터1</t>
  </si>
  <si>
    <t>논산 딸기축제 포스터2</t>
  </si>
  <si>
    <t>서울 공공주택 주거복지 페스티벌 포스터1</t>
  </si>
  <si>
    <t>서울 공공주택 주거복지 페스티벌 포스터2</t>
  </si>
  <si>
    <t>자격증 기출 필터 정리</t>
  </si>
  <si>
    <t>자료의 외부 표현 방식_레지스터_주기억장치</t>
  </si>
  <si>
    <t>기타 메모리_BIOS와 CMOS</t>
  </si>
  <si>
    <t>채널과 DMA_하드디스크</t>
  </si>
  <si>
    <t>SSD 광학디스크 업그레이드_시스템 소프트웨어</t>
  </si>
  <si>
    <t>운영체제 평가기준과 운용기법_소프트웨어 분류와 테스트 기법</t>
  </si>
  <si>
    <t>파일 탐색기_폴더 옵션과 연결 프로그램_window 보조프로그램</t>
  </si>
  <si>
    <t>휴지통_[설정] _ [앱 및 기능] [업데이터 및 보안]_프린터</t>
  </si>
  <si>
    <t>시스템구성 작업 관리자_방화벽 및 네트워크 보호_디스크 조각 모음 및 시스템 문제 해결</t>
    <phoneticPr fontId="1" type="noConversion"/>
  </si>
  <si>
    <t>네트워크 관련 유틸리티_데이터 통신의 개념과 데이터 전송계_네트워크 관련 장비</t>
  </si>
  <si>
    <t>무선통신망_인트라넷_익스트라넷 IP주소</t>
  </si>
  <si>
    <t>OSI 7 Layer_프로토콜과 TCP_IP_전자우편 FTP Telnet</t>
  </si>
  <si>
    <t>통신관련 용어_객체지향 프로그래밍 언어 웹관련 용어_그래픽 기법</t>
  </si>
  <si>
    <t>이미지 파일 형식_비디오 데이터 스트리밍_비디오 데이터</t>
  </si>
  <si>
    <t>데이터 입력_수식 날짜시간 한자 데이터</t>
  </si>
  <si>
    <t>통합문서 보호_조건이 포함된 사용자 지정 서식</t>
  </si>
  <si>
    <t>조건부 서식_[보기] 탭 통합문서 보기</t>
  </si>
  <si>
    <t>인쇄_페이지 설정</t>
  </si>
  <si>
    <t>[보기] 탭 창 그룹_정렬_자동필터</t>
  </si>
  <si>
    <t>고급필터_외부데이터 텍스트 나누기</t>
  </si>
  <si>
    <t>차트_부분합</t>
  </si>
  <si>
    <t>데이터 표 데이터 통합_피벗 테이블</t>
  </si>
  <si>
    <t>목표값 찾기 시나리오_메크로 1_메크로2</t>
  </si>
  <si>
    <t>수식 입력과 참조_수학 함수</t>
  </si>
  <si>
    <t>자리올림 텍스트 함수_논리 정보함수</t>
  </si>
  <si>
    <t>통계 함수</t>
  </si>
  <si>
    <t>찾기 참조 영역 함수_배열 상수 배열 수식</t>
  </si>
  <si>
    <t>자주 출제되는 배열 수식</t>
  </si>
  <si>
    <t>개체_개체 컨트롤</t>
  </si>
  <si>
    <t>데이터베이스의 개요_ 데이터베이스 모델</t>
  </si>
  <si>
    <t>데이터베이스 조작어(DML)_SQL_정렬 그룹_연산자</t>
  </si>
  <si>
    <t>DBMS DBA_키의 종류</t>
  </si>
  <si>
    <t>무결성 이상현상_정규화_Access_데이터 형식 입력마스크</t>
  </si>
  <si>
    <t>Access_입력마스크_Access_유효성검사</t>
  </si>
  <si>
    <t>Access_인덱스_Access_관계_Access_조인(JOIN)</t>
  </si>
  <si>
    <t>Access_참조 무결성 옵션_Access_외부데이터 가져오기</t>
  </si>
  <si>
    <t>Access_데이터 내보내기_Query</t>
  </si>
  <si>
    <t>매개변수 크로스 탭 요약_함수_텍스트 수학_함수_분기 그룹</t>
  </si>
  <si>
    <t>폼 만들기_폼_속성_데이터 기타 탭_폼 하위 폼_Chapter 04 폼_컨트롤1</t>
  </si>
  <si>
    <t>폼 컨트롤 데이터 기타_도메인 함수</t>
  </si>
  <si>
    <t>보고서_보고서의 종류_보고서의 구성</t>
  </si>
  <si>
    <t>머리글_바닥글 요약 페이지 번호_보고서 정렬 그룹화_페이지 설정 보고서 보기</t>
  </si>
  <si>
    <t>매크로_매크로 함수_액세스 개체</t>
  </si>
  <si>
    <t>고급필터 기초</t>
  </si>
  <si>
    <t>고급필터 유형</t>
  </si>
  <si>
    <t>조건부서식 유형</t>
  </si>
  <si>
    <t>페이지레이아웃 유형_시트보호 유형</t>
  </si>
  <si>
    <t>문자열 함수 기초</t>
  </si>
  <si>
    <t>문자열 함수2</t>
  </si>
  <si>
    <t>날짜시간 함수1_날짜시간 함수2</t>
  </si>
  <si>
    <t>논리 함수1</t>
  </si>
  <si>
    <t>논리 함수2</t>
  </si>
  <si>
    <t>통계 함수1_통계 함수2</t>
  </si>
  <si>
    <t>수학삼각 함수1</t>
  </si>
  <si>
    <t>수학삼각 함수2</t>
  </si>
  <si>
    <t>찾기참조 함수1</t>
  </si>
  <si>
    <t>찾기참조 함수2</t>
  </si>
  <si>
    <t>데이터베이스 함수1</t>
  </si>
  <si>
    <t>데이터베이스 함수2_재무 함수</t>
  </si>
  <si>
    <t>배열 수식1</t>
  </si>
  <si>
    <t>배열 수식2</t>
  </si>
  <si>
    <t>사용자정의 함수</t>
  </si>
  <si>
    <t>피벗테이블</t>
  </si>
  <si>
    <t>데이터 유효성 검사_중복된 데이터 삭제_ 자동필터</t>
  </si>
  <si>
    <t>부분합_데이터 통합</t>
  </si>
  <si>
    <t>데이터표_목표값 찾기_텍스트 나누기</t>
  </si>
  <si>
    <t>차트 유형</t>
  </si>
  <si>
    <t>매크로</t>
  </si>
  <si>
    <t>프로시져 1</t>
  </si>
  <si>
    <t>프로시져 2</t>
  </si>
  <si>
    <t>프로시져 3</t>
  </si>
  <si>
    <t>테이블 완성 유형</t>
  </si>
  <si>
    <t>조회 속성 설정 유형_관계 설정 유형_외부데이터 가져오기 유형</t>
  </si>
  <si>
    <t>폼 완성 유형</t>
  </si>
  <si>
    <t>하위 폼 유형_조건부 서식 유형_조회 속성 유형</t>
  </si>
  <si>
    <t>폼 함수 도메인 함수 유형</t>
  </si>
  <si>
    <t>폼 매크로 유형</t>
  </si>
  <si>
    <t>보고서완성</t>
  </si>
  <si>
    <t>Access 프로시져 1 (조회)</t>
  </si>
  <si>
    <t>Access 프로시져 2 _ Msgbox</t>
  </si>
  <si>
    <t>Access 프로시져 3 _ 보고서 폼 열기 닫기</t>
  </si>
  <si>
    <t>Access 프로시져 4 _ 기타및RUNSQL</t>
  </si>
  <si>
    <t>Access 프로시져 5 _ ADO</t>
  </si>
  <si>
    <t>선택쿼리_크로스탭 쿼리</t>
  </si>
  <si>
    <t>매개변수 쿼리_테이블만들기 쿼리</t>
  </si>
  <si>
    <t>중복 불일치 검색 쿼리_실행 쿼리</t>
  </si>
  <si>
    <t>장치설명 및 크기 용량 순서_컴퓨터의 발전과 주기억장치</t>
  </si>
  <si>
    <t>CPU와 자료 처리별 분류_작업관리자 단축키 작업표시줄</t>
  </si>
  <si>
    <t>바로가기 아이콘 휴지통 사용자 계정_마우스 키보드 속성 프린터</t>
  </si>
  <si>
    <t>네트워크 시스템 도구_코드 및 운영체제</t>
  </si>
  <si>
    <t>프로그램 및 멀티미디어 형식과 특징_네트워크 장비 및 LAN 접근</t>
  </si>
  <si>
    <t>프로토콜과 인터넷_전자우편 서비스 바이러스 Windows 특징</t>
  </si>
  <si>
    <t>유틸리티 및 프로그래밍 신기술 용어_인터넷 통신 보안 전자출판 용어 및 글꼴 구현</t>
  </si>
  <si>
    <t>데이터 입력 및 사용자 지정 서식_사용자 지정 문제풀이 및 자동 채우기</t>
  </si>
  <si>
    <t>메모 이름 정의 기타_조건부 서식 고급필터</t>
  </si>
  <si>
    <t>틀 고정 창 나누기 페이지 설정 정렬_부분합 목표값 찾기 시나리오</t>
  </si>
  <si>
    <t>피벗테이블 데이터 통합 데이터 표_매크로</t>
  </si>
  <si>
    <t>차트_오류 메시지 수학및통계 함수 설명</t>
  </si>
  <si>
    <t>수학및통계 함수 설명 문제풀이 논리 함수_조건 함수 문자 함수 선택 함수</t>
  </si>
  <si>
    <t>날짜 시간 함수 데이터베이스 함수_자리수 지정 절삭 함수 참조 함수</t>
  </si>
  <si>
    <t>입력 연습 및 단축키_기본작업1 입력 작업(이론 실습)</t>
  </si>
  <si>
    <t>기본작업2 서식 작업(이론1 이론2 실습1)</t>
  </si>
  <si>
    <t>기본작업2 서식 작업(실습2 실습3)_기본작업3 연산자(이론)</t>
  </si>
  <si>
    <t>기본작업3 셀 참조 조건 비교 와일드카드 조건부 서식(이론1 이론2 실습1)</t>
  </si>
  <si>
    <t>기본작업3 조건부 서식(실습2) 고급필터(이론 실습1)</t>
  </si>
  <si>
    <t>기본작업3 고급필터(실습2) 외부데이터(이론 실습) 연결하여 붙여넣기(이론 실습)</t>
  </si>
  <si>
    <t>분석작업1 정렬(이론 및 실습)_분석작업2 부분합(이론 실습1 실습2)</t>
  </si>
  <si>
    <t>분석작업3 시나리오(이론 실습1 실습2)</t>
  </si>
  <si>
    <t>분석작업4 데이터 통합(이론 실습)_5 데이터 표(이론 실습)_6 목표값 찾기(이론 실습)</t>
    <phoneticPr fontId="1" type="noConversion"/>
  </si>
  <si>
    <t>분석작업7 피벗테이블(이론 실습1 실습2)</t>
  </si>
  <si>
    <t>기타작업1 매크로(이론 실습 기본 함수)</t>
  </si>
  <si>
    <t>기타작업1 매크로(실습 매크로 작업1_1 1_2 2)</t>
  </si>
  <si>
    <t>기타작업2 차트(이론 실습1 실습2)</t>
  </si>
  <si>
    <t>계산작업1 수학및통계 함수(이론1 이론2)</t>
  </si>
  <si>
    <t>계산작업1 수학및통계 함수(실습1 실습2)</t>
  </si>
  <si>
    <t>계산작업2 논리 함수(이론 실습1 실습2)</t>
  </si>
  <si>
    <t>계산작업3 조건 함수(이론 실습)</t>
  </si>
  <si>
    <t>계산작업4 문자 선택 함수(이론1 이론2)</t>
  </si>
  <si>
    <t>계산작업4 문자 선택 함수(실습1 실습2 실습3)</t>
  </si>
  <si>
    <t>계산작업5 날짜 시간 함수(이론 실습)</t>
  </si>
  <si>
    <t>계산작업6 자리수 지정 절삭 함수 데이터베이스 함수(이론 실습)</t>
  </si>
  <si>
    <t>계산작업7 참조 함수(이론 실습)</t>
  </si>
  <si>
    <t>이익잉여금처분계산서</t>
  </si>
  <si>
    <t>이젠 커넥티드 싸움이다 연결_고객중심경영</t>
    <phoneticPr fontId="1" type="noConversion"/>
  </si>
  <si>
    <t>이젠 커넥티드 싸움이다 연결</t>
  </si>
  <si>
    <t>이프랜드_메타버스</t>
    <phoneticPr fontId="1" type="noConversion"/>
  </si>
  <si>
    <t>인덕턴스 예상문제(전기(산업)기사)</t>
    <phoneticPr fontId="1" type="noConversion"/>
  </si>
  <si>
    <t>인덕턴스 예상문제</t>
  </si>
  <si>
    <t>인덕턴스_1(전기(산업)기사)</t>
    <phoneticPr fontId="1" type="noConversion"/>
  </si>
  <si>
    <t>인덕턴스_1</t>
  </si>
  <si>
    <t>인덕턴스_2(전기(산업)기사)</t>
    <phoneticPr fontId="1" type="noConversion"/>
  </si>
  <si>
    <t>인덕턴스_2</t>
  </si>
  <si>
    <t>임차인 관리1_임대차관리</t>
    <phoneticPr fontId="1" type="noConversion"/>
  </si>
  <si>
    <t>임차인 관리1</t>
    <phoneticPr fontId="1" type="noConversion"/>
  </si>
  <si>
    <t>임차인 관리2_임대차관리</t>
    <phoneticPr fontId="1" type="noConversion"/>
  </si>
  <si>
    <t>임차인 관리2</t>
  </si>
  <si>
    <t>자동제어계의 요소와 구성 라플라스 변환과 전달함수 블록선도와 신호 흐름선도 예상문제</t>
    <phoneticPr fontId="1" type="noConversion"/>
  </si>
  <si>
    <t>자동제어계의 요소와 구성 라플라스 변환과 전달함수 블록선도와 신호 흐름선도 예상 문제</t>
    <phoneticPr fontId="1" type="noConversion"/>
  </si>
  <si>
    <t>자성체와 자기 회로_1(전기(산업)기사)</t>
    <phoneticPr fontId="1" type="noConversion"/>
  </si>
  <si>
    <t>자성체와 자기 회로_1</t>
  </si>
  <si>
    <t>자성체와 자기 회로_2(전기(산업)기사)</t>
    <phoneticPr fontId="1" type="noConversion"/>
  </si>
  <si>
    <t>자성체와 자기 회로_2</t>
  </si>
  <si>
    <t>자성체와 자기회로 예상문제(전기(산업)기사)</t>
    <phoneticPr fontId="1" type="noConversion"/>
  </si>
  <si>
    <t>자성체와 자기회로 예상문제</t>
  </si>
  <si>
    <t>장형의 이해 8번 9번 1번 유형_애니어그램</t>
    <phoneticPr fontId="1" type="noConversion"/>
  </si>
  <si>
    <t>은퇴 후 유형</t>
  </si>
  <si>
    <t>감정관리</t>
  </si>
  <si>
    <t>건강관리</t>
  </si>
  <si>
    <t>마음관리</t>
  </si>
  <si>
    <t>운동관리</t>
  </si>
  <si>
    <t>가족관계</t>
  </si>
  <si>
    <t>친구관계</t>
  </si>
  <si>
    <t>재무설계</t>
  </si>
  <si>
    <t>문서작성 계획하기</t>
  </si>
  <si>
    <t>자료 조사 및 정리 방법 파악하기</t>
  </si>
  <si>
    <t>문서 완성하기</t>
  </si>
  <si>
    <t>문서 수 발신하기</t>
  </si>
  <si>
    <t>문서 정리하기</t>
  </si>
  <si>
    <t>문서 보관 보존하기</t>
  </si>
  <si>
    <t>자료 수집하기</t>
  </si>
  <si>
    <t>자료 분석 가공 활용하기</t>
  </si>
  <si>
    <t>회의 준비하기</t>
  </si>
  <si>
    <t>회의 운영 보조하기</t>
  </si>
  <si>
    <t>업무 접수하기</t>
  </si>
  <si>
    <t>업무 지원하기 및 부서 일정 관리하기</t>
  </si>
  <si>
    <t>사무기기 운용하기</t>
  </si>
  <si>
    <t>사무물품 관리하기</t>
  </si>
  <si>
    <t>사무환경 유지하기</t>
  </si>
  <si>
    <t>사무행정 직무 이해</t>
  </si>
  <si>
    <t>조직문화 관리</t>
  </si>
  <si>
    <t>업무처리 규정</t>
  </si>
  <si>
    <t>업무 커뮤니케이션 1</t>
  </si>
  <si>
    <t>업무 커뮤니케이션 2</t>
  </si>
  <si>
    <t>공문서 작성 실무</t>
  </si>
  <si>
    <t>보고서 작성 실무</t>
  </si>
  <si>
    <t>회의문서 작성 실무</t>
  </si>
  <si>
    <t>회의 및 워크샵 운영 실무</t>
  </si>
  <si>
    <t>데이터 관리를 위한 협업 도구 1</t>
  </si>
  <si>
    <t>데이터 관리를 위한 협업 도구 2</t>
  </si>
  <si>
    <t>데이터 관리를 위한 협업 도구 3</t>
  </si>
  <si>
    <t>데이터 분석 및 활용</t>
  </si>
  <si>
    <t>스마트폰 어플을 활용한 업무처리</t>
  </si>
  <si>
    <t>사외 웹 사이트를 활용한 업무처리</t>
  </si>
  <si>
    <t>협상을 바라보는 관점의 변화</t>
  </si>
  <si>
    <t>협상의 핵심에 다가가기</t>
  </si>
  <si>
    <t>협상에서 가장 중요한 자산 신뢰</t>
  </si>
  <si>
    <t>훌륭한 협상가의 길</t>
  </si>
  <si>
    <t>발상의 전환 창의적 대안</t>
  </si>
  <si>
    <t>협상 테이블에서의 금기</t>
  </si>
  <si>
    <t>협상력 강화하기</t>
  </si>
  <si>
    <t>신뢰 기반의 협상 관계 유지</t>
  </si>
  <si>
    <t>홍보는 전략 수립으로 시작된다</t>
  </si>
  <si>
    <t>미디어의 기반을 다져라</t>
  </si>
  <si>
    <t>멀티미디어 활용 홍보 기술</t>
  </si>
  <si>
    <t>뉴스 가치 레벨 업 기술</t>
  </si>
  <si>
    <t>홍보자료 작성 핵심기술</t>
  </si>
  <si>
    <t>사업전략 홍보자료 작성 스킬</t>
  </si>
  <si>
    <t>비즈니스 이벤트 홍보자료 작성 스킬</t>
  </si>
  <si>
    <t>조직 오퍼레이팅 홍보자료 작성 스킬</t>
  </si>
  <si>
    <t>비즈니스 세법의 기초 (1)_조세의 개념 및 분류</t>
  </si>
  <si>
    <t>비즈니스 세법의 기초 (2)_조세법의 기본원칙 및 납세의무</t>
  </si>
  <si>
    <t>부가가치세 (1)_부가가치세의 계산구조 및 과세방법</t>
  </si>
  <si>
    <t>부가가치세 (2)_영세율과 면세</t>
  </si>
  <si>
    <t>부가가치세 (3)_세금계산서 및 매입세액공제</t>
  </si>
  <si>
    <t>법인세 (1)_법인세의 계산구조 및 세무조정</t>
  </si>
  <si>
    <t>법인세 (2)_과다경비 및 업무무관비용</t>
  </si>
  <si>
    <t>법인세 (3)_세금과공과 및 업무용승용차</t>
  </si>
  <si>
    <t>법인세 (4)_인건비 및 접대비</t>
  </si>
  <si>
    <t>소득세 (1)_소득세의 계산구조 및 종합과세의 개념</t>
  </si>
  <si>
    <t>소득세 (2)_근로소득과 연말정산</t>
  </si>
  <si>
    <t>소득세 (3)_이자소득 배당소득 사업소득 연금소득 및 기타소득</t>
  </si>
  <si>
    <t>소득세 (4)_종합소득공제</t>
  </si>
  <si>
    <t>소득세 (5)_퇴직소득 및 양도소득</t>
  </si>
  <si>
    <t>해외자산의 신고</t>
  </si>
  <si>
    <t>지방세_취득세 등록면허세 및 재산세</t>
  </si>
  <si>
    <t>회계는 비즈니스 언어다</t>
  </si>
  <si>
    <t>비즈니스의 상태와 흐름이 보인다</t>
  </si>
  <si>
    <t>회계의 혁명 복식부기</t>
  </si>
  <si>
    <t>영화 제작비는 어떻게 비용처리 할까</t>
  </si>
  <si>
    <t>넷플릭스의 착한부채</t>
  </si>
  <si>
    <t>재무제표의 기본구조</t>
  </si>
  <si>
    <t>회계장부의 기록방법</t>
  </si>
  <si>
    <t>상품과 제품의 차이점은 무엇인가요</t>
  </si>
  <si>
    <t xml:space="preserve">운송중인 물건은 누구의 재고자산일까요 </t>
  </si>
  <si>
    <t>대손충당금이 이해 안 돼요</t>
  </si>
  <si>
    <t>부가가치세 및 4대보험의 회계처리방법</t>
  </si>
  <si>
    <t>현대자동차 재무상태표에는 왜 공장이 없나요</t>
  </si>
  <si>
    <t>셀트리온의 신약개발비는 자산일까 비용일까</t>
  </si>
  <si>
    <t>회사가 투자한 주식의 주가가 오르면 어떻게 되나요</t>
  </si>
  <si>
    <t>좋은부채 나쁜부채 이상한 부채</t>
  </si>
  <si>
    <t>보통주 우선주 그리고 자사주</t>
  </si>
  <si>
    <t>회계 첫걸음 (1)_회계란 무엇인가</t>
  </si>
  <si>
    <t>회계 첫걸음 (2)_자산는부채자본</t>
  </si>
  <si>
    <t>회계 첫걸음 (3)_거래를 완벽하게 기록하는 복식부기</t>
  </si>
  <si>
    <t>회계장부(1)_차변은 왼쪽 대변은 오른쪽</t>
  </si>
  <si>
    <t>회계장부(2)_회계장부가 올바르게 기록되었는지를 점검하자</t>
  </si>
  <si>
    <t>결산(1)_현금주의보다는 발생주의가 좋은 이유</t>
  </si>
  <si>
    <t>결산(2)_선수금은 수익인가 부채인가</t>
  </si>
  <si>
    <t>결산(3)_월급날이 아니여도 급여 비용을 기록하는 이유는</t>
  </si>
  <si>
    <t>결산(4)_회계장부에서 재무제표를 만들어 보자</t>
  </si>
  <si>
    <t>재무상태표의 이해(1)_SK텔레콤에 선급비용이 많은 이유</t>
  </si>
  <si>
    <t>재무상태표의 이해(2)_상기업은 상품 제조업은 제품</t>
  </si>
  <si>
    <t>재무상태표의 이해(3)_에어비앤비의 핵심자산은 무엇일까</t>
  </si>
  <si>
    <t>재무상태표의 이해(4)_메가스터디와 넷플릭스의 착한부채</t>
  </si>
  <si>
    <t>재무상태표의 이해(5)_배당을 얼마만큼 받을 수 있을까요</t>
  </si>
  <si>
    <t>포괄손익계산서(1)_영업이익과 당기순이익의 차이는 무엇일까요</t>
  </si>
  <si>
    <t>포괄손익계산서(2)_대형마트와 온라인 쇼핑몰의 매출이 다른 이유</t>
  </si>
  <si>
    <t>조세의 개념 및 분류</t>
  </si>
  <si>
    <t>법인세의 과세대상 및 납세의무자</t>
  </si>
  <si>
    <t>세무조정의 개념 및 법인세 계산구조</t>
  </si>
  <si>
    <t>세무조정의 방법 및 유형</t>
  </si>
  <si>
    <t>소득처분(1)_유보</t>
  </si>
  <si>
    <t>소득처분(2)_사외유출 및 기타</t>
  </si>
  <si>
    <t>익금(1)_익금의 개념 및 익금불산입항목</t>
  </si>
  <si>
    <t>익금(2)_간주임대료 및 의제배당</t>
  </si>
  <si>
    <t>손금(1)_손금의 개념 및 업무무관비용</t>
  </si>
  <si>
    <t>손금(2)_인건비 및 접대비</t>
  </si>
  <si>
    <t>손금(3)_기부금 및 지급이자</t>
  </si>
  <si>
    <t>손익귀속시기 및 자산의 취득가액</t>
  </si>
  <si>
    <t>자산평가 및 감가상각</t>
  </si>
  <si>
    <t>퇴직급여충당금 및 대손충당금</t>
  </si>
  <si>
    <t>부당행위계산 부인 및 가지급금 인정이자</t>
  </si>
  <si>
    <t>차감납부할 세액계산 및 법인세 신고납부</t>
  </si>
  <si>
    <t>제조업의 필수요소 원가</t>
  </si>
  <si>
    <t>원가 또 하나의 회계 영역</t>
  </si>
  <si>
    <t>다양한 원가 계산법 (1)</t>
  </si>
  <si>
    <t>다양한 원가 계산법 (2)</t>
  </si>
  <si>
    <t>의사결정을 위한 원가정보의 활용 (1)</t>
  </si>
  <si>
    <t>의사결정을 위한 원가정보의 활용 (2)</t>
  </si>
  <si>
    <t>성과평가를 위한 원가정보의 활용</t>
  </si>
  <si>
    <t>경쟁력 유지를 위한 원가정보의 활용</t>
  </si>
  <si>
    <t>재무재표를 보면 기업이 보인다</t>
  </si>
  <si>
    <t>기업의 활동과 재무제표와의 관계</t>
  </si>
  <si>
    <t>서로 다른 개성 재무제표의 구성항목 (1)</t>
  </si>
  <si>
    <t>서로 다른 개성 재무제표의 구성항목 (2)</t>
  </si>
  <si>
    <t>기업 경영정보의 레이더망 재무제표 분석</t>
  </si>
  <si>
    <t>기업의 주치의 재무비율 분석 (1)</t>
  </si>
  <si>
    <t>기업의 주치의 재무비율 분석 (2)</t>
  </si>
  <si>
    <t>재무비율 분석 정리해 보기</t>
  </si>
  <si>
    <t>기업 정보의 보물창고 회계</t>
  </si>
  <si>
    <t>서로 간의 약속 회계기준</t>
  </si>
  <si>
    <t>부자와 연봉 재무상태표와 손익계산서</t>
  </si>
  <si>
    <t>내실 다지기 갈수록 중요해지는 현금 흐름 정보</t>
  </si>
  <si>
    <t>회계의 종류_재무제표 꼼꼼히 살펴보기 (1)</t>
  </si>
  <si>
    <t>재무제표 꼼꼼히 살펴보기 (2)</t>
  </si>
  <si>
    <t>회계정보 계정으로 말하기</t>
  </si>
  <si>
    <t>잘못된 치장 분식회계 투명성 제도 회계감사</t>
  </si>
  <si>
    <t>비전 막연하게 말고 구체적으로 이해하라</t>
  </si>
  <si>
    <t>미션_비전_핵심가치의 프레임 만들기</t>
  </si>
  <si>
    <t>나를 몰입하게 하는 비전가치체계</t>
  </si>
  <si>
    <t>비전을 살아 숨쉬게 하는 세 가지 방법</t>
  </si>
  <si>
    <t>회사는 비전을 먹고 산다</t>
  </si>
  <si>
    <t>비전을 기대하는 회사를 만드는 방법</t>
  </si>
  <si>
    <t>비전으로 뭉친 조직은 강하다</t>
  </si>
  <si>
    <t>비전이 너무 막막하게 느껴질 때</t>
  </si>
  <si>
    <t>고객의 마음을 여는 영업과 지갑을 여는 영업_영업 제대로 알기</t>
  </si>
  <si>
    <t>고객의 마음을 여는 영업과 지갑을 여는 영업_인바운드 영업</t>
  </si>
  <si>
    <t>고객의 마음을 여는 영업과 지갑을 여는 영업_아웃바운드 영업</t>
  </si>
  <si>
    <t>고객의 마음을 여는 영업과 지갑을 여는 영업_채널 영업</t>
  </si>
  <si>
    <t>고객의 마음을 여는 영업과 지갑을 여는 영업_영업 프리젠테이션</t>
  </si>
  <si>
    <t>고객의 마음을 여는 영업과 지갑을 여는 영업_설득 전략과 스킬</t>
  </si>
  <si>
    <t>고객의 마음을 여는 영업과 지갑을 여는 영업_영업 협상</t>
  </si>
  <si>
    <t>고객의 마음을 여는 영업과 지갑을 여는 영업_고객관리</t>
  </si>
  <si>
    <t>고객지향의 올바른 이해</t>
  </si>
  <si>
    <t>고객지향의 세가지 요소_민감성(1)</t>
  </si>
  <si>
    <t>고객지향의 세가지 요소_민감성(2)</t>
  </si>
  <si>
    <t>고객지향의 세가지 요소_반응성</t>
  </si>
  <si>
    <t>고객지향의 세가지 요소_일관성</t>
  </si>
  <si>
    <t>고객지향과 혁신</t>
  </si>
  <si>
    <t>통합적 마케팅 커뮤니케이션</t>
  </si>
  <si>
    <t>기업 내부 인적 자원 관리</t>
  </si>
  <si>
    <t>소통을 방해하는 착각 세상의 중심은 바로 나야</t>
  </si>
  <si>
    <t>소통을 방해하는 착각 너의 행동을 인정할 수 없어</t>
  </si>
  <si>
    <t>소통을 방해하는 착각 나만 옳고 너는 틀려</t>
  </si>
  <si>
    <t>소통을 방해하는 착각 나는 너를 잘 알아</t>
  </si>
  <si>
    <t>올바른 소통의 길 연결하고 갈등풀기</t>
  </si>
  <si>
    <t>올바른 소통의 길 사람의 행동 이해하기</t>
  </si>
  <si>
    <t>올바른 소통의 길 제대로 말하고 듣기</t>
  </si>
  <si>
    <t>올바른 소통의 길 좋은 질문과 피드백</t>
  </si>
  <si>
    <t>구매관리와 창구관리_구매활동의 개념과 프로세스</t>
  </si>
  <si>
    <t>구매관리와 창구관리_원가 개념과 원가 흐름</t>
  </si>
  <si>
    <t>구매관리와 창구관리_구매 기능 차이에 의한 구매 방법 및 상품 구색 계획</t>
  </si>
  <si>
    <t>구매관리와 창구관리_제조 머천다이징의 PB SPA 자주 편집 머천다이징</t>
  </si>
  <si>
    <t>구매관리와 창구관리_유능한 구매 실무자</t>
  </si>
  <si>
    <t>구매관리와 창구관리_협력업체 선정 기준과 프로세스</t>
  </si>
  <si>
    <t>구매관리와 창구관리_협력업체 개발 포인트</t>
  </si>
  <si>
    <t>구매관리와 창구관리_구매 계약 및 하도급법의 이해</t>
  </si>
  <si>
    <t>기획의 씨앗은 정보</t>
  </si>
  <si>
    <t>기획에서 전략으로 Upgrade</t>
  </si>
  <si>
    <t>분석의 시대</t>
  </si>
  <si>
    <t>실행의 시대</t>
  </si>
  <si>
    <t>탐색과 통찰의 시대</t>
  </si>
  <si>
    <t>전략적 민첩성(Agile)</t>
  </si>
  <si>
    <t>장형의 이해 8번 9번 1번 유형</t>
    <phoneticPr fontId="1" type="noConversion"/>
  </si>
  <si>
    <t>마케팅 전략</t>
  </si>
  <si>
    <t>동기부여의 입체적 이해</t>
  </si>
  <si>
    <t>동기를 스스로 부여하라</t>
  </si>
  <si>
    <t>신뢰로 동기를 부여하라</t>
  </si>
  <si>
    <t>상호 동기부여 조직을 만들어라</t>
  </si>
  <si>
    <t>동기부여 목표로 시작하라</t>
  </si>
  <si>
    <t>동기부여를 위한 전략 코칭</t>
  </si>
  <si>
    <t>동기부여를 위한 전략 실행</t>
  </si>
  <si>
    <t>동기부여를 위한 커뮤니케이션</t>
  </si>
  <si>
    <t>마케팅의 시작</t>
  </si>
  <si>
    <t>외부환경 분석</t>
  </si>
  <si>
    <t>저압 전기설비(1)(전기(산업)기사)</t>
    <phoneticPr fontId="1" type="noConversion"/>
  </si>
  <si>
    <t>전략 기획 방향 설정</t>
  </si>
  <si>
    <t>Targeting 및 Positioning</t>
  </si>
  <si>
    <t>마케팅 Mix 1</t>
  </si>
  <si>
    <t>마케팅 Mix 2</t>
  </si>
  <si>
    <t>업종별 실행 전략</t>
  </si>
  <si>
    <t>무역의 큰 그림 이해하기</t>
  </si>
  <si>
    <t>인코텀스 2020 무역의 ABC</t>
  </si>
  <si>
    <t>결제 사업의 가장 중요한 결과</t>
  </si>
  <si>
    <t>보험 화물을 지키기 위한 선택</t>
  </si>
  <si>
    <t>무역계약 서식</t>
  </si>
  <si>
    <t>환어음 서식</t>
  </si>
  <si>
    <t>결제서류 서식</t>
  </si>
  <si>
    <t>보험서류 서식</t>
  </si>
  <si>
    <t>문제없는 조직은 없다</t>
  </si>
  <si>
    <t>문제해결 스타일에 신경쓰기</t>
  </si>
  <si>
    <t>문제는 많고 과제는 적다</t>
  </si>
  <si>
    <t>정보 분석하기</t>
  </si>
  <si>
    <t>원인분석 문제해결</t>
  </si>
  <si>
    <t>창의적 문제해결</t>
  </si>
  <si>
    <t>프로세스 문제해결</t>
  </si>
  <si>
    <t>통찰적 문제해결</t>
  </si>
  <si>
    <t>물류관리의 큰 그림 이해하기</t>
  </si>
  <si>
    <t>물류관리(운영)의 핵심원리</t>
  </si>
  <si>
    <t>재고관리 더도 말고 덜도 말고</t>
  </si>
  <si>
    <t>물류포장 화물지킴이</t>
  </si>
  <si>
    <t>전문적인 물류 서비스가 왜 필요할까</t>
  </si>
  <si>
    <t>국내운송 물로비의 핵심</t>
  </si>
  <si>
    <t>해상운송 국제운송의 꽃</t>
  </si>
  <si>
    <t>항공운송 특수화물의 해결사</t>
  </si>
  <si>
    <t>SCM의 개요와 동향</t>
  </si>
  <si>
    <t>SCM의 시작 수요예측(Forecasting)</t>
  </si>
  <si>
    <t>SCM의 전개 수요관리(Demand Management)</t>
  </si>
  <si>
    <t>SCM의 발전 협업(Collaboration)</t>
  </si>
  <si>
    <t>물류의 개요와 범위</t>
  </si>
  <si>
    <t>물류의 최근 동향과 물류비 관리</t>
  </si>
  <si>
    <t>물류합리화와 물류 고객서비스</t>
  </si>
  <si>
    <t>물류 아웃소싱의 확산</t>
  </si>
  <si>
    <t>품질의 사고방식</t>
  </si>
  <si>
    <t>품질보증부의 역할</t>
  </si>
  <si>
    <t>품질관리부의 역할</t>
  </si>
  <si>
    <t>제조부문의 품질관리</t>
  </si>
  <si>
    <t>제조 공정의 품질을 달성하는 구체적 시스템</t>
  </si>
  <si>
    <t>재발방지와 자공정 완결 공정 구축 공정의 품질보증</t>
  </si>
  <si>
    <t>신제품의 선행개선</t>
  </si>
  <si>
    <t>품질은 공정에서 달성한다</t>
  </si>
  <si>
    <t>기업교육과 사내강사</t>
  </si>
  <si>
    <t>강의 준비 프로세스</t>
  </si>
  <si>
    <t>학습동기 부여</t>
  </si>
  <si>
    <t>효과적 강의 전개</t>
  </si>
  <si>
    <t>강사의 언어 커뮤니케이션 스킬</t>
  </si>
  <si>
    <t>강사의 비언어 커뮤니케이션 스킬</t>
  </si>
  <si>
    <t>SPOT</t>
  </si>
  <si>
    <t>사내강의 만족도를 높여주는 꿀팁</t>
  </si>
  <si>
    <t>생산 현장의 5S 개선 활동 내용 1</t>
  </si>
  <si>
    <t>생산 현장의 5S 개선 활동 내용 2</t>
  </si>
  <si>
    <t>생산 현장의 5S 개선 활동의 추진방법</t>
  </si>
  <si>
    <t>생산 현장의 가시화 관리</t>
  </si>
  <si>
    <t>생산 현장의 가시화 주요 도구</t>
  </si>
  <si>
    <t>생산 현장의 표준작업</t>
  </si>
  <si>
    <t>표준서의 작성</t>
  </si>
  <si>
    <t>생산 현장의 작업 개선</t>
  </si>
  <si>
    <t>서비스의 심리학적 배경</t>
  </si>
  <si>
    <t>서비스의 이해</t>
  </si>
  <si>
    <t>고객과 고객 접점의 이해</t>
  </si>
  <si>
    <t>고객의 이해</t>
  </si>
  <si>
    <t>서비스의 회복</t>
  </si>
  <si>
    <t>경청과 대화</t>
  </si>
  <si>
    <t>매너와 첫인상 관리</t>
  </si>
  <si>
    <t>고객 만족 성공 사례</t>
  </si>
  <si>
    <t>관계설정</t>
  </si>
  <si>
    <t>조직운영</t>
  </si>
  <si>
    <t>목표설정</t>
  </si>
  <si>
    <t>전략수립</t>
  </si>
  <si>
    <t>역량개발</t>
  </si>
  <si>
    <t>평가 운영</t>
  </si>
  <si>
    <t>피드백및코칭</t>
  </si>
  <si>
    <t>성과창출 Mindset</t>
  </si>
  <si>
    <t>채용</t>
  </si>
  <si>
    <t>근로시간</t>
  </si>
  <si>
    <t>임금관리</t>
  </si>
  <si>
    <t>취업규칙과 징계</t>
  </si>
  <si>
    <t>평가관리</t>
  </si>
  <si>
    <t>유지관리</t>
  </si>
  <si>
    <t>4대 보험</t>
  </si>
  <si>
    <t>근로관계의 합의해지와 기타인사업무</t>
  </si>
  <si>
    <t>HRD의 입체적 이해</t>
  </si>
  <si>
    <t>HRD 담당자와 성인학습의 특징</t>
  </si>
  <si>
    <t>역량과 역량 모델링의 이해</t>
  </si>
  <si>
    <t>HRD 전략과 교육체계 수립</t>
  </si>
  <si>
    <t>교육과정 개발</t>
  </si>
  <si>
    <t>교육성과 평가</t>
  </si>
  <si>
    <t>HRD 수요자를 매혹하는 방법</t>
  </si>
  <si>
    <t>HRD 성공을 위해 필요한 세 가지</t>
  </si>
  <si>
    <t>자기혁신 기본기</t>
  </si>
  <si>
    <t>일하면서 혁신하고 변하면서 일하자</t>
  </si>
  <si>
    <t>아는 척하지 말고 제대로 알아야 혁신한다</t>
  </si>
  <si>
    <t>자기혁신을 위한 기본자세</t>
  </si>
  <si>
    <t>자기혁신을 위한 세 가지 꿀팁</t>
  </si>
  <si>
    <t>자기혁신으로 리더로 성장하자</t>
  </si>
  <si>
    <t>몰입이 혁신이다</t>
  </si>
  <si>
    <t>자기혁신으로 조직혁신 찔러보기</t>
  </si>
  <si>
    <t>통관 쉽게 이해하기</t>
  </si>
  <si>
    <t>HS Code와 관세율이란</t>
  </si>
  <si>
    <t>관세감면과 통관</t>
  </si>
  <si>
    <t>보세구역 보세운송 통관</t>
  </si>
  <si>
    <t>Commercial invoice packing list 원산지 증명서</t>
  </si>
  <si>
    <t>해상운송과 해상운송장</t>
  </si>
  <si>
    <t>항공운송과 항공운송장</t>
  </si>
  <si>
    <t>수출신고필증 수입신고필증</t>
  </si>
  <si>
    <t>팀과 팀워크 제대로 알기</t>
  </si>
  <si>
    <t>팀워크 up 및 down 요소들</t>
  </si>
  <si>
    <t>팀워크를 위한 커뮤니케이션</t>
  </si>
  <si>
    <t>팀워크를 위한 우리의 역할</t>
  </si>
  <si>
    <t>팀워크를 위한 팔로워십</t>
  </si>
  <si>
    <t>팀워크를 위한 다양성 존중과 상호 신뢰</t>
  </si>
  <si>
    <t>팀워크를 위한 갈등관리</t>
  </si>
  <si>
    <t>팀워크를 위한 학습문화</t>
  </si>
  <si>
    <t>사람을 성장시키는 성과면담</t>
  </si>
  <si>
    <t>부하직원의 목표설정</t>
  </si>
  <si>
    <t>성과향상계획 및 자기계발계획</t>
  </si>
  <si>
    <t>성과관리 이론 및 리더의 마음가짐</t>
  </si>
  <si>
    <t>코칭의 이해와 프로세스</t>
  </si>
  <si>
    <t>코칭 스킬 및 성향분석</t>
  </si>
  <si>
    <t>평가자의 오류와 피드백</t>
  </si>
  <si>
    <t>코칭의 갈등관리와 인정스킬</t>
  </si>
  <si>
    <t>프레젠터 멘탈 강화 전략</t>
  </si>
  <si>
    <t>프레젠터를 위한 심리학</t>
  </si>
  <si>
    <t>프레젠테이션을 위한 스토리텔링</t>
  </si>
  <si>
    <t>준비된 프레젠테이션이 성공하는 프레젠테이션</t>
  </si>
  <si>
    <t>Nonverbal 기술</t>
  </si>
  <si>
    <t>Verbal 기술</t>
  </si>
  <si>
    <t>동의를 이끌어내는 질의응답기술</t>
  </si>
  <si>
    <t>프로를 완성시키는 프레젠테이션 기술</t>
  </si>
  <si>
    <t>프로젝트 관리 Overview</t>
  </si>
  <si>
    <t>포트폴리오 관리</t>
  </si>
  <si>
    <t>범위 및 일정관리</t>
  </si>
  <si>
    <t>원가관리 및 의사결정</t>
  </si>
  <si>
    <t>위험관리</t>
  </si>
  <si>
    <t>품질관리 및 통제</t>
  </si>
  <si>
    <t>조직 및 외주관리</t>
  </si>
  <si>
    <t>의사소통 및 프로젝트 종료</t>
  </si>
  <si>
    <t>외부관점에서 바라보기</t>
  </si>
  <si>
    <t>대안선택의 폭 열어두기</t>
  </si>
  <si>
    <t>유사고민 해결자 찾아보기</t>
  </si>
  <si>
    <t>반대세력 편들기</t>
  </si>
  <si>
    <t>감정적인 거리감 유지하기</t>
  </si>
  <si>
    <t>가장 소중한 것 찾기</t>
  </si>
  <si>
    <t>실패와 성공 2개의 지지대 세우기</t>
  </si>
  <si>
    <t>선택정황 설계하기</t>
  </si>
  <si>
    <t>변화에 대한 혁신적 이해</t>
  </si>
  <si>
    <t>변화에 대한 일반적 반응</t>
  </si>
  <si>
    <t>변화를 위한 올바른 자세</t>
  </si>
  <si>
    <t>변화를 위한 자기계발</t>
  </si>
  <si>
    <t>변화의 필요성과 변화관리</t>
  </si>
  <si>
    <t>변화관리 모델과 프로세스</t>
  </si>
  <si>
    <t>변화에 대한 저항관리</t>
  </si>
  <si>
    <t>변화관리의 실천과 지향점</t>
  </si>
  <si>
    <t>기업의 목적과 이념 및 개선 활동</t>
  </si>
  <si>
    <t>개선 활동을 지탱하는 조직 체제</t>
  </si>
  <si>
    <t>방침관리</t>
  </si>
  <si>
    <t>관리 및 감독자의 역할</t>
  </si>
  <si>
    <t>제조 공정 5대 임무의 관리</t>
  </si>
  <si>
    <t>소집단 개선 활동</t>
  </si>
  <si>
    <t>제조 공정의 변화점 관리</t>
  </si>
  <si>
    <t>활기찬 현장 구축</t>
  </si>
  <si>
    <t>흥정하지 말고 협상하라</t>
  </si>
  <si>
    <t>협상의 핵심 원리</t>
  </si>
  <si>
    <t>협상을 위한 말하기 기술</t>
  </si>
  <si>
    <t>협상의 창과 방패</t>
  </si>
  <si>
    <t>창의적 대안 기본 기술</t>
  </si>
  <si>
    <t>창의적 대안 심화 기술</t>
  </si>
  <si>
    <t>협상의 DOS및DONTS</t>
  </si>
  <si>
    <t>협상 연습하기</t>
  </si>
  <si>
    <t>홍보의 핵심과 실행전략_홍보의 이해</t>
  </si>
  <si>
    <t>홍보의 핵심과 실행전략_PR 실무 프로세스</t>
  </si>
  <si>
    <t>홍보의 핵심과 실행전략_IMC와 홍보</t>
  </si>
  <si>
    <t>홍보의 핵심과 실행전략_뉴미디어 홍보</t>
  </si>
  <si>
    <t>홍보의 핵심과 실행전략_홍보전문가와 언론홍보</t>
  </si>
  <si>
    <t>홍보의 핵심과 실행전략_미디어 퍼블리시티</t>
  </si>
  <si>
    <t>홍보의 핵심과 실행전략_보도자료</t>
  </si>
  <si>
    <t>홍보의 핵심과 실행전략_위기관리 커뮤니케이션</t>
  </si>
  <si>
    <t>화면 인터페이스_Pen Tool (1)</t>
  </si>
  <si>
    <t>Pen Tool (2)_선택 도구</t>
  </si>
  <si>
    <t>브러시 그레이디언트 도구</t>
  </si>
  <si>
    <t>레이어 창</t>
  </si>
  <si>
    <t>마스크</t>
  </si>
  <si>
    <t>레이어 스타일</t>
  </si>
  <si>
    <t>변형과 가이드</t>
  </si>
  <si>
    <t>사용자 정의 모양 도구</t>
  </si>
  <si>
    <t>패턴</t>
  </si>
  <si>
    <t>문자 도구</t>
  </si>
  <si>
    <t>단축키</t>
  </si>
  <si>
    <t>이미지 보정</t>
  </si>
  <si>
    <t>필터</t>
  </si>
  <si>
    <t>시험준비_문제분석 1 2 3 4번</t>
  </si>
  <si>
    <t>기출문제 A유형 풀이 1번 2번 3번 4번</t>
  </si>
  <si>
    <t>기출문제 B유형 풀이 1번 2번 3번 4번</t>
  </si>
  <si>
    <t>금융제도</t>
  </si>
  <si>
    <t>금융기관</t>
  </si>
  <si>
    <t>한국은행 및 금융감독제도</t>
  </si>
  <si>
    <t>단기금융시장</t>
  </si>
  <si>
    <t>채권</t>
  </si>
  <si>
    <t>주식</t>
  </si>
  <si>
    <t>주식시장</t>
  </si>
  <si>
    <t>주가지수</t>
  </si>
  <si>
    <t>금융투자업자</t>
  </si>
  <si>
    <t>선물</t>
  </si>
  <si>
    <t>옵션</t>
  </si>
  <si>
    <t>파생결합증권</t>
  </si>
  <si>
    <t>펀드</t>
  </si>
  <si>
    <t>보험</t>
  </si>
  <si>
    <t>환율</t>
  </si>
  <si>
    <t>금융상품과 세금</t>
  </si>
  <si>
    <t>사이버 보안 들어가기</t>
  </si>
  <si>
    <t>사이버 보안의 종류_1</t>
  </si>
  <si>
    <t>사이버 보안의 종류_2</t>
  </si>
  <si>
    <t>사이버공학을 이용한 사이버 범죄</t>
  </si>
  <si>
    <t>사이버 보안 프레임 워크 개념 및 종류</t>
  </si>
  <si>
    <t>시스템 계정 및 취약점 관리</t>
  </si>
  <si>
    <t>네트워크 개념 및 계층</t>
  </si>
  <si>
    <t>악성코드란 무엇인가</t>
  </si>
  <si>
    <t>악성코드의 감염 사례 및 대응 방법</t>
  </si>
  <si>
    <t>컴퓨터 바이러스 알아보기</t>
  </si>
  <si>
    <t>트로이 목마 알아보기</t>
  </si>
  <si>
    <t>웜 알아보기</t>
  </si>
  <si>
    <t>해킹 알아보기</t>
  </si>
  <si>
    <t>방화벽 알아보기</t>
  </si>
  <si>
    <t>침입탐지시스템 알아보기</t>
  </si>
  <si>
    <t>정보보호기술 기본지식</t>
  </si>
  <si>
    <t>DoS와 DDoS 알아보기</t>
  </si>
  <si>
    <t>지능형 지속 공격(APT) 알아보기</t>
  </si>
  <si>
    <t>랜섬웨어의 이해</t>
  </si>
  <si>
    <t>랜섬웨어 침해사례 및 대응방안 이해</t>
  </si>
  <si>
    <t>정보 보안 들어가기</t>
  </si>
  <si>
    <t>정보 보안 및 시스템의 이해</t>
  </si>
  <si>
    <t>시스템 보안_1</t>
  </si>
  <si>
    <t>시스템 보안_2</t>
  </si>
  <si>
    <t>시스템 보안_3</t>
  </si>
  <si>
    <t>네트워크 이해</t>
  </si>
  <si>
    <t>네트워크 보안_1</t>
  </si>
  <si>
    <t>네트워크 보안_2</t>
  </si>
  <si>
    <t>웹의 개요 및 웹 해킹 이해</t>
  </si>
  <si>
    <t>웹 취약점 이해</t>
  </si>
  <si>
    <t>시스템과 프로그램</t>
  </si>
  <si>
    <t>코드 보안</t>
  </si>
  <si>
    <t>악성코드_1</t>
  </si>
  <si>
    <t>악성코드_2</t>
  </si>
  <si>
    <t>모바일과 IoT 보안</t>
  </si>
  <si>
    <t>암호의 이해_1</t>
  </si>
  <si>
    <t>암호의 이해_2</t>
  </si>
  <si>
    <t>전자상거래 보안_1</t>
  </si>
  <si>
    <t>전자상거래 보안_2</t>
  </si>
  <si>
    <t>전자상거래 보안_3</t>
  </si>
  <si>
    <t>가상화폐</t>
  </si>
  <si>
    <t>보안 시스템_1</t>
  </si>
  <si>
    <t>보안 시스템_2</t>
  </si>
  <si>
    <t>보안 솔루션</t>
  </si>
  <si>
    <t>침해 대응과 증거수집</t>
  </si>
  <si>
    <t>포렌식 이해</t>
  </si>
  <si>
    <t>사이버 범죄 이해</t>
  </si>
  <si>
    <t>정보 보안 거버넌스 및 내부 통제</t>
  </si>
  <si>
    <t>보안 프레임워크</t>
  </si>
  <si>
    <t>보안 정책 및 접근 제어 모델</t>
  </si>
  <si>
    <t>분석의 분석</t>
  </si>
  <si>
    <t>굴뚝에서 나는 연기를 찾아라</t>
  </si>
  <si>
    <t>전통적 분석기법의 전략적 활용기술</t>
  </si>
  <si>
    <t>알아두면 쓸모 있는 환경분석 기법</t>
  </si>
  <si>
    <t>데이터가 돈이다</t>
  </si>
  <si>
    <t>데이터 분석의 기본기</t>
  </si>
  <si>
    <t>데이터 분석의 응용</t>
  </si>
  <si>
    <t>데이터 마이닝</t>
  </si>
  <si>
    <t>매너가 좋은 조직을 만든다</t>
  </si>
  <si>
    <t>일하고 싶은 회사는 비즈니스 매너를 실천한다</t>
  </si>
  <si>
    <t>협업을 위한 매너</t>
  </si>
  <si>
    <t>협업 도구 활용 시 지켜야 할 매너</t>
  </si>
  <si>
    <t>비즈니스 커뮤니케이션</t>
  </si>
  <si>
    <t>커뮤니케이션 도구에 따른 올바른 비즈니스 예절</t>
  </si>
  <si>
    <t>비즈니스 커뮤니케이션을 위한 매너 있는 말투</t>
  </si>
  <si>
    <t>예절을 갖춘 듣고 질문하기</t>
  </si>
  <si>
    <t>기업과 조직에서의 의사결정 상황</t>
  </si>
  <si>
    <t>의사결정의 의미와 효과적인 의사결정 방법</t>
  </si>
  <si>
    <t>경영전략별 의사결정</t>
  </si>
  <si>
    <t>산업 기업별 핵심 의사결정 사례</t>
  </si>
  <si>
    <t>창의적 의사결정의 올바른 이해</t>
  </si>
  <si>
    <t>창의적 의사결정을 돕는 이론 및 Tool</t>
  </si>
  <si>
    <t>세대 간 의사결정 방법 이해</t>
  </si>
  <si>
    <t>권한과 책임 관련 의사결정의 세대간 차이 극복하기</t>
  </si>
  <si>
    <t>신뢰의 탑을 쌓게 만드는 설득</t>
  </si>
  <si>
    <t>설득의 출발점 측은지심</t>
  </si>
  <si>
    <t>눈에 보이지 않는 칸막이 허물기</t>
  </si>
  <si>
    <t>타인의 마음 이해하기</t>
  </si>
  <si>
    <t>최적 이미지와 대화법으로 무장하기</t>
  </si>
  <si>
    <t>사람의 마음을 움직이는 설득도구 통찰하기</t>
  </si>
  <si>
    <t>설득을 촉진시키는 의도적 장치 마련하기</t>
  </si>
  <si>
    <t>과학으로 입증된 알짜배기 설득전략</t>
  </si>
  <si>
    <t>기초회계원리_오리엔테이션 및 회계의 의의</t>
  </si>
  <si>
    <t>기초회계원리_회사의 영업활동에 대한 이해</t>
  </si>
  <si>
    <t>기초회계원리_매출 매입활동</t>
  </si>
  <si>
    <t>기초회계원리_매출 매입 문제풀이</t>
  </si>
  <si>
    <t>기초회계원리_판매비와 관리비</t>
  </si>
  <si>
    <t>기초회계원리_판매비와 관리비_퇴직금</t>
  </si>
  <si>
    <t>기초회계원리_제조기업의 매출 매입활동</t>
  </si>
  <si>
    <t>기초회계원리_자금운용 및 관리</t>
  </si>
  <si>
    <t>기초회계원리_판관비제조원가자금운용 종합문제</t>
  </si>
  <si>
    <t>기초회계원리_유형자산_기본개념</t>
  </si>
  <si>
    <t>기초회계원리_유형자산_추가지출 감가상각 처분</t>
  </si>
  <si>
    <t>기초회계원리_무형자산</t>
  </si>
  <si>
    <t>기초회계원리_유형 무형자산 종합문제</t>
  </si>
  <si>
    <t>기초회계원리_유가증권</t>
  </si>
  <si>
    <t>기초회계원리_자금조달(차입 사채발행)</t>
  </si>
  <si>
    <t>기초회계원리_자금조달(사채할인발행 할증발행)</t>
  </si>
  <si>
    <t>기초회계원리_자금조달(주식발행)</t>
  </si>
  <si>
    <t>기초회계원리_자금조달(자기주식)</t>
  </si>
  <si>
    <t>기초회계원리_자금조달(이익잉여금)</t>
  </si>
  <si>
    <t>기초회계원리_유가증권 및 자금조달 종합문제</t>
  </si>
  <si>
    <t>기초회계원리_외화거래 법인세 부가세 회계처리</t>
  </si>
  <si>
    <t>기초회계원리_결산분개_1</t>
  </si>
  <si>
    <t>기초회계원리_결산분개_2</t>
  </si>
  <si>
    <t>기초회계원리_결산분개 종합문제_1</t>
  </si>
  <si>
    <t>기초회계원리_결산분개 종합문제_2</t>
  </si>
  <si>
    <t>기초회계원리_재고자산금액 결정 재고자산 cut_off</t>
  </si>
  <si>
    <t>기초회계원리_수익인식기준자산손상</t>
  </si>
  <si>
    <t>기초회계원리_회계변경오류수정</t>
  </si>
  <si>
    <t>기초회계원리_재고자산 흐름손상차손용역매출 종합문제</t>
  </si>
  <si>
    <t>기초회계원리_재무제표 표시 공시</t>
  </si>
  <si>
    <t>기초회계원리_재무제표 표시 공시_손익계산서 등</t>
  </si>
  <si>
    <t>기초회계원리_재무비율 분석</t>
  </si>
  <si>
    <t>기초회계원리_회계감사의견 확인 재무회계 내부통제</t>
  </si>
  <si>
    <t>기초회계원리_재무회계 개념체계 및 회계요소</t>
  </si>
  <si>
    <t>기초회계원리_IFRS_특징수익충당부채</t>
  </si>
  <si>
    <t>기초회계원리_IFRS_유형자산 유가증권</t>
  </si>
  <si>
    <t>기초회계원리_IFRS_특수사채종업원급여투자부동산환율변동</t>
  </si>
  <si>
    <t>기초회계원리_IFRS_종합문제 1(사채 환율변동)</t>
  </si>
  <si>
    <t>기초회계원리_IFRS_종합문제 2(유형자산기타포괄손익금융자산)</t>
  </si>
  <si>
    <t>기초회계원리_IFRS_개념체계재무제표 표시공시</t>
  </si>
  <si>
    <t>[메타버스] 개념 및 특성</t>
  </si>
  <si>
    <t>[메타버스] 활용 예시</t>
  </si>
  <si>
    <t>[3D모델링] 블록으로 뚝딱뚝딱</t>
  </si>
  <si>
    <t>[3D모델링] 모델링 예제 따라하기 (1)</t>
  </si>
  <si>
    <t>[3D모델링] 모델링 예제 따라하기 (2)</t>
  </si>
  <si>
    <t>[3D모델링] 3D모델링 확장하기</t>
  </si>
  <si>
    <t>[코스페이시스] VR_AR 기본환경 꾸미기</t>
  </si>
  <si>
    <t>[코스페이시스] 외부 객체 불러오기</t>
  </si>
  <si>
    <t>[코스페이시스] 코딩과 함께 배워보기</t>
  </si>
  <si>
    <t>[코스페이시스] 공유 및 감상하기</t>
  </si>
  <si>
    <t>[로블록스] 로블록스 스튜디오 둘러보기</t>
  </si>
  <si>
    <t>[로블록스] 파트 다루기(1)</t>
  </si>
  <si>
    <t>[로블록스] 파트 다루기(2)</t>
  </si>
  <si>
    <t>[로블록스] 스크립트 활용하기</t>
  </si>
  <si>
    <t>[로블록스] 오브젝트 정리하기</t>
  </si>
  <si>
    <t>[로블록스] 시뮬레이션 및 업로드</t>
  </si>
  <si>
    <t>[메타버스] 메타버스를 바라보는 2가지 관점</t>
  </si>
  <si>
    <t>[메타버스] 메타버스의 산업구조</t>
  </si>
  <si>
    <t>[메타버스] 메타버스의 어두운 면</t>
  </si>
  <si>
    <t>전자파의 정의</t>
  </si>
  <si>
    <t>전파의 이론</t>
  </si>
  <si>
    <t>주파수대에 따른 전파특성(1)</t>
  </si>
  <si>
    <t>주파수대에 따른 전파 특성(2)</t>
  </si>
  <si>
    <t>안테나 이론(1)</t>
  </si>
  <si>
    <t>안테나 이론(2)</t>
  </si>
  <si>
    <t>무선 통신 기기 원리(1)</t>
  </si>
  <si>
    <t>무선 통신 기기 원리(2)</t>
  </si>
  <si>
    <t>무선 통신 기기 원리(3)</t>
  </si>
  <si>
    <t>무선 통신 기기 원리(4)</t>
  </si>
  <si>
    <t>무선 통신 기기 원리(5)</t>
  </si>
  <si>
    <t>무선 통신 기기 원리(6)</t>
  </si>
  <si>
    <t>무선 통신 기기 원리(7)</t>
  </si>
  <si>
    <t>무선 통신 기기 원리(8)</t>
  </si>
  <si>
    <t>무선 통신 기기 원리(9)</t>
  </si>
  <si>
    <t>측정장비</t>
  </si>
  <si>
    <t>진법변환과 보수1</t>
  </si>
  <si>
    <t>진법변환과 보수2</t>
  </si>
  <si>
    <t>자료(DATA)의 표현</t>
  </si>
  <si>
    <t>자료의 외부내부적 표현</t>
  </si>
  <si>
    <t>자료의 내부적 표현 불 대수</t>
  </si>
  <si>
    <t>카르노맵</t>
  </si>
  <si>
    <t>논리케이트</t>
  </si>
  <si>
    <t>논리 게이트 조합논리회로</t>
  </si>
  <si>
    <t>조합논리회로1</t>
  </si>
  <si>
    <t>조합논리회로2</t>
  </si>
  <si>
    <t>순서논리회로1</t>
  </si>
  <si>
    <t>순서논리회로2</t>
  </si>
  <si>
    <t>순서논리회로3</t>
  </si>
  <si>
    <t>컴퓨터의 구성</t>
  </si>
  <si>
    <t>컴퓨터의 구성도</t>
  </si>
  <si>
    <t>기억장치 입출력장치와 용어정리</t>
  </si>
  <si>
    <t>글쓰기의 기본 이것만은 알고 글을 쓰자</t>
  </si>
  <si>
    <t>글쓰기의 습관 글쓰기는 좋은 습관에서 나온다</t>
  </si>
  <si>
    <t>글쓰기의 능력 내 안의 글쓰기 DNA를 발굴하자</t>
  </si>
  <si>
    <t>글쓰기의 법칙 모든 장르에 적용되는 법칙은 있다</t>
  </si>
  <si>
    <t>글쓰기의 언어 문학언어는 일상언어와 다르다</t>
  </si>
  <si>
    <t>글감 선택 경험 속에서 찾아낸 보물이 감동을 준다</t>
  </si>
  <si>
    <t>개요 작성 처음과 끝을 변함없이 유지해야 한다</t>
  </si>
  <si>
    <t>단락 구성 묶고 풀어내기 위해서는 훈련이 필요하다</t>
  </si>
  <si>
    <t>요약하기 요약은 읽기와 쓰기 모두에 중요하다</t>
  </si>
  <si>
    <t>설명하기 설명하기는 직장인 글쓰기의 기본이다</t>
  </si>
  <si>
    <t>문장 쓰기 문법에 맞지 않은 글은 조소거리가 된다</t>
  </si>
  <si>
    <t>단어 쓰기 문법의 가장 기본은 단어다</t>
  </si>
  <si>
    <t>수사법 평범한 글에 마법의 주문을 걸어보자</t>
  </si>
  <si>
    <t>고쳐쓰기 퇴고를 하지 않는 손은 펜이 필요 없다</t>
  </si>
  <si>
    <t>글쓰기 기법 1_스캠퍼 기법 활용도가 높은 쓰기 기법은 따로 있다</t>
  </si>
  <si>
    <t>글쓰기 기법 2_거침없이 쓰기 단순하고 효율적인 기법으로 시작해보자</t>
  </si>
  <si>
    <t>DT_DX와 정보보안</t>
  </si>
  <si>
    <t>정보보안 기본 개념</t>
  </si>
  <si>
    <t>정보보안의 종류</t>
  </si>
  <si>
    <t>암호의 이해</t>
  </si>
  <si>
    <t>네트워크 기본</t>
  </si>
  <si>
    <t>네트워크 구성</t>
  </si>
  <si>
    <t>인터넷과 TCP_IP</t>
  </si>
  <si>
    <t>보안 위협요소와 백신</t>
  </si>
  <si>
    <t>머신러닝 악성코드 백신</t>
  </si>
  <si>
    <t>저작권 침해 보호</t>
  </si>
  <si>
    <t>불법 및 유해 정보</t>
  </si>
  <si>
    <t>사이버 범죄</t>
  </si>
  <si>
    <t>디지털 변화와 신기술</t>
  </si>
  <si>
    <t>저널리즘과 네티켓</t>
  </si>
  <si>
    <t>디지털 경제활동과 전자금융</t>
  </si>
  <si>
    <t>디지털 포렌식</t>
  </si>
  <si>
    <t>인터넷 사기와 대응 방법</t>
  </si>
  <si>
    <t>디지털 세상의 인터넷 윤리</t>
  </si>
  <si>
    <t>정보보호 거버넌스</t>
  </si>
  <si>
    <t>정보보안 대응관리</t>
  </si>
  <si>
    <t>쉽게 이해하는 메타버스 개념</t>
  </si>
  <si>
    <t>메타버스 핵심 요소를 파악하라</t>
  </si>
  <si>
    <t>메타버스의 구성 기술 A to Z</t>
  </si>
  <si>
    <t>경제적 가치로 파악하는 메타버스의 비전</t>
  </si>
  <si>
    <t>메타버스 산업 주요 사례로 이해하다</t>
  </si>
  <si>
    <t>메타버스의 산업 분야별 적용 사례 _ 금융 분야</t>
  </si>
  <si>
    <t>메타버스의 산업 분야별 적용 사례 _ 교육 전시 분야</t>
  </si>
  <si>
    <t>메타버스의 산업 분야별 적용 사례 _ 문화 예술 분야</t>
  </si>
  <si>
    <t>메타버스의 미래 메타휴먼으로 성장하다</t>
  </si>
  <si>
    <t>메타버스 시장의 주요 이슈와 향후 전망 읽기</t>
  </si>
  <si>
    <t>메타버스 플랫폼 활용의 기초_1</t>
  </si>
  <si>
    <t>메타버스 플랫폼 활용의 기초_2</t>
  </si>
  <si>
    <t>메타버스와의 융합 NFT의 개념</t>
  </si>
  <si>
    <t>메타버스와의 융합 NFT 시장 동향과 사례</t>
  </si>
  <si>
    <t>실감형 콘텐츠의 개념 이해</t>
  </si>
  <si>
    <t>실감형 콘텐츠의 제작을 위한 기초 요소</t>
  </si>
  <si>
    <t>실감형 콘텐츠 종류와 개발 도구</t>
  </si>
  <si>
    <t>실감형 콘텐츠 게임 엔진의 이해</t>
  </si>
  <si>
    <t>실감형 콘텐츠의 인터랙션 요소와 휴먼팩터</t>
  </si>
  <si>
    <t>실감형 콘텐츠 제작 기초 가이드라인</t>
  </si>
  <si>
    <t>고대 동아시아 패권은 누가</t>
  </si>
  <si>
    <t>고구려는 왜 백제와 신라를 정복하지 못했을까</t>
  </si>
  <si>
    <t>광개토대왕릉비 사라진 세 글자는</t>
  </si>
  <si>
    <t>신라 최고의 꽃미남은 누구였을까</t>
  </si>
  <si>
    <t>형태를 합치고 나누기</t>
  </si>
  <si>
    <t>한눈에 들어오는 데이터관리 정렬</t>
  </si>
  <si>
    <t>원하는 데이터만 골라서 보는 필터</t>
  </si>
  <si>
    <t>데이터의 시각화 동적차트 만들기</t>
  </si>
  <si>
    <t>데이터 가공과 활용 피벗테이블(1)</t>
  </si>
  <si>
    <t>데이터 가공과 활용 피벗테이블(2)</t>
  </si>
  <si>
    <t>데이터 가공과 활용 피벗테이블(3)</t>
  </si>
  <si>
    <t>데이터 가공과 활용 피벗테이블(4)</t>
  </si>
  <si>
    <t>Pro forma sales Operating Expense</t>
  </si>
  <si>
    <t>Pro forma Depreciation</t>
    <phoneticPr fontId="1" type="noConversion"/>
  </si>
  <si>
    <t>Financing 및 Leverage Effect</t>
  </si>
  <si>
    <t>회사법실무 주식회사의 기본개념 주식의 종류</t>
  </si>
  <si>
    <t>회사법실무 주식회사의 기관(주주총회)</t>
  </si>
  <si>
    <t>트러블메이커의 퇴직 징계 인사이동에 관한 이슈</t>
  </si>
  <si>
    <t>신조어 어떻게 생각하세요</t>
  </si>
  <si>
    <t>일의 동기부여 제가 이런 일 하려고 입사한 건 아닌데요</t>
  </si>
  <si>
    <t>소통 도구와 방법 일과 삶의 균형에 대한 시각차</t>
  </si>
  <si>
    <t>바른 몸을 만들고 싶다면 기초 운동이 필수</t>
  </si>
  <si>
    <t>최소의 투자 최대의 효과_의자를 활용한 운동법</t>
  </si>
  <si>
    <t>[프롤로그] 올바르게 먹고 건강하게 사는 법</t>
  </si>
  <si>
    <t>[식습관] 약을 먹어도 왜 건강하지 않을까</t>
  </si>
  <si>
    <t>[식습관] 진짜 완전식품은 따로 있다</t>
  </si>
  <si>
    <t>[식습관] 운동하고 잘 먹어도 왜 자꾸 병이 날까</t>
  </si>
  <si>
    <t>[위 건강] 아침 식사 밥으로 먹지 마라</t>
  </si>
  <si>
    <t>[위 건강] 왜 늘 속이 더부룩할까</t>
  </si>
  <si>
    <t>[위 건강] 탄수화물은 다이어트의 적일까</t>
  </si>
  <si>
    <t>[간 건강] 예전 같지 않은 몸 되돌릴 수 있을까</t>
  </si>
  <si>
    <t>[간 건강] 과일 제대로 먹는 법이 따로 있다</t>
  </si>
  <si>
    <t>[간 건강] 간 회복을 돕는 식습관 3가지는</t>
  </si>
  <si>
    <t>[장 건강] 유산균 요거트 꼭 먹어야 할까</t>
  </si>
  <si>
    <t>[장 건강] 똑같이 먹어도 더 살찌는 비만 세균의 정체는</t>
  </si>
  <si>
    <t>[마음 건강] 식단 관리 왜 자꾸 무너질까</t>
  </si>
  <si>
    <t>저압 전기설비(1)</t>
  </si>
  <si>
    <t>저압 전기설비(2)(전기(산업)기사)</t>
    <phoneticPr fontId="1" type="noConversion"/>
  </si>
  <si>
    <t>저압 전기설비(2)</t>
  </si>
  <si>
    <t>저압 전기설비(3)(전기(산업)기사)</t>
    <phoneticPr fontId="1" type="noConversion"/>
  </si>
  <si>
    <t>저압 전기설비(3)</t>
  </si>
  <si>
    <t>저압 전기설비(4)(전기(산업)기사)</t>
    <phoneticPr fontId="1" type="noConversion"/>
  </si>
  <si>
    <t>저압 전기설비(4)</t>
  </si>
  <si>
    <t>저압 전기설비(5)(전기(산업)기사)</t>
    <phoneticPr fontId="1" type="noConversion"/>
  </si>
  <si>
    <t>저압 전기설비(5)</t>
  </si>
  <si>
    <t>저압 전기설비(6)(전기(산업)기사)</t>
    <phoneticPr fontId="1" type="noConversion"/>
  </si>
  <si>
    <t>저압 전기설비(6)</t>
  </si>
  <si>
    <t>저압 전기설비(7)(전기(산업)기사)</t>
    <phoneticPr fontId="1" type="noConversion"/>
  </si>
  <si>
    <t>저압 전기설비(7)</t>
  </si>
  <si>
    <t>저압 전기설비(8)(전기(산업)기사)</t>
    <phoneticPr fontId="1" type="noConversion"/>
  </si>
  <si>
    <t>저압 전기설비(8)</t>
  </si>
  <si>
    <t>저압 전기설비(9)(전기(산업)기사)</t>
    <phoneticPr fontId="1" type="noConversion"/>
  </si>
  <si>
    <t>[청진옥] 이봐 사장 이리 좀 와봐</t>
  </si>
  <si>
    <t>[포대포] 리더는 배우다 쇼를 하라</t>
  </si>
  <si>
    <t>[경인면옥] 손님 저희 집으로 말할 것 같으면</t>
  </si>
  <si>
    <t>하게 하다_let 및 have</t>
  </si>
  <si>
    <t>하게 하다_make 및 get</t>
  </si>
  <si>
    <t>하게 하다_allow</t>
  </si>
  <si>
    <t>하게 하다_help 및 ask</t>
  </si>
  <si>
    <t>가게 하다_want 및 need</t>
  </si>
  <si>
    <t>주다_give 및 get</t>
  </si>
  <si>
    <t>주다_buy 및 pay</t>
  </si>
  <si>
    <t>주다_offer 및 bring</t>
  </si>
  <si>
    <t>주다_read 및 make</t>
  </si>
  <si>
    <t>생각하다_think 및 believe</t>
  </si>
  <si>
    <t>생각하다_ consider 및 find</t>
  </si>
  <si>
    <t>생각하다_It seems 및 looks like</t>
  </si>
  <si>
    <t>생각하다_It seems 및 feels like</t>
  </si>
  <si>
    <t>전주식 콩나물탕김부각</t>
  </si>
  <si>
    <t>우렁된장찌개양파꽃튀김</t>
  </si>
  <si>
    <t>코다리조림카스테라생크림케이크</t>
  </si>
  <si>
    <t>고춧잎 된장무침치즈볼</t>
  </si>
  <si>
    <t>양배추 오이김치떡빵만들기</t>
  </si>
  <si>
    <t>소고기 고추장볶음바싹불고기</t>
  </si>
  <si>
    <t>전복찜감자치즈볼</t>
  </si>
  <si>
    <t>애호박 부추전감자채전</t>
  </si>
  <si>
    <t>수육및양념 새우젓통삼겹살</t>
  </si>
  <si>
    <t>깻잎전과 동그랑땡햄치즈토스트</t>
  </si>
  <si>
    <t>맵 에디터 메뉴 구성 바닥과 벽 메뉴 사용법</t>
  </si>
  <si>
    <t>오브젝트 사용법 타일효과 중 아바타 이동 메뉴 사용법</t>
  </si>
  <si>
    <t>오브젝트 상호작용 적용 25D 맵 활용 방법</t>
  </si>
  <si>
    <t>일정 조건 관련 협상하기</t>
  </si>
  <si>
    <t>The Caucus_Race</t>
  </si>
  <si>
    <t>The Rabbits House</t>
  </si>
  <si>
    <t>Mouses Story</t>
  </si>
  <si>
    <t>The Queens Croquet Ground</t>
  </si>
  <si>
    <t>Who Stole the Tarts</t>
  </si>
  <si>
    <t>Peter Pan the Strange Boy</t>
  </si>
  <si>
    <t>Do You Believe in Fairies</t>
  </si>
  <si>
    <t>Lost Boys Pirates Indians and Animals</t>
  </si>
  <si>
    <t>Looky Looky Captain Hooky</t>
  </si>
  <si>
    <t>라스트마일(last_mile) 딜리버리</t>
  </si>
  <si>
    <t>농업의 미래 어그테크(Ag_Tech)</t>
  </si>
  <si>
    <t>사회문제사회통제사회복지</t>
  </si>
  <si>
    <t>Chapter01 데이터입출력구현 1논리데이터저장소확인_2물리데이터저장소설계</t>
    <phoneticPr fontId="1" type="noConversion"/>
  </si>
  <si>
    <t>Chapter 01 데이터입출력구현 3데이터조작프로시저작성_4데이터조작프로시저최적화</t>
    <phoneticPr fontId="1" type="noConversion"/>
  </si>
  <si>
    <t>Chapter 02 통합 구현 1모듈 구현_2통합구현관리</t>
    <phoneticPr fontId="1" type="noConversion"/>
  </si>
  <si>
    <t>Chapter 03 제품소프트웨어패키징 1제품소프트웨어 패키징_3제품소프트웨어버전관리</t>
    <phoneticPr fontId="1" type="noConversion"/>
  </si>
  <si>
    <t>Chapter 04 애플리케이션테스트관리 1테스트케이스 설계_3성능 개선</t>
    <phoneticPr fontId="1" type="noConversion"/>
  </si>
  <si>
    <t>Chapter 05 인터페이스 구현 1인터페이스 설계 확인_3인터페이스 구현 검증</t>
    <phoneticPr fontId="1" type="noConversion"/>
  </si>
  <si>
    <t>적중예상문제 Chapter01 데이터입출력구현_Chapter03 제품소프트웨어패키징</t>
    <phoneticPr fontId="1" type="noConversion"/>
  </si>
  <si>
    <t>적중예상문제 Chapter04 애플리케이션테스트관리_Chapter05 인터페이스구현</t>
    <phoneticPr fontId="1" type="noConversion"/>
  </si>
  <si>
    <t>Chapter 01 소프트웨어 개발 방법론 활용 1 방법론 _ 6 프레임 워크</t>
    <phoneticPr fontId="1" type="noConversion"/>
  </si>
  <si>
    <t>Chapter 02 IT 프로젝트정보시스템구축관리 1 네트워크 관련 신기술_구축관리</t>
    <phoneticPr fontId="1" type="noConversion"/>
  </si>
  <si>
    <t>Chapter 02 IT 프로젝트 정보시스템 구축 관리 2 DB 구축</t>
  </si>
  <si>
    <t>Chapter 03 소프트웨어개발보안구축 1 시스템개발수명주기 _ 2 개발및보안구현</t>
    <phoneticPr fontId="1" type="noConversion"/>
  </si>
  <si>
    <t>Chapter 04 시스템보안구축 1 정보시스템보안의필요성 _ 5 보안프레임워크</t>
    <phoneticPr fontId="1" type="noConversion"/>
  </si>
  <si>
    <t>적중예상문제 Chapter01 소프트웨어개발방법론_Chapter04 시스템보안구축</t>
    <phoneticPr fontId="1" type="noConversion"/>
  </si>
  <si>
    <t>기분 좋은 감정을 유지하려면</t>
  </si>
  <si>
    <t>감정 통제하는 방법은</t>
  </si>
  <si>
    <t>호미로 막을걸 가래로 막나요</t>
  </si>
  <si>
    <t>이렇게 한번 생각해보면 어떨까요</t>
  </si>
  <si>
    <t>어떤 다른 옵션이 있을까요</t>
  </si>
  <si>
    <t>결과보다 과정이다 고객경험 관리 CEM</t>
  </si>
  <si>
    <t>고객이 기대하는 경험은 다르다 고객경험 매트릭스</t>
  </si>
  <si>
    <t>고객만족도보다 순추천지수 NPS</t>
  </si>
  <si>
    <t>고객은 노력하고 싶지 않다 고객노력도 CES</t>
  </si>
  <si>
    <t>디자인 씽킹에서 배우는 서비스 디자인 씽킹</t>
  </si>
  <si>
    <t>숫자 너머의 지혜 스몰 데이터</t>
  </si>
  <si>
    <t>고객맥락을 알아야 보인다 고객여정</t>
  </si>
  <si>
    <t>행동보다 의도가 중요하다 고객행동의도</t>
  </si>
  <si>
    <t>우리에게 배우세요 모디슈머</t>
  </si>
  <si>
    <t>혼쭐도 내고 돈쭐도 내는 고객시민행동</t>
  </si>
  <si>
    <t>CS보다 ES 내부 고객 만족도</t>
  </si>
  <si>
    <t>당신을 사양합니다 고객거부</t>
  </si>
  <si>
    <t>CX핵심역량 고객지향성</t>
  </si>
  <si>
    <t>감정 노동의 빨간불 감정소진</t>
  </si>
  <si>
    <t>생태계를 살리는 ESG</t>
  </si>
  <si>
    <t>헌팅및 피싱</t>
  </si>
  <si>
    <t>자존감이 무엇인가요</t>
  </si>
  <si>
    <t>자존감이 밥 먹여줘요</t>
  </si>
  <si>
    <t>자존감은 왜 낮아지나요</t>
  </si>
  <si>
    <t>자존감을 높일 수 있나요</t>
  </si>
  <si>
    <t>두루뭉술은 쥐약 생생하게 그리는 표현법 3가지</t>
  </si>
  <si>
    <t>문해력 및 이해력</t>
  </si>
  <si>
    <t>원격근무 계속 할까요</t>
  </si>
  <si>
    <t>비대면 팀 매니지먼트 무엇일까요</t>
  </si>
  <si>
    <t>비대면 팀 리더십 달라야 하나요</t>
  </si>
  <si>
    <t>팀원 웰빙까지 신경써야 하나요</t>
  </si>
  <si>
    <t>ITQ 오리엔테이션 _ 인터넷</t>
  </si>
  <si>
    <t>인터넷 기출풀이 1 _ 22년 10월 시행</t>
  </si>
  <si>
    <t>인터넷 기출풀이 2 _ 22년 11월 시행</t>
  </si>
  <si>
    <t>인터넷 기출풀이 3 _ 22년 12월 시행</t>
  </si>
  <si>
    <t>ITQ 오리엔테이션 _ 한글 (한컴 2016)</t>
  </si>
  <si>
    <t>한글 기출풀이 1 _ 22년 09월 시행</t>
  </si>
  <si>
    <t>한글 기출풀이 2 _ 22년 10월 시행</t>
  </si>
  <si>
    <t>한글 기출풀이 3 _ 22년 11월 시행</t>
  </si>
  <si>
    <t>한글 기출풀이 4 _ 22년 12월 시행</t>
  </si>
  <si>
    <t>ITQ 오리엔테이션 _ 한셀 (MS 오피스)</t>
  </si>
  <si>
    <t>한셀 기출풀이 1 _ 22년 09월 시행</t>
  </si>
  <si>
    <t>한셀 기출풀이 2 _ 22년 10월 시행</t>
  </si>
  <si>
    <t>한셀 기출풀이 3 _ 22년 11월 시행</t>
  </si>
  <si>
    <t>한셀 기출풀이 4 _ 22년 12월 시행</t>
  </si>
  <si>
    <t>ITQ 오리엔테이션 _ 한쇼 (한컴 2016)</t>
  </si>
  <si>
    <t>한쇼 기출풀이 1 _ 22년 09월 시행</t>
  </si>
  <si>
    <t>한쇼 기출풀이 2 _ 22년 10월 시행</t>
  </si>
  <si>
    <t>한쇼 기출풀이 3 _ 22년 11월 시행</t>
  </si>
  <si>
    <t>한쇼 기출풀이 4 _ 22년 12월 시행</t>
  </si>
  <si>
    <t>ITQ 오리엔테이션 _ Access (MS 오피스)</t>
  </si>
  <si>
    <t>Access 기출풀이 1 _ 22년 09월 시행</t>
  </si>
  <si>
    <t>Access 기출풀이 2 _ 22년 10월 시행</t>
  </si>
  <si>
    <t>Access 기출풀이 3 _ 22년 11월 시행</t>
  </si>
  <si>
    <t>Access 기출풀이 4 _ 22년 12월 시행</t>
  </si>
  <si>
    <t>ITQ 오리엔테이션 _ Excel (MS 오피스)</t>
  </si>
  <si>
    <t>Excel 기출풀이 1 _ 22년 09월 시행</t>
  </si>
  <si>
    <t>Excel 기출풀이 2 _ 22년 10월 시행</t>
  </si>
  <si>
    <t>Excel 기출풀이 3 _ 22년 11월 시행</t>
  </si>
  <si>
    <t>Excel 기출풀이 4 _ 22년 12월 시행</t>
  </si>
  <si>
    <t>ITQ 오리엔테이션_PowerPoint (MS 오피스)</t>
    <phoneticPr fontId="1" type="noConversion"/>
  </si>
  <si>
    <t>PowerPoint 기출풀이 1 _ 22년 09월 시행</t>
  </si>
  <si>
    <t>PowerPoint 기출풀이 2 _ 22년 10월 시행</t>
  </si>
  <si>
    <t>PowerPoint 기출풀이 3 _ 22년 11월 시행</t>
  </si>
  <si>
    <t>PowerPoint 기출풀이 4 _ 22년 12월 시행</t>
  </si>
  <si>
    <t>ITQ 오리엔테이션 _ Word (MS 오피스)</t>
  </si>
  <si>
    <t>Word 기출풀이 1 _ 22년 09월 시행</t>
  </si>
  <si>
    <t>Word 기출풀이 2 _ 22년 10월 시행</t>
  </si>
  <si>
    <t>Word 기출풀이 3 _ 22년 11월 시행</t>
  </si>
  <si>
    <t>Word 기출풀이 4 _ 22년 12월 시행</t>
  </si>
  <si>
    <t>VR_AR 프레젠테이션</t>
  </si>
  <si>
    <t>빌드잇 월드 제작과 앱 실행</t>
    <phoneticPr fontId="1" type="noConversion"/>
  </si>
  <si>
    <t>ChatGPT 사용방법 (PC 모바일)</t>
  </si>
  <si>
    <t>ChatGPT의 확장 프로그램 (PC 모바일)</t>
  </si>
  <si>
    <t>카카오톡의 GPT _ AskUP 사용</t>
  </si>
  <si>
    <t>자바 코딩 학습을 위한 환경구축 _ 실습 _ openJDK17 자바 버전 설치</t>
  </si>
  <si>
    <t>Visual Studio Code 기초 사용법1 _ CMD 창 실행</t>
  </si>
  <si>
    <t>Visual Studio Code 기초 사용법2 _ 단축키</t>
  </si>
  <si>
    <t>Visual Studio Code 기초 사용법3 _ 파일선택 테마바꾸기</t>
  </si>
  <si>
    <t>Visual Studio Code 기초 사용법4 _ 실행창 변경</t>
  </si>
  <si>
    <t>Visual Studio Code 기초 사용법5 _ 미니맵 자동완성 해제 설정 초기화</t>
  </si>
  <si>
    <t>Visual Studio Code 기초 사용법6 _ 멀티 주석 취소 및 재적용 창 분할</t>
  </si>
  <si>
    <t>개념강좌 및 실습 _ 기본코드 분석1 _ 클래스명 규칙 파스칼케이스</t>
  </si>
  <si>
    <t>개념강좌 및 실습 _ 기본코드 분석2 _ String[] args 변경</t>
  </si>
  <si>
    <t>개념강좌 및 실습 _ 기본코드 분석3 _ main 함수 호칭</t>
  </si>
  <si>
    <t>개념강좌 및 실습 _ 기본코드 분석4 _ main 시작 진입점으로써 역할</t>
  </si>
  <si>
    <t>실습 _ 초보자 주요 확인문제 5개</t>
  </si>
  <si>
    <t>실습 _ 메서드 호출 및 값 전달</t>
  </si>
  <si>
    <t>실습 _ 여러 개의 값 메서드로 전달</t>
  </si>
  <si>
    <t>실습 _ 타입은 스티커다</t>
  </si>
  <si>
    <t>개념강좌 _ 변수와 Stack 메모리구조</t>
  </si>
  <si>
    <t>개념강좌 _ 데이터 타입</t>
  </si>
  <si>
    <t>실습 _ 변수와 타입 예제들 손코딩 실습</t>
  </si>
  <si>
    <t>실습 _ 변수와 타입 사용이 틀린 것 찾아내기 10문제</t>
  </si>
  <si>
    <t>개념강좌 _ 연산자</t>
  </si>
  <si>
    <t>실습 _ 나누기 결과 정수 실수로 출력하기 나머지 연산자 실습하기</t>
  </si>
  <si>
    <t>실습 _ 나머지 연산자 음수 사용 나누기에서 결과값 타입 주의</t>
  </si>
  <si>
    <t>실습 _ printf 사용법1 정수 타입</t>
  </si>
  <si>
    <t>실습 _ 증감 연산자 사용 및 사용 시 주의할 점 실습</t>
  </si>
  <si>
    <t>실습 _ 평균 출력시 주의사항 실습</t>
  </si>
  <si>
    <t>유니코드(아스키코드) 관련한 문제 _ 연습문제</t>
  </si>
  <si>
    <t>유니코드(아스키코드) 관련한 문제 _ 처음 도전문제 재도전</t>
  </si>
  <si>
    <t>개념강좌 _ 조건문</t>
  </si>
  <si>
    <t>실습 _ if 조건문과 사용시 주의할 점</t>
  </si>
  <si>
    <t>실습 _ if else if 조건문 실습 및 삼항연산자 실습</t>
  </si>
  <si>
    <t>실습 _ switch 조건문 기본예제1</t>
  </si>
  <si>
    <t>실습 _ switch 조건문 기본예제2 vs 디폴트에서 메서드 호출</t>
  </si>
  <si>
    <t>전산회계운용사 2급 실기 모의고사문제풀이(1_1)</t>
  </si>
  <si>
    <t>전산회계운용사 2급 실기 모의고사문제풀이(1_2)</t>
  </si>
  <si>
    <t>전산회계운용사 2급 실기 모의고사문제풀이(2_1)</t>
  </si>
  <si>
    <t>전산회계운용사 2급 실기 모의고사문제풀이(2_2)</t>
  </si>
  <si>
    <t>전산회계운용사 2급 실기 모의고사문제풀이(3_1)</t>
  </si>
  <si>
    <t>전산회계운용사 2급 실기 모의고사문제풀이(3_2)</t>
  </si>
  <si>
    <t>SQL 활용_1</t>
  </si>
  <si>
    <t>SQL 활용_2</t>
  </si>
  <si>
    <t>입출력장치 및 기억장치</t>
  </si>
  <si>
    <t>패키지활용1_데이터베이스의 기초</t>
  </si>
  <si>
    <t>패키지활용2_관계형 데이터베이스</t>
  </si>
  <si>
    <t>패키지활용3_SQL의 이해</t>
  </si>
  <si>
    <t>패키지활용4_스프레드시트1</t>
  </si>
  <si>
    <t>패키지활용5_스프레드시트2</t>
  </si>
  <si>
    <t>패키지활용6_스프레드시트3</t>
  </si>
  <si>
    <t>패키지활용7_프리젠테이션의 개념</t>
  </si>
  <si>
    <t>PC운영체제1_운영체제의 개요</t>
  </si>
  <si>
    <t>PC운영체제2_운영체제의 주요개념</t>
  </si>
  <si>
    <t>PC운영체제3_Disk Operating System</t>
  </si>
  <si>
    <t>PC운영체제4_Windows</t>
  </si>
  <si>
    <t>PC운영체제5_윈도우탐색기 파일과 폴더 관리</t>
  </si>
  <si>
    <t>PC운영체제6_휴지통 제어판 인쇄</t>
  </si>
  <si>
    <t>PC운영체제7_UNIX(LINUX)</t>
  </si>
  <si>
    <t>단위 모듈의 개념 특징 작성 순서 단위 기능 명세서 입출력 기능 구현 IPC 5가지 알고리즘</t>
    <phoneticPr fontId="1" type="noConversion"/>
  </si>
  <si>
    <t>단위 모듈 테스트의 개념 화이트 블랙박스 테스트 테스트 케이스 개념 특징 테스트 프로세스</t>
    <phoneticPr fontId="1" type="noConversion"/>
  </si>
  <si>
    <t>통합 개발 환경의 개념 기능 특징 빌드 도구의 개념과 종류 기타 협업 도구들</t>
    <phoneticPr fontId="1" type="noConversion"/>
  </si>
  <si>
    <t>SQL의 개념 특징 SQL의 분류 DDL DML DCL의 개념과 명령어의 종류</t>
  </si>
  <si>
    <t>DDL의 개념과 목적 종류 CREATE SCHEMA CREATE DOMAIN 데이터 타입</t>
  </si>
  <si>
    <t xml:space="preserve">CREATE TABLE 명령어의 사용법과 다수의 옵션 테이블 만들기 예제 </t>
    <phoneticPr fontId="1" type="noConversion"/>
  </si>
  <si>
    <t>CREATE VIEW ALTER TABLE ADD ALTER DROP COLUMN</t>
    <phoneticPr fontId="1" type="noConversion"/>
  </si>
  <si>
    <t>DDL 기출 및 출제 예상 문제 풀이_1</t>
  </si>
  <si>
    <t>DDL 기출 및 출제 예상 문제 풀이_2</t>
  </si>
  <si>
    <t>DCL의 개념 목적 명령어 종류 GRANT REVOKE COMMIT TCL의 개념</t>
    <phoneticPr fontId="1" type="noConversion"/>
  </si>
  <si>
    <t>ROLLBACK 명령어 트랜잭션의 특징 SAVEPOINT 명령어 특징 예제1_7 설명</t>
  </si>
  <si>
    <t>DML의 개념 특징 명령어 종류 SELECT INSERT DELETE UPDATE명령어</t>
    <phoneticPr fontId="1" type="noConversion"/>
  </si>
  <si>
    <t>DML_SELECT_1 쿼리문의 일반 형식 및 문법 순서 각종 옵션의 기능 비교 논리</t>
    <phoneticPr fontId="1" type="noConversion"/>
  </si>
  <si>
    <t>DML_SELECT_1 기본 검색 방법과 예제 조건 지정 검색 방법과 예제</t>
    <phoneticPr fontId="1" type="noConversion"/>
  </si>
  <si>
    <t>DML_SELECT_1 정렬 검색 TOP ORDER BY절 하위 질의(서브 쿼리)개념</t>
    <phoneticPr fontId="1" type="noConversion"/>
  </si>
  <si>
    <t>DML_SELECT_1 기출 및 출제 예상 문제 풀이_1</t>
  </si>
  <si>
    <t>DML_SELECT_1 기출 및 출제 예상 문제 풀이_2</t>
  </si>
  <si>
    <t>DML_SELECT_1 기출 및 출제 예상 문제 풀이_3</t>
  </si>
  <si>
    <t>DML_SELECT_2 그룹 함수 개념 및 종류 윈도우 함수 개념 및 종류</t>
    <phoneticPr fontId="1" type="noConversion"/>
  </si>
  <si>
    <t>DML_SELECT_2 그룹 지정 검색 ROLLUP() CUBE()함수 차이점</t>
    <phoneticPr fontId="1" type="noConversion"/>
  </si>
  <si>
    <t>DML_SELECT_2 기출 및 출제 예상 문제 풀이_1</t>
  </si>
  <si>
    <t>DML_SELECT_2 기출 및 출제 예상 문제 풀이_2</t>
  </si>
  <si>
    <t>DML_JOIN JOIN의 개념 INNER JOIN CROSS JOIN의 개념</t>
    <phoneticPr fontId="1" type="noConversion"/>
  </si>
  <si>
    <t>DML_JOIN OUTER JOIN의 개념 종류</t>
    <phoneticPr fontId="1" type="noConversion"/>
  </si>
  <si>
    <t>DML_JOIN 기출 및 출제 예상 문제 풀이</t>
  </si>
  <si>
    <t>영상의 기초와 컷편집 1_1</t>
  </si>
  <si>
    <t>영상의 기초와 컷편집 1_2</t>
  </si>
  <si>
    <t>영상의 기초와 컷편집 2_1</t>
  </si>
  <si>
    <t>영상의 기초와 컷편집 2_2</t>
  </si>
  <si>
    <t>실전활동1 추억을 담은 여행 브이로그_1</t>
  </si>
  <si>
    <t>실전활동1 추억을 담은 여행 브이로그_2</t>
  </si>
  <si>
    <t>실전활동2 유튜브 영상 만들기_1</t>
  </si>
  <si>
    <t>실전활동2 유튜브 영상 만들기_2</t>
  </si>
  <si>
    <t>LED 적외선 센서</t>
  </si>
  <si>
    <t>TACT 스위치 서보 모터 1</t>
  </si>
  <si>
    <t>TACT 스위치 서보 모터 2</t>
  </si>
  <si>
    <t>TACT 스위치 서보 모터 3</t>
  </si>
  <si>
    <t>매트릭스 키보드 부저 1</t>
  </si>
  <si>
    <t>매트릭스 키보드 부저 2</t>
  </si>
  <si>
    <t>매트릭스 키보드 부저 3</t>
  </si>
  <si>
    <t>블루투스 앱인벤터 1</t>
  </si>
  <si>
    <t>블루투스 앱인벤터 2</t>
  </si>
  <si>
    <t>가속도 센서 키트 만들기 1</t>
  </si>
  <si>
    <t>가속도 센서 키트 만들기 2</t>
  </si>
  <si>
    <t>텍스트 뷰의 속성 이미지 뷰의 속성 설명</t>
  </si>
  <si>
    <t>텍스트 뷰 속성 리소스 문자열 사용 실습</t>
  </si>
  <si>
    <t>이미지 뷰의 속성 리소스 이미지 실습</t>
    <phoneticPr fontId="1" type="noConversion"/>
  </si>
  <si>
    <t>버튼 체크박스 라디오 버튼 에디트 텍스트 속성 뷰 바인딩 기법 설명</t>
  </si>
  <si>
    <t>버튼 체크박스 라디오 버튼 에디트 텍스트 다양한 속성과 차이점 실습</t>
  </si>
  <si>
    <t>뷰바인딩 기법 바인딩 설정 inflate()함수 gradle_sync실습</t>
    <phoneticPr fontId="1" type="noConversion"/>
  </si>
  <si>
    <t>버튼과 이미지 뷰를 이용 뷰 바인딩 기법을 적용해 이미지 로테이션 실습</t>
  </si>
  <si>
    <t>애노테이션 클래스 개념 속성 리플렉션 개념 표준 애노테이션 목적 설명</t>
    <phoneticPr fontId="1" type="noConversion"/>
  </si>
  <si>
    <t>애노테이션 클래스 선언 사용 코드 User 클래스 생성</t>
    <phoneticPr fontId="1" type="noConversion"/>
  </si>
  <si>
    <t>표준 애노테이션 JvmName() Throws()를 사용하는 방법 실습</t>
  </si>
  <si>
    <t>연산자 오버로딩의 개념 산술 호출 인덱스 접근</t>
    <phoneticPr fontId="1" type="noConversion"/>
  </si>
  <si>
    <t>연산자를 클래스 안에 오버로딩 객체끼리의 연산 실습</t>
    <phoneticPr fontId="1" type="noConversion"/>
  </si>
  <si>
    <t>호출 연산자 인덱스 접근 연산자 get() set() 실습</t>
    <phoneticPr fontId="1" type="noConversion"/>
  </si>
  <si>
    <t>단일 범위 대입 복합대입 동등성 연산자들이 실질적으로 호출하는 함수 설명</t>
  </si>
  <si>
    <t xml:space="preserve">단일 범위 대입 복합대입 동등성 연산자들을 클래스 추가 </t>
    <phoneticPr fontId="1" type="noConversion"/>
  </si>
  <si>
    <t>인공지능의 역사 인공지능의 기본 원리</t>
  </si>
  <si>
    <t>Pytorch 특징 개발 환경 Colab 실습</t>
  </si>
  <si>
    <t>머신러닝의 기본 개념 학습의 동작 원리</t>
  </si>
  <si>
    <t>머신러닝에서 오차측청 방법 머신러닝에서 최적화 방법</t>
  </si>
  <si>
    <t>다양한 loss 함수 최적화 함수 활용하기 학습의 전체 Flow 실습</t>
    <phoneticPr fontId="1" type="noConversion"/>
  </si>
  <si>
    <t>인공신경망 기본 원리 학습 활성화 함수 학습</t>
  </si>
  <si>
    <t>다양한 활성화 함수 실습 다양한 최적화 함수 실습</t>
  </si>
  <si>
    <t>데이터에 대해 이해 인코딩의 필요성 학습</t>
  </si>
  <si>
    <t>Dataset 클래스 학습 Dataloader 클래스 학습</t>
    <phoneticPr fontId="1" type="noConversion"/>
  </si>
  <si>
    <t>데이터 셋 활용 Cifar_10 Cifar_100 데이터 호출 실습</t>
    <phoneticPr fontId="1" type="noConversion"/>
  </si>
  <si>
    <t>과대적합 및 과소적합 학습</t>
  </si>
  <si>
    <t>과대적합 및 과소적합 실습</t>
  </si>
  <si>
    <t>컴퓨터 비전 이론 학습 컴퓨터 비전에서 문제점</t>
  </si>
  <si>
    <t>합성곱 신경망 이론 신경망 구조와 원리 학습 합성곱 신경망 응용법</t>
    <phoneticPr fontId="1" type="noConversion"/>
  </si>
  <si>
    <t>합성곱 신경망 실습 Kernel size 변경 Stride 변경</t>
  </si>
  <si>
    <t>합성곱 신경망 Blocked layer_normal method 비교</t>
    <phoneticPr fontId="1" type="noConversion"/>
  </si>
  <si>
    <t>순환 신경망 이론 RNN 기초</t>
  </si>
  <si>
    <t>LSTM 이론 LSTM 구조</t>
  </si>
  <si>
    <t>GRU 이론 GRU 구조</t>
  </si>
  <si>
    <t>Vanila RNN 모델 실습 LSTM 실습 GRU 실습</t>
  </si>
  <si>
    <t>풀업저항 풀다운저항 TACT 스위치</t>
    <phoneticPr fontId="1" type="noConversion"/>
  </si>
  <si>
    <t>PSD 센서 초음파 센서 1</t>
  </si>
  <si>
    <t>PSD 센서 초음파 센서 2</t>
  </si>
  <si>
    <t>수분 수위 센서 기울기 센서 1</t>
  </si>
  <si>
    <t>수분 수위 센서 기울기 센서 2</t>
  </si>
  <si>
    <t>조도 센서 RGB LED 1</t>
  </si>
  <si>
    <t>조도 센서 RGB LED 2</t>
  </si>
  <si>
    <t>가변 저항 온습도 센서 1</t>
  </si>
  <si>
    <t>가변 저항 온습도 센서 2</t>
  </si>
  <si>
    <t>가변 저항 온습도 센서 3</t>
  </si>
  <si>
    <t>서보모터 스텝모터 DC 모터 1</t>
  </si>
  <si>
    <t>서보모터 스텝모터 DC 모터 2</t>
  </si>
  <si>
    <t>서보모터 스텝모터 DC 모터 3</t>
  </si>
  <si>
    <t>1채널 릴레이 7_세그먼트 1</t>
  </si>
  <si>
    <t>1채널 릴레이 7_세그먼트 2</t>
  </si>
  <si>
    <t>FLAME 센서 7_세그먼트(4개)1</t>
    <phoneticPr fontId="1" type="noConversion"/>
  </si>
  <si>
    <t>FLAME 센서 7_세그먼트(4개)2</t>
    <phoneticPr fontId="1" type="noConversion"/>
  </si>
  <si>
    <t>FLAME 센서 7_세그먼트(4개)3</t>
    <phoneticPr fontId="1" type="noConversion"/>
  </si>
  <si>
    <t>I2C LCD 부저 1</t>
  </si>
  <si>
    <t>I2C LCD 부저 2</t>
  </si>
  <si>
    <t>조이스틱 모듈 블루투스 1</t>
  </si>
  <si>
    <t>조이스틱 모듈 블루투스 2</t>
  </si>
  <si>
    <t>조이스틱 모듈 블루투스 3</t>
  </si>
  <si>
    <t>ESG 제대로 이해하라</t>
  </si>
  <si>
    <t>ESG의 개념 3요소를 파악하라</t>
  </si>
  <si>
    <t>한국형 ESG MZ세대를 이해하라</t>
  </si>
  <si>
    <t>이해관계자 ESG 관점에서 바라보라</t>
  </si>
  <si>
    <t>ESG 경영 수립 필수 STEP을 밟아라</t>
  </si>
  <si>
    <t>ESG 성공 표준화된 사이클을 만들어라</t>
  </si>
  <si>
    <t>ESG 실무 우리 조직에 적용하라</t>
  </si>
  <si>
    <t>ESG 확산 조직에 전파하라</t>
  </si>
  <si>
    <t>ESG 경영 주요 포인트를 부각하라</t>
  </si>
  <si>
    <t>ESG 리스크 철저한 준비로 돌파하라</t>
  </si>
  <si>
    <t>일상에서 전문영역까지 ChatGPT로 무엇을 할 수 있을까</t>
  </si>
  <si>
    <t>창작의 영역은 어떻게 변화할까</t>
  </si>
  <si>
    <t>문제해결의 영역은 어떻게 변화할까</t>
  </si>
  <si>
    <t>전문영역은 어떻게 변화할까</t>
  </si>
  <si>
    <t>생성형 AI 더 편한 과정과 더 좋은 성과</t>
  </si>
  <si>
    <t>초거대 AI 강인공지능(AGI)이 될 수 있을까</t>
  </si>
  <si>
    <t>업무 자동화 기술 RPA</t>
  </si>
  <si>
    <t>초자동화(HyperAutomation)를 향한 도전 AI_RPA</t>
  </si>
  <si>
    <t>가지급금 있는 경우 불이익(1) _가지급금 채권 있는 법인측면_</t>
  </si>
  <si>
    <t>가지급금 있는 경우 불이익(2) _가지급금 채무 있는 개인측면_</t>
  </si>
  <si>
    <t>자산 및 부채 관련 결산서류 (1)_매출채권 및 매입채무 대손채권 대여금 등</t>
  </si>
  <si>
    <t>자산 및 부채 관련 결산서류 (2)_재고자산 무형자산 차입금 등</t>
  </si>
  <si>
    <t>판매비와 관리비에 대한 결산서류 (1)_보험료 이자비용 등</t>
  </si>
  <si>
    <t>판매비와 관리비에 대한 결산서류 (2)_법인차량 국고보조금 기부금 등</t>
  </si>
  <si>
    <t>지출증명서류의 정의 및 수취 보관</t>
  </si>
  <si>
    <t>인건비관련 지출증명서류의 회계 및 세무처리(1)_급여 및 상여 일용직 급여</t>
  </si>
  <si>
    <t>인건비관련 지출증명서류의 회계 및 세무처리(2)_퇴직금 및 퇴직연금 외주비</t>
  </si>
  <si>
    <t>경비관련 지출증명서류의 회계 및 세무처리(1)_복리후생비 여비교통비 접대비</t>
  </si>
  <si>
    <t>경비관련 지출증명서류의 회계 및 세무처리(2)_통신비 수도광열비 세금과공과</t>
  </si>
  <si>
    <t>경비관련 지출증명서류의 회계 및 세무처리(3)_자산임차료 수선비 보험료</t>
  </si>
  <si>
    <t>경비관련 지출증명서류의 회계 및 세무처리(4)_차량유지비 리스료 소모품비 등</t>
  </si>
  <si>
    <t>세금이 뭘까요(1)_세금 종류 절세와 탈세</t>
  </si>
  <si>
    <t>세금이 뭘까요(2)_세금 용어 및 미납부 과소납부 등</t>
  </si>
  <si>
    <t>이것만은 꼭_사업용 계좌_신용카드 계산서 등 발급방법</t>
  </si>
  <si>
    <t>이것만은 절대로_명의대여 차명계좌 등</t>
  </si>
  <si>
    <t>세금계산서계산서 작성법</t>
  </si>
  <si>
    <t>지출 관리기법_기업업무추진비</t>
  </si>
  <si>
    <t>지출관리기법_차량유지비</t>
  </si>
  <si>
    <t>지출관리기법_가지급금</t>
  </si>
  <si>
    <t>세금 줄이는 마지막 꿀팁</t>
  </si>
  <si>
    <t>임금제도 주요 이슈(1)_ 평균임금 통상임금</t>
  </si>
  <si>
    <t>임금제도 주요 이슈(2)_ 최저임금 고정OT제</t>
  </si>
  <si>
    <t>임금제도 주요 이슈(3)_ 퇴직급여제도</t>
  </si>
  <si>
    <t>연차휴가제도 주요 이슈(1)_연차휴가 미사용시 처리방법</t>
  </si>
  <si>
    <t>연차휴가제도 주요 이슈(2)_연차휴가 사용촉진방법</t>
  </si>
  <si>
    <t>근로시간 임금 휴가제도 _ 근로감독 개요 및 유의사항</t>
  </si>
  <si>
    <t>근로시간 임금 휴가제도 _ 근로감독 대응요령</t>
  </si>
  <si>
    <t>개별적 동의 얻지 않은 취업규칙 불이익변경 효력</t>
    <phoneticPr fontId="1" type="noConversion"/>
  </si>
  <si>
    <t>33 육아휴직제도란 무엇인가요</t>
  </si>
  <si>
    <t>경쟁업체에 취업하는 것을 금지할 수 있나요</t>
    <phoneticPr fontId="1" type="noConversion"/>
  </si>
  <si>
    <t>해고하기 전에 해고예고를 반드시 해야 하나요</t>
    <phoneticPr fontId="1" type="noConversion"/>
  </si>
  <si>
    <t>계약 만료된 경우 노동위원회 구제신청의 실익</t>
    <phoneticPr fontId="1" type="noConversion"/>
  </si>
  <si>
    <t>직장 내 괴롭힘이 발생시 회사는 어떤 조치를</t>
    <phoneticPr fontId="1" type="noConversion"/>
  </si>
  <si>
    <t>매출매입회계처리 사례</t>
  </si>
  <si>
    <t>급여관련 회계처리 사례(1)_급여지급 시 원천징수</t>
  </si>
  <si>
    <t>급여관련 회계처리 사례(2)_4대보험 공제금액 및 급여지급 시 회계처리</t>
  </si>
  <si>
    <t>퇴직관련 회계처리(1)_퇴직금의 산정 및 지급시의 회계처리</t>
  </si>
  <si>
    <t>퇴직관련 회계처리(2)_퇴직연금의 종류 및 회계처리</t>
  </si>
  <si>
    <t>세금환급 및 세제혜택 기본사항(1)_경청구와 세금환급</t>
  </si>
  <si>
    <t>세금환급 및 세제혜택 기본사항(2)_세제혜택 기본사항 및 사후관리</t>
  </si>
  <si>
    <t>창업중소기업 창업벤처기업 법인세(소득세)감면</t>
  </si>
  <si>
    <t>수도권 밖 이전하는 법인 공장에 대한 세액감면 등</t>
  </si>
  <si>
    <t>국세기본법상 가산세(1)_개요 및 감면과 한도 등</t>
    <phoneticPr fontId="1" type="noConversion"/>
  </si>
  <si>
    <t>국세기본법상 가산세(2)_기한후신고 및 수정신고 계산 사례</t>
    <phoneticPr fontId="1" type="noConversion"/>
  </si>
  <si>
    <t>부가가치세 가산세(1)_요약 정리 및 세금계산서 사례</t>
    <phoneticPr fontId="1" type="noConversion"/>
  </si>
  <si>
    <t>부가가치세 가산세(2)_매입세액불공제 및 부실신고 관련 사례</t>
    <phoneticPr fontId="1" type="noConversion"/>
  </si>
  <si>
    <t>원천징수 가산세(1)_요약 정리 및 수정신고 사례</t>
    <phoneticPr fontId="1" type="noConversion"/>
  </si>
  <si>
    <t>원천징수 가산세(2)_연말정산 수정신고 사례 및 신고서 작성</t>
    <phoneticPr fontId="1" type="noConversion"/>
  </si>
  <si>
    <t>법인세 가산세(1)_요약 정리 및 매출누락 사례</t>
    <phoneticPr fontId="1" type="noConversion"/>
  </si>
  <si>
    <t>법인세 가산세(2)_인건비 및 계산서 사례</t>
    <phoneticPr fontId="1" type="noConversion"/>
  </si>
  <si>
    <t>엔데믹 시대 인사노무관리</t>
  </si>
  <si>
    <t>엔데믹 시대 노무관리 주요 이슈</t>
  </si>
  <si>
    <t>재택_간주근로시간제도 등 운영방안</t>
  </si>
  <si>
    <t>육아휴직_육아기 근로시간단축 이해</t>
  </si>
  <si>
    <t>가족돌봄휴가_휴직_근로시간단축의 이해</t>
  </si>
  <si>
    <t>휴업 및 휴직 근로조건 변경과 임금삭감</t>
  </si>
  <si>
    <t>연장_야간_휴일 수당 계산하기</t>
  </si>
  <si>
    <t>포괄임금제와 고정O_T제의 설계 및 운영시 유의사항</t>
  </si>
  <si>
    <t>세무조사의 개요(1)_의의 종류 및 흐름도 등</t>
  </si>
  <si>
    <t>세무조사의 개요(2)_세무조사 시 유형별 대처방안 및 행동준칙 등_</t>
  </si>
  <si>
    <t>4대 보험 사업장 가입자 정보변경</t>
  </si>
  <si>
    <t>사업장 가입자 탈퇴 및 소멸</t>
  </si>
  <si>
    <t>일용직 외국인 휴직 중인 근로자 4대 보험 관리</t>
  </si>
  <si>
    <t>특수고용직 예술인의 고용보험</t>
  </si>
  <si>
    <t>비유형적 근로자 관리(1)_근로자성 판단 및 유형 소개 등</t>
  </si>
  <si>
    <t>비유형적 근로자 관리(2)_근로시간 및 임금설계 등</t>
  </si>
  <si>
    <t>[재무_회계 파트] 계정과목 선정에 숨은 세금(1)</t>
  </si>
  <si>
    <t>[재무_회계 파트] 계정과목 선정에 숨은 세금(2)</t>
  </si>
  <si>
    <t>[인사_총무 파트] 인건비와 배당금 지급에 숨은 세금(1)</t>
  </si>
  <si>
    <t>[인사_총무 파트] 인건비와 배당금 지급에 숨은 세금(2)</t>
  </si>
  <si>
    <t>결국은 세무조사(1) _ 대상 및 세무조사에 대한 진실 거짓</t>
    <phoneticPr fontId="1" type="noConversion"/>
  </si>
  <si>
    <t>결국은 세무조사(2) _ 절차와 대응방법 최신 사례</t>
  </si>
  <si>
    <t>평균임금(1)_개념 및 산정방법</t>
  </si>
  <si>
    <t>평균임금(2)_계산 사례연습</t>
  </si>
  <si>
    <t>평균임금(3)_최신 판례 리뷰</t>
  </si>
  <si>
    <t>통상임금(1)_개념 및 해당 여부 판단</t>
  </si>
  <si>
    <t>통상임금(2)_계산 사례연습</t>
  </si>
  <si>
    <t>통상임금(3)_최신 판례 리뷰</t>
  </si>
  <si>
    <t>들어가며 이 클래스를 듣고 난 뒤 여러분이 겪게 될 변화</t>
  </si>
  <si>
    <t>글쓰기 근육 키우기(1) 효과적인 책 읽기 방법과 필사의 방법 기본 정보</t>
  </si>
  <si>
    <t>글쓰기 근육 키우기(2) 기록하는 습관과 효과적인 일기 쓰는 방법</t>
  </si>
  <si>
    <t>실전 글쓰기(1) 주제를 정하는 방법과 문장력을 키우는 방법</t>
  </si>
  <si>
    <t>실전 글쓰기(2) 풍성한 글을 쓰는 방법</t>
  </si>
  <si>
    <t>실전 글쓰기(3) 탄탄한 글을 쓰는 방법</t>
  </si>
  <si>
    <t>실전 글쓰기(4) 글의 완성도를 높이는 방법</t>
  </si>
  <si>
    <t>출간에 대한 모든 것(1) 전자책 출간하기</t>
  </si>
  <si>
    <t>출간에 대한 모든 것(2) 종이책 출간하기</t>
  </si>
  <si>
    <t>들어가며 클래스 목적 및 수강 후 여러분의 겪게 될 변화</t>
  </si>
  <si>
    <t>공통(1)_재테크 이렇게 하면 반드시 실패한다</t>
  </si>
  <si>
    <t>공통(2)_취미에 투자해야 하는 이유</t>
  </si>
  <si>
    <t>사회초년생을 위한 재테크(3) 재테크하면서 이것도 모른다고요</t>
  </si>
  <si>
    <t>사회초년생을 위한 재테크(6) 꼭 해야할 것 하지 말아야 할 것</t>
  </si>
  <si>
    <t>대리_과장 직급의 재테크(1) 이 단계에서 가장 중요한 것</t>
  </si>
  <si>
    <t>대리_과장 직급의 재테크(2) 무조건 성공하는 주식 투자의 법칙</t>
  </si>
  <si>
    <t>대리_과장 직급의 재테크(3) 임대주택의 모든 것</t>
  </si>
  <si>
    <t>대리_과장 직급의 재테크(4) 더 늦기 전에 반드시 투자해야 하는 것</t>
  </si>
  <si>
    <t>대리_과장 직급의 재테크(5) 부업에 대하여</t>
  </si>
  <si>
    <t>차장_부장 직급의 재테크(1) 필수적으로 투자해야 하는 것</t>
  </si>
  <si>
    <t>차장_부장 직급의 재테크(2) 남들은 잘 모르는 부동산 투자처</t>
  </si>
  <si>
    <t>차장_부장 직급의 재테크(3) 취미로 돈 버는 방법</t>
  </si>
  <si>
    <t>차장_부장 직급의 재테크(4) 필수적으로 투자해야 하는 것 Part2 및 마무리</t>
  </si>
  <si>
    <t>직장내 괴롭힘 사례  및 예방_대응 전략</t>
  </si>
  <si>
    <t>고객이 제품을 구입하는 진짜 이유는</t>
  </si>
  <si>
    <t>같은 상품 다른 문구 잘 팔리는 상품을 만들기 위한 마케팅 포인트</t>
  </si>
  <si>
    <t>강의 소개(시대는 문제 해결력을 원한다)</t>
  </si>
  <si>
    <t>어떤 문제를 해결하는 사람인가요</t>
  </si>
  <si>
    <t>문제란 무엇인가요</t>
  </si>
  <si>
    <t>문제해결 확장_프로세스</t>
  </si>
  <si>
    <t>해시태그란</t>
  </si>
  <si>
    <t>포토샵 없이 이미지 만드는 미리캔버스 및 비즈하우스 소개</t>
  </si>
  <si>
    <t>감각있는 유튜브 및 블로그 썸네일 만들기</t>
  </si>
  <si>
    <t>인스타그램 피드로 딱 카드뉴스 만들기</t>
  </si>
  <si>
    <t>자면서도 수익나는 전자책 표지도 직접 만들 수 있다</t>
  </si>
  <si>
    <t>웹 배너_명함과 전단지 만들기 미리캔버스로 돈 버는 꿀팁</t>
    <phoneticPr fontId="1" type="noConversion"/>
  </si>
  <si>
    <t>아침STEP(2) 몸마음에 활력을 주는 10분 아침스트레칭</t>
    <phoneticPr fontId="1" type="noConversion"/>
  </si>
  <si>
    <t>수면STEP(2) 하자마자 꿀잠 10분 전신이완 스트레칭</t>
  </si>
  <si>
    <t>인생의 허리 50 내안의 깜빡이를 켜자</t>
  </si>
  <si>
    <t>호기심은 뇌를 늙지 않게 해주는 무기이자 열쇠다</t>
  </si>
  <si>
    <t>당분간 쉼이라는 불청객은 쫓아버리자</t>
  </si>
  <si>
    <t>법인 정관 작성하기 _ 정관은 회사의 자치 규약</t>
  </si>
  <si>
    <t xml:space="preserve">대표이사 이사 감사의 책임과 연대보증 </t>
    <phoneticPr fontId="1" type="noConversion"/>
  </si>
  <si>
    <t>임직원 정보 보안 및 비밀 유지 _ 영업 노하우 절대 뺏기지 않을 거예요</t>
  </si>
  <si>
    <t>거래 계약서 작성하기 _ 계약서 내용은 정확하고 구체적으로</t>
  </si>
  <si>
    <t>대여금 차임금 계약서 작성은 어떻게 할까 _ 돈을 빌릴 때도 계약서는 필수</t>
  </si>
  <si>
    <t>채권 소멸시효 _ 소멸시효 기간을 알아두자</t>
  </si>
  <si>
    <t>채권추심 완벽 활용법 _ 받을 돈은 적극적으로 받자</t>
  </si>
  <si>
    <t>파산할 때도 알아야 할 것 _ 더 이상 빚을 감당할 수 없다면</t>
  </si>
  <si>
    <t>IoT 선을 버리고 날개를 달다</t>
  </si>
  <si>
    <t>IoT 생태계의 브레인 스마트 허브</t>
  </si>
  <si>
    <t>우리 집이 아이언맨 하우스가 된다 IoT 전동화</t>
  </si>
  <si>
    <t>셀프 보안의 첫걸음 도어 센서와 모션 센서</t>
  </si>
  <si>
    <t>편리함과 에너지 절약을 동시에 (1) 스마트 플러그</t>
  </si>
  <si>
    <t>편리함과 에너지 절약을 동시에 (2) 전등 스위치</t>
  </si>
  <si>
    <t>IoT로 구현한 인간 중심 조명 시스템</t>
  </si>
  <si>
    <t>인공지능 스피커와 IoT 연동</t>
  </si>
  <si>
    <t>상상이 진화를 만든다 IoT 유니버스</t>
  </si>
  <si>
    <t>NFT</t>
  </si>
  <si>
    <t>억소리나는 NFT의 역사</t>
  </si>
  <si>
    <t>무엇이 NFT를 핫하게 만들었나</t>
  </si>
  <si>
    <t>메타버스 전망에 NFT가 필수인 이유는</t>
  </si>
  <si>
    <t>전세계 1위 구글을 만든 전략 10X</t>
  </si>
  <si>
    <t>인공지능 더 나은 세상을 만들다</t>
  </si>
  <si>
    <t>구글의 머신러닝 혁신을 거듭하다</t>
  </si>
  <si>
    <t>클라우드 미래 비즈니스가 되다</t>
  </si>
  <si>
    <t>인공지능을 스마트하게 만드는 기술 빅데이터</t>
  </si>
  <si>
    <t xml:space="preserve">VR과 AR 체험을 넘어 일상이 될 미래 </t>
  </si>
  <si>
    <t>생각의 표현 조건문 이해하기</t>
  </si>
  <si>
    <t>자동화의 기본 반복문 이해하기</t>
  </si>
  <si>
    <t>뉴노멀 고객 속으로 _ 내가 만만하니</t>
  </si>
  <si>
    <t>뉴노멀 고객 속으로 _ 매뉴얼을 잊어라</t>
  </si>
  <si>
    <t>뉴노멀 고객 속으로 _ 무심한 듯 세심하게</t>
  </si>
  <si>
    <t>뉴노멀 고객 속으로 _ 말하지 말고 들어라</t>
  </si>
  <si>
    <t>뉴노멀 고객 속으로 _ 내 시간을 지켜줘</t>
  </si>
  <si>
    <t>뉴노멀 고객 속으로 _ 프리미엄보다 편리미엄</t>
  </si>
  <si>
    <t>뉴노멀 고객 속으로 _ 딱 넷플릭스처럼</t>
  </si>
  <si>
    <t>뉴노멀 고객 속으로 _ 서비스십보다 파트너십</t>
  </si>
  <si>
    <t>뉴노멀 고객 속으로 _ 호갱 알러지</t>
  </si>
  <si>
    <t>뉴노멀 고객 속으로 _ 새로운 듣기</t>
  </si>
  <si>
    <t>뉴노멀 고객 속으로 _ 당당한 까칠함</t>
  </si>
  <si>
    <t>뉴노멀 고객 속으로 _ 지식보다 지성</t>
  </si>
  <si>
    <t>뉴노멀 고객을 잡아라 _ Dont Buy This Jacket</t>
  </si>
  <si>
    <t>뉴노멀 고객을 잡아라 _ 자신이 만든 이유 자유</t>
  </si>
  <si>
    <t>뉴노멀 고객을 잡아라 _ 재미없으면 반칙</t>
  </si>
  <si>
    <t>뉴노멀 고객을 잡아라 _ 자기다움의 발견</t>
  </si>
  <si>
    <t>뉴노멀 고객을 잡아라 _ 나쁜 남자의 매력</t>
  </si>
  <si>
    <t>뉴노멀 고객을 잡아라 _ 거절받을 용기</t>
  </si>
  <si>
    <t>뉴노멀 고객을 잡아라 _ 뻔한건 뻔뻔한 것</t>
  </si>
  <si>
    <t>뉴노멀 고객을 잡아라 _ 친절보다 개성</t>
  </si>
  <si>
    <t>뉴노멀 고객을 잡아라 _ 서비스의 경계를 넘어</t>
  </si>
  <si>
    <t>뉴노멀 고객을 잡아라 _ 업글의 메모장</t>
  </si>
  <si>
    <t>뉴노멀 고객을 잡아라 _ 이거 광고아냐</t>
  </si>
  <si>
    <t>뉴노멀 고객을 잡아라 _ 진정성의 공식</t>
  </si>
  <si>
    <t>뉴노멀 언택트 CS _ 디지털 고객</t>
  </si>
  <si>
    <t>뉴노멀 언택트 CS _ 언택트가 아니라 온택트</t>
  </si>
  <si>
    <t>뉴노멀 언택트 CS _ 가성비에 가심비</t>
  </si>
  <si>
    <t>뉴노멀 언택트 CS _ 보이지 않는 세계</t>
  </si>
  <si>
    <t>뉴노멀 언택트 CS _ CS vs CX</t>
  </si>
  <si>
    <t>뉴노멀 언택트 CS _ 맥락 탐험</t>
  </si>
  <si>
    <t>고객 경험의 진화 _ 디지털 리터러시</t>
  </si>
  <si>
    <t>고객 경험의 진화 _ 인간 vs 인공지능</t>
  </si>
  <si>
    <t>고객 경험의 진화 _ MZ세대의 소비</t>
  </si>
  <si>
    <t>고객 경험의 진화 _ 함께 놀아라</t>
  </si>
  <si>
    <t>고객 경험의 진화 _ VOC 30</t>
  </si>
  <si>
    <t>고객 경험의 진화 _ 극한체험 대신 탐정체험</t>
  </si>
  <si>
    <t>CS 이노베이션 _ VOC 보다 VOP</t>
  </si>
  <si>
    <t>CS 이노베이션 _ 권한을 발휘하라</t>
  </si>
  <si>
    <t>CS 이노베이션 _ 리스킬링 리스트</t>
  </si>
  <si>
    <t>CS 이노베이션 _ 돌보고 보살피라</t>
  </si>
  <si>
    <t>AI 알고리즘에 진짜 특이점이 올까</t>
  </si>
  <si>
    <t>AI 알고리즘의 원리와 현실적 문제점</t>
    <phoneticPr fontId="1" type="noConversion"/>
  </si>
  <si>
    <t>다크 데이터의 활용법과 알고리즘의 효과적 사용</t>
    <phoneticPr fontId="1" type="noConversion"/>
  </si>
  <si>
    <t>넷플릭스의 혜안 디지털 트랜스포메이션으로의 선택과 집중</t>
  </si>
  <si>
    <t>디지털 지구 메타버스</t>
  </si>
  <si>
    <t>메타버스의 7트렌드 METAPIA</t>
  </si>
  <si>
    <t>새로운 기회 메타버스</t>
  </si>
  <si>
    <t>신대항해시대 메타버스의 시대</t>
    <phoneticPr fontId="1" type="noConversion"/>
  </si>
  <si>
    <t>[에너지 방향] 적극적 나_신중한 너 누가 성과가 더 좋을까</t>
    <phoneticPr fontId="1" type="noConversion"/>
  </si>
  <si>
    <t>[인식 기능] 비유적_구체적인 언어 우린 왜 다르게 말할까</t>
    <phoneticPr fontId="1" type="noConversion"/>
  </si>
  <si>
    <t>[판단 기능] 공정한_따뜻한 회사 어디서 일하는 게 편할까</t>
    <phoneticPr fontId="1" type="noConversion"/>
  </si>
  <si>
    <t>[생활양식] 계획적인 나_비계획적인 너 같이 일해도 될까</t>
    <phoneticPr fontId="1" type="noConversion"/>
  </si>
  <si>
    <t>16가지 성격유형의 특징 이것만큼은 꼭 알아두자</t>
  </si>
  <si>
    <t>왠지 안 맞는 너 어떻게 해야 소통 달인이 될까</t>
  </si>
  <si>
    <t>나다운 것이 가장 창의적이다 나에게 맞는 창의성 발휘 방법은</t>
  </si>
  <si>
    <t>나에게 적합한 업무 환경은 따로 있다 목표 달성이 쉬운 환경</t>
    <phoneticPr fontId="1" type="noConversion"/>
  </si>
  <si>
    <t>MBTI가 정말 업무에 도움이 될까</t>
  </si>
  <si>
    <t>E(외향)형과 I(내향)형이 회식을 한다면</t>
  </si>
  <si>
    <t>S(감각)형과 N(직관)형이 기획안을 작성한다면</t>
  </si>
  <si>
    <t>T(사고)형과 F(감정)형에게 동기부여를 한다면</t>
  </si>
  <si>
    <t>J(판단)형과 P(인식)형이 회의를 운영한다면</t>
  </si>
  <si>
    <t>ENTP_ENFP와 ISTJ_ISFJ의 업무처리 방식</t>
  </si>
  <si>
    <t>ESFJ_ENFJ와 ISTP_INTP이 신입을 대하는 방식</t>
  </si>
  <si>
    <t>ESTP_ESFP와 INTJ_INFJ의 업무시야와 속도 차이</t>
  </si>
  <si>
    <t>ESTJ_ENTJ와 ISFP_INFP의 우선하는 가치 차이</t>
  </si>
  <si>
    <t>예측불허의 시대 민첩하고 날렵한 놈이 살아남는다</t>
  </si>
  <si>
    <t>불확실성을 이겨내는 승자들의 전략 애자일</t>
  </si>
  <si>
    <t>네 일 내 일 나누지 않고 협업하는 애자일 조직 만들기</t>
  </si>
  <si>
    <t>애자일 전략 1_혁신을 창출하는 조직 스크럼(Scrum)_1</t>
  </si>
  <si>
    <t>애자일 전략 1_혁신을 창출하는 조직 스크럼(Scrum)_2</t>
  </si>
  <si>
    <t>애자일 도구 1_매일의 성장을 만드는 DSM과 회고</t>
  </si>
  <si>
    <t>애자일 도구 3_일의 한 곳이 막힌다면 TOC로 뚫으세요</t>
  </si>
  <si>
    <t>변화를 리딩하는 애자일 리더십의 필수 원칙</t>
  </si>
  <si>
    <t>데이터 활용 제대로 해야 성과를 만든다</t>
  </si>
  <si>
    <t>집단적 상상의 모태 언어_라이벌을 압도하다</t>
  </si>
  <si>
    <t>메모리 과부하의 해결사 문자_한계를 넘어서다</t>
  </si>
  <si>
    <t>과학과 제국 자본의 만남_예상을 뛰어넘는 위력</t>
  </si>
  <si>
    <t>상상속의 재화 신용_판을 뒤엎는 티핑포인트</t>
  </si>
  <si>
    <t>호모 데우스 신에 도전하다_지속가능한 미래</t>
  </si>
  <si>
    <t>결혼은 꼭 해야 하는 건가요</t>
  </si>
  <si>
    <t>가족과의 관계를 꼭 들여다봐야 하나요</t>
  </si>
  <si>
    <t>나는 엄마의 감정쓰레기통인가요</t>
  </si>
  <si>
    <t>욜로는 끝 투자 열풍은 계속 된다</t>
  </si>
  <si>
    <t>문자 소통 시대 낮은 문해력이 양산하는 문제들</t>
  </si>
  <si>
    <t>MZ세대가 생각하는 좋은 직장이란</t>
  </si>
  <si>
    <t>보급형 취향 나만의 것이 아닌 나만의 취향</t>
  </si>
  <si>
    <t>판타지 SF MBTI가 유행하는 이유에서 볼 수 있는 소비자의 욕구는</t>
  </si>
  <si>
    <t>나만의 콘텐츠를 만들고 싶나요</t>
  </si>
  <si>
    <t>콘텐츠의 기본 도구 글쓰기 노하우</t>
  </si>
  <si>
    <t>콘텐츠 생산 도우미 워크플로위 설명서</t>
  </si>
  <si>
    <t>콘텐츠 생산 도우미 워크플로위 실전편</t>
  </si>
  <si>
    <t>콘텐츠 완벽보다 시작이 중요하다</t>
  </si>
  <si>
    <t>우리는 왜 이기적일까 이기적인 뇌 이타적 활용 방법</t>
    <phoneticPr fontId="1" type="noConversion"/>
  </si>
  <si>
    <t>몰입의 힘은 내 안에 우리는 어떻게 대상에 끌리고 집중할까</t>
    <phoneticPr fontId="1" type="noConversion"/>
  </si>
  <si>
    <t>끊임없이 생겨나는 소유욕 어떻게 조절해야 할까</t>
  </si>
  <si>
    <t>창의성이란 무엇일까</t>
  </si>
  <si>
    <t>인공지능이 따라올 수 없는 뇌의 능력은</t>
  </si>
  <si>
    <t>내 안의 화 통제하고 싶다면</t>
  </si>
  <si>
    <t>지나친 겸손 버려야 하는 이유</t>
  </si>
  <si>
    <t>아이돌 자랑스러운 대한민국 콘텐츠</t>
  </si>
  <si>
    <t>아이돌을 만드는 기획사는 어떤 곳인가</t>
  </si>
  <si>
    <t>엔터테인먼트의 핵심 지식재산권(IP)에 대하여</t>
  </si>
  <si>
    <t>아이돌 기획사는 어떻게 돈을 버는가</t>
  </si>
  <si>
    <t>A및R에 대한 이해와 역할</t>
  </si>
  <si>
    <t>평생 써먹는 핵무기 이기는 글쓰기</t>
  </si>
  <si>
    <t>글쓰기 홈트 노하우 베껴쓰기</t>
  </si>
  <si>
    <t>글쓰기 홈트 노하우 저널쓰기</t>
  </si>
  <si>
    <t>글쓰기 홈트 노하우 에세이 쓰기</t>
  </si>
  <si>
    <t>글쓰기 홈트 수준별로 따라하는 노하우</t>
  </si>
  <si>
    <t>빠르게가 아닌 바르게 대화하는 습관</t>
  </si>
  <si>
    <t>대화의 기본 원리 3가지 대화 유형</t>
  </si>
  <si>
    <t>상대와 좋은 관계를 유지할 수 있게 하는 듣기 좋은 말하기</t>
  </si>
  <si>
    <t>한국말에서도 유용한 And you 기법</t>
  </si>
  <si>
    <t>훈훈하고 유연하게 스몰토크 기법</t>
  </si>
  <si>
    <t>효율적인 대화를 만드는 객관식 질문법</t>
  </si>
  <si>
    <t>소통을 막는 답정너 구출법</t>
  </si>
  <si>
    <t>진정성을 담은 사과 감사 그리고 거절</t>
  </si>
  <si>
    <t>생동감 있는 대화를 위한 패러프레이즈</t>
  </si>
  <si>
    <t>도나텔로의 청동 다비드상에 담긴 인간</t>
    <phoneticPr fontId="1" type="noConversion"/>
  </si>
  <si>
    <t>산드로 보티첼리 [봄]이 르네상스를 상징하는 이유</t>
  </si>
  <si>
    <t>자연의 진실 탐구하는 레오나르도 다빈치 최후의 만찬</t>
    <phoneticPr fontId="1" type="noConversion"/>
  </si>
  <si>
    <t>일만 잘하면 되지 말까지 잘해야 하는 걸까</t>
  </si>
  <si>
    <t>말만 잘해도 상대를 내 편으로 만들 수 있다고</t>
  </si>
  <si>
    <t>비대면 소통에서 관계가 중요할까</t>
  </si>
  <si>
    <t>인류가 지구에 흔적을 남기고 있다는 증거 인류세</t>
  </si>
  <si>
    <t>기후위기의 범인 정말 인간일까</t>
  </si>
  <si>
    <t>20년 동안 이어진 논란 믿지 못하는 사람들</t>
  </si>
  <si>
    <t>이대로 가면 인류는 정말 멸종인가</t>
  </si>
  <si>
    <t>경청이 없으면 멍청이 된다</t>
  </si>
  <si>
    <t>호기심 관심 경계심을 만들어라</t>
  </si>
  <si>
    <t>킬러씽킹 창의성도 훈련할 수 있을까</t>
  </si>
  <si>
    <t>고객가치를 창출하는 킬러 아이디어는 무엇이 다른가</t>
  </si>
  <si>
    <t>한계를 뛰어 넘는 킬러 씽킹 엔진 1 _ 뒤집어라</t>
  </si>
  <si>
    <t>한계를 뛰어 넘는 킬러 씽킹 엔진 2 _ 엉뚱하게 연결하라</t>
  </si>
  <si>
    <t>한계를 뛰어 넘는 킬러 씽킹 엔진 3 _ 확대하라</t>
  </si>
  <si>
    <t>한계를 뛰어 넘는 킬러 씽킹 엔진 4 _ 룰을 바꾸어라</t>
  </si>
  <si>
    <t>한계를 뛰어 넘는 킬러 씽킹 엔진 5 _ 빼라</t>
  </si>
  <si>
    <t>한계를 뛰어 넘는 킬러 씽킹 엔진 6 _ 다른 사람이 되어라</t>
  </si>
  <si>
    <t>나의 ID 얼굴과 이름</t>
  </si>
  <si>
    <t>내 얼굴의 주인은 누구인가</t>
  </si>
  <si>
    <t>얼굴이 가진 가장 강력한 힘 매력</t>
  </si>
  <si>
    <t>첫인상이 주는 느낌 얼마나 정확할까</t>
  </si>
  <si>
    <t>찰나적 판단 얼굴로 내 성격을 판단할 수 있을까</t>
  </si>
  <si>
    <t>모든 것이 좋아지는 찐 웃음의 효과</t>
  </si>
  <si>
    <t>마음의 전염 그리고 리더십</t>
  </si>
  <si>
    <t>단절의 시대에 소통이 잘 되게 하려면</t>
  </si>
  <si>
    <t>관종은 아니지만 인정은 받고 싶어</t>
  </si>
  <si>
    <t>아싸여도 괜찮아 _ 무리에서 겉돌지 않고 자연스럽게 녹아들기</t>
  </si>
  <si>
    <t>나를 힘들게 하는 진상들 1 _ 감정적인 상대와 쿨하게 대화하기</t>
  </si>
  <si>
    <t>지금 하는 일이 천직인지 아닌지 현타가 온다면</t>
  </si>
  <si>
    <t>한 직장에 정착하는 게 21세기에도 가능한 일인가요</t>
  </si>
  <si>
    <t>나를 힘들게 하는 진상들 2_ 믿었던 동료가 제대로 뒤통수를 쳤는데</t>
    <phoneticPr fontId="1" type="noConversion"/>
  </si>
  <si>
    <t>사람도 회사도 믿지 말고 _x000D_돈 받은 만큼만 일하자는 게 나쁜 건가요</t>
  </si>
  <si>
    <t>실수를 짚어주면 꼰대 _x000D_덮어주면 직무유기라니 어쩌라는 거죠</t>
  </si>
  <si>
    <t>남의 말 옮기기 좋아하는 것도 병 아닌가요</t>
  </si>
  <si>
    <t>대면보고할 때와 서면보고할 때 _x000D_180도 달라지는 상사의 속마음은</t>
  </si>
  <si>
    <t>나를 힘들게 하는 진상들 3 _ _x000D_대놓고 나를 무시하는 사람을 상대하는 법</t>
  </si>
  <si>
    <t>나를 힘들게 하는 진상들 4 _ _x000D_가식으로 뭉친 사람에게 무시당하는 비참함</t>
    <phoneticPr fontId="1" type="noConversion"/>
  </si>
  <si>
    <t>출근만 하면 쪼그라드는 내 심장을 고쳐주세요</t>
  </si>
  <si>
    <t>입사 면접에 연락 없이 노쇼하는 사람들의 심리는 뭘까요</t>
  </si>
  <si>
    <t>스트레스의 정체 그것이 알고 싶다</t>
  </si>
  <si>
    <t>살다 살다 코로나 스트레스는 처음이다</t>
  </si>
  <si>
    <t>스트레스는 돈으로 풀어야 제맛이지</t>
  </si>
  <si>
    <t>일과 생활 사이에 경계라는 게 있는 걸까</t>
  </si>
  <si>
    <t>열심히 일한 당신 떠나면 병 난다</t>
  </si>
  <si>
    <t>세상 모든 것이 걱정인 게 저의 걱정입니다</t>
  </si>
  <si>
    <t>스릴 넘치는 감정 롤러코스터가 회사에선 공짜</t>
  </si>
  <si>
    <t>적성에도 안 맞는 일을 평생하라고</t>
  </si>
  <si>
    <t>언제까지 참고 또 참으며 살아야 하나</t>
  </si>
  <si>
    <t>팀원도 궁합을 보고 뽑아야 한다</t>
  </si>
  <si>
    <t>없는 취미 만들려다 더 스트레스 받는다</t>
  </si>
  <si>
    <t>어디서나 잘 보이는 리더가 과연 최고의 리더인가</t>
  </si>
  <si>
    <t>성을 쌓는 순간 리더는 고립된다</t>
  </si>
  <si>
    <t>투자 기회를 잡기 위한 새로운 발상</t>
  </si>
  <si>
    <t>블록체인 돈의 미래를 바꾸다</t>
  </si>
  <si>
    <t>찾았다 블록체인 시대의 새로운 투자처</t>
  </si>
  <si>
    <t>비트코인 사이클 다가올 투자 기회를 잡아라</t>
  </si>
  <si>
    <t>비트코인 반감기 거래 타이밍을 잡아라</t>
  </si>
  <si>
    <t>암호화폐 리스크를 정확히 느끼는 투자자가 되라</t>
  </si>
  <si>
    <t>투자일기 투자 2년 경제적자유를 얻다</t>
  </si>
  <si>
    <t>비트코인 vs 알트코인 도미넌스로 잡아라</t>
  </si>
  <si>
    <t>고점에 물리고 저점에 매도하는 당신의 심리를 읽어라</t>
  </si>
  <si>
    <t>고점 매수 저점 매도 그만하게 해줄 지표들</t>
  </si>
  <si>
    <t>투자 기회 어디서 찾을 것인가</t>
  </si>
  <si>
    <t>알트 코인 어떤 전략으로 투자해야 할까</t>
  </si>
  <si>
    <t>관계도 반품이 되나요</t>
  </si>
  <si>
    <t>나의 소중한 사람 매직 넘버 5</t>
  </si>
  <si>
    <t>웰컴 모두 반가워요 연락에 쓰이는 실무 용어 외</t>
    <phoneticPr fontId="1" type="noConversion"/>
  </si>
  <si>
    <t>바쁘다 바빠 현대사회 역할과 관련된 실무 용어 외</t>
  </si>
  <si>
    <t>우리의 목표는 어디다 목표 설정에 쓰이는 실무 용어 외</t>
  </si>
  <si>
    <t>우리 조직은 어떤 스타일 업무 방식을 나타내는 실무 용어 외</t>
  </si>
  <si>
    <t>재밌겠구만… 진행시켜 투자와 관련된 실무 용어 외</t>
  </si>
  <si>
    <t>스타트업 씬 금쪽이들 주목 스타트업과 관련된 실무 용어 외</t>
  </si>
  <si>
    <t>투자하는 금쪽이는 알아야 할 투자 관련 실무 용어 외</t>
  </si>
  <si>
    <t>직장인이라면 필수 숙지 인사 관련 실무 용어 외</t>
  </si>
  <si>
    <t>회사 안에서도 밖에서도 쓸모 있는 재무 관련 실무 용어 외</t>
  </si>
  <si>
    <t>드라마에서는 이런 말이 없었는데 마케팅 관련 실무 용어 외</t>
  </si>
  <si>
    <t>대세는 그로스 해킹이다 그로스 해킹 관련 실무 용어 외</t>
  </si>
  <si>
    <t>유저와의 접점 광고 홍보 관련 실무 용어 외</t>
  </si>
  <si>
    <t>분석 도전 몇 살 때 월급을 가장 많이 받을까</t>
  </si>
  <si>
    <t>분석 도전 어떤 직업이 월급을 가장 많이 받을까</t>
  </si>
  <si>
    <t>안녕 R R과 친해지기</t>
  </si>
  <si>
    <t>R을 시작하는 첫걸음 R과 RStudio 설치하기</t>
  </si>
  <si>
    <t>분석의 시작 변수 이해하기</t>
  </si>
  <si>
    <t>마술 상자 같은 함수 이해하기</t>
  </si>
  <si>
    <t>강력한 연장(Tool) 패키지 이해하기</t>
  </si>
  <si>
    <t>데이터의 세계로 데이터 프레임 이해하기</t>
  </si>
  <si>
    <t>내가 만드는 데이터 데이터 프레임 만들기</t>
  </si>
  <si>
    <t>내 데이터를 R에서 엑셀 csv 활용하기</t>
  </si>
  <si>
    <t>분석 도전 직장인들은 월급을 얼마나 받고 있나</t>
  </si>
  <si>
    <t>완벽한 계획이 성과를 만드는게 아닌가요</t>
  </si>
  <si>
    <t>철저한 준비가 성과를 만드는게 아닌가요</t>
  </si>
  <si>
    <t>물 들어올 때 열심히 노를 저어야 하는 것 아닌가요</t>
  </si>
  <si>
    <t>시간이 갈수록 더 성과압박이 지속되는 이유는 무엇인가요</t>
  </si>
  <si>
    <t>항상 시간 부족에 허덕이는 이유는 무엇인가요</t>
  </si>
  <si>
    <t>변화시도가 한 템포씩 늦은 이유는 무엇인가요</t>
  </si>
  <si>
    <t>기업 가치관이 어렵게 느껴지는데 어떻게 설명해야 하나요</t>
  </si>
  <si>
    <t>기업 가치관에 대해 직원들이 관심이 없는데 어떻게 공감하게 할까요</t>
  </si>
  <si>
    <t>직원들이 주인 의식을 가지고 몰입하게 하는 좋은 방법이 없을까요</t>
  </si>
  <si>
    <t>A급 실무자였던 내가 C급 팀장이 된 이유는 무엇인가요</t>
  </si>
  <si>
    <t>어차피 문제가 생기지 않으면 팀도 잘 관리되는 것 아닌가요</t>
  </si>
  <si>
    <t>팀을 위해 헌신적인 리더십을 발휘했는데 팀원들은 왜 힘들다고 할까요</t>
  </si>
  <si>
    <t>한 번의 잘못된 행동이 신뢰를 잃게 만드는 이유는 무엇인가요</t>
  </si>
  <si>
    <t>팀원을 차별하지 않았는데 공정하지 못하다는 얘기를 듣는 이유는 무엇일까요</t>
  </si>
  <si>
    <t>실력 있는 팀장으로 인정받으려면 무엇이 필요할까요</t>
  </si>
  <si>
    <t>왜 워크 다이어트가 필요할까요</t>
  </si>
  <si>
    <t>불필요한 일을 줄였는데 성과가 안 나는 이유는 무엇인가요</t>
  </si>
  <si>
    <t>회사 차원의 워크 다이어트가 팀에 도움이 되지 않는 이유는 무엇인가요</t>
  </si>
  <si>
    <t>팀장은 바쁜데 여유가 넘치는 직원들 무엇이 문제일까요</t>
  </si>
  <si>
    <t>자기 일정과 계획만을 고수하며 팀장의 관심사는 항상 뒷전인 직원들 어떻게 하죠</t>
  </si>
  <si>
    <t>지시사항과 다르게 엉뚱한 일을 해오는 직원 무엇이 문제인가요</t>
  </si>
  <si>
    <t>이해되지 않는 일 물어보라고 해야 할까요 스스로 풀어내게 할까요</t>
  </si>
  <si>
    <t>업무 성과보다 직원 간 예의를 중시하는 직원들 무엇이 문제인가요</t>
  </si>
  <si>
    <t>팀원들의 너무 잦은 휴가 못 쓰게 할 수도 없고 어떻게 해야 할까요</t>
  </si>
  <si>
    <t>똑똑한 직원인데 왜 의욕이 없을까요</t>
  </si>
  <si>
    <t>역량이 부족한데 역량 개발을 하지 않는 직원 어떻게 하죠</t>
  </si>
  <si>
    <t>일 잘하는 직원에게 일이 몰리고 일 못하는 직원은 오히려 행복해 보이는 상황</t>
    <phoneticPr fontId="1" type="noConversion"/>
  </si>
  <si>
    <t>팀 행동원칙은 어떻게 만드나요</t>
  </si>
  <si>
    <t>팀 행동원칙은 어떤 도움을 주나요</t>
  </si>
  <si>
    <t>팀 행동원칙을 정착시키려면 무엇이 필요할까요</t>
  </si>
  <si>
    <t>너무 과도하게 세대 간 차이를 부각시키는 것이 아닌가요</t>
  </si>
  <si>
    <t>밀레니얼Z세대는 다른 세대와 어떤 차이가 있을까요</t>
  </si>
  <si>
    <t>밀레니얼Z세대와 일을 잘 하려면 무엇이 필요할까요</t>
  </si>
  <si>
    <t>잘 되라고 야단쳤는데 분개하는 직원 무엇이 문제인가요</t>
  </si>
  <si>
    <t>질문하지 않는 직원 회식을 싫어하는 직원 어떻게 해야 하죠</t>
  </si>
  <si>
    <t>팀원들 따로 불러 얘기하고 결과도 알려주지 않는 임원 어떻게 대응해야 하나요</t>
  </si>
  <si>
    <t>실적이 높은 팀장이 있는데 실적이 적은 팀장이 먼저 승진하는 이유는</t>
  </si>
  <si>
    <t>성공할 수 있는 좋은 방법이 있는데 실패할 가능성이 높은 어려운 방법을 택하는 이유</t>
    <phoneticPr fontId="1" type="noConversion"/>
  </si>
  <si>
    <t>팀원들의 이야기를 많이 들어주고 민주적으로 운영하면 리더십이 떨어지지 않을까요</t>
  </si>
  <si>
    <t>목표를 낮게 잡고 강한 목표의식이 부족한 이유는 무엇이 문제일까요</t>
  </si>
  <si>
    <t>어떻게 하면 탄탄한 조직력을 갖춘 경쟁력 있는 팀을 만들 수 있을까요</t>
  </si>
  <si>
    <t>앞으로 우리에게 닥쳐 올 세상의 변화는 어떤 것이 있을까요</t>
  </si>
  <si>
    <t>어떻게 민첩하고 실행력이 높은 팀을 만들 수 있을까요</t>
  </si>
  <si>
    <t>덕업일치 친환경 반려동물 아이템 개발 _ 조무연</t>
    <phoneticPr fontId="1" type="noConversion"/>
  </si>
  <si>
    <t>반려동물과 함께 더 나은 세상 만들기 _ 조무연</t>
    <phoneticPr fontId="1" type="noConversion"/>
  </si>
  <si>
    <t>테블릿 PC로 그림 그리고 전시회까지 _ 스마트한 모바일 화가 정병길</t>
    <phoneticPr fontId="1" type="noConversion"/>
  </si>
  <si>
    <t>은퇴 후 새로운 예술의 창시자로 변신 _ 모바일 아티스트 정병길</t>
    <phoneticPr fontId="1" type="noConversion"/>
  </si>
  <si>
    <t>꽃 같은 제2의 인생을 살아가다 _ 플로리스트 전혜란</t>
    <phoneticPr fontId="1" type="noConversion"/>
  </si>
  <si>
    <t>큰 정원이 있는 꽃 학교를 만들기 위해서 _ 플로리스트 전혜란</t>
    <phoneticPr fontId="1" type="noConversion"/>
  </si>
  <si>
    <t>신바람 나는 제2의 인생 _ 포크댄스 강사 이영관</t>
    <phoneticPr fontId="1" type="noConversion"/>
  </si>
  <si>
    <t>포크댄스 강사 작가 기자 등 신중년 N잡러의 대표주자 _ 이영관</t>
    <phoneticPr fontId="1" type="noConversion"/>
  </si>
  <si>
    <t>정년 후 하고 싶은 일을 하는 것이 곧 행복 _ 막걸리 빚는 전기보</t>
    <phoneticPr fontId="1" type="noConversion"/>
  </si>
  <si>
    <t>정년 후 술도 빚고 요리도 한다 _ 청춘의 삶을 즐기는 전기보</t>
    <phoneticPr fontId="1" type="noConversion"/>
  </si>
  <si>
    <t>상하수도 기술자였다가 목공방 차리다 _ 나무 향기 가득한 목수 이창훈</t>
    <phoneticPr fontId="1" type="noConversion"/>
  </si>
  <si>
    <t>성공적인 목공방 하려면 제작 판매 홍보 다 해야 한다 _ 목수 이창훈</t>
    <phoneticPr fontId="1" type="noConversion"/>
  </si>
  <si>
    <t>양평에서 사람들의 꿈을 담는 공간을 만들다 _ 박성환</t>
    <phoneticPr fontId="1" type="noConversion"/>
  </si>
  <si>
    <t>다양한 자격증 취득에 소셜모임까지 _ 바쁜 제2의 인생을 사는 박성환</t>
    <phoneticPr fontId="1" type="noConversion"/>
  </si>
  <si>
    <t>매출로 돈쭐내줘야 할 가게 _ SNS에서 핫한 프랜차이즈 사장 오인태</t>
    <phoneticPr fontId="1" type="noConversion"/>
  </si>
  <si>
    <t>공평하고 공정한 프랜차이즈의 수장 _ 오인태</t>
    <phoneticPr fontId="1" type="noConversion"/>
  </si>
  <si>
    <t>배우모델매니저 _ 멀티플레이어 장용복및김나은 부부</t>
    <phoneticPr fontId="1" type="noConversion"/>
  </si>
  <si>
    <t>모델 부부 홈쇼핑 촬영장에 가다 _ 시니어 모델 장용복및김나은 부부</t>
    <phoneticPr fontId="1" type="noConversion"/>
  </si>
  <si>
    <t>다시 청춘을 찾아가는 시니어 인턴 _ 이강호</t>
    <phoneticPr fontId="1" type="noConversion"/>
  </si>
  <si>
    <t>사회적 기업 입사하고 봉사활동까지 _ 만능 인턴 이강호</t>
    <phoneticPr fontId="1" type="noConversion"/>
  </si>
  <si>
    <t>보디빌더 대회 나가 수상까지 거머쥐다 _ 최고령 머슬퀸 장래오</t>
    <phoneticPr fontId="1" type="noConversion"/>
  </si>
  <si>
    <t>인생 2막의 필수 조건 건강과 행복을 모두 잡다 _ 머슬퀸 장래오</t>
    <phoneticPr fontId="1" type="noConversion"/>
  </si>
  <si>
    <t>천연 발효식초로 인생 2막을 시작한 부부 _ 김성미및김영철 부부</t>
    <phoneticPr fontId="1" type="noConversion"/>
  </si>
  <si>
    <t>발효식초 사업 성공비결과 레시피까지 _ 식초 전문가 김성미및김영철 부부</t>
    <phoneticPr fontId="1" type="noConversion"/>
  </si>
  <si>
    <t>미니멀 라이프 열풍 정리수납 전문가 박윤경</t>
    <phoneticPr fontId="1" type="noConversion"/>
  </si>
  <si>
    <t>정리수납 컨설턴트 관련 자격증 섭렵 _ 강사로 활동중인 박윤경</t>
    <phoneticPr fontId="1" type="noConversion"/>
  </si>
  <si>
    <t>우리의 문화재를 지키는 어벤져스 _ 문화재 돌보미 최종완</t>
    <phoneticPr fontId="1" type="noConversion"/>
  </si>
  <si>
    <t>문화재 보수에 자격증 공부까지 _ 끊임없이 배우는 문화재 돌보미 최종완</t>
    <phoneticPr fontId="1" type="noConversion"/>
  </si>
  <si>
    <t>잘나가는 증권맨에서 카페 CEO로 우뚝 서다 _ 구대회</t>
    <phoneticPr fontId="1" type="noConversion"/>
  </si>
  <si>
    <t>구대회라는 이름이 브랜드가 되기까지_ 커피테이너 구대회</t>
    <phoneticPr fontId="1" type="noConversion"/>
  </si>
  <si>
    <t>IT분야 영업 30년 하고 게스트하우스 사장님 _ 우성정및조선미 부부</t>
    <phoneticPr fontId="1" type="noConversion"/>
  </si>
  <si>
    <t>숙박업 해보고 싶다면 _ 한옥 스테이를 운영하는 우성정및조선미 부부</t>
    <phoneticPr fontId="1" type="noConversion"/>
  </si>
  <si>
    <t>컨설팅 회사 다니다 농사짓는 청년 농부 되다 _ 최린</t>
    <phoneticPr fontId="1" type="noConversion"/>
  </si>
  <si>
    <t>농사도 짓고 요리도 한다 _ 파머 쉐프 최린</t>
    <phoneticPr fontId="1" type="noConversion"/>
  </si>
  <si>
    <t>디지털 노마드 표본 월 매출 1억 _ 글로벌 셀러 이진희</t>
    <phoneticPr fontId="1" type="noConversion"/>
  </si>
  <si>
    <t>경제및시간 두 마리 토끼를 다 잡았다 _ 글로벌 셀러 이진희</t>
    <phoneticPr fontId="1" type="noConversion"/>
  </si>
  <si>
    <t>고품격 웨딩 드라이브 서비스 _ 웨딩 쇼퍼를 창직한 노경환</t>
    <phoneticPr fontId="1" type="noConversion"/>
  </si>
  <si>
    <t>호텔리어에서 웨딩 쇼퍼로 완벽 변신 _ 노경환</t>
    <phoneticPr fontId="1" type="noConversion"/>
  </si>
  <si>
    <t>내 말의 결은 어떤가요</t>
  </si>
  <si>
    <t>긍정적으로 신중하게 말합니다</t>
  </si>
  <si>
    <t>시원하게 칭찬하고 정중하게 거절합니다</t>
  </si>
  <si>
    <t>전설의 시작_성공 경험</t>
  </si>
  <si>
    <t>살아가고 살아남고_차별 자립</t>
  </si>
  <si>
    <t>살까 말까_선택 후회</t>
  </si>
  <si>
    <t>저건 내가 찜_동기부여 성취</t>
  </si>
  <si>
    <t>미련하지 않게_실수 욕심</t>
  </si>
  <si>
    <t>내가 싫어졌어_실패 성장</t>
  </si>
  <si>
    <t>뭣이 중헌디_도전 긍정</t>
  </si>
  <si>
    <t>나를 믿어_부담 위기</t>
  </si>
  <si>
    <t>함께 걷기_희생 위로</t>
  </si>
  <si>
    <t>또 한번의 출발_도전 두려움</t>
  </si>
  <si>
    <t>리치언니 박세리_자존감 관계</t>
  </si>
  <si>
    <t>사마천에게 돈 50만 전이 있었더라면</t>
  </si>
  <si>
    <t>역사상 가장 위대한 투자가 여불위</t>
  </si>
  <si>
    <t>단 한 번도 패배하지 않은 패장 항우</t>
  </si>
  <si>
    <t>천하통일을 이룬 농부의 아들 유방</t>
  </si>
  <si>
    <t>인재를 얻는 자가 천하를 얻는다 유방</t>
  </si>
  <si>
    <t>경쟁 or 협력 조직을 위한 선택</t>
  </si>
  <si>
    <t>성장하는 조직 변화하는 리더십</t>
  </si>
  <si>
    <t>반복되면 자른다 오컴의 면도날</t>
  </si>
  <si>
    <t xml:space="preserve">시대가 요구하는 카리스마 </t>
  </si>
  <si>
    <t>가장 강력한 전염병 행복과 불행</t>
  </si>
  <si>
    <t>Give 는 Take a</t>
  </si>
  <si>
    <t>300번의 경고 1번의 재해</t>
  </si>
  <si>
    <t>934프로 살고 싶다는 메시지</t>
    <phoneticPr fontId="1" type="noConversion"/>
  </si>
  <si>
    <t>시련을 극복하는 힘 인정</t>
  </si>
  <si>
    <t>실패를 뛰어넘는 힘 인정</t>
  </si>
  <si>
    <t>변화와 개혁은 어렵다</t>
  </si>
  <si>
    <t>최고의 생존전략 막걸리</t>
  </si>
  <si>
    <t>회사를 건 팔씨름 한판</t>
  </si>
  <si>
    <t>이봐 해봤어</t>
  </si>
  <si>
    <t>희망은 벌인가 선물인가</t>
  </si>
  <si>
    <t>당신을 판단하는 시간 4초</t>
  </si>
  <si>
    <t>줄어드는 자존심 늘어나는 자존감</t>
  </si>
  <si>
    <t>승자 없는 싸움 비교</t>
  </si>
  <si>
    <t>나의 주인은 누구인가 항우와 한신</t>
  </si>
  <si>
    <t>자존심을 찢어 버려라</t>
  </si>
  <si>
    <t>즐길 수 없다면 피하라 승자의 선택</t>
  </si>
  <si>
    <t>무엇을 원하는가</t>
  </si>
  <si>
    <t>스스로에게 꿈의 편지를 써라</t>
  </si>
  <si>
    <t>삶이란 선택이다 지금 떠나라</t>
  </si>
  <si>
    <t>케렌시아 내 마음의 안식처</t>
  </si>
  <si>
    <t>전부를 걸고 한번 더 넘어라</t>
  </si>
  <si>
    <t>나와 세상을 변하게 하는 힘 정성</t>
  </si>
  <si>
    <t>어떻게 원하는 것을 얻을 수 있을까</t>
  </si>
  <si>
    <t>혁신 그 이상의 언택트 비즈니스 인사이트</t>
  </si>
  <si>
    <t>언택트 시대 프로 일잘러의 조건</t>
  </si>
  <si>
    <t>합리적인 자원 산정과 섬세한 R및R 배분 원칙</t>
  </si>
  <si>
    <t>강력한 에너지의 원천 가족의 칭찬</t>
  </si>
  <si>
    <t>디지털 기기 무조건 못쓰게 하는 것이 답일까</t>
  </si>
  <si>
    <t>친구 고민 부모의 경험을 자녀에게 빌려주자</t>
  </si>
  <si>
    <t>자퇴 고민 적극적이고 신중한 부모의 태도가 중요하다</t>
  </si>
  <si>
    <t>이성 고민 무조건 No가 아닌 관심과 통제가 필요하다</t>
  </si>
  <si>
    <t>회계 용어 딱 이 말만 알아도 된다</t>
  </si>
  <si>
    <t>재무 회계의 꽃 재무제표</t>
  </si>
  <si>
    <t>회사의 실적을 한 눈에 손익계산서</t>
  </si>
  <si>
    <t>재무제표의 핵심 재무 상태표</t>
  </si>
  <si>
    <t>기업의 성격을 결정하는 단서 유형_무형자산</t>
  </si>
  <si>
    <t>기업을 읽는 단서 현금흐름표</t>
  </si>
  <si>
    <t>투자의 기준 손익분기점(BEP)</t>
  </si>
  <si>
    <t>기업의 건강 지표 재무비율</t>
  </si>
  <si>
    <t>재무비율 분석 이렇게 하자</t>
  </si>
  <si>
    <t>회계 지식 이렇게 활용하자</t>
  </si>
  <si>
    <t>퇴근 후 업무 연락 무조건 금지가 타당할까</t>
  </si>
  <si>
    <t>직원들은 누구를 위해 일해야 할까</t>
  </si>
  <si>
    <t>회사에 필요한 조직문화 자율성의 전제</t>
  </si>
  <si>
    <t>직원 역량의 차이 팀장은 어떻게 해결해야 할까</t>
  </si>
  <si>
    <t>조직 내부 문제 해결법 이제는 바뀌어야 할 때</t>
  </si>
  <si>
    <t>업무 방식 개선 실패하지 않으려면</t>
  </si>
  <si>
    <t>아직도 휴가 사유 기재란이 있습니까</t>
  </si>
  <si>
    <t>나는 주식 투자를 해도 되는 사람일까</t>
  </si>
  <si>
    <t>투자의 발판 주식투자 바이블</t>
  </si>
  <si>
    <t>꼭 알아야 할 차트 분석의 기본은</t>
  </si>
  <si>
    <t>투자 종목 어떻게 고를까</t>
  </si>
  <si>
    <t>ESG 경영의 북극성 파타고니아</t>
  </si>
  <si>
    <t>당신의 다운자켓은 착한가요</t>
  </si>
  <si>
    <t>환경영향을 측정하라 히그 인덱스</t>
  </si>
  <si>
    <t>ESG의 핵심 의사결정구조</t>
  </si>
  <si>
    <t>ESG 경영 내재화 어디에서 시작할 것인가</t>
  </si>
  <si>
    <t>트렌드를 제대로 읽으려면 우선 용어 이해부터</t>
  </si>
  <si>
    <t>트렌드와 패드 왜 구분해야 할까</t>
  </si>
  <si>
    <t>트렌드 생명주기란</t>
  </si>
  <si>
    <t>트렌드에도 트리거와 베리어가 있다</t>
  </si>
  <si>
    <t>전시회 박람회 탐방으로 최신 정보를 얻자</t>
  </si>
  <si>
    <t>트렌드의 비즈니스화 어떻게 이끌어낼까</t>
  </si>
  <si>
    <t>조직의 언어 보고서의 규칙들</t>
  </si>
  <si>
    <t>한 번에 통과되는 보고서의 판타스틱 4법칙</t>
  </si>
  <si>
    <t>보고서의 완성 대면 보고 핵심 스킬</t>
  </si>
  <si>
    <t>우리에게는 비전이 필요하다</t>
  </si>
  <si>
    <t>나에게 있어서 일의 의미를 생각해봐야 한다</t>
  </si>
  <si>
    <t>미션(Mission)을 점검하라</t>
  </si>
  <si>
    <t>비전(Vision)을 정립하라</t>
  </si>
  <si>
    <t>핵심가치(Core value)를 수립하라</t>
  </si>
  <si>
    <t>왜 몰입해야 하는가</t>
  </si>
  <si>
    <t>비전과 몰입은 무슨 관계인가</t>
  </si>
  <si>
    <t xml:space="preserve">몰입을 위해 비전을 어떻게 활용해야 하는가 </t>
  </si>
  <si>
    <t>나만의 비전가치체계를 만들어라</t>
  </si>
  <si>
    <t>비전 실천방향을 주기적으로 점검하라</t>
  </si>
  <si>
    <t>동료들과 함께 비전을 이야기하라</t>
  </si>
  <si>
    <t>조직을 구성하는 핵심요소는 무엇인가</t>
  </si>
  <si>
    <t>업의 본질이란 무엇인가</t>
  </si>
  <si>
    <t>회사의 비전가치체계도 개인과 똑같을까</t>
  </si>
  <si>
    <t>비전을 공유하는 프로세스가 있는가</t>
  </si>
  <si>
    <t>비전을 내재화시키는 좋은 방법이 있는가</t>
  </si>
  <si>
    <t>비전을 잘 활용하는 방법은 무엇인가</t>
  </si>
  <si>
    <t>비전은 나를 회사의 주인으로 만든다</t>
  </si>
  <si>
    <t>팀원들과 비전을 이야기하고 싶은데 잘 안되네요</t>
  </si>
  <si>
    <t>회사의 비전과 나의 비전이 다른 것 같아요</t>
  </si>
  <si>
    <t>진짜 원하는 커리어를 찾는 질문 욕구</t>
  </si>
  <si>
    <t>흔들리지 않는 커리어 네비게이션 소명</t>
  </si>
  <si>
    <t>좋아하는 일로 커리어 만들기 흥미</t>
  </si>
  <si>
    <t>내가 잘하는 일로 커리어 만들기 스킬</t>
  </si>
  <si>
    <t>경력을 스스로 만들어가는 공식 STAR</t>
  </si>
  <si>
    <t>영업과 마케팅 전략적 영업활동</t>
  </si>
  <si>
    <t>우리 상품 서비스에 대한 고객의 인식 단계</t>
  </si>
  <si>
    <t xml:space="preserve">고객과의 인간적 유대관계_업무적 신뢰관계 </t>
  </si>
  <si>
    <t xml:space="preserve">추가 성과를 창출하는 Up 및 Cross Selling </t>
  </si>
  <si>
    <t>세상의 중심은 나라는 생각의 문제점</t>
  </si>
  <si>
    <t>우리의 행동은 가치관이 결정한다</t>
  </si>
  <si>
    <t>성격을 알면 소통의 문이 열린다</t>
  </si>
  <si>
    <t>상대방의 입장이 되어 보라</t>
  </si>
  <si>
    <t>소통은 연결이다</t>
  </si>
  <si>
    <t>DISC모델 주도형과 사교형</t>
  </si>
  <si>
    <t>DISC모델 안정형과 신중형</t>
  </si>
  <si>
    <t>피드백은 좋은 결과를 낳는다</t>
  </si>
  <si>
    <t xml:space="preserve">PB와 SPA 자주 편집 머천다이징의 개념 </t>
  </si>
  <si>
    <t>중국 홍콩 일본</t>
  </si>
  <si>
    <t>태국 인도 필리핀</t>
  </si>
  <si>
    <t>싱가폴 말레이시아</t>
  </si>
  <si>
    <t>미국 캐나다</t>
  </si>
  <si>
    <t>브라질 아르헨티나</t>
  </si>
  <si>
    <t>영국 프랑스 독일</t>
  </si>
  <si>
    <t>스페인 스웨덴 그리스</t>
  </si>
  <si>
    <t>오스트리아 네덜란드</t>
  </si>
  <si>
    <t>변화의 시대 변화의 속도</t>
  </si>
  <si>
    <t>우버모멘트는 모빌리티에만 적용되는 것이 아니다</t>
  </si>
  <si>
    <t>핀테크의 시대 우리는 체감하는가</t>
  </si>
  <si>
    <t>핀테크도 정신없는데 이번엔 테크핀</t>
  </si>
  <si>
    <t>GAFA BAT를 들어봤는가</t>
  </si>
  <si>
    <t>금융은 클라우드를 사용할 수 없다</t>
  </si>
  <si>
    <t>밤에 잠이 오겠는가</t>
  </si>
  <si>
    <t>인터넷전문은행의 출범으로 지각변동은 본격 시작되는가</t>
  </si>
  <si>
    <t>금융 업체의 정체성이 존재하는가</t>
  </si>
  <si>
    <t>S벅스는 커피전문점</t>
  </si>
  <si>
    <t>금융 플랫폼의 독점은 가능한 것인가</t>
  </si>
  <si>
    <t>테크핀이 가려는 목적지 빅테크</t>
  </si>
  <si>
    <t>미국 일본 기업을 핵심역량으로 해체하다</t>
  </si>
  <si>
    <t>전략과 조직 수레의 양대 바퀴</t>
  </si>
  <si>
    <t>미국의 혁신 일본의 카이젠 유럽의 필드워크</t>
  </si>
  <si>
    <t>기성세대에게 워라밸이란</t>
  </si>
  <si>
    <t>워라밸보다 워라하</t>
  </si>
  <si>
    <t>진정한 워라밸이란</t>
  </si>
  <si>
    <t>워크 라이프 그 경계에서</t>
  </si>
  <si>
    <t>나의 일 역량은 어떠한가</t>
  </si>
  <si>
    <t>조직 내 꼰대가 혹시 나</t>
  </si>
  <si>
    <t>멀티태스킹은 효과적인가</t>
  </si>
  <si>
    <t>내 마음대로 안 될 때 고마움 찾기</t>
  </si>
  <si>
    <t>공간이 주는 힘 나만의 케렌시아</t>
  </si>
  <si>
    <t xml:space="preserve">영업 관리 무엇을 어떻게 대처할 것인가 </t>
  </si>
  <si>
    <t xml:space="preserve">CRM 및 SFA(Sales Forces Automation) </t>
  </si>
  <si>
    <t xml:space="preserve">Feedback 및 평가_보상 </t>
  </si>
  <si>
    <t>Un_Tact 시대 관계 유지를 위한 우선순위</t>
  </si>
  <si>
    <t>90년대생들과 소통이 안 되는 이유 저만 문제인가요</t>
  </si>
  <si>
    <t>뉴노멀 커뮤니케이션의 특징이 실제로 존재하나요</t>
  </si>
  <si>
    <t>분량은 간결메시지는 강렬</t>
  </si>
  <si>
    <t>채널은 유연시간은 엄격</t>
  </si>
  <si>
    <t>내 리액션은 늘리고 상대방 리액션은 기대감을 줄이고</t>
  </si>
  <si>
    <t>비대면 대세 시대 오프라인 미팅 진행 요령</t>
  </si>
  <si>
    <t>변해야 할 소통습관 변치 말아야 할 소통원리</t>
  </si>
  <si>
    <t>상사 스타일 파악하고 행동하기</t>
  </si>
  <si>
    <t xml:space="preserve">괜찮은 후배 동료 되기 </t>
  </si>
  <si>
    <t>동료의 강 약점을 파악하기</t>
  </si>
  <si>
    <t>후배의 이야기를 잘 들어주자</t>
  </si>
  <si>
    <t>협력업체의 기대사항 파악</t>
  </si>
  <si>
    <t>가까운 사람에게 무심하지 말자</t>
  </si>
  <si>
    <t>가정에는 가훈을 만들라</t>
  </si>
  <si>
    <t>친구들과 돈거래를 하지 말자</t>
  </si>
  <si>
    <t>동기부여란 무엇인가</t>
  </si>
  <si>
    <t xml:space="preserve">나를 움직이게 하는 에너지는 무엇인가 </t>
  </si>
  <si>
    <t>스스로 하는 동기부여를 통해 얻을 수 있는 이득은</t>
  </si>
  <si>
    <t>스스로 동기를 부여하도록 돕는 성과관리란</t>
  </si>
  <si>
    <t>동기부여를 위해 신뢰가 필요하다</t>
  </si>
  <si>
    <t>상호 동기부여 조직이 가진 특징은 무엇일까</t>
  </si>
  <si>
    <t>상호 동기부여 조직을 만들려면 어떻게 해야 할까</t>
  </si>
  <si>
    <t>목표로 동기를 부여하라</t>
  </si>
  <si>
    <t>전략을 수립하는 프로세스를 이해하라</t>
  </si>
  <si>
    <t>동기부여가 잘 되려면 목표를 잘게 쪼개라</t>
  </si>
  <si>
    <t>타겟팅만 잘 해도 동기부여가 가능하다</t>
  </si>
  <si>
    <t>전략 과제로 동기를 부여할 수 있다</t>
  </si>
  <si>
    <t>동기부여를 위해 핵심성과지표를 활용하라</t>
  </si>
  <si>
    <t>동기를 부여하는 실행계획을 수립하고 모니터링하라</t>
  </si>
  <si>
    <t>동기부여를 위한 두 가지 체크포인트를 기억하자</t>
  </si>
  <si>
    <t>동기부여를 위해 필요한 세 가지 긍정을 이해하라</t>
  </si>
  <si>
    <t>동기부여를 위한 자신 및 타인과의 커뮤니케이션을 실천하라</t>
  </si>
  <si>
    <t>디자인 씽킹이란 무엇인가</t>
  </si>
  <si>
    <t>리더가 가장 먼저 해야 하는 2가지 하지 말아야 할 2가지</t>
  </si>
  <si>
    <t>고성과자로 만들어주는 디자인 씽킹</t>
  </si>
  <si>
    <t>같이 일하고 싶은 사람으로 거듭나게 만드는 디자인 씽킹</t>
  </si>
  <si>
    <t>사회의 변화에도 기여하는 디자인 씽킹</t>
  </si>
  <si>
    <t>졸음운전은 이제 그만</t>
  </si>
  <si>
    <t>태양의 서커스의 진화</t>
  </si>
  <si>
    <t>아이디어 제국의 시초 IDEO</t>
  </si>
  <si>
    <t>생각의 최고봉 스티브 잡스</t>
  </si>
  <si>
    <t>디지털 트랜스포메이션 선택이 아닌 필수</t>
  </si>
  <si>
    <t>모두가 디지털을 지향해야 하는가</t>
  </si>
  <si>
    <t>A사 및 L사 매장의 진화</t>
  </si>
  <si>
    <t>데이터의 시대 정보 發 혁신도 진화</t>
  </si>
  <si>
    <t xml:space="preserve">비즈니스_고객 세분화(Segmentation) </t>
  </si>
  <si>
    <t xml:space="preserve">세분화_타기팅을 활용한 포지셔닝 전략 </t>
  </si>
  <si>
    <t>Marketing Mix의 변화 4P에서 4C로</t>
  </si>
  <si>
    <t xml:space="preserve">People Process Physical Evidence </t>
  </si>
  <si>
    <t>MBO BSC OKR</t>
  </si>
  <si>
    <t>Un_tact시대 목표(성과)관리 및 목표관리자의 역할</t>
  </si>
  <si>
    <t>기업팀개인 목표 Alignment</t>
  </si>
  <si>
    <t>평가_보상 연계의 중요성</t>
  </si>
  <si>
    <t>HR Tech 트렌드와 목표_성과 관리</t>
  </si>
  <si>
    <t xml:space="preserve">밀레니얼 세대 목표_성과관리를 위한 IT 플랫폼 </t>
  </si>
  <si>
    <t>시간 관리의 패러다임</t>
  </si>
  <si>
    <t>시간관리를 잘하는 7가지 방법 및 시간관리 3단계</t>
  </si>
  <si>
    <t>무역의 개념과 특성 종류 이해하기</t>
  </si>
  <si>
    <t>조직 생활은 문제들의 결합체 문제의 정의</t>
  </si>
  <si>
    <t xml:space="preserve">전문가의 길 문제 해결사로 성장하기 </t>
  </si>
  <si>
    <t>과제명을 보면 결과가 보인다</t>
  </si>
  <si>
    <t>로직트리 연역적 사고와 귀납적 사고</t>
  </si>
  <si>
    <t>실행 계획 수립하기 (What How When Who)</t>
  </si>
  <si>
    <t>문제는 TO_BE와 AS_IS의 GAP</t>
  </si>
  <si>
    <t>문제의 3가지 유형 개선형 수습형 혁신형</t>
  </si>
  <si>
    <t>Why를 생활화하기</t>
  </si>
  <si>
    <t>물류산업의 범위와 물류시장환경 변화 발전방향</t>
  </si>
  <si>
    <t>누구나 할 수 있다 낭비를 없애는 창고관리 포인트</t>
  </si>
  <si>
    <t>포장의 기능과 종류 특징 등 이해하기</t>
  </si>
  <si>
    <t>S및OP(Sales 및 Operation Planning)의 개념과 내용</t>
  </si>
  <si>
    <t>물류합리화와 표준화 모듈화 공동화</t>
  </si>
  <si>
    <t>마법의 숫자 3을 활용하라</t>
  </si>
  <si>
    <t>설득력의 화룡점정 표현력</t>
  </si>
  <si>
    <t>목차 구성 튼튼한 바탕 위에 기둥을 세워라</t>
  </si>
  <si>
    <t>내용 작성 핵심 메시지를 시종일관 부각하라</t>
  </si>
  <si>
    <t>데코레이션 섬세한 터치로 명품을 완성하라</t>
  </si>
  <si>
    <t>더도 말고 덜도 말고 딱 한 페이지로 말하라</t>
  </si>
  <si>
    <t>회사는 죽어서도 문서를 남긴다</t>
  </si>
  <si>
    <t>이야기의 중복 누락 혼재</t>
  </si>
  <si>
    <t>MECE란 MECE 효과</t>
  </si>
  <si>
    <t>중복 누락 혼재가 없는 부분집합 만들기</t>
  </si>
  <si>
    <t>So What_Why So 비약을 없애는 기술</t>
  </si>
  <si>
    <t>관찰의 So What_Why So</t>
  </si>
  <si>
    <t>통찰의 So What_Why So</t>
  </si>
  <si>
    <t>병렬형_병렬형의 구조 사용상 유의점 적용사례</t>
  </si>
  <si>
    <t>해설형_해설형의 구조 사용상 유의점 적용사례</t>
  </si>
  <si>
    <t>병렬형_해설형 사례학습</t>
  </si>
  <si>
    <t>세로의 법칙 So What_Why So</t>
  </si>
  <si>
    <t>가로의 법칙 MECE</t>
  </si>
  <si>
    <t>효율적인 논리 구성 (세로 계층 가로 방향)</t>
  </si>
  <si>
    <t>계약서 유효확인 작성일 당사자 날인</t>
  </si>
  <si>
    <t>점점 적어지는 가족 수 이렇게 바뀐다</t>
  </si>
  <si>
    <t>출산 후 복직 낙관하면 큰일 나는 이유</t>
  </si>
  <si>
    <t>부부끼리 돈 얘기 안 싸우고 가능한 방법</t>
  </si>
  <si>
    <t>금리 비교 사이트는 기본 ∂를 찾는 법</t>
  </si>
  <si>
    <t>아이 교육 내 집 마련 노후 준비 세 마리 토끼 잡는 법</t>
  </si>
  <si>
    <t>아이 대학 학자금까지 준비해줘야 하나요</t>
  </si>
  <si>
    <t>아이 태어나기 전 돈 모으기 황금기 잡는 법</t>
  </si>
  <si>
    <t>아이 초등학교 가기 전 사교육비 가성비 잡는 법</t>
  </si>
  <si>
    <t>아이 고등학교 가기 전 저축의 마지막 기회 잡는 법</t>
  </si>
  <si>
    <t>내 집 마련 전 꼭 따져봐야 할 4가지</t>
  </si>
  <si>
    <t>집값 대출 40프로의 무서운 함정 피하는 법</t>
  </si>
  <si>
    <t>청약통장 놓치지 말아야 할 3가지 이유</t>
  </si>
  <si>
    <t>청약 로또라고 해도 신중해야 하는 이유</t>
  </si>
  <si>
    <t>비싼 종신보험 가입하지 말아야 하는 이유</t>
  </si>
  <si>
    <t>입원 일당 보험금 절대 필요 없는 이유</t>
  </si>
  <si>
    <t>우리 가족 보험료 얼마가 적절할까</t>
  </si>
  <si>
    <t>우리 가족 보험료 리모델링하는 절약법</t>
  </si>
  <si>
    <t>노후 준비 피하지 말고 즐기자</t>
  </si>
  <si>
    <t>노후 준비의 핵심 3 더 원칙의 비밀</t>
  </si>
  <si>
    <t>미래의 연금액 미리 알 수 있는 꿀팁</t>
  </si>
  <si>
    <t>국민연금 불안해하기보다 먼저 확인하라</t>
  </si>
  <si>
    <t>퇴직연금 직장인이라면 지금 당장 확인할 3가지</t>
  </si>
  <si>
    <t>개인연금 수익률과 세액공제 높이는 꿀팁</t>
  </si>
  <si>
    <t>생산적 사랑의 이해를 통해 고객 만족을 추구하자</t>
  </si>
  <si>
    <t>이타주의를 통한 도움적 행동의 요인에는 무엇이 있을까</t>
  </si>
  <si>
    <t xml:space="preserve">동전의 양면 자기애와 이기심 </t>
  </si>
  <si>
    <t>서비스란 무엇일까</t>
  </si>
  <si>
    <t>고객이란 무엇일까</t>
  </si>
  <si>
    <t>MOT로 고객만족에 이르는 고객 접점을 이해하자</t>
  </si>
  <si>
    <t>MBTI란 무엇인가</t>
  </si>
  <si>
    <t>DISC란 무엇인가</t>
  </si>
  <si>
    <t>서비스 실패란 무엇인가</t>
  </si>
  <si>
    <t>매너 그리고 에티켓</t>
  </si>
  <si>
    <t>구성원은 수단이 아닌 목적이다</t>
  </si>
  <si>
    <t>리더와 구성원은 서로의 고객이다</t>
  </si>
  <si>
    <t>역할중심의 수평적 팀워크는 필수다</t>
  </si>
  <si>
    <t>리더_구성원 역할 혁신 모델</t>
  </si>
  <si>
    <t>가치 있는 결과 중심의 성과목표를 설정한다</t>
  </si>
  <si>
    <t>B_Plan을 준비한다</t>
  </si>
  <si>
    <t>평균의 지배로부터 탈피하자</t>
  </si>
  <si>
    <t>평가기준의 신뢰성 타당성 납득성을 확보한다</t>
  </si>
  <si>
    <t>주관적 사람자질평가와 객관적 직무수행기준 평가를 구분하자</t>
  </si>
  <si>
    <t>성과창출의 든든한 도우미 피드백</t>
  </si>
  <si>
    <t>리더_구성원 간 발전적인 코칭 관계를 위한 TIP</t>
  </si>
  <si>
    <t>디테일의 힘 작은 실수도 실력이다</t>
  </si>
  <si>
    <t>보상은 비용이 아닌 투자다</t>
  </si>
  <si>
    <t xml:space="preserve">리더십은 리더에게만 필요한가요 </t>
  </si>
  <si>
    <t>셀프 서비스는 알겠는데 셀프 리더십은 무엇인가요</t>
  </si>
  <si>
    <t>셀프 리더십이 왜 필요한가요</t>
  </si>
  <si>
    <t>셀프 리더십을 위해 철학이 필요하다고요</t>
  </si>
  <si>
    <t>셀프 리더십을 위해서는 나에게 혹독해야 한다고요</t>
  </si>
  <si>
    <t>셀프 리더십과 몰입은 무슨 관계인가요</t>
  </si>
  <si>
    <t>셀프 리더십을 위해 다른 사람을 어떻게 대해야 할까요</t>
  </si>
  <si>
    <t>셀프 리더십을 위해서는 나만의 마당이 필요하다고요</t>
  </si>
  <si>
    <t>셀프 리더십을 위해 자존심은 버리고 자존감은 높이라고요</t>
  </si>
  <si>
    <t xml:space="preserve">리더십은 알겠는데 팔로워십은 뭔가요 </t>
  </si>
  <si>
    <t>리더가 팔로워이고 팔로워가 곧 리더라고요</t>
  </si>
  <si>
    <t>리더를 죽이는 팔로워 vs 조직을 살리는 팔로워</t>
  </si>
  <si>
    <t>팔로워십에도 스타일이 있다고요</t>
  </si>
  <si>
    <t xml:space="preserve">언제나 진정성을 유지하라 </t>
  </si>
  <si>
    <t>뉴노멀 시대 성공하는 팔로워의 소통방법</t>
  </si>
  <si>
    <t>메모를 100프로 활용하는 방법</t>
  </si>
  <si>
    <t>스마트 팩토리의 개념과 범위는 어떻게 되나요</t>
  </si>
  <si>
    <t>스마트 팩토리가 벌써 많이 만들어졌다고요</t>
  </si>
  <si>
    <t>스마트 팩토리와 디지털 트랜스포메이션의 관계는</t>
  </si>
  <si>
    <t>세계적으로 유명한 스마트 팩토리는 어디인가요</t>
  </si>
  <si>
    <t>우리나라의 스마트 팩토리 성공 모델은</t>
  </si>
  <si>
    <t>우리나라와 경쟁국가들은 스마트 팩토리를 어떻게 지원하고 있나요</t>
  </si>
  <si>
    <t>기업의 가치창출 프로세스를 스마트 팩토리와 연결해서 설명해주세요</t>
  </si>
  <si>
    <t>스마트 팩토리를 통해 얻을 수 있는 생산력 강화방법은</t>
  </si>
  <si>
    <t>스마트 팩토리를 통해 실행할 수 있는 품질 향상방법은</t>
  </si>
  <si>
    <t>스마트 팩토리의 핵심 프레임은 어떻게 정리할 수 있나요</t>
  </si>
  <si>
    <t>핵심 프레임을 현장에 적용하는 구체적인 방법은</t>
  </si>
  <si>
    <t>스마트 팩토리 핵심 프레임을 실제 사례로 설명해 주실수 있나요</t>
  </si>
  <si>
    <t>설비자동화와 업무자동화 방법은</t>
  </si>
  <si>
    <t>스마트 센서의 활용방법은</t>
  </si>
  <si>
    <t>로봇의 활용방법은</t>
  </si>
  <si>
    <t>사물인터넷(IoT)의 활용방법은</t>
  </si>
  <si>
    <t>인공지능(AI)의 활용방법은</t>
  </si>
  <si>
    <t>기술_기능 표준화를 위한 방법은</t>
  </si>
  <si>
    <t>데이터를 가시화하는 것은 왜 필요한가</t>
  </si>
  <si>
    <t>스마트 팩토리에서 Big Data를 축적하고 활용하는 방법은</t>
  </si>
  <si>
    <t>제조업의 서비스화는 정말 대세인가요</t>
  </si>
  <si>
    <t>스마트 팩토리를 만들기 위해 활용할 수 있는 정책들은 무엇인가요</t>
  </si>
  <si>
    <t>스마트 팩토리로 디지털 트랜스포메이션에 성공하려면</t>
  </si>
  <si>
    <t>B2C 시장 진입 전략의 프레임 GTM</t>
  </si>
  <si>
    <t xml:space="preserve">하고자 하는 태도와 열정이 핵심이다 </t>
  </si>
  <si>
    <t>회사는 일과 사람을 동시에 배우는 곳</t>
  </si>
  <si>
    <t xml:space="preserve">신입에서 탐나는 인재로의 전환원칙 </t>
  </si>
  <si>
    <t xml:space="preserve">자기중심적 편견에서 벗어나기 </t>
  </si>
  <si>
    <t>버티는 신입만이 잡을 수 있는 기회</t>
  </si>
  <si>
    <t xml:space="preserve">퍼스널 브랜드 구축은 자기다움에서 시작 </t>
  </si>
  <si>
    <t xml:space="preserve">역량과신은 금물 중간보고만 잘해도 절반은 성공 </t>
  </si>
  <si>
    <t>감정의 스위치 전환이 빠른 화법의 활용</t>
  </si>
  <si>
    <t xml:space="preserve">회사 인큐베이팅 시스템 활용의 중요성 </t>
  </si>
  <si>
    <t xml:space="preserve">경쟁보다는 성장 패러다임 </t>
  </si>
  <si>
    <t>스마트 Office 모바일 Office 스마트워크센터 홈오피스 유형의 이해</t>
  </si>
  <si>
    <t>Un_tact 및 On_tact 소통의 균형</t>
  </si>
  <si>
    <t>Un_tact 및 On_tact 평가</t>
  </si>
  <si>
    <t>에자일 조직구조의 특징</t>
  </si>
  <si>
    <t>지속 성장의 원동력 인간 존중 조직문화</t>
  </si>
  <si>
    <t>인재 선발의 핵심 면접</t>
  </si>
  <si>
    <t>협상의 시작 목표 설정</t>
  </si>
  <si>
    <t>협상의 꽃 창의적 대안 찾기</t>
  </si>
  <si>
    <t>경청 유익한 정보의 단서</t>
  </si>
  <si>
    <t>나와 협상 대상자의 협상 카드 배트나를 파악하라</t>
  </si>
  <si>
    <t>단계적 확장 Salami 전술</t>
  </si>
  <si>
    <t>나에게는 최종 결정권이 없습니다</t>
  </si>
  <si>
    <t>갈등을 만드는 다름의 원인들</t>
  </si>
  <si>
    <t>달라서 생기는 갈등 해결의 법칙 원칙 수립 및 준수</t>
  </si>
  <si>
    <t>역할 구조 갈등 해결의 법칙 공헌목표를 활용한 협업 구조 구축</t>
  </si>
  <si>
    <t>누가 더 합리적이고 누가 더 객관적인가</t>
  </si>
  <si>
    <t>이해관계 충돌 갈등 해결의 법칙 니즈(Needs)가 아닌 _x000D_원츠(Wants)의 파악</t>
  </si>
  <si>
    <t>해석 차이로 인한 갈등 해결의 법칙 갈등의 핵심원인 분석</t>
  </si>
  <si>
    <t xml:space="preserve">스스로 갈등에 휘말리지 않으면서 Win_Win을 추구하기 </t>
  </si>
  <si>
    <t>갈등 관리 큰 전략부터 치밀하게 수립하라</t>
  </si>
  <si>
    <t>갈등 관리 세세한 기술을 꼼꼼하게 실행하라</t>
  </si>
  <si>
    <t>노년기에 필요한 운동 1 근력운동</t>
  </si>
  <si>
    <t>노년기에 필요한 운동 2 유산소 운동</t>
  </si>
  <si>
    <t>징계 인사관리 측면</t>
  </si>
  <si>
    <t>징계 근로기준법 측면</t>
  </si>
  <si>
    <t>징계 부당징계의 구제(노동위원회)</t>
  </si>
  <si>
    <t>혁신에 자꾸 둔감해지는데 어떻게 해야 할까요</t>
  </si>
  <si>
    <t>버티다가 진짜 필요할 때 혁신하면 되지 않을까요</t>
  </si>
  <si>
    <t>혁신해야 할 핵심 대상은 무엇인가요</t>
  </si>
  <si>
    <t>조금 일하고 많이 벌고 싶은 게 과욕인가요</t>
  </si>
  <si>
    <t>정답만 맞추면 되지 꼭 풀이까지 적어야 하나요</t>
  </si>
  <si>
    <t>바로 앞도 보기 힘든데 멀리까지 봐야 하나요</t>
  </si>
  <si>
    <t>중요한 건 알지만 고객이 싫은데 어떻게 하죠</t>
  </si>
  <si>
    <t>전략은 수립보다 실행이 중요하다고요</t>
  </si>
  <si>
    <t>나만의 강점을 찾아서 활용하는 방법이 따로 있나요</t>
  </si>
  <si>
    <t>기업을 표현하는 수단 재무제표</t>
  </si>
  <si>
    <t>기업 경제활동의 사이클 재무제표</t>
  </si>
  <si>
    <t>기업활동에 따른 자산_부채 항목 파악하기</t>
  </si>
  <si>
    <t>자산_부채 표시된 금액은 실질 가치와 다르다</t>
  </si>
  <si>
    <t>회계이익과 현금이익 이익의 질</t>
  </si>
  <si>
    <t>단기적및장기적으로 안전한 회사 위험한 회사 안정성비율</t>
  </si>
  <si>
    <t>움직이는 회사 멈춰있는 회사 활동성비율</t>
  </si>
  <si>
    <t>잘 버는 회사 못 버는 회사 수익성비율</t>
  </si>
  <si>
    <t>성장하는 회사 쇠퇴하는 회사 성장성비율</t>
  </si>
  <si>
    <t xml:space="preserve">Re_Thinking 재무제표 분석 </t>
  </si>
  <si>
    <t>중장년 세대 _ 자기 계획을 통한 미래 계획을 세우다</t>
  </si>
  <si>
    <t>재취업의 또다른 대안 창직</t>
  </si>
  <si>
    <t>생산시스템이란 무엇인가</t>
  </si>
  <si>
    <t>경제성 분석 타당성 검토</t>
  </si>
  <si>
    <t>표준 표준화의 중요성</t>
  </si>
  <si>
    <t>창의적인 아이디어는 순간적으로 나온다</t>
  </si>
  <si>
    <t>창의성은 타고 태어난다</t>
  </si>
  <si>
    <t>창의적 경청의 4가지 요소(호기심 직관 영감 해석)</t>
  </si>
  <si>
    <t>창의적 말하기의 4요소(자유발언 은유 질문 공감)</t>
  </si>
  <si>
    <t>창의적 말하기 자유발언</t>
  </si>
  <si>
    <t>창의적 말하기 은유</t>
  </si>
  <si>
    <t>아이디어 발상 기법 1</t>
    <phoneticPr fontId="1" type="noConversion"/>
  </si>
  <si>
    <t>아이디어 발상 기법 2</t>
    <phoneticPr fontId="1" type="noConversion"/>
  </si>
  <si>
    <t>유대인의 하브루타</t>
  </si>
  <si>
    <t>창의적 집단지성은 어디에서 나오는가 1</t>
    <phoneticPr fontId="1" type="noConversion"/>
  </si>
  <si>
    <t>통관 누가 언제 어떻게</t>
  </si>
  <si>
    <t>통관 제한 금지 및 특례</t>
  </si>
  <si>
    <t>packing list 원산지증명서</t>
  </si>
  <si>
    <t>팀과 팀워크는 이렇게 이해해보자</t>
  </si>
  <si>
    <t>팔로워십이 뭔가요</t>
  </si>
  <si>
    <t>팔로워십에도 유형이 있나요</t>
  </si>
  <si>
    <t>상사를 관리하는 방법도 있나요</t>
  </si>
  <si>
    <t>팀원들끼리 서로 인정하지 않고 다투는데 방법이 없나요</t>
  </si>
  <si>
    <t>팀원들끼리 서로 못 믿는 것 같아 걱정인데 방법이 없나요</t>
  </si>
  <si>
    <t>갈등은 무조건 피하는게 상책인가요</t>
  </si>
  <si>
    <t>갈등관리에도 유형이 있다면서요</t>
  </si>
  <si>
    <t>갈등관리를 위한 좋은 방법이 없을까요</t>
  </si>
  <si>
    <t>팀워크를 위해서는 서로 지혜를 나눠야 한다고요</t>
  </si>
  <si>
    <t>자기계발이 팀워크에도 유용하다고요</t>
  </si>
  <si>
    <t>성과면담이란 무엇인가</t>
  </si>
  <si>
    <t>목표설정은 꼭 필요한가</t>
  </si>
  <si>
    <t>성과향상계획이란 무엇인가</t>
  </si>
  <si>
    <t>자기계발을 위한 리더의 역할은</t>
  </si>
  <si>
    <t>프레젠테이션이 선물을 주는 것이라고요</t>
  </si>
  <si>
    <t>프레젠테이션도 제대로 알아야 잘할 수 있다고요</t>
  </si>
  <si>
    <t>발표울렁증 해결방안 어디 없나요</t>
  </si>
  <si>
    <t>스토리텔링이 정확히 뭔가요</t>
  </si>
  <si>
    <t>뻘쭘해도 프레젠테이션 리허설 꼭 합시다</t>
  </si>
  <si>
    <t>잘하는 PT VS 못하는 PT</t>
  </si>
  <si>
    <t xml:space="preserve">프레젠테이션은 뮤지컬처럼 준비하라 </t>
  </si>
  <si>
    <t>넌버벌(Nonverbal)이 뭔가요</t>
  </si>
  <si>
    <t>자세와 제스처부터 프로가 되려면</t>
  </si>
  <si>
    <t>표정과 시선 처리는 어떻게 하나요</t>
  </si>
  <si>
    <t>나의 말 속도는 적당한가</t>
  </si>
  <si>
    <t>프레젠테이션에서 하지 말아야 할 말은</t>
  </si>
  <si>
    <t xml:space="preserve">3단 프레임을 활용해서 발표하는 방법은 </t>
  </si>
  <si>
    <t>프레젠테이션 Q및A 기초 스킬</t>
  </si>
  <si>
    <t>관심유발 오프닝 및 감동작렬 클로징 스킬</t>
  </si>
  <si>
    <t>사람들이 주로 하는 3가지 착각은 무엇일까</t>
  </si>
  <si>
    <t>기준점 설정과 조정은 왜 필요할까</t>
  </si>
  <si>
    <t>겉표지로 책을 판단하지 말자</t>
  </si>
  <si>
    <t>과거의 패턴에서 벗어나려면 어떻게 해야 할까</t>
  </si>
  <si>
    <t>외부로 눈 돌리기 월마트는 모방쟁이</t>
  </si>
  <si>
    <t>내부로 눈 돌리기 체크리스트 vs 플레이리스트</t>
  </si>
  <si>
    <t>얼린 바나나는 어떻게 최고의 상품이 되었을까</t>
  </si>
  <si>
    <t>자기 과신과 자만심에는 그림자가 있다</t>
  </si>
  <si>
    <t>자기 과신 극복을 위한 방법에는 어떤 것이 있을까</t>
  </si>
  <si>
    <t>약간의 거리감이 주는 의미는 무엇일까</t>
  </si>
  <si>
    <t>10_10_10 기법을 활용하여 감정적인 거리감을 유지하자</t>
  </si>
  <si>
    <t>고객가치라는 본질을 추구하자</t>
  </si>
  <si>
    <t>핵심적인 우선사항을 반영하자</t>
  </si>
  <si>
    <t>우선순위가 낮은 일은 물리치자</t>
  </si>
  <si>
    <t>자기과신 이렇게 피하자</t>
  </si>
  <si>
    <t>상황이 판단을 좌우한다</t>
  </si>
  <si>
    <t>올바른 의사결정을 위한 상황 극복 이렇게 해보자</t>
  </si>
  <si>
    <t>남이 아닌 나를 위해 변화 받아들이기</t>
  </si>
  <si>
    <t>변화는 어디서부터 출발할까</t>
  </si>
  <si>
    <t>변화가 두려운 것은 나만의 문제일까</t>
  </si>
  <si>
    <t>왜 관계에서부터 변화해야 할까</t>
  </si>
  <si>
    <t>조직이 변해야 하는 이유는 무엇인가요</t>
  </si>
  <si>
    <t>변화관리를 위해 무엇을 고려해야 할까</t>
  </si>
  <si>
    <t>협상의 두 가지 방어기술은 무엇일까</t>
  </si>
  <si>
    <t>창의적 대안 기술이 무엇일까요</t>
  </si>
  <si>
    <t>PR 성과의 정성적_정량적 평가 방법</t>
  </si>
  <si>
    <t>검색과 온라인 홍보(키워드 블로그 카페 웹문서 배너 등)</t>
  </si>
  <si>
    <t xml:space="preserve">회계 개념잡기 _ 기업 정보의 제공 회계 </t>
  </si>
  <si>
    <t>회계를 표현하는 수단 재무제표</t>
  </si>
  <si>
    <t>회계에서의 거래란 (feat 실제거래)</t>
  </si>
  <si>
    <t>기업의 언어 회계를 배워야 하는 이유</t>
  </si>
  <si>
    <t>회계를 통일하자 회계기준</t>
  </si>
  <si>
    <t>배우자 선택 시에도 필요한 재무제표 (1) 재무상태표</t>
  </si>
  <si>
    <t>배우자 선택 시에도 필요한 재무제표 (2) 손익계산서</t>
  </si>
  <si>
    <t>언제 기록하느냐에 따라 성과가 달라진다 발생주의 vs 현금주의</t>
  </si>
  <si>
    <t>기업 이익의 질 현금흐름표_상세한 설명서 주석</t>
  </si>
  <si>
    <t>정보가 다르다 회계의 종류 재무회계_관리(원가)회계_세무회계</t>
  </si>
  <si>
    <t>재무제표와 수다떨기(1) 재무상태표와 친해지기</t>
  </si>
  <si>
    <t>재무제표와 수다떨기(2) 손익계산서와 친해지기</t>
  </si>
  <si>
    <t>재무제표와 수다떨기(3) 현금흐름표와 친해지기</t>
  </si>
  <si>
    <t>계정 관찰하기(1) 자산_부채_자본</t>
  </si>
  <si>
    <t>계정 관찰하기(2) 수익_비용</t>
  </si>
  <si>
    <t>잘못된 치장 분식회계</t>
  </si>
  <si>
    <t>투명한 회계정보를 위한 노력 회계감사</t>
  </si>
  <si>
    <t>미디어와 밀당하는 방법</t>
  </si>
  <si>
    <t>이렇게 듣고 말하면 됩니다</t>
  </si>
  <si>
    <t>바람직하지 않은 팔로워 vs 바람직한 팔로워</t>
  </si>
  <si>
    <t>갈등상황에서 최적의 방법은 무엇인가</t>
  </si>
  <si>
    <t>강점을 무력화시키는 태도가 있다고</t>
  </si>
  <si>
    <t>건강한 규칙 루틴 만들기</t>
  </si>
  <si>
    <t>디자인팀이랑 미팅이 잡힌 금쪽이를 위한 디자인 왕초보 용어 외</t>
  </si>
  <si>
    <t>UI_UX는 기획과 뗄 수 없는 사이 관련 디자인 용어 외</t>
    <phoneticPr fontId="1" type="noConversion"/>
  </si>
  <si>
    <t>디자인 대행사에 맡기는 금쪽이 집중 외부 소통 위한 실무 용어</t>
    <phoneticPr fontId="1" type="noConversion"/>
  </si>
  <si>
    <t>개발팀이랑 미팅이 잡힌 금쪽이를 위한 개발 왕초보 용어 외</t>
  </si>
  <si>
    <t>문제야 문제 이슈와 관련된 개발 용어 외</t>
  </si>
  <si>
    <t>때는 웹 기반 프로덕트의 시대 웹과 관련된 개발 용어 외</t>
  </si>
  <si>
    <t>데이터 기반의 사고는 모든 금쪽이에게 중요 데이터 관련 개발 용어</t>
    <phoneticPr fontId="1" type="noConversion"/>
  </si>
  <si>
    <t>온라인 마케팅 개발과 단짝 친구 협업을 위한 마케팅 관련 용어</t>
    <phoneticPr fontId="1" type="noConversion"/>
  </si>
  <si>
    <t>개발은 다같이 해나가는 것 협업 관련 개발 용어 외</t>
  </si>
  <si>
    <t>잘 차려진 밥상이 맛도 좋은 법 환경 관련 개발 용어 외</t>
  </si>
  <si>
    <t>인간세계의 끝이 도래했다 web 30 관련 개발 용어 외</t>
  </si>
  <si>
    <t>앗 물리서버보다 훨씬 편하다 플랫폼 관련 개발 용어 외</t>
  </si>
  <si>
    <t>내가 만드는 첫번째 AR Adobe Aero 시작하기</t>
  </si>
  <si>
    <t>Adobe Aero로 상호작용 만들기</t>
  </si>
  <si>
    <t>비개발자도 폼나게 만드는 AR Meta Spark</t>
  </si>
  <si>
    <t>인스타그램 효과 만들기 1_얼굴 스티커</t>
  </si>
  <si>
    <t>인스타그램 효과 만들기 2_타투 효과</t>
  </si>
  <si>
    <t>인스타그램 효과 만들기 3_잡지 커버</t>
  </si>
  <si>
    <t>AR 업스킬 1_홍보 간판 만들기</t>
  </si>
  <si>
    <t>AR 업스킬 2_움직이는 명함 만들기</t>
  </si>
  <si>
    <t>AR 업스킬 3_내 손안에 로고 만들기</t>
  </si>
  <si>
    <t>AR 업스킬 4_내 책상 위에 3D 텍스트 올리기</t>
  </si>
  <si>
    <t>당신은 관리자입니까 리더입니까</t>
  </si>
  <si>
    <t>수신 나의 몸을 바르게 하는 첫 단추</t>
    <phoneticPr fontId="1" type="noConversion"/>
  </si>
  <si>
    <t>임파워먼트 모든 직원이 리더가 되는 비밀</t>
  </si>
  <si>
    <t>섬기는 리더 서번트 리더십</t>
  </si>
  <si>
    <t>세대공감 소통의 원칙 경험을 공유하라</t>
  </si>
  <si>
    <t>성공의 열쇠 겸손함으로 이끄는 리더십</t>
  </si>
  <si>
    <t>에이스가 되기 위해 왕관의 무게를 감내하라</t>
  </si>
  <si>
    <t xml:space="preserve">생성형 인공지능이란 </t>
  </si>
  <si>
    <t xml:space="preserve">생성형 AI는 어떻게 비즈니스를 확장하는가 </t>
  </si>
  <si>
    <t xml:space="preserve">챗GPT4의 등장과 새로운 변화는 </t>
  </si>
  <si>
    <t>글로 만드는 그림 생성형 이미지의 강력한 진화</t>
  </si>
  <si>
    <t>AI로 일하는 시대 경쟁 우위에 서기 위한 인재의 조건</t>
  </si>
  <si>
    <t>일머리 작동 엔진 메타 문해력</t>
  </si>
  <si>
    <t>일 잘하는 사람의 문제해결 루틴 IPO 프로세스</t>
  </si>
  <si>
    <t>일머리를 만드는 비법 읽는 힘 키우기</t>
  </si>
  <si>
    <t>세계적인 부자들의 최고 투자법 읽는 힘이 탄탄해지는 113 매직</t>
  </si>
  <si>
    <t>전 세계 고용주 93프로가 원하는 일머리의 핵심 정보 감수성 키우기</t>
  </si>
  <si>
    <t>일을 빨리 잘 하는 사람들의 비밀 병기 로직 트리(Logic Tree)</t>
  </si>
  <si>
    <t>소통 능력이 단번에 좋아지는 두 가지 기적의 공식 OREO PIE</t>
  </si>
  <si>
    <t>자기 머리로 생각하는 능력 생각의 언어화</t>
  </si>
  <si>
    <t>글을 잘 쓰는 사람이 일도 잘한다 글쓰기 공식 KISS</t>
  </si>
  <si>
    <t>설득력을 100배 높이는 방법 데이터와 스토리텔링</t>
  </si>
  <si>
    <t>문해력이 단번에 좋아지는 연습법 손으로 생각하기</t>
  </si>
  <si>
    <t>문해력이 단번에 좋아지는 연습법 요약 능력 기르기</t>
  </si>
  <si>
    <t>문해력이 단번에 좋아지는 연습법 에세이 쓰기</t>
  </si>
  <si>
    <t>효과적인 결과물을 산출하는_x000D_
프롬프트 구성의 8가지 비결</t>
  </si>
  <si>
    <t>다양한 데이터 정리와 분석 표와 그래프 만들기</t>
  </si>
  <si>
    <t>업무 행사 예산 등 여러 기획안 생성</t>
  </si>
  <si>
    <t>목차 잡기 업무 실행 플랜과_x000D_
체크 리스트 매뉴얼 만들기</t>
  </si>
  <si>
    <t>시간이 1_5로 절약되는 여러 가지 Text 작업들</t>
  </si>
  <si>
    <t>직장인에게 필요한 능력_x000D_ 기획과 재구조능력 연결의 힘</t>
    <phoneticPr fontId="1" type="noConversion"/>
  </si>
  <si>
    <t>직장인에게 필요한 능력_x000D_ 질문의 힘 공감과 견해의 휴먼터치</t>
    <phoneticPr fontId="1" type="noConversion"/>
  </si>
  <si>
    <t>인간의 핵심 동기 세 가지 돈 자유 의미</t>
  </si>
  <si>
    <t>조기 은퇴의 첫걸음 더 적은 것을 가지고 사는 법</t>
  </si>
  <si>
    <t>은퇴 책 읽기 참 좋은 시간</t>
  </si>
  <si>
    <t>외로움과 마주한 노후 그 해결책을 찾아서</t>
  </si>
  <si>
    <t>100세 시대 공부와 일과 놀이의 조화</t>
  </si>
  <si>
    <t>변화를 수용하는 요인은 어디에서 오는가</t>
  </si>
  <si>
    <t>변화의 격차를 가르는 핵심 요소 소통</t>
  </si>
  <si>
    <t>조직 변화의 촉매제 지식공유 시스템</t>
  </si>
  <si>
    <t>새로운 차원의 문을 여는 변화의 에너지 창의성</t>
  </si>
  <si>
    <t>다가올 미래 유연하고 탄력적으로 대처하기</t>
  </si>
  <si>
    <t>다가올 미래 보다 민첩함으로 대처하기</t>
  </si>
  <si>
    <t>비행 하늘에서 지구의 경계로</t>
  </si>
  <si>
    <t>여행 지구에서 우주로</t>
  </si>
  <si>
    <t>탄소에너지 그리고 100년 후</t>
  </si>
  <si>
    <t>에너지 미래를 위한 선택</t>
  </si>
  <si>
    <t>모두가 콘텐츠 크리에이터 옴니채널마케팅</t>
  </si>
  <si>
    <t>회사에서 당당하게 sns하기 인바운드마케팅</t>
  </si>
  <si>
    <t>지갑이 열리는 순간 Moments of Truth</t>
  </si>
  <si>
    <t>잘 나가는 사람이 매일매일 하는 것 영업루틴</t>
  </si>
  <si>
    <t>세일즈는 과학이다 1프로 세일즈 법칙</t>
  </si>
  <si>
    <t>세일즈는 예측이 가능하다 세일즈 깔때기론</t>
  </si>
  <si>
    <t>얼마에 살래 가격전략</t>
  </si>
  <si>
    <t>업계 사람 100명 만나기 프로젝트 업계 생태계</t>
  </si>
  <si>
    <t>너는 매우 특별한 사람이란다 GNP</t>
  </si>
  <si>
    <t>고객과 자주 만나는 사이 세일즈맨의 태도</t>
  </si>
  <si>
    <t>라이프 30</t>
  </si>
  <si>
    <t>괴델 에셔 바흐</t>
  </si>
  <si>
    <t>소비의 진화 기업의 경계를 넘다</t>
  </si>
  <si>
    <t>내 삶의 주인공은 다시 나</t>
  </si>
  <si>
    <t>책을 쓰면 돈을 많이 벌 수 있을까</t>
  </si>
  <si>
    <t>출간 Q및A</t>
  </si>
  <si>
    <t>일론 머스크 미래의 설계자</t>
  </si>
  <si>
    <t>디지털 트랜스포메이션 선도할 것인가 도태될 것인가</t>
  </si>
  <si>
    <t>DT 어디서부터 시작해야 할까</t>
  </si>
  <si>
    <t>비즈니스 모델 전환 어떻게 할 것인가</t>
  </si>
  <si>
    <t>소셜뷰티 브랜드 로레알</t>
  </si>
  <si>
    <t>디지털 대륙에 정착한 레거시 미디어 워싱턴 포스트</t>
  </si>
  <si>
    <t>디지털 금융 혁신의 중심 BBVA</t>
  </si>
  <si>
    <t>돈과 시간 분산과 집중</t>
  </si>
  <si>
    <t>성장률 10프로 12프로 15프로의 미래</t>
  </si>
  <si>
    <t xml:space="preserve">AI가 제공하는 핵심 기능(인식 예측) </t>
  </si>
  <si>
    <t xml:space="preserve">AI가 제공하는 핵심 기능(자동화 소통 생성) </t>
  </si>
  <si>
    <t>AI 핵심기술 _ 머신러닝과 딥러닝</t>
  </si>
  <si>
    <t>AI 신흥기술 생성적 적대 알고리즘(GAN)</t>
  </si>
  <si>
    <t>코로나가 끝나면 세계 경제도 회복할 것인가(1)</t>
    <phoneticPr fontId="1" type="noConversion"/>
  </si>
  <si>
    <t>코로나가 끝나면 세계 경제도 회복할 것인가(2)</t>
    <phoneticPr fontId="1" type="noConversion"/>
  </si>
  <si>
    <t>위기 속 한국 경제는 어디로 갈 것인가(1)</t>
    <phoneticPr fontId="1" type="noConversion"/>
  </si>
  <si>
    <t>위기 속 한국 경제는 어디로 갈 것인가(2)</t>
    <phoneticPr fontId="1" type="noConversion"/>
  </si>
  <si>
    <t>한국 경제 이슈 반드시 기억해야 할 6가지 이슈(1)</t>
  </si>
  <si>
    <t>한국 경제 이슈 반드시 기억해야 할 6가지 이슈(2)</t>
  </si>
  <si>
    <t>바이든 세 가지로 미국을 바꾼다</t>
  </si>
  <si>
    <t>투자자를 위한 금리 달러 환율의 미래</t>
  </si>
  <si>
    <t>냉동인간이 다시 살아날 수 있을까</t>
  </si>
  <si>
    <t xml:space="preserve">기계가 다른 기계를 낳을 수 있다면 </t>
  </si>
  <si>
    <t>말하지 않아도 알아요</t>
  </si>
  <si>
    <t>인간 vs 로봇의 결과는</t>
  </si>
  <si>
    <t>엑셀 데이터 처리 방식을 알자</t>
  </si>
  <si>
    <t>표1과 표2 비교하여 표1에 없거나 다른 데이터 추출하기</t>
  </si>
  <si>
    <t xml:space="preserve"> VLOOKUP 함수 제대로 활용하자</t>
  </si>
  <si>
    <t>워런 버핏 부의 기본 원칙</t>
  </si>
  <si>
    <t>저압 전기설비(9)</t>
  </si>
  <si>
    <t>총 균 쇠</t>
  </si>
  <si>
    <t>전기영상법(전기(산업)기사)</t>
    <phoneticPr fontId="1" type="noConversion"/>
  </si>
  <si>
    <t>전기영상법</t>
  </si>
  <si>
    <t>전기영상법 기본회로와 법칙 정자계 예상문제(전기(산업)기사)</t>
    <phoneticPr fontId="1" type="noConversion"/>
  </si>
  <si>
    <t>신이 죽은 시대 신들의 이야기</t>
  </si>
  <si>
    <t>왜 헤로도토스의 [역사]인가</t>
  </si>
  <si>
    <t>역사가 먼저인가 신화가 먼저인가</t>
  </si>
  <si>
    <t>우화의 미학_풍자와 해학</t>
  </si>
  <si>
    <t>에로스 철학의 본질</t>
  </si>
  <si>
    <t>개인정보 유출 이렇게 방어한다</t>
  </si>
  <si>
    <t>기업 생존의 필수 정보 보안</t>
  </si>
  <si>
    <t>팬데믹 빅데이터 시대의 정보 보안</t>
  </si>
  <si>
    <t>이런 분들에게 이 콘텐츠 추천_파워BI</t>
    <phoneticPr fontId="1" type="noConversion"/>
  </si>
  <si>
    <t>파워BI를 활용한 데이터 시각화 기초_샘플 데이터 출처_공공데이터 포털 사용</t>
    <phoneticPr fontId="1" type="noConversion"/>
  </si>
  <si>
    <t>누적 가로 막대형 차트_파워BI</t>
    <phoneticPr fontId="1" type="noConversion"/>
  </si>
  <si>
    <t>누적 세로 막대형 차트_파워BI</t>
    <phoneticPr fontId="1" type="noConversion"/>
  </si>
  <si>
    <t>파워BI를 활용한 데이터 시각화 기초_100퍼센트 누적 가로 막대형 차트</t>
    <phoneticPr fontId="1" type="noConversion"/>
  </si>
  <si>
    <t>100퍼센트 누적 세로 막대형 차트</t>
    <phoneticPr fontId="1" type="noConversion"/>
  </si>
  <si>
    <t>페이지 삭제 페이지 이름 바꾸기</t>
  </si>
  <si>
    <t>꺽은선형 영역 누적 영역형 차트</t>
  </si>
  <si>
    <t>꺾은 선형 및 누적 세로 막대형 꺾은 선형 및 묶음 세로 막대형 차트</t>
    <phoneticPr fontId="1" type="noConversion"/>
  </si>
  <si>
    <t>원형 도넛형 차트</t>
  </si>
  <si>
    <t>트리맵 맵 차트</t>
  </si>
  <si>
    <t>계기 카드 여러행 카드</t>
  </si>
  <si>
    <t>테이블 테이블과 차트 관계</t>
  </si>
  <si>
    <t>보고서 만들기 _ PDF 내보내기 게시</t>
    <phoneticPr fontId="1" type="noConversion"/>
  </si>
  <si>
    <t>이런 분들에게 이 콘텐츠를 추천</t>
  </si>
  <si>
    <t>파트 이동 크기 조정 회전 변형</t>
  </si>
  <si>
    <t>사물 기획하고 파트의 크기 가늠하기</t>
  </si>
  <si>
    <t>바닥 벽 만들기</t>
  </si>
  <si>
    <t>메타버스 게더타운 스페이스 만들기_이런 분들에게 이 콘텐츠를 추천합니다</t>
  </si>
  <si>
    <t>메타버스 게더타운 스페이스 만들기_게더타운 소개 특징</t>
  </si>
  <si>
    <t>메타버스 게더타운 스페이스 만들기_사용법 _ 앞으로 만들 스페이스 미리보기</t>
  </si>
  <si>
    <t>메타버스 게더타운 스페이스 만들기_회원가입 로그인</t>
  </si>
  <si>
    <t>메타버스 게더타운 스페이스 만들기_맵메이커 인터페이스</t>
  </si>
  <si>
    <t>메타버스 게더타운 스페이스 만들기_룸 템플릿으로 만들기</t>
  </si>
  <si>
    <t>메타버스 게더타운 스페이스 만들기_스페이스 만들기 _ 공간 기획 저장하기</t>
  </si>
  <si>
    <t>메타버스 게더타운 스페이스 만들기_스페이스 만들기 _ 벽 바닥 만들기</t>
  </si>
  <si>
    <t>스페이스 만들기 _ 통과하지 못하는 벽 만들기와 활용 팁</t>
    <phoneticPr fontId="1" type="noConversion"/>
  </si>
  <si>
    <t>메타버스 게더타운 스페이스 만들기_스페이스 만들기 _ 오브젝트 살펴보기</t>
  </si>
  <si>
    <t>메타버스 게더타운 스페이스 만들기_스페이스 만들기 _ 오브젝트 배치하기 (1)</t>
  </si>
  <si>
    <t>메타버스 게더타운 스페이스 만들기_스페이스 만들기 _ 오브젝트 배치하기 (2)</t>
  </si>
  <si>
    <t>메타버스 게더타운 스페이스 만들기_스페이스 만들기 _ 오브젝트 배치하기 (3)</t>
  </si>
  <si>
    <t>메타버스 게더타운 스페이스 만들기_스페이스 만들기 _ 커스텀 오브젝트 사용방법</t>
  </si>
  <si>
    <t>메타버스 게더타운 스페이스 만들기_스페이스 만들기 _ 상호작용 오브젝트 배치하기</t>
  </si>
  <si>
    <t>스페이스 만들기 _ 프라이빗 영역 지정 스포트라이트 만들기</t>
    <phoneticPr fontId="1" type="noConversion"/>
  </si>
  <si>
    <t>메타버스 게더타운 스페이스 만들기_스페이스 만들기 _ 포탈로 룸 연결하기</t>
  </si>
  <si>
    <t>메타버스 게더타운 스페이스 만들기_게더타운과 함께 사용하면 좋은 사이트와 팁</t>
  </si>
  <si>
    <t>Gullivers Diary_1</t>
  </si>
  <si>
    <t>The Giants House</t>
  </si>
  <si>
    <t>The Farmers Daughter</t>
  </si>
  <si>
    <t>Gullivers Diary_2</t>
  </si>
  <si>
    <t>전기영상법 기본회로와 법칙 정자계 예상문제</t>
  </si>
  <si>
    <t>전기저항과 주울열(전기(산업)기사)</t>
    <phoneticPr fontId="1" type="noConversion"/>
  </si>
  <si>
    <t>전기저항과 주울열</t>
  </si>
  <si>
    <t>사무자동화 시스템 (2023 개정)_사무자동화 개념</t>
  </si>
  <si>
    <t>사무자동화 시스템 (2023 개정)_사무자동화 생산성</t>
  </si>
  <si>
    <t>사무자동화 시스템 (2023 개정)_사무자동화 추진</t>
  </si>
  <si>
    <t>사무자동화 시스템 (2023 개정)_사무자동화 기술</t>
  </si>
  <si>
    <t>사무자동화 시스템 (2023 개정)_기억장치</t>
  </si>
  <si>
    <t>사무자동화 시스템 (2023 개정)_정보처리</t>
  </si>
  <si>
    <t>사무자동화 시스템 (2023 개정)_사무자동화 기기</t>
  </si>
  <si>
    <t>사무자동화 시스템 (2023 개정)_데이터베이스</t>
  </si>
  <si>
    <t>사무자동화 시스템 (2023 개정)_전가상거래</t>
  </si>
  <si>
    <t>사무자동화 시스템 (2023 개정)_정보보안</t>
  </si>
  <si>
    <t>사무자동화 시스템 (2023 개정)_모의고사1</t>
  </si>
  <si>
    <t>사무자동화 시스템 (2023 개정)_모의고사2</t>
  </si>
  <si>
    <t>사무자동화 시스템 (2023 개정)_모의고사3</t>
  </si>
  <si>
    <t>사무자동화 시스템 (2023 개정)_모의고사4</t>
  </si>
  <si>
    <t>Part1_재무회계와 재무제표 (1)</t>
  </si>
  <si>
    <t>Part1_재무회계와 재무제표 (2)</t>
  </si>
  <si>
    <t>Part1_현금및현금성자산(1)</t>
  </si>
  <si>
    <t>Part1_현금과부족</t>
  </si>
  <si>
    <t>Part1_단기투자자산</t>
  </si>
  <si>
    <t>Part1_매출채권</t>
  </si>
  <si>
    <t>Part1_대손회계</t>
  </si>
  <si>
    <t>Part1_기타의 당좌자산</t>
  </si>
  <si>
    <t>Part1_재고자산 (1)</t>
  </si>
  <si>
    <t>Part1_재고자산 (2)</t>
  </si>
  <si>
    <t>Part2_투자자산</t>
  </si>
  <si>
    <t>Part2_유형자산 (1)</t>
  </si>
  <si>
    <t>Part2_유형자산 (2)</t>
  </si>
  <si>
    <t>Part2_무형자산</t>
  </si>
  <si>
    <t>Part2_유동부채 (1)</t>
  </si>
  <si>
    <t>Part2_유동부채 (2)</t>
  </si>
  <si>
    <t>Part2_비유동부채</t>
  </si>
  <si>
    <t>Part2_자본1</t>
  </si>
  <si>
    <t>Part2_자본2</t>
  </si>
  <si>
    <t>Part2_손익계산서 (1)</t>
  </si>
  <si>
    <t>Part2_손익계산서 (2)</t>
  </si>
  <si>
    <t>Part2_기타의 당좌자산</t>
  </si>
  <si>
    <t>Part2_재고자산 (1)</t>
  </si>
  <si>
    <t>Part2_재고자산 (2)</t>
  </si>
  <si>
    <t>Part2_투자자산(전산회계 2급)</t>
    <phoneticPr fontId="1" type="noConversion"/>
  </si>
  <si>
    <t>Part2_유형자산 (1)(전산회계 2급)</t>
    <phoneticPr fontId="1" type="noConversion"/>
  </si>
  <si>
    <t>Part2_유형자산 (2)(전산회계 2급)</t>
    <phoneticPr fontId="1" type="noConversion"/>
  </si>
  <si>
    <t>Part2_무형자산(전산회계 2급)</t>
    <phoneticPr fontId="1" type="noConversion"/>
  </si>
  <si>
    <t>Part2_유동부채 (1)(전산회계 2급)</t>
    <phoneticPr fontId="1" type="noConversion"/>
  </si>
  <si>
    <t>Part2_유동부채 (2)(전산회계 2급)</t>
    <phoneticPr fontId="1" type="noConversion"/>
  </si>
  <si>
    <t>Part2_비유동부채(전산회계 2급)</t>
    <phoneticPr fontId="1" type="noConversion"/>
  </si>
  <si>
    <t>Part2_자본</t>
  </si>
  <si>
    <t>Part2_손익계산서(1)</t>
  </si>
  <si>
    <t>Part2_손익계산서(2)</t>
  </si>
  <si>
    <t>Part2_객관식 문제풀이</t>
  </si>
  <si>
    <t>토양 습도 센서 7_Segment 1</t>
  </si>
  <si>
    <t>토양 습도 센서 7_Segment 2</t>
  </si>
  <si>
    <t>TACT 스위치 조도 센서 1</t>
  </si>
  <si>
    <t>TACT 스위치 조도 센서 2</t>
  </si>
  <si>
    <t>1채널 릴레이 수중 펌프 모터 1</t>
  </si>
  <si>
    <t>1채널 릴레이 수중 펌프 모터 2</t>
  </si>
  <si>
    <t>TACT 스위치 부저 1</t>
  </si>
  <si>
    <t>TACT 스위치 부저 2</t>
  </si>
  <si>
    <t>공급시기(FAT 1급)</t>
    <phoneticPr fontId="1" type="noConversion"/>
  </si>
  <si>
    <t>세금계산서(FAT 1급)</t>
    <phoneticPr fontId="1" type="noConversion"/>
  </si>
  <si>
    <t>컴포넌트(1)</t>
    <phoneticPr fontId="1" type="noConversion"/>
  </si>
  <si>
    <t>컴포넌트(2)</t>
    <phoneticPr fontId="1" type="noConversion"/>
  </si>
  <si>
    <t>컴포넌트(3)</t>
    <phoneticPr fontId="1" type="noConversion"/>
  </si>
  <si>
    <t>컴포넌트(4)</t>
    <phoneticPr fontId="1" type="noConversion"/>
  </si>
  <si>
    <t>컴포넌트(5)</t>
    <phoneticPr fontId="1" type="noConversion"/>
  </si>
  <si>
    <t>컴포넌트(6)</t>
    <phoneticPr fontId="1" type="noConversion"/>
  </si>
  <si>
    <t>포토샵을 이용한 레이아웃 제작5_1(1)</t>
  </si>
  <si>
    <t>포토샵을 이용한 레이아웃 제작5_1(2)</t>
  </si>
  <si>
    <t>R을 활용한 논문 작성 (기초)_R 프로그램 소개</t>
  </si>
  <si>
    <t>R을 활용한 논문 작성 (기초)_데이터 전처리 1</t>
  </si>
  <si>
    <t>R을 활용한 논문 작성 (기초)_데이터 전처리 2</t>
  </si>
  <si>
    <t>R을 활용한 논문 작성 (기초)_기초통계분석</t>
  </si>
  <si>
    <t>R을 활용한 논문 작성 (기초)_상관분석</t>
  </si>
  <si>
    <t>R을 활용한 논문 작성 (기초)_요인분석 1</t>
  </si>
  <si>
    <t>R을 활용한 논문 작성 (기초)_요인분석 2</t>
  </si>
  <si>
    <t>R을 활용한 논문 작성 (기초)_신뢰도분석</t>
  </si>
  <si>
    <t>R을 활용한 논문 작성 (기초)_카이제곱 검정 피셔의 정확검정</t>
  </si>
  <si>
    <t>R을 활용한 논문 작성 (기초)_정규성검정 두 집단의 평균비교</t>
  </si>
  <si>
    <t>R을 활용한 논문 작성 (기초)_분산분석(ANOVA) 사후검정</t>
  </si>
  <si>
    <t>전기철도설비(1)(전기(산업)기사)</t>
    <phoneticPr fontId="1" type="noConversion"/>
  </si>
  <si>
    <t>카이제곱 검정 피셔의 정확검정</t>
  </si>
  <si>
    <t>정규성검정 두 집단의 평균비교(t_test)</t>
  </si>
  <si>
    <t>분산분석(ANOVA) 사후검정</t>
  </si>
  <si>
    <t>Part1_시험안내</t>
  </si>
  <si>
    <t>Part1_컴퓨팅 사고력의 이해_생활 문제해결</t>
    <phoneticPr fontId="1" type="noConversion"/>
  </si>
  <si>
    <t>Part1_알고리즘 설계_순서도</t>
  </si>
  <si>
    <t>Part1_피지컬 컴퓨팅</t>
  </si>
  <si>
    <t>Part1_순차구조 반복구조</t>
  </si>
  <si>
    <t>Part1_선택구조</t>
  </si>
  <si>
    <t>Part1_변수 리스트 함수</t>
  </si>
  <si>
    <t>Part1_복제 연산자</t>
  </si>
  <si>
    <t>Part2_SW모의고사1_1</t>
  </si>
  <si>
    <t>Part2_SW모의고사1_2</t>
  </si>
  <si>
    <t>Part2_SW모의고사2_1(1)</t>
  </si>
  <si>
    <t>Part2_SW모의고사2_1(2)</t>
  </si>
  <si>
    <t>Part2_SW모의고사3_1</t>
  </si>
  <si>
    <t>Part2_SW모의고사3_2</t>
  </si>
  <si>
    <t>Part2_SW모의고사4_1</t>
  </si>
  <si>
    <t>Part2_SW모의고사4_2</t>
  </si>
  <si>
    <t>Part2_SW모의고사5_1</t>
  </si>
  <si>
    <t>Part2_SW모의고사5_2</t>
  </si>
  <si>
    <t>Part1_시험안내(스크래치1급)</t>
    <phoneticPr fontId="1" type="noConversion"/>
  </si>
  <si>
    <t>Part1_컴퓨팅사고력_생활문제해결</t>
    <phoneticPr fontId="1" type="noConversion"/>
  </si>
  <si>
    <t>Part1_알고리즘설계_순서도(스크래치)</t>
    <phoneticPr fontId="1" type="noConversion"/>
  </si>
  <si>
    <t>Part1_다양한알고리즘개념</t>
  </si>
  <si>
    <t>Part1_피지컬 컴퓨팅(스크래치1급)</t>
    <phoneticPr fontId="1" type="noConversion"/>
  </si>
  <si>
    <t>Part1_정보 윤리</t>
  </si>
  <si>
    <t>Part1_정보보안</t>
  </si>
  <si>
    <t>Part1_실생활과 IoT(개념1)</t>
  </si>
  <si>
    <t>Part1_실생활과 IoT(개념2)</t>
  </si>
  <si>
    <t>Part1_IoT 활용사례</t>
  </si>
  <si>
    <t>Part1_IoT와 빅데이터1</t>
  </si>
  <si>
    <t>Part1_IoT와 빅데이터2</t>
  </si>
  <si>
    <t>Part1_시험안내(엔트리1급)</t>
    <phoneticPr fontId="1" type="noConversion"/>
  </si>
  <si>
    <t>Part1_컴퓨팅사고력_문제해결(엔트리1급)</t>
    <phoneticPr fontId="1" type="noConversion"/>
  </si>
  <si>
    <t>Part1_알고리즘 설계_순서도(엔트리1급)</t>
    <phoneticPr fontId="1" type="noConversion"/>
  </si>
  <si>
    <t>Part1_다양한 알고리즘개념(엔트리1급)</t>
    <phoneticPr fontId="1" type="noConversion"/>
  </si>
  <si>
    <t>Part1_피지컬 컴퓨팅(엔트리1급)</t>
    <phoneticPr fontId="1" type="noConversion"/>
  </si>
  <si>
    <t>Part1_정보 윤리(엔트리1급)</t>
    <phoneticPr fontId="1" type="noConversion"/>
  </si>
  <si>
    <t>Part1_정보 보안(엔트리1급)</t>
    <phoneticPr fontId="1" type="noConversion"/>
  </si>
  <si>
    <t>Part1_실생활과 IoT(개념1)(엔트리)</t>
    <phoneticPr fontId="1" type="noConversion"/>
  </si>
  <si>
    <t>Part1_실생활과 IoT(개념2)(엔트리)</t>
    <phoneticPr fontId="1" type="noConversion"/>
  </si>
  <si>
    <t>Part1_IoT 활용사례(엔트리1급)</t>
    <phoneticPr fontId="1" type="noConversion"/>
  </si>
  <si>
    <t>Part1_IoT와 빅데이터1(엔트리1급)</t>
    <phoneticPr fontId="1" type="noConversion"/>
  </si>
  <si>
    <t>Part1_IoT와 빅데이터2(엔트리1급)</t>
    <phoneticPr fontId="1" type="noConversion"/>
  </si>
  <si>
    <t>재무회계 순환과정(1)_회계상 거래 및 분개처리 등</t>
  </si>
  <si>
    <t>재무회계 순환과정(2)_결산수정 분개 및 재무제표 확정 등</t>
  </si>
  <si>
    <t>재무제표 읽는 법(1)_재무보고서와 재무제표의 정보</t>
  </si>
  <si>
    <t>재무제표 읽는 법(2)_재무제표의 분석</t>
  </si>
  <si>
    <t>정규증명서류(1)_지출증명서류 합계표 및 종류</t>
  </si>
  <si>
    <t>정규증명서류(2)_수취특례규정 및 미수취시 불이익</t>
  </si>
  <si>
    <t>부가가치세 과세표준(1)_공급 형태별 과세표준 및 간주공급</t>
  </si>
  <si>
    <t>부가가치세 과세표준(2)_사업양도 및 업종별 사례</t>
  </si>
  <si>
    <t>견딜만하다는 이유로 나를 더 이상 불편함 속에 두지 말자</t>
  </si>
  <si>
    <t>당신은 며칠 째를 살고 있나요</t>
  </si>
  <si>
    <t>같은 세상에 살아도 같은 세상이 아니다</t>
  </si>
  <si>
    <t>인생을 살고 싶지 않게 만드는 가장 심한 욕은</t>
  </si>
  <si>
    <t>나의 능력을 10배 높여주는 메모의 기술_강의 소개</t>
  </si>
  <si>
    <t>내 몸값을 올리는 퍼스널 브랜딩을 위한 글쓰기 비법_소개 영상</t>
  </si>
  <si>
    <t>누구나 단 하루만에 Zoom(줌)으로 프로강사 되는 법_소개 영상</t>
  </si>
  <si>
    <t>Zoom로그인 다운로드 프로필 변경하는 방법</t>
  </si>
  <si>
    <t>Zoom에서 새회의 예약하기예약한 회의 줌 주소 보내는 방법(문자 이메일로 보내기)</t>
  </si>
  <si>
    <t>회의(강의 수업) 시작하기 호스트(강사) 화면 메뉴 확인하기 가상배경 바꾸기</t>
    <phoneticPr fontId="1" type="noConversion"/>
  </si>
  <si>
    <t>내 자료를 다른 사람과 같이 보는 화면 공유하는 방법전체화면 공유하는 꿀팁</t>
  </si>
  <si>
    <t>소통하는 채팅창 사용하기수업이 지루할 법 하면 같이 하는 주석 기능 이용하기</t>
    <phoneticPr fontId="1" type="noConversion"/>
  </si>
  <si>
    <t>참가자 관리하기 음소거 비디오 중지 이름바꾸기 호스트 만들기 내보내기 핀고정</t>
    <phoneticPr fontId="1" type="noConversion"/>
  </si>
  <si>
    <t>소회의실 기능 사용하기내 스마트폰을 미러링 하지 않고 Zoom 화면에서 바로 보여주기</t>
  </si>
  <si>
    <t>당신의 매출을 2배 높여주는 이메일 마케팅 비법 공개_소개영상</t>
  </si>
  <si>
    <t>마음의 근육을 키워 건강의 삶 행복한 삶_소개영상</t>
  </si>
  <si>
    <t>마음은 무엇인가요 (마음은 TED)</t>
  </si>
  <si>
    <t>생각과 감정(눈물)이 없으면 죽는다</t>
  </si>
  <si>
    <t>우울감과 우울증 다른가요</t>
  </si>
  <si>
    <t>무로 시작하는 자살위험 단어는 (예) 무기력</t>
    <phoneticPr fontId="1" type="noConversion"/>
  </si>
  <si>
    <t>징후를 알면 살릴 수 있다</t>
  </si>
  <si>
    <t xml:space="preserve">인생의 전반전은 성공 인생의 후반전 </t>
  </si>
  <si>
    <t>남자와 여자 누가 자살을 더 많이 하나요</t>
  </si>
  <si>
    <t>100억 부자도 불행하다 이유는</t>
  </si>
  <si>
    <t>나의 마음의 그릇 크기는</t>
  </si>
  <si>
    <t>어떻게 살아야 행복한 삶일까 (소확행 행복줍기)</t>
  </si>
  <si>
    <t>마음의 근육 자존감</t>
  </si>
  <si>
    <t>우울증과 자살 관련 있나요</t>
  </si>
  <si>
    <t>우울증과 조현병(정신분열병)의 차이는</t>
  </si>
  <si>
    <t>건강과 자살의 연관성</t>
  </si>
  <si>
    <t>무용지물과 무용지용</t>
  </si>
  <si>
    <t>일기예보 말고 자살예보</t>
  </si>
  <si>
    <t>성공 3종 Set(역경지수 감정조절 대인관계)</t>
  </si>
  <si>
    <t>명화X인문학 피렌체 우피치 미술관 랜선투어_강의 소개</t>
  </si>
  <si>
    <t>르네상스 미술의 탄생 피렌체 르네상스 미술의 성지 우피치 미술관</t>
  </si>
  <si>
    <t>르네상스 미술의 아버지 지오토의 [오니산티의 성모]와 작품 세계</t>
  </si>
  <si>
    <t>파울로 우첼로의 [산 로마노 전투]와 피렌체 르네상스 대가들의 원근법 사랑</t>
  </si>
  <si>
    <t>인문학 부활의 신호탄 메디치 전속 화가 보티첼리의 [비너스의 탄생]</t>
  </si>
  <si>
    <t>레오나르도 다 빈치의 초기작과 피렌체 3대 [수태고지]</t>
  </si>
  <si>
    <t>한계란 없다 미켈란젤로의 [도니톤도]</t>
  </si>
  <si>
    <t>틈새시장을 공략한 겁 없는 신인 화가 라파엘로의 [성모자상]</t>
  </si>
  <si>
    <t>르네상스를 넘어 바로크로 마니에리즘 및 바로크 주요 작품 감상</t>
  </si>
  <si>
    <t>미리캔버스로 디자인 고수 되기_강의 소개</t>
  </si>
  <si>
    <t>템플릿(왼쪽 메뉴) 배경 제거하기(누끼 따기)</t>
  </si>
  <si>
    <t>요소 메뉴_미션 _ 내 사진 꾸미기</t>
  </si>
  <si>
    <t>텍스트 테마_미션 _ 명함만들기</t>
  </si>
  <si>
    <t>동영상 배경 바코드_미션 _ 엽서 포스터 만들기</t>
  </si>
  <si>
    <t>자기자신을 찾아가며 사랑할 수 있는 감성코칭 과정_강의소개</t>
  </si>
  <si>
    <t>나는 왜 오늘도 상처 받을까</t>
  </si>
  <si>
    <t>퇴직 후 전문분야 강사로 살아가기_강의 소개</t>
  </si>
  <si>
    <t>퇴직 전에 전문분야 강사 준비하기_강사로 활동하기 위한 준비사항(1)</t>
  </si>
  <si>
    <t>퇴직 전에 전문분야 강사 준비하기_강사로 활동하기 위한 준비사항(2)</t>
  </si>
  <si>
    <t>퇴직 전에 전문분야 강사 준비하기_강사로 활동하기 위한 준비사항(3)</t>
  </si>
  <si>
    <t>퇴직 시점에 나만의 SNS 채널 만들기(1)_SNS 채널 개설하기</t>
  </si>
  <si>
    <t>퇴직 시점에 나만의 SNS 채널 만들기(2)_SNS 채널 홍보하기</t>
  </si>
  <si>
    <t>퇴직 후 전문분야 강사로 매출 만들기(1)_강사로 돈 버는 방법</t>
  </si>
  <si>
    <t>퇴직 후 전문분야 강사로 매출 만들기(2)_강의 구매자의 유형</t>
  </si>
  <si>
    <t>퇴직 후 전문분야 강사로 매출 만들기(3)_강의 판매자의 유형</t>
  </si>
  <si>
    <t>전문분야 강사로서 1년 365일 보내기(1)_지식 콘텐츠 사업의 프로세스</t>
  </si>
  <si>
    <t>전문분야 강사로서 1년 365일 보내기(2)_강사의 1년 365일 엿보기</t>
  </si>
  <si>
    <t>전문분야 강사로서 1년 365일 보내기(3)_1인 사업자가 되는 법</t>
  </si>
  <si>
    <t>회사 업무 효율 2배 높이는 엑셀활용 노하우_소개영상</t>
  </si>
  <si>
    <t>엑셀표 만들고 꾸미기_엑셀의 최대 장점 표 만들기</t>
  </si>
  <si>
    <t>차트만들기 및 인쇄 설정하기_엑셀로 이런 차트를</t>
  </si>
  <si>
    <t>피벗테이블 활용하기_데이터를 피벗으로 내맘대로</t>
  </si>
  <si>
    <t>데이터 관리 노하우_데이터 관리 노하우 공개</t>
  </si>
  <si>
    <t>NFT아트 이해부터 실전까지_강의 소개</t>
  </si>
  <si>
    <t>NFT 구매는 소유권 구매</t>
    <phoneticPr fontId="1" type="noConversion"/>
  </si>
  <si>
    <t>기업들은 NFT를 어떻게 활용할까</t>
  </si>
  <si>
    <t>PPT로 전자책 만들기 과정_강의소개</t>
    <phoneticPr fontId="1" type="noConversion"/>
  </si>
  <si>
    <t>전자책 PPT로도 만든다</t>
  </si>
  <si>
    <t>내가 만든 전자책 내 것으로 만들자1(유페이퍼)</t>
  </si>
  <si>
    <t>내가 만든 전자책 내 것으로 만들자2(크몽)</t>
  </si>
  <si>
    <t>우울증 당사자가 전하는 마음 치료 이야기_소개 영상</t>
    <phoneticPr fontId="1" type="noConversion"/>
  </si>
  <si>
    <t>혹시 나도 우울증일까</t>
  </si>
  <si>
    <t>정신과 치료 기록이 걱정된다면 심리 상담과 정신과의 차이</t>
  </si>
  <si>
    <t>정신과 병원은 언제 찾아가는 것이 좋을까</t>
  </si>
  <si>
    <t>내 자녀가 우울증이라면</t>
  </si>
  <si>
    <t>정신 질환 보호자로서 필요한 다섯 가지 내 가족의 우울증</t>
  </si>
  <si>
    <t>정신과 약 꼭 먹어야 하는 걸까</t>
  </si>
  <si>
    <t>자기답게 행복한 삶을 사는 법 [자기다운 삶 편]_강의 소개</t>
  </si>
  <si>
    <t>자기답게 행복한 삶을 사는 법 [자기다운 일 편]_강의 소개</t>
  </si>
  <si>
    <t>자기답게 행복한 삶을 사는 법 [자기다움 편]_강의 소개</t>
  </si>
  <si>
    <t>남의 인생을 살고 있지 않나요</t>
  </si>
  <si>
    <t>평범한 삶을 바꾸는 성공의 8단계_강의 소개</t>
  </si>
  <si>
    <t>꿈 첫사랑처럼 설레이는 꿈</t>
  </si>
  <si>
    <t>결단 번데기 안의 나비를 상상하라</t>
  </si>
  <si>
    <t>계획 수립 자동수입을 계획하여 베짱이라 되라</t>
  </si>
  <si>
    <t>실행력 발만 동동거릴 것인가 자맥질을 실행할 것인가</t>
  </si>
  <si>
    <t>멘토와의 만남 멘토는 초고속 하이퍼루프를 알려준다</t>
  </si>
  <si>
    <t>열정과 끈기 멘토와 팀과 함께하라</t>
  </si>
  <si>
    <t>긍정의 힘 무한한 긍정의 힘</t>
  </si>
  <si>
    <t>레버리지 복제가 만드는 레버리지 파워</t>
  </si>
  <si>
    <t>디지털이 바꾸는 전략의 지형</t>
    <phoneticPr fontId="1" type="noConversion"/>
  </si>
  <si>
    <t>역량은 사라지지 않는다</t>
  </si>
  <si>
    <t>신기술을 접목하라</t>
  </si>
  <si>
    <t>변신의 근원 비즈니스 모델의 재구성</t>
    <phoneticPr fontId="1" type="noConversion"/>
  </si>
  <si>
    <t>전략은 기법이 아니라 여정이다</t>
  </si>
  <si>
    <t>디지털 변신을 위한 지배구조와 조직</t>
  </si>
  <si>
    <t>실험실 같은 회사 디지털 시대의 기업문화</t>
    <phoneticPr fontId="1" type="noConversion"/>
  </si>
  <si>
    <t>생태계 주도 전략 협력과 경쟁의 융합</t>
    <phoneticPr fontId="1" type="noConversion"/>
  </si>
  <si>
    <t>메타버스 혁명이 온다</t>
  </si>
  <si>
    <t>메타버스의 핵심은 데이터이다</t>
  </si>
  <si>
    <t>전기철도설비(1)</t>
  </si>
  <si>
    <t>경쟁력을 높이는 메타버스 플랫폼</t>
  </si>
  <si>
    <t>맞춤 서비스가 가능한 메타버스 플랫폼</t>
  </si>
  <si>
    <t>전통 산업에서도 적용하는 메타버스 플랫폼</t>
  </si>
  <si>
    <t>가상 세계와 현실 세계의 질서</t>
  </si>
  <si>
    <t>디지털 원주민과 디지털 이주민</t>
  </si>
  <si>
    <t>데이터 보유자와 데이터 미 보유자</t>
  </si>
  <si>
    <t>메타버스의 미래와 새로운 기회</t>
  </si>
  <si>
    <t>NFT가 만드는 가상경제 시대</t>
  </si>
  <si>
    <t>가상경제와 4차 산업혁명 기술</t>
  </si>
  <si>
    <t>NFT의 현재와 미래</t>
  </si>
  <si>
    <t>NFT를 만들고 거래하는 사람들</t>
  </si>
  <si>
    <t>암호화폐는 환상일까 기회일까</t>
    <phoneticPr fontId="1" type="noConversion"/>
  </si>
  <si>
    <t>가상 부동산과 NFT</t>
  </si>
  <si>
    <t>게임에서 돈을 버는 사람들</t>
  </si>
  <si>
    <t>NFT와 함께 진화하는 가상경제</t>
  </si>
  <si>
    <t>빅데이터 어떻게 생성되고 발전되었는가</t>
    <phoneticPr fontId="1" type="noConversion"/>
  </si>
  <si>
    <t>빅테이터 어떻게 활용하는가</t>
    <phoneticPr fontId="1" type="noConversion"/>
  </si>
  <si>
    <t>영상 빅데이터가 핵심 기술이다</t>
    <phoneticPr fontId="1" type="noConversion"/>
  </si>
  <si>
    <t>소셜미디어 평범한 키워드를 중심으로 분석하라</t>
    <phoneticPr fontId="1" type="noConversion"/>
  </si>
  <si>
    <t>공공기관 원칙에 따라 빅데이터를 활용하라</t>
    <phoneticPr fontId="1" type="noConversion"/>
  </si>
  <si>
    <t>제조 산업 스마트하게 비즈니스하라</t>
    <phoneticPr fontId="1" type="noConversion"/>
  </si>
  <si>
    <t>유통 서비스 산업 맞춤 서비스하라</t>
    <phoneticPr fontId="1" type="noConversion"/>
  </si>
  <si>
    <t>관점의 차이를 좁히고 빅데이터를 도입하라</t>
  </si>
  <si>
    <t>전기철도설비(2)(전기(산업)기사)</t>
    <phoneticPr fontId="1" type="noConversion"/>
  </si>
  <si>
    <t>전기철도설비(2)</t>
  </si>
  <si>
    <t>전달함수(전기(산업)기사)</t>
    <phoneticPr fontId="1" type="noConversion"/>
  </si>
  <si>
    <t>전달함수</t>
  </si>
  <si>
    <t>전달함수 예상문제(전기(산업)기사)</t>
    <phoneticPr fontId="1" type="noConversion"/>
  </si>
  <si>
    <t>전달함수 예상문제</t>
  </si>
  <si>
    <t>메타버스와 미래사업</t>
  </si>
  <si>
    <t>전략 수립은 어떻게 해야 하는가</t>
    <phoneticPr fontId="1" type="noConversion"/>
  </si>
  <si>
    <t>전략 수립은 어떻게 해야 하나</t>
    <phoneticPr fontId="1" type="noConversion"/>
  </si>
  <si>
    <t>전류 자기 현상_1(전기(산업)기사)</t>
    <phoneticPr fontId="1" type="noConversion"/>
  </si>
  <si>
    <t>전류 자기 현상_1</t>
  </si>
  <si>
    <t>제페토 기초활용법</t>
    <phoneticPr fontId="1" type="noConversion"/>
  </si>
  <si>
    <t>제페토 아이템 만들기</t>
    <phoneticPr fontId="1" type="noConversion"/>
  </si>
  <si>
    <t>제페토 실전활용을 위한 빌드잇 사용법</t>
    <phoneticPr fontId="1" type="noConversion"/>
  </si>
  <si>
    <t>게더타운 기초 방 개설 오브젝트 설치</t>
    <phoneticPr fontId="1" type="noConversion"/>
  </si>
  <si>
    <t>게더타운 기초 오브젝트 상호작용 맞춤 이미지 제작</t>
    <phoneticPr fontId="1" type="noConversion"/>
  </si>
  <si>
    <t>게더타운 심화 맵 메이커 활용법</t>
    <phoneticPr fontId="1" type="noConversion"/>
  </si>
  <si>
    <t>게더타운 심화 나만의 맵 구축</t>
    <phoneticPr fontId="1" type="noConversion"/>
  </si>
  <si>
    <t>게더타운 심화 나만의 방 제작하기</t>
    <phoneticPr fontId="1" type="noConversion"/>
  </si>
  <si>
    <t>게더타운 운영 및 행사진행운영 및 행사진행</t>
  </si>
  <si>
    <t>글로벌기업경영 저성장 시대에 직면하다</t>
    <phoneticPr fontId="1" type="noConversion"/>
  </si>
  <si>
    <t>비교문화적 지식이 성과를 좌우한다</t>
  </si>
  <si>
    <t>해외 진출 언제 어디에 얼마나 투자할 것인가</t>
    <phoneticPr fontId="1" type="noConversion"/>
  </si>
  <si>
    <t>해외직접투자의 수수께끼를 풀어라</t>
  </si>
  <si>
    <t>전략적 제휴 좋은 파트너의 조건은 무엇인가</t>
    <phoneticPr fontId="1" type="noConversion"/>
  </si>
  <si>
    <t>신흥시장 진출 중산층의 마음을 사로잡아라</t>
    <phoneticPr fontId="1" type="noConversion"/>
  </si>
  <si>
    <t>통합과 대응 두 마리 토끼를 동시에 잡아라</t>
    <phoneticPr fontId="1" type="noConversion"/>
  </si>
  <si>
    <t>경영환경의 국제화에 맞춰 조직도 진화한다</t>
  </si>
  <si>
    <t>글로벌 마케팅 현지 시장 환경을 분석하라</t>
    <phoneticPr fontId="1" type="noConversion"/>
  </si>
  <si>
    <t>인력현지화로 해외법인의 경쟁력을 높여라</t>
  </si>
  <si>
    <t>기술_역사적 성장의 힘</t>
    <phoneticPr fontId="1" type="noConversion"/>
  </si>
  <si>
    <t>불확실성의 시대</t>
  </si>
  <si>
    <t>양손잡이형 RND</t>
    <phoneticPr fontId="1" type="noConversion"/>
  </si>
  <si>
    <t>파괴적 혁신</t>
  </si>
  <si>
    <t>애플처럼 Apple way</t>
    <phoneticPr fontId="1" type="noConversion"/>
  </si>
  <si>
    <t>전류 자기 현상_2(전기(산업)기사)</t>
    <phoneticPr fontId="1" type="noConversion"/>
  </si>
  <si>
    <t>인큐베이션과 옵션 접근법</t>
  </si>
  <si>
    <t>포사이트 미래를 위한 준비</t>
    <phoneticPr fontId="1" type="noConversion"/>
  </si>
  <si>
    <t>사업화 기술에서 이익까지</t>
    <phoneticPr fontId="1" type="noConversion"/>
  </si>
  <si>
    <t>평가 알파이자 오메가</t>
    <phoneticPr fontId="1" type="noConversion"/>
  </si>
  <si>
    <t>디지털 혁신의 명암</t>
  </si>
  <si>
    <t>디지털화 대응의 방법</t>
    <phoneticPr fontId="1" type="noConversion"/>
  </si>
  <si>
    <t>데이터사이언스의 개념과 프로세스</t>
  </si>
  <si>
    <t>데이터의 분석과 측정</t>
  </si>
  <si>
    <t>좋은 데이터를 수집하는 방법</t>
  </si>
  <si>
    <t>데이터의 기초 분석 방법</t>
  </si>
  <si>
    <t>예측분석을 위한 기본회귀분석 방법</t>
  </si>
  <si>
    <t>현업 활용을 위한 파생회귀분석 방법</t>
  </si>
  <si>
    <t>기업에서 중요한 인과관계 분석방법</t>
  </si>
  <si>
    <t>모던 데이터 분석 방법</t>
  </si>
  <si>
    <t>빅데이터와 머신러닝</t>
  </si>
  <si>
    <t>3가지 트렌드로 보는 데이터사이언스</t>
  </si>
  <si>
    <t>재무관리란</t>
    <phoneticPr fontId="1" type="noConversion"/>
  </si>
  <si>
    <t>화폐의 시간적 가치</t>
  </si>
  <si>
    <t>채권 1_특성 및 가격 결정 원리</t>
    <phoneticPr fontId="1" type="noConversion"/>
  </si>
  <si>
    <t>채권 2_수익률과 금리</t>
    <phoneticPr fontId="1" type="noConversion"/>
  </si>
  <si>
    <t>주식 1_주식과 자본시장</t>
    <phoneticPr fontId="1" type="noConversion"/>
  </si>
  <si>
    <t>주식 2_가치평가모형</t>
    <phoneticPr fontId="1" type="noConversion"/>
  </si>
  <si>
    <t>투자안 평가기법 1_자본예산 편성</t>
    <phoneticPr fontId="1" type="noConversion"/>
  </si>
  <si>
    <t>투자안 평가기법 2_응용 및 사례</t>
    <phoneticPr fontId="1" type="noConversion"/>
  </si>
  <si>
    <t>분산투자와 포트폴리오 이론</t>
  </si>
  <si>
    <t>위험과 자본 비용</t>
  </si>
  <si>
    <t>재무제표를 읽으면 기업의 경영활동이 보인다</t>
  </si>
  <si>
    <t>기업의 건강 상태를 알면 기업가치가 파악된다</t>
  </si>
  <si>
    <t>원가를 기획하면 사업 경쟁력이 확보된다</t>
  </si>
  <si>
    <t>원가를 계산하면 매출과 이익이 보인다</t>
  </si>
  <si>
    <t>판매 가격과 수익성은 비례한다</t>
  </si>
  <si>
    <t>예산을 편성하면 경영 효율성이 높아진다</t>
  </si>
  <si>
    <t>사업 경제성을 분석하면 경영 성과가 커진다</t>
  </si>
  <si>
    <t>미래 가치를 더하는 파이낸셜 스토리</t>
  </si>
  <si>
    <t>파이낸셜 스토리의 밸류체인</t>
  </si>
  <si>
    <t>파이낸셜 스토리를 만드는 플롯들 1</t>
  </si>
  <si>
    <t>파이낸셜 스토리를 만드는 플롯들 2</t>
  </si>
  <si>
    <t>파이낸셜 스토리의 진정성과 위험성</t>
  </si>
  <si>
    <t>나만의 파이낸셜 스토리 디자인</t>
  </si>
  <si>
    <t>단 1장의 스토리 캔버스</t>
  </si>
  <si>
    <t>경쟁전략 어떻게 이길 것인가</t>
    <phoneticPr fontId="1" type="noConversion"/>
  </si>
  <si>
    <t>전략 수립은 환경분석부터</t>
    <phoneticPr fontId="1" type="noConversion"/>
  </si>
  <si>
    <t>전류 자기 현상_2</t>
  </si>
  <si>
    <t>전략을 성공으로 이끄는 실행과 평가</t>
  </si>
  <si>
    <t>기업의 건강검진표 재무제표와 회계지식</t>
    <phoneticPr fontId="1" type="noConversion"/>
  </si>
  <si>
    <t>재무상태표로 기업의 상태를 진단해보자</t>
  </si>
  <si>
    <t>기업의 성적표 손익계산서를 알아보자</t>
    <phoneticPr fontId="1" type="noConversion"/>
  </si>
  <si>
    <t>기업의 현금흐름표 이익잉여금처분계산서 자본변동표</t>
    <phoneticPr fontId="1" type="noConversion"/>
  </si>
  <si>
    <t>글로벌 트렌드의 중심 ESG 경영</t>
    <phoneticPr fontId="1" type="noConversion"/>
  </si>
  <si>
    <t>Social 기업의 사회적 책임에 관한 전략</t>
    <phoneticPr fontId="1" type="noConversion"/>
  </si>
  <si>
    <t>Environment 지속가능한 환경을 위한 전략</t>
    <phoneticPr fontId="1" type="noConversion"/>
  </si>
  <si>
    <t>Governance 기업의 지배 구조와 경영 전략</t>
    <phoneticPr fontId="1" type="noConversion"/>
  </si>
  <si>
    <t>바람직한 ESG 경영을 위한 실천</t>
  </si>
  <si>
    <t>탄소중립 거스를 수 없는 패러다임</t>
    <phoneticPr fontId="1" type="noConversion"/>
  </si>
  <si>
    <t>환경리더십과 국제기구의 기후 변화 경고</t>
  </si>
  <si>
    <t>환경경제학적 논의의 확산</t>
  </si>
  <si>
    <t>친환경 산업의 부상</t>
  </si>
  <si>
    <t>기업의 친환경적인 접근</t>
  </si>
  <si>
    <t>기획과 계획 그 미묘한 차이</t>
    <phoneticPr fontId="1" type="noConversion"/>
  </si>
  <si>
    <t>기획의 중심은 고객이다</t>
  </si>
  <si>
    <t>기획자의 조건_숫자 트렌트 통찰력</t>
    <phoneticPr fontId="1" type="noConversion"/>
  </si>
  <si>
    <t>문서는 기획자의 얼굴이다</t>
  </si>
  <si>
    <t>보고는 기획의 꽃이다</t>
    <phoneticPr fontId="1" type="noConversion"/>
  </si>
  <si>
    <t>발표는 청중의 마음을 얻는 기술이다</t>
  </si>
  <si>
    <t>만렙 기획자의 적응력과 순발력</t>
  </si>
  <si>
    <t>만렙 기획자의 글쓰기와 말하기</t>
  </si>
  <si>
    <t>MD의 개념과 역할</t>
  </si>
  <si>
    <t>MD의 세계와 기획 프로세스의 이해</t>
  </si>
  <si>
    <t>풍부한 상상력으로 타깃고객을 설정하는 MD</t>
  </si>
  <si>
    <t>유통채널과 특성에 맞춰 일하는 MD</t>
  </si>
  <si>
    <t>취향과 트렌드를 반영하는 MD</t>
  </si>
  <si>
    <t>고객이 공감할 수 있는 메시지를 전달하는 MD</t>
  </si>
  <si>
    <t>매출과 데이터로 승부하는 MD</t>
  </si>
  <si>
    <t>고객경험을 중시하는 MD</t>
  </si>
  <si>
    <t>MD의 커머셜 센스는 필수다</t>
  </si>
  <si>
    <t>MD의 기획 아이디어는 어디서 얻을까</t>
    <phoneticPr fontId="1" type="noConversion"/>
  </si>
  <si>
    <t>업무용 글쓰기는 문학 글쓰기가 아니다</t>
  </si>
  <si>
    <t>좋은 글쓰기의 조건 구성을 파악하라</t>
    <phoneticPr fontId="1" type="noConversion"/>
  </si>
  <si>
    <t>결재권자 중심으로 작성하라</t>
  </si>
  <si>
    <t>핵심을 담은 한 장 보고서를 작성하라</t>
  </si>
  <si>
    <t>실용은 두괄식 명분은 미괄식으로 작성하라</t>
    <phoneticPr fontId="1" type="noConversion"/>
  </si>
  <si>
    <t>보고 내용을 그루핑하라</t>
  </si>
  <si>
    <t>논리적 설득을 부르는 개조식의 법칙을 활용하라</t>
  </si>
  <si>
    <t>설명하지 말고 보여줘라</t>
  </si>
  <si>
    <t>비즈 문서의 작성 요령을 파악하라</t>
  </si>
  <si>
    <t>보고서 기초를 다져라</t>
    <phoneticPr fontId="1" type="noConversion"/>
  </si>
  <si>
    <t>보고서 요소별 작성 전략을 짜라</t>
    <phoneticPr fontId="1" type="noConversion"/>
  </si>
  <si>
    <t>종류별 기획서 보고서의 형식을 익힌다</t>
    <phoneticPr fontId="1" type="noConversion"/>
  </si>
  <si>
    <t>기획의 도구를 활용하라</t>
  </si>
  <si>
    <t>효율을 높이는 메시지를 전달하라</t>
  </si>
  <si>
    <t>보도자료 미디어를 움직여라</t>
    <phoneticPr fontId="1" type="noConversion"/>
  </si>
  <si>
    <t>이메일 용건과 에티켓을 두루 갖춰라</t>
    <phoneticPr fontId="1" type="noConversion"/>
  </si>
  <si>
    <t>일을 잘하는 사람과 못하는 사람의 차이는 비즈니스 문해력 차이</t>
  </si>
  <si>
    <t>잘 읽고 잘 쓰는 텍스트 커뮤니케이션 역량 비즈니스 문해력</t>
    <phoneticPr fontId="1" type="noConversion"/>
  </si>
  <si>
    <t>문해력이 있어야 메신저도 이메일도 제대로 소통된다</t>
  </si>
  <si>
    <t>짧지만_원페이지 생동감 있는_스토리텔링 보고서가 업무 성과를 보장한다</t>
    <phoneticPr fontId="1" type="noConversion"/>
  </si>
  <si>
    <t>한 번에 설득하고 통과되는 보고서를 작성하자</t>
  </si>
  <si>
    <t>글과 함께 말이 통해야 일이 풀린다</t>
  </si>
  <si>
    <t>성과 창출을 위해 어떻게 읽고 답해야 하는가</t>
    <phoneticPr fontId="1" type="noConversion"/>
  </si>
  <si>
    <t>4차 산업혁명시대의 문제해결</t>
  </si>
  <si>
    <t>로직트리의 개념</t>
  </si>
  <si>
    <t>로직트리의 활용 Toolkit 1</t>
  </si>
  <si>
    <t>로직트리의 활용 Toolkit 2</t>
  </si>
  <si>
    <t>메시지 개발</t>
  </si>
  <si>
    <t>피라미드 원리</t>
  </si>
  <si>
    <t>문제 정의</t>
  </si>
  <si>
    <t>이슈 전개</t>
  </si>
  <si>
    <t>가설 주도의 작업계획 수립</t>
  </si>
  <si>
    <t>조사 설계와 자료 조사</t>
  </si>
  <si>
    <t>사실 기반의 분석</t>
  </si>
  <si>
    <t>건의안 도출</t>
  </si>
  <si>
    <t>언택트 시대 더욱 복잡해진 업무 환경과 필요 역량</t>
    <phoneticPr fontId="1" type="noConversion"/>
  </si>
  <si>
    <t>리얼 프로들의 생존 부등식과 업무공식 S_T_A_R</t>
    <phoneticPr fontId="1" type="noConversion"/>
  </si>
  <si>
    <t>목적지를 알고 뛰는 프로들의 방향감각</t>
  </si>
  <si>
    <t>업무의 숲과 나무를 함께 보는 업무 관리</t>
  </si>
  <si>
    <t>빈틈없이 업무를 진행하는 프로들의 작업 일정 관리</t>
  </si>
  <si>
    <t>설마도 관리하는 리스크 관리와 회의 운영</t>
  </si>
  <si>
    <t>프로들의 업무적 소통법 보고와 이메일 쓰기</t>
    <phoneticPr fontId="1" type="noConversion"/>
  </si>
  <si>
    <t>바쁘지만 여유 있는 프로들의 비결</t>
  </si>
  <si>
    <t>프로들의 정보력 공식</t>
  </si>
  <si>
    <t>분석력을 높이는 프로들의 정보 가공 기술</t>
  </si>
  <si>
    <t>즉흥적이고 완벽하게 말하기</t>
  </si>
  <si>
    <t>순간적이고 세련되게 말하기</t>
  </si>
  <si>
    <t>맛깔스럽게 결론 말하기</t>
  </si>
  <si>
    <t>PREP 성과를 높이는 보고하기</t>
    <phoneticPr fontId="1" type="noConversion"/>
  </si>
  <si>
    <t>명확하게 대화하기</t>
  </si>
  <si>
    <t>바로 할 수 있다 구조화된 말하기</t>
    <phoneticPr fontId="1" type="noConversion"/>
  </si>
  <si>
    <t>사회생활의 무기 논리적으로 말하기</t>
    <phoneticPr fontId="1" type="noConversion"/>
  </si>
  <si>
    <t>이익을 얻기 위해 상대방 설득하기</t>
  </si>
  <si>
    <t>어렵지 않다 상사와 말하기</t>
    <phoneticPr fontId="1" type="noConversion"/>
  </si>
  <si>
    <t>어렵지 않다 부하직원과 말하기</t>
    <phoneticPr fontId="1" type="noConversion"/>
  </si>
  <si>
    <t>상대방의 마음을 얻는 칭찬하기</t>
  </si>
  <si>
    <t>잘못된 점을 변화시키는 비판하기</t>
  </si>
  <si>
    <t>Win-win 협상을 위한 첫 인상 다지기</t>
  </si>
  <si>
    <t>누가 더 간절한가 누가 먼저 말할까</t>
    <phoneticPr fontId="1" type="noConversion"/>
  </si>
  <si>
    <t>모든 거래는 비교 우위로 결정된다</t>
  </si>
  <si>
    <t>성공적인 협상을 위한 융통성과 마음의 여유</t>
  </si>
  <si>
    <t>협상을 리드하는 공감과 맞춤형 협상 기술</t>
  </si>
  <si>
    <t>교착 상태의 벼랑 끝 전술과 솔직한 대화</t>
  </si>
  <si>
    <t>교착 상태를 해결하는 미안함과 단호함</t>
  </si>
  <si>
    <t>협상을 마무리하는 자세</t>
  </si>
  <si>
    <t>업무에서 통하는 리얼 프레젠테이션</t>
    <phoneticPr fontId="1" type="noConversion"/>
  </si>
  <si>
    <t>상대의 특성을 알면 프레젠테이션이 더 쉬워진다</t>
  </si>
  <si>
    <t>목적과 종류를 먼저 생각하고 기획하라</t>
  </si>
  <si>
    <t>잘 통하는 스마트 슬라이드와 Yes를 부르는 스토리라인은 따로 있다</t>
  </si>
  <si>
    <t>이해가 빨라지고 발표가 쉬워지도록 시각화하라</t>
  </si>
  <si>
    <t>자신감 있게 당당하게 간단명료하게 발표하라</t>
    <phoneticPr fontId="1" type="noConversion"/>
  </si>
  <si>
    <t>리얼 프레젠테이션 스킬이 아니라 태도다</t>
    <phoneticPr fontId="1" type="noConversion"/>
  </si>
  <si>
    <t>작고 힘없는 Voice 트레이닝하기</t>
  </si>
  <si>
    <t>잠기고 갈라지는 Voice 트레이닝하기</t>
  </si>
  <si>
    <t>웅얼거리는 Voice 트레이닝하기</t>
  </si>
  <si>
    <t>혀 짧은 소리 새는 Voice 트레이닝하기</t>
    <phoneticPr fontId="1" type="noConversion"/>
  </si>
  <si>
    <t>지루한 Voice 트레이닝하기</t>
  </si>
  <si>
    <t>빠른 Voice 트레이닝하기</t>
  </si>
  <si>
    <t>차가운 말투 아이 같은 Voice 트레이닝하기</t>
    <phoneticPr fontId="1" type="noConversion"/>
  </si>
  <si>
    <t>사투리 Voice 트레이닝하기</t>
  </si>
  <si>
    <t>소통 스킬로 발휘되는 리더십</t>
  </si>
  <si>
    <t>신뢰구축을 위한 1 on 1 대화 방법</t>
  </si>
  <si>
    <t>목표와 변화 방향 제시를 위한 스토리텔링 방법</t>
  </si>
  <si>
    <t>구성원의 참여를 이끄는 퍼실리테이션</t>
  </si>
  <si>
    <t>이해충돌과 갈등의 해결을 위한 협상 방법</t>
  </si>
  <si>
    <t>구성원의 구체적 목표와 역할을 배분하는 소통</t>
  </si>
  <si>
    <t>과제추진의 성공과 구성원의 문제해결을 돕기 위한 소통</t>
  </si>
  <si>
    <t>평가의 수용도를 높이고 구성원의 성장을 돕는 소통</t>
    <phoneticPr fontId="1" type="noConversion"/>
  </si>
  <si>
    <t>구성원의 행동강화를 위한 소통 방법</t>
  </si>
  <si>
    <t>협업과 시너지의 긍정경험을 돕는 소통</t>
  </si>
  <si>
    <t>당신이 프로젝트 수행 시 관리해야 할 8가지</t>
  </si>
  <si>
    <t>애자일 방법의 탄생과 핵심 가치</t>
  </si>
  <si>
    <t>애자일 방법론 한눈에 둘러보기</t>
    <phoneticPr fontId="1" type="noConversion"/>
  </si>
  <si>
    <t>목표고객 설정으로 고객요구사항 파악하기</t>
  </si>
  <si>
    <t>프로젝트 전체 계획 수립하기</t>
  </si>
  <si>
    <t>스크럼을 짜서 스프린트 준비하기</t>
  </si>
  <si>
    <t>프로젝트에 협력을 끼얹으면 생기는 일</t>
    <phoneticPr fontId="1" type="noConversion"/>
  </si>
  <si>
    <t>우등생의 오답 노트 스프린트 리뷰와 회고</t>
    <phoneticPr fontId="1" type="noConversion"/>
  </si>
  <si>
    <t>애자일 이렇게 하면 망한다</t>
    <phoneticPr fontId="1" type="noConversion"/>
  </si>
  <si>
    <t>현대 기업의 법적 리스크 어느 정도인가</t>
    <phoneticPr fontId="1" type="noConversion"/>
  </si>
  <si>
    <t>법적 규제의 역동성 법은 흐른다</t>
    <phoneticPr fontId="1" type="noConversion"/>
  </si>
  <si>
    <t>글로벌화 시대의 컴플라이언스 로마법을 따르라</t>
    <phoneticPr fontId="1" type="noConversion"/>
  </si>
  <si>
    <t>경쟁자 관련 규제_공정경쟁과 지적재산권 보호</t>
    <phoneticPr fontId="1" type="noConversion"/>
  </si>
  <si>
    <t>소비자 보호 관련 규제_제조물 책임</t>
    <phoneticPr fontId="1" type="noConversion"/>
  </si>
  <si>
    <t>투자자 관련 규제_기업 지배 구조와 신인의무</t>
    <phoneticPr fontId="1" type="noConversion"/>
  </si>
  <si>
    <t>근로자 관련 규제_사용자 의무</t>
    <phoneticPr fontId="1" type="noConversion"/>
  </si>
  <si>
    <t>인터넷 관련 규제_개인정보 보호</t>
    <phoneticPr fontId="1" type="noConversion"/>
  </si>
  <si>
    <t>리더십은 왜 중요하고 어떻게 발휘되는가</t>
    <phoneticPr fontId="1" type="noConversion"/>
  </si>
  <si>
    <t>디지털 세상에 적합한 리더십</t>
  </si>
  <si>
    <t>집단의 목표를 효과적으로 달성하기 위한 리더의 역할</t>
  </si>
  <si>
    <t>구성원의 몰입을 돕기 위한 리더의 역할</t>
  </si>
  <si>
    <t>집단 프로세스를 최적화하기 위한 리더의 역할</t>
  </si>
  <si>
    <t>목적과 상황을 고려한 효과적 소통 스킬</t>
  </si>
  <si>
    <t>올바른 판단과 참여적 의사결정을 이끄는 스킬</t>
  </si>
  <si>
    <t>리더십 개발을 위한 리더의 실천</t>
  </si>
  <si>
    <t>변화의 시대에 필요한 진짜 협업</t>
  </si>
  <si>
    <t>협업이 주목받는 이유와 성공요소</t>
  </si>
  <si>
    <t>협업의 기회와 파트너 찾기 및 협업 목표 설정</t>
  </si>
  <si>
    <t>진짜 협업팀 찐팀 구축 방법</t>
    <phoneticPr fontId="1" type="noConversion"/>
  </si>
  <si>
    <t>협업 추진과정의 주요 이슈와 해결방법</t>
  </si>
  <si>
    <t>찐팀을 위한 공통 프로세스 효율성 높이기</t>
  </si>
  <si>
    <t>팀의 집단지성을 이끄는 방법</t>
  </si>
  <si>
    <t>찐팀의 소통방법과 소통을 촉진하는 업무환경</t>
  </si>
  <si>
    <t>전류의 자기현상 예상문제(전기(산업)기사)</t>
    <phoneticPr fontId="1" type="noConversion"/>
  </si>
  <si>
    <t>전류의 자기현상 예상문제</t>
  </si>
  <si>
    <t>전선과 전로의 문제풀이(전기(산업)기사)</t>
    <phoneticPr fontId="1" type="noConversion"/>
  </si>
  <si>
    <t>전선과 전로의 문제풀이</t>
  </si>
  <si>
    <t>전선로(전선_이도_애자)문제풀이(전기(산업)기사)</t>
    <phoneticPr fontId="1" type="noConversion"/>
  </si>
  <si>
    <t>전선로(전선_이도_애자)문제풀이</t>
  </si>
  <si>
    <t>전선로_1(전기(산업)기사)</t>
    <phoneticPr fontId="1" type="noConversion"/>
  </si>
  <si>
    <t>전선로_1</t>
  </si>
  <si>
    <t>전선로_2(전기(산업)기사)</t>
    <phoneticPr fontId="1" type="noConversion"/>
  </si>
  <si>
    <t>전선로_2</t>
  </si>
  <si>
    <t>전세권 설정 계약은</t>
    <phoneticPr fontId="1" type="noConversion"/>
  </si>
  <si>
    <t>전세권 설정 계약</t>
  </si>
  <si>
    <t>전자계(전기(산업)기사)</t>
    <phoneticPr fontId="1" type="noConversion"/>
  </si>
  <si>
    <t>1유형과 2유형의 성장전략 리더십 스타일</t>
    <phoneticPr fontId="1" type="noConversion"/>
  </si>
  <si>
    <t>3유형과 4유형의 성장전략 리더십 스타일</t>
    <phoneticPr fontId="1" type="noConversion"/>
  </si>
  <si>
    <t>5유형과 6유형의 성장전략 리더십 스타일</t>
    <phoneticPr fontId="1" type="noConversion"/>
  </si>
  <si>
    <t>7유형과 8유형의 성장전략 리더십 스타일</t>
    <phoneticPr fontId="1" type="noConversion"/>
  </si>
  <si>
    <t>전자계</t>
  </si>
  <si>
    <t>요즘 사람과 요즘 세상의 커뮤니케이션</t>
  </si>
  <si>
    <t>요즘 통하는 소통 리더의 자세</t>
  </si>
  <si>
    <t>리더를 위한 소통의 구조와 원리</t>
  </si>
  <si>
    <t>경청을 통한 제대로 된 반응하기</t>
  </si>
  <si>
    <t>심문이 아닌 질문으로 소통하기</t>
  </si>
  <si>
    <t>포인트로 설득력 있게 말하기</t>
  </si>
  <si>
    <t>Do and Don’t 통하는 피드백하기</t>
    <phoneticPr fontId="1" type="noConversion"/>
  </si>
  <si>
    <t>아 다르고 어 다르게 업무지시하기</t>
    <phoneticPr fontId="1" type="noConversion"/>
  </si>
  <si>
    <t>에니어그램을 활용한 직장 내 소통 전략</t>
  </si>
  <si>
    <t>초연결시대 감성 소통 적용법</t>
  </si>
  <si>
    <t>갈등 누구냐 넌</t>
    <phoneticPr fontId="1" type="noConversion"/>
  </si>
  <si>
    <t>갈등을 대하는 리더의 자세</t>
  </si>
  <si>
    <t>갈등관리에 필요한 감정 조절과 자존감</t>
  </si>
  <si>
    <t>갈등을 해결하는 리더의 대화법</t>
  </si>
  <si>
    <t>갈등관리를 위한 토대 마련하기</t>
  </si>
  <si>
    <t>업무 상황에 맞는 갈등관리 방안</t>
  </si>
  <si>
    <t>구성원의 역량에 맞는 갈등관리 방안</t>
  </si>
  <si>
    <t>갈등해결을 위한 실전 면담 프로세스</t>
  </si>
  <si>
    <t>출근하고 싶은 회사로 만들어라</t>
  </si>
  <si>
    <t>보상이 다가 아니다</t>
  </si>
  <si>
    <t>내적동기가 외적동기를 이긴다</t>
  </si>
  <si>
    <t>몰입의 길을 터주어라</t>
  </si>
  <si>
    <t>권력은 최고의 동기부여이다</t>
  </si>
  <si>
    <t>업무에 의미를 부여하라</t>
  </si>
  <si>
    <t>이상적 영향력으로 롤모델이 되어라</t>
  </si>
  <si>
    <t>이 순간이 경력개발이다</t>
  </si>
  <si>
    <t>역경을 통해 단단해진다</t>
  </si>
  <si>
    <t>지속적인 지적 자극이 필요하다</t>
  </si>
  <si>
    <t>스스로 변하게 하는 동기부여</t>
  </si>
  <si>
    <t>비전 제시와 피드백</t>
  </si>
  <si>
    <t>올바른 관계를 이루는 리더십</t>
  </si>
  <si>
    <t>구성원과의 소통</t>
  </si>
  <si>
    <t>성과를 높이는 코칭</t>
  </si>
  <si>
    <t>강점 관리가 리더의 커리어</t>
  </si>
  <si>
    <t>코칭이 제대로 안 되는 이유</t>
  </si>
  <si>
    <t>동기를 이끌어내는 관계 유지와 동기강화 면담</t>
  </si>
  <si>
    <t>좋은 영향력을 주는 코칭 철학</t>
  </si>
  <si>
    <t>동기를 이끌어내는 대화 기술</t>
  </si>
  <si>
    <t>변화대화를 촉진하는 소통 방법</t>
  </si>
  <si>
    <t>동기 강화를 위한 코칭 프로세스와 유의사항</t>
  </si>
  <si>
    <t>비전을 보여주는 목표</t>
  </si>
  <si>
    <t>자기효능감으로 높이는 공감능력</t>
  </si>
  <si>
    <t>올바른 관계를 이루는 팔로워십</t>
  </si>
  <si>
    <t>리더와의 소통</t>
  </si>
  <si>
    <t>업무 센스 높이기</t>
  </si>
  <si>
    <t>직장에서의 평판이 내 커리어</t>
  </si>
  <si>
    <t>변화 이해하기</t>
  </si>
  <si>
    <t>조직 변화를 망치는 리더의 7가지 믿음</t>
  </si>
  <si>
    <t>조직 변화의 핵심은 개인이다</t>
    <phoneticPr fontId="1" type="noConversion"/>
  </si>
  <si>
    <t>진정한 변화리더 되기</t>
  </si>
  <si>
    <t>나에서 우리로 이끄는 리더십</t>
  </si>
  <si>
    <t>조직 변화 모델 활용하기</t>
  </si>
  <si>
    <t>변화 동기를 높이는 대화법</t>
  </si>
  <si>
    <t>저항을 긍정의 에너지로 바꾸는 방법</t>
  </si>
  <si>
    <t>변화를 퍼실리테이션하기</t>
  </si>
  <si>
    <t>최고 촉진자 Chief Facilitation Officer 되기</t>
    <phoneticPr fontId="1" type="noConversion"/>
  </si>
  <si>
    <t>대인관계 불만을 없애는 것이 전부가 아니다</t>
    <phoneticPr fontId="1" type="noConversion"/>
  </si>
  <si>
    <t>화를 다스리는 심리적 에너지 관리</t>
  </si>
  <si>
    <t>편견으로 얼룩진 관계를 해결할 심리적 기술</t>
  </si>
  <si>
    <t>대인관계의 필수 요소 눈치</t>
    <phoneticPr fontId="1" type="noConversion"/>
  </si>
  <si>
    <t>대인관계 능력자들의 관계 형성법</t>
  </si>
  <si>
    <t>당신은 몇 점짜리 동료입니까</t>
    <phoneticPr fontId="1" type="noConversion"/>
  </si>
  <si>
    <t>오늘부터 팀장 우리 팀 하나로 만들기</t>
    <phoneticPr fontId="1" type="noConversion"/>
  </si>
  <si>
    <t>구성원의 마음을 움직이는 힘 동기부여</t>
    <phoneticPr fontId="1" type="noConversion"/>
  </si>
  <si>
    <t>탁월한 팀장의 비밀 갈등관리와 성과관리</t>
    <phoneticPr fontId="1" type="noConversion"/>
  </si>
  <si>
    <t>구성원을 성장시키는 업무지시와 피드백</t>
  </si>
  <si>
    <t>파워풀한 팀 만들기 팀장과 팀원의 퍼포먼스 관리</t>
    <phoneticPr fontId="1" type="noConversion"/>
  </si>
  <si>
    <t>팀장의 생존을 위한 마음관리와 나만의 리더십</t>
  </si>
  <si>
    <t>뉴노멀은 위기 위협이자 기회의 시대</t>
    <phoneticPr fontId="1" type="noConversion"/>
  </si>
  <si>
    <t>달라진 팀원의 가치관과 새로운 리더십 관점</t>
  </si>
  <si>
    <t>새로운 리더십이 필요한 이유</t>
  </si>
  <si>
    <t>언택트 상황에서도 효과적으로 소통하고 회의하려면</t>
    <phoneticPr fontId="1" type="noConversion"/>
  </si>
  <si>
    <t>팀원의 달라진 가치관에 맞게 동기부여하고 코칭하려면</t>
    <phoneticPr fontId="1" type="noConversion"/>
  </si>
  <si>
    <t>팀원의 협업을 촉진하고 업무 주도성을 강화시키려면</t>
    <phoneticPr fontId="1" type="noConversion"/>
  </si>
  <si>
    <t>워라밸 시대에 효율적이고 스마트하게 일하려면</t>
    <phoneticPr fontId="1" type="noConversion"/>
  </si>
  <si>
    <t>미래의 리스크를 대비하고 효과적인 성과관리를 하려면</t>
    <phoneticPr fontId="1" type="noConversion"/>
  </si>
  <si>
    <t>문제해결을 위한 제대로 된 문제인식</t>
  </si>
  <si>
    <t>문제 분석을 통해서 핵심문제 정확히 파악하기</t>
  </si>
  <si>
    <t>문제의 근본원인과 상황정보 파악하기</t>
  </si>
  <si>
    <t>문제해결을 위한 벤치마킹 아이디어를 신속하게 제시하는 방법</t>
    <phoneticPr fontId="1" type="noConversion"/>
  </si>
  <si>
    <t>창의적인 해결방안 도출과 방향성 제시</t>
  </si>
  <si>
    <t>해결안의 개발과 실행</t>
  </si>
  <si>
    <t>팀원에게 도움이 되는 코칭 방법</t>
  </si>
  <si>
    <t>팀원의 업무를 향상시키는 코칭 방법</t>
  </si>
  <si>
    <t>의욕이 없는 소극적인 팀원을 위한 코칭</t>
  </si>
  <si>
    <t>다양한 유형의 팀원들에게 하는 맞춤형 코칭 방법</t>
  </si>
  <si>
    <t>코칭으로 팀원의 실행력 자율성 생각을 끌어내는 방법</t>
    <phoneticPr fontId="1" type="noConversion"/>
  </si>
  <si>
    <t>팀원이 공감하고 자신감이 높아지는 코칭 방법</t>
  </si>
  <si>
    <t>프로젝트 관리의 기본</t>
  </si>
  <si>
    <t>프로젝트 범위 관리</t>
  </si>
  <si>
    <t>프로젝트 일정 관리</t>
  </si>
  <si>
    <t>프로젝트 원가와 품질 관리</t>
  </si>
  <si>
    <t>프로젝트 자원 관리</t>
  </si>
  <si>
    <t>프로젝트 이해관계자 관리</t>
  </si>
  <si>
    <t>프로젝트 리스크 관리</t>
  </si>
  <si>
    <t>프로젝트 변경 및 종료 관리</t>
  </si>
  <si>
    <t>불만고객응대는 객관화가 답이다</t>
  </si>
  <si>
    <t>에니어그램으로 고객 유형화하기</t>
  </si>
  <si>
    <t>VOC의 필요성과 응대 매뉴얼</t>
  </si>
  <si>
    <t>불만고객 응대 매뉴얼과 작성기준</t>
  </si>
  <si>
    <t>불만고객 응대 매뉴얼 코드 블랙</t>
    <phoneticPr fontId="1" type="noConversion"/>
  </si>
  <si>
    <t>불만고객 응대 매뉴얼 코드 그레이</t>
    <phoneticPr fontId="1" type="noConversion"/>
  </si>
  <si>
    <t>불만고객 응대 프로세스 맵 코드 블랙</t>
    <phoneticPr fontId="1" type="noConversion"/>
  </si>
  <si>
    <t>불만고객 응대 프로세스 맵 코드 그레이</t>
    <phoneticPr fontId="1" type="noConversion"/>
  </si>
  <si>
    <t>서비스 시장은 어떻게 변화되었나</t>
    <phoneticPr fontId="1" type="noConversion"/>
  </si>
  <si>
    <t>기업이 불만고객을 진화시키다</t>
  </si>
  <si>
    <t>블랙 컨슈머 VS 화이트 컨슈머</t>
  </si>
  <si>
    <t>워커밸 시대 고객이 내게 사과했다</t>
    <phoneticPr fontId="1" type="noConversion"/>
  </si>
  <si>
    <t>기업도 불만고객을 연구하다</t>
  </si>
  <si>
    <t>감정노동에도 유형이 있다</t>
  </si>
  <si>
    <t>정신장애의 유형과 인식개선</t>
  </si>
  <si>
    <t>내 마음을 위한 감정노동 해소법</t>
  </si>
  <si>
    <t>데이터 기반 의사결정의 이해</t>
  </si>
  <si>
    <t>데이터 리터러시 역량과 데이터의 이해</t>
  </si>
  <si>
    <t>데이터 사이언스 프로세스와 데이터 분석 모델</t>
  </si>
  <si>
    <t>데이터 수집과 관리 리터러시</t>
  </si>
  <si>
    <t>데이터 전처리와 데이터 분석 리터러시 핵심 역량</t>
  </si>
  <si>
    <t>데이터와 기술 통계</t>
  </si>
  <si>
    <t>데이터와 추론 통계</t>
  </si>
  <si>
    <t>데이터 분석 리터러시</t>
  </si>
  <si>
    <t>디지털 서비스 분석의 이해</t>
  </si>
  <si>
    <t>데이터 시각화와 데이터 기반 사업 진행 사례</t>
  </si>
  <si>
    <t>스토리 소개와 비즈니스 현황 파악</t>
  </si>
  <si>
    <t>데이터 취합과 탐색적 데이터분석EDA</t>
    <phoneticPr fontId="1" type="noConversion"/>
  </si>
  <si>
    <t>매출 데이터의 시계열 분석</t>
  </si>
  <si>
    <t>KPI 분석과 추세선을 활용한 시계열 분석</t>
  </si>
  <si>
    <t>지점 실적 개선 1</t>
    <phoneticPr fontId="1" type="noConversion"/>
  </si>
  <si>
    <t>지점 실적 개선 2</t>
    <phoneticPr fontId="1" type="noConversion"/>
  </si>
  <si>
    <t>지점 실적 개선 3</t>
    <phoneticPr fontId="1" type="noConversion"/>
  </si>
  <si>
    <t>지점 실적 개선 4</t>
    <phoneticPr fontId="1" type="noConversion"/>
  </si>
  <si>
    <t>지점별 벤치마킹 분석</t>
  </si>
  <si>
    <t>제품 선정을 위한 데이터 분석</t>
  </si>
  <si>
    <t>이벤트 전략 수립을 위한 데이터 분석</t>
  </si>
  <si>
    <t>매출 증대 위한 제품 포트폴리오 관리 광고 전략</t>
    <phoneticPr fontId="1" type="noConversion"/>
  </si>
  <si>
    <t>고객 세그멘트 분류와 관리 1</t>
    <phoneticPr fontId="1" type="noConversion"/>
  </si>
  <si>
    <t>고객 세그멘트 분류와 관리 2</t>
    <phoneticPr fontId="1" type="noConversion"/>
  </si>
  <si>
    <t>전략적 의사결정</t>
  </si>
  <si>
    <t>시나리오와 시뮬레이션을 활용한 경영 의사결정</t>
  </si>
  <si>
    <t>데이터 사이언스 실무 활용 이해와 Excel BI 설치</t>
  </si>
  <si>
    <t>엑셀 데이터 분석 핵심 관리 프레임워크</t>
  </si>
  <si>
    <t>분석용 마스터 데이터 구성과 대시보드 활용하기</t>
  </si>
  <si>
    <t>데이터 모델링 이해하기</t>
  </si>
  <si>
    <t>파워쿼리를 활용한 데이터 전처리</t>
  </si>
  <si>
    <t>파워쿼리를 활용한 외부데이터 핸들링과 데이터 편집</t>
  </si>
  <si>
    <t>파워쿼리를 활용한 데이터 전처리 실무</t>
  </si>
  <si>
    <t>파워BI를 활용한 데이터 분석과 시각화</t>
  </si>
  <si>
    <t>데이터 정보 가치의 연결고리 파악하기</t>
    <phoneticPr fontId="1" type="noConversion"/>
  </si>
  <si>
    <t>시장에서의 지위 분석하기</t>
  </si>
  <si>
    <t>과거 데이터로 미래 예측하기</t>
  </si>
  <si>
    <t>수요와 공급 예측하기</t>
  </si>
  <si>
    <t>적정하고 안전하게 재고관리하기</t>
  </si>
  <si>
    <t>생산과 발주 수량 결정하기</t>
  </si>
  <si>
    <t>효율적인 재고관리하기</t>
  </si>
  <si>
    <t>생산관리 분석하기</t>
  </si>
  <si>
    <t>T 검정 1</t>
    <phoneticPr fontId="1" type="noConversion"/>
  </si>
  <si>
    <t>T 검정 2</t>
    <phoneticPr fontId="1" type="noConversion"/>
  </si>
  <si>
    <t>분산분석 1</t>
    <phoneticPr fontId="1" type="noConversion"/>
  </si>
  <si>
    <t>분산분석 2</t>
    <phoneticPr fontId="1" type="noConversion"/>
  </si>
  <si>
    <t>회귀분석의 이해</t>
  </si>
  <si>
    <t>단순 선형 회귀분석 1</t>
    <phoneticPr fontId="1" type="noConversion"/>
  </si>
  <si>
    <t>단순 선형 회귀분석 2</t>
    <phoneticPr fontId="1" type="noConversion"/>
  </si>
  <si>
    <t>다중 선형 회귀분석</t>
  </si>
  <si>
    <t>전자계 예상문제(전기(산업)기사)</t>
    <phoneticPr fontId="1" type="noConversion"/>
  </si>
  <si>
    <t>신입사원 업무 성과 예측 실전 프로젝트 1</t>
    <phoneticPr fontId="1" type="noConversion"/>
  </si>
  <si>
    <t>신입사원 업무 성과 예측 실전 프로젝트 2</t>
  </si>
  <si>
    <t>신입사원 업무 성과 예측 실전 프로젝트 3</t>
  </si>
  <si>
    <t>신입사원 업무 성과 예측 실전 프로젝트 4</t>
  </si>
  <si>
    <t>강좌 소개</t>
  </si>
  <si>
    <t>데이터 기반 의사결정과 데이터의 유형</t>
  </si>
  <si>
    <t>데이터 확보</t>
  </si>
  <si>
    <t>데이터 요약의 이해</t>
  </si>
  <si>
    <t>연속형 양적 데이터 요약 1</t>
    <phoneticPr fontId="1" type="noConversion"/>
  </si>
  <si>
    <t>연속형 양적 데이터 요약 2</t>
  </si>
  <si>
    <t>범주형 질적 데이터 요약과 모집단 추정의 이해</t>
    <phoneticPr fontId="1" type="noConversion"/>
  </si>
  <si>
    <t>모집단 추정과 확률 변수</t>
  </si>
  <si>
    <t>확률 분포</t>
  </si>
  <si>
    <t>표본으로 모집단 추정</t>
  </si>
  <si>
    <t>인과 관계와 상관 관계</t>
  </si>
  <si>
    <t>가설 검정</t>
  </si>
  <si>
    <t>유의성 검정</t>
  </si>
  <si>
    <t>통계 분석 프로세스</t>
  </si>
  <si>
    <t>카이제곱 검정 1</t>
    <phoneticPr fontId="1" type="noConversion"/>
  </si>
  <si>
    <t>카이제곱 검정 2</t>
  </si>
  <si>
    <t>데이터 전처리 1</t>
    <phoneticPr fontId="1" type="noConversion"/>
  </si>
  <si>
    <t>전자계 예상문제</t>
  </si>
  <si>
    <t>데이터 분석 도구 활용하기 1</t>
    <phoneticPr fontId="1" type="noConversion"/>
  </si>
  <si>
    <t>데이터 분석 도구 활용하기 2</t>
    <phoneticPr fontId="1" type="noConversion"/>
  </si>
  <si>
    <t>분석 모델 기반 실습하기 1</t>
    <phoneticPr fontId="1" type="noConversion"/>
  </si>
  <si>
    <t>분석 모델 기반 실습하기 2</t>
  </si>
  <si>
    <t>분석 모델 기반 실습하기 3</t>
  </si>
  <si>
    <t>분석 모델 기반 실습하기 4</t>
  </si>
  <si>
    <t>분석 모델 기반 실습하기 5</t>
  </si>
  <si>
    <t>머신러닝 맛보기</t>
  </si>
  <si>
    <t>기초 통계 이해하기 1</t>
    <phoneticPr fontId="1" type="noConversion"/>
  </si>
  <si>
    <t>기초 통계 이해하기 2</t>
    <phoneticPr fontId="1" type="noConversion"/>
  </si>
  <si>
    <t>추론통계 1 유의성검정</t>
    <phoneticPr fontId="1" type="noConversion"/>
  </si>
  <si>
    <t>추론통계 2 카이제곱 검정</t>
    <phoneticPr fontId="1" type="noConversion"/>
  </si>
  <si>
    <t>추론통계 3 T 검정과 회귀분석</t>
    <phoneticPr fontId="1" type="noConversion"/>
  </si>
  <si>
    <t>베이즈 추론과 메가트렌드 1</t>
    <phoneticPr fontId="1" type="noConversion"/>
  </si>
  <si>
    <t>베이즈 추론과 메가트렌드 2</t>
    <phoneticPr fontId="1" type="noConversion"/>
  </si>
  <si>
    <t>데이터 모델링 1</t>
    <phoneticPr fontId="1" type="noConversion"/>
  </si>
  <si>
    <t>데이터 모델링 2</t>
    <phoneticPr fontId="1" type="noConversion"/>
  </si>
  <si>
    <t>단일변수 자료 시각화</t>
  </si>
  <si>
    <t>다중변수 자료 시각화와 데이터 정제</t>
    <phoneticPr fontId="1" type="noConversion"/>
  </si>
  <si>
    <t>기술통계 입문</t>
  </si>
  <si>
    <t>기술통계 실습과 추론통계</t>
  </si>
  <si>
    <t>단일 표본 대응 표본</t>
    <phoneticPr fontId="1" type="noConversion"/>
  </si>
  <si>
    <t>정규성 검정</t>
  </si>
  <si>
    <t>상관분석과 상관계수</t>
  </si>
  <si>
    <t>회귀 분석 이론</t>
  </si>
  <si>
    <t>회귀 분석 실습</t>
  </si>
  <si>
    <t>정형 데이터 마이닝 이론</t>
  </si>
  <si>
    <t>정형 데이터 마이닝 실습_지도학습</t>
    <phoneticPr fontId="1" type="noConversion"/>
  </si>
  <si>
    <t>정형 데이터 마이닝 실습_비지도학습</t>
    <phoneticPr fontId="1" type="noConversion"/>
  </si>
  <si>
    <t>R프로그래밍</t>
  </si>
  <si>
    <t>R기초 문법과 데이터 구조 1</t>
    <phoneticPr fontId="1" type="noConversion"/>
  </si>
  <si>
    <t>R기초 문법과 데이터 구조 2</t>
    <phoneticPr fontId="1" type="noConversion"/>
  </si>
  <si>
    <t>R 데이터 구조 벡터 1</t>
    <phoneticPr fontId="1" type="noConversion"/>
  </si>
  <si>
    <t>R 데이터 구조 벡터 2</t>
  </si>
  <si>
    <t>R 데이터 구조 벡터 3</t>
  </si>
  <si>
    <t>R 데이터 구조 행렬과 배열</t>
    <phoneticPr fontId="1" type="noConversion"/>
  </si>
  <si>
    <t>R 데이터 구조 리스트와 DataFrame</t>
    <phoneticPr fontId="1" type="noConversion"/>
  </si>
  <si>
    <t>R 제어문 실습</t>
  </si>
  <si>
    <t>R 함수 사용하기</t>
  </si>
  <si>
    <t>R 함수와 패키지</t>
  </si>
  <si>
    <t>머신러닝 패키지 사이킷런 활용하기</t>
    <phoneticPr fontId="1" type="noConversion"/>
  </si>
  <si>
    <t>머신러닝 Model Selection 모듈</t>
    <phoneticPr fontId="1" type="noConversion"/>
  </si>
  <si>
    <t>Under_OverFitting, 데이터 전처리</t>
    <phoneticPr fontId="1" type="noConversion"/>
  </si>
  <si>
    <t>데이터 전처리하기</t>
  </si>
  <si>
    <t>데이터 전처리 실전과 머신러닝 주요 알고리즘 1</t>
    <phoneticPr fontId="1" type="noConversion"/>
  </si>
  <si>
    <t>머신러닝 주요 알고리즘 2</t>
    <phoneticPr fontId="1" type="noConversion"/>
  </si>
  <si>
    <t>머신러닝 주요 알고리즘 3</t>
  </si>
  <si>
    <t>머신러닝 주요 알고리즘 4</t>
  </si>
  <si>
    <t>머신러닝 주요 알고리즘 5</t>
  </si>
  <si>
    <t>파이썬 개발환경 및 과정소개</t>
  </si>
  <si>
    <t>파이썬 복습하기</t>
  </si>
  <si>
    <t>파이썬 자료구조 핵심정리</t>
  </si>
  <si>
    <t>파이썬 핵심 패키지 Numpy</t>
    <phoneticPr fontId="1" type="noConversion"/>
  </si>
  <si>
    <t>파이썬 핵심 패키지 Pandas 1</t>
    <phoneticPr fontId="1" type="noConversion"/>
  </si>
  <si>
    <t>파이썬 핵심 패키지 Pandas 2</t>
  </si>
  <si>
    <t>파이썬 핵심 패키지 Pandas 3</t>
  </si>
  <si>
    <t>Matplotlib Seaborn</t>
    <phoneticPr fontId="1" type="noConversion"/>
  </si>
  <si>
    <t>머신러닝 입문 지도학습 비지도학습 1</t>
    <phoneticPr fontId="1" type="noConversion"/>
  </si>
  <si>
    <t>머신러닝 입문 지도학습 비지도학습 2</t>
  </si>
  <si>
    <t>데이터 시각화 Matplotlib</t>
    <phoneticPr fontId="1" type="noConversion"/>
  </si>
  <si>
    <t>데이터 시각화 Seaborn</t>
    <phoneticPr fontId="1" type="noConversion"/>
  </si>
  <si>
    <t>데이터 시각화Folium와 Pandas 데이터 분석</t>
    <phoneticPr fontId="1" type="noConversion"/>
  </si>
  <si>
    <t>Pandas 활용한 기술통계 실습</t>
  </si>
  <si>
    <t>변수의 개수와 자료 특성에 따른 시각화 1</t>
    <phoneticPr fontId="1" type="noConversion"/>
  </si>
  <si>
    <t>변수의 개수와 자료 특성에 따른 시각화 2 Pandas 시계열 분석</t>
    <phoneticPr fontId="1" type="noConversion"/>
  </si>
  <si>
    <t>실전 데이터 분석 서울시 인구 현황 분석</t>
    <phoneticPr fontId="1" type="noConversion"/>
  </si>
  <si>
    <t>실전 데이터분석 외국인 관광객 현황 분석</t>
    <phoneticPr fontId="1" type="noConversion"/>
  </si>
  <si>
    <t>실전 데이터 분석 은행 고객 분석</t>
    <phoneticPr fontId="1" type="noConversion"/>
  </si>
  <si>
    <t>머신러닝 개념과 입문</t>
  </si>
  <si>
    <t>그로스 마케팅 입문</t>
  </si>
  <si>
    <t>그로스 마케팅 서비스 확보</t>
  </si>
  <si>
    <t>분석 도구 기반 데이터 분석</t>
  </si>
  <si>
    <t>주요 데이터 분석 프레임워크와 Aarrr Acquisition의 시작</t>
    <phoneticPr fontId="1" type="noConversion"/>
  </si>
  <si>
    <t>Aarrr Acquisition 분석하기</t>
    <phoneticPr fontId="1" type="noConversion"/>
  </si>
  <si>
    <t>aARrr Activation-Retention 분석하기</t>
    <phoneticPr fontId="1" type="noConversion"/>
  </si>
  <si>
    <t>aarRr Referral 분석하기</t>
    <phoneticPr fontId="1" type="noConversion"/>
  </si>
  <si>
    <t>aarrR Revenue 분석과 실무 활용 전략</t>
    <phoneticPr fontId="1" type="noConversion"/>
  </si>
  <si>
    <t>그로스 마케팅 실전 AB Test</t>
  </si>
  <si>
    <t>디지털 리터러시</t>
  </si>
  <si>
    <t>내 컴퓨터 로컬 컴퓨터의 이해</t>
    <phoneticPr fontId="1" type="noConversion"/>
  </si>
  <si>
    <t>인터넷의 모든 것</t>
  </si>
  <si>
    <t>네트워크와 데이터베이스</t>
  </si>
  <si>
    <t>빌려 쓰는 가상 컴퓨터 클라우드</t>
    <phoneticPr fontId="1" type="noConversion"/>
  </si>
  <si>
    <t>컴퓨터 프로그래밍</t>
  </si>
  <si>
    <t>Digital Transformation</t>
    <phoneticPr fontId="1" type="noConversion"/>
  </si>
  <si>
    <t>문제 해결을 위한 논리적 사고</t>
  </si>
  <si>
    <t>인공지능과 머신러닝</t>
  </si>
  <si>
    <t>로봇과 자동화</t>
  </si>
  <si>
    <t>디지털 전환 트렌드</t>
  </si>
  <si>
    <t>역량 개발 로드맵</t>
  </si>
  <si>
    <t>접지 시스템 및 고장 보호의 요구사항 문제풀이(전기(산업)기사)</t>
    <phoneticPr fontId="1" type="noConversion"/>
  </si>
  <si>
    <t>접지 시스템 및 고장 보호의 요구사항 문제풀이</t>
  </si>
  <si>
    <t>정류기(전기(산업)기사)</t>
    <phoneticPr fontId="1" type="noConversion"/>
  </si>
  <si>
    <t>정류기</t>
  </si>
  <si>
    <t>데이터 편집 매개변수와 함수</t>
    <phoneticPr fontId="1" type="noConversion"/>
  </si>
  <si>
    <t>데이터 편집 실제 데이터로 해보기</t>
    <phoneticPr fontId="1" type="noConversion"/>
  </si>
  <si>
    <t>데이터 합치기 기본</t>
  </si>
  <si>
    <t>데이터 합치기 활용_한 폴더의 여러 파일</t>
    <phoneticPr fontId="1" type="noConversion"/>
  </si>
  <si>
    <t>데이터 합치기 활용_매개변수와 함수</t>
    <phoneticPr fontId="1" type="noConversion"/>
  </si>
  <si>
    <t>엑셀로 하는 데이터 분석 전처리 과정의 이해</t>
  </si>
  <si>
    <t>파워쿼리의 이해</t>
  </si>
  <si>
    <t>파워쿼리 시작하기</t>
  </si>
  <si>
    <t>데이터 가져오기 1</t>
    <phoneticPr fontId="1" type="noConversion"/>
  </si>
  <si>
    <t>데이터 가져오기 2</t>
    <phoneticPr fontId="1" type="noConversion"/>
  </si>
  <si>
    <t>정류기 예상문제(전기(산업)기사)</t>
    <phoneticPr fontId="1" type="noConversion"/>
  </si>
  <si>
    <t>정류기 예상문제</t>
  </si>
  <si>
    <t>파레토 분석과 판매 품목 선정</t>
  </si>
  <si>
    <t>교차비율과 포지션 분석</t>
  </si>
  <si>
    <t>광고 예산 수립</t>
  </si>
  <si>
    <t>단순선형회귀를 이용한 매출 예측</t>
  </si>
  <si>
    <t>다중선형회귀를 이용한 매출 예측</t>
  </si>
  <si>
    <t>경제적 선택</t>
  </si>
  <si>
    <t>특가할인 판매상품 선정</t>
  </si>
  <si>
    <t>컨조인트 분석</t>
  </si>
  <si>
    <t>시나리오 분석과 몬테카를로 시뮬레이션</t>
  </si>
  <si>
    <t>우수 사원 찾기</t>
  </si>
  <si>
    <t>가치 있는 고객 선별</t>
  </si>
  <si>
    <t>고객 세그먼트 분류</t>
  </si>
  <si>
    <t>고객 세분화 전략</t>
  </si>
  <si>
    <t>RFM 세그먼트의 활용</t>
  </si>
  <si>
    <t>고객 생애 가치 추정</t>
  </si>
  <si>
    <t>고객의 구매 가능성 높이기</t>
  </si>
  <si>
    <t>교육 성과 판단</t>
  </si>
  <si>
    <t>추정과 신뢰도</t>
  </si>
  <si>
    <t>포트폴리오 비교</t>
  </si>
  <si>
    <t>예실 분석</t>
  </si>
  <si>
    <t>회귀분석과 그 해석</t>
  </si>
  <si>
    <t>가격과 민감도 분석</t>
  </si>
  <si>
    <t>가격과 시나리오 분석</t>
  </si>
  <si>
    <t>특별한 제품</t>
  </si>
  <si>
    <t>매출 하위 지점 찾기</t>
  </si>
  <si>
    <t>이익률이 높은 지점 찾기</t>
  </si>
  <si>
    <t>특별히 높은 이익의 기준</t>
  </si>
  <si>
    <t>온오프라인 이익률 검정</t>
  </si>
  <si>
    <t>이익률 T 검정</t>
  </si>
  <si>
    <t>과거데이터 없는 지점 내년 매출추정</t>
    <phoneticPr fontId="1" type="noConversion"/>
  </si>
  <si>
    <t>판매채널 변경 계획 목표값 찾기</t>
    <phoneticPr fontId="1" type="noConversion"/>
  </si>
  <si>
    <t>목표 달성을 위한 해 찾기</t>
  </si>
  <si>
    <t>연관규칙 분석</t>
  </si>
  <si>
    <t>리프트 분석</t>
  </si>
  <si>
    <t>예상 매출 시뮬레이션</t>
  </si>
  <si>
    <t>데이터 기반 의사결정</t>
  </si>
  <si>
    <t>비즈니스 데이터 처리의 기본 규칙</t>
  </si>
  <si>
    <t>데이터 구조 전처리</t>
  </si>
  <si>
    <t>데이터 전처리 자동화하기</t>
  </si>
  <si>
    <t>비즈니스의 기술적 탐색</t>
  </si>
  <si>
    <t>매출과 이익의 경향성 탐색</t>
  </si>
  <si>
    <t>비즈니스에 많이 쓰는 데이터 시각화</t>
  </si>
  <si>
    <t>매출 성장 추세 판단</t>
  </si>
  <si>
    <t>시계열 분석의 이해</t>
  </si>
  <si>
    <t>다음 달 판매량 추정하기 모형접근법</t>
    <phoneticPr fontId="1" type="noConversion"/>
  </si>
  <si>
    <t>다음 달 판매량 추정하기 이동평균법</t>
    <phoneticPr fontId="1" type="noConversion"/>
  </si>
  <si>
    <t>셀 서식을 통한 값 표현 바꾸기</t>
  </si>
  <si>
    <t>셀과 표의 서식 스타일</t>
  </si>
  <si>
    <t>조건부 서식의 종류</t>
  </si>
  <si>
    <t>수식을 사용하는 다양한 조건부 서식</t>
  </si>
  <si>
    <t>서식 시각화를 활용한 보고서</t>
  </si>
  <si>
    <t>기본 차트 시각화</t>
  </si>
  <si>
    <t>특별한 차트 시각화</t>
  </si>
  <si>
    <t>자주 발생하는 문제 해결</t>
  </si>
  <si>
    <t>유용한 비즈니스 시각화 차트 1</t>
    <phoneticPr fontId="1" type="noConversion"/>
  </si>
  <si>
    <t>유용한 비즈니스 시각화 차트 2</t>
    <phoneticPr fontId="1" type="noConversion"/>
  </si>
  <si>
    <t>다중 개체 인터랙티브 대시보드</t>
  </si>
  <si>
    <t>데이터와 디지털 트랜스포메이션</t>
  </si>
  <si>
    <t>통계와 데이터 기반 의사결정 입문</t>
  </si>
  <si>
    <t>기술 통계와 의사결정 모형</t>
  </si>
  <si>
    <t>데이터 처리와 RPA</t>
  </si>
  <si>
    <t>DT와 데이터 분석 모델</t>
  </si>
  <si>
    <t>주류회사의 DT기반 신상품 출시 전략</t>
  </si>
  <si>
    <t>데이터 모형 기반 DT 전략 수립</t>
  </si>
  <si>
    <t>추천시스템 모형 기반 DT 전략 수립</t>
  </si>
  <si>
    <t>머신러닝 모형 기반 DT 전략 수립</t>
  </si>
  <si>
    <t>데이터 실무 프로세스와 데이터 스튜디오 아키텍처</t>
  </si>
  <si>
    <t>데이터 소스 분석과 시각화를 위한 데이터 이해</t>
  </si>
  <si>
    <t>기본 도형과 표 시각화</t>
  </si>
  <si>
    <t>다양한 그래프 시각화</t>
  </si>
  <si>
    <t>시각화 보고서 구성과 협업</t>
  </si>
  <si>
    <t>데이터 리소스 실무와 통합 데이터 대시보드</t>
  </si>
  <si>
    <t>Power BI의 이해와 구성 요소</t>
  </si>
  <si>
    <t>네이버 환율 정보 시각화와 데이터 변환</t>
  </si>
  <si>
    <t>시각화 개체의 값과 그룹화</t>
  </si>
  <si>
    <t>보고서 페이지 설정 및 데이터 전처리</t>
  </si>
  <si>
    <t>계산열과 측정값</t>
  </si>
  <si>
    <t>많이 쓰는 기본 시각화 개체</t>
  </si>
  <si>
    <t>꺾은선 차트와 슬라이서</t>
  </si>
  <si>
    <t>시계열 데이터의 시각화</t>
  </si>
  <si>
    <t>계층적 데이터의 시각화</t>
  </si>
  <si>
    <t>지리적 시각화와 드릴 모드</t>
  </si>
  <si>
    <t>단추와 책갈피 슬라이드 보기</t>
  </si>
  <si>
    <t>상세정보를 표시하는 드릴스루와 도구설명</t>
  </si>
  <si>
    <t>테이블과 행렬</t>
  </si>
  <si>
    <t>DAX 실습</t>
  </si>
  <si>
    <t>시각화 기반 데이터 분석 실습1 전자제품 판매 현황 분석</t>
    <phoneticPr fontId="1" type="noConversion"/>
  </si>
  <si>
    <t>시각화 기반 데이터 분석 실습2 주택 가격 결정 요인 분석</t>
    <phoneticPr fontId="1" type="noConversion"/>
  </si>
  <si>
    <t>CRM의 개념과 의미</t>
  </si>
  <si>
    <t>CRM 실행을 위한 요건</t>
  </si>
  <si>
    <t>부서 별 CRM 실무</t>
  </si>
  <si>
    <t>고객데이터플랫폼 CDP 기초</t>
    <phoneticPr fontId="1" type="noConversion"/>
  </si>
  <si>
    <t>고객데이터플랫폼의 매커니즘</t>
  </si>
  <si>
    <t>CDP를 통한 고객 데이터 활용</t>
  </si>
  <si>
    <t>통합 고객데이터 연계 및 빅데이터 분석</t>
  </si>
  <si>
    <t>기업의 CRM 전략</t>
  </si>
  <si>
    <t>성공적인 CRM을 위한 시작점</t>
  </si>
  <si>
    <t>콘텐츠 마케팅 전략</t>
  </si>
  <si>
    <t>콘텐츠 마케팅 프로세스</t>
  </si>
  <si>
    <t>랜딩 페이지 전략</t>
  </si>
  <si>
    <t>콘텐츠 제작 실습 배너 제작 1</t>
    <phoneticPr fontId="1" type="noConversion"/>
  </si>
  <si>
    <t>콘텐츠 제작 실습 배너 제작 2</t>
  </si>
  <si>
    <t>콘텐츠 제작 실습 카드 뉴스 동영상 제작</t>
    <phoneticPr fontId="1" type="noConversion"/>
  </si>
  <si>
    <t>콘텐츠 제작 실습 동영상 제작과 플러스팁</t>
    <phoneticPr fontId="1" type="noConversion"/>
  </si>
  <si>
    <t>데이터 마케팅 시작하기</t>
  </si>
  <si>
    <t>GA의 진화 과정 및 UA GA4 적용 가이드</t>
    <phoneticPr fontId="1" type="noConversion"/>
  </si>
  <si>
    <t>UA 기반 데이터 마케팅</t>
  </si>
  <si>
    <t>Universal Analytics 특성과 활용방안</t>
  </si>
  <si>
    <t>정자계_1(전기(산업)기사)</t>
    <phoneticPr fontId="1" type="noConversion"/>
  </si>
  <si>
    <t>Universal Analytics 실무 적용 전략</t>
  </si>
  <si>
    <t>데이터마케팅 실무 분석과 GA4를 활용한 데이터마케팅 입문</t>
    <phoneticPr fontId="1" type="noConversion"/>
  </si>
  <si>
    <t>디지털 마케팅 트렌드 및 데이터 분석하기</t>
    <phoneticPr fontId="1" type="noConversion"/>
  </si>
  <si>
    <t>디지털 마케팅 플랫폼 특징 파악하기</t>
    <phoneticPr fontId="1" type="noConversion"/>
  </si>
  <si>
    <t>디지털 마케팅 목표 및 전략 세우기</t>
    <phoneticPr fontId="1" type="noConversion"/>
  </si>
  <si>
    <t>구글 애널리틱스4 계정 만들고 접속하기</t>
    <phoneticPr fontId="1" type="noConversion"/>
  </si>
  <si>
    <t>구글 애널리틱스4 리포트 분석하기</t>
    <phoneticPr fontId="1" type="noConversion"/>
  </si>
  <si>
    <t>애플서치애즈 특징 파악하고 전략 세우기</t>
    <phoneticPr fontId="1" type="noConversion"/>
  </si>
  <si>
    <t>애플서치애즈 세팅하고 운영하기</t>
    <phoneticPr fontId="1" type="noConversion"/>
  </si>
  <si>
    <t>네이버 GFA 전략 세우고 타게팅 하기</t>
    <phoneticPr fontId="1" type="noConversion"/>
  </si>
  <si>
    <t>네이버 GFA 세팅하고 분석하기</t>
    <phoneticPr fontId="1" type="noConversion"/>
  </si>
  <si>
    <t>GDN 알고리즘 파악하고 타게팅 하기</t>
    <phoneticPr fontId="1" type="noConversion"/>
  </si>
  <si>
    <t>GDN 전략 세우고 캠페인 설정하기</t>
    <phoneticPr fontId="1" type="noConversion"/>
  </si>
  <si>
    <t>메타 광고 구성하고 홍보하기</t>
    <phoneticPr fontId="1" type="noConversion"/>
  </si>
  <si>
    <t>메타 광고 세팅하기</t>
    <phoneticPr fontId="1" type="noConversion"/>
  </si>
  <si>
    <t>유튜브 광고 타게팅과 세팅하기</t>
    <phoneticPr fontId="1" type="noConversion"/>
  </si>
  <si>
    <t>유튜브 광고 알고리즘 파악하고 실습하기</t>
    <phoneticPr fontId="1" type="noConversion"/>
  </si>
  <si>
    <t>카카오모먼트 마케팅과 타게팅 전략 세우기</t>
    <phoneticPr fontId="1" type="noConversion"/>
  </si>
  <si>
    <t>카카오모먼트 픽셀 설정하고 광고 세팅하기</t>
    <phoneticPr fontId="1" type="noConversion"/>
  </si>
  <si>
    <t>디지털 로그와 GA4 분석</t>
  </si>
  <si>
    <t>GA4 실무와 디지털 서비스</t>
  </si>
  <si>
    <t>GA4 데이터 처리 모델</t>
  </si>
  <si>
    <t>GA4 실무 분석 입문</t>
  </si>
  <si>
    <t>정자계_1</t>
  </si>
  <si>
    <t>GA4 탐색 분석 입문</t>
  </si>
  <si>
    <t>GA4 탐색 분석 실무</t>
  </si>
  <si>
    <t>GA4 실무 셋업 전략</t>
  </si>
  <si>
    <t>GA4 고급 Topics</t>
  </si>
  <si>
    <t>메타버스의 개념과 마켓 파악하기</t>
  </si>
  <si>
    <t>메타버스와 마케팅의 연결고리</t>
  </si>
  <si>
    <t>삶과 업무로 침투하는 메타버스</t>
  </si>
  <si>
    <t>신기술의 등장과 메타버스 마케팅 전략</t>
  </si>
  <si>
    <t>메타버스에서 성장하는 크리에이터와 패션산업</t>
  </si>
  <si>
    <t>메타버스의 두 주인공 Z세대 그리고 NFT</t>
    <phoneticPr fontId="1" type="noConversion"/>
  </si>
  <si>
    <t>메타버스 비즈니스 모델</t>
  </si>
  <si>
    <t>메타버스 마케팅의 대표 사례와 성공 조건</t>
  </si>
  <si>
    <t>광고의 새로운 정의와 유형</t>
  </si>
  <si>
    <t>광고 기술 Ad Tech</t>
    <phoneticPr fontId="1" type="noConversion"/>
  </si>
  <si>
    <t>인공지능과 광고</t>
  </si>
  <si>
    <t>개인 맞춤형 광고</t>
  </si>
  <si>
    <t>프로그래매틱 광고</t>
  </si>
  <si>
    <t>O2O와 공유경제</t>
  </si>
  <si>
    <t>OTT와 구용경제</t>
  </si>
  <si>
    <t>옴니채널 마케팅</t>
  </si>
  <si>
    <t>광고 콘텐츠와 커머스</t>
  </si>
  <si>
    <t>다중채널 네트워크 MCN</t>
    <phoneticPr fontId="1" type="noConversion"/>
  </si>
  <si>
    <t>온라인 광고</t>
  </si>
  <si>
    <t>온라인 동영상 광고</t>
  </si>
  <si>
    <t>유튜브 광고의 유형</t>
  </si>
  <si>
    <t>유튜브 광고 전략</t>
  </si>
  <si>
    <t>디지털 사이니지</t>
  </si>
  <si>
    <t>미디어 사파드</t>
  </si>
  <si>
    <t>편집 준비하기</t>
  </si>
  <si>
    <t>타임라인과 모니터 인터페이스</t>
  </si>
  <si>
    <t>타임라인 편집으로 영상의 뼈대 만들기</t>
  </si>
  <si>
    <t>생동감 있는 영상을 위한 효과컨트롤</t>
  </si>
  <si>
    <t>높은 영상 퀄리티를 위한 비디오 효과</t>
  </si>
  <si>
    <t>다양한 스타일의 자막 만들기</t>
  </si>
  <si>
    <t>자막의 퀄리티 높이기</t>
  </si>
  <si>
    <t>영상의 퀄리티를 좌우하는 오디오 편집</t>
  </si>
  <si>
    <t>영상편집의 꽃 속도 편집</t>
    <phoneticPr fontId="1" type="noConversion"/>
  </si>
  <si>
    <t>영상편집의 마무리 후보정</t>
    <phoneticPr fontId="1" type="noConversion"/>
  </si>
  <si>
    <t>영상 내보내기 및 프로젝트 관리 팁</t>
  </si>
  <si>
    <t>편집 진행 및 수정에 필요한 필수 기능</t>
  </si>
  <si>
    <t>프로젝트 타임라인 패널의 필수 기능</t>
    <phoneticPr fontId="1" type="noConversion"/>
  </si>
  <si>
    <t>효과컨트롤 기타 패널의 필수 기능</t>
    <phoneticPr fontId="1" type="noConversion"/>
  </si>
  <si>
    <t>프리미어에서 가능한 다양한 영상 제작법</t>
  </si>
  <si>
    <t>애프터이펙트 살펴보기</t>
  </si>
  <si>
    <t>프로젝트 시작하기</t>
  </si>
  <si>
    <t>컴포지션과 레이어 활용하기</t>
  </si>
  <si>
    <t>타임라인과 프리뷰 설정하기</t>
  </si>
  <si>
    <t>영상 기초 편집하기</t>
  </si>
  <si>
    <t>출력과 백업 알아보기</t>
  </si>
  <si>
    <t>레이어 변형하기</t>
  </si>
  <si>
    <t>키프레임과 애니메이션 활용하기</t>
  </si>
  <si>
    <t>영상 속도 조절하기</t>
  </si>
  <si>
    <t>셰이프 활용하기</t>
  </si>
  <si>
    <t>마스크 활용하기</t>
  </si>
  <si>
    <t>자막 만들기</t>
  </si>
  <si>
    <t>움직이는 자막 만들기</t>
  </si>
  <si>
    <t>영상 보정하기</t>
  </si>
  <si>
    <t>영상 꾸미기</t>
  </si>
  <si>
    <t>부동산 거래계약 실무 총설1</t>
    <phoneticPr fontId="1" type="noConversion"/>
  </si>
  <si>
    <t>부동산 거래계약 실무 총설2</t>
  </si>
  <si>
    <t>부동산 매매계약1</t>
    <phoneticPr fontId="1" type="noConversion"/>
  </si>
  <si>
    <t>부동산 매매계약2</t>
  </si>
  <si>
    <t>부동산 매매계약3</t>
  </si>
  <si>
    <t>정자계_2(전기(산업)기사)</t>
    <phoneticPr fontId="1" type="noConversion"/>
  </si>
  <si>
    <t>부동산임대차1</t>
    <phoneticPr fontId="1" type="noConversion"/>
  </si>
  <si>
    <t>부동산임대차2</t>
  </si>
  <si>
    <t>부동산임대차3</t>
  </si>
  <si>
    <t>부동산 거래 위험의 유형 및 부동산 사기 대상 사례</t>
  </si>
  <si>
    <t>부동산 사기 패턴 및 사기 사례</t>
  </si>
  <si>
    <t>부동산 사기 피하는 방법</t>
  </si>
  <si>
    <t>부동산 사기 유형에 따른 대처 방법1</t>
    <phoneticPr fontId="1" type="noConversion"/>
  </si>
  <si>
    <t>부동산 사기 유형에 따른 대처 방법2</t>
  </si>
  <si>
    <t>부동산 사기 유형에 따른 대처 방법3</t>
  </si>
  <si>
    <t>부동산 사기 유형에 따른 대처 방법4</t>
  </si>
  <si>
    <t>부동산계약 체결 시 확인해야 할 사항</t>
  </si>
  <si>
    <t>부동산계약서 작성 시 유의사항</t>
  </si>
  <si>
    <t>부동산 거래 계약서 작성 실무 요령</t>
  </si>
  <si>
    <t>매매계약 실무 총설</t>
  </si>
  <si>
    <t>아파트와 주택의 매매</t>
  </si>
  <si>
    <t>상가와 오피스텔의 매매</t>
  </si>
  <si>
    <t>토지매매 계약 시 주의사항과 실무적 사례</t>
  </si>
  <si>
    <t>임대차계약 실무 총설</t>
  </si>
  <si>
    <t>주택임대차보호법 해설 실무</t>
  </si>
  <si>
    <t>주택임대차계약 방법 및 실무적 사례</t>
  </si>
  <si>
    <t>상가건물임대차보호법 해설 실무</t>
  </si>
  <si>
    <t>상가와 오피스텔 임대차계약 방법 및 실무적 사례</t>
  </si>
  <si>
    <t>토지의 임대차계약</t>
  </si>
  <si>
    <t>지상권 설정 계약</t>
  </si>
  <si>
    <t>지역권 설정 계약</t>
  </si>
  <si>
    <t>정자계_2</t>
  </si>
  <si>
    <t>저당권 설정 계약</t>
  </si>
  <si>
    <t>매매계약서 작성 사례</t>
  </si>
  <si>
    <t>임대차계약서 작성 사례</t>
  </si>
  <si>
    <t>기타의 부동산 관련 계약서 작성 사례</t>
  </si>
  <si>
    <t>임대차 업무의 개요 부동산 임대 업무1</t>
    <phoneticPr fontId="1" type="noConversion"/>
  </si>
  <si>
    <t>임대차 업무의 개요 부동산 임대 업무2</t>
  </si>
  <si>
    <t>임대차 업무의 개요 부동산 임대 업무3</t>
  </si>
  <si>
    <t>임대차 업무의 개요 부동산 임대 업무4</t>
  </si>
  <si>
    <t>부동산 임차 업무</t>
  </si>
  <si>
    <t>임대마케팅의 이해1</t>
    <phoneticPr fontId="1" type="noConversion"/>
  </si>
  <si>
    <t>임대마케팅의 이해2</t>
  </si>
  <si>
    <t>임대마케팅 전략 수립 및 실행1</t>
    <phoneticPr fontId="1" type="noConversion"/>
  </si>
  <si>
    <t>임대마케팅 전략 수립 및 실행2</t>
  </si>
  <si>
    <t>임대마케팅 전략 수립 및 실행3</t>
  </si>
  <si>
    <t>부동산 임대마케팅 사례1</t>
    <phoneticPr fontId="1" type="noConversion"/>
  </si>
  <si>
    <t>부동산 임대마케팅 사례2</t>
  </si>
  <si>
    <t>부동산 임대마케팅 사례3</t>
  </si>
  <si>
    <t>Leasing Package의 이해1</t>
    <phoneticPr fontId="1" type="noConversion"/>
  </si>
  <si>
    <t>Leasing Package의 이해2</t>
  </si>
  <si>
    <t>정전계_1(전기(산업)기사)</t>
    <phoneticPr fontId="1" type="noConversion"/>
  </si>
  <si>
    <t>정전계_1</t>
  </si>
  <si>
    <t>임차인 관리3</t>
  </si>
  <si>
    <t>임대부동산 자산가치 극대화 방안1</t>
    <phoneticPr fontId="1" type="noConversion"/>
  </si>
  <si>
    <t>임대부동산 자산가치 극대화 방안2</t>
  </si>
  <si>
    <t>임대차 계약 실무 총설1</t>
    <phoneticPr fontId="1" type="noConversion"/>
  </si>
  <si>
    <t>임대차 계약 실무 총설2</t>
  </si>
  <si>
    <t>분쟁예방을 위한 상가 사무실 등 임대차 계약 시 유의사항1</t>
    <phoneticPr fontId="1" type="noConversion"/>
  </si>
  <si>
    <t>분쟁예방을 위한 상가 사무실 등 임대차 계약 시 유의사항2</t>
  </si>
  <si>
    <t>임대가와 권리금 산정 방법</t>
  </si>
  <si>
    <t>분쟁예방을 위한 주택임대차 계약 시 유의사항1</t>
    <phoneticPr fontId="1" type="noConversion"/>
  </si>
  <si>
    <t>분쟁예방을 위한 주택임대차 계약 시 유의사항2</t>
  </si>
  <si>
    <t>민법 임대차 규정 해설과 실무1</t>
    <phoneticPr fontId="1" type="noConversion"/>
  </si>
  <si>
    <t>민법 임대차 규정 해설과 실무2</t>
  </si>
  <si>
    <t>민법 임대차 규정 해설과 실무3</t>
  </si>
  <si>
    <t>주택임대차보호법 해설과 실무1</t>
    <phoneticPr fontId="1" type="noConversion"/>
  </si>
  <si>
    <t>주택임대차보호법 해설과 실무2</t>
  </si>
  <si>
    <t>주택임대차보호법 해설과 실무3</t>
  </si>
  <si>
    <t>상가건물임대차보호법 해설과 실무1</t>
    <phoneticPr fontId="1" type="noConversion"/>
  </si>
  <si>
    <t>상가건물임대차보호법 해설과 실무2</t>
  </si>
  <si>
    <t>상가건물임대차보호법 해설과 실무3</t>
  </si>
  <si>
    <t>민법 관련 소송·분쟁해결 실무1</t>
    <phoneticPr fontId="1" type="noConversion"/>
  </si>
  <si>
    <t>민법 관련 소송·분쟁해결 실무2</t>
  </si>
  <si>
    <t>주택임대차 소송·분쟁해결 실무1</t>
    <phoneticPr fontId="1" type="noConversion"/>
  </si>
  <si>
    <t>주택임대차 소송·분쟁해결 실무2</t>
  </si>
  <si>
    <t>주택임대차 소송·분쟁해결 실무3</t>
  </si>
  <si>
    <t>상가건물임대차 소송·분쟁해결 실무1</t>
    <phoneticPr fontId="1" type="noConversion"/>
  </si>
  <si>
    <t>상가건물임대차 소송·분쟁해결 실무2</t>
  </si>
  <si>
    <t>부동산시장의 새로운 Paradigm</t>
  </si>
  <si>
    <t>부동산 자산관리의 개념과 주요 업무1</t>
    <phoneticPr fontId="1" type="noConversion"/>
  </si>
  <si>
    <t>부동산 자산관리의 개념과 주요 업무2</t>
  </si>
  <si>
    <t>부동산 자산관리의 개념과 주요 업무3</t>
  </si>
  <si>
    <t>부동산 감정평가1</t>
    <phoneticPr fontId="1" type="noConversion"/>
  </si>
  <si>
    <t>부동산 감정평가2</t>
  </si>
  <si>
    <t>경영계획수립과 부동산 재무관리</t>
  </si>
  <si>
    <t>임대 운영관리 임차인 유치 및 관리전략1</t>
    <phoneticPr fontId="1" type="noConversion"/>
  </si>
  <si>
    <t>임대 운영관리 임차인 유치 및 관리전략2</t>
  </si>
  <si>
    <t>임대 운영관리 임차인 유치 및 관리전략3</t>
  </si>
  <si>
    <t>임대 운영관리 임차인 유치 및 관리전략4</t>
  </si>
  <si>
    <t>정전계_2(전기(산업)기사)</t>
    <phoneticPr fontId="1" type="noConversion"/>
  </si>
  <si>
    <t>정전계_2</t>
  </si>
  <si>
    <t>부동산의 자산가치 극대화 방안1</t>
    <phoneticPr fontId="1" type="noConversion"/>
  </si>
  <si>
    <t>부동산의 자산가치 극대화 방안2</t>
  </si>
  <si>
    <t>취득의사결정을 위한 고려사항1</t>
    <phoneticPr fontId="1" type="noConversion"/>
  </si>
  <si>
    <t>취득의사결정을 위한 고려사항2 부동산시장분석Ⅰ</t>
    <phoneticPr fontId="1" type="noConversion"/>
  </si>
  <si>
    <t>취득의사결정을 위한 고려사항3 부동산시장분석Ⅱ</t>
    <phoneticPr fontId="1" type="noConversion"/>
  </si>
  <si>
    <t>취득의사결정을 위한 고려사항4 부동산 가격</t>
    <phoneticPr fontId="1" type="noConversion"/>
  </si>
  <si>
    <t>처분의사결정 및 부동산 포트폴리오</t>
  </si>
  <si>
    <t>투자의사결정 및 투자운용 실무</t>
  </si>
  <si>
    <t>부동산시장의 특성과 부동산경기의 순환적 변동</t>
  </si>
  <si>
    <t>급변하는 부동산 시장환경과 투자전략</t>
  </si>
  <si>
    <t>아파트 도시형생활주택 준주택의 매매와 판매</t>
    <phoneticPr fontId="1" type="noConversion"/>
  </si>
  <si>
    <t>주상복합 오피스텔 투자 운영 전략</t>
  </si>
  <si>
    <t>위험한 상가 안전하게 투자하기1</t>
    <phoneticPr fontId="1" type="noConversion"/>
  </si>
  <si>
    <t>위험한 상가 안전하게 투자하기2</t>
  </si>
  <si>
    <t>투자가치 높은 토지 저렴하게 매입하는 방법</t>
    <phoneticPr fontId="1" type="noConversion"/>
  </si>
  <si>
    <t>농지 임지 상업용지 투자 체크 포인트</t>
    <phoneticPr fontId="1" type="noConversion"/>
  </si>
  <si>
    <t>펜션과 전원주택 투자 운영 전략</t>
  </si>
  <si>
    <t>토지이용규제의 기본 용도지역 용도지구 용도구역제</t>
    <phoneticPr fontId="1" type="noConversion"/>
  </si>
  <si>
    <t>토지투자의 종착역 건축규제</t>
    <phoneticPr fontId="1" type="noConversion"/>
  </si>
  <si>
    <t>재개발 재건축 투자를 위한 매매 판매 타이밍</t>
    <phoneticPr fontId="1" type="noConversion"/>
  </si>
  <si>
    <t>리모델링 투자 유의사항</t>
  </si>
  <si>
    <t>안전한 권리분석의 기본 부동산 관련 공적장부</t>
    <phoneticPr fontId="1" type="noConversion"/>
  </si>
  <si>
    <t>부동산 거래 시 챙겨야 할 서류 및 체크포인트</t>
  </si>
  <si>
    <t>주택임대차보호법</t>
  </si>
  <si>
    <t>상가건물임대차보호법</t>
  </si>
  <si>
    <t>임대가와 권리금 산정방법</t>
  </si>
  <si>
    <t>부동산 경매 입문과 권리분석</t>
  </si>
  <si>
    <t>부동산 공매 투자 시 자산종목별 매수 전략</t>
  </si>
  <si>
    <t>부동산 입지와 입지조건 및 입지선정</t>
    <phoneticPr fontId="1" type="noConversion"/>
  </si>
  <si>
    <t xml:space="preserve">입지상권분석의 개요 </t>
    <phoneticPr fontId="1" type="noConversion"/>
  </si>
  <si>
    <t xml:space="preserve">상권의 유형과 상권별 적합 아이템 </t>
  </si>
  <si>
    <t>상업입지론 서비스입지론1</t>
    <phoneticPr fontId="1" type="noConversion"/>
  </si>
  <si>
    <t>상업입지론 서비스입지론2</t>
  </si>
  <si>
    <t>상업입지론 서비스입지론3</t>
    <phoneticPr fontId="1" type="noConversion"/>
  </si>
  <si>
    <t>매장용 부동산의 대안부지 분석 기법</t>
    <phoneticPr fontId="1" type="noConversion"/>
  </si>
  <si>
    <t>상업시설 개발 타당성 검토</t>
    <phoneticPr fontId="1" type="noConversion"/>
  </si>
  <si>
    <t>상업시설 개발컨셉 설정 및 상품화 기획1</t>
    <phoneticPr fontId="1" type="noConversion"/>
  </si>
  <si>
    <t>상업시설 개발컨셉 설정 및 상품화 기획2</t>
  </si>
  <si>
    <t>임대료와 권리금 및 분양가 산정</t>
    <phoneticPr fontId="1" type="noConversion"/>
  </si>
  <si>
    <t>상업시설의 입지선정</t>
    <phoneticPr fontId="1" type="noConversion"/>
  </si>
  <si>
    <t>상업시설 입지상권 분석 사례</t>
    <phoneticPr fontId="1" type="noConversion"/>
  </si>
  <si>
    <t>부동산 시장 분석</t>
    <phoneticPr fontId="1" type="noConversion"/>
  </si>
  <si>
    <t>복합빌딩 및 쇼핑몰 개발사례</t>
    <phoneticPr fontId="1" type="noConversion"/>
  </si>
  <si>
    <t>아파트 상가 및 아울렛 개발사례</t>
    <phoneticPr fontId="1" type="noConversion"/>
  </si>
  <si>
    <t>영업 그 빛남에 대하여</t>
    <phoneticPr fontId="1" type="noConversion"/>
  </si>
  <si>
    <t>디지털 시대의 일 잘하는 영업 직원 1</t>
    <phoneticPr fontId="1" type="noConversion"/>
  </si>
  <si>
    <t>디지털 시대의 일 잘하는 영업 직원 2</t>
    <phoneticPr fontId="1" type="noConversion"/>
  </si>
  <si>
    <t>비즈니스 관계에 집중하라</t>
  </si>
  <si>
    <t>약속을 이행하여 신뢰를 쌓아라</t>
  </si>
  <si>
    <t>고객을 이해하라</t>
  </si>
  <si>
    <t>고객에게 가치를 제공하라</t>
  </si>
  <si>
    <t>목표에 도전하라</t>
  </si>
  <si>
    <t>프로세스 영업이란</t>
    <phoneticPr fontId="1" type="noConversion"/>
  </si>
  <si>
    <t>프로세스 영업 어떻게 적용하나</t>
    <phoneticPr fontId="1" type="noConversion"/>
  </si>
  <si>
    <t>디지털 영업의 패러다임을 바꾸다</t>
    <phoneticPr fontId="1" type="noConversion"/>
  </si>
  <si>
    <t>포스트코로나를 대비하는 영업 직원</t>
  </si>
  <si>
    <t>생성형 AI와 언어모델의 이해</t>
  </si>
  <si>
    <t>인공신경망의 판단 방법과 파라미터</t>
  </si>
  <si>
    <t>사전 훈련_생성 AI 마켓 이해</t>
    <phoneticPr fontId="1" type="noConversion"/>
  </si>
  <si>
    <t>목적에 따른 ChatGPT 사용법 1</t>
    <phoneticPr fontId="1" type="noConversion"/>
  </si>
  <si>
    <t>목적에 따른 ChatGPT 사용법 2</t>
  </si>
  <si>
    <t>ChatGPT 업그레이드 플러그인 1</t>
    <phoneticPr fontId="1" type="noConversion"/>
  </si>
  <si>
    <t>ChatGPT 업그레이드 플러그인 2</t>
  </si>
  <si>
    <t>ChatGPT API 연동하기 1</t>
    <phoneticPr fontId="1" type="noConversion"/>
  </si>
  <si>
    <t>ChatGPT API 연동하기 2</t>
  </si>
  <si>
    <t>ChatGPT로 뚝딱 대량 작업하기 1</t>
    <phoneticPr fontId="1" type="noConversion"/>
  </si>
  <si>
    <t>ChatGPT로 뚝딱 대량 작업하기 2</t>
  </si>
  <si>
    <t>ChatGPT의 다양한 연동 서비스 1</t>
    <phoneticPr fontId="1" type="noConversion"/>
  </si>
  <si>
    <t>ChatGPT의 다양한 연동 서비스 2</t>
  </si>
  <si>
    <t>세션과 프롬프트 1</t>
    <phoneticPr fontId="1" type="noConversion"/>
  </si>
  <si>
    <t>세션과 프롬프트 2</t>
  </si>
  <si>
    <t>지시 프롬프트 엔지니어링 1</t>
    <phoneticPr fontId="1" type="noConversion"/>
  </si>
  <si>
    <t>지시 프롬프트 엔지니어링 2</t>
  </si>
  <si>
    <t>맥락 프롬프트 엔지니어링과 미세 조정 1</t>
    <phoneticPr fontId="1" type="noConversion"/>
  </si>
  <si>
    <t>맥락 프롬프트 엔지니어링과 미세 조정 2</t>
  </si>
  <si>
    <t>GPT 기반 챗봇과 인공지능</t>
  </si>
  <si>
    <t>인공지능의 진화 과정</t>
  </si>
  <si>
    <t>ChatGPT 프롬프트 엔지니어링</t>
  </si>
  <si>
    <t>현실 업무 적용을 위한 프롬프트 엔지니어링 실무 전략</t>
  </si>
  <si>
    <t>Midjourney 인공지능 실무 입문</t>
  </si>
  <si>
    <t>이미지 생성 AI의 텍스트 프롬프트 엔지니어링</t>
  </si>
  <si>
    <t>이미지 생성 AI의 이미지와 파라미터 프롬프트 엔지니어링</t>
  </si>
  <si>
    <t>Dalle와 Shutterstock 인공지능 실무 입문</t>
    <phoneticPr fontId="1" type="noConversion"/>
  </si>
  <si>
    <t>생성 AI 서비스 활용시 주의 영역</t>
  </si>
  <si>
    <t>왜 애자일 조직인가</t>
  </si>
  <si>
    <t>철학과 원리로 움직이는 애자일</t>
  </si>
  <si>
    <t>애자일 프로젝트의 계획</t>
  </si>
  <si>
    <t>애자일 프로젝트의 진행</t>
  </si>
  <si>
    <t>비즈니스와 애자일의 만남</t>
  </si>
  <si>
    <t>리더십과 코칭 애자일의 만남</t>
    <phoneticPr fontId="1" type="noConversion"/>
  </si>
  <si>
    <t>애자일의 다양한 적용 사례</t>
  </si>
  <si>
    <t>애자일 조직 어떻게 구성할 것인가</t>
    <phoneticPr fontId="1" type="noConversion"/>
  </si>
  <si>
    <t>노동법 구조 및 근로기준법 체계</t>
  </si>
  <si>
    <t>근로계약서 작성</t>
  </si>
  <si>
    <t>근로시간 관리</t>
  </si>
  <si>
    <t>유연근로제 운영</t>
  </si>
  <si>
    <t>휴일 휴가 관리</t>
    <phoneticPr fontId="1" type="noConversion"/>
  </si>
  <si>
    <t>연차휴가 관리</t>
  </si>
  <si>
    <t>모성보호법 직장 내 괴롭힘 방지</t>
    <phoneticPr fontId="1" type="noConversion"/>
  </si>
  <si>
    <t>임금계산 및 관리</t>
  </si>
  <si>
    <t>임금제도 설계</t>
  </si>
  <si>
    <t>취업규칙 작성</t>
  </si>
  <si>
    <t>전직 퇴직 해고 관리</t>
    <phoneticPr fontId="1" type="noConversion"/>
  </si>
  <si>
    <t>근로관계 종료 후 보고</t>
  </si>
  <si>
    <t>비정규직 근로자 관리</t>
  </si>
  <si>
    <t>산재보상</t>
  </si>
  <si>
    <t>산업안전보건법 및 중대재해 처벌 등에 관한 법률의 이해</t>
  </si>
  <si>
    <t>노사협의회 관리</t>
  </si>
  <si>
    <t>인재 선발의 중요성</t>
  </si>
  <si>
    <t>채용 트렌드의 변화</t>
  </si>
  <si>
    <t>피면접자에 대한 이해</t>
  </si>
  <si>
    <t>면접관의 철학과 태도</t>
  </si>
  <si>
    <t>면접 전형 프로세스</t>
  </si>
  <si>
    <t>면접 전형 세부 진행 방법</t>
  </si>
  <si>
    <t>면접관의 기본 매너 및 커뮤니케이션 스킬</t>
  </si>
  <si>
    <t>면접의 유형 및 특징1 경험 및 상황면접</t>
    <phoneticPr fontId="1" type="noConversion"/>
  </si>
  <si>
    <t>면접의 유형 및 특징2 역량 중심 면접</t>
    <phoneticPr fontId="1" type="noConversion"/>
  </si>
  <si>
    <t>면접의 유형 및 특징3 인성면접</t>
    <phoneticPr fontId="1" type="noConversion"/>
  </si>
  <si>
    <t>면접의 유형 및 특징4 직무면접</t>
    <phoneticPr fontId="1" type="noConversion"/>
  </si>
  <si>
    <t>면접의 유형 및 특징5 PT 발표면접</t>
    <phoneticPr fontId="1" type="noConversion"/>
  </si>
  <si>
    <t>면접의 유형 및 특징6 GD 토론면접</t>
    <phoneticPr fontId="1" type="noConversion"/>
  </si>
  <si>
    <t>면접 질문의 유형과 개발</t>
  </si>
  <si>
    <t>면접 질문 사례 연구</t>
  </si>
  <si>
    <t>면접관의 주요 오류</t>
  </si>
  <si>
    <t>인사평가 목적 및 인사평가 요소의 변천</t>
  </si>
  <si>
    <t>평가방법 및 Tool</t>
  </si>
  <si>
    <t>BSC 성과관리</t>
  </si>
  <si>
    <t>역량모델 및 역량평가</t>
  </si>
  <si>
    <t>평가제도 이해</t>
  </si>
  <si>
    <t>평가결과 조정</t>
  </si>
  <si>
    <t>MBO 업적평가 문제점 및 보완방법</t>
  </si>
  <si>
    <t>역량평가의 객관적 확보 방안</t>
  </si>
  <si>
    <t>다면평가 설계 및 사례</t>
  </si>
  <si>
    <t>OKR 이해 및 원리</t>
  </si>
  <si>
    <t>상대평가의 문제점 해결 및 절대평가 도입</t>
  </si>
  <si>
    <t>평가오류 유형 및 평가오류 방지</t>
  </si>
  <si>
    <t>평가제도 운영1 목표설정 면담 목표 확정</t>
    <phoneticPr fontId="1" type="noConversion"/>
  </si>
  <si>
    <t>평가제도 운영2 중간 및 평가면담</t>
    <phoneticPr fontId="1" type="noConversion"/>
  </si>
  <si>
    <t>평가결과 공개 및 평가공정성 확보</t>
  </si>
  <si>
    <t>성과책임 행동 활용</t>
  </si>
  <si>
    <t>심리학의 연구방법</t>
  </si>
  <si>
    <t>뇌와 신경계 동기와 정서</t>
    <phoneticPr fontId="1" type="noConversion"/>
  </si>
  <si>
    <t>학습</t>
  </si>
  <si>
    <t>기억</t>
  </si>
  <si>
    <t>발달</t>
  </si>
  <si>
    <t>성격1</t>
    <phoneticPr fontId="1" type="noConversion"/>
  </si>
  <si>
    <t>성격2</t>
  </si>
  <si>
    <t>사회심리학</t>
  </si>
  <si>
    <t>이상심리학의 기본개념 신경발달장애</t>
    <phoneticPr fontId="1" type="noConversion"/>
  </si>
  <si>
    <t>조현병 스펙트럼 및 기타 정신병적 장애 양극성 및 관련 장애</t>
    <phoneticPr fontId="1" type="noConversion"/>
  </si>
  <si>
    <t>우울장애 불안장애</t>
    <phoneticPr fontId="1" type="noConversion"/>
  </si>
  <si>
    <t>강박 및 관련 장애 외상 및 스트레스 관련 장애</t>
    <phoneticPr fontId="1" type="noConversion"/>
  </si>
  <si>
    <t>해리장애 신체증상 및 관련 장애 급식 및 섭식장애</t>
    <phoneticPr fontId="1" type="noConversion"/>
  </si>
  <si>
    <t>성과 관련된 장애 파괴적 충동조절 및 품행장애</t>
    <phoneticPr fontId="1" type="noConversion"/>
  </si>
  <si>
    <t>물질 관련 및 중독장애 신경인지장애</t>
    <phoneticPr fontId="1" type="noConversion"/>
  </si>
  <si>
    <t>성격장애</t>
  </si>
  <si>
    <t>심리평가의 이해</t>
  </si>
  <si>
    <t>한국 웩슬러 성인용 지능검사</t>
  </si>
  <si>
    <t>한국 웩슬러 아동 지능검사</t>
  </si>
  <si>
    <t>객관적 검사1 MMPI_2</t>
    <phoneticPr fontId="1" type="noConversion"/>
  </si>
  <si>
    <t>객관적 검사2 PAI_TCI_16PF_NEO_PI_R</t>
    <phoneticPr fontId="1" type="noConversion"/>
  </si>
  <si>
    <t>투사적 검사</t>
  </si>
  <si>
    <t>아동 청소년 검사</t>
    <phoneticPr fontId="1" type="noConversion"/>
  </si>
  <si>
    <t>신경심리검사</t>
  </si>
  <si>
    <t>임상심리학의 개관</t>
  </si>
  <si>
    <t>임상심리학의 연구방법</t>
  </si>
  <si>
    <t>임상진단과 면접</t>
  </si>
  <si>
    <t>주요 이론적 모형들</t>
  </si>
  <si>
    <t>현대의 심리평가</t>
  </si>
  <si>
    <t>심리치료1 정신역동 심리치료</t>
    <phoneticPr fontId="1" type="noConversion"/>
  </si>
  <si>
    <t>심리치료2 행동 및 인지행동 치료</t>
    <phoneticPr fontId="1" type="noConversion"/>
  </si>
  <si>
    <t>심리치료3 주요 현상학적 심리치료 및 기타치료</t>
    <phoneticPr fontId="1" type="noConversion"/>
  </si>
  <si>
    <t>정현파 교류(전기(산업)기사)</t>
    <phoneticPr fontId="1" type="noConversion"/>
  </si>
  <si>
    <t>심리상담 방법과 과정</t>
  </si>
  <si>
    <t>집단상담</t>
  </si>
  <si>
    <t>정현파 교류</t>
  </si>
  <si>
    <t>가족상담 이론</t>
  </si>
  <si>
    <t>중독상담</t>
  </si>
  <si>
    <t>특수 문제별 상담1 성 상담 및 자살위기 상담</t>
    <phoneticPr fontId="1" type="noConversion"/>
  </si>
  <si>
    <t>특수 문제별 상담2 학습문제 상담 진로상담 비행청소년 상담</t>
    <phoneticPr fontId="1" type="noConversion"/>
  </si>
  <si>
    <t>심리평가의 기본적 이해 심리평가의 실제1</t>
    <phoneticPr fontId="1" type="noConversion"/>
  </si>
  <si>
    <t>심리평가의 실제2 지능과 웩슬러 지능검사</t>
    <phoneticPr fontId="1" type="noConversion"/>
  </si>
  <si>
    <t>웩슬러 아동 지능검사 WISC의 구성과 특성</t>
    <phoneticPr fontId="1" type="noConversion"/>
  </si>
  <si>
    <t>웩슬러 성인 지능검사 WAIS의 구성과 특성 웩슬러 지능검사 분석 해석</t>
    <phoneticPr fontId="1" type="noConversion"/>
  </si>
  <si>
    <t>다면적 인성검사MMPI의 타당도 척도</t>
    <phoneticPr fontId="1" type="noConversion"/>
  </si>
  <si>
    <t>다면적 인성검사MMPI의 임상 및 기타 척도 해석1</t>
    <phoneticPr fontId="1" type="noConversion"/>
  </si>
  <si>
    <t>다면적 인성검사MMPI의 해석2</t>
    <phoneticPr fontId="1" type="noConversion"/>
  </si>
  <si>
    <t>성격평가 질문지PAI의 구성과 임상</t>
    <phoneticPr fontId="1" type="noConversion"/>
  </si>
  <si>
    <t>기질 및 성격검사TCI의 이해 로르샤하Rorschach 검사의 이해</t>
    <phoneticPr fontId="1" type="noConversion"/>
  </si>
  <si>
    <t>집_나무_사람HTP 검사의 이해 신경심리평가의 이해와 기타 심리평가</t>
    <phoneticPr fontId="1" type="noConversion"/>
  </si>
  <si>
    <t>심리상담의 기본적 이해 및 윤리</t>
  </si>
  <si>
    <t>조상설비(전기(산업)기사)</t>
    <phoneticPr fontId="1" type="noConversion"/>
  </si>
  <si>
    <t>심리상담의 실제</t>
  </si>
  <si>
    <t>집단상담의 개념과 과정</t>
  </si>
  <si>
    <t>집단상담의 실제 단기상담의 이해</t>
    <phoneticPr fontId="1" type="noConversion"/>
  </si>
  <si>
    <t>심리상담의 기법</t>
  </si>
  <si>
    <t>조상설비</t>
  </si>
  <si>
    <t>중독상담의 이해</t>
  </si>
  <si>
    <t>성문제 상담 위기 및 자살상담의 이해1</t>
    <phoneticPr fontId="1" type="noConversion"/>
  </si>
  <si>
    <t>위기 및 자살상담의 이해2 진로 및 비행청소년 상담의 이해</t>
    <phoneticPr fontId="1" type="noConversion"/>
  </si>
  <si>
    <t>심리치료의 기본적 이해</t>
  </si>
  <si>
    <t>정신분석치료의 주요 개념1</t>
    <phoneticPr fontId="1" type="noConversion"/>
  </si>
  <si>
    <t>정신분석치료의 주요 개념2 정신분석치료의 실제</t>
    <phoneticPr fontId="1" type="noConversion"/>
  </si>
  <si>
    <t>행동치료의 주요 개념</t>
  </si>
  <si>
    <t>행동치료의 실제</t>
  </si>
  <si>
    <t>인지행동치료의 주요 개념 및 실제</t>
  </si>
  <si>
    <t>합리적 정서행동치료 인간중심치료와 실존치료의 이해</t>
    <phoneticPr fontId="1" type="noConversion"/>
  </si>
  <si>
    <t>게슈탈트 치료와 현실치료 변증법적 행동치료와 수용전념치료의 이해</t>
    <phoneticPr fontId="1" type="noConversion"/>
  </si>
  <si>
    <t>가족치료의 주요 개념 실제1</t>
    <phoneticPr fontId="1" type="noConversion"/>
  </si>
  <si>
    <t>가족치료의 실제2 단기 심리치료의 이해</t>
    <phoneticPr fontId="1" type="noConversion"/>
  </si>
  <si>
    <t>임상심리학의 자문과 교육</t>
  </si>
  <si>
    <t>정신사회 재활의 기본적 이해 모형</t>
    <phoneticPr fontId="1" type="noConversion"/>
  </si>
  <si>
    <t>정신사회 재활의 단계</t>
    <phoneticPr fontId="1" type="noConversion"/>
  </si>
  <si>
    <t>정신사회 재활의 실제</t>
    <phoneticPr fontId="1" type="noConversion"/>
  </si>
  <si>
    <t>재무제표 독해의 시작 재무상태표와 손익계산서</t>
    <phoneticPr fontId="1" type="noConversion"/>
  </si>
  <si>
    <t>재무상태표와 손익계산서는 한 몸</t>
  </si>
  <si>
    <t>손익계산 1_4단계 매출총이익에서 당기순이익까지</t>
    <phoneticPr fontId="1" type="noConversion"/>
  </si>
  <si>
    <t>재무제표 독해 실전1 손익계산서 재무상태표</t>
    <phoneticPr fontId="1" type="noConversion"/>
  </si>
  <si>
    <t>유형자산과 금융자산의 회계처리</t>
  </si>
  <si>
    <t>자산과 부채 구분과 현금흐름표의 이해</t>
    <phoneticPr fontId="1" type="noConversion"/>
  </si>
  <si>
    <t>재무제표 독해 실전2 기업의 활동성 분석</t>
    <phoneticPr fontId="1" type="noConversion"/>
  </si>
  <si>
    <t>원가회계의 개념</t>
  </si>
  <si>
    <t>원가의 개념</t>
  </si>
  <si>
    <t>제조원가와 비제조원가</t>
  </si>
  <si>
    <t>직접원가와 간접원가</t>
  </si>
  <si>
    <t>변동원가와 고정원가</t>
  </si>
  <si>
    <t>준변동원가와 준고정원가</t>
  </si>
  <si>
    <t>원가의 집계와 산출</t>
  </si>
  <si>
    <t>배부의 개념</t>
  </si>
  <si>
    <t>공장전체배부율과 부문별배부율</t>
  </si>
  <si>
    <t>보조부문원가의 배부1</t>
    <phoneticPr fontId="1" type="noConversion"/>
  </si>
  <si>
    <t>보조부문원가의 배부2</t>
  </si>
  <si>
    <t>보조부문원가의 배부3</t>
  </si>
  <si>
    <t>결합원가의 배부1</t>
    <phoneticPr fontId="1" type="noConversion"/>
  </si>
  <si>
    <t>결합원가의 배부2</t>
  </si>
  <si>
    <t>개별원가계산의 개념</t>
  </si>
  <si>
    <t>개별원가계산의 종합예제</t>
  </si>
  <si>
    <t>종합원가계산의 개념</t>
  </si>
  <si>
    <t>종합원가계산의 기초 학습</t>
  </si>
  <si>
    <t>선입선출법</t>
  </si>
  <si>
    <t>평균법</t>
  </si>
  <si>
    <t>재고자산의 개념과 취득원가</t>
  </si>
  <si>
    <t>계속기록법과 실사법</t>
  </si>
  <si>
    <t>개별법</t>
  </si>
  <si>
    <t>선입선출법과 후입선출법</t>
  </si>
  <si>
    <t>총평균법과 이동평균법</t>
  </si>
  <si>
    <t>감모손실과 평가손실</t>
  </si>
  <si>
    <t>소매재고법</t>
  </si>
  <si>
    <t>사채의 개념과 가격결정원리</t>
  </si>
  <si>
    <t>사채의 할인발행</t>
  </si>
  <si>
    <t>사채의 할증발행</t>
  </si>
  <si>
    <t>자본의 개념과 분류</t>
  </si>
  <si>
    <t>자본금과 자본잉여금</t>
  </si>
  <si>
    <t>자본조정 자기주식</t>
    <phoneticPr fontId="1" type="noConversion"/>
  </si>
  <si>
    <t>자본조정 기타자본조정</t>
    <phoneticPr fontId="1" type="noConversion"/>
  </si>
  <si>
    <t>이익잉여금</t>
  </si>
  <si>
    <t>조상설비 개폐장치 보호기 중성점 접지방식 문제풀이(전기(산업)기사)</t>
    <phoneticPr fontId="1" type="noConversion"/>
  </si>
  <si>
    <t>기타포괄손익누계액1</t>
    <phoneticPr fontId="1" type="noConversion"/>
  </si>
  <si>
    <t>기타포괄손익누계액2</t>
  </si>
  <si>
    <t>미래가치와 현재가치 일시불</t>
    <phoneticPr fontId="1" type="noConversion"/>
  </si>
  <si>
    <t>연금의 미래가치와 현재가치</t>
  </si>
  <si>
    <t>현재가치의 응용</t>
  </si>
  <si>
    <t>순현재가치 NPV와 내부수익률 IRR</t>
    <phoneticPr fontId="1" type="noConversion"/>
  </si>
  <si>
    <t>자본예산의 개념과 절차</t>
  </si>
  <si>
    <t>현금흐름의 추정1</t>
    <phoneticPr fontId="1" type="noConversion"/>
  </si>
  <si>
    <t>현금흐름의 추정2</t>
  </si>
  <si>
    <t>투자안 평가기법1</t>
    <phoneticPr fontId="1" type="noConversion"/>
  </si>
  <si>
    <t>투자안 평가기법2</t>
  </si>
  <si>
    <t>평균_분산_표준편차_공분산_상관계수의 개념</t>
    <phoneticPr fontId="1" type="noConversion"/>
  </si>
  <si>
    <t>포트폴리오의 기본 개념</t>
  </si>
  <si>
    <t>개별 주식에 대한 투자</t>
  </si>
  <si>
    <t>포트폴리오에 대한 투자1</t>
    <phoneticPr fontId="1" type="noConversion"/>
  </si>
  <si>
    <t>포트폴리오에 대한 투자2</t>
  </si>
  <si>
    <t>무위험자산과 투자결정원리</t>
  </si>
  <si>
    <t>자본시장선 CML</t>
    <phoneticPr fontId="1" type="noConversion"/>
  </si>
  <si>
    <t>체계적위험과 베타계수</t>
  </si>
  <si>
    <t>증권시장선 SML</t>
    <phoneticPr fontId="1" type="noConversion"/>
  </si>
  <si>
    <t>재무제표 분석의 개념</t>
  </si>
  <si>
    <t>우리나라의 회계기준</t>
  </si>
  <si>
    <t>재무제표의 작성과 표시 일반사항</t>
    <phoneticPr fontId="1" type="noConversion"/>
  </si>
  <si>
    <t>재무상태표</t>
  </si>
  <si>
    <t>손익계산서</t>
  </si>
  <si>
    <t>현금흐름표</t>
  </si>
  <si>
    <t>자본변동표</t>
  </si>
  <si>
    <t>조상설비 개폐장치 보호기 중성점 접지방식 문제풀이</t>
  </si>
  <si>
    <t>감사보고서와 사업보고서</t>
  </si>
  <si>
    <t>재무제표 분석 총론</t>
  </si>
  <si>
    <t>유동성 분석1</t>
    <phoneticPr fontId="1" type="noConversion"/>
  </si>
  <si>
    <t>유동성 분석2</t>
  </si>
  <si>
    <t>영업주기 분석</t>
  </si>
  <si>
    <t>회전율 분석</t>
  </si>
  <si>
    <t>수익성 분석1</t>
    <phoneticPr fontId="1" type="noConversion"/>
  </si>
  <si>
    <t>수익성 분석2</t>
  </si>
  <si>
    <t>수익성 분석3</t>
  </si>
  <si>
    <t>현금흐름 분석1</t>
    <phoneticPr fontId="1" type="noConversion"/>
  </si>
  <si>
    <t>현금흐름 분석2</t>
  </si>
  <si>
    <t>성장성 분석</t>
  </si>
  <si>
    <t>장기지급능력 분석1</t>
    <phoneticPr fontId="1" type="noConversion"/>
  </si>
  <si>
    <t>장기지급능력 분석2</t>
  </si>
  <si>
    <t>주식 관련 재무 분석1</t>
    <phoneticPr fontId="1" type="noConversion"/>
  </si>
  <si>
    <t>주식 관련 재무 분석2</t>
  </si>
  <si>
    <t>자바프로그래밍 시작하기</t>
  </si>
  <si>
    <t>클래스와 인스턴스 이해하기</t>
  </si>
  <si>
    <t>객체 지향 프로그래밍하기</t>
  </si>
  <si>
    <t>this와 static 이해하기</t>
  </si>
  <si>
    <t>배열과 ArrayList 이해하기</t>
  </si>
  <si>
    <t>상속과 형변환 활용하기</t>
  </si>
  <si>
    <t>매서드 재정의 및 다형성 활용하기</t>
  </si>
  <si>
    <t>추상클래스 이해하기</t>
  </si>
  <si>
    <t>인터페이스 이해하기</t>
  </si>
  <si>
    <t>인터페이스 활용하기</t>
  </si>
  <si>
    <t>기본 클래스 이해하기</t>
  </si>
  <si>
    <t>컬렉션 프레임워크 활용하기</t>
  </si>
  <si>
    <t>내부클래스 람다식 활용하기</t>
    <phoneticPr fontId="1" type="noConversion"/>
  </si>
  <si>
    <t>예외처리 활용하기</t>
  </si>
  <si>
    <t>자바 입출력 구현하기</t>
  </si>
  <si>
    <t>Thread 프로그래밍하기</t>
  </si>
  <si>
    <t>RDBMS 소개 및 오라클 18c 설치</t>
  </si>
  <si>
    <t>SQL Developer 설치와 오라클 기본 설정</t>
  </si>
  <si>
    <t>데이터 저장소 테이블 파헤치기</t>
    <phoneticPr fontId="1" type="noConversion"/>
  </si>
  <si>
    <t>SQL의 정의와 테이블 생성하기</t>
  </si>
  <si>
    <t>SQL의 대표주자 SELECT 파헤치기</t>
    <phoneticPr fontId="1" type="noConversion"/>
  </si>
  <si>
    <t>SQL 연산자와 표현식 알기</t>
  </si>
  <si>
    <t>SQL 함수1 문자_숫자_날짜형 함수</t>
    <phoneticPr fontId="1" type="noConversion"/>
  </si>
  <si>
    <t>SQL 함수2 형변환_기타함수</t>
    <phoneticPr fontId="1" type="noConversion"/>
  </si>
  <si>
    <t>집계쿼리_집계함수와 GROUP BY 절</t>
    <phoneticPr fontId="1" type="noConversion"/>
  </si>
  <si>
    <t>집합쿼리_집합연산자</t>
    <phoneticPr fontId="1" type="noConversion"/>
  </si>
  <si>
    <t>테이블간 관계 맺기_내부조인 외부조인</t>
    <phoneticPr fontId="1" type="noConversion"/>
  </si>
  <si>
    <t>서브쿼리 활용하기</t>
  </si>
  <si>
    <t>테이블 간 관계 맺기_ANSI조인 세미조인</t>
    <phoneticPr fontId="1" type="noConversion"/>
  </si>
  <si>
    <t>데이터 입력 및 관리하기</t>
  </si>
  <si>
    <t>트랜잭션 처리와 DB 객체 탐색하기</t>
  </si>
  <si>
    <t>시노님과 시퀀스 활용하기</t>
  </si>
  <si>
    <t>파이썬 개발환경 구축 및 데이터분석 이해</t>
  </si>
  <si>
    <t>NumPy란</t>
    <phoneticPr fontId="1" type="noConversion"/>
  </si>
  <si>
    <t>ndarray 배열 구조와 인덱싱</t>
  </si>
  <si>
    <t>ndarray 배열 연산과 matplotlib</t>
  </si>
  <si>
    <t>Pandas 개념과 DataFrame 입문</t>
  </si>
  <si>
    <t>Pandas DataFrame 활용하기</t>
    <phoneticPr fontId="1" type="noConversion"/>
  </si>
  <si>
    <t>데이터 셀렉션 및 필터링</t>
  </si>
  <si>
    <t>DataFrame 데이터추가와 집합함수 Aggregation</t>
    <phoneticPr fontId="1" type="noConversion"/>
  </si>
  <si>
    <t>결손데이터 처리와 DataFrame 데이터 정렬과 타입 변환</t>
    <phoneticPr fontId="1" type="noConversion"/>
  </si>
  <si>
    <t>DataFrame 조작과 Pandas 입출력</t>
  </si>
  <si>
    <t>문자열과 내장함수</t>
  </si>
  <si>
    <t>중성점 접지방식(전기(산업)기사)</t>
    <phoneticPr fontId="1" type="noConversion"/>
  </si>
  <si>
    <t>변수 scope 함수의 반환값과 매개변수</t>
    <phoneticPr fontId="1" type="noConversion"/>
  </si>
  <si>
    <t>람다 함수와 사용자 정의 함수</t>
  </si>
  <si>
    <t>모듈 생성하기</t>
  </si>
  <si>
    <t>파일 입출력</t>
  </si>
  <si>
    <t>예외처리와 객체지향 프로그래밍 입문</t>
  </si>
  <si>
    <t>중성점 접지방식</t>
  </si>
  <si>
    <t>상속과 오버라이딩</t>
  </si>
  <si>
    <t>웹크롤링 스크래핑이란</t>
    <phoneticPr fontId="1" type="noConversion"/>
  </si>
  <si>
    <t>Beautiful Soup과 셀레니움 활용하기</t>
  </si>
  <si>
    <t>Colab KoNLPy 그리고 워드클라우드</t>
    <phoneticPr fontId="1" type="noConversion"/>
  </si>
  <si>
    <t>오픈 API 활용하기</t>
  </si>
  <si>
    <t>파이썬 개발 환경 구성하기</t>
  </si>
  <si>
    <t>변수_타입 그리고 입출력</t>
    <phoneticPr fontId="1" type="noConversion"/>
  </si>
  <si>
    <t>입출력 실습과 연산자</t>
  </si>
  <si>
    <t>분기문 if else 개념잡기</t>
    <phoneticPr fontId="1" type="noConversion"/>
  </si>
  <si>
    <t>반복문 for문 개념잡기</t>
  </si>
  <si>
    <t>반복문 while문 개념잡기</t>
  </si>
  <si>
    <t>파이썬 자료구조 그리고 리스트</t>
    <phoneticPr fontId="1" type="noConversion"/>
  </si>
  <si>
    <t>리스트의 연산과 조작함수</t>
  </si>
  <si>
    <t>리스트 컨프리헨션 map함수와 튜플 이해하기</t>
    <phoneticPr fontId="1" type="noConversion"/>
  </si>
  <si>
    <t>딕셔너리 개념과 실습</t>
  </si>
  <si>
    <t>Getting Start Python</t>
  </si>
  <si>
    <t>기본 자료형과 연산자</t>
  </si>
  <si>
    <t>자료형을 이용한 자료 관리</t>
  </si>
  <si>
    <t>표준입출력</t>
  </si>
  <si>
    <t>제어문</t>
  </si>
  <si>
    <t>직류기 예상문제(전기(산업)기사)</t>
    <phoneticPr fontId="1" type="noConversion"/>
  </si>
  <si>
    <t>클래스</t>
  </si>
  <si>
    <t>클래스의 상속과 다향성 Polymorphism</t>
    <phoneticPr fontId="1" type="noConversion"/>
  </si>
  <si>
    <t>모듈</t>
  </si>
  <si>
    <t>Os 모듈과 파일 입출력</t>
  </si>
  <si>
    <t>파이썬이란</t>
  </si>
  <si>
    <t>파이썬 개발 환경 구성</t>
  </si>
  <si>
    <t>파이썬 프로그래밍의 기초_기본 자료형</t>
    <phoneticPr fontId="1" type="noConversion"/>
  </si>
  <si>
    <t>파이썬 자료 구조 이해</t>
  </si>
  <si>
    <t>리스트 자료형</t>
  </si>
  <si>
    <t>튜플 자료형</t>
  </si>
  <si>
    <t>딕셔너리 자료 구조</t>
  </si>
  <si>
    <t>집합 자료 구조</t>
  </si>
  <si>
    <t>불 boolean 자료형 변수 관리</t>
    <phoneticPr fontId="1" type="noConversion"/>
  </si>
  <si>
    <t>프로그램 제어 제어문</t>
    <phoneticPr fontId="1" type="noConversion"/>
  </si>
  <si>
    <t>조건문 if문</t>
  </si>
  <si>
    <t>while문</t>
  </si>
  <si>
    <t>직류기 예상문제</t>
  </si>
  <si>
    <t>함수 사용</t>
  </si>
  <si>
    <t>파일 다루기</t>
  </si>
  <si>
    <t>객체지향 언어 이해</t>
  </si>
  <si>
    <t>데이터 사이언스 이해</t>
  </si>
  <si>
    <t>개발 환경 구성</t>
  </si>
  <si>
    <t>Numpy 이해 및 실습</t>
  </si>
  <si>
    <t>pandas 이해 및 실습</t>
  </si>
  <si>
    <t>DataFrame 다루기 실습</t>
  </si>
  <si>
    <t>DataFrame 추가 및 선택 실습</t>
  </si>
  <si>
    <t>DataFrame 수정 및 삭제 실습</t>
  </si>
  <si>
    <t>데이터 파일 처리1</t>
    <phoneticPr fontId="1" type="noConversion"/>
  </si>
  <si>
    <t>데이터 파일 처리2</t>
  </si>
  <si>
    <t>데이터 정보 확인</t>
  </si>
  <si>
    <t>통계 정보 확인</t>
  </si>
  <si>
    <t>결측치 변환</t>
  </si>
  <si>
    <t>결측치 삭제</t>
  </si>
  <si>
    <t>의사결정을 위한 데이터 시각화</t>
  </si>
  <si>
    <t>향상된 시각화 라이브러리</t>
  </si>
  <si>
    <t>타이타닉 탐색적 데이터 분석</t>
  </si>
  <si>
    <t>R이해하기</t>
  </si>
  <si>
    <t>R언어 개발 환경 구성하기</t>
  </si>
  <si>
    <t>변수 벡터의 개념</t>
    <phoneticPr fontId="1" type="noConversion"/>
  </si>
  <si>
    <t>벡터 만들기 함수</t>
    <phoneticPr fontId="1" type="noConversion"/>
  </si>
  <si>
    <t>자료형 이해1</t>
    <phoneticPr fontId="1" type="noConversion"/>
  </si>
  <si>
    <t>자료형 이해2</t>
  </si>
  <si>
    <t>매트릭스 활용</t>
  </si>
  <si>
    <t>데이터프레임 활용1</t>
    <phoneticPr fontId="1" type="noConversion"/>
  </si>
  <si>
    <t>데이터프레임 활용2</t>
  </si>
  <si>
    <t>데이터 입출력1</t>
    <phoneticPr fontId="1" type="noConversion"/>
  </si>
  <si>
    <t>데이터 입출력2</t>
  </si>
  <si>
    <t>제어문과 함수</t>
  </si>
  <si>
    <t>기본그래프1 막대그래프</t>
    <phoneticPr fontId="1" type="noConversion"/>
  </si>
  <si>
    <t>기본그래프2 히스토그램 다중그래프</t>
    <phoneticPr fontId="1" type="noConversion"/>
  </si>
  <si>
    <t>기본그래프3 원그래프 선그래프</t>
    <phoneticPr fontId="1" type="noConversion"/>
  </si>
  <si>
    <t>기본그래프4 상자그림 산점도</t>
    <phoneticPr fontId="1" type="noConversion"/>
  </si>
  <si>
    <t>데이터 분석</t>
  </si>
  <si>
    <t>데이터 전처리1</t>
    <phoneticPr fontId="1" type="noConversion"/>
  </si>
  <si>
    <t>데이터 전처리2</t>
  </si>
  <si>
    <t>고급그래프</t>
  </si>
  <si>
    <t>ggplot2 활용</t>
  </si>
  <si>
    <t>데이터 분석 사례</t>
  </si>
  <si>
    <t>데이터 수집·분석 실습1</t>
    <phoneticPr fontId="1" type="noConversion"/>
  </si>
  <si>
    <t>데이터 수집·분석 실습2</t>
  </si>
  <si>
    <t>김용섭의 언컨택트 새로운 트렌드를 분석하라</t>
    <phoneticPr fontId="1" type="noConversion"/>
  </si>
  <si>
    <t>Get it Trend 디지털 트랜스포메이션 비즈니스의 패러다임</t>
    <phoneticPr fontId="1" type="noConversion"/>
  </si>
  <si>
    <t>최재붕의 포노사피엔스 디지털 문명으로 진화하라</t>
    <phoneticPr fontId="1" type="noConversion"/>
  </si>
  <si>
    <t>개발코딩 지식 개념</t>
    <phoneticPr fontId="1" type="noConversion"/>
  </si>
  <si>
    <t>WEB APP</t>
    <phoneticPr fontId="1" type="noConversion"/>
  </si>
  <si>
    <t>그들은 어떻게 디지털 트랜스포메이션에 성공했나1</t>
    <phoneticPr fontId="1" type="noConversion"/>
  </si>
  <si>
    <t>그들은 어떻게 디지털 트랜스포메이션에 성공했나2</t>
  </si>
  <si>
    <t>비즈니스계의 종합 격투기 D2C</t>
    <phoneticPr fontId="1" type="noConversion"/>
  </si>
  <si>
    <t>연결_혁신을 일으키다</t>
    <phoneticPr fontId="1" type="noConversion"/>
  </si>
  <si>
    <t>탈중앙화 생태계와 웹 삼쩜영 플랫폼</t>
    <phoneticPr fontId="1" type="noConversion"/>
  </si>
  <si>
    <t>웹 삼쩜영의 브레인 인공지능</t>
    <phoneticPr fontId="1" type="noConversion"/>
  </si>
  <si>
    <t>직류기_1(전기(산업)기사)</t>
    <phoneticPr fontId="1" type="noConversion"/>
  </si>
  <si>
    <t>직류기_1</t>
  </si>
  <si>
    <t>직류기_2(전기(산업)기사)</t>
    <phoneticPr fontId="1" type="noConversion"/>
  </si>
  <si>
    <t>직류기_2</t>
  </si>
  <si>
    <t>직류기_3(전기(산업)기사)</t>
    <phoneticPr fontId="1" type="noConversion"/>
  </si>
  <si>
    <t>직류기_3</t>
  </si>
  <si>
    <t>진공중의 도체계 예상문제(전기(산업)기사)</t>
    <phoneticPr fontId="1" type="noConversion"/>
  </si>
  <si>
    <t>진공중의 도체계 예상문제</t>
  </si>
  <si>
    <t>진공중의 도체계_1(전기(산업)기사)</t>
    <phoneticPr fontId="1" type="noConversion"/>
  </si>
  <si>
    <t>진공중의 도체계_1</t>
  </si>
  <si>
    <t>인류세 Anthropocene와 지구적 세계관</t>
    <phoneticPr fontId="1" type="noConversion"/>
  </si>
  <si>
    <t>한 번에 읽히는 기획안과 문서 작성 노하우</t>
    <phoneticPr fontId="1" type="noConversion"/>
  </si>
  <si>
    <t>고미숙의 글쓰기 절차탁마의 자세로 소통하라</t>
    <phoneticPr fontId="1" type="noConversion"/>
  </si>
  <si>
    <t>서울대 인기 교양강좌 이상원 교수의 글쓰기 수업</t>
    <phoneticPr fontId="1" type="noConversion"/>
  </si>
  <si>
    <t>베트남 라이징</t>
  </si>
  <si>
    <t>커뮤니티 자본론</t>
  </si>
  <si>
    <t>이기적 시간관리</t>
  </si>
  <si>
    <t>당신 앞의 미래</t>
  </si>
  <si>
    <t>노력의 배신</t>
  </si>
  <si>
    <t>일 만명 리더를 변화시킨 리더 수업</t>
  </si>
  <si>
    <t>AI로 브랜딩하다</t>
  </si>
  <si>
    <t>경제 읽어주는 남자의 15분 경제 특강</t>
  </si>
  <si>
    <t>AI전쟁</t>
  </si>
  <si>
    <t>크립토사피엔스와 변화하는 세상의 질서</t>
  </si>
  <si>
    <t>기술전쟁</t>
  </si>
  <si>
    <t>초인류</t>
  </si>
  <si>
    <t>다오 DAO</t>
  </si>
  <si>
    <t>말을 잘한다는 것</t>
  </si>
  <si>
    <t>사운드 오브 머니</t>
  </si>
  <si>
    <t>거대한 충격 이후의 세계</t>
  </si>
  <si>
    <t>ESG 생존경영</t>
  </si>
  <si>
    <t>새로운 인류 알파세대</t>
  </si>
  <si>
    <t>DX by UX</t>
  </si>
  <si>
    <t>챗GPT 새로운 기회</t>
  </si>
  <si>
    <t>마음을 움직이는 일</t>
  </si>
  <si>
    <t>킹달러의 미래</t>
  </si>
  <si>
    <t>The HR</t>
  </si>
  <si>
    <t>챗GPT 빅 웨이브</t>
  </si>
  <si>
    <t>블록체인과 데이터 삼쩜영</t>
  </si>
  <si>
    <t>2050 미중 패권전쟁과 세계경제 시나리오</t>
  </si>
  <si>
    <t>데이터와 사례로 보는 미래의 직장</t>
  </si>
  <si>
    <t>스크럼의 힘</t>
  </si>
  <si>
    <t>생성 AI 혁명</t>
  </si>
  <si>
    <t>익스체인지</t>
  </si>
  <si>
    <t>호모 아딕투스_알고리즘을 설계한 신인류의 탄생</t>
  </si>
  <si>
    <t>모바일 미래보고서 2023</t>
  </si>
  <si>
    <t>AI로 경영하라</t>
  </si>
  <si>
    <t>켄 블랜차드 리더십 수업</t>
  </si>
  <si>
    <t>공학의 시간 세상에 없던 새로운 기회를 선취하는 디지털 대전환기</t>
  </si>
  <si>
    <t>MZ세대와 라떼 사장님이 함께 만드는 조직문화</t>
  </si>
  <si>
    <t>대한민국 이커머스의 역사</t>
  </si>
  <si>
    <t>슈퍼달러 슈퍼리치 환율과 썸 타기</t>
  </si>
  <si>
    <t>언어를 디자인하라 언어 레벨업의 기술</t>
  </si>
  <si>
    <t>2023 트렌드 노트 새로운 소비주체의 등장</t>
  </si>
  <si>
    <t>디지털 트렌드 2023</t>
  </si>
  <si>
    <t>잘 파는 사람은 이렇게 팝니다</t>
  </si>
  <si>
    <t>절대적이며 상대적인 리더십의 물리학</t>
  </si>
  <si>
    <t>2023 콘텐츠가 전부다</t>
  </si>
  <si>
    <t>커뮤니티는 어떻게 브랜드의 무기가 되는가</t>
  </si>
  <si>
    <t>새로운 시대 조직의 조건</t>
  </si>
  <si>
    <t>디지털트랜스포메이션 시대의 디지털마케팅 커뮤니케이션 전략</t>
  </si>
  <si>
    <t>데이터로 말한다 퍼포먼스 마케팅</t>
  </si>
  <si>
    <t>팬시 취향을 삽니다 MZ세대 프리미엄 소비 인사이트</t>
  </si>
  <si>
    <t>스케일 임팩트 사회적 경영의 새로운 화두</t>
  </si>
  <si>
    <t>기후위기 부의 대전환</t>
  </si>
  <si>
    <t>CES 2023 빅테크 9</t>
  </si>
  <si>
    <t>팀장 바로 당신의 조건</t>
  </si>
  <si>
    <t>웹 삼쩜영 참여 공유 보상이 가져오는 새로운 미래</t>
  </si>
  <si>
    <t>컬처덱 조직 문화를 선언하는 가장 강력한 방법</t>
  </si>
  <si>
    <t>10권으로 끝내는 팀장 리더십</t>
  </si>
  <si>
    <t>혁신 기업 케이스 스터디</t>
  </si>
  <si>
    <t>직장인이 알아야 할 미래 시나리오</t>
  </si>
  <si>
    <t>마케팅 전략 필독서 10</t>
  </si>
  <si>
    <t>모두를 위한 ICT 트렌드</t>
  </si>
  <si>
    <t>10권으로 읽는 크리에이티브 코드</t>
  </si>
  <si>
    <t>경영GURU 필독서 읽은 척 매뉴얼 1</t>
  </si>
  <si>
    <t>경영GURU 필독서 읽은 척 매뉴얼 2</t>
  </si>
  <si>
    <t>조직문화가 전부다</t>
  </si>
  <si>
    <t>어른들도 집중력 훈련이 필요합니다</t>
  </si>
  <si>
    <t>사업전략 스쿨 1</t>
  </si>
  <si>
    <t>사업전략 스쿨 2</t>
  </si>
  <si>
    <t>비즈니스 모델 스쿨</t>
  </si>
  <si>
    <t>DT의 현재와 미래</t>
  </si>
  <si>
    <t>DT 시대 직장인 코어스킬</t>
  </si>
  <si>
    <t>관계의 어려움 심리학으로 풀다</t>
  </si>
  <si>
    <t>모나미 153 브랜딩</t>
  </si>
  <si>
    <t>관계력</t>
  </si>
  <si>
    <t>리더의 일</t>
  </si>
  <si>
    <t>모바일 미래보고서 2024</t>
  </si>
  <si>
    <t>내 삶의 시간을 선택하는 기술 블럭식스</t>
    <phoneticPr fontId="1" type="noConversion"/>
  </si>
  <si>
    <t>예의로운 직장 생활 비즈니스 매너</t>
    <phoneticPr fontId="1" type="noConversion"/>
  </si>
  <si>
    <t>ChatGPT 업무에 100퍼센트 활용하기</t>
    <phoneticPr fontId="1" type="noConversion"/>
  </si>
  <si>
    <t>슬기로운 통계생활_Tidyverse 기초과정</t>
    <phoneticPr fontId="1" type="noConversion"/>
  </si>
  <si>
    <t>마크다운 Markdown 문법 익히기</t>
    <phoneticPr fontId="1" type="noConversion"/>
  </si>
  <si>
    <t>kable 함수를 사용한 표 table 다루기</t>
    <phoneticPr fontId="1" type="noConversion"/>
  </si>
  <si>
    <t xml:space="preserve">dnorm 을 이용한 정규분포 모수의 이해 </t>
    <phoneticPr fontId="1" type="noConversion"/>
  </si>
  <si>
    <t>정규분포 Normal dist</t>
    <phoneticPr fontId="1" type="noConversion"/>
  </si>
  <si>
    <t>회귀직선 계수가 확률변수라고</t>
    <phoneticPr fontId="1" type="noConversion"/>
  </si>
  <si>
    <t>진공중의 도체계_2(전기(산업)기사)</t>
    <phoneticPr fontId="1" type="noConversion"/>
  </si>
  <si>
    <t>상관계수 correlation coefficient</t>
    <phoneticPr fontId="1" type="noConversion"/>
  </si>
  <si>
    <t>함수와 참조 민감도 분석 실습</t>
    <phoneticPr fontId="1" type="noConversion"/>
  </si>
  <si>
    <t>다양한 차트 시각화 개체 선 차트와 분산형</t>
    <phoneticPr fontId="1" type="noConversion"/>
  </si>
  <si>
    <t>다양한 차트 시각화 개체 특수 목적 차트</t>
    <phoneticPr fontId="1" type="noConversion"/>
  </si>
  <si>
    <t>똑똑하게 일하는 노하우_노션 먼데이 활용법</t>
    <phoneticPr fontId="1" type="noConversion"/>
  </si>
  <si>
    <t>진공중의 도체계_2</t>
  </si>
  <si>
    <t>컨텍스트로 승부하라_고객중심경영</t>
    <phoneticPr fontId="1" type="noConversion"/>
  </si>
  <si>
    <t>코로나(전기(산업)기사)</t>
    <phoneticPr fontId="1" type="noConversion"/>
  </si>
  <si>
    <t>코로나</t>
  </si>
  <si>
    <t>코로나 이상전압 고장계산 문제풀이(전기(산업)기사)</t>
    <phoneticPr fontId="1" type="noConversion"/>
  </si>
  <si>
    <t>코로나 이상전압 고장계산 문제풀이</t>
  </si>
  <si>
    <t>키르히호프 법칙과 전지(전기(산업)기사)</t>
    <phoneticPr fontId="1" type="noConversion"/>
  </si>
  <si>
    <t>왜 프레젠테이션인가</t>
    <phoneticPr fontId="1" type="noConversion"/>
  </si>
  <si>
    <t>프레젠테이션에도 레벨이 있다</t>
    <phoneticPr fontId="1" type="noConversion"/>
  </si>
  <si>
    <t>프레젠테이션은 왜 어려운가</t>
    <phoneticPr fontId="1" type="noConversion"/>
  </si>
  <si>
    <t>기업경영의 최우선 가치 윤리경영</t>
    <phoneticPr fontId="1" type="noConversion"/>
  </si>
  <si>
    <t>키르히호프 법칙과 전지</t>
  </si>
  <si>
    <t>영어의 뿌리를 털어보자</t>
    <phoneticPr fontId="1" type="noConversion"/>
  </si>
  <si>
    <t>태국의 경제 (1)_농업에서 제조업과 관광산업으로_태국</t>
    <phoneticPr fontId="1" type="noConversion"/>
  </si>
  <si>
    <t>태국의 경제 (1)_농업에서 제조업과 관광산업으로</t>
  </si>
  <si>
    <t>태국의 경제 (2)_태국 40 이제는 4차 산업으로_태국</t>
    <phoneticPr fontId="1" type="noConversion"/>
  </si>
  <si>
    <t>태국의 경제 (2)_태국 40 이제는 4차 산업으로</t>
  </si>
  <si>
    <t>1유형의 성장전략 리더십 스타일</t>
    <phoneticPr fontId="1" type="noConversion"/>
  </si>
  <si>
    <t>2유형의 성장전략 리더십 스타일</t>
    <phoneticPr fontId="1" type="noConversion"/>
  </si>
  <si>
    <t>3유형의 성장전략 리더십 스타일</t>
    <phoneticPr fontId="1" type="noConversion"/>
  </si>
  <si>
    <t>4유형의 성장전략 리더십 스타일</t>
  </si>
  <si>
    <t>5유형의 성장전략 리더십 스타일</t>
  </si>
  <si>
    <t>6유형의 성장전략 리더십 스타일</t>
  </si>
  <si>
    <t>7유형의 성장전략 리더십 스타일</t>
  </si>
  <si>
    <t>8유형의 성장전략 리더십 스타일</t>
  </si>
  <si>
    <t>태국의 경제 (3)_Thai Kitchen to the World_태국</t>
    <phoneticPr fontId="1" type="noConversion"/>
  </si>
  <si>
    <t>밀레니얼 리더십 하마터면 꼰대가 될 뻔 했다</t>
    <phoneticPr fontId="1" type="noConversion"/>
  </si>
  <si>
    <t>센 세대 낀 세대 신세대의 소통과 공감</t>
    <phoneticPr fontId="1" type="noConversion"/>
  </si>
  <si>
    <t>필요할 때 골라 쓰는 상황별 리더십 사용법</t>
    <phoneticPr fontId="1" type="noConversion"/>
  </si>
  <si>
    <t>똑똑 마음을 두드리는 감성리더십</t>
    <phoneticPr fontId="1" type="noConversion"/>
  </si>
  <si>
    <t>일이 즐거운 조직문화 OKR 성과관리</t>
    <phoneticPr fontId="1" type="noConversion"/>
  </si>
  <si>
    <t>요즘 리더의 일하는 방식</t>
    <phoneticPr fontId="1" type="noConversion"/>
  </si>
  <si>
    <t>탁월성_높은 브랜드 가치를 가져라</t>
    <phoneticPr fontId="1" type="noConversion"/>
  </si>
  <si>
    <t>유연성_개방적인 분위기로 조직에 날개를 달아라</t>
    <phoneticPr fontId="1" type="noConversion"/>
  </si>
  <si>
    <t>변혁성_변화를 주도하라</t>
    <phoneticPr fontId="1" type="noConversion"/>
  </si>
  <si>
    <t>차별화_개성이 천재성을 이긴다</t>
    <phoneticPr fontId="1" type="noConversion"/>
  </si>
  <si>
    <t>몰입의 경영_혼을 다하여 본질을 꿰뚫는다</t>
    <phoneticPr fontId="1" type="noConversion"/>
  </si>
  <si>
    <t>과감한 실험과 도전 정신_혁신을 선도하라</t>
    <phoneticPr fontId="1" type="noConversion"/>
  </si>
  <si>
    <t>상호 협력의 힘_좋은 동료가 좋은 리더를 만든다</t>
    <phoneticPr fontId="1" type="noConversion"/>
  </si>
  <si>
    <t>감성과 신뢰_진심을 담은 소통이 충성을 부른다</t>
    <phoneticPr fontId="1" type="noConversion"/>
  </si>
  <si>
    <t>혁신의 도미노 현상_혁신은 또 다른 혁신을 부른다</t>
    <phoneticPr fontId="1" type="noConversion"/>
  </si>
  <si>
    <t>창조적 모방_진부한 답습을 버리고 끊임없이 혁신하라</t>
    <phoneticPr fontId="1" type="noConversion"/>
  </si>
  <si>
    <t>비전의 실천_글로벌 기업으로 도약하라</t>
    <phoneticPr fontId="1" type="noConversion"/>
  </si>
  <si>
    <t>번아웃의 이해_나도 번아웃일까</t>
    <phoneticPr fontId="1" type="noConversion"/>
  </si>
  <si>
    <t>마음 몸 정신 나 객관화하기</t>
    <phoneticPr fontId="1" type="noConversion"/>
  </si>
  <si>
    <t>내면아이와 내면부모 나 자신 알기</t>
    <phoneticPr fontId="1" type="noConversion"/>
  </si>
  <si>
    <t>알아차림 해방의 순간 만나기</t>
    <phoneticPr fontId="1" type="noConversion"/>
  </si>
  <si>
    <t>교감신경과 부교감신경 균형 이루기</t>
    <phoneticPr fontId="1" type="noConversion"/>
  </si>
  <si>
    <t>나를 살피고 성장시키는 심리학</t>
    <phoneticPr fontId="1" type="noConversion"/>
  </si>
  <si>
    <t>실력 인성 센스 인정받고 직장생활 잘하는 법</t>
    <phoneticPr fontId="1" type="noConversion"/>
  </si>
  <si>
    <t>변증법적 행동치료 DBT의 주요 내용</t>
    <phoneticPr fontId="1" type="noConversion"/>
  </si>
  <si>
    <t>체인분석의 이해 변증법적 행동치료 DBT 핵심 기술</t>
    <phoneticPr fontId="1" type="noConversion"/>
  </si>
  <si>
    <t>좋은 삶 행복한 삶</t>
    <phoneticPr fontId="1" type="noConversion"/>
  </si>
  <si>
    <t xml:space="preserve">행복은 行福 Serendipity </t>
    <phoneticPr fontId="1" type="noConversion"/>
  </si>
  <si>
    <t>세상에서 가장 소중한 나 공부법</t>
    <phoneticPr fontId="1" type="noConversion"/>
  </si>
  <si>
    <t>주택청약제도의 이해와 청약당첨 전략</t>
    <phoneticPr fontId="1" type="noConversion"/>
  </si>
  <si>
    <t>연금으로 살까 월세로 살까</t>
    <phoneticPr fontId="1" type="noConversion"/>
  </si>
  <si>
    <t>아파트 그것이 알고 싶다</t>
    <phoneticPr fontId="1" type="noConversion"/>
  </si>
  <si>
    <t>구도심 준주거 상업지역 부지 검토기법</t>
    <phoneticPr fontId="1" type="noConversion"/>
  </si>
  <si>
    <t>데이터 리터러시 Overview</t>
    <phoneticPr fontId="1" type="noConversion"/>
  </si>
  <si>
    <t>매크로의 짝꿍 데이터 유효성 검사</t>
    <phoneticPr fontId="1" type="noConversion"/>
  </si>
  <si>
    <t>매크로의 짝꿍 스핀단추와 체크박스</t>
    <phoneticPr fontId="1" type="noConversion"/>
  </si>
  <si>
    <t>매크로의 짝꿍 콤보박스</t>
    <phoneticPr fontId="1" type="noConversion"/>
  </si>
  <si>
    <t>매크로의 짝꿍 옵션단추</t>
    <phoneticPr fontId="1" type="noConversion"/>
  </si>
  <si>
    <t>데이터 분석 그리고 AI</t>
    <phoneticPr fontId="1" type="noConversion"/>
  </si>
  <si>
    <t>데이터 다듬기1</t>
    <phoneticPr fontId="1" type="noConversion"/>
  </si>
  <si>
    <t>데이터 다듬기2</t>
  </si>
  <si>
    <t>사업모델혁신 고객가치를 디커플링하라</t>
    <phoneticPr fontId="1" type="noConversion"/>
  </si>
  <si>
    <t>지금 당장 애플서치애즈 찐실무</t>
    <phoneticPr fontId="1" type="noConversion"/>
  </si>
  <si>
    <t>새로운 관점의 마케팅 인사이트 리마케팅</t>
    <phoneticPr fontId="1" type="noConversion"/>
  </si>
  <si>
    <t>소비수업 현대인의 소비를 읽는 10가지 인문학적 시선</t>
    <phoneticPr fontId="1" type="noConversion"/>
  </si>
  <si>
    <t>블로그 타이틀 레이아웃 컨텐츠의 최적화</t>
    <phoneticPr fontId="1" type="noConversion"/>
  </si>
  <si>
    <t>미래시대_카드뉴스</t>
    <phoneticPr fontId="1" type="noConversion"/>
  </si>
  <si>
    <t>MEGA TREND_플랫폼 전쟁</t>
    <phoneticPr fontId="1" type="noConversion"/>
  </si>
  <si>
    <t>해외투자 아이디어 포트폴리오</t>
    <phoneticPr fontId="1" type="noConversion"/>
  </si>
  <si>
    <t>종합실습 대시보드 만들기</t>
    <phoneticPr fontId="1" type="noConversion"/>
  </si>
  <si>
    <t>종합실습 주요 제품 판매 현황</t>
    <phoneticPr fontId="1" type="noConversion"/>
  </si>
  <si>
    <t>종합실습 유통마진률 데이터 보고서</t>
    <phoneticPr fontId="1" type="noConversion"/>
  </si>
  <si>
    <t>DAX 활용 피벗테이블 값에 고객 구매후기 표시</t>
    <phoneticPr fontId="1" type="noConversion"/>
  </si>
  <si>
    <t>태국의 경제 (3)_Thai Kitchen to the World</t>
  </si>
  <si>
    <t>태국의 경제 (4)_한류가 꽃 피고 열매 맺는 태국_태국</t>
    <phoneticPr fontId="1" type="noConversion"/>
  </si>
  <si>
    <t>태국의 경제 (4)_한류가 꽃 피고 열매 맺는 태국</t>
  </si>
  <si>
    <t>태국의 사회 및 문화 (1)_자유의 나라 불교의 나라_태국</t>
    <phoneticPr fontId="1" type="noConversion"/>
  </si>
  <si>
    <t>태국의 사회 및 문화 (1)_자유의 나라 불교의 나라</t>
  </si>
  <si>
    <t>태국의 사회 및 문화 (2)_미소의 나라 음식의 나라_태국</t>
    <phoneticPr fontId="1" type="noConversion"/>
  </si>
  <si>
    <t>실무 활용 여러 가지 실무 스킬</t>
    <phoneticPr fontId="1" type="noConversion"/>
  </si>
  <si>
    <t>실무 활용 구글 서비스와 연결하기</t>
    <phoneticPr fontId="1" type="noConversion"/>
  </si>
  <si>
    <t>ChatGPT 전혀 새로운 세상의 시작</t>
    <phoneticPr fontId="1" type="noConversion"/>
  </si>
  <si>
    <t xml:space="preserve">업무지시를 내리는 수단 프롬프트 </t>
  </si>
  <si>
    <t xml:space="preserve">성능을 2배로 만드는 프롬프트 입력 기법 </t>
  </si>
  <si>
    <t xml:space="preserve">실무 활용1 사례조사 및 정보수집 </t>
  </si>
  <si>
    <t xml:space="preserve">실무 활용2 기획서 제안서 작성 </t>
  </si>
  <si>
    <t xml:space="preserve">실무 활용3 디지털 마케팅 실무 </t>
  </si>
  <si>
    <t>실무 활용5 인재 채용과 취업 활동</t>
    <phoneticPr fontId="1" type="noConversion"/>
  </si>
  <si>
    <t>인공지능이란</t>
    <phoneticPr fontId="1" type="noConversion"/>
  </si>
  <si>
    <t>자연어처리를 위한 딥러닝 모형은 무엇이 있을까</t>
    <phoneticPr fontId="1" type="noConversion"/>
  </si>
  <si>
    <t>Chat GPT의 T 트랜스포머 사용해보기</t>
    <phoneticPr fontId="1" type="noConversion"/>
  </si>
  <si>
    <t>검색은 이렇게 한다 문서 유사도 실습</t>
    <phoneticPr fontId="1" type="noConversion"/>
  </si>
  <si>
    <t>Chat GPT는 어떻게 문장을 만들까</t>
    <phoneticPr fontId="1" type="noConversion"/>
  </si>
  <si>
    <t>GPT 모델로 직접 문장을 생성해보자</t>
    <phoneticPr fontId="1" type="noConversion"/>
  </si>
  <si>
    <t>컴퓨터 비전과 DALL_E의 원리</t>
    <phoneticPr fontId="1" type="noConversion"/>
  </si>
  <si>
    <t>AI는 이미지를 어떻게 보는가</t>
    <phoneticPr fontId="1" type="noConversion"/>
  </si>
  <si>
    <t>이미지를 분류하고 물체를 찾아보자</t>
    <phoneticPr fontId="1" type="noConversion"/>
  </si>
  <si>
    <t>DALL_E와 함께 그림을 그려보자</t>
    <phoneticPr fontId="1" type="noConversion"/>
  </si>
  <si>
    <t>자산 및 비품 정보 관리</t>
    <phoneticPr fontId="1" type="noConversion"/>
  </si>
  <si>
    <t>회의 출장 및 경조사</t>
    <phoneticPr fontId="1" type="noConversion"/>
  </si>
  <si>
    <t>끌리는 강의를 위한 사내강사 양성</t>
    <phoneticPr fontId="1" type="noConversion"/>
  </si>
  <si>
    <t>일잘러 채용을 위한 면접의 기술</t>
    <phoneticPr fontId="1" type="noConversion"/>
  </si>
  <si>
    <t>왜 조직문화인가</t>
    <phoneticPr fontId="1" type="noConversion"/>
  </si>
  <si>
    <t>성공적 조직의 문화는 어떤 특징이 있는가</t>
    <phoneticPr fontId="1" type="noConversion"/>
  </si>
  <si>
    <t>명확한 규칙 Rule을 통해 예측가능성을 높이는 방법</t>
    <phoneticPr fontId="1" type="noConversion"/>
  </si>
  <si>
    <t>내부회계관리제도 신뢰받는 기업 만들기</t>
    <phoneticPr fontId="1" type="noConversion"/>
  </si>
  <si>
    <t>컴퓨터 과학적 사고와 프로그래밍 입문</t>
    <phoneticPr fontId="1" type="noConversion"/>
  </si>
  <si>
    <t>기초 DML 1탄 INSERT UPDATE DELETE</t>
    <phoneticPr fontId="1" type="noConversion"/>
  </si>
  <si>
    <t>숫자문자 함수 ROUND RAND LEFT 외</t>
    <phoneticPr fontId="1" type="noConversion"/>
  </si>
  <si>
    <t>날짜 함수 GETDATE DATEPART DATEDIFF 외</t>
    <phoneticPr fontId="1" type="noConversion"/>
  </si>
  <si>
    <t>드디어 실전 자주 활용되는 단일 행 다중 행 윈도우 함수</t>
    <phoneticPr fontId="1" type="noConversion"/>
  </si>
  <si>
    <t>Hello Android Studio</t>
    <phoneticPr fontId="1" type="noConversion"/>
  </si>
  <si>
    <t>데이터 저장 심화 summary</t>
    <phoneticPr fontId="1" type="noConversion"/>
  </si>
  <si>
    <t>똑똑한 엑셀 데이터 활용</t>
    <phoneticPr fontId="1" type="noConversion"/>
  </si>
  <si>
    <t>단순업무 Flex하기 이메일 2</t>
    <phoneticPr fontId="1" type="noConversion"/>
  </si>
  <si>
    <t>하나씩보다 한 묶음_배열</t>
    <phoneticPr fontId="1" type="noConversion"/>
  </si>
  <si>
    <t>붕어빵틀과 붕어빵_클래스와 객체</t>
    <phoneticPr fontId="1" type="noConversion"/>
  </si>
  <si>
    <t>붕어빵 틀 만들기_클래스 구성 요소 1</t>
    <phoneticPr fontId="1" type="noConversion"/>
  </si>
  <si>
    <t>Hello Xcode Swift</t>
    <phoneticPr fontId="1" type="noConversion"/>
  </si>
  <si>
    <t>계산기 앱 만들기</t>
    <phoneticPr fontId="1" type="noConversion"/>
  </si>
  <si>
    <t>프로젝트 기초 구성</t>
    <phoneticPr fontId="1" type="noConversion"/>
  </si>
  <si>
    <t>네트워크 통신 및 저장 로직 구성</t>
    <phoneticPr fontId="1" type="noConversion"/>
  </si>
  <si>
    <t>앱 분위기 이미지 표시 및 저장</t>
    <phoneticPr fontId="1" type="noConversion"/>
  </si>
  <si>
    <t>데이터 표시 및 저장</t>
    <phoneticPr fontId="1" type="noConversion"/>
  </si>
  <si>
    <t>스타일 링크 태그</t>
    <phoneticPr fontId="1" type="noConversion"/>
  </si>
  <si>
    <t>데이터 과학의 기본_함수</t>
    <phoneticPr fontId="1" type="noConversion"/>
  </si>
  <si>
    <t>여러 가지 함수1</t>
    <phoneticPr fontId="1" type="noConversion"/>
  </si>
  <si>
    <t>여러 가지 함수2</t>
  </si>
  <si>
    <t>연속 및 이산 데이터 이해를 위한 도구_수열과 함수의 극한</t>
    <phoneticPr fontId="1" type="noConversion"/>
  </si>
  <si>
    <t>인공지능 학습 이해를 위한 필수 아이템_미분</t>
    <phoneticPr fontId="1" type="noConversion"/>
  </si>
  <si>
    <t>데이터 특성을 추출하는 기본 도구_적분</t>
    <phoneticPr fontId="1" type="noConversion"/>
  </si>
  <si>
    <t>고차원 데이터를 다룰 수 있는 도구_행렬</t>
    <phoneticPr fontId="1" type="noConversion"/>
  </si>
  <si>
    <t>나도 개발자와 대화하고 싶다_프로그래밍 언어의 역사</t>
    <phoneticPr fontId="1" type="noConversion"/>
  </si>
  <si>
    <t>컴퓨터는 알고 계시죠</t>
    <phoneticPr fontId="1" type="noConversion"/>
  </si>
  <si>
    <t>코딩 프로그래밍 개발_정확히 짚고 갑시다</t>
    <phoneticPr fontId="1" type="noConversion"/>
  </si>
  <si>
    <t>무엇을 다룰 것인가 데이터의 이해</t>
    <phoneticPr fontId="1" type="noConversion"/>
  </si>
  <si>
    <t>개발자의 보물 창고 데이터 저장소</t>
    <phoneticPr fontId="1" type="noConversion"/>
  </si>
  <si>
    <t>우리가 보는 바로 그 것 Front End</t>
    <phoneticPr fontId="1" type="noConversion"/>
  </si>
  <si>
    <t>우리는 모르는 뒷 세계 Back End</t>
    <phoneticPr fontId="1" type="noConversion"/>
  </si>
  <si>
    <t>FrontEnd 언어2 react js vue js 핵심 정리</t>
    <phoneticPr fontId="1" type="noConversion"/>
  </si>
  <si>
    <t>개발을 위한 뼈대 Web Architecture 이해</t>
    <phoneticPr fontId="1" type="noConversion"/>
  </si>
  <si>
    <t>BackEnd 언어2 JAVA 핵심 정리</t>
    <phoneticPr fontId="1" type="noConversion"/>
  </si>
  <si>
    <t>BackEnd 언어3 python 핵심 정리</t>
    <phoneticPr fontId="1" type="noConversion"/>
  </si>
  <si>
    <t>Win Win 갈등해결 프로세스1</t>
    <phoneticPr fontId="1" type="noConversion"/>
  </si>
  <si>
    <t>Win Win 갈등해결 프로세스2</t>
  </si>
  <si>
    <t>갈등 예방의 대화법1</t>
    <phoneticPr fontId="1" type="noConversion"/>
  </si>
  <si>
    <t>데이터 금융의 중심에 서다</t>
    <phoneticPr fontId="1" type="noConversion"/>
  </si>
  <si>
    <t>인공지능 금융을 더욱 혁신하다</t>
    <phoneticPr fontId="1" type="noConversion"/>
  </si>
  <si>
    <t>마이데이터 금융을 얼마나 바꿔놓을까</t>
    <phoneticPr fontId="1" type="noConversion"/>
  </si>
  <si>
    <t>디지털 금융에서 UI UX는 얼마나 중요할까</t>
    <phoneticPr fontId="1" type="noConversion"/>
  </si>
  <si>
    <t>아웃룩 초기 연결 화면구성 메일 보내기 메일 이름 변경하기</t>
    <phoneticPr fontId="1" type="noConversion"/>
  </si>
  <si>
    <t>네이버 지메일 계정 아웃룩에 연동하기</t>
    <phoneticPr fontId="1" type="noConversion"/>
  </si>
  <si>
    <t>아웃룩에서 연락처 추가하고 내보내는 법 네이버 주소록 가져오는 법</t>
    <phoneticPr fontId="1" type="noConversion"/>
  </si>
  <si>
    <t>이메일 서명 추가하여 메일 전송 규칙을 지정하여 이메일 분류하는 방법</t>
    <phoneticPr fontId="1" type="noConversion"/>
  </si>
  <si>
    <t>일정을 추가하고 공유하는 법 작업을 추가한 후 작업진행상태확인 수정하는 법</t>
    <phoneticPr fontId="1" type="noConversion"/>
  </si>
  <si>
    <t>표 삽입 기능 하위 페이지 만들기 그림 삽입 및 도형 삽입</t>
    <phoneticPr fontId="1" type="noConversion"/>
  </si>
  <si>
    <t>문서 편집의 기본_찾기 복사 글머리표</t>
    <phoneticPr fontId="1" type="noConversion"/>
  </si>
  <si>
    <t>공문서 기본작업1</t>
    <phoneticPr fontId="1" type="noConversion"/>
  </si>
  <si>
    <t>공문서 기본작업2 작성</t>
    <phoneticPr fontId="1" type="noConversion"/>
  </si>
  <si>
    <t>스타일 작업과 머리말 꼬리말 지정 작업</t>
    <phoneticPr fontId="1" type="noConversion"/>
  </si>
  <si>
    <t>각주설정 메일 머지 기능</t>
    <phoneticPr fontId="1" type="noConversion"/>
  </si>
  <si>
    <t>쉽게 따라하는 핵심가치체계 수립방법1</t>
    <phoneticPr fontId="1" type="noConversion"/>
  </si>
  <si>
    <t>쉽게 따라하는 핵심가치체계 수립방법2</t>
  </si>
  <si>
    <t>우리팀에 가치관 내재화하기1</t>
    <phoneticPr fontId="1" type="noConversion"/>
  </si>
  <si>
    <t>우리팀에 가치관 내재화하기2</t>
  </si>
  <si>
    <t>4차 산업혁명과 조직문화 그리고 리더십</t>
    <phoneticPr fontId="1" type="noConversion"/>
  </si>
  <si>
    <t>JSR 303</t>
    <phoneticPr fontId="1" type="noConversion"/>
  </si>
  <si>
    <t>JSR 380</t>
    <phoneticPr fontId="1" type="noConversion"/>
  </si>
  <si>
    <t>회원가입 유효성 검사 처리</t>
    <phoneticPr fontId="1" type="noConversion"/>
  </si>
  <si>
    <t>회원가입 아이디 중복 확인 처리</t>
    <phoneticPr fontId="1" type="noConversion"/>
  </si>
  <si>
    <t>글 수정하기 작성 권한 처리</t>
    <phoneticPr fontId="1" type="noConversion"/>
  </si>
  <si>
    <t>파라미터 쿠키 세션</t>
    <phoneticPr fontId="1" type="noConversion"/>
  </si>
  <si>
    <t>v if</t>
    <phoneticPr fontId="1" type="noConversion"/>
  </si>
  <si>
    <t>공급사슬을 움직이는 힘의 원천 수요관리</t>
    <phoneticPr fontId="1" type="noConversion"/>
  </si>
  <si>
    <t>해외시장 조사 및 분석기법2</t>
    <phoneticPr fontId="1" type="noConversion"/>
  </si>
  <si>
    <t>바이어 발굴전략2</t>
    <phoneticPr fontId="1" type="noConversion"/>
  </si>
  <si>
    <t>채용 퇴직관리</t>
    <phoneticPr fontId="1" type="noConversion"/>
  </si>
  <si>
    <t>주52시간제 휴일 연차 쉽게 정리하기</t>
    <phoneticPr fontId="1" type="noConversion"/>
  </si>
  <si>
    <t>통상임금 VS 평균임금 임금관리</t>
    <phoneticPr fontId="1" type="noConversion"/>
  </si>
  <si>
    <t>여성 소년 보호와 가족돌봄 제도 알아보기</t>
    <phoneticPr fontId="1" type="noConversion"/>
  </si>
  <si>
    <t>출산휴가 육아휴직 A부터 Z까지</t>
    <phoneticPr fontId="1" type="noConversion"/>
  </si>
  <si>
    <t>직장 내 괴롭힘 성희롱 방지 예방 방안은</t>
    <phoneticPr fontId="1" type="noConversion"/>
  </si>
  <si>
    <t>노사협의회 VS 노동조합 노동조합 이해하기</t>
    <phoneticPr fontId="1" type="noConversion"/>
  </si>
  <si>
    <t>지식경영을 위한 업무 문서</t>
    <phoneticPr fontId="1" type="noConversion"/>
  </si>
  <si>
    <t>문서관리 파일링 프로세스</t>
    <phoneticPr fontId="1" type="noConversion"/>
  </si>
  <si>
    <t>ISMS P인증 심사 단계 스케줄 사후관리 등 이해</t>
    <phoneticPr fontId="1" type="noConversion"/>
  </si>
  <si>
    <t>ISMS P 인증제도 QA</t>
    <phoneticPr fontId="1" type="noConversion"/>
  </si>
  <si>
    <t>관리체계 수립 및 운영 관리 체계 기반 마련</t>
    <phoneticPr fontId="1" type="noConversion"/>
  </si>
  <si>
    <t>관리체계 수립 및 운영 위험관리</t>
    <phoneticPr fontId="1" type="noConversion"/>
  </si>
  <si>
    <t>관리체계 수립 및 운영 위험관리 (2)</t>
  </si>
  <si>
    <t>보호대책 요구사항 정책 조직 자산관리_수정</t>
    <phoneticPr fontId="1" type="noConversion"/>
  </si>
  <si>
    <t>보호대책 요구사항 인적 보안 (2)</t>
  </si>
  <si>
    <t>보호대책 요구사항 외부자 보안</t>
    <phoneticPr fontId="1" type="noConversion"/>
  </si>
  <si>
    <t>보호대책 요구사항 물리보안 (1)</t>
  </si>
  <si>
    <t>보호대책 요구사항 인증 및 권한 관리 (1)</t>
  </si>
  <si>
    <t>보호대책 요구사항 인증 및 권한 관리 (2)</t>
  </si>
  <si>
    <t>보호대책 요구사항 접근통제 (1)</t>
  </si>
  <si>
    <t>보호대책 요구사항 접근통제 (2)</t>
  </si>
  <si>
    <t>보호대책 요구사항 암호화 적용</t>
    <phoneticPr fontId="1" type="noConversion"/>
  </si>
  <si>
    <t>보호대책 요구사항 정보시스템 도입 및 개발 보안 (1)</t>
  </si>
  <si>
    <t>보호대책 요구사항 정보시스템 도입 및 개발 보안 (2)</t>
  </si>
  <si>
    <t>보호대책 요구사항 시스템 및 서비스 운영 관리 (2)</t>
  </si>
  <si>
    <t>보호대책 요구사항 시스템 및 서비스 운영 관리 (3)</t>
  </si>
  <si>
    <t>보호대책 요구사항 시스템 및 서비스 보안 관리 (1)</t>
  </si>
  <si>
    <t>보호대책 요구사항 시스템 및 서비스 보안 관리 (2)</t>
  </si>
  <si>
    <t>보호대책 요구사항 시스템 및 서비스 보안 관리 (3)</t>
  </si>
  <si>
    <t>보호대책 요구사항 사고 예방 및 대응 (1)</t>
  </si>
  <si>
    <t>개인정보처리단계별요구사항 개인정보 수집 시 보호조치(1)</t>
    <phoneticPr fontId="1" type="noConversion"/>
  </si>
  <si>
    <t>개인정보처리단계별요구사항 개인정보 수집 시 보호조치(2)</t>
    <phoneticPr fontId="1" type="noConversion"/>
  </si>
  <si>
    <t>개인정보처리단계별요구사항 개인정보보유및이용시보호조치(1)</t>
    <phoneticPr fontId="1" type="noConversion"/>
  </si>
  <si>
    <t>개인정보처리단계별요구사항 개인정보 제공 시 보호조치(1)</t>
    <phoneticPr fontId="1" type="noConversion"/>
  </si>
  <si>
    <t>개인정보처리단계별요구사항 정보주체 권리보호(1)</t>
    <phoneticPr fontId="1" type="noConversion"/>
  </si>
  <si>
    <t>개인정보 실태점검 및 행정처분 사례 (1)</t>
  </si>
  <si>
    <t>개인정보 실태점검 및 행정처분 사례 (2)</t>
  </si>
  <si>
    <t>개인정보보호 법제 개인정보 개요</t>
    <phoneticPr fontId="1" type="noConversion"/>
  </si>
  <si>
    <t>개인정보보호 관련 법률 비교 (1)</t>
  </si>
  <si>
    <t>개인정보보호 관련 법률 비교 (3)</t>
  </si>
  <si>
    <t>개인정보보호 관련 법률 비교 (4)</t>
  </si>
  <si>
    <t>개인정보보호 관련 법률 비교 (5)</t>
    <phoneticPr fontId="1" type="noConversion"/>
  </si>
  <si>
    <t>개인정보보호FAQ 개인정보의 기술적 관리적 보호조치 기준 등</t>
    <phoneticPr fontId="1" type="noConversion"/>
  </si>
  <si>
    <t>개인정보보호FAQ 개인정보 상담사례집 스팸관련 안내서 등</t>
    <phoneticPr fontId="1" type="noConversion"/>
  </si>
  <si>
    <t>개인정보보호FAQ 스팸관련 정보통신망법 안내서 등</t>
    <phoneticPr fontId="1" type="noConversion"/>
  </si>
  <si>
    <t>개인정보 개요 개인정보보호 관련 법률 비교</t>
    <phoneticPr fontId="1" type="noConversion"/>
  </si>
  <si>
    <t>AWS 클라우드 보안 (1)</t>
  </si>
  <si>
    <t>AWS 클라우드 보안 (2)</t>
  </si>
  <si>
    <t>AWS 클라우드 보안 (3)</t>
  </si>
  <si>
    <t>네트워크 보안_기초</t>
    <phoneticPr fontId="1" type="noConversion"/>
  </si>
  <si>
    <t>네트워크 보안_네트워크 구성도 방화벽</t>
    <phoneticPr fontId="1" type="noConversion"/>
  </si>
  <si>
    <t>관리체계 수립 및 운영_관리체계 점검 및 개선</t>
    <phoneticPr fontId="1" type="noConversion"/>
  </si>
  <si>
    <t>보호대책 요구사항_접근통제 (3)</t>
  </si>
  <si>
    <t>소장 작성방법에서의 청구원인 관할법원</t>
    <phoneticPr fontId="1" type="noConversion"/>
  </si>
  <si>
    <t>청결생활화</t>
    <phoneticPr fontId="1" type="noConversion"/>
  </si>
  <si>
    <t>IT 필수지식 과정의 목적 및 특징</t>
    <phoneticPr fontId="1" type="noConversion"/>
  </si>
  <si>
    <t>총괄 기획 디자인</t>
    <phoneticPr fontId="1" type="noConversion"/>
  </si>
  <si>
    <t>메타버스 구성 요소1</t>
    <phoneticPr fontId="1" type="noConversion"/>
  </si>
  <si>
    <t>메타버스 구성 요소2</t>
  </si>
  <si>
    <t>디지털 기술은 어떻게 전통산업을 변화시켰나</t>
    <phoneticPr fontId="1" type="noConversion"/>
  </si>
  <si>
    <t>메타버스는 어떻게 전통산업을 변화시켰나</t>
    <phoneticPr fontId="1" type="noConversion"/>
  </si>
  <si>
    <t>AI의 개요1</t>
    <phoneticPr fontId="1" type="noConversion"/>
  </si>
  <si>
    <t>AI의 개요2</t>
  </si>
  <si>
    <t>AI 미래 초거대 AI</t>
    <phoneticPr fontId="1" type="noConversion"/>
  </si>
  <si>
    <t>웹 삼쩜영 시대의 시작</t>
    <phoneticPr fontId="1" type="noConversion"/>
  </si>
  <si>
    <t>웹 삼쩜영의 근간 블록체인</t>
    <phoneticPr fontId="1" type="noConversion"/>
  </si>
  <si>
    <t>웹 삼쩜영의 핵심 NFT</t>
    <phoneticPr fontId="1" type="noConversion"/>
  </si>
  <si>
    <t>웹 삼쩜영공간 메타버스</t>
    <phoneticPr fontId="1" type="noConversion"/>
  </si>
  <si>
    <t>웹 삼쩜영 이코노미</t>
    <phoneticPr fontId="1" type="noConversion"/>
  </si>
  <si>
    <t xml:space="preserve">웹 삼쩜영 시대의 콘텐츠 </t>
    <phoneticPr fontId="1" type="noConversion"/>
  </si>
  <si>
    <t>웹 이쩜영에서 웹 삼쩜영 기업으로</t>
    <phoneticPr fontId="1" type="noConversion"/>
  </si>
  <si>
    <t>우리가 경험할 웹 삼쩜영</t>
    <phoneticPr fontId="1" type="noConversion"/>
  </si>
  <si>
    <t>태국의 사회 및 문화 (2)_미소의 나라 음식의 나라</t>
  </si>
  <si>
    <t>메타버스는 왜 중요한가</t>
    <phoneticPr fontId="1" type="noConversion"/>
  </si>
  <si>
    <t>메타버스와 마케팅은 어떻게 연관되는가</t>
    <phoneticPr fontId="1" type="noConversion"/>
  </si>
  <si>
    <t>소셜 미디어플랫폼 기반의 메타버스</t>
    <phoneticPr fontId="1" type="noConversion"/>
  </si>
  <si>
    <t>메타버스와 NFT가 만나면</t>
    <phoneticPr fontId="1" type="noConversion"/>
  </si>
  <si>
    <t>4차 산업시대 기업환경은 더욱 불확실해진다</t>
    <phoneticPr fontId="1" type="noConversion"/>
  </si>
  <si>
    <t>불확실성은 나쁜 것일까 좋은 것일까</t>
    <phoneticPr fontId="1" type="noConversion"/>
  </si>
  <si>
    <t>비즈니스 어질리티는 어떻게 도입해야 할까</t>
    <phoneticPr fontId="1" type="noConversion"/>
  </si>
  <si>
    <t>민첩한 마음 Agile Mindset이란 무엇인가</t>
    <phoneticPr fontId="1" type="noConversion"/>
  </si>
  <si>
    <t>관리자 Agile Leader로 거듭나다</t>
    <phoneticPr fontId="1" type="noConversion"/>
  </si>
  <si>
    <t>민첩하게 일하는 방법_스크럼</t>
    <phoneticPr fontId="1" type="noConversion"/>
  </si>
  <si>
    <t>애자일 팀 구성원의 역할과 책임_스크럼 팀</t>
    <phoneticPr fontId="1" type="noConversion"/>
  </si>
  <si>
    <t>애자일 전략 Agile Strategy의 기원</t>
    <phoneticPr fontId="1" type="noConversion"/>
  </si>
  <si>
    <t>애자일 전략_목표보다 기회</t>
    <phoneticPr fontId="1" type="noConversion"/>
  </si>
  <si>
    <t>애자일 전략_직접보다 간접</t>
    <phoneticPr fontId="1" type="noConversion"/>
  </si>
  <si>
    <t>애자일 전략_대포보다 소총</t>
    <phoneticPr fontId="1" type="noConversion"/>
  </si>
  <si>
    <t>애자일 전략의 실행_SFC 애자일전략 워크샵</t>
    <phoneticPr fontId="1" type="noConversion"/>
  </si>
  <si>
    <t>애자일 혁신 성공 사례_마이크로소프트</t>
    <phoneticPr fontId="1" type="noConversion"/>
  </si>
  <si>
    <t>애자일 혁신 성공 사례_ING은행</t>
    <phoneticPr fontId="1" type="noConversion"/>
  </si>
  <si>
    <t>전략의 시작은 이것부터</t>
    <phoneticPr fontId="1" type="noConversion"/>
  </si>
  <si>
    <t>우리 회사의 경쟁 전략은</t>
    <phoneticPr fontId="1" type="noConversion"/>
  </si>
  <si>
    <t>비즈니스 환경을 이해하려면</t>
    <phoneticPr fontId="1" type="noConversion"/>
  </si>
  <si>
    <t>우리 산업의 수익성은 미래에 어떻게 변할까</t>
    <phoneticPr fontId="1" type="noConversion"/>
  </si>
  <si>
    <t>우리 회사의 경쟁력은</t>
    <phoneticPr fontId="1" type="noConversion"/>
  </si>
  <si>
    <t>비즈니스 모델의 가치 제안에 집중하라</t>
    <phoneticPr fontId="1" type="noConversion"/>
  </si>
  <si>
    <t>태국의 정치 (1)_ 국왕이 존경받는 입헌 군주제의 나라)_태국</t>
    <phoneticPr fontId="1" type="noConversion"/>
  </si>
  <si>
    <t>전략은 왜 자꾸 실패할까</t>
    <phoneticPr fontId="1" type="noConversion"/>
  </si>
  <si>
    <t>성공적인 전략 실행을 위한 핵심 요소는</t>
    <phoneticPr fontId="1" type="noConversion"/>
  </si>
  <si>
    <t>전략을 제대로 평가하려면</t>
    <phoneticPr fontId="1" type="noConversion"/>
  </si>
  <si>
    <t>다이슨_난 단지 제대로 작동해야 한다고 생각할 뿐이다</t>
    <phoneticPr fontId="1" type="noConversion"/>
  </si>
  <si>
    <t>나이키_슈독Shoe Dog들과 함께했다</t>
    <phoneticPr fontId="1" type="noConversion"/>
  </si>
  <si>
    <t>소프트뱅크_무엇이든 골이 빠개지게 생각한다</t>
    <phoneticPr fontId="1" type="noConversion"/>
  </si>
  <si>
    <t>룰루레몬 사례</t>
    <phoneticPr fontId="1" type="noConversion"/>
  </si>
  <si>
    <t>깃랩_메신저로 대화할 때는 대문자를 쓰지 않는다</t>
    <phoneticPr fontId="1" type="noConversion"/>
  </si>
  <si>
    <t>아마존 사례</t>
    <phoneticPr fontId="1" type="noConversion"/>
  </si>
  <si>
    <t>파타고니아_새로 출시하는 재킷을 사지 마세요</t>
    <phoneticPr fontId="1" type="noConversion"/>
  </si>
  <si>
    <t>구글_사악해지지 말라</t>
    <phoneticPr fontId="1" type="noConversion"/>
  </si>
  <si>
    <t>미라이공업 사례</t>
    <phoneticPr fontId="1" type="noConversion"/>
  </si>
  <si>
    <t>링크드인_아무하고나 연결되지 않겠다</t>
    <phoneticPr fontId="1" type="noConversion"/>
  </si>
  <si>
    <t>맥도날드 사례</t>
    <phoneticPr fontId="1" type="noConversion"/>
  </si>
  <si>
    <t>필립스_변화에 동참하지 않는 사람들까지 존중하라</t>
    <phoneticPr fontId="1" type="noConversion"/>
  </si>
  <si>
    <t>사우스웨스트항공 사례</t>
    <phoneticPr fontId="1" type="noConversion"/>
  </si>
  <si>
    <t>몰스킨_당신이 매일 영감을 얻을 수 있도록</t>
    <phoneticPr fontId="1" type="noConversion"/>
  </si>
  <si>
    <t>코스트코_남들과 반대로 생각하라</t>
    <phoneticPr fontId="1" type="noConversion"/>
  </si>
  <si>
    <t>아이디오 사례</t>
    <phoneticPr fontId="1" type="noConversion"/>
  </si>
  <si>
    <t>블루보틀 사례</t>
    <phoneticPr fontId="1" type="noConversion"/>
  </si>
  <si>
    <t>애플_사업가가 아닌 예술가가 되어야 한다</t>
    <phoneticPr fontId="1" type="noConversion"/>
  </si>
  <si>
    <t>넷플릭스_우리는 가족이 아니다 프로 스포츠팀이다</t>
    <phoneticPr fontId="1" type="noConversion"/>
  </si>
  <si>
    <t>유튜브_사이트는 무조건 사용하기 쉬워야 한다</t>
    <phoneticPr fontId="1" type="noConversion"/>
  </si>
  <si>
    <t>미래 예측력은 왜 중요할까</t>
    <phoneticPr fontId="1" type="noConversion"/>
  </si>
  <si>
    <t>미래는 어떻게 창조되는가</t>
    <phoneticPr fontId="1" type="noConversion"/>
  </si>
  <si>
    <t>혼돈의 세계에서 즐겁게 생존하려면</t>
    <phoneticPr fontId="1" type="noConversion"/>
  </si>
  <si>
    <t>환경경영 지속가능경영 추진방향</t>
    <phoneticPr fontId="1" type="noConversion"/>
  </si>
  <si>
    <t>세상을 읽고 움직이는 방법 스토리</t>
    <phoneticPr fontId="1" type="noConversion"/>
  </si>
  <si>
    <t>한국인은 어떤 스토리를 좋아할까1</t>
    <phoneticPr fontId="1" type="noConversion"/>
  </si>
  <si>
    <t>한국인은 어떤 스토리를 좋아할까2</t>
  </si>
  <si>
    <t>스토리의 보물 창고_역사</t>
    <phoneticPr fontId="1" type="noConversion"/>
  </si>
  <si>
    <t>성공하는 스토리의 비밀 벤치마크 창작 영화편</t>
    <phoneticPr fontId="1" type="noConversion"/>
  </si>
  <si>
    <t>성공하는 스토리의 비밀 벤치마크 창작 TV드라마 편</t>
    <phoneticPr fontId="1" type="noConversion"/>
  </si>
  <si>
    <t>스토리는 플롯Plot으로 창작한다</t>
    <phoneticPr fontId="1" type="noConversion"/>
  </si>
  <si>
    <t>플롯의 완성 4막 24블록 스토리텔링의 규칙</t>
    <phoneticPr fontId="1" type="noConversion"/>
  </si>
  <si>
    <t>한국 영화 1위 명량의 창작을 배운다</t>
    <phoneticPr fontId="1" type="noConversion"/>
  </si>
  <si>
    <t>스토리는 결국 주인공의 이야기이다</t>
    <phoneticPr fontId="1" type="noConversion"/>
  </si>
  <si>
    <t>한국인이 좋아하는 주인공은 어떤 사람일까</t>
    <phoneticPr fontId="1" type="noConversion"/>
  </si>
  <si>
    <t>요즘 유행하는 MBTI 스토리텔링에 활용하는 방법</t>
    <phoneticPr fontId="1" type="noConversion"/>
  </si>
  <si>
    <t>TV드라마 주몽 제작기로 보는 스토리 창작</t>
    <phoneticPr fontId="1" type="noConversion"/>
  </si>
  <si>
    <t>논리적이라고 해서 모두가 참은 아니다</t>
    <phoneticPr fontId="1" type="noConversion"/>
  </si>
  <si>
    <t>당연해 보이는 것에도 질문을 던져라</t>
    <phoneticPr fontId="1" type="noConversion"/>
  </si>
  <si>
    <t>자연수와 짝수의 개수가 같다고</t>
    <phoneticPr fontId="1" type="noConversion"/>
  </si>
  <si>
    <t>정사각형을 4등분하는 수십 가지 방법</t>
    <phoneticPr fontId="1" type="noConversion"/>
  </si>
  <si>
    <t>연결을 토대로 변화 만들기</t>
    <phoneticPr fontId="1" type="noConversion"/>
  </si>
  <si>
    <t>하나보다는 둘 특별한 것을 만드는 비결</t>
    <phoneticPr fontId="1" type="noConversion"/>
  </si>
  <si>
    <t>간접적으로 접근하기</t>
    <phoneticPr fontId="1" type="noConversion"/>
  </si>
  <si>
    <t>반대편을 보다</t>
    <phoneticPr fontId="1" type="noConversion"/>
  </si>
  <si>
    <t>패턴과 핵심 포인트를 찾아라</t>
    <phoneticPr fontId="1" type="noConversion"/>
  </si>
  <si>
    <t>간결하고 단순하게 패턴 만들기</t>
    <phoneticPr fontId="1" type="noConversion"/>
  </si>
  <si>
    <t>입체적으로 생각하다</t>
    <phoneticPr fontId="1" type="noConversion"/>
  </si>
  <si>
    <t>양자택이 2마리 토끼를 동시에 잡는다</t>
    <phoneticPr fontId="1" type="noConversion"/>
  </si>
  <si>
    <t>거짓말쟁이 패러독스</t>
    <phoneticPr fontId="1" type="noConversion"/>
  </si>
  <si>
    <t>우리의 현실이 패러독스다</t>
    <phoneticPr fontId="1" type="noConversion"/>
  </si>
  <si>
    <t>XD 소개 설치</t>
    <phoneticPr fontId="1" type="noConversion"/>
  </si>
  <si>
    <t>주요 기능 인터페이스</t>
    <phoneticPr fontId="1" type="noConversion"/>
  </si>
  <si>
    <t>XD 디자인하기_아이콘</t>
    <phoneticPr fontId="1" type="noConversion"/>
  </si>
  <si>
    <t>XD 디자인하기_텍스트</t>
    <phoneticPr fontId="1" type="noConversion"/>
  </si>
  <si>
    <t>XD 디자인하기_심볼의 이해와 제작</t>
    <phoneticPr fontId="1" type="noConversion"/>
  </si>
  <si>
    <t>자주 쓰는 페이지 디자인1</t>
    <phoneticPr fontId="1" type="noConversion"/>
  </si>
  <si>
    <t>자주 쓰는 페이지 디자인2</t>
  </si>
  <si>
    <t>작업 효율 TIP_심볼</t>
    <phoneticPr fontId="1" type="noConversion"/>
  </si>
  <si>
    <t>프로토타입 제작하기 1</t>
    <phoneticPr fontId="1" type="noConversion"/>
  </si>
  <si>
    <t>프로토타입 제작하기 2</t>
  </si>
  <si>
    <t>소개 A B Test 최적화 실험 도구</t>
    <phoneticPr fontId="1" type="noConversion"/>
  </si>
  <si>
    <t>구글 옵티마이즈 세팅 1</t>
    <phoneticPr fontId="1" type="noConversion"/>
  </si>
  <si>
    <t>구글 옵티마이즈 세팅 2</t>
  </si>
  <si>
    <t>CSS JavaScript 배우기</t>
    <phoneticPr fontId="1" type="noConversion"/>
  </si>
  <si>
    <t>대안 1_컬러 텍스트 레이아웃</t>
    <phoneticPr fontId="1" type="noConversion"/>
  </si>
  <si>
    <t>대안 2_이미지 바꾸기</t>
    <phoneticPr fontId="1" type="noConversion"/>
  </si>
  <si>
    <t>대안 3_HTML CSS 활용</t>
    <phoneticPr fontId="1" type="noConversion"/>
  </si>
  <si>
    <t>대안 4_JavaScript 활용</t>
    <phoneticPr fontId="1" type="noConversion"/>
  </si>
  <si>
    <t>UXUI 설계과정 1_새로운 사용자 경험 만들기</t>
    <phoneticPr fontId="1" type="noConversion"/>
  </si>
  <si>
    <t>UXUI 설계 과정 2_잘 정리하기</t>
    <phoneticPr fontId="1" type="noConversion"/>
  </si>
  <si>
    <t>정보구조설계 IA</t>
    <phoneticPr fontId="1" type="noConversion"/>
  </si>
  <si>
    <t>와이어프레임 with Oven 1</t>
    <phoneticPr fontId="1" type="noConversion"/>
  </si>
  <si>
    <t>와이어프레임 with Oven 2</t>
  </si>
  <si>
    <t>프로토타이핑 디자인 with Adobe XD</t>
    <phoneticPr fontId="1" type="noConversion"/>
  </si>
  <si>
    <t>프로토타이핑 작동 with Adobe XD</t>
    <phoneticPr fontId="1" type="noConversion"/>
  </si>
  <si>
    <t>프로토타이핑 협업 with Adobe XD</t>
    <phoneticPr fontId="1" type="noConversion"/>
  </si>
  <si>
    <t>태블릿 웹 UXUI</t>
    <phoneticPr fontId="1" type="noConversion"/>
  </si>
  <si>
    <t>웹사이트 UXUI 테스트 1 with Google Optimize</t>
    <phoneticPr fontId="1" type="noConversion"/>
  </si>
  <si>
    <t>웹사이트 UXUI 테스트 2 with Google Optimize</t>
  </si>
  <si>
    <t>한 단계 성장하기 1 html css javascript</t>
    <phoneticPr fontId="1" type="noConversion"/>
  </si>
  <si>
    <t>한 단계 성장하기 2 html css javascript</t>
  </si>
  <si>
    <t>망하려면 오만해도 좋다</t>
    <phoneticPr fontId="1" type="noConversion"/>
  </si>
  <si>
    <t>차세대 유망 시장은</t>
    <phoneticPr fontId="1" type="noConversion"/>
  </si>
  <si>
    <t>진짜 사고 싶게 만드는 카피는 어떤 카피일까</t>
    <phoneticPr fontId="1" type="noConversion"/>
  </si>
  <si>
    <t>간접경험의 양이 카피의 디테일을 좌우한다</t>
    <phoneticPr fontId="1" type="noConversion"/>
  </si>
  <si>
    <t>카피 디테일이 없으면 아무것도 아니다</t>
    <phoneticPr fontId="1" type="noConversion"/>
  </si>
  <si>
    <t>문학 비문학에서 카피 재료를 채집하는 방법</t>
    <phoneticPr fontId="1" type="noConversion"/>
  </si>
  <si>
    <t>보고서 논리와 핵심 키</t>
    <phoneticPr fontId="1" type="noConversion"/>
  </si>
  <si>
    <t>제목 개요 추진배경</t>
    <phoneticPr fontId="1" type="noConversion"/>
  </si>
  <si>
    <t>기획방법과 도구들</t>
    <phoneticPr fontId="1" type="noConversion"/>
  </si>
  <si>
    <t>현황과 해결 방안 도출 파트 작성법</t>
    <phoneticPr fontId="1" type="noConversion"/>
  </si>
  <si>
    <t>보고서 종류별 작성 요령과 예시</t>
    <phoneticPr fontId="1" type="noConversion"/>
  </si>
  <si>
    <t>논리적 글쓰기_주장과 근거의 관계를 만드는 방법</t>
    <phoneticPr fontId="1" type="noConversion"/>
  </si>
  <si>
    <t>논문의 성찰적 윤리</t>
    <phoneticPr fontId="1" type="noConversion"/>
  </si>
  <si>
    <t>문제화를 통한 지식구축</t>
    <phoneticPr fontId="1" type="noConversion"/>
  </si>
  <si>
    <t>전략적으로 써라</t>
    <phoneticPr fontId="1" type="noConversion"/>
  </si>
  <si>
    <t>주제 문제화 논증</t>
    <phoneticPr fontId="1" type="noConversion"/>
  </si>
  <si>
    <t>메타인지란</t>
    <phoneticPr fontId="1" type="noConversion"/>
  </si>
  <si>
    <t>메타인지로서 논문</t>
    <phoneticPr fontId="1" type="noConversion"/>
  </si>
  <si>
    <t>논문이라는 글쓰기의 특징</t>
    <phoneticPr fontId="1" type="noConversion"/>
  </si>
  <si>
    <t>주제 탐색</t>
    <phoneticPr fontId="1" type="noConversion"/>
  </si>
  <si>
    <t>주제를 구성하는 공식</t>
    <phoneticPr fontId="1" type="noConversion"/>
  </si>
  <si>
    <t>연구 주제 연구 목적 연구 목표</t>
    <phoneticPr fontId="1" type="noConversion"/>
  </si>
  <si>
    <t>주제의 내용 형식</t>
    <phoneticPr fontId="1" type="noConversion"/>
  </si>
  <si>
    <t>선행연구 검토_방법</t>
    <phoneticPr fontId="1" type="noConversion"/>
  </si>
  <si>
    <t>선행연구 검토_예시</t>
    <phoneticPr fontId="1" type="noConversion"/>
  </si>
  <si>
    <t>선행연구 검토시 주의할 점</t>
    <phoneticPr fontId="1" type="noConversion"/>
  </si>
  <si>
    <t>서론 목차 국문 초록의 관계</t>
    <phoneticPr fontId="1" type="noConversion"/>
  </si>
  <si>
    <t>서론 쓰기</t>
    <phoneticPr fontId="1" type="noConversion"/>
  </si>
  <si>
    <t>서론 쓸 때 주의할 점</t>
    <phoneticPr fontId="1" type="noConversion"/>
  </si>
  <si>
    <t>서론 쓰기의 예시</t>
    <phoneticPr fontId="1" type="noConversion"/>
  </si>
  <si>
    <t>목차 짜기의 원칙</t>
    <phoneticPr fontId="1" type="noConversion"/>
  </si>
  <si>
    <t>목차 짜기의 예시</t>
    <phoneticPr fontId="1" type="noConversion"/>
  </si>
  <si>
    <t>연구 계획서에 숨겨진 의미</t>
    <phoneticPr fontId="1" type="noConversion"/>
  </si>
  <si>
    <t>좋은 문장 쓰기</t>
    <phoneticPr fontId="1" type="noConversion"/>
  </si>
  <si>
    <t>논문 문장 훈련</t>
    <phoneticPr fontId="1" type="noConversion"/>
  </si>
  <si>
    <t>서론 쓰기 총정리</t>
    <phoneticPr fontId="1" type="noConversion"/>
  </si>
  <si>
    <t>인용의 방법</t>
    <phoneticPr fontId="1" type="noConversion"/>
  </si>
  <si>
    <t>직접 인용과 간접 인용</t>
    <phoneticPr fontId="1" type="noConversion"/>
  </si>
  <si>
    <t>논문 쓰기의 윤리 표절의 기준</t>
    <phoneticPr fontId="1" type="noConversion"/>
  </si>
  <si>
    <t>인용과 표절</t>
    <phoneticPr fontId="1" type="noConversion"/>
  </si>
  <si>
    <t>인용표시를 해도 표절로 판정받는 경우</t>
    <phoneticPr fontId="1" type="noConversion"/>
  </si>
  <si>
    <t>gigged 직장이 없는 시대가 온다</t>
    <phoneticPr fontId="1" type="noConversion"/>
  </si>
  <si>
    <t>성공의 공식 포뮬러</t>
    <phoneticPr fontId="1" type="noConversion"/>
  </si>
  <si>
    <t>Educated 배움의 발견</t>
    <phoneticPr fontId="1" type="noConversion"/>
  </si>
  <si>
    <t>빌 캠벨 실리콘밸리의 위대한 코치</t>
    <phoneticPr fontId="1" type="noConversion"/>
  </si>
  <si>
    <t>Uncontact 언컨택트</t>
    <phoneticPr fontId="1" type="noConversion"/>
  </si>
  <si>
    <t>HABIT 해빗</t>
    <phoneticPr fontId="1" type="noConversion"/>
  </si>
  <si>
    <t>LOON SHOTS 룬샷</t>
    <phoneticPr fontId="1" type="noConversion"/>
  </si>
  <si>
    <t>테드 미래를 보는 눈</t>
    <phoneticPr fontId="1" type="noConversion"/>
  </si>
  <si>
    <t>태국의 정치 (1)_ 국왕이 존경받는 입헌 군주제의 나라</t>
  </si>
  <si>
    <t>파타고니아 파도가 칠 때는 서핑을</t>
    <phoneticPr fontId="1" type="noConversion"/>
  </si>
  <si>
    <t>태국의 정치 (2)_노란 셔츠와 빨간 셔츠의 대립_태국</t>
    <phoneticPr fontId="1" type="noConversion"/>
  </si>
  <si>
    <t>태국의 정치 (2)_노란 셔츠와 빨간 셔츠의 대립</t>
  </si>
  <si>
    <t>Shorter 쇼터</t>
    <phoneticPr fontId="1" type="noConversion"/>
  </si>
  <si>
    <t>기버 1 기버 2</t>
    <phoneticPr fontId="1" type="noConversion"/>
  </si>
  <si>
    <t>크러싱 잇 SNS로 부자가 된 사람들</t>
    <phoneticPr fontId="1" type="noConversion"/>
  </si>
  <si>
    <t>잘못은 우리 별에 있어 가재가 노래하는 곳</t>
    <phoneticPr fontId="1" type="noConversion"/>
  </si>
  <si>
    <t>내 치즈는 어디에서 왔을까</t>
    <phoneticPr fontId="1" type="noConversion"/>
  </si>
  <si>
    <t>파워쿼리 편집기 시작하기_엑셀</t>
    <phoneticPr fontId="1" type="noConversion"/>
  </si>
  <si>
    <t>일상 기록_휘발되는 생각을 잡는</t>
    <phoneticPr fontId="1" type="noConversion"/>
  </si>
  <si>
    <t>계획 기록_시간의 주도권을 찾는</t>
    <phoneticPr fontId="1" type="noConversion"/>
  </si>
  <si>
    <t>구상 기록_상상을 현실로 바꾸는</t>
    <phoneticPr fontId="1" type="noConversion"/>
  </si>
  <si>
    <t>생각 기록_고민에 갇히지 않으려면</t>
    <phoneticPr fontId="1" type="noConversion"/>
  </si>
  <si>
    <t>일과 경험 기록_유능해지고 싶다면</t>
    <phoneticPr fontId="1" type="noConversion"/>
  </si>
  <si>
    <t>대화 기록_주고 받음의 맥락을 잡는</t>
    <phoneticPr fontId="1" type="noConversion"/>
  </si>
  <si>
    <t>공부 기록_정보를 지식으로 지식을 지혜로</t>
    <phoneticPr fontId="1" type="noConversion"/>
  </si>
  <si>
    <t>회의와 지시 기록_일을 보다 쉽게 하려면</t>
    <phoneticPr fontId="1" type="noConversion"/>
  </si>
  <si>
    <t>그래서 회의는 하지 말아야 할까</t>
    <phoneticPr fontId="1" type="noConversion"/>
  </si>
  <si>
    <t>회의다운 회의란 무엇인가_4가지를 갖추어야 진짜 회의다</t>
    <phoneticPr fontId="1" type="noConversion"/>
  </si>
  <si>
    <t>그룹 대화의 준비_회의실 입장 전 체크 리스트</t>
    <phoneticPr fontId="1" type="noConversion"/>
  </si>
  <si>
    <t>그룹 대화의 시작_소통하고 싶은 분위기 만들기</t>
    <phoneticPr fontId="1" type="noConversion"/>
  </si>
  <si>
    <t>그룹 대화의 진행_건설적인 의견 끌어내기</t>
    <phoneticPr fontId="1" type="noConversion"/>
  </si>
  <si>
    <t>그룹 대화의 마무리_회의록 보다 실행 계획서</t>
    <phoneticPr fontId="1" type="noConversion"/>
  </si>
  <si>
    <t>결국 조직문화_나부터 바뀌어야 회의가 쓸모 있어진다</t>
    <phoneticPr fontId="1" type="noConversion"/>
  </si>
  <si>
    <t>미니콘다 miniconda를 이용한 파이썬 설치법</t>
    <phoneticPr fontId="1" type="noConversion"/>
  </si>
  <si>
    <t>참고문헌 인용하기</t>
    <phoneticPr fontId="1" type="noConversion"/>
  </si>
  <si>
    <t>잡음 Noise과 불규칙성</t>
    <phoneticPr fontId="1" type="noConversion"/>
  </si>
  <si>
    <t>좋은 질문 감사합니다</t>
    <phoneticPr fontId="1" type="noConversion"/>
  </si>
  <si>
    <t>제안 PT는 계속됩니다</t>
    <phoneticPr fontId="1" type="noConversion"/>
  </si>
  <si>
    <t>비대면 강의 어떻게 달라야 할까</t>
    <phoneticPr fontId="1" type="noConversion"/>
  </si>
  <si>
    <t>영화 같은 강의 게임 같은 강의</t>
    <phoneticPr fontId="1" type="noConversion"/>
  </si>
  <si>
    <t>비대면 강의 몰입과 참여를 디자인하기</t>
    <phoneticPr fontId="1" type="noConversion"/>
  </si>
  <si>
    <t>모니터로 고정된 시선의 비밀 트렌디한 강의 교안</t>
    <phoneticPr fontId="1" type="noConversion"/>
  </si>
  <si>
    <t>아아 마이크 테스트 중입니다 강의력의 결정타 스피치</t>
    <phoneticPr fontId="1" type="noConversion"/>
  </si>
  <si>
    <t>스튜디오를 나오며 비대면 강의의 마지막 질문들</t>
    <phoneticPr fontId="1" type="noConversion"/>
  </si>
  <si>
    <t>디지털 커뮤니케이션 무엇이 다른가</t>
    <phoneticPr fontId="1" type="noConversion"/>
  </si>
  <si>
    <t>디지털 말하기 SOUL 모델</t>
    <phoneticPr fontId="1" type="noConversion"/>
  </si>
  <si>
    <t>디티켓 Digital Etiquette 5가지</t>
    <phoneticPr fontId="1" type="noConversion"/>
  </si>
  <si>
    <t>리모트 워크 시대 결론은 신뢰</t>
    <phoneticPr fontId="1" type="noConversion"/>
  </si>
  <si>
    <t>설문을 하는 이유 설문의 장점과 좋은 설문의 요건</t>
    <phoneticPr fontId="1" type="noConversion"/>
  </si>
  <si>
    <t>설문의 큰 그림 분석의 Framework 설계</t>
    <phoneticPr fontId="1" type="noConversion"/>
  </si>
  <si>
    <t>비대면 행사 준비 체크리스트</t>
    <phoneticPr fontId="1" type="noConversion"/>
  </si>
  <si>
    <t>비대면 행사 기획하기</t>
    <phoneticPr fontId="1" type="noConversion"/>
  </si>
  <si>
    <t>비대면 행사 홍보하기</t>
    <phoneticPr fontId="1" type="noConversion"/>
  </si>
  <si>
    <t>비대면 행사 참여자 인터렉션 기획하기</t>
    <phoneticPr fontId="1" type="noConversion"/>
  </si>
  <si>
    <t>비대면 행사 중계 서비스</t>
    <phoneticPr fontId="1" type="noConversion"/>
  </si>
  <si>
    <t>비대면 행사 참여도와 집중도 높이기</t>
    <phoneticPr fontId="1" type="noConversion"/>
  </si>
  <si>
    <t xml:space="preserve">비대면 컨퍼런스 기획 </t>
    <phoneticPr fontId="1" type="noConversion"/>
  </si>
  <si>
    <t>비대면 워크숍 및 회의 기획</t>
    <phoneticPr fontId="1" type="noConversion"/>
  </si>
  <si>
    <t>비대면 축제 및 기념식 행사</t>
    <phoneticPr fontId="1" type="noConversion"/>
  </si>
  <si>
    <t>비대면 행사 기획 총정리</t>
    <phoneticPr fontId="1" type="noConversion"/>
  </si>
  <si>
    <t>QTC의 Trade off</t>
    <phoneticPr fontId="1" type="noConversion"/>
  </si>
  <si>
    <t>애자일 선언문 Agile Manifesto의 기원</t>
    <phoneticPr fontId="1" type="noConversion"/>
  </si>
  <si>
    <t xml:space="preserve">고객경험하기 </t>
  </si>
  <si>
    <t>프로젝트 릴리즈 Release 계획 수립 시 해야 할 업무</t>
    <phoneticPr fontId="1" type="noConversion"/>
  </si>
  <si>
    <t>데일리 스크럼 Daily Scrum</t>
    <phoneticPr fontId="1" type="noConversion"/>
  </si>
  <si>
    <t>칸반 Kanban과 진행 상황판</t>
    <phoneticPr fontId="1" type="noConversion"/>
  </si>
  <si>
    <t>짝 프로그래밍 Pair Programming</t>
    <phoneticPr fontId="1" type="noConversion"/>
  </si>
  <si>
    <t>스프린트 리뷰 Sprint Review</t>
    <phoneticPr fontId="1" type="noConversion"/>
  </si>
  <si>
    <t>스프린트 회고 Retrospective</t>
    <phoneticPr fontId="1" type="noConversion"/>
  </si>
  <si>
    <t>PPT 시간 단축의 비결 기본기 익히기</t>
    <phoneticPr fontId="1" type="noConversion"/>
  </si>
  <si>
    <t>살과 관련된 말은 칭찬이 아니다</t>
    <phoneticPr fontId="1" type="noConversion"/>
  </si>
  <si>
    <t>정은 잠시만 자제해주세요</t>
    <phoneticPr fontId="1" type="noConversion"/>
  </si>
  <si>
    <t>우리라는 표현을 썼다가 민망해질 수 있다</t>
    <phoneticPr fontId="1" type="noConversion"/>
  </si>
  <si>
    <t>한국은 왜 인종차별 국가로 알려져 있나</t>
    <phoneticPr fontId="1" type="noConversion"/>
  </si>
  <si>
    <t>디자인이란 무엇일까</t>
    <phoneticPr fontId="1" type="noConversion"/>
  </si>
  <si>
    <t>워크 스마트로의 변화 Untact work</t>
    <phoneticPr fontId="1" type="noConversion"/>
  </si>
  <si>
    <t>업무 공간 업무를 어디까지 변화시킬 수 있을까</t>
    <phoneticPr fontId="1" type="noConversion"/>
  </si>
  <si>
    <t>업무 시스템 어떻게 스마트해야 할까</t>
    <phoneticPr fontId="1" type="noConversion"/>
  </si>
  <si>
    <t>수많은 업무 한 눈에 보고 처리하는 방법</t>
    <phoneticPr fontId="1" type="noConversion"/>
  </si>
  <si>
    <t>언제 어디서나 작성하고 저장하는 업무 문서</t>
    <phoneticPr fontId="1" type="noConversion"/>
  </si>
  <si>
    <t>리더도 힘든 사람 관리 좋은 상사 되는 방법</t>
    <phoneticPr fontId="1" type="noConversion"/>
  </si>
  <si>
    <t>무례한 사람 나를 무시하는 사람을 통쾌하게 넘기는 방법</t>
    <phoneticPr fontId="1" type="noConversion"/>
  </si>
  <si>
    <t>안목을 보는 눈을 키우고 타인의 시선에서 자유로울 방법</t>
    <phoneticPr fontId="1" type="noConversion"/>
  </si>
  <si>
    <t>인간관계 핵심 디테일로 승부하라</t>
    <phoneticPr fontId="1" type="noConversion"/>
  </si>
  <si>
    <t>땅 치고 후회할 말실수 관계를 망치는 비호감 말투</t>
    <phoneticPr fontId="1" type="noConversion"/>
  </si>
  <si>
    <t>아테네는 왜 민주주의를 만들었을까</t>
    <phoneticPr fontId="1" type="noConversion"/>
  </si>
  <si>
    <t>왜 유교가 동아시아의 중심이 되었을까</t>
    <phoneticPr fontId="1" type="noConversion"/>
  </si>
  <si>
    <t>스파르타쿠스 영웅일까 반역자일까</t>
    <phoneticPr fontId="1" type="noConversion"/>
  </si>
  <si>
    <t>여왕들은 어떻게 군림할 수 있었을까</t>
    <phoneticPr fontId="1" type="noConversion"/>
  </si>
  <si>
    <t>이슬람은 어떻게 세계의 절반을 지배했을까</t>
    <phoneticPr fontId="1" type="noConversion"/>
  </si>
  <si>
    <t>페스트는 어째서 유럽 인구의 절반을 없앨 수 있었을까</t>
    <phoneticPr fontId="1" type="noConversion"/>
  </si>
  <si>
    <t>식민지는 대체 무슨 쓸모가 있었을까</t>
    <phoneticPr fontId="1" type="noConversion"/>
  </si>
  <si>
    <t>토요토미 히데요시는 왜 조선을 침략했을까</t>
    <phoneticPr fontId="1" type="noConversion"/>
  </si>
  <si>
    <t>왜 18세기 영국은 상행선 조선은 하행선을 탔을까</t>
    <phoneticPr fontId="1" type="noConversion"/>
  </si>
  <si>
    <t>산업혁명 왜 혁명일까</t>
    <phoneticPr fontId="1" type="noConversion"/>
  </si>
  <si>
    <t>왜 사회를 계약으로 만든다고 생각했을까</t>
    <phoneticPr fontId="1" type="noConversion"/>
  </si>
  <si>
    <t>나폴레옹 마상의 세계정신이었을까</t>
    <phoneticPr fontId="1" type="noConversion"/>
  </si>
  <si>
    <t>왜 아시아는 서구의 침략을 막지 못했을까</t>
    <phoneticPr fontId="1" type="noConversion"/>
  </si>
  <si>
    <t>오늘날 마르크스를 어떻게 보아야 할까</t>
    <phoneticPr fontId="1" type="noConversion"/>
  </si>
  <si>
    <t>인도주의 희망은 있을까</t>
    <phoneticPr fontId="1" type="noConversion"/>
  </si>
  <si>
    <t>바른 자세를 위한 등 허리 공략하기</t>
    <phoneticPr fontId="1" type="noConversion"/>
  </si>
  <si>
    <t>탄탄한 상체를 위한 어깨 팔 운동</t>
    <phoneticPr fontId="1" type="noConversion"/>
  </si>
  <si>
    <t>잘록한 허리라인을 위한 복부 옆구리 운동</t>
    <phoneticPr fontId="1" type="noConversion"/>
  </si>
  <si>
    <t>셀룰라이트 예방하는 엉덩이 햄스트링 운동</t>
    <phoneticPr fontId="1" type="noConversion"/>
  </si>
  <si>
    <t>옷태 살려주는 가슴 어깨 팔 운동</t>
    <phoneticPr fontId="1" type="noConversion"/>
  </si>
  <si>
    <t>내 몸의 칼로리 태우는 공장 허벅지 운동</t>
    <phoneticPr fontId="1" type="noConversion"/>
  </si>
  <si>
    <t>군살 제거해주는 등 허리 운동</t>
    <phoneticPr fontId="1" type="noConversion"/>
  </si>
  <si>
    <t>마네킹 부럽지 않은 상체를 위한 가슴 어깨 팔 운동</t>
    <phoneticPr fontId="1" type="noConversion"/>
  </si>
  <si>
    <t>칼로리 탈탈 털어버리는 끝판왕 홈트 함께하기 Lv 1</t>
    <phoneticPr fontId="1" type="noConversion"/>
  </si>
  <si>
    <t>칼로리 탈탈 털어버리는 끝판왕 홈트 함께하기 Lv 2</t>
    <phoneticPr fontId="1" type="noConversion"/>
  </si>
  <si>
    <t>전쟁과 경제_역사와 전략</t>
    <phoneticPr fontId="1" type="noConversion"/>
  </si>
  <si>
    <t>전쟁과 경제_상호작용의 이해</t>
    <phoneticPr fontId="1" type="noConversion"/>
  </si>
  <si>
    <t>전쟁과 평화_PAX 시대</t>
    <phoneticPr fontId="1" type="noConversion"/>
  </si>
  <si>
    <t>세계 평화와 국력_핵무기</t>
    <phoneticPr fontId="1" type="noConversion"/>
  </si>
  <si>
    <t>패권 전쟁과 미중 관계_현재와 미래의 전망</t>
    <phoneticPr fontId="1" type="noConversion"/>
  </si>
  <si>
    <t>군수와 전투력_식량과 물자의 전쟁</t>
    <phoneticPr fontId="1" type="noConversion"/>
  </si>
  <si>
    <t>또 다른 전쟁의 씨앗_전후 처리</t>
    <phoneticPr fontId="1" type="noConversion"/>
  </si>
  <si>
    <t>The art of war_정의로운 전쟁의 필요성</t>
    <phoneticPr fontId="1" type="noConversion"/>
  </si>
  <si>
    <t>민감하고 예민하다고 자책하는 당신에게_센서티브</t>
    <phoneticPr fontId="1" type="noConversion"/>
  </si>
  <si>
    <t>힘든 사람을 끊어내지 못해 괴롭다면_나는 왜 네가 힘들까</t>
    <phoneticPr fontId="1" type="noConversion"/>
  </si>
  <si>
    <t>연애를 넘어 모든 인간 관계에 통하는_연애 망치는 남자</t>
    <phoneticPr fontId="1" type="noConversion"/>
  </si>
  <si>
    <t>팀빌딩이 잘 안 되는 리더에게_최고의 팀은 무엇이 다른가</t>
    <phoneticPr fontId="1" type="noConversion"/>
  </si>
  <si>
    <t>이제는 피드백이 아니라_피드 포워드다</t>
    <phoneticPr fontId="1" type="noConversion"/>
  </si>
  <si>
    <t>비즈니스 커뮤니케이션의 필독서_사람들은 왜 그 한마디에 꽂히는가</t>
    <phoneticPr fontId="1" type="noConversion"/>
  </si>
  <si>
    <t>나를 튼튼하게 지탱시키는_자존감의 여섯기둥</t>
    <phoneticPr fontId="1" type="noConversion"/>
  </si>
  <si>
    <t>경청한다면서 아웃풋만 하는 당신에게_듣기의 철학</t>
    <phoneticPr fontId="1" type="noConversion"/>
  </si>
  <si>
    <t>인간성의 정수이자 사람을 움직이는 힘_공감하는 능력</t>
    <phoneticPr fontId="1" type="noConversion"/>
  </si>
  <si>
    <t>당신의 몸짓언어가 말해주는 것들_FBI 행동의 심리학</t>
    <phoneticPr fontId="1" type="noConversion"/>
  </si>
  <si>
    <t>어린이 문학의 고전_한밤중 톰의 정원에서</t>
    <phoneticPr fontId="1" type="noConversion"/>
  </si>
  <si>
    <t>파란만장한 여성의 삶을 다룬_거기 내가 가면 안 돼요</t>
    <phoneticPr fontId="1" type="noConversion"/>
  </si>
  <si>
    <t>뮤지컬로도 많은 사랑을 받은_마틸다</t>
    <phoneticPr fontId="1" type="noConversion"/>
  </si>
  <si>
    <t>뉴베리 영예상 수상작에 빛나는 성장소설_밤의 일기</t>
    <phoneticPr fontId="1" type="noConversion"/>
  </si>
  <si>
    <t>모든 세대를 위한 우화_에드워드 툴레인의 신기한 여행</t>
    <phoneticPr fontId="1" type="noConversion"/>
  </si>
  <si>
    <t>선한 영향력을 배우는_푸른 사자 와니니</t>
    <phoneticPr fontId="1" type="noConversion"/>
  </si>
  <si>
    <t>신선하고 놀라운 충격_돌 씹어 먹는 아이</t>
    <phoneticPr fontId="1" type="noConversion"/>
  </si>
  <si>
    <t>살아 있는 이야기_랄슨 선생님 구하기</t>
    <phoneticPr fontId="1" type="noConversion"/>
  </si>
  <si>
    <t>동화라고 유치하지 않아요_멀쩡한 이유정</t>
    <phoneticPr fontId="1" type="noConversion"/>
  </si>
  <si>
    <t>삐삐 롱스타킹 작가의_미오 나의 미오</t>
    <phoneticPr fontId="1" type="noConversion"/>
  </si>
  <si>
    <t>일이관지 一以貫之_경제 하나의 큰 흐름</t>
    <phoneticPr fontId="1" type="noConversion"/>
  </si>
  <si>
    <t>세계 경제를 보는 시야_공산주의의 몰락과 세계화</t>
    <phoneticPr fontId="1" type="noConversion"/>
  </si>
  <si>
    <t>세계 경제를 보는 시야_거대한 두배와 초세계화</t>
    <phoneticPr fontId="1" type="noConversion"/>
  </si>
  <si>
    <t>세계 경제를 보는 시야_부가가치 변화</t>
    <phoneticPr fontId="1" type="noConversion"/>
  </si>
  <si>
    <t>국가 간 불평등 축소와 국가 내 불평등의 연결</t>
    <phoneticPr fontId="1" type="noConversion"/>
  </si>
  <si>
    <t>한국 경제를 보는 시야_GDP 변화</t>
    <phoneticPr fontId="1" type="noConversion"/>
  </si>
  <si>
    <t>한국 경제를 보는 시야_경제 불평등</t>
    <phoneticPr fontId="1" type="noConversion"/>
  </si>
  <si>
    <t>세계 경제의 저물가와 저금리 체제에서 한국의 역할</t>
    <phoneticPr fontId="1" type="noConversion"/>
  </si>
  <si>
    <t>경제 변화 원리를 알아야 한다</t>
    <phoneticPr fontId="1" type="noConversion"/>
  </si>
  <si>
    <t>출발 전 여행 중 체크 사항</t>
    <phoneticPr fontId="1" type="noConversion"/>
  </si>
  <si>
    <t>인문학도에서 음악가로 헨델의 성공스토리</t>
    <phoneticPr fontId="1" type="noConversion"/>
  </si>
  <si>
    <t>캐릭터 글쓰기 선인</t>
    <phoneticPr fontId="1" type="noConversion"/>
  </si>
  <si>
    <t>캐릭터 글쓰기 악인</t>
    <phoneticPr fontId="1" type="noConversion"/>
  </si>
  <si>
    <t>혼자 은퇴 생활을 100퍼센트 즐기는 방법</t>
    <phoneticPr fontId="1" type="noConversion"/>
  </si>
  <si>
    <t>고려시대 결혼풍습 장가 드는 남자 시집 가지 않는 여자</t>
    <phoneticPr fontId="1" type="noConversion"/>
  </si>
  <si>
    <t>고려 여성의 성</t>
    <phoneticPr fontId="1" type="noConversion"/>
  </si>
  <si>
    <t>조선 여성의 정체성 딸에서 며느리로</t>
    <phoneticPr fontId="1" type="noConversion"/>
  </si>
  <si>
    <t>근대 여성 참정권 직업권 교육권을 외치다</t>
    <phoneticPr fontId="1" type="noConversion"/>
  </si>
  <si>
    <t>목소리 왜 중요할까</t>
    <phoneticPr fontId="1" type="noConversion"/>
  </si>
  <si>
    <t>창조 경제의 엔진 아트</t>
    <phoneticPr fontId="1" type="noConversion"/>
  </si>
  <si>
    <t>아트의 생산과 유통 그리고 소비자</t>
    <phoneticPr fontId="1" type="noConversion"/>
  </si>
  <si>
    <t>인플레이션 시대의 투자처 아트 경매</t>
    <phoneticPr fontId="1" type="noConversion"/>
  </si>
  <si>
    <t>사극들은 왜 고려말 조선초를 고집할까</t>
    <phoneticPr fontId="1" type="noConversion"/>
  </si>
  <si>
    <t xml:space="preserve">개혁 군주 공민왕 쿠데타의 시작 </t>
    <phoneticPr fontId="1" type="noConversion"/>
  </si>
  <si>
    <t>반원 쿠데타는 성공했을까</t>
    <phoneticPr fontId="1" type="noConversion"/>
  </si>
  <si>
    <t xml:space="preserve">대격돌 고려 vs 원나라 </t>
    <phoneticPr fontId="1" type="noConversion"/>
  </si>
  <si>
    <t xml:space="preserve">팩트체크 신돈에 대한 오해 </t>
    <phoneticPr fontId="1" type="noConversion"/>
  </si>
  <si>
    <t>내부 대격돌 정치적 파란의 시작</t>
    <phoneticPr fontId="1" type="noConversion"/>
  </si>
  <si>
    <t>한국사에서 가장 격동적인 해 1388년</t>
    <phoneticPr fontId="1" type="noConversion"/>
  </si>
  <si>
    <t>위화도 회군의 서막 철령위 사건</t>
    <phoneticPr fontId="1" type="noConversion"/>
  </si>
  <si>
    <t>위화도 회군 그 필연과 우연</t>
    <phoneticPr fontId="1" type="noConversion"/>
  </si>
  <si>
    <t>조선 건국의 숨겨진 주역 조준</t>
    <phoneticPr fontId="1" type="noConversion"/>
  </si>
  <si>
    <t>개혁의 성공 그리고 왕조 교체</t>
    <phoneticPr fontId="1" type="noConversion"/>
  </si>
  <si>
    <t>파르테논 신전 폴리스의 피땀으로 건설되다</t>
    <phoneticPr fontId="1" type="noConversion"/>
  </si>
  <si>
    <t>콜로세움 노블리스 오블리주의 기원</t>
    <phoneticPr fontId="1" type="noConversion"/>
  </si>
  <si>
    <t>천하제패 핵심은 경제력이다</t>
    <phoneticPr fontId="1" type="noConversion"/>
  </si>
  <si>
    <t>돈돈돈 마구 찍어내면 파멸로 치닫는다</t>
    <phoneticPr fontId="1" type="noConversion"/>
  </si>
  <si>
    <t>인문학 부흥 경제적 지원이 필수</t>
    <phoneticPr fontId="1" type="noConversion"/>
  </si>
  <si>
    <t>카리타스 문화 면벌부로 지어 올린 교회</t>
    <phoneticPr fontId="1" type="noConversion"/>
  </si>
  <si>
    <t>평판이 곧 돈 예술세계의 명성과 이름값</t>
    <phoneticPr fontId="1" type="noConversion"/>
  </si>
  <si>
    <t>혁신의 힘 비즈니스 마인드로 탄생한 인쇄술</t>
    <phoneticPr fontId="1" type="noConversion"/>
  </si>
  <si>
    <t>만리장성 아메리카의 은으로 세우다</t>
    <phoneticPr fontId="1" type="noConversion"/>
  </si>
  <si>
    <t>권력과 세금 유럽의 왕들이 약했던 이유</t>
    <phoneticPr fontId="1" type="noConversion"/>
  </si>
  <si>
    <t>출판사는 어떤 일을 할까</t>
    <phoneticPr fontId="1" type="noConversion"/>
  </si>
  <si>
    <t>작가가 되는 두 갈래 길 투고 or 독립출판</t>
    <phoneticPr fontId="1" type="noConversion"/>
  </si>
  <si>
    <t>글쓰기의 뼈대 목차 쓰는 법</t>
    <phoneticPr fontId="1" type="noConversion"/>
  </si>
  <si>
    <t>24시간이 모자라 1인 가구의 하루</t>
    <phoneticPr fontId="1" type="noConversion"/>
  </si>
  <si>
    <t>어떻게 인생을 혼자 사니 마음의 방이 필요할 때</t>
    <phoneticPr fontId="1" type="noConversion"/>
  </si>
  <si>
    <t>운전 이동권의 중요성</t>
    <phoneticPr fontId="1" type="noConversion"/>
  </si>
  <si>
    <t>혼자 살면 늙어서 고생</t>
    <phoneticPr fontId="1" type="noConversion"/>
  </si>
  <si>
    <t>최고의 하인 최악의 주인 돈</t>
    <phoneticPr fontId="1" type="noConversion"/>
  </si>
  <si>
    <t>어떤 보험을 들어야 할까</t>
    <phoneticPr fontId="1" type="noConversion"/>
  </si>
  <si>
    <t>부동산 실거주와 투자 그 어디쯤</t>
    <phoneticPr fontId="1" type="noConversion"/>
  </si>
  <si>
    <t>키움과 성장</t>
    <phoneticPr fontId="1" type="noConversion"/>
  </si>
  <si>
    <t>나 우울한 것 같아 우울을 친구로 두는 법</t>
    <phoneticPr fontId="1" type="noConversion"/>
  </si>
  <si>
    <t>가장 합리적인 소비 일점호화</t>
    <phoneticPr fontId="1" type="noConversion"/>
  </si>
  <si>
    <t>합리적 공동 주택 소행주</t>
    <phoneticPr fontId="1" type="noConversion"/>
  </si>
  <si>
    <t>100세 시대 우리가 살 곳</t>
    <phoneticPr fontId="1" type="noConversion"/>
  </si>
  <si>
    <t>프랑스 쇼베_유희의 인간 동굴에서 찾다</t>
    <phoneticPr fontId="1" type="noConversion"/>
  </si>
  <si>
    <t>오스트리아 빈_ 반역의 빈 그리고 분리</t>
    <phoneticPr fontId="1" type="noConversion"/>
  </si>
  <si>
    <t>상트페테르부르크 베를린_역사를 기억하는 법에 대하여</t>
    <phoneticPr fontId="1" type="noConversion"/>
  </si>
  <si>
    <t>쓸모 폐기물 그리고 상품</t>
    <phoneticPr fontId="1" type="noConversion"/>
  </si>
  <si>
    <t>전기차의 개념과 효율 비교</t>
    <phoneticPr fontId="1" type="noConversion"/>
  </si>
  <si>
    <t>전기차 살까 말까</t>
    <phoneticPr fontId="1" type="noConversion"/>
  </si>
  <si>
    <t>전기차 구매 전 반드시 체크해야 하는 4가지</t>
    <phoneticPr fontId="1" type="noConversion"/>
  </si>
  <si>
    <t xml:space="preserve">전기차 구매 절차 핵심 정리 </t>
    <phoneticPr fontId="1" type="noConversion"/>
  </si>
  <si>
    <t>전기차 충전 방법</t>
    <phoneticPr fontId="1" type="noConversion"/>
  </si>
  <si>
    <t>전기차 충전 요금</t>
    <phoneticPr fontId="1" type="noConversion"/>
  </si>
  <si>
    <t>배터리 궁금증 파헤치기</t>
    <phoneticPr fontId="1" type="noConversion"/>
  </si>
  <si>
    <t>소모품과 액세서리 관리하기</t>
    <phoneticPr fontId="1" type="noConversion"/>
  </si>
  <si>
    <t>전기차 연비 늘리는 꿀팁</t>
    <phoneticPr fontId="1" type="noConversion"/>
  </si>
  <si>
    <t>전기차 FAQ</t>
    <phoneticPr fontId="1" type="noConversion"/>
  </si>
  <si>
    <t>삼황오제는 실존 인물일까_BC 1만년 전 BC700년경</t>
    <phoneticPr fontId="1" type="noConversion"/>
  </si>
  <si>
    <t>나라가 망하면 여자 탓이다_사기 하 상 주 춘추전국시대</t>
    <phoneticPr fontId="1" type="noConversion"/>
  </si>
  <si>
    <t>눈물의 만리장성 맹강녀 전설_춘추전국시대와 진의 통일</t>
    <phoneticPr fontId="1" type="noConversion"/>
  </si>
  <si>
    <t>삼국지의 주인공은 왜 유비가 되었을까_한 위진남북조 시대</t>
    <phoneticPr fontId="1" type="noConversion"/>
  </si>
  <si>
    <t>서유기의 손오공 일행은 왜 요괴와 싸웠을까_당나라와 실크로드</t>
    <phoneticPr fontId="1" type="noConversion"/>
  </si>
  <si>
    <t>서유기의 저팔계는 왜 이족보행을 할까_송나라</t>
    <phoneticPr fontId="1" type="noConversion"/>
  </si>
  <si>
    <t>색목인 몽골 그리고 동방견문록_원나라</t>
    <phoneticPr fontId="1" type="noConversion"/>
  </si>
  <si>
    <t>아라비안나이트의 신밧드가 중국 사람이라고_명나라</t>
    <phoneticPr fontId="1" type="noConversion"/>
  </si>
  <si>
    <t>귀뚜라미가 된 효자 이야기 요재지이_명말 청초</t>
    <phoneticPr fontId="1" type="noConversion"/>
  </si>
  <si>
    <t xml:space="preserve">대지의 왕룽 일가는 왜 거지가 되었을까_청나라 </t>
    <phoneticPr fontId="1" type="noConversion"/>
  </si>
  <si>
    <t>중국인에게 인생의 의미란_문화대혁명</t>
    <phoneticPr fontId="1" type="noConversion"/>
  </si>
  <si>
    <t>대만 민담 산 속의 거인_대만사</t>
    <phoneticPr fontId="1" type="noConversion"/>
  </si>
  <si>
    <t>원숭이 사위는 누구일까_일본 고대 야요이 시대</t>
    <phoneticPr fontId="1" type="noConversion"/>
  </si>
  <si>
    <t>도깨비가 호랑이가죽 팬티를 입은 까닭은_일본 헤이안 시대</t>
    <phoneticPr fontId="1" type="noConversion"/>
  </si>
  <si>
    <t>단노우라 해협에는 사무라이 게가 산다_가마쿠라 막부의 성립</t>
    <phoneticPr fontId="1" type="noConversion"/>
  </si>
  <si>
    <t>설국에서 쿠니란 무엇인가_전국 시대에서 메이지 유신까지</t>
    <phoneticPr fontId="1" type="noConversion"/>
  </si>
  <si>
    <t>도쿠가와 이에야스의 대망은_전국 시대에는 일본 통일 에도 시대</t>
    <phoneticPr fontId="1" type="noConversion"/>
  </si>
  <si>
    <t>료마가 가고자 한 곳은 어디인가_메이지 유신 전후</t>
    <phoneticPr fontId="1" type="noConversion"/>
  </si>
  <si>
    <t>먹으려는 자 먹힐지어다_1차 2차 세계 대전</t>
    <phoneticPr fontId="1" type="noConversion"/>
  </si>
  <si>
    <t>우동 한 그릇을 나눠 먹은 이유_전후 일본</t>
    <phoneticPr fontId="1" type="noConversion"/>
  </si>
  <si>
    <t>나는 왜 영어가 어려운가</t>
    <phoneticPr fontId="1" type="noConversion"/>
  </si>
  <si>
    <t>영어회화 열풍의 함정</t>
    <phoneticPr fontId="1" type="noConversion"/>
  </si>
  <si>
    <t>우리나라 영어교육의 문제점</t>
    <phoneticPr fontId="1" type="noConversion"/>
  </si>
  <si>
    <t>구글의 시대에 영어는 어떻게 권력으로 작용할까</t>
    <phoneticPr fontId="1" type="noConversion"/>
  </si>
  <si>
    <t>영어 어휘는 이렇게 공부하라</t>
    <phoneticPr fontId="1" type="noConversion"/>
  </si>
  <si>
    <t>영어 어순은 이렇게 극복하라</t>
    <phoneticPr fontId="1" type="noConversion"/>
  </si>
  <si>
    <t>포괄독해와 집중독해</t>
    <phoneticPr fontId="1" type="noConversion"/>
  </si>
  <si>
    <t>성인이 외국어를 어떻게 빠르게 학습할 수 있을까</t>
    <phoneticPr fontId="1" type="noConversion"/>
  </si>
  <si>
    <t>언어 이전의 느낌 프로토 랭귀지</t>
    <phoneticPr fontId="1" type="noConversion"/>
  </si>
  <si>
    <t>바이링구얼이 되는 유일한 방법</t>
    <phoneticPr fontId="1" type="noConversion"/>
  </si>
  <si>
    <t>직역이란 환상에 불과하다</t>
    <phoneticPr fontId="1" type="noConversion"/>
  </si>
  <si>
    <t xml:space="preserve">어휘공부 방법부터 바꿔라 </t>
    <phoneticPr fontId="1" type="noConversion"/>
  </si>
  <si>
    <t>어휘공부 4단계</t>
    <phoneticPr fontId="1" type="noConversion"/>
  </si>
  <si>
    <t>파고드는 어휘공부 이렇게 하면 된다</t>
    <phoneticPr fontId="1" type="noConversion"/>
  </si>
  <si>
    <t>스마트폰 중독 스스로를 통제하고 싶어요</t>
    <phoneticPr fontId="1" type="noConversion"/>
  </si>
  <si>
    <t>존재감이 없는 나 더 인정받고 싶어요</t>
    <phoneticPr fontId="1" type="noConversion"/>
  </si>
  <si>
    <t>라떼는 말이야가 너무 싫어요</t>
    <phoneticPr fontId="1" type="noConversion"/>
  </si>
  <si>
    <t>남들보다 두 배 예민한 나 두 배로 더 힘들어요</t>
    <phoneticPr fontId="1" type="noConversion"/>
  </si>
  <si>
    <t>재테크 광풍 나만 뒤쳐진 것 같아 불안해요</t>
    <phoneticPr fontId="1" type="noConversion"/>
  </si>
  <si>
    <t>내가 하고 싶은 게 뭐지 무기력해요</t>
    <phoneticPr fontId="1" type="noConversion"/>
  </si>
  <si>
    <t>어느 정도로 우울하면 우울증인가요</t>
    <phoneticPr fontId="1" type="noConversion"/>
  </si>
  <si>
    <t>인류 최초의 역사서_사기</t>
    <phoneticPr fontId="1" type="noConversion"/>
  </si>
  <si>
    <t>역사의 주인이 되다 선비의 등장</t>
    <phoneticPr fontId="1" type="noConversion"/>
  </si>
  <si>
    <t>진나라 통일의 숨은 주역 상앙</t>
    <phoneticPr fontId="1" type="noConversion"/>
  </si>
  <si>
    <t>진 가장 빨리 흥하고 망한 나라</t>
    <phoneticPr fontId="1" type="noConversion"/>
  </si>
  <si>
    <t>항우와 유방 그리고 한신</t>
    <phoneticPr fontId="1" type="noConversion"/>
  </si>
  <si>
    <t>유방의 동지 여태후 뜯어보기</t>
    <phoneticPr fontId="1" type="noConversion"/>
  </si>
  <si>
    <t>흉노 적을 다루는 법</t>
    <phoneticPr fontId="1" type="noConversion"/>
  </si>
  <si>
    <t>이집트 그리고 이집트학</t>
    <phoneticPr fontId="1" type="noConversion"/>
  </si>
  <si>
    <t>문화재 그리고 약탈의 역사</t>
    <phoneticPr fontId="1" type="noConversion"/>
  </si>
  <si>
    <t>나는 욕망한다 고로 존재한다</t>
    <phoneticPr fontId="1" type="noConversion"/>
  </si>
  <si>
    <t>사람들은 왜 미신에 빠질까</t>
    <phoneticPr fontId="1" type="noConversion"/>
  </si>
  <si>
    <t>종교에서 심판과 처벌을 강조하는 이유는 무엇인가</t>
    <phoneticPr fontId="1" type="noConversion"/>
  </si>
  <si>
    <t>정치와 종교가 연결되는 이유는 무엇인가</t>
    <phoneticPr fontId="1" type="noConversion"/>
  </si>
  <si>
    <t>국가란 무엇일까</t>
    <phoneticPr fontId="1" type="noConversion"/>
  </si>
  <si>
    <t>어떻게 사는 것이 자유롭게 사는 것일까</t>
    <phoneticPr fontId="1" type="noConversion"/>
  </si>
  <si>
    <t>사람들이 협력하고 상생하는 방법은 무엇인가</t>
    <phoneticPr fontId="1" type="noConversion"/>
  </si>
  <si>
    <t>자유로운 인간들의 사회와 종교는 어떤 것인가</t>
    <phoneticPr fontId="1" type="noConversion"/>
  </si>
  <si>
    <t>감정이 아니라 행동으로 말한다_붉은 수확</t>
    <phoneticPr fontId="1" type="noConversion"/>
  </si>
  <si>
    <t>약점을 받아들이면 힘이 된다_본 콜렉터</t>
    <phoneticPr fontId="1" type="noConversion"/>
  </si>
  <si>
    <t>냉정은 내면의 강함이다_워치맨</t>
    <phoneticPr fontId="1" type="noConversion"/>
  </si>
  <si>
    <t>이루는 힘은 내 안에 있다_탄환의 심판</t>
    <phoneticPr fontId="1" type="noConversion"/>
  </si>
  <si>
    <t>목숨과도 바꿀 수 있는 헌신_용의자X의 헌신</t>
    <phoneticPr fontId="1" type="noConversion"/>
  </si>
  <si>
    <t>고독한 인간이 위대하다_추적자</t>
    <phoneticPr fontId="1" type="noConversion"/>
  </si>
  <si>
    <t>비합리적 현상이 보여주는 진실_우부메의 여름</t>
    <phoneticPr fontId="1" type="noConversion"/>
  </si>
  <si>
    <t>욕망과 허영심의 시대적 자화상_이유</t>
    <phoneticPr fontId="1" type="noConversion"/>
  </si>
  <si>
    <t>조직에서 강하게 성장하기_바티스타 수술팀의 영광</t>
    <phoneticPr fontId="1" type="noConversion"/>
  </si>
  <si>
    <t>인간의 본성 그리고 미래를 생각한다_제노사이드</t>
    <phoneticPr fontId="1" type="noConversion"/>
  </si>
  <si>
    <t>왜 메모독서를 해야 할까</t>
    <phoneticPr fontId="1" type="noConversion"/>
  </si>
  <si>
    <t>채식 지속가능한 미래를 위한 선택</t>
    <phoneticPr fontId="1" type="noConversion"/>
  </si>
  <si>
    <t>채식 스스로 선택한 몸과 마음의 평안함</t>
    <phoneticPr fontId="1" type="noConversion"/>
  </si>
  <si>
    <t>시작하는 채식 식단_아침 점심 간식 편</t>
    <phoneticPr fontId="1" type="noConversion"/>
  </si>
  <si>
    <t>채식 까다로움이 아닌 선택할 권리</t>
    <phoneticPr fontId="1" type="noConversion"/>
  </si>
  <si>
    <t>고려 말 이성계가 중심 세력으로 부상한 이유</t>
    <phoneticPr fontId="1" type="noConversion"/>
  </si>
  <si>
    <t>세종의 공법貢法</t>
    <phoneticPr fontId="1" type="noConversion"/>
  </si>
  <si>
    <t>세자의 교육_서연</t>
    <phoneticPr fontId="1" type="noConversion"/>
  </si>
  <si>
    <t>왕도정치의 토대_경연經筵</t>
    <phoneticPr fontId="1" type="noConversion"/>
  </si>
  <si>
    <t>경연經筵의 구체적 의미</t>
    <phoneticPr fontId="1" type="noConversion"/>
  </si>
  <si>
    <t>언관言官과 기자記者</t>
    <phoneticPr fontId="1" type="noConversion"/>
  </si>
  <si>
    <t>절대 왕권과 왕도정치를 묶는 고리_역사기록</t>
    <phoneticPr fontId="1" type="noConversion"/>
  </si>
  <si>
    <t>양반_가문과 족보</t>
    <phoneticPr fontId="1" type="noConversion"/>
  </si>
  <si>
    <t>사진과 그림사이 여행을 기록하고 간직하기</t>
    <phoneticPr fontId="1" type="noConversion"/>
  </si>
  <si>
    <t>깔끔하게 보관해서 그림 활용도 300퍼센트 높이기</t>
    <phoneticPr fontId="1" type="noConversion"/>
  </si>
  <si>
    <t>메신저messenger로 홀로 서기</t>
    <phoneticPr fontId="1" type="noConversion"/>
  </si>
  <si>
    <t>문서 작성의 모든 것 이메일부터 시말서까지</t>
    <phoneticPr fontId="1" type="noConversion"/>
  </si>
  <si>
    <t>국가 건강검진 꼭 받아야 하는지 궁금하다면</t>
    <phoneticPr fontId="1" type="noConversion"/>
  </si>
  <si>
    <t>평생직장은 없다 프로처럼 경력관리하기</t>
    <phoneticPr fontId="1" type="noConversion"/>
  </si>
  <si>
    <t>깔끔한 마무리 실업급여 퇴직금 잘 챙기기</t>
    <phoneticPr fontId="1" type="noConversion"/>
  </si>
  <si>
    <t>컴퓨터 설치부터 홈카페까지 생애 첫 자취방 채워나가기</t>
    <phoneticPr fontId="1" type="noConversion"/>
  </si>
  <si>
    <t>반려동물과 식물 제대로 입양하고 기르기</t>
    <phoneticPr fontId="1" type="noConversion"/>
  </si>
  <si>
    <t>당신이 당할 수 있는 모든 일 범죄편</t>
    <phoneticPr fontId="1" type="noConversion"/>
  </si>
  <si>
    <t>당신이 당할 수 있는 모든 일 사고편</t>
    <phoneticPr fontId="1" type="noConversion"/>
  </si>
  <si>
    <t>당신이 당할 수 있는 모든 일 사기편</t>
    <phoneticPr fontId="1" type="noConversion"/>
  </si>
  <si>
    <t>내 집 마련의 꿈 청약통장부터 시작하자</t>
    <phoneticPr fontId="1" type="noConversion"/>
  </si>
  <si>
    <t>미래 대비 보험의 모든 것</t>
    <phoneticPr fontId="1" type="noConversion"/>
  </si>
  <si>
    <t>뉴노멀 시대 새로운 리더십이 필요한 이유</t>
    <phoneticPr fontId="1" type="noConversion"/>
  </si>
  <si>
    <t>새로운 리더십 무엇이 달라져야 하는가</t>
    <phoneticPr fontId="1" type="noConversion"/>
  </si>
  <si>
    <t>동기부여_물질적 보상만이 전부가 아니다</t>
    <phoneticPr fontId="1" type="noConversion"/>
  </si>
  <si>
    <t>언택트 소통 피할 수 없다면 즐겨라</t>
    <phoneticPr fontId="1" type="noConversion"/>
  </si>
  <si>
    <t>뉴노멀 시대에도 협업은 포기할 수 없는 전략이다</t>
    <phoneticPr fontId="1" type="noConversion"/>
  </si>
  <si>
    <t>교학상장 敎學相長의 자세로 코칭하라</t>
    <phoneticPr fontId="1" type="noConversion"/>
  </si>
  <si>
    <t>구성원을 주도적 업무수행자로 육성하라</t>
    <phoneticPr fontId="1" type="noConversion"/>
  </si>
  <si>
    <t>워크 다이어트 work diet를 일상화하라</t>
    <phoneticPr fontId="1" type="noConversion"/>
  </si>
  <si>
    <t>스마트하게 놀지만 말고 스마트하게 일 좀 하자</t>
    <phoneticPr fontId="1" type="noConversion"/>
  </si>
  <si>
    <t>플랜B를 일상화 체계화하라</t>
    <phoneticPr fontId="1" type="noConversion"/>
  </si>
  <si>
    <t>성과관리 과정에서 상호작용 수준을 높여라</t>
    <phoneticPr fontId="1" type="noConversion"/>
  </si>
  <si>
    <t>비대면 상황에서도 회의 생산성을 높여라</t>
    <phoneticPr fontId="1" type="noConversion"/>
  </si>
  <si>
    <t>팀원 설득하기_설득을 위한 1대1 소통 방법</t>
    <phoneticPr fontId="1" type="noConversion"/>
  </si>
  <si>
    <t>팀원 설득하기_성과가 나쁠때 성과가 좋을 때의 피드백</t>
    <phoneticPr fontId="1" type="noConversion"/>
  </si>
  <si>
    <t>DT가 불러온 도전 전략과 고객</t>
    <phoneticPr fontId="1" type="noConversion"/>
  </si>
  <si>
    <t>DT가 불러온 도전 일하는 방식과 리더십</t>
    <phoneticPr fontId="1" type="noConversion"/>
  </si>
  <si>
    <t>DT가 불러온 도전 조직문화</t>
    <phoneticPr fontId="1" type="noConversion"/>
  </si>
  <si>
    <t>강점 경영_환경 요인을 극복하라</t>
    <phoneticPr fontId="1" type="noConversion"/>
  </si>
  <si>
    <t>초월성_이전의 한계를 넘어서다</t>
    <phoneticPr fontId="1" type="noConversion"/>
  </si>
  <si>
    <t>기회_작은 것부터 준비한 자에게 반드시 기회가 온다</t>
    <phoneticPr fontId="1" type="noConversion"/>
  </si>
  <si>
    <t>깨어 있는 리더의 힘_좋은 리더가 좋은 인재를 모은다</t>
    <phoneticPr fontId="1" type="noConversion"/>
  </si>
  <si>
    <t>현실 실용 우선의 원칙_성장기업으로 발돋움하라</t>
    <phoneticPr fontId="1" type="noConversion"/>
  </si>
  <si>
    <t>최고 성과를 얻는 리더_팔로워 조합</t>
    <phoneticPr fontId="1" type="noConversion"/>
  </si>
  <si>
    <t>지금 우리에게 필요한 리더십</t>
    <phoneticPr fontId="1" type="noConversion"/>
  </si>
  <si>
    <t>자기인식 나는 내가 좋은 리더인 줄 알았다</t>
    <phoneticPr fontId="1" type="noConversion"/>
  </si>
  <si>
    <t>내적수용 나에 대한 평가가 신경 쓰인다</t>
    <phoneticPr fontId="1" type="noConversion"/>
  </si>
  <si>
    <t>관점전환 문제를 알면서도 변화가 어려운 이유</t>
    <phoneticPr fontId="1" type="noConversion"/>
  </si>
  <si>
    <t>관점전환 작은 실수라도 하면 무너질 것 같다</t>
    <phoneticPr fontId="1" type="noConversion"/>
  </si>
  <si>
    <t>심리통제 사소한 상황에 휘둘리지 않으려면</t>
    <phoneticPr fontId="1" type="noConversion"/>
  </si>
  <si>
    <t>한계극복 새로운 도전은 누구나 두렵다</t>
    <phoneticPr fontId="1" type="noConversion"/>
  </si>
  <si>
    <t>회복탄력성 진짜 리더는 실패에서 배운다</t>
    <phoneticPr fontId="1" type="noConversion"/>
  </si>
  <si>
    <t>자기경계와 지속가능성 자만심을 경계하며 함께 성장하자</t>
    <phoneticPr fontId="1" type="noConversion"/>
  </si>
  <si>
    <t>함정1 커뮤니케이션_우리는 서로 같은 생각을 한다1</t>
    <phoneticPr fontId="1" type="noConversion"/>
  </si>
  <si>
    <t>함정1 커뮤니케이션_우리는 서로 같은 생각을 한다2</t>
    <phoneticPr fontId="1" type="noConversion"/>
  </si>
  <si>
    <t>함정2 공정성_우리는 항상 합리적으로 판단한다1</t>
    <phoneticPr fontId="1" type="noConversion"/>
  </si>
  <si>
    <t>함정2 공정성_우리는 항상 합리적으로 판단한다2</t>
    <phoneticPr fontId="1" type="noConversion"/>
  </si>
  <si>
    <t>함정3 인재 선발_우리는 딱 보고 인재인지 안다1</t>
    <phoneticPr fontId="1" type="noConversion"/>
  </si>
  <si>
    <t>함정3 인재 선발_우리는 딱 보고 인재인지 안다2</t>
    <phoneticPr fontId="1" type="noConversion"/>
  </si>
  <si>
    <t>함정4 평가와 보상_우리의 평가는 공정하다1</t>
    <phoneticPr fontId="1" type="noConversion"/>
  </si>
  <si>
    <t>함정4 평가와 보상_우리의 평가는 공정하다2</t>
    <phoneticPr fontId="1" type="noConversion"/>
  </si>
  <si>
    <t>함정5 과신_우리의 능력이 성공을 만든다1</t>
    <phoneticPr fontId="1" type="noConversion"/>
  </si>
  <si>
    <t>함정5 과신_우리의 능력이 성공을 만든다2</t>
    <phoneticPr fontId="1" type="noConversion"/>
  </si>
  <si>
    <t>함정6 전략_우리의 성공은 직관과 통찰의 결과다1</t>
    <phoneticPr fontId="1" type="noConversion"/>
  </si>
  <si>
    <t>함정6 전략_우리의 성공은 직관과 통찰의 결과다2</t>
    <phoneticPr fontId="1" type="noConversion"/>
  </si>
  <si>
    <t>함정7 의사결정_우리가 정답을 찾아야 한다1</t>
    <phoneticPr fontId="1" type="noConversion"/>
  </si>
  <si>
    <t>함정7 의사결정_우리가 정답을 찾아야 한다2</t>
    <phoneticPr fontId="1" type="noConversion"/>
  </si>
  <si>
    <t>함정8 자기인식_인간은 이성적 존재다1</t>
    <phoneticPr fontId="1" type="noConversion"/>
  </si>
  <si>
    <t>함정8 자기인식_인간은 이성적 존재다2</t>
    <phoneticPr fontId="1" type="noConversion"/>
  </si>
  <si>
    <t>회사에서 친해졌다고 형 오빠라 부를 수 있나요</t>
    <phoneticPr fontId="1" type="noConversion"/>
  </si>
  <si>
    <t>리더로서의 나 팀원이 보는 나 얼마나 알고 있습니까</t>
    <phoneticPr fontId="1" type="noConversion"/>
  </si>
  <si>
    <t>성과의 주체인 팀원 얼마나 잘 알고 있습니까</t>
    <phoneticPr fontId="1" type="noConversion"/>
  </si>
  <si>
    <t>팀의 목표 팀원이 납득할 수 있게 제시하고 있습니까</t>
    <phoneticPr fontId="1" type="noConversion"/>
  </si>
  <si>
    <t>리더의 영향력 팀원들이 참여하게끔 발휘하고 있습니까</t>
    <phoneticPr fontId="1" type="noConversion"/>
  </si>
  <si>
    <t>업무 분장 긍정적 업무 환경을 고려하고 있습니까</t>
    <phoneticPr fontId="1" type="noConversion"/>
  </si>
  <si>
    <t>성과촉진을 위한 코칭 시스템적으로 접근하고 있습니까</t>
    <phoneticPr fontId="1" type="noConversion"/>
  </si>
  <si>
    <t>동기부여 의욕을 잃은 팀원을 어떻게 관리하고 있습니까</t>
    <phoneticPr fontId="1" type="noConversion"/>
  </si>
  <si>
    <t>조직 내 협업 어떻게 관리하고 있습니까</t>
    <phoneticPr fontId="1" type="noConversion"/>
  </si>
  <si>
    <t>성과가 낮은 팀원 어떻게 관리하고 있습니까</t>
    <phoneticPr fontId="1" type="noConversion"/>
  </si>
  <si>
    <t>성과평가 공정하고 납득할 수 있게 진행하고 있습니까</t>
    <phoneticPr fontId="1" type="noConversion"/>
  </si>
  <si>
    <t>행복 다른 관점으로 바라보기</t>
    <phoneticPr fontId="1" type="noConversion"/>
  </si>
  <si>
    <t>미니 베케이션과 명상 내면의 근육 키우기</t>
    <phoneticPr fontId="1" type="noConversion"/>
  </si>
  <si>
    <t>일 이야기_직장인은 결국 성과 일로 말한다</t>
    <phoneticPr fontId="1" type="noConversion"/>
  </si>
  <si>
    <t>관계 이야기_직장생활의 품질을 좌우하는 관계</t>
    <phoneticPr fontId="1" type="noConversion"/>
  </si>
  <si>
    <t>커리어 이야기_갓생을 위한 내 삶 챙기기</t>
    <phoneticPr fontId="1" type="noConversion"/>
  </si>
  <si>
    <t>왜 우리는 문제 해결에 어려움을 겪는가</t>
    <phoneticPr fontId="1" type="noConversion"/>
  </si>
  <si>
    <t>사용자 경험UX을 혁신시키기</t>
    <phoneticPr fontId="1" type="noConversion"/>
  </si>
  <si>
    <t>가혹한 독재자 대처법_자존감을 챙기는 게 가장 중요해요</t>
    <phoneticPr fontId="1" type="noConversion"/>
  </si>
  <si>
    <t>관종형 무능력자 대처법_최대한 강하고 당당하게 대응하세요</t>
    <phoneticPr fontId="1" type="noConversion"/>
  </si>
  <si>
    <t>자기중심적 꼰대 대처법_신경쓰지 말고 일에 집중하세요</t>
    <phoneticPr fontId="1" type="noConversion"/>
  </si>
  <si>
    <t>분노 폭발형 상사 대처법_같이 흥분하지 말되 당당한 태도를 유지하세요</t>
    <phoneticPr fontId="1" type="noConversion"/>
  </si>
  <si>
    <t>수동 공격형 위선자 대처법_같은 방식으로 대응하면 안돼요</t>
    <phoneticPr fontId="1" type="noConversion"/>
  </si>
  <si>
    <t>무책임한 예스맨 대처법_할 말은 그 자리에서 명확하게 하세요</t>
    <phoneticPr fontId="1" type="noConversion"/>
  </si>
  <si>
    <t>남 탓 대마왕 대처법_기록하고 증거를 모으세요</t>
    <phoneticPr fontId="1" type="noConversion"/>
  </si>
  <si>
    <t>저울질 상사 대처법_작은 도움을 요청해보세요</t>
    <phoneticPr fontId="1" type="noConversion"/>
  </si>
  <si>
    <t>산만한 몽상가 대처법_가끔 딴짓하는 시간을 주세요</t>
    <phoneticPr fontId="1" type="noConversion"/>
  </si>
  <si>
    <t>갑질하는 젊은 꼰대 대처법_거리를 두고 미러링을 하세요</t>
    <phoneticPr fontId="1" type="noConversion"/>
  </si>
  <si>
    <t>질투의 화신 대처법_악한 경쟁심과 질투가 그들의 행태라는 걸 인지해야 해요</t>
    <phoneticPr fontId="1" type="noConversion"/>
  </si>
  <si>
    <t>피해자 코스프레 대처법_가해자가 되지 않도록 팩폭은 자제해요</t>
    <phoneticPr fontId="1" type="noConversion"/>
  </si>
  <si>
    <t>노답 워커홀릭 대처법_페이스에 말리지 말고 자기 속도를 지키세요</t>
    <phoneticPr fontId="1" type="noConversion"/>
  </si>
  <si>
    <t>빅 마우스 대처법_타겟이 됐다면 공개적으로 인정하는게 좋아요</t>
    <phoneticPr fontId="1" type="noConversion"/>
  </si>
  <si>
    <t>착한 감정 기복자 대처법_철저하고 팩트와 사례에 대해서만 언급하세요</t>
    <phoneticPr fontId="1" type="noConversion"/>
  </si>
  <si>
    <t>만성형 투덜이 대처법_짧게 맞장구만 쳐주고 일로 주제를 돌리세요</t>
    <phoneticPr fontId="1" type="noConversion"/>
  </si>
  <si>
    <t>인맥부자 사람부자들의 4가지 공통점</t>
    <phoneticPr fontId="1" type="noConversion"/>
  </si>
  <si>
    <t>인생성공을 위한 나의 에너지 200퍼센트 늘리는 법</t>
    <phoneticPr fontId="1" type="noConversion"/>
  </si>
  <si>
    <t>게으름 극복 중도포기없이 목표달성하는 비법</t>
    <phoneticPr fontId="1" type="noConversion"/>
  </si>
  <si>
    <t>좋은 사람 좋은 관계를 오래 유지하는 비결</t>
    <phoneticPr fontId="1" type="noConversion"/>
  </si>
  <si>
    <t>상처받지 않고 상처주지 않는 거리두기 방법</t>
    <phoneticPr fontId="1" type="noConversion"/>
  </si>
  <si>
    <t>말 섞기 딱 싫은 직장동료_불만을 들어도 기분 나쁘지 않은 직장동료</t>
    <phoneticPr fontId="1" type="noConversion"/>
  </si>
  <si>
    <t>매력적인 사람 믿음을 주는 사람</t>
    <phoneticPr fontId="1" type="noConversion"/>
  </si>
  <si>
    <t>리더의 세대차이 극복 노하우 마음을 얻는 소통의 기술</t>
    <phoneticPr fontId="1" type="noConversion"/>
  </si>
  <si>
    <t>스트레스 푸는 법 3단계 유쾌한 스트레스 관리법</t>
    <phoneticPr fontId="1" type="noConversion"/>
  </si>
  <si>
    <t>정신건강한 사람들의 공통점 강한 멘탈</t>
    <phoneticPr fontId="1" type="noConversion"/>
  </si>
  <si>
    <t xml:space="preserve">예민한 성격 때문에 걱정 불안 생각 많은 마음 습관 고치는 법 </t>
    <phoneticPr fontId="1" type="noConversion"/>
  </si>
  <si>
    <t>더 나은 나를 만들고 좋은 일이 생기는 긍정의 마음습관</t>
    <phoneticPr fontId="1" type="noConversion"/>
  </si>
  <si>
    <t>걱정 불안을 이겨내고 바닥에서 다시 일어서게 하는 마음습관</t>
    <phoneticPr fontId="1" type="noConversion"/>
  </si>
  <si>
    <t>즐거운 출근길 신나는 퇴근길</t>
    <phoneticPr fontId="1" type="noConversion"/>
  </si>
  <si>
    <t>제7의 예술 영화의 이해</t>
    <phoneticPr fontId="1" type="noConversion"/>
  </si>
  <si>
    <t>연극 이爾와 영화 왕의 남자</t>
    <phoneticPr fontId="1" type="noConversion"/>
  </si>
  <si>
    <t>만화 연극 영화 속 올드보이</t>
    <phoneticPr fontId="1" type="noConversion"/>
  </si>
  <si>
    <t>세금절약 나도 할 수 있다</t>
    <phoneticPr fontId="1" type="noConversion"/>
  </si>
  <si>
    <t>분산투자란</t>
    <phoneticPr fontId="1" type="noConversion"/>
  </si>
  <si>
    <t>전통적 IT와 클라우드의 차이점1</t>
    <phoneticPr fontId="1" type="noConversion"/>
  </si>
  <si>
    <t>전통적 IT와 클라우드의 차이점2</t>
  </si>
  <si>
    <t>전통적 IT와 클라우드의 차이점3</t>
  </si>
  <si>
    <t>클라우드의 종류1</t>
    <phoneticPr fontId="1" type="noConversion"/>
  </si>
  <si>
    <t>클라우드의 종류2</t>
  </si>
  <si>
    <t>클라우드의 종류3</t>
  </si>
  <si>
    <t>클라우드의 주요 개념_MSA</t>
    <phoneticPr fontId="1" type="noConversion"/>
  </si>
  <si>
    <t>클라우드의 주요 개념_확장성</t>
    <phoneticPr fontId="1" type="noConversion"/>
  </si>
  <si>
    <t>클라우드의 주요 개념_가용성</t>
    <phoneticPr fontId="1" type="noConversion"/>
  </si>
  <si>
    <t>클라우드의 주요 개념_비용</t>
    <phoneticPr fontId="1" type="noConversion"/>
  </si>
  <si>
    <t>필요한 데이터를 수준 있게 뽑아내기1</t>
    <phoneticPr fontId="1" type="noConversion"/>
  </si>
  <si>
    <t>필요한 데이터를 수준 있게 뽑아내기2</t>
  </si>
  <si>
    <t>T test로 주장에 대한 참과 거짓 판단하기1</t>
    <phoneticPr fontId="1" type="noConversion"/>
  </si>
  <si>
    <t>T test로 주장에 대한 참과 거짓 판단하기2</t>
  </si>
  <si>
    <t>데이터 기반 의사결정이란 무엇인가</t>
    <phoneticPr fontId="1" type="noConversion"/>
  </si>
  <si>
    <t>일상에서 만나는 데이터 기반 의사결정 DDDM</t>
    <phoneticPr fontId="1" type="noConversion"/>
  </si>
  <si>
    <t>탐색적 데이터 분석 EDA이란 무엇인가</t>
    <phoneticPr fontId="1" type="noConversion"/>
  </si>
  <si>
    <t>기초 통계치 파헤치기 part1</t>
    <phoneticPr fontId="1" type="noConversion"/>
  </si>
  <si>
    <t>기초 통계치 파헤치기 part2</t>
  </si>
  <si>
    <t>회귀 알고리즘이란 무엇인가</t>
    <phoneticPr fontId="1" type="noConversion"/>
  </si>
  <si>
    <t>Amazon EC2 안전하게 사용하기</t>
    <phoneticPr fontId="1" type="noConversion"/>
  </si>
  <si>
    <t>왜 데이터 스토리텔링인가</t>
    <phoneticPr fontId="1" type="noConversion"/>
  </si>
  <si>
    <t>모든 길은 플랫폼으로 통한다_금융 플랫폼</t>
    <phoneticPr fontId="1" type="noConversion"/>
  </si>
  <si>
    <t>네 것도 내 것 내 것도 내 것_마이데이터 고도화</t>
    <phoneticPr fontId="1" type="noConversion"/>
  </si>
  <si>
    <t>유비무환 클라우드의 보안</t>
    <phoneticPr fontId="1" type="noConversion"/>
  </si>
  <si>
    <t>뭉쳐야 산다 데이터와 산업 융합</t>
    <phoneticPr fontId="1" type="noConversion"/>
  </si>
  <si>
    <t>Mini Batch 학습법</t>
    <phoneticPr fontId="1" type="noConversion"/>
  </si>
  <si>
    <t>미디어로 보는 핫이슈1</t>
    <phoneticPr fontId="1" type="noConversion"/>
  </si>
  <si>
    <t>미디어로 보는 핫이슈2</t>
  </si>
  <si>
    <t>분석 프로세스 단계별 이해 1</t>
    <phoneticPr fontId="1" type="noConversion"/>
  </si>
  <si>
    <t>분석 프로세스 단계별 이해 2</t>
  </si>
  <si>
    <t>기술 분석도구 검토 및 도입</t>
    <phoneticPr fontId="1" type="noConversion"/>
  </si>
  <si>
    <t>빅데이터 기획에 따른 비즈니스 활용</t>
    <phoneticPr fontId="1" type="noConversion"/>
  </si>
  <si>
    <t>데이터 분석 기초 1</t>
    <phoneticPr fontId="1" type="noConversion"/>
  </si>
  <si>
    <t>데이터 파악 수정 2</t>
    <phoneticPr fontId="1" type="noConversion"/>
  </si>
  <si>
    <t>전처리 dplyr패키지 1</t>
    <phoneticPr fontId="1" type="noConversion"/>
  </si>
  <si>
    <t>데이터 가공 2_전처리 dplyr패키지</t>
    <phoneticPr fontId="1" type="noConversion"/>
  </si>
  <si>
    <t>중심경향치_평균 중앙값 최빈수</t>
    <phoneticPr fontId="1" type="noConversion"/>
  </si>
  <si>
    <t>변산성 측정치_분산 표준 편차 범위</t>
    <phoneticPr fontId="1" type="noConversion"/>
  </si>
  <si>
    <t>회귀분석 1 데이터 확인</t>
    <phoneticPr fontId="1" type="noConversion"/>
  </si>
  <si>
    <t>회귀분석 2 실습</t>
    <phoneticPr fontId="1" type="noConversion"/>
  </si>
  <si>
    <t>회귀분석 3 다중 공선성 진단</t>
    <phoneticPr fontId="1" type="noConversion"/>
  </si>
  <si>
    <t>default 예측 모델1</t>
    <phoneticPr fontId="1" type="noConversion"/>
  </si>
  <si>
    <t>default 예측 모델2</t>
  </si>
  <si>
    <t>데이터 요약하기1</t>
    <phoneticPr fontId="1" type="noConversion"/>
  </si>
  <si>
    <t>데이터 요약하기2</t>
  </si>
  <si>
    <t>데이터 시각화하기1</t>
    <phoneticPr fontId="1" type="noConversion"/>
  </si>
  <si>
    <t>데이터 시각화하기2</t>
  </si>
  <si>
    <t>특성 공학1</t>
    <phoneticPr fontId="1" type="noConversion"/>
  </si>
  <si>
    <t>특성 공학2</t>
  </si>
  <si>
    <t>특성 공학3</t>
  </si>
  <si>
    <t>특성 공학4</t>
  </si>
  <si>
    <t>신용승인모델1</t>
    <phoneticPr fontId="1" type="noConversion"/>
  </si>
  <si>
    <t>신용승인모델2</t>
  </si>
  <si>
    <t>신용승인모델3</t>
  </si>
  <si>
    <t>신용승인모델4_1</t>
    <phoneticPr fontId="1" type="noConversion"/>
  </si>
  <si>
    <t>암 진단 모델1</t>
    <phoneticPr fontId="1" type="noConversion"/>
  </si>
  <si>
    <t>암 진단 모델2</t>
  </si>
  <si>
    <t>암 진단 모델3</t>
  </si>
  <si>
    <t>암 진단 모델4</t>
  </si>
  <si>
    <t>EDA_기초분석 및 데이터 관리</t>
    <phoneticPr fontId="1" type="noConversion"/>
  </si>
  <si>
    <t>결측값과 이상값_기초분석 및 데이터 관리</t>
    <phoneticPr fontId="1" type="noConversion"/>
  </si>
  <si>
    <t>기초 통계분석 소스 코드 분석 편 1 상관분석</t>
    <phoneticPr fontId="1" type="noConversion"/>
  </si>
  <si>
    <t>기초 통계분석 소스 코드 분석 편 2 회귀분석</t>
    <phoneticPr fontId="1" type="noConversion"/>
  </si>
  <si>
    <t>시계열 분석_시계열 모형</t>
    <phoneticPr fontId="1" type="noConversion"/>
  </si>
  <si>
    <t>앙상블 모형_배깅 부스팅 랜덤 포레스트</t>
    <phoneticPr fontId="1" type="noConversion"/>
  </si>
  <si>
    <t>KNN k 인접 이웃 모형</t>
    <phoneticPr fontId="1" type="noConversion"/>
  </si>
  <si>
    <t>분류 분석 소스 코드 분석 편 1 로지스틱 회귀분석 인공 신경망</t>
    <phoneticPr fontId="1" type="noConversion"/>
  </si>
  <si>
    <t>분류 분석 소스 코드 분석 편 2 의사결정 나무 배깅 부스팅</t>
    <phoneticPr fontId="1" type="noConversion"/>
  </si>
  <si>
    <t>분류 분석 소스 코드 분석 편 3 서포트 벡터 머신 나이브 베이즈</t>
    <phoneticPr fontId="1" type="noConversion"/>
  </si>
  <si>
    <t>분류 분석 소스 코드 분석 편 4 KNN 모형 평가</t>
    <phoneticPr fontId="1" type="noConversion"/>
  </si>
  <si>
    <t>SOM 자기 조직화 지도</t>
    <phoneticPr fontId="1" type="noConversion"/>
  </si>
  <si>
    <t>군집 분석 소스 코드 분석 편1 계층형 군집 k-means</t>
    <phoneticPr fontId="1" type="noConversion"/>
  </si>
  <si>
    <t>군집 분석 소스 코드 분석 편2 혼합 군집 기법 SOM 자기 조직화 지도</t>
    <phoneticPr fontId="1" type="noConversion"/>
  </si>
  <si>
    <t>군집 분석 소스 코드 분석 편3 DBSCAN</t>
    <phoneticPr fontId="1" type="noConversion"/>
  </si>
  <si>
    <t>장바구니 분석 연관 탐사</t>
    <phoneticPr fontId="1" type="noConversion"/>
  </si>
  <si>
    <t>OKR KPI Sub KPI 정립</t>
    <phoneticPr fontId="1" type="noConversion"/>
  </si>
  <si>
    <t>데모 계정 살펴보기1</t>
    <phoneticPr fontId="1" type="noConversion"/>
  </si>
  <si>
    <t>데모 계정 살펴보기2</t>
  </si>
  <si>
    <t>데이터 수집 처리 인구 통계 세션 설정</t>
    <phoneticPr fontId="1" type="noConversion"/>
  </si>
  <si>
    <t>소스 매체 리포트와 UTM1</t>
    <phoneticPr fontId="1" type="noConversion"/>
  </si>
  <si>
    <t>소스 매체 리포트와 UTM2</t>
  </si>
  <si>
    <t>소스 매체 리포트를 나누는 기준과 적절한 UTM 세팅 방법</t>
    <phoneticPr fontId="1" type="noConversion"/>
  </si>
  <si>
    <t>심화 목표를 세팅하기 위한 정규식 배워보기1</t>
    <phoneticPr fontId="1" type="noConversion"/>
  </si>
  <si>
    <t>심화 목표를 세팅하기 위한 정규식 배워보기2</t>
  </si>
  <si>
    <t>세그먼트의 정의와 세팅 방법1</t>
    <phoneticPr fontId="1" type="noConversion"/>
  </si>
  <si>
    <t>세그먼트의 정의와 세팅 방법2</t>
  </si>
  <si>
    <t>구글 데이터 스튜디오 살펴보기1</t>
    <phoneticPr fontId="1" type="noConversion"/>
  </si>
  <si>
    <t>구글 데이터 스튜디오 살펴보기2</t>
    <phoneticPr fontId="1" type="noConversion"/>
  </si>
  <si>
    <t>태그 트리거 변수의 정의</t>
    <phoneticPr fontId="1" type="noConversion"/>
  </si>
  <si>
    <t>버튼 클릭 목표 세팅1</t>
    <phoneticPr fontId="1" type="noConversion"/>
  </si>
  <si>
    <t>버튼 클릭 목표 세팅2</t>
  </si>
  <si>
    <t>버튼 클릭 목표 세팅3</t>
  </si>
  <si>
    <t>WHERE 연산자 BETWEEN IN</t>
    <phoneticPr fontId="1" type="noConversion"/>
  </si>
  <si>
    <t>WHERE 연산자 LIKE IS NULL</t>
    <phoneticPr fontId="1" type="noConversion"/>
  </si>
  <si>
    <t>다중행 서브쿼리 ANY ALL</t>
    <phoneticPr fontId="1" type="noConversion"/>
  </si>
  <si>
    <t>COMMIT ROLLBACK SAVEPOINT</t>
    <phoneticPr fontId="1" type="noConversion"/>
  </si>
  <si>
    <t>실습 문제 풀이 1</t>
    <phoneticPr fontId="1" type="noConversion"/>
  </si>
  <si>
    <t>R 데이터 타입1 정수 실수 문자 논리값 결측치</t>
    <phoneticPr fontId="1" type="noConversion"/>
  </si>
  <si>
    <t>R 데이터 타입2 팩터 벡터</t>
    <phoneticPr fontId="1" type="noConversion"/>
  </si>
  <si>
    <t>R 데이터 타입3 리스트</t>
    <phoneticPr fontId="1" type="noConversion"/>
  </si>
  <si>
    <t>R 데이터 타입4 행렬 배열</t>
    <phoneticPr fontId="1" type="noConversion"/>
  </si>
  <si>
    <t>R 데이터 타입5 데이터프레임</t>
    <phoneticPr fontId="1" type="noConversion"/>
  </si>
  <si>
    <t>데이터 입출력 외부 데이터 불러오기</t>
    <phoneticPr fontId="1" type="noConversion"/>
  </si>
  <si>
    <t>제어문 if for while</t>
    <phoneticPr fontId="1" type="noConversion"/>
  </si>
  <si>
    <t>결측치 NA 처리</t>
    <phoneticPr fontId="1" type="noConversion"/>
  </si>
  <si>
    <t>데이터 전처리 apply 계열 함수</t>
    <phoneticPr fontId="1" type="noConversion"/>
  </si>
  <si>
    <t>데이터 요약 doBy</t>
    <phoneticPr fontId="1" type="noConversion"/>
  </si>
  <si>
    <t>데이터 조작1 split subset merge</t>
    <phoneticPr fontId="1" type="noConversion"/>
  </si>
  <si>
    <t>데이터 조작2 sort order</t>
    <phoneticPr fontId="1" type="noConversion"/>
  </si>
  <si>
    <t>데이터 조작3 aggregate which</t>
    <phoneticPr fontId="1" type="noConversion"/>
  </si>
  <si>
    <t>데이터 차트 요약1</t>
    <phoneticPr fontId="1" type="noConversion"/>
  </si>
  <si>
    <t>데이터 차트 요약2</t>
  </si>
  <si>
    <t>데이터 차트 요약3</t>
  </si>
  <si>
    <t>기초 통계량 평균 분산 표준 편차 five numbers mode</t>
    <phoneticPr fontId="1" type="noConversion"/>
  </si>
  <si>
    <t>주요 지표 이해하기 Part 1 User Session Pageviews</t>
    <phoneticPr fontId="1" type="noConversion"/>
  </si>
  <si>
    <t>주요 지표 이해하기 Part 2</t>
    <phoneticPr fontId="1" type="noConversion"/>
  </si>
  <si>
    <t>기본 보고서 분석 기능 1 잠재고객 분석</t>
    <phoneticPr fontId="1" type="noConversion"/>
  </si>
  <si>
    <t>기본 보고서 분석 기능 2 획득 분석</t>
    <phoneticPr fontId="1" type="noConversion"/>
  </si>
  <si>
    <t>기본 보고서 분석 기능 3 행동 분석</t>
    <phoneticPr fontId="1" type="noConversion"/>
  </si>
  <si>
    <t>기본 보고서 분석 기능 4 전환 분석</t>
    <phoneticPr fontId="1" type="noConversion"/>
  </si>
  <si>
    <t>파워쿼리 편집기와 친해지기_엑셀</t>
    <phoneticPr fontId="1" type="noConversion"/>
  </si>
  <si>
    <t>기본 용어 리뷰1</t>
    <phoneticPr fontId="1" type="noConversion"/>
  </si>
  <si>
    <t>기본 용어 리뷰2</t>
  </si>
  <si>
    <t>기본 용어 리뷰3</t>
  </si>
  <si>
    <t>퍼포먼스 마케팅 핵심가이드 용어 해석</t>
    <phoneticPr fontId="1" type="noConversion"/>
  </si>
  <si>
    <t>Case study 문제 정의와 기술 통계</t>
    <phoneticPr fontId="1" type="noConversion"/>
  </si>
  <si>
    <t>Case study 분석 타깃 요령</t>
    <phoneticPr fontId="1" type="noConversion"/>
  </si>
  <si>
    <t>Case study 분산과 표준 편차로 해석한 데이터</t>
    <phoneticPr fontId="1" type="noConversion"/>
  </si>
  <si>
    <t>SQL 실습 환경 구성하기 DataBase 구성</t>
    <phoneticPr fontId="1" type="noConversion"/>
  </si>
  <si>
    <t>SQL 실습 환경 구성하기 DB 접속 환경 구성</t>
    <phoneticPr fontId="1" type="noConversion"/>
  </si>
  <si>
    <t>SQL 실습 환경 구성하기 샘플 DATA 생성</t>
    <phoneticPr fontId="1" type="noConversion"/>
  </si>
  <si>
    <t>문자 함수 다루기 1</t>
    <phoneticPr fontId="1" type="noConversion"/>
  </si>
  <si>
    <t>문자 함수 다루기 2</t>
  </si>
  <si>
    <t>문자 함수 다루기 3</t>
  </si>
  <si>
    <t>문자 함수 다루기 4</t>
  </si>
  <si>
    <t>문자 함수 다루기 5</t>
  </si>
  <si>
    <t>숫자 함수 다루기 1</t>
    <phoneticPr fontId="1" type="noConversion"/>
  </si>
  <si>
    <t>숫자 함수 다루기 2</t>
  </si>
  <si>
    <t>숫자 함수 다루기 3</t>
  </si>
  <si>
    <t>날짜 함수 다루기 1</t>
    <phoneticPr fontId="1" type="noConversion"/>
  </si>
  <si>
    <t>날짜 함수 다루기 2</t>
  </si>
  <si>
    <t>날짜 함수 다루기 3</t>
  </si>
  <si>
    <t>날짜 함수 다루기 4</t>
  </si>
  <si>
    <t>변환 함수 cast to_number convert</t>
    <phoneticPr fontId="1" type="noConversion"/>
  </si>
  <si>
    <t>변환 함수 to_char convert</t>
    <phoneticPr fontId="1" type="noConversion"/>
  </si>
  <si>
    <t>변환 함수 to_date convert</t>
    <phoneticPr fontId="1" type="noConversion"/>
  </si>
  <si>
    <t>일반 함수 coalesce nvl isnull case</t>
    <phoneticPr fontId="1" type="noConversion"/>
  </si>
  <si>
    <t>변화의 시대 홍보담당자는 어떤 일을 해야 할까</t>
    <phoneticPr fontId="1" type="noConversion"/>
  </si>
  <si>
    <t>우리는 정말 소비자를 알고 있을까</t>
    <phoneticPr fontId="1" type="noConversion"/>
  </si>
  <si>
    <t>소비자에 집중한 성공사례들</t>
    <phoneticPr fontId="1" type="noConversion"/>
  </si>
  <si>
    <t>Pain Point의 중요성</t>
    <phoneticPr fontId="1" type="noConversion"/>
  </si>
  <si>
    <t>Pain Point 발굴의 어려움</t>
    <phoneticPr fontId="1" type="noConversion"/>
  </si>
  <si>
    <t>탐험도구 질문하기</t>
    <phoneticPr fontId="1" type="noConversion"/>
  </si>
  <si>
    <t>탐험도구 소비자 여정 지도</t>
    <phoneticPr fontId="1" type="noConversion"/>
  </si>
  <si>
    <t>탐험도구 관찰하기</t>
    <phoneticPr fontId="1" type="noConversion"/>
  </si>
  <si>
    <t>탐험도구 이미지와 콜라보한 은유</t>
    <phoneticPr fontId="1" type="noConversion"/>
  </si>
  <si>
    <t>계획과 우발의 두 축으로 순간포착하기</t>
    <phoneticPr fontId="1" type="noConversion"/>
  </si>
  <si>
    <t>유추 연결 앵커링과 리버스</t>
    <phoneticPr fontId="1" type="noConversion"/>
  </si>
  <si>
    <t>실패 박물관에서 배울 것</t>
    <phoneticPr fontId="1" type="noConversion"/>
  </si>
  <si>
    <t>스몰브랜드_스타벅스와 블루보틀 빅브랜드와 스몰브랜드</t>
    <phoneticPr fontId="1" type="noConversion"/>
  </si>
  <si>
    <t>스몰브랜드_needs의 시대에서 wants의 시대로</t>
    <phoneticPr fontId="1" type="noConversion"/>
  </si>
  <si>
    <t>스몰브랜드_소비자에서 생산자로 그리고 스몰브랜드</t>
    <phoneticPr fontId="1" type="noConversion"/>
  </si>
  <si>
    <t>스몰브랜드_가업과 스토리텔링</t>
    <phoneticPr fontId="1" type="noConversion"/>
  </si>
  <si>
    <t>스몰브랜드_개인의 필요 취향 그리고 공감</t>
    <phoneticPr fontId="1" type="noConversion"/>
  </si>
  <si>
    <t>스몰브랜드_가장 단순한 질문 아이디어</t>
    <phoneticPr fontId="1" type="noConversion"/>
  </si>
  <si>
    <t>스몰브랜드_스몰브랜드의 경쟁력 어디에서 찾을 것인가</t>
    <phoneticPr fontId="1" type="noConversion"/>
  </si>
  <si>
    <t>스몰브랜드_누구나 생각하지만 아무도 실행하지 않은</t>
  </si>
  <si>
    <t>스몰브랜드_팬덤 형성이 먼저다</t>
  </si>
  <si>
    <t>공간플랫폼_조용한 움직임 출렁이는 소비시장</t>
    <phoneticPr fontId="1" type="noConversion"/>
  </si>
  <si>
    <t>공간플랫폼_오프라인 매장의 내일</t>
  </si>
  <si>
    <t>공간플랫폼_하나의 공간 하나의 기능 1대1 개념이 무너지다</t>
    <phoneticPr fontId="1" type="noConversion"/>
  </si>
  <si>
    <t>공간플랫폼_공간의 가치를 읽어내다</t>
  </si>
  <si>
    <t>공간플랫폼_공간 플랫폼 비즈니스 시대</t>
  </si>
  <si>
    <t>공간플랫폼_공간의 변화 선택이 아닌 생존전략</t>
    <phoneticPr fontId="1" type="noConversion"/>
  </si>
  <si>
    <t>공간플랫폼_프레임을 벗어나라</t>
  </si>
  <si>
    <t>공간플랫폼_사람이 중심이 되면 디자인이 달라진다</t>
  </si>
  <si>
    <t>공간플랫폼_지극히 개인적인 그러나 대중적인</t>
  </si>
  <si>
    <t>상생플랫폼_경쟁의 시대 공존을 이야기하다</t>
    <phoneticPr fontId="1" type="noConversion"/>
  </si>
  <si>
    <t>상생플랫폼_상생에 대한 이해 로컬</t>
    <phoneticPr fontId="1" type="noConversion"/>
  </si>
  <si>
    <t>상생플랫폼_도시재생 프로젝트 지역상생 플랫폼 성수연방</t>
    <phoneticPr fontId="1" type="noConversion"/>
  </si>
  <si>
    <t>상생플랫폼_혼자보다 둘 둘보다 셋</t>
    <phoneticPr fontId="1" type="noConversion"/>
  </si>
  <si>
    <t>상생플랫폼_돈에 대한 욕망이 돈을 불러오지 않는다</t>
  </si>
  <si>
    <t>상생플랫폼_사업은 운일까 관리일까</t>
    <phoneticPr fontId="1" type="noConversion"/>
  </si>
  <si>
    <t>상생플랫폼_실패에 져서는 안 된다</t>
  </si>
  <si>
    <t>상생플랫폼_함께 도전하고 성장한다는 것의 의미</t>
  </si>
  <si>
    <t>불확실성의 시대 게임의 룰이 바뀌었다</t>
    <phoneticPr fontId="1" type="noConversion"/>
  </si>
  <si>
    <t>전략 수립 방법 Scan Focus Create</t>
    <phoneticPr fontId="1" type="noConversion"/>
  </si>
  <si>
    <t>성공적인 애자일 마케팅을 위한 페르소나 설정</t>
    <phoneticPr fontId="1" type="noConversion"/>
  </si>
  <si>
    <t>DT시대의 고객 의사결정 여정Customer Decision Journey</t>
    <phoneticPr fontId="1" type="noConversion"/>
  </si>
  <si>
    <t>고객 의사결정 여정 CDJ 지도 만들기</t>
    <phoneticPr fontId="1" type="noConversion"/>
  </si>
  <si>
    <t>애자일 마케팅의 성공 열쇠 터치포인트를 찾아라</t>
    <phoneticPr fontId="1" type="noConversion"/>
  </si>
  <si>
    <t>애자일 마케팅을 위한 고객스토리는 무엇인가</t>
    <phoneticPr fontId="1" type="noConversion"/>
  </si>
  <si>
    <t>실행에 옮길 수 있는 고객스토리를 만들자</t>
    <phoneticPr fontId="1" type="noConversion"/>
  </si>
  <si>
    <t>애자일 마케팅 운영의 핵심 스크럼Scrum과 스프린트Sprint</t>
    <phoneticPr fontId="1" type="noConversion"/>
  </si>
  <si>
    <t>애자일 마케팅 운영관리 방법론 칸반Kanban</t>
    <phoneticPr fontId="1" type="noConversion"/>
  </si>
  <si>
    <t>애자일 마케팅 사례 분석 스포티파이Spotify</t>
    <phoneticPr fontId="1" type="noConversion"/>
  </si>
  <si>
    <t>애자일 마케팅 도입 성공 사례 델 EMC</t>
    <phoneticPr fontId="1" type="noConversion"/>
  </si>
  <si>
    <t>브랜드와 스토리 공감을 통한 의미 전달</t>
    <phoneticPr fontId="1" type="noConversion"/>
  </si>
  <si>
    <t>브랜딩 왜 전달하고도 실패한 걸까</t>
    <phoneticPr fontId="1" type="noConversion"/>
  </si>
  <si>
    <t>상상력은 터무니 없는 공상이 아니다</t>
    <phoneticPr fontId="1" type="noConversion"/>
  </si>
  <si>
    <t>창의력과 상상력 낯섦과 익숙함 그 어딘가</t>
    <phoneticPr fontId="1" type="noConversion"/>
  </si>
  <si>
    <t>창의적 스토리와 브랜딩 가장 중요한 것은 본질</t>
    <phoneticPr fontId="1" type="noConversion"/>
  </si>
  <si>
    <t>잘 만들고 잘 알릴 수 있는 브랜드 스토리 프로세스</t>
    <phoneticPr fontId="1" type="noConversion"/>
  </si>
  <si>
    <t>화면 이해 및 확대 축소 저장</t>
    <phoneticPr fontId="1" type="noConversion"/>
  </si>
  <si>
    <t>이미지 자르기 텍스트 삽입 배경 지우기</t>
    <phoneticPr fontId="1" type="noConversion"/>
  </si>
  <si>
    <t>능률 100퍼센트 범용 단축키들</t>
    <phoneticPr fontId="1" type="noConversion"/>
  </si>
  <si>
    <t>FAQ 그리고 저작권</t>
    <phoneticPr fontId="1" type="noConversion"/>
  </si>
  <si>
    <t>좋은 산출물 소통이 시작이다</t>
    <phoneticPr fontId="1" type="noConversion"/>
  </si>
  <si>
    <t>콘텐츠란 무엇인가</t>
    <phoneticPr fontId="1" type="noConversion"/>
  </si>
  <si>
    <t>콘텐츠 시대 콘텐츠가 갖는 의미</t>
    <phoneticPr fontId="1" type="noConversion"/>
  </si>
  <si>
    <t>나도 뉴스레터를 만들 수 있을까</t>
    <phoneticPr fontId="1" type="noConversion"/>
  </si>
  <si>
    <t>촬영장비는 얼마짜리를 써야 할까</t>
    <phoneticPr fontId="1" type="noConversion"/>
  </si>
  <si>
    <t>외주 제대로 일하도록 소통하는 법</t>
    <phoneticPr fontId="1" type="noConversion"/>
  </si>
  <si>
    <t>블록체인 개요1</t>
    <phoneticPr fontId="1" type="noConversion"/>
  </si>
  <si>
    <t>블록체인 개요2</t>
  </si>
  <si>
    <t>팔지말고 추천하라 큐레이션 서비스_고객중심경영</t>
    <phoneticPr fontId="1" type="noConversion"/>
  </si>
  <si>
    <t>함수 1</t>
    <phoneticPr fontId="1" type="noConversion"/>
  </si>
  <si>
    <t>함수 2</t>
  </si>
  <si>
    <t xml:space="preserve">Hello Solidity </t>
    <phoneticPr fontId="1" type="noConversion"/>
  </si>
  <si>
    <t>Remix 사용법 메뉴 구성</t>
    <phoneticPr fontId="1" type="noConversion"/>
  </si>
  <si>
    <t>Remix 사용법 컴파일 배포 실행</t>
    <phoneticPr fontId="1" type="noConversion"/>
  </si>
  <si>
    <t>데이터 타입 Value 타입</t>
    <phoneticPr fontId="1" type="noConversion"/>
  </si>
  <si>
    <t>데이터 타입 Reference 타입</t>
    <phoneticPr fontId="1" type="noConversion"/>
  </si>
  <si>
    <t>데이터 타입 Mapping 타입</t>
    <phoneticPr fontId="1" type="noConversion"/>
  </si>
  <si>
    <t>제어문_조건문 반복문</t>
    <phoneticPr fontId="1" type="noConversion"/>
  </si>
  <si>
    <t>함수의 역할 Visibility</t>
    <phoneticPr fontId="1" type="noConversion"/>
  </si>
  <si>
    <t>Receive Fallback 함수 1</t>
    <phoneticPr fontId="1" type="noConversion"/>
  </si>
  <si>
    <t>Receive Fallback 함수 2</t>
  </si>
  <si>
    <t>예외 처리 try catch</t>
    <phoneticPr fontId="1" type="noConversion"/>
  </si>
  <si>
    <t>보안 코딩 권장 사항</t>
    <phoneticPr fontId="1" type="noConversion"/>
  </si>
  <si>
    <t>입국 심사 질문과 답변하기</t>
    <phoneticPr fontId="1" type="noConversion"/>
  </si>
  <si>
    <t>버스 방향 노선 확인하기</t>
    <phoneticPr fontId="1" type="noConversion"/>
  </si>
  <si>
    <t>옷신발 쇼핑하기1</t>
    <phoneticPr fontId="1" type="noConversion"/>
  </si>
  <si>
    <t>옷신발 쇼핑하기2</t>
  </si>
  <si>
    <t>당도 조절 추가 취소하기</t>
    <phoneticPr fontId="1" type="noConversion"/>
  </si>
  <si>
    <t>홀더 마개 원두 맛 등 문의하기</t>
    <phoneticPr fontId="1" type="noConversion"/>
  </si>
  <si>
    <t>분실한 소포 배송상태 문의하기</t>
    <phoneticPr fontId="1" type="noConversion"/>
  </si>
  <si>
    <t>피로 스트레스 해소법 제안하기</t>
    <phoneticPr fontId="1" type="noConversion"/>
  </si>
  <si>
    <t>승진 출세한 걸 축하해 주기</t>
    <phoneticPr fontId="1" type="noConversion"/>
  </si>
  <si>
    <t>임신 출산을 축하해 주기</t>
    <phoneticPr fontId="1" type="noConversion"/>
  </si>
  <si>
    <t>관심 없는 서비스 기부 거절하기</t>
    <phoneticPr fontId="1" type="noConversion"/>
  </si>
  <si>
    <t>주말휴일 계획에 대해 이야기하기</t>
    <phoneticPr fontId="1" type="noConversion"/>
  </si>
  <si>
    <t>주말휴일을 잘 보냈는지 묻고 답하기</t>
    <phoneticPr fontId="1" type="noConversion"/>
  </si>
  <si>
    <t>선불폰 심카드 구매하기</t>
    <phoneticPr fontId="1" type="noConversion"/>
  </si>
  <si>
    <t>핸드폰 해지 반납하기</t>
    <phoneticPr fontId="1" type="noConversion"/>
  </si>
  <si>
    <t>실무 활용4 고객 설득을 위한 글쓰기 광고 홍보</t>
    <phoneticPr fontId="1" type="noConversion"/>
  </si>
  <si>
    <t>실무 활용6 데이터 분석</t>
    <phoneticPr fontId="1" type="noConversion"/>
  </si>
  <si>
    <t>머신러닝 어떻게 학습시키는가</t>
    <phoneticPr fontId="1" type="noConversion"/>
  </si>
  <si>
    <t>이미지 검색의 원리</t>
    <phoneticPr fontId="1" type="noConversion"/>
  </si>
  <si>
    <t>무엇이 무엇이 똑같을까 이미지 검색 실습</t>
    <phoneticPr fontId="1" type="noConversion"/>
  </si>
  <si>
    <t>DALL E는 어떻게 그림을 그리는가</t>
    <phoneticPr fontId="1" type="noConversion"/>
  </si>
  <si>
    <t>Chat GPT는 왜 이렇게 핫 할까</t>
    <phoneticPr fontId="1" type="noConversion"/>
  </si>
  <si>
    <t>Chat GPT는 우리의 미래를 어떻게 바꿀까</t>
    <phoneticPr fontId="1" type="noConversion"/>
  </si>
  <si>
    <t>머신러닝 딥러닝</t>
    <phoneticPr fontId="1" type="noConversion"/>
  </si>
  <si>
    <t>ANN 모델 설명1</t>
    <phoneticPr fontId="1" type="noConversion"/>
  </si>
  <si>
    <t>ANN 모델 설명2</t>
  </si>
  <si>
    <t>CNN 구현1</t>
    <phoneticPr fontId="1" type="noConversion"/>
  </si>
  <si>
    <t>CNN 구현2</t>
  </si>
  <si>
    <t>ANN 구현하기 1</t>
    <phoneticPr fontId="1" type="noConversion"/>
  </si>
  <si>
    <t>ANN 구현하기 2</t>
  </si>
  <si>
    <t>CNN 구현하기 1</t>
    <phoneticPr fontId="1" type="noConversion"/>
  </si>
  <si>
    <t>CNN 구현하기 2</t>
  </si>
  <si>
    <t>RNN 구현하기 1_퍼스트텐</t>
    <phoneticPr fontId="1" type="noConversion"/>
  </si>
  <si>
    <t>RNN 구현하기 2_퍼스트텐</t>
    <phoneticPr fontId="1" type="noConversion"/>
  </si>
  <si>
    <t>RNN 구현하기 3</t>
    <phoneticPr fontId="1" type="noConversion"/>
  </si>
  <si>
    <t>변수와 데이터 타입 저장 실습</t>
    <phoneticPr fontId="1" type="noConversion"/>
  </si>
  <si>
    <t>파이썬을 이용한 키보드 마우스 조작</t>
    <phoneticPr fontId="1" type="noConversion"/>
  </si>
  <si>
    <t>TF IDF와 형태소 분석</t>
    <phoneticPr fontId="1" type="noConversion"/>
  </si>
  <si>
    <t>임베딩의 개념과 응용 word2vec</t>
    <phoneticPr fontId="1" type="noConversion"/>
  </si>
  <si>
    <t>LR TF IDF 모델로 구현하는 분류기</t>
    <phoneticPr fontId="1" type="noConversion"/>
  </si>
  <si>
    <t>RF NB EM 기법을 이용한 텍스트 분류</t>
    <phoneticPr fontId="1" type="noConversion"/>
  </si>
  <si>
    <t>LSTM을 이용한 텍스트분류 상담데이터</t>
    <phoneticPr fontId="1" type="noConversion"/>
  </si>
  <si>
    <t>CNN을 이용한 intents분류 상담데이터</t>
    <phoneticPr fontId="1" type="noConversion"/>
  </si>
  <si>
    <t>TF IDF</t>
    <phoneticPr fontId="1" type="noConversion"/>
  </si>
  <si>
    <t>k 평균으로 텍스트 군집 감지</t>
    <phoneticPr fontId="1" type="noConversion"/>
  </si>
  <si>
    <t>분류모형 Decision Tree</t>
    <phoneticPr fontId="1" type="noConversion"/>
  </si>
  <si>
    <t>분류모형 Random Forest</t>
    <phoneticPr fontId="1" type="noConversion"/>
  </si>
  <si>
    <t>협업 필터링 UBCF</t>
    <phoneticPr fontId="1" type="noConversion"/>
  </si>
  <si>
    <t>협업 필터링 IBCF</t>
    <phoneticPr fontId="1" type="noConversion"/>
  </si>
  <si>
    <t>군집분석 계층적 클러스터링</t>
    <phoneticPr fontId="1" type="noConversion"/>
  </si>
  <si>
    <t>군집분석2 K means 클러스터링</t>
    <phoneticPr fontId="1" type="noConversion"/>
  </si>
  <si>
    <t>RPA 기술 솔루션</t>
    <phoneticPr fontId="1" type="noConversion"/>
  </si>
  <si>
    <t>AI Deep Learning</t>
    <phoneticPr fontId="1" type="noConversion"/>
  </si>
  <si>
    <t>ML Structured Data CNN Image Data</t>
    <phoneticPr fontId="1" type="noConversion"/>
  </si>
  <si>
    <t>RNN NLP GAN Generative Model</t>
    <phoneticPr fontId="1" type="noConversion"/>
  </si>
  <si>
    <t>전자 문서와 사규 매뉴얼 관리</t>
    <phoneticPr fontId="1" type="noConversion"/>
  </si>
  <si>
    <t>전화 및 방문객 응대 각종 예약</t>
    <phoneticPr fontId="1" type="noConversion"/>
  </si>
  <si>
    <t>표준근로계약서 그대로 사용하면 안돼요 안돼</t>
    <phoneticPr fontId="1" type="noConversion"/>
  </si>
  <si>
    <t>소정근로 법정근로 시간외근로_근로시간관리</t>
    <phoneticPr fontId="1" type="noConversion"/>
  </si>
  <si>
    <t>선택적 근로 탄력적 근로 재량근로_유연근로제도</t>
    <phoneticPr fontId="1" type="noConversion"/>
  </si>
  <si>
    <t>연차휴가는 한 달에 1일 1년에 15일</t>
    <phoneticPr fontId="1" type="noConversion"/>
  </si>
  <si>
    <t>최저임금vs통상임금vs평균임금_임금관리</t>
    <phoneticPr fontId="1" type="noConversion"/>
  </si>
  <si>
    <t>시간외수당 산정 이렇게 하면 뒤탈이 없다</t>
    <phoneticPr fontId="1" type="noConversion"/>
  </si>
  <si>
    <t>취업규칙 꼭 작성해야 하나요</t>
    <phoneticPr fontId="1" type="noConversion"/>
  </si>
  <si>
    <t>우리 회사 x맨 해고는 정녕 할 수 없는 건가요</t>
    <phoneticPr fontId="1" type="noConversion"/>
  </si>
  <si>
    <t>권고사직의 정체는 해고인가 자발적 퇴사인가</t>
    <phoneticPr fontId="1" type="noConversion"/>
  </si>
  <si>
    <t>퇴직연금 반드시 가입해야 하나요</t>
    <phoneticPr fontId="1" type="noConversion"/>
  </si>
  <si>
    <t>회사에 노동부 근로감독이 나온다고 괜찮아요 많이 놀랐죠</t>
    <phoneticPr fontId="1" type="noConversion"/>
  </si>
  <si>
    <t>미래사회의 핵심 비전_다양함</t>
    <phoneticPr fontId="1" type="noConversion"/>
  </si>
  <si>
    <t>공통의 리추얼 Ritual을 통해 긍정경험을 만드는 방법</t>
    <phoneticPr fontId="1" type="noConversion"/>
  </si>
  <si>
    <t>소통 루틴 Routine을 통해 애자일 하게 일하는 방법</t>
    <phoneticPr fontId="1" type="noConversion"/>
  </si>
  <si>
    <t>수평적 라운드 테이블을 통해 참여와 실행력을 높이는 방법</t>
    <phoneticPr fontId="1" type="noConversion"/>
  </si>
  <si>
    <t>경험과 성찰을 통해 구성원과 조직의 성장을 돕는 방법</t>
    <phoneticPr fontId="1" type="noConversion"/>
  </si>
  <si>
    <t>도커 쿠버네티스 주요 기술 이해1</t>
    <phoneticPr fontId="1" type="noConversion"/>
  </si>
  <si>
    <t>도커 쿠버네티스 주요 기술 이해2</t>
  </si>
  <si>
    <t>도커 컨테이너 기반의 웹 서비스 구현</t>
    <phoneticPr fontId="1" type="noConversion"/>
  </si>
  <si>
    <t>쿠버네티스 운용 기술 구현</t>
    <phoneticPr fontId="1" type="noConversion"/>
  </si>
  <si>
    <t>쿠버네티스를 이용한 배포 자동화 구현</t>
    <phoneticPr fontId="1" type="noConversion"/>
  </si>
  <si>
    <t>GCP 기반의 쿠버네티스 구현</t>
    <phoneticPr fontId="1" type="noConversion"/>
  </si>
  <si>
    <t>쿠버네티스 보안 관리 구현</t>
    <phoneticPr fontId="1" type="noConversion"/>
  </si>
  <si>
    <t>쿠버네티스 기반의 머신러닝 구현</t>
    <phoneticPr fontId="1" type="noConversion"/>
  </si>
  <si>
    <t>쿠버네티스의 헬름 구현</t>
    <phoneticPr fontId="1" type="noConversion"/>
  </si>
  <si>
    <t>기업 웹사이트 설계</t>
    <phoneticPr fontId="1" type="noConversion"/>
  </si>
  <si>
    <t>기업 웹사이트 구현</t>
    <phoneticPr fontId="1" type="noConversion"/>
  </si>
  <si>
    <t>기업 웹사이트 실사례 학습</t>
    <phoneticPr fontId="1" type="noConversion"/>
  </si>
  <si>
    <t>기업 스토리지 시스템 설계</t>
    <phoneticPr fontId="1" type="noConversion"/>
  </si>
  <si>
    <t>기업 스토리지 시스템 구현</t>
    <phoneticPr fontId="1" type="noConversion"/>
  </si>
  <si>
    <t>기업 스토리지 시스템 실사례</t>
    <phoneticPr fontId="1" type="noConversion"/>
  </si>
  <si>
    <t>기업 클라우드 네이티브 설계 및 구현</t>
    <phoneticPr fontId="1" type="noConversion"/>
  </si>
  <si>
    <t>기업 클라우드 네이티브 실사례</t>
    <phoneticPr fontId="1" type="noConversion"/>
  </si>
  <si>
    <t>컴퓨팅 서버</t>
    <phoneticPr fontId="1" type="noConversion"/>
  </si>
  <si>
    <t>컴퓨팅 조정 및 이름 확인</t>
    <phoneticPr fontId="1" type="noConversion"/>
  </si>
  <si>
    <t>컴퓨팅 데이터베이스 서비스</t>
    <phoneticPr fontId="1" type="noConversion"/>
  </si>
  <si>
    <t>컴퓨팅 컨테이너</t>
    <phoneticPr fontId="1" type="noConversion"/>
  </si>
  <si>
    <t>컴퓨팅 서버리스</t>
    <phoneticPr fontId="1" type="noConversion"/>
  </si>
  <si>
    <t>실습1 AWS CloudFormation</t>
    <phoneticPr fontId="1" type="noConversion"/>
  </si>
  <si>
    <t>실습2 AWS CLI</t>
    <phoneticPr fontId="1" type="noConversion"/>
  </si>
  <si>
    <t>클라우드 컴퓨팅 3가지 모델 4가지 전개 모델</t>
    <phoneticPr fontId="1" type="noConversion"/>
  </si>
  <si>
    <t>클라우드 서비스 Amazon AWS</t>
    <phoneticPr fontId="1" type="noConversion"/>
  </si>
  <si>
    <t>클라우드 서비스 MS Azure</t>
    <phoneticPr fontId="1" type="noConversion"/>
  </si>
  <si>
    <t>클라우드 서비스 Google GCP</t>
    <phoneticPr fontId="1" type="noConversion"/>
  </si>
  <si>
    <t>MEC Mobile Edge Computing</t>
    <phoneticPr fontId="1" type="noConversion"/>
  </si>
  <si>
    <t>계정생성 프로젝트 생성 gcloud 기초</t>
    <phoneticPr fontId="1" type="noConversion"/>
  </si>
  <si>
    <t>Compute Engine 기초 Nginx설치</t>
    <phoneticPr fontId="1" type="noConversion"/>
  </si>
  <si>
    <t>Cloud Storage 기초 Image Serving</t>
    <phoneticPr fontId="1" type="noConversion"/>
  </si>
  <si>
    <t>VPN 기초 static ip address 설정</t>
    <phoneticPr fontId="1" type="noConversion"/>
  </si>
  <si>
    <t>서비스 소개 VPC Firewall CDN</t>
    <phoneticPr fontId="1" type="noConversion"/>
  </si>
  <si>
    <t>VPC Network Firewall</t>
    <phoneticPr fontId="1" type="noConversion"/>
  </si>
  <si>
    <t>Service Account Security Admin</t>
    <phoneticPr fontId="1" type="noConversion"/>
  </si>
  <si>
    <t>Cloud Monitoring Alert</t>
    <phoneticPr fontId="1" type="noConversion"/>
  </si>
  <si>
    <t>Cloud CDN Global Load Balancer</t>
    <phoneticPr fontId="1" type="noConversion"/>
  </si>
  <si>
    <t>Minikube 설치 기초</t>
    <phoneticPr fontId="1" type="noConversion"/>
  </si>
  <si>
    <t>Deployment Service Ingress 실무에서 하는 방법</t>
    <phoneticPr fontId="1" type="noConversion"/>
  </si>
  <si>
    <t>Cloud Pub Sub 기초</t>
    <phoneticPr fontId="1" type="noConversion"/>
  </si>
  <si>
    <t>BigQuery Import Export Data Analysis</t>
    <phoneticPr fontId="1" type="noConversion"/>
  </si>
  <si>
    <t>현실적인 Machine Learning Serving 조언</t>
    <phoneticPr fontId="1" type="noConversion"/>
  </si>
  <si>
    <t>AWS 기본 서비스 실습 EC2</t>
    <phoneticPr fontId="1" type="noConversion"/>
  </si>
  <si>
    <t>AWS 기본 서비스 실습 EBS</t>
    <phoneticPr fontId="1" type="noConversion"/>
  </si>
  <si>
    <t>AWS 기본 서비스 실습 S3</t>
    <phoneticPr fontId="1" type="noConversion"/>
  </si>
  <si>
    <t>Amazon VPC part1</t>
    <phoneticPr fontId="1" type="noConversion"/>
  </si>
  <si>
    <t>Amazon VPC part2</t>
  </si>
  <si>
    <t>요금 계산기 Cost Explorer</t>
    <phoneticPr fontId="1" type="noConversion"/>
  </si>
  <si>
    <t>네트워크 주소 MAC</t>
    <phoneticPr fontId="1" type="noConversion"/>
  </si>
  <si>
    <t>네트워크 주소 FQDN</t>
    <phoneticPr fontId="1" type="noConversion"/>
  </si>
  <si>
    <t>네트워크 주소 포트 번호</t>
    <phoneticPr fontId="1" type="noConversion"/>
  </si>
  <si>
    <t>이름 풀이 서비스 ARP</t>
    <phoneticPr fontId="1" type="noConversion"/>
  </si>
  <si>
    <t>기초 DML 2탄 기본 SELECT 구문</t>
    <phoneticPr fontId="1" type="noConversion"/>
  </si>
  <si>
    <t>논리 연산자 AND OR NULL의 의미</t>
    <phoneticPr fontId="1" type="noConversion"/>
  </si>
  <si>
    <t>SQL만의 특수한 연산자 LIKE BETWEEN IN</t>
    <phoneticPr fontId="1" type="noConversion"/>
  </si>
  <si>
    <t>SUBQUERY와 IN LINE VIEW 알아보기</t>
    <phoneticPr fontId="1" type="noConversion"/>
  </si>
  <si>
    <t>초석 쌓기 SQL이 뭔데_설치 방법</t>
    <phoneticPr fontId="1" type="noConversion"/>
  </si>
  <si>
    <t>초석 쌓기 SQL 명령어와 테이블 구조_이정도는 기본이지</t>
    <phoneticPr fontId="1" type="noConversion"/>
  </si>
  <si>
    <t>목적은 같은데 쓸 수 있는 곳이 다르다_헷갈리기 쉬운 명령어들</t>
    <phoneticPr fontId="1" type="noConversion"/>
  </si>
  <si>
    <t>드디어 실전 데이터 분석 마트 생성하고 분석하기</t>
    <phoneticPr fontId="1" type="noConversion"/>
  </si>
  <si>
    <t>실전플러스 RFM 분석을 통해 고객 세분화하기 1</t>
    <phoneticPr fontId="1" type="noConversion"/>
  </si>
  <si>
    <t>실전플러스 RFM 분석을 통해 고객 세분화하기 2</t>
  </si>
  <si>
    <t>실전플러스 리텐션 분석 1탄 재구매 분석 알아보기</t>
    <phoneticPr fontId="1" type="noConversion"/>
  </si>
  <si>
    <t>실전플러스 리텐션 분석 2탄 구매주기 분석 알아보기</t>
    <phoneticPr fontId="1" type="noConversion"/>
  </si>
  <si>
    <t>실전플러스 재방문 유지율로 알아보는 코호트 분석 1</t>
    <phoneticPr fontId="1" type="noConversion"/>
  </si>
  <si>
    <t>실전플러스 재방문 유지율로 알아보는 코호트 분석 2</t>
    <phoneticPr fontId="1" type="noConversion"/>
  </si>
  <si>
    <t>실전플러스 10개의 그룹으로 분류 먼저 십분위 분석</t>
    <phoneticPr fontId="1" type="noConversion"/>
  </si>
  <si>
    <t>단순업무 Flex하기 이메일 1</t>
    <phoneticPr fontId="1" type="noConversion"/>
  </si>
  <si>
    <t>단순업무 Flex하기 이메일 3</t>
    <phoneticPr fontId="1" type="noConversion"/>
  </si>
  <si>
    <t>내 손목을 지켜주는 웹 크롤링 1</t>
    <phoneticPr fontId="1" type="noConversion"/>
  </si>
  <si>
    <t>내 손목을 지켜주는 웹 크롤링 2</t>
  </si>
  <si>
    <t>내 손목을 지켜주는 웹 크롤링 3</t>
  </si>
  <si>
    <t>두근두근 첫만남 자바 소개 및 환경설정</t>
    <phoneticPr fontId="1" type="noConversion"/>
  </si>
  <si>
    <t>내 마음을 담아줄 변수는 어디에</t>
    <phoneticPr fontId="1" type="noConversion"/>
  </si>
  <si>
    <t>회식비를 n분의1 할 때 필요한 연산자는</t>
    <phoneticPr fontId="1" type="noConversion"/>
  </si>
  <si>
    <t>Go Stop_제어문</t>
    <phoneticPr fontId="1" type="noConversion"/>
  </si>
  <si>
    <t>붕어빵 틀 만들기 클래스 구성 요소 2</t>
    <phoneticPr fontId="1" type="noConversion"/>
  </si>
  <si>
    <t>코드계의 금수저 되기_상속</t>
    <phoneticPr fontId="1" type="noConversion"/>
  </si>
  <si>
    <t>더 잘 할 수 있어_메서드 재정의</t>
    <phoneticPr fontId="1" type="noConversion"/>
  </si>
  <si>
    <t>자식은 모르는 아빠만의 비밀_접근 제한자와 활용</t>
    <phoneticPr fontId="1" type="noConversion"/>
  </si>
  <si>
    <t>네가 왜 거기서 나와_다형성 2</t>
    <phoneticPr fontId="1" type="noConversion"/>
  </si>
  <si>
    <t>접근제한자만 제한자인가_기타제한자</t>
    <phoneticPr fontId="1" type="noConversion"/>
  </si>
  <si>
    <t>이 기능 꼭 구현할꺼지_인터페이스</t>
    <phoneticPr fontId="1" type="noConversion"/>
  </si>
  <si>
    <t>이제는 골라서 받을게요_Generic과 Enum</t>
    <phoneticPr fontId="1" type="noConversion"/>
  </si>
  <si>
    <t>황금잉어빵은 붕어빵인가_다형성</t>
    <phoneticPr fontId="1" type="noConversion"/>
  </si>
  <si>
    <t>그럴 줄 알고 준비했어_예외처리</t>
    <phoneticPr fontId="1" type="noConversion"/>
  </si>
  <si>
    <t>보고합니다 이제 당신 책임_예외처리 2</t>
    <phoneticPr fontId="1" type="noConversion"/>
  </si>
  <si>
    <t>줄을 서시오_Collection Framework</t>
    <phoneticPr fontId="1" type="noConversion"/>
  </si>
  <si>
    <t>모아 모아 모아서_Collection Framework</t>
    <phoneticPr fontId="1" type="noConversion"/>
  </si>
  <si>
    <t>딕셔너리 사전</t>
    <phoneticPr fontId="1" type="noConversion"/>
  </si>
  <si>
    <t>세트 집합</t>
    <phoneticPr fontId="1" type="noConversion"/>
  </si>
  <si>
    <t>알고리즘이 뭐죠</t>
    <phoneticPr fontId="1" type="noConversion"/>
  </si>
  <si>
    <t>행동을 담다 바디 태그</t>
    <phoneticPr fontId="1" type="noConversion"/>
  </si>
  <si>
    <t>데이터를 표현하기 위한 도구_공간좌표와 벡터</t>
    <phoneticPr fontId="1" type="noConversion"/>
  </si>
  <si>
    <t>스택 Stack과 큐 Queue 구현</t>
    <phoneticPr fontId="1" type="noConversion"/>
  </si>
  <si>
    <t>나도 개발자와 대화하고 싶다_대화</t>
    <phoneticPr fontId="1" type="noConversion"/>
  </si>
  <si>
    <t>FrontEnd 언어1 javascript 핵심 정리</t>
    <phoneticPr fontId="1" type="noConversion"/>
  </si>
  <si>
    <t>BackEnd 언어1 C C++ 핵심 정리</t>
    <phoneticPr fontId="1" type="noConversion"/>
  </si>
  <si>
    <t>빠르고 편리한 개발을 위해 오픈소스 프레임워크</t>
    <phoneticPr fontId="1" type="noConversion"/>
  </si>
  <si>
    <t>개발자를 위한 개발 도구 선물 세트 IDE</t>
    <phoneticPr fontId="1" type="noConversion"/>
  </si>
  <si>
    <t>슬쩍 아는 척 해볼까요 풀스텍 최신 트렌드</t>
    <phoneticPr fontId="1" type="noConversion"/>
  </si>
  <si>
    <t>구글 애널리틱스의 변천사 UA GA4</t>
    <phoneticPr fontId="1" type="noConversion"/>
  </si>
  <si>
    <t>UA GA4 기본 설치 및 GA4로 업그레이드 하는 방법</t>
    <phoneticPr fontId="1" type="noConversion"/>
  </si>
  <si>
    <t>UA 보고서 필터 세그먼트 표준편차 보조 측정기준 활용</t>
    <phoneticPr fontId="1" type="noConversion"/>
  </si>
  <si>
    <t>GA4의 자동 추적 이벤트 향상된 측정 추천 이벤트</t>
    <phoneticPr fontId="1" type="noConversion"/>
  </si>
  <si>
    <t>GA4 데이터 스트림 구현 방법 및 GTM 설치 UA포함</t>
    <phoneticPr fontId="1" type="noConversion"/>
  </si>
  <si>
    <t>앱 추적 Firebase 프로젝트 생성 및 SDK 설치 요청</t>
    <phoneticPr fontId="1" type="noConversion"/>
  </si>
  <si>
    <t>문자열_포맷팅 관련 함수</t>
    <phoneticPr fontId="1" type="noConversion"/>
  </si>
  <si>
    <t>자료구조_리스트 튜플</t>
    <phoneticPr fontId="1" type="noConversion"/>
  </si>
  <si>
    <t>자료구조_세트 딕셔너리</t>
    <phoneticPr fontId="1" type="noConversion"/>
  </si>
  <si>
    <t>반복문 1_while문 for문</t>
    <phoneticPr fontId="1" type="noConversion"/>
  </si>
  <si>
    <t>반복문 2_내포된 for문 중첩 반복문</t>
    <phoneticPr fontId="1" type="noConversion"/>
  </si>
  <si>
    <t>람다 콜백 클로저</t>
    <phoneticPr fontId="1" type="noConversion"/>
  </si>
  <si>
    <t>클래스와 객체1</t>
    <phoneticPr fontId="1" type="noConversion"/>
  </si>
  <si>
    <t>클래스와 객체2</t>
  </si>
  <si>
    <t>정규 표현식1</t>
    <phoneticPr fontId="1" type="noConversion"/>
  </si>
  <si>
    <t>정규 표현식2</t>
  </si>
  <si>
    <t>BeautifulSoup 1</t>
    <phoneticPr fontId="1" type="noConversion"/>
  </si>
  <si>
    <t>BeautifulSoup 2</t>
  </si>
  <si>
    <t>연산1</t>
    <phoneticPr fontId="1" type="noConversion"/>
  </si>
  <si>
    <t>연산2</t>
  </si>
  <si>
    <t>형변환 배열</t>
    <phoneticPr fontId="1" type="noConversion"/>
  </si>
  <si>
    <t>내장 객체1</t>
    <phoneticPr fontId="1" type="noConversion"/>
  </si>
  <si>
    <t>내장 객체2</t>
  </si>
  <si>
    <t>필드_static 변수 instance 변수</t>
    <phoneticPr fontId="1" type="noConversion"/>
  </si>
  <si>
    <t>메서드1</t>
    <phoneticPr fontId="1" type="noConversion"/>
  </si>
  <si>
    <t>메서드2</t>
  </si>
  <si>
    <t>접근 제한자와 정보 은닉 캡슐화</t>
    <phoneticPr fontId="1" type="noConversion"/>
  </si>
  <si>
    <t>스레드 우선순위 상태 제어</t>
    <phoneticPr fontId="1" type="noConversion"/>
  </si>
  <si>
    <t>변수 선언과 값 대입하기 변수 이름 정하기</t>
    <phoneticPr fontId="1" type="noConversion"/>
  </si>
  <si>
    <t>자료형_기본 자료형</t>
    <phoneticPr fontId="1" type="noConversion"/>
  </si>
  <si>
    <t>자료형_참조 자료형</t>
    <phoneticPr fontId="1" type="noConversion"/>
  </si>
  <si>
    <t>상수와 리터럴 변수의 사용 범위</t>
    <phoneticPr fontId="1" type="noConversion"/>
  </si>
  <si>
    <t>형 변환이란_묵시적 형변환 명시적 형변환</t>
    <phoneticPr fontId="1" type="noConversion"/>
  </si>
  <si>
    <t>기본 연산자_대입 산술 증감</t>
    <phoneticPr fontId="1" type="noConversion"/>
  </si>
  <si>
    <t>기본 연산자_비교 논리</t>
    <phoneticPr fontId="1" type="noConversion"/>
  </si>
  <si>
    <t>switch case문 case문에 문자열 이용하기</t>
    <phoneticPr fontId="1" type="noConversion"/>
  </si>
  <si>
    <t>알쏭달쏭한 session token cookie의 차이는 무엇일까</t>
    <phoneticPr fontId="1" type="noConversion"/>
  </si>
  <si>
    <t>서버 없이 Serverless 프로그램이 작동하는 건가</t>
    <phoneticPr fontId="1" type="noConversion"/>
  </si>
  <si>
    <t>블록체인 기반의 분산 인터넷 웹 삼쩜영 시대는 올까</t>
    <phoneticPr fontId="1" type="noConversion"/>
  </si>
  <si>
    <t>웹 기술로 앱을 만들게 하는 PWA Progressive Web App</t>
    <phoneticPr fontId="1" type="noConversion"/>
  </si>
  <si>
    <t>클라이언트 서버의 개념 이해</t>
    <phoneticPr fontId="1" type="noConversion"/>
  </si>
  <si>
    <t>API JSON 개념 이해</t>
    <phoneticPr fontId="1" type="noConversion"/>
  </si>
  <si>
    <t>웹 구성에 대한 개념_HTML CSS javascript</t>
    <phoneticPr fontId="1" type="noConversion"/>
  </si>
  <si>
    <t>RDB DBMS</t>
    <phoneticPr fontId="1" type="noConversion"/>
  </si>
  <si>
    <t>생활 속 프로그래밍_자판기 예제</t>
    <phoneticPr fontId="1" type="noConversion"/>
  </si>
  <si>
    <t>보고 싶은 기사만 모아보는 파이썬 웹 크롤러 Web crawler 만들기</t>
    <phoneticPr fontId="1" type="noConversion"/>
  </si>
  <si>
    <t>나도 쉽게 앱을 만들 수 있다_앱 인벤터</t>
    <phoneticPr fontId="1" type="noConversion"/>
  </si>
  <si>
    <t>갈등 예방의 대화법2</t>
    <phoneticPr fontId="1" type="noConversion"/>
  </si>
  <si>
    <t>로그인 화면구성 노트 필기장 섹션 페이지 개념 및 생성법</t>
    <phoneticPr fontId="1" type="noConversion"/>
  </si>
  <si>
    <t>픽셀 색상</t>
    <phoneticPr fontId="1" type="noConversion"/>
  </si>
  <si>
    <t>저장 방식 레이어 선택 사이즈 조정 이동하기</t>
    <phoneticPr fontId="1" type="noConversion"/>
  </si>
  <si>
    <t>histogram adjustment</t>
    <phoneticPr fontId="1" type="noConversion"/>
  </si>
  <si>
    <t>noise motion blur filter</t>
    <phoneticPr fontId="1" type="noConversion"/>
  </si>
  <si>
    <t>brush eraser opacity</t>
    <phoneticPr fontId="1" type="noConversion"/>
  </si>
  <si>
    <t>clipping mask_shape 기능 익히기</t>
    <phoneticPr fontId="1" type="noConversion"/>
  </si>
  <si>
    <t>공문서 기본작업2 편집</t>
    <phoneticPr fontId="1" type="noConversion"/>
  </si>
  <si>
    <t>1000자의 고비</t>
    <phoneticPr fontId="1" type="noConversion"/>
  </si>
  <si>
    <t>4차 산업시대 문제해결 역량이 답이다</t>
    <phoneticPr fontId="1" type="noConversion"/>
  </si>
  <si>
    <t>문제 제대로 인식하자</t>
    <phoneticPr fontId="1" type="noConversion"/>
  </si>
  <si>
    <t>복잡한 문제 나누고 쪼개어라</t>
    <phoneticPr fontId="1" type="noConversion"/>
  </si>
  <si>
    <t>문제해결의 만능열쇠 로직트리</t>
    <phoneticPr fontId="1" type="noConversion"/>
  </si>
  <si>
    <t>문제해결의 핵심 문제의 근본원인을 찾아라</t>
    <phoneticPr fontId="1" type="noConversion"/>
  </si>
  <si>
    <t>팩트를 수집하고 팩트로 주장하라</t>
    <phoneticPr fontId="1" type="noConversion"/>
  </si>
  <si>
    <t>잘 나가는 조직의 비밀 OKR</t>
    <phoneticPr fontId="1" type="noConversion"/>
  </si>
  <si>
    <t>잘 나가는 조직은 왜 OKR을 선택했을까</t>
    <phoneticPr fontId="1" type="noConversion"/>
  </si>
  <si>
    <t>OKR 방식의 도입 핵심성공요소는 무엇인가</t>
    <phoneticPr fontId="1" type="noConversion"/>
  </si>
  <si>
    <t>OKR 목표 설정의 원칙과 프로세스 설정 방법은</t>
    <phoneticPr fontId="1" type="noConversion"/>
  </si>
  <si>
    <t>OKR 설정과 액션플랜 작성 방법은</t>
    <phoneticPr fontId="1" type="noConversion"/>
  </si>
  <si>
    <t>OKR 방식의 진척도 점검 및 실행관리 방법은</t>
    <phoneticPr fontId="1" type="noConversion"/>
  </si>
  <si>
    <t>OKR 방식의 성과 커뮤니케이션 CFR 방법은</t>
    <phoneticPr fontId="1" type="noConversion"/>
  </si>
  <si>
    <t>OKR 방식의 평가방법은</t>
    <phoneticPr fontId="1" type="noConversion"/>
  </si>
  <si>
    <t>XD_인터페이스 아트보드</t>
    <phoneticPr fontId="1" type="noConversion"/>
  </si>
  <si>
    <t>팔지말고 추천하라 큐레이션 서비스</t>
  </si>
  <si>
    <t>Any</t>
    <phoneticPr fontId="1" type="noConversion"/>
  </si>
  <si>
    <t>상단 메뉴 구성하기 Java</t>
    <phoneticPr fontId="1" type="noConversion"/>
  </si>
  <si>
    <t>상단 메뉴 구성하기 XML</t>
    <phoneticPr fontId="1" type="noConversion"/>
  </si>
  <si>
    <t>회원가입 저장처리</t>
    <phoneticPr fontId="1" type="noConversion"/>
  </si>
  <si>
    <t>Express 모듈 기본사용법</t>
    <phoneticPr fontId="1" type="noConversion"/>
  </si>
  <si>
    <t>Express 모듈 라우팅</t>
    <phoneticPr fontId="1" type="noConversion"/>
  </si>
  <si>
    <t>Express 모듈 html 랜더링</t>
    <phoneticPr fontId="1" type="noConversion"/>
  </si>
  <si>
    <t>Express 모듈 동적 웹 페이지</t>
    <phoneticPr fontId="1" type="noConversion"/>
  </si>
  <si>
    <t>방명록 프로젝트 기본셋팅</t>
    <phoneticPr fontId="1" type="noConversion"/>
  </si>
  <si>
    <t>방명록 프로젝트 요청 처리 및 ejs</t>
    <phoneticPr fontId="1" type="noConversion"/>
  </si>
  <si>
    <t>방명록 프로젝트 데이터베이스</t>
    <phoneticPr fontId="1" type="noConversion"/>
  </si>
  <si>
    <t>Computed의 set get</t>
    <phoneticPr fontId="1" type="noConversion"/>
  </si>
  <si>
    <t>v for</t>
    <phoneticPr fontId="1" type="noConversion"/>
  </si>
  <si>
    <t>web form 이쩜영</t>
    <phoneticPr fontId="1" type="noConversion"/>
  </si>
  <si>
    <t>web form 이쩜영 속성</t>
    <phoneticPr fontId="1" type="noConversion"/>
  </si>
  <si>
    <t>SCM 공급사슬관리란</t>
    <phoneticPr fontId="1" type="noConversion"/>
  </si>
  <si>
    <t>수요와 공급의 균형 S 와 OP</t>
    <phoneticPr fontId="1" type="noConversion"/>
  </si>
  <si>
    <t>공급사슬의 핵심 활동 배송 네트워크</t>
    <phoneticPr fontId="1" type="noConversion"/>
  </si>
  <si>
    <t>해외시장 조사 및 분석기법1</t>
    <phoneticPr fontId="1" type="noConversion"/>
  </si>
  <si>
    <t>바이어 발굴전략1</t>
    <phoneticPr fontId="1" type="noConversion"/>
  </si>
  <si>
    <t>수출 절차의 이해1</t>
    <phoneticPr fontId="1" type="noConversion"/>
  </si>
  <si>
    <t>수출 절차의 이해2</t>
  </si>
  <si>
    <t>ISMS P 법적근거 인증체계 이해</t>
    <phoneticPr fontId="1" type="noConversion"/>
  </si>
  <si>
    <t>인증기관 심사 스케줄 심사 단계 수수료</t>
    <phoneticPr fontId="1" type="noConversion"/>
  </si>
  <si>
    <t>예비점검 심사 준비사항 보안조치 및 사후 관리</t>
    <phoneticPr fontId="1" type="noConversion"/>
  </si>
  <si>
    <t>ISMS P ISMS 인증 대상자 의무 대상자</t>
    <phoneticPr fontId="1" type="noConversion"/>
  </si>
  <si>
    <t>ISMS 인증 심사원 개인정보 손해배상 책임 보상 제도</t>
    <phoneticPr fontId="1" type="noConversion"/>
  </si>
  <si>
    <t>정보보호 최고 책임자 CISO 지정 신고 제도</t>
    <phoneticPr fontId="1" type="noConversion"/>
  </si>
  <si>
    <t>관리체계 수립 및 운영 관리 체계 기반 마련 (2)</t>
  </si>
  <si>
    <t>보호대책 요구사항 인적 보안 (1)</t>
  </si>
  <si>
    <t>보호대책 요구사항 물리보안 (2)</t>
  </si>
  <si>
    <t>보호대책 요구사항 시스템 및 서비스 운영 관리 (1)</t>
  </si>
  <si>
    <t>보호대책 요구사항 사고 예방 및 대응 (2)</t>
  </si>
  <si>
    <t>보호대책 요구사항 재해 복구</t>
    <phoneticPr fontId="1" type="noConversion"/>
  </si>
  <si>
    <t>개인정보 처리 개인정보 보유 및 이용 시 보호조치 (2)</t>
    <phoneticPr fontId="1" type="noConversion"/>
  </si>
  <si>
    <t>개인정보 처리 단계별 요구사항 개인정보 제공 보호조치 (2)</t>
    <phoneticPr fontId="1" type="noConversion"/>
  </si>
  <si>
    <t>개인정보 처리 단계별 요구사항 개인정보 파기 시 보호조치</t>
    <phoneticPr fontId="1" type="noConversion"/>
  </si>
  <si>
    <t>개인정보 처리 단계별 요구사항 정보주체 권리보호 (2)</t>
  </si>
  <si>
    <t>개인정보보호법 시행령 개정사항 정보통신서비스 제공자 변경사항</t>
    <phoneticPr fontId="1" type="noConversion"/>
  </si>
  <si>
    <t>네트워크 보안 방화벽 (2)</t>
  </si>
  <si>
    <t>관리체계 수립 및 운영 관리체계 운영</t>
    <phoneticPr fontId="1" type="noConversion"/>
  </si>
  <si>
    <t>함수_코틀린</t>
    <phoneticPr fontId="1" type="noConversion"/>
  </si>
  <si>
    <t>회로이론 기본 교류회로 예상문제(전기(산업)기사)</t>
    <phoneticPr fontId="1" type="noConversion"/>
  </si>
  <si>
    <t>회로이론 기본 교류회로 예상문제</t>
  </si>
  <si>
    <t>Old habits die hard</t>
  </si>
  <si>
    <t>I have the worst hangover ever</t>
  </si>
  <si>
    <t>I’ll have a decaf Americano and a salad</t>
  </si>
  <si>
    <t>I feel like a sardine</t>
  </si>
  <si>
    <t>I couldn’t sleep a wink</t>
  </si>
  <si>
    <t>I am responsible for new product development</t>
  </si>
  <si>
    <t>I work as an accountant for ABC</t>
  </si>
  <si>
    <t>We are an electronics company based in Seoul</t>
  </si>
  <si>
    <t>Our main products are mobile phones</t>
  </si>
  <si>
    <t>We are in the label business</t>
  </si>
  <si>
    <t>Can you talk right now</t>
  </si>
  <si>
    <t>I’ll get him to call you when he gets back</t>
  </si>
  <si>
    <t>Sorry I can’t hear you very well</t>
  </si>
  <si>
    <t>You’ve got the wrong number</t>
  </si>
  <si>
    <t>Have we covered everything</t>
  </si>
  <si>
    <t>What has been your biggest achievement to date</t>
  </si>
  <si>
    <t>I’ve been successful in sales so far</t>
  </si>
  <si>
    <t>I think I’d be a good fit for the company</t>
  </si>
  <si>
    <t>I got a bachelor’s degree in marketing</t>
  </si>
  <si>
    <t>I’m still getting my feet wet</t>
  </si>
  <si>
    <t>There’s been a snag with our order</t>
  </si>
  <si>
    <t>My connection has been repeatedly dropping</t>
  </si>
  <si>
    <t>You overcharged me by 300 dollars</t>
  </si>
  <si>
    <t>The line has been busy</t>
  </si>
  <si>
    <t>I was supposed to receive the product today</t>
  </si>
  <si>
    <t>I’ll check with the person in charge</t>
    <phoneticPr fontId="1" type="noConversion"/>
  </si>
  <si>
    <t>I’ll connect you to the Billing Department</t>
    <phoneticPr fontId="1" type="noConversion"/>
  </si>
  <si>
    <t>I’ll look into the problem right away</t>
    <phoneticPr fontId="1" type="noConversion"/>
  </si>
  <si>
    <t>I do apologize</t>
    <phoneticPr fontId="1" type="noConversion"/>
  </si>
  <si>
    <t>We’ll give you a full refund</t>
    <phoneticPr fontId="1" type="noConversion"/>
  </si>
  <si>
    <t>Would it be possible to meet on Friday</t>
  </si>
  <si>
    <t>When would be convenient for you</t>
  </si>
  <si>
    <t>I have another engagement</t>
  </si>
  <si>
    <t>That suits me</t>
  </si>
  <si>
    <t>I’m glad to have this opportunity to meet</t>
    <phoneticPr fontId="1" type="noConversion"/>
  </si>
  <si>
    <t>How are things</t>
  </si>
  <si>
    <t>I’m pleased to hear that</t>
  </si>
  <si>
    <t>That’s incredible</t>
  </si>
  <si>
    <t>That’s what I mean</t>
  </si>
  <si>
    <t>What brings you here</t>
  </si>
  <si>
    <t>This cake is to die for</t>
  </si>
  <si>
    <t>Do you want another drink</t>
  </si>
  <si>
    <t>I’ll have to take a rain check on that</t>
  </si>
  <si>
    <t>It costs an arm and a leg</t>
  </si>
  <si>
    <t>How was your flight</t>
  </si>
  <si>
    <t>Let’s have a look at this chart</t>
  </si>
  <si>
    <t>This graph shows that we achieved our goal</t>
  </si>
  <si>
    <t xml:space="preserve">I’d like to emphasize that </t>
    <phoneticPr fontId="1" type="noConversion"/>
  </si>
  <si>
    <t>Please pay attention to the figures below</t>
  </si>
  <si>
    <t>Let me sum up what I’ve said so far</t>
  </si>
  <si>
    <t>생각 상황 표현 패턴 1</t>
    <phoneticPr fontId="1" type="noConversion"/>
  </si>
  <si>
    <t>생각 상황 표현 패턴 2</t>
  </si>
  <si>
    <t>생각 상황 표현 패턴 3</t>
  </si>
  <si>
    <t>생각 상황 표현 패턴 4 부탁 허락 패턴 1</t>
    <phoneticPr fontId="1" type="noConversion"/>
  </si>
  <si>
    <t>부탁 허락 패턴 2</t>
    <phoneticPr fontId="1" type="noConversion"/>
  </si>
  <si>
    <t>부탁 허락 패턴 3</t>
  </si>
  <si>
    <t>감정 표현 패턴 1</t>
    <phoneticPr fontId="1" type="noConversion"/>
  </si>
  <si>
    <t>감정 표현 패턴 2</t>
  </si>
  <si>
    <t>감정 표현 패턴 3</t>
  </si>
  <si>
    <t>거절 보류 패턴 1</t>
    <phoneticPr fontId="1" type="noConversion"/>
  </si>
  <si>
    <t>거절 보류 패턴 2</t>
  </si>
  <si>
    <t>거절 보류 패턴 3 전화 걸기 패턴 1</t>
    <phoneticPr fontId="1" type="noConversion"/>
  </si>
  <si>
    <t>전화 걸기 패턴 2</t>
    <phoneticPr fontId="1" type="noConversion"/>
  </si>
  <si>
    <t>전화 걸기 패턴 3</t>
  </si>
  <si>
    <t>전화 걸기 패턴 4</t>
  </si>
  <si>
    <t>전화 걸기 패턴 5</t>
  </si>
  <si>
    <t>전화 걸기 패턴 6</t>
  </si>
  <si>
    <t>전화 받기 패턴 1</t>
    <phoneticPr fontId="1" type="noConversion"/>
  </si>
  <si>
    <t>전화 받기 패턴 2</t>
  </si>
  <si>
    <t>전화 받기 패턴 3</t>
  </si>
  <si>
    <t>전화 받기 패턴 4</t>
  </si>
  <si>
    <t>전화 받기 패턴 5</t>
  </si>
  <si>
    <t>첫만남 친분 쌓기 패턴 1</t>
    <phoneticPr fontId="1" type="noConversion"/>
  </si>
  <si>
    <t>첫만남 친분 쌓기 패턴 2</t>
  </si>
  <si>
    <t>첫만남 친분 쌓기 패턴 3 접대 패턴 1</t>
    <phoneticPr fontId="1" type="noConversion"/>
  </si>
  <si>
    <t>접대 패턴 2</t>
    <phoneticPr fontId="1" type="noConversion"/>
  </si>
  <si>
    <t>접대 패턴 3</t>
  </si>
  <si>
    <t>접대 패턴 4</t>
  </si>
  <si>
    <t>해외 출장 패턴 1</t>
    <phoneticPr fontId="1" type="noConversion"/>
  </si>
  <si>
    <t>해외 출장 패턴 2</t>
  </si>
  <si>
    <t>해외 출장 패턴 3</t>
  </si>
  <si>
    <t>회사 방문 공장 견학 패턴 1</t>
    <phoneticPr fontId="1" type="noConversion"/>
  </si>
  <si>
    <t>회사 방문 공장 견학 패턴 2</t>
  </si>
  <si>
    <t>회사 방문 공장 견학 패턴 3 회사 및 제품 소개 패턴 1</t>
    <phoneticPr fontId="1" type="noConversion"/>
  </si>
  <si>
    <t>회사 및 제품 소개 패턴 2</t>
    <phoneticPr fontId="1" type="noConversion"/>
  </si>
  <si>
    <t>회사 및 제품 소개 패턴 3</t>
  </si>
  <si>
    <t>회사 및 제품 소개 패턴 4</t>
  </si>
  <si>
    <t>회사 및 제품 소개 패턴 5 회의 진행 패턴 1</t>
    <phoneticPr fontId="1" type="noConversion"/>
  </si>
  <si>
    <t>회의 진행 패턴 2</t>
    <phoneticPr fontId="1" type="noConversion"/>
  </si>
  <si>
    <t>회의 진행 패턴 3 보고 설명 패턴 1</t>
    <phoneticPr fontId="1" type="noConversion"/>
  </si>
  <si>
    <t>보고 설명 패턴 2</t>
    <phoneticPr fontId="1" type="noConversion"/>
  </si>
  <si>
    <t>보고 설명 패턴 3</t>
  </si>
  <si>
    <t>보고 설명 패턴 4 본격 논의 패턴 1</t>
    <phoneticPr fontId="1" type="noConversion"/>
  </si>
  <si>
    <t>본격 논의 패턴 2</t>
    <phoneticPr fontId="1" type="noConversion"/>
  </si>
  <si>
    <t>본격 논의 패턴 3</t>
  </si>
  <si>
    <t>비대면 면접 보기 1</t>
    <phoneticPr fontId="1" type="noConversion"/>
  </si>
  <si>
    <t>비대면 면접 보기 2</t>
    <phoneticPr fontId="1" type="noConversion"/>
  </si>
  <si>
    <t>비대면 면접 보기 3</t>
    <phoneticPr fontId="1" type="noConversion"/>
  </si>
  <si>
    <t>리더십 기타</t>
    <phoneticPr fontId="1" type="noConversion"/>
  </si>
  <si>
    <t>경영전략/기획</t>
    <phoneticPr fontId="1" type="noConversion"/>
  </si>
  <si>
    <t>SW/코딩</t>
    <phoneticPr fontId="1" type="noConversion"/>
  </si>
  <si>
    <t>데이터 사이언스</t>
    <phoneticPr fontId="1" type="noConversion"/>
  </si>
  <si>
    <t>직무역량 기타</t>
    <phoneticPr fontId="1" type="noConversion"/>
  </si>
  <si>
    <t>DT 인사이트</t>
    <phoneticPr fontId="1" type="noConversion"/>
  </si>
  <si>
    <t>인문교양</t>
    <phoneticPr fontId="1" type="noConversion"/>
  </si>
  <si>
    <t>IT디자인</t>
    <phoneticPr fontId="1" type="noConversion"/>
  </si>
  <si>
    <t>OA스킬</t>
    <phoneticPr fontId="1" type="noConversion"/>
  </si>
  <si>
    <t>기획/보고서작성</t>
    <phoneticPr fontId="1" type="noConversion"/>
  </si>
  <si>
    <t>Biz. 커뮤니케이션</t>
    <phoneticPr fontId="1" type="noConversion"/>
  </si>
  <si>
    <t>비즈니스 외국어</t>
    <phoneticPr fontId="1" type="noConversion"/>
  </si>
  <si>
    <t>힐링/기타</t>
    <phoneticPr fontId="1" type="noConversion"/>
  </si>
  <si>
    <t>네트워크</t>
    <phoneticPr fontId="1" type="noConversion"/>
  </si>
  <si>
    <t>마케팅</t>
    <phoneticPr fontId="1" type="noConversion"/>
  </si>
  <si>
    <t>리더십공통</t>
    <phoneticPr fontId="1" type="noConversion"/>
  </si>
  <si>
    <t>팀워크/조직활성화</t>
    <phoneticPr fontId="1" type="noConversion"/>
  </si>
  <si>
    <t>디지털리터러시</t>
    <phoneticPr fontId="1" type="noConversion"/>
  </si>
  <si>
    <t>경제상식</t>
    <phoneticPr fontId="1" type="noConversion"/>
  </si>
  <si>
    <t>사고력/문제해결</t>
    <phoneticPr fontId="1" type="noConversion"/>
  </si>
  <si>
    <t>CS</t>
    <phoneticPr fontId="1" type="noConversion"/>
  </si>
  <si>
    <t>영업</t>
    <phoneticPr fontId="1" type="noConversion"/>
  </si>
  <si>
    <t>제조/무역/유통</t>
    <phoneticPr fontId="1" type="noConversion"/>
  </si>
  <si>
    <t>계층일반</t>
    <phoneticPr fontId="1" type="noConversion"/>
  </si>
  <si>
    <t>보안</t>
    <phoneticPr fontId="1" type="noConversion"/>
  </si>
  <si>
    <t>예</t>
    <phoneticPr fontId="1" type="noConversion"/>
  </si>
  <si>
    <t>[ESG 혁명이 다가온다!]에 대하여 학습한다.</t>
  </si>
  <si>
    <t>[ESG의 출발점이 된 사회책임투자원칙(PRI)]에 대하여 학습한다.</t>
  </si>
  <si>
    <t>[ESG, SDG, CSR, CSV는 무엇이 다른가?]에 대하여 학습한다.</t>
  </si>
  <si>
    <t>[ESG 규제강화를 대비하라(1)]에 대하여 학습한다.</t>
  </si>
  <si>
    <t>[ESG 규제강화를 대비하라(2)]에 대하여 학습한다.</t>
  </si>
  <si>
    <t>[ESG기업에 투자하라(1)]에 대하여 학습한다.</t>
  </si>
  <si>
    <t>[ESG기업에 투자하라(2)]에 대하여 학습한다.</t>
  </si>
  <si>
    <t>[ESG기업에 투자하라(3)]에 대하여 학습한다.</t>
  </si>
  <si>
    <t>[MZ세대는 ESG소비를 선호한다.]에 대하여 학습한다.</t>
  </si>
  <si>
    <t>[ESG 리더기업 스토리(1)-파타고니아]에 대하여 학습한다.</t>
  </si>
  <si>
    <t>[ESG 리더기업 스토리(2)-노보 노디스크]에 대하여 학습한다.</t>
  </si>
  <si>
    <t>[ESG 리더기업 스토리(3)-유니레버]에 대하여 학습한다.</t>
  </si>
  <si>
    <t>[ESG 리더기업 스토리(4)-BSH Home Appliances]에 대하여 학습한다.</t>
  </si>
  <si>
    <t>[ESG를 고려하지 않은 어리석은 의사결정]에 대하여 학습한다.</t>
  </si>
  <si>
    <t>[MSCI는 어떻게 ESG를 평가하는가?]에 대하여 학습한다.</t>
  </si>
  <si>
    <t>[ESG 위험을 대비하고 기회를 활용하라!]에 대하여 학습한다.</t>
  </si>
  <si>
    <t>[채용의 목적과 중요성]에 대하여 학습한다.</t>
  </si>
  <si>
    <t>[조직 변화의 시작은 채용]에 대하여 학습한다.</t>
  </si>
  <si>
    <t>[채용 면접관의 중요성]에 대하여 학습한다.</t>
  </si>
  <si>
    <t>[면접 프로세스의 이해]에 대하여 학습한다.</t>
  </si>
  <si>
    <t>[프로 면접관의 사전준비 이렇게 다르다]에 대하여 학습한다.</t>
  </si>
  <si>
    <t>[뉴 노멀 시대, 채용 면접의 변화와 준비]에 대하여 학습한다.</t>
  </si>
  <si>
    <t>[프로 면접관의 진행 멘트와 면접 질문]에 대하여 학습한다.</t>
  </si>
  <si>
    <t>[프로 면접관의 효과적인 평가]에 대하여 학습한다.</t>
  </si>
  <si>
    <t>[4차 산업혁명의 이해]에 대하여 학습한다.</t>
  </si>
  <si>
    <t>[가상성과 물리성]에 대하여 학습한다.</t>
  </si>
  <si>
    <t>[인공지능]에 대하여 학습한다.</t>
  </si>
  <si>
    <t>[사물인터넷과 가상의 세계]에 대하여 학습한다.</t>
  </si>
  <si>
    <t>[사물인터넷의 원칙]에 대하여 학습한다.</t>
  </si>
  <si>
    <t>[빅데이터와 SNS]에 대하여 학습한다.</t>
  </si>
  <si>
    <t>[빅데이터 분석의 이해]에 대하여 학습한다.</t>
  </si>
  <si>
    <t>[초연결 시대]에 대하여 학습한다.</t>
  </si>
  <si>
    <t>[비즈니스 테크놀로지 1]에 대하여 학습한다.</t>
  </si>
  <si>
    <t>[비즈니스 테크놀로지 2]에 대하여 학습한다.</t>
  </si>
  <si>
    <t>[퓨처 테크놀로지 1]에 대하여 학습한다.</t>
  </si>
  <si>
    <t>[퓨처 테크놀로지 2]에 대하여 학습한다.</t>
  </si>
  <si>
    <t>[로봇엔지니어링과 지능형 공장]에 대하여 학습한다.</t>
  </si>
  <si>
    <t>[스마트팩토리의 로봇자동화 도입]에 대하여 학습한다.</t>
  </si>
  <si>
    <t>[스마트팩토리 핵심 인프라]에 대하여 학습한다.</t>
  </si>
  <si>
    <t>[IoT 및 센서와 웨어러블 헬스케어 1]에 대하여 학습한다.</t>
  </si>
  <si>
    <t>[IoT 및 센서와 웨어러블 헬스케어 2]에 대하여 학습한다.</t>
  </si>
  <si>
    <t>[헬스케어 데이터의 통합]에 대하여 학습한다.</t>
  </si>
  <si>
    <t>[빅데이터와 의료]에 대하여 학습한다.</t>
  </si>
  <si>
    <t>[의료와 인공지능]에 대하여 학습한다.</t>
  </si>
  <si>
    <t>[4차 산업혁명 프레임워크]에 대하여 학습한다.</t>
  </si>
  <si>
    <t>[비즈테크 1]에 대하여 학습한다.</t>
  </si>
  <si>
    <t>[비즈테크 2]에 대하여 학습한다.</t>
  </si>
  <si>
    <t>[퓨처테크 1]에 대하여 학습한다.</t>
  </si>
  <si>
    <t>[퓨처테크 2]에 대하여 학습한다.</t>
  </si>
  <si>
    <t>[테크이슈 1]에 대하여 학습한다.</t>
  </si>
  <si>
    <t>[테크이슈 2]에 대하여 학습한다.</t>
  </si>
  <si>
    <t>[플랫폼의 변화]에 대하여 학습한다.</t>
  </si>
  <si>
    <t>[플랫폼 사업구조]에 대하여 학습한다.</t>
  </si>
  <si>
    <t>[플랫폼의 전망]에 대하여 학습한다.</t>
  </si>
  <si>
    <t>[디지털 뉴딜]에 대하여 학습한다.</t>
  </si>
  <si>
    <t>[디지털 뉴딜 전략 1]에 대하여 학습한다.</t>
  </si>
  <si>
    <t>[디지털 뉴딜 전략 2]에 대하여 학습한다.</t>
  </si>
  <si>
    <t>[선진 한국을 위한 전략]에 대하여 학습한다.</t>
  </si>
  <si>
    <t>[기술혁명과 미래 ICT]에 대하여 학습한다.</t>
  </si>
  <si>
    <t>[전략경영의 출발]에 대하여 학습한다.</t>
  </si>
  <si>
    <t>[4차산업혁명과 비즈니스 혁신]에 대하여 학습한다.</t>
  </si>
  <si>
    <t>[뉴노멀의 확산과 전략경영]에 대하여 학습한다.</t>
  </si>
  <si>
    <t>[거시환경과 분석]에 대하여 학습한다.</t>
  </si>
  <si>
    <t>[산업구조 분석]에 대하여 학습한다.</t>
  </si>
  <si>
    <t>[경쟁기업 분석]에 대하여 학습한다.</t>
  </si>
  <si>
    <t>[시장과 고객 분석]에 대하여 학습한다.</t>
  </si>
  <si>
    <t>[내부환경 분석과 가치사슬]에 대하여 학습한다.</t>
  </si>
  <si>
    <t>[경쟁우위 창출과 강화]에 대하여 학습한다.</t>
  </si>
  <si>
    <t>[SWOT 분석과 핵심역량]에 대하여 학습한다.</t>
  </si>
  <si>
    <t>[전략 설계와 실행]에 대하여 학습한다.</t>
  </si>
  <si>
    <t>[전략 실행의 정렬]에 대하여 학습한다.</t>
  </si>
  <si>
    <t>[전략 실행력 유지와 관리]에 대하여 학습한다.</t>
  </si>
  <si>
    <t>[산업구조 리딩의 디지털전략]에 대하여 학습한다.</t>
  </si>
  <si>
    <t>[디지털 혁신의 경쟁전략]에 대하여 학습한다.</t>
  </si>
  <si>
    <t>[다각화 전략]에 대하여 학습한다.</t>
  </si>
  <si>
    <t>[뉴노멀 시대의 신사업 전략]에 대하여 학습한다.</t>
  </si>
  <si>
    <t>[개방형 혁신의 플랫폼 전략]에 대하여 학습한다.</t>
  </si>
  <si>
    <t>[디지털 트랜스포메이션 전략]에 대하여 학습한다.</t>
  </si>
  <si>
    <t>[뉴노멀 가속화 대응전략]에 대하여 학습한다.</t>
  </si>
  <si>
    <t xml:space="preserve">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또한, 에니어그램의 기본 이론과 9가지 성격유형에 따른 리더십 유형을 파악하고 그 리더십의 수준과 발달, 성장은 어떻게 이뤄져야 하는지 다양한 사례와 예시를 바탕으로 구성하였습니다. </t>
    <phoneticPr fontId="1" type="noConversion"/>
  </si>
  <si>
    <t>[2단자·4단자 회로망 예상문제]에 대하여 학습한다.</t>
  </si>
  <si>
    <t>[2단자 회로망]에 대하여 학습한다.</t>
  </si>
  <si>
    <t>[3C 분석]에 대하여 학습한다.</t>
  </si>
  <si>
    <t>[4단자 회로망-1]에 대하여 학습한다.</t>
  </si>
  <si>
    <t>[4단자 회로망-2]에 대하여 학습한다.</t>
  </si>
  <si>
    <t>[언택트 시대, 극적인 변화를 부르다.]에 대하여 학습한다.</t>
  </si>
  <si>
    <t>[디지털 트랜스포메이션이 필요한 이유]에 대하여 학습한다.</t>
  </si>
  <si>
    <t>[디지털 트랜스포메이션이 바꾸는 미래]에 대하여 학습한다.</t>
  </si>
  <si>
    <t>[디지털 트랜스포메이션을 이끄는 주요 기술 및 이슈]에 대하여 학습한다.</t>
  </si>
  <si>
    <t>[디지털 혁신 선도기업의 플랫폼 전략]에 대하여 학습한다.</t>
  </si>
  <si>
    <t>[DT 시대의 조직 운영 전략]에 대하여 학습한다.</t>
  </si>
  <si>
    <t>[새로운 고객가치를 창출하는 옴니채널 전략]에 대하여 학습한다.</t>
  </si>
  <si>
    <t>[과학적 감수성으로 무장한 데이터 활용 전략]에 대하여 학습한다.</t>
  </si>
  <si>
    <t>[총수요와 총공급(1)]에 대하여 학습한다.</t>
  </si>
  <si>
    <t>[총수요와 총공급(2)]에 대하여 학습한다.</t>
  </si>
  <si>
    <t>[총수요와 총공급(3)]에 대하여 학습한다.</t>
  </si>
  <si>
    <t>[총수요와 총공급(4)]에 대하여 학습한다.</t>
  </si>
  <si>
    <t>[통화정책과 재정정책의 효과(1)]에 대하여 학습한다.</t>
  </si>
  <si>
    <t>[통화정책과 재정정책의 효과(2)]에 대하여 학습한다.</t>
  </si>
  <si>
    <t>[통화정책과 재정정책의 효과(3)]에 대하여 학습한다.</t>
  </si>
  <si>
    <t>[통화정책과 재정정책의 효과(4)]에 대하여 학습한다.</t>
  </si>
  <si>
    <t>[인플레이션과 실업(1)]에 대하여 학습한다.</t>
  </si>
  <si>
    <t>[인플레이션과 실업(2)]에 대하여 학습한다.</t>
  </si>
  <si>
    <t>[인플레이션과 실업(3)]에 대하여 학습한다.</t>
  </si>
  <si>
    <t>[인플레이션과 실업(4)]에 대하여 학습한다.</t>
  </si>
  <si>
    <t>[거시경제에 관한 6가지 쟁점(1)]에 대하여 학습한다.</t>
  </si>
  <si>
    <t>[거시경제에 관한 6가지 쟁점(2)]에 대하여 학습한다.</t>
  </si>
  <si>
    <t>[거시경제에 관한 6가지 쟁점(3)]에 대하여 학습한다.</t>
  </si>
  <si>
    <t>[거시경제에 관한 6가지 쟁점(4)]에 대하여 학습한다.</t>
  </si>
  <si>
    <t>[Intro]에 대하여 학습한다.</t>
  </si>
  <si>
    <t>[국민소득의 측정(1)-GDP의 계산]에 대하여 학습한다.</t>
  </si>
  <si>
    <t>[국민소득의 측정(2)-실질GDP와 명목GDP]에 대하여 학습한다.</t>
  </si>
  <si>
    <t>[국민소득의 측정(3)-GDP는 경제적후생을 측정하는 좋은 지표인가?]에 대하여 학습한다.</t>
  </si>
  <si>
    <t>[생계비의 측정(1)-소비자 물가지수]에 대하여 학습한다.</t>
  </si>
  <si>
    <t>[생계비의 측정(2)-인플레이션 효과의 조정]에 대하여 학습한다.</t>
  </si>
  <si>
    <t>[생산과 성장(1)-생산성의 역할과 결정변수]에 대하여 학습한다.</t>
  </si>
  <si>
    <t>[생산과 성장(2)-경제성장과 정부정책]에 대하여 학습한다.</t>
  </si>
  <si>
    <t>[저축, 투자와 금융제도(1)-금융기관]에 대하여 학습한다.</t>
  </si>
  <si>
    <t>[저축, 투자와 금융제도(2)-저축과 투자]에 대하여 학습한다.</t>
  </si>
  <si>
    <t>[저축, 투자와 금융제도(3)-저축과 투자에 영향을 미치는 정부정책]에 대하여 학습한다.</t>
  </si>
  <si>
    <t>[재무이론의 기초(1)-현재가치]에 대하여 학습한다.</t>
  </si>
  <si>
    <t>[재무이론의 기초(2)-위험의 관리]에 대하여 학습한다.</t>
  </si>
  <si>
    <t>[재무이론의 기초(3)-위험의 관리]에 대하여 학습한다.</t>
  </si>
  <si>
    <t>[재무이론의 기초(4)-자산가치평가]에 대하여 학습한다.</t>
  </si>
  <si>
    <t>[재무이론의 기초(5)-자산가치평가]에 대하여 학습한다.</t>
  </si>
  <si>
    <t>[통화제도(1)-화폐의 의미]에 대하여 학습한다.</t>
  </si>
  <si>
    <t>[통화제도(2)-미국통화제도  ]에 대하여 학습한다.</t>
  </si>
  <si>
    <t>[통화제도(3)-은행와 화폐공급]에 대하여 학습한다.</t>
  </si>
  <si>
    <t>[통화제도(4)-중앙은행의 통화량 조절]에 대하여 학습한다.</t>
  </si>
  <si>
    <t>[통화량 증가와 인플레이션(1)-화폐수량설]에 대하여 학습한다.</t>
  </si>
  <si>
    <t>[통화량 증가와 인플레이션(2)-화폐의 중립성]에 대하여 학습한다.</t>
  </si>
  <si>
    <t>[통화량 증가와 인플레이션(3)-신화폐수량설]에 대하여 학습한다.</t>
  </si>
  <si>
    <t>[통화량 증가와 인플레이션(4)-인플레이션의 비용]에 대하여 학습한다.</t>
  </si>
  <si>
    <t>[개방경제와 환율(1) - 재화와 자본의 국제적 이동]에 대하여 학습한다.</t>
  </si>
  <si>
    <t>[개방경제와 환율(2) - 저축,투자 그리고 국간 거래]에 대하여 학습한다.</t>
  </si>
  <si>
    <t>[개방경제와 환율(3) - 실질환율과 명목환율]에 대하여 학습한다.</t>
  </si>
  <si>
    <t>[개방경제와 환율(4) - 구매력 평가설]에 대하여 학습한다.</t>
  </si>
  <si>
    <t>[개방경제의 거시경제이론(1) - 대부자금 시장과 외환시장의 수요와 공급]에 대하여 학습한다.</t>
  </si>
  <si>
    <t>[개방경제의 거시경제이론(2) - 개방경제의 균형]에 대하여 학습한다.</t>
  </si>
  <si>
    <t>[개방경제의 거시경제이론(3) - 정부정책과 사건들이 개방경제에 미치는 효과]에 대하여 학습한다.</t>
  </si>
  <si>
    <t>[개방경제의 거시경제이론(4) - 정부정책과 사건들이 개방경제에 미치는 효과]에 대하여 학습한다.</t>
  </si>
  <si>
    <t>[글로벌 비즈니스 이해]에 대하여 학습한다.</t>
  </si>
  <si>
    <t>[아시아 문화 이해와 비즈니스 스킬]에 대하여 학습한다.</t>
  </si>
  <si>
    <t>[북/남미 문화 이해와 비즈니스 스킬]에 대하여 학습한다.</t>
  </si>
  <si>
    <t>[유럽 문화 이해와 비즈니스 스킬]에 대하여 학습한다.</t>
  </si>
  <si>
    <t>[글로벌 비즈니스 기본전략]에 대하여 학습한다.</t>
  </si>
  <si>
    <t>[글로벌 시장 진입 및 경쟁전략]에 대하여 학습한다.</t>
  </si>
  <si>
    <t>[글로벌 비즈니스 현장 실행전략]에 대하여 학습한다.</t>
  </si>
  <si>
    <t>[글로벌 비즈니스 경영 지원전략]에 대하여 학습한다.</t>
  </si>
  <si>
    <t>[환경분석의 중요성과 거시환경 분석]에 대하여 학습한다.</t>
  </si>
  <si>
    <t>[시장 수요 예측]에 대하여 학습한다.</t>
  </si>
  <si>
    <t>[시장 분석]에 대하여 학습한다.</t>
  </si>
  <si>
    <t>[경쟁사 분석]에 대하여 학습한다.</t>
  </si>
  <si>
    <t>[B2B 시장 개척 전략]에 대하여 학습한다.</t>
  </si>
  <si>
    <t>[B2B 시장 진입 전략]에 대하여 학습한다.</t>
  </si>
  <si>
    <t>[B2C 시장 개척 전략]에 대하여 학습한다.</t>
  </si>
  <si>
    <t>[B2C 고객관리 전략]에 대하여 학습한다.</t>
  </si>
  <si>
    <t>[설득력 없는 문서의 함정 피하기]에 대하여 학습한다.</t>
  </si>
  <si>
    <t>[답변이 실패하는 이유와 신속히 벗어나는 법]에 대하여 학습한다.</t>
  </si>
  <si>
    <t>[문서 내용의 중복, 누락, 혼재를 방지하여 설득력 높이기]에 대하여 학습한다.</t>
  </si>
  <si>
    <t>[이야기의 비약을 제거하고 사실 기반으로 말하기]에 대하여 학습한다.</t>
  </si>
  <si>
    <t>[비즈니스 문서의 목적을 명확히 하기]에 대하여 학습한다.</t>
  </si>
  <si>
    <t>[논리의 유형 및 구성 이해]에 대하여 학습한다.</t>
  </si>
  <si>
    <t>[가로세로 법칙을 통한 논리 구성역량 강화]에 대하여 학습한다.</t>
  </si>
  <si>
    <t>[도표를 활용한 논리 구성역량 강화]에 대하여 학습한다.</t>
  </si>
  <si>
    <t>[네트워크 일반 / 네트워크 형태 / OSI 7 레이어 &amp; TCP / IP 4 레이어 1]에 대하여 학습한다.</t>
  </si>
  <si>
    <t>[OSI 7 레이어 &amp; TCP/IP 4 레이어 2 / OSI 7 계층 / IEEE 802 표준]에 대하여 학습한다.</t>
  </si>
  <si>
    <t>[데이터 전송절차 &amp; 신호변환 / 데이터 흐름 제어와 ARQ / 멀티플렉싱 기법]에 대하여 학습한다.</t>
  </si>
  <si>
    <t>[IP Address 주소체계 / 서브넷 마스크]에 대하여 학습한다.</t>
  </si>
  <si>
    <t>[TCP UDP / 응용 프로토콜 1 / 응용 프로토콜 2]에 대하여 학습한다.</t>
  </si>
  <si>
    <t>[네트워크 일반 기출문제 / TCP_IP 기출문제]에 대하여 학습한다.</t>
  </si>
  <si>
    <t>[윈도우 계정 및 그룹 / File system]에 대하여 학습한다.</t>
  </si>
  <si>
    <t>[AD(Active Directory) / DNS / Hyper-V, DHCP]에 대하여 학습한다.</t>
  </si>
  <si>
    <t>[백업, 보안 이벤트, 파일 암호화 공유, 모니터 도구 / 기타 기능들 / NOS-Linux]에 대하여 학습한다.</t>
  </si>
  <si>
    <t>[권한(Permisson) / vi 편집기와 기본 명령어]에 대하여 학습한다.</t>
  </si>
  <si>
    <t>[Repeter, Switch Hub, Router / RAID / 기타 장비]에 대하여 학습한다.</t>
  </si>
  <si>
    <t>[NOS 기출문제 / 네트워크 운용기기 기출문제]에 대하여 학습한다.</t>
  </si>
  <si>
    <t>[실기시험 유형분석 / 라우터 1 / 라우터 2]에 대하여 학습한다.</t>
  </si>
  <si>
    <t>[라우터 3 / 라우터 4]에 대하여 학습한다.</t>
  </si>
  <si>
    <t>[라우터 5 / UTP 케이블 제작 1 / UTP 케이블 제작 2]에 대하여 학습한다.</t>
  </si>
  <si>
    <t>[실기시험 소개 / 네트워크 속성(IP 설정) / DHCP 설정]에 대하여 학습한다.</t>
  </si>
  <si>
    <t>[IIS Web 서버 설정 / DNS 설정]에 대하여 학습한다.</t>
  </si>
  <si>
    <t>[FTP 설정 / 로컬 보안 정책]에 대하여 학습한다.</t>
  </si>
  <si>
    <t>[계정 생성과 설정 / 서비스 문제 유형 1]에 대하여 학습한다.</t>
  </si>
  <si>
    <t>[Linux 문제 유형-Ⅰ / Linux+C22+C23]에 대하여 학습한다.</t>
  </si>
  <si>
    <t>[단답형 문제 유형-Ⅰ / 단답형 문제 유형-Ⅱ]에 대하여 학습한다.</t>
  </si>
  <si>
    <t>[단답형 문제 유형-/ 단답형 문제 유형-Ⅳ, Drag &amp; Drop 문제 유형]에 대하여 학습한다.</t>
  </si>
  <si>
    <t>[리눅스 기초 및 설치]에 대하여 학습한다.</t>
  </si>
  <si>
    <t>[리눅스 기본 명령어 사용법]에 대하여 학습한다.</t>
  </si>
  <si>
    <t>[파일 및 디렉터리 다루기]에 대하여 학습한다.</t>
  </si>
  <si>
    <t>[사용자 관리]에 대하여 학습한다.</t>
  </si>
  <si>
    <t>[파티션과 파일 시스템]에 대하여 학습한다.</t>
  </si>
  <si>
    <t>[네트워크 및 시스템]에 대하여 학습한다.</t>
  </si>
  <si>
    <t>[권한의 이해와 기능]에 대하여 학습한다.</t>
  </si>
  <si>
    <t>[특수 권한과 디스크 쿼터]에 대하여 학습한다.</t>
  </si>
  <si>
    <t>[리눅스의 셸(Shell) 및 프로세서와 데몬]에 대하여 학습한다.</t>
  </si>
  <si>
    <t>[예약 스케줄링]에 대하여 학습한다.</t>
  </si>
  <si>
    <t>[에디터 편집기]에 대하여 학습한다.</t>
  </si>
  <si>
    <t>[리눅스 소프트웨어 및 압축파일]에 대하여 학습한다.</t>
  </si>
  <si>
    <t>[주변 장치와 X-Window]에 대하여 학습한다.</t>
  </si>
  <si>
    <t>[통신망 종류와 통신 장비]에 대하여 학습한다.</t>
  </si>
  <si>
    <t>[통신 프로토콜 OSI 7 계층]에 대하여 학습한다.</t>
  </si>
  <si>
    <t>[IP주소 체계]에 대하여 학습한다.</t>
  </si>
  <si>
    <t>[기출문제 풀이 (1) 01~20]에 대하여 학습한다.</t>
  </si>
  <si>
    <t>[기출문제 풀이 (2) 21~40]에 대하여 학습한다.</t>
  </si>
  <si>
    <t>[기출문제 풀이 (3) 41~60]에 대하여 학습한다.</t>
  </si>
  <si>
    <t>[기출문제 풀이 (4) 61~80]에 대하여 학습한다.</t>
  </si>
  <si>
    <t>[Un-Tact/On-Tact 시대의 영업환경]에 대하여 학습한다.</t>
  </si>
  <si>
    <t>[새로운 환경 변화를 극복하는 영업 관리의 중요성]에 대하여 학습한다.</t>
  </si>
  <si>
    <t>[Top Sales 조직의 영업 관리 트렌드]에 대하여 학습한다.</t>
  </si>
  <si>
    <t>[기존 영업 관리 방식의 문제 해결 방법]에 대하여 학습한다.</t>
  </si>
  <si>
    <t>[DB를 통한 대상 발굴 및 DT를 통한 접근 전략]에 대하여 학습한다.</t>
  </si>
  <si>
    <t>[On/Off line 채널별 컴팩트한 마감 기법]에 대하여 학습한다.</t>
  </si>
  <si>
    <t>[Un-tact but High Touch 지속적 고객 관계 유지 전략]에 대하여 학습한다.</t>
  </si>
  <si>
    <t>[고객 생애가치 달성하기]에 대하여 학습한다.</t>
  </si>
  <si>
    <t>[[메타버스] 개념, 특성, 예시]에 대하여 학습한다.</t>
  </si>
  <si>
    <t>[[메타버스] 저작도구, 디지털 휴먼, 산업구조]에 대하여 학습한다.</t>
  </si>
  <si>
    <t>[[신사업 아이디어] 월드 제작, 프라이빗 미팅]에 대하여 학습한다.</t>
  </si>
  <si>
    <t>[[신사업 아이디어] 공동체 구축, 부캐제작, 체험]에 대하여 학습한다.</t>
  </si>
  <si>
    <t>[[신사업 아이디어] 메모리얼 파크, 기능성 게임, 심리 테라피]에 대하여 학습한다.</t>
  </si>
  <si>
    <t>[[신사업 아이디어] 커뮤니케이션, 고객지원, 인력양성 등]에 대하여 학습한다.</t>
  </si>
  <si>
    <t>[[스페이스 만들기] 게더타운 개요]에 대하여 학습한다.</t>
  </si>
  <si>
    <t>[[스페이스 만들기] 룸 템플릿 활용, 공간 구성]에 대하여 학습한다.</t>
  </si>
  <si>
    <t>[[스페이스 만들기] 오브젝트 다루기]에 대하여 학습한다.</t>
  </si>
  <si>
    <t>[[스페이스 만들기] 상호작용 오브젝트, 프라이빗 영역 활용]에 대하여 학습한다.</t>
  </si>
  <si>
    <t>[[월드 만들기] 로블록스 개요]에 대하여 학습한다.</t>
  </si>
  <si>
    <t>[[월드 만들기] 파트 다루기]에 대하여 학습한다.</t>
  </si>
  <si>
    <t>[[월드 만들기] 사물 기획 및 제작]에 대하여 학습한다.</t>
  </si>
  <si>
    <t>[[월드 만들기] 구조 배치 및 공간 만들기]에 대하여 학습한다.</t>
  </si>
  <si>
    <t>[[월드 만들기] 건물 구성하기]에 대하여 학습한다.</t>
  </si>
  <si>
    <t>[[월드 만들기] 도구상자 활용]에 대하여 학습한다.</t>
  </si>
  <si>
    <t>[[월드 만들기] 월드 플레이 및 오브젝트 정리]에 대하여 학습한다.</t>
  </si>
  <si>
    <t>[[월드 만들기] 플러그인 활용]에 대하여 학습한다.</t>
  </si>
  <si>
    <t>[컨셉만 잘 뽑아도 절반은 성공이다]에 대하여 학습한다.</t>
  </si>
  <si>
    <t>[프레임을 잘 짜야 내용이 먹힌다]에 대하여 학습한다.</t>
  </si>
  <si>
    <t>[자신을 설득해야 상대를 설득한다]에 대하여 학습한다.</t>
  </si>
  <si>
    <t>[비즈니스 문서 작성 프로세스]에 대하여 학습한다.</t>
  </si>
  <si>
    <t>[일 잘하는 사람은 짧은 글도 잘 쓴다]에 대하여 학습한다.</t>
  </si>
  <si>
    <t>[핵심만 담되 충격을 줘라]에 대하여 학습한다.</t>
  </si>
  <si>
    <t>[내러티브로 접근하되 임팩트로 끝내라]에 대하여 학습한다.</t>
  </si>
  <si>
    <t>[비즈니스 글쓰기는 팔로업으로 완성된다]에 대하여 학습한다.</t>
  </si>
  <si>
    <t>[결국은 문제 해결력]에 대하여 학습한다.</t>
  </si>
  <si>
    <t>[문제 해결 프로세스]에 대하여 학습한다.</t>
  </si>
  <si>
    <t>[과제 정의하기]에 대하여 학습한다.</t>
  </si>
  <si>
    <t>[핵심에 포커싱하기]에 대하여 학습한다.</t>
  </si>
  <si>
    <t>[문제 해결의 시작]에 대하여 학습한다.</t>
  </si>
  <si>
    <t>[Tool로 접근하는 창의적 아이디어 도출]에 대하여 학습한다.</t>
  </si>
  <si>
    <t>[효과적 의사결정]에 대하여 학습한다.</t>
  </si>
  <si>
    <t>[문제 해결 효과성과 실행력을 높이는 마지막 단계]에 대하여 학습한다.</t>
  </si>
  <si>
    <t>[계약서를 잘 써야 하는 이유]에 대하여 학습한다.</t>
  </si>
  <si>
    <t>[계약서 작성하기 전 고려할 사항들]에 대하여 학습한다.</t>
  </si>
  <si>
    <t>[법률문장작성법 1(구성형태별)]에 대하여 학습한다.</t>
  </si>
  <si>
    <t>[법률문장작성법 2(절차)]에 대하여 학습한다.</t>
  </si>
  <si>
    <t>[물품 거래 계약서(매매, 납품, 임대차)]에 대하여 학습한다.</t>
  </si>
  <si>
    <t>[서비스 거래 계약서(고용, 도급, 위임)]에 대하여 학습한다.</t>
  </si>
  <si>
    <t>[지적 재산권 계약서]에 대하여 학습한다.</t>
  </si>
  <si>
    <t>[동업계약서]에 대하여 학습한다.</t>
  </si>
  <si>
    <t>[조직에 불어 닥친 3각 파도를 넘어라]에 대하여 학습한다.</t>
  </si>
  <si>
    <t>[스마트워크! 조직 관리의 필요조건인가 충분조건인가?]에 대하여 학습한다.</t>
  </si>
  <si>
    <t>[언택트 시대에도 빛을 발하는 리더십 스킬]에 대하여 학습한다.</t>
  </si>
  <si>
    <t>[언택트 시대 효과적인 커뮤니케이션 스킬]에 대하여 학습한다.</t>
  </si>
  <si>
    <t>[언택트 시대 근태관리 보다 성과관리]에 대하여 학습한다.</t>
  </si>
  <si>
    <t>[조직안의 기울어진 운동장을 바로잡는 수평적 조직문화]에 대하여 학습한다.</t>
  </si>
  <si>
    <t>[형식이 내용을 지배한다. HR Tech와 근무환경 리디자인]에 대하여 학습한다.</t>
  </si>
  <si>
    <t>[조직의 마르지 않는 샘물, 회복탄력성]에 대하여 학습한다.</t>
  </si>
  <si>
    <t>[내가 은행이라면 밤에 잠도 못 자겠다]에 대하여 학습한다.</t>
  </si>
  <si>
    <t>[FinTech vs TechFin]에 대하여 학습한다.</t>
  </si>
  <si>
    <t>[새로운 시대 새로운 플레이어들]에 대하여 학습한다.</t>
  </si>
  <si>
    <t>[금융 디지털 전환의 기초 기술들]에 대하여 학습한다.</t>
  </si>
  <si>
    <t>[핀테크 기업들의 현황]에 대하여 학습한다.</t>
  </si>
  <si>
    <t>[기존 금융권의 대응]에 대하여 학습한다.</t>
  </si>
  <si>
    <t>[빅블러 시대, 새로운 플레이어들]에 대하여 학습한다.</t>
  </si>
  <si>
    <t>[플랫폼 독점의 시대]에 대하여 학습한다.</t>
  </si>
  <si>
    <t>[빅데이터의 개요]에 대하여 학습한다.</t>
  </si>
  <si>
    <t>[빅데이터의 가치와 영향]에 대하여 학습한다.</t>
  </si>
  <si>
    <t>[빅데이터 비즈니스 모델]에 대하여 학습한다.</t>
  </si>
  <si>
    <t>[빅데이터 활용 전략]에 대하여 학습한다.</t>
  </si>
  <si>
    <t>[비즈니스 프로세스와 의사결정]에 대하여 학습한다.</t>
  </si>
  <si>
    <t>[마케팅 애널리틱스]에 대하여 학습한다.</t>
  </si>
  <si>
    <t>[생산운영 애널리틱스]에 대하여 학습한다.</t>
  </si>
  <si>
    <t>[회계 애널리틱스]에 대하여 학습한다.</t>
  </si>
  <si>
    <t>[재무/인적자원 애널리틱스]에 대하여 학습한다.</t>
  </si>
  <si>
    <t>[빅데이터 분석 기획의 이해]에 대하여 학습한다.</t>
  </si>
  <si>
    <t>[빅데이터 분석 및 기획 접근법]에 대하여 학습한다.</t>
  </si>
  <si>
    <t>[통계 기반 데이터 분석]에 대하여 학습한다.</t>
  </si>
  <si>
    <t>[마이닝과 머신러닝 기반 데이터 분석]에 대하여 학습한다.</t>
  </si>
  <si>
    <t>[비정형(텍스트) 마이닝]에 대하여 학습한다.</t>
  </si>
  <si>
    <t>[데이터 시각화 기법과 이해]에 대하여 학습한다.</t>
  </si>
  <si>
    <t>[빅데이터 플랫폼과 관리]에 대하여 학습한다.</t>
  </si>
  <si>
    <t>[빅데이터 수집 및 저장]에 대하여 학습한다.</t>
  </si>
  <si>
    <t>[빅데이터 처리 및 인프라]에 대하여 학습한다.</t>
  </si>
  <si>
    <t>[빅데이터 분석 도구]에 대하여 학습한다.</t>
  </si>
  <si>
    <t>[분석과제 수행 프로세스 및 과제 정의]에 대하여 학습한다.</t>
  </si>
  <si>
    <t>[데이터 전처리_이론]에 대하여 학습한다.</t>
  </si>
  <si>
    <t>[데이터 탐색]에 대하여 학습한다.</t>
  </si>
  <si>
    <t>[분석모형 구축 (1/3)]에 대하여 학습한다.</t>
  </si>
  <si>
    <t>[분석모형 구축 (2/3)]에 대하여 학습한다.</t>
  </si>
  <si>
    <t>[분석모형 구축 (3/3)]에 대하여 학습한다.</t>
  </si>
  <si>
    <t>[분석모형 평가 (1/2)]에 대하여 학습한다.</t>
  </si>
  <si>
    <t>[분석모형 평가 (2/2)]에 대하여 학습한다.</t>
  </si>
  <si>
    <t>[분석모형 개선]에 대하여 학습한다.</t>
  </si>
  <si>
    <t>[파이썬 기본 실습 (1/2)]에 대하여 학습한다.</t>
  </si>
  <si>
    <t>[파이썬 기본 실습 (2/2)]에 대하여 학습한다.</t>
  </si>
  <si>
    <t>[파이썬 분석 패키지 (1/3)]에 대하여 학습한다.</t>
  </si>
  <si>
    <t>[파이썬 분석 패키지 (2/3)]에 대하여 학습한다.</t>
  </si>
  <si>
    <t>[파이썬 분석 패키지 (3/3)]에 대하여 학습한다.</t>
  </si>
  <si>
    <t>[챕터 개요 및 데이터 수집]에 대하여 학습한다.</t>
  </si>
  <si>
    <t>[데이터 전처리_실무]에 대하여 학습한다.</t>
  </si>
  <si>
    <t>[회귀 모델링 (1/2)]에 대하여 학습한다.</t>
  </si>
  <si>
    <t>[회귀 모델링 (2/2)]에 대하여 학습한다.</t>
  </si>
  <si>
    <t>[분류 모델링 (1/2)]에 대하여 학습한다.</t>
  </si>
  <si>
    <t>[분류 모델링 (2/2)]에 대하여 학습한다.</t>
  </si>
  <si>
    <t>[과제 실습1 (1/2)]에 대하여 학습한다.</t>
  </si>
  <si>
    <t>[과제 실습1 (2/2)]에 대하여 학습한다.</t>
  </si>
  <si>
    <t>[과제 실습2 (1/2)]에 대하여 학습한다.</t>
  </si>
  <si>
    <t>[과제 실습2 (2/2)]에 대하여 학습한다.</t>
  </si>
  <si>
    <t>[과제 실습3 (1/2)]에 대하여 학습한다.</t>
  </si>
  <si>
    <t>[과제 실습3 (2/2)]에 대하여 학습한다.</t>
  </si>
  <si>
    <t>[빅데이터 분석 개요(1)]에 대하여 학습한다.</t>
  </si>
  <si>
    <t>[빅데이터 분석 개요(2)]에 대하여 학습한다.</t>
  </si>
  <si>
    <t>[빅데이터 개요 및 활용]에 대하여 학습한다.</t>
  </si>
  <si>
    <t>[빅데이터 기술 및 제도(1)]에 대하여 학습한다.</t>
  </si>
  <si>
    <t>[빅데이터 기술 및 제도(2)]에 대하여 학습한다.</t>
  </si>
  <si>
    <t>[빅데이터 기술 및 제도(3)]에 대하여 학습한다.</t>
  </si>
  <si>
    <t>[분석방안 수립(1)]에 대하여 학습한다.</t>
  </si>
  <si>
    <t>[분석방안 수립(2)]에 대하여 학습한다.</t>
  </si>
  <si>
    <t>[분석방안 수립(3)]에 대하여 학습한다.</t>
  </si>
  <si>
    <t>[분석방안 수립(4)]에 대하여 학습한다.</t>
  </si>
  <si>
    <t>[분석작업 계획]에 대하여 학습한다.</t>
  </si>
  <si>
    <t>[데이터 수집 및 전환(1)]에 대하여 학습한다.</t>
  </si>
  <si>
    <t>[데이터 수집 및 전환(2)]에 대하여 학습한다.</t>
  </si>
  <si>
    <t>[데이터 적재 및 저장]에 대하여 학습한다.</t>
  </si>
  <si>
    <t>[통계기본]에 대하여 학습한다.</t>
  </si>
  <si>
    <t>[데이터 전처리]에 대하여 학습한다.</t>
  </si>
  <si>
    <t>[분석변수 처리(1)]에 대하여 학습한다.</t>
  </si>
  <si>
    <t>[분석변수 처리(2)]에 대하여 학습한다.</t>
  </si>
  <si>
    <t>[분석변수 처리(3)]에 대하여 학습한다.</t>
  </si>
  <si>
    <t>[분석변수 처리(4)]에 대하여 학습한다.</t>
  </si>
  <si>
    <t>[데이터 탐색 기초(1)]에 대하여 학습한다.</t>
  </si>
  <si>
    <t>[데이터 탐색 기초(2)]에 대하여 학습한다.</t>
  </si>
  <si>
    <t>[데이터 탐색 기초(3)]에 대하여 학습한다.</t>
  </si>
  <si>
    <t>[고급 데이터 탐색]에 대하여 학습한다.</t>
  </si>
  <si>
    <t>[기술통계(1)]에 대하여 학습한다.</t>
  </si>
  <si>
    <t>[기술통계(2)]에 대하여 학습한다.</t>
  </si>
  <si>
    <t>[기술통계(3)]에 대하여 학습한다.</t>
  </si>
  <si>
    <t>[추론통계(1)]에 대하여 학습한다.</t>
  </si>
  <si>
    <t>[추론통계(2)]에 대하여 학습한다.</t>
  </si>
  <si>
    <t>[분석 절차 수립 및 환경구축]에 대하여 학습한다.</t>
  </si>
  <si>
    <t>[회기분석]에 대하여 학습한다.</t>
  </si>
  <si>
    <t>[의사결정나무 분석]에 대하여 학습한다.</t>
  </si>
  <si>
    <t>[인공신경망 분석]에 대하여 학습한다.</t>
  </si>
  <si>
    <t>[서포트벡터머신, 연관성분석]에 대하여 학습한다.</t>
  </si>
  <si>
    <t>[군집 분석]에 대하여 학습한다.</t>
  </si>
  <si>
    <t>[범주형 자료분석(1)]에 대하여 학습한다.</t>
  </si>
  <si>
    <t>[범주형 자료분석(2)]에 대하여 학습한다.</t>
  </si>
  <si>
    <t>[다변량 분석(1)]에 대하여 학습한다.</t>
  </si>
  <si>
    <t>[다변량 분석(2)]에 대하여 학습한다.</t>
  </si>
  <si>
    <t>[시계열 분석(1)]에 대하여 학습한다.</t>
  </si>
  <si>
    <t>[시계열 분석(2)]에 대하여 학습한다.</t>
  </si>
  <si>
    <t>[베이지안 기법]에 대하여 학습한다.</t>
  </si>
  <si>
    <t>[딥러닝 분석(1)]에 대하여 학습한다.</t>
  </si>
  <si>
    <t>[딥러닝 분석(2)]에 대하여 학습한다.</t>
  </si>
  <si>
    <t>[딥러닝 분석(3)]에 대하여 학습한다.</t>
  </si>
  <si>
    <t>[비정형 데이터 분석(1)]에 대하여 학습한다.</t>
  </si>
  <si>
    <t>[비정형 데이터 분석(2)]에 대하여 학습한다.</t>
  </si>
  <si>
    <t>[앙상블 분석 (1)]에 대하여 학습한다.</t>
  </si>
  <si>
    <t>[앙상블 분석 (2)]에 대하여 학습한다.</t>
  </si>
  <si>
    <t>[비모수 통계 (1)]에 대하여 학습한다.</t>
  </si>
  <si>
    <t>[비모수 통계 (2)]에 대하여 학습한다.</t>
  </si>
  <si>
    <t>[평가지표(1)]에 대하여 학습한다.</t>
  </si>
  <si>
    <t>[평가지표(2)]에 대하여 학습한다.</t>
  </si>
  <si>
    <t>[분석 모형 진단, 교차검증]에 대하여 학습한다.</t>
  </si>
  <si>
    <t>[모수 유의성 검정, 적합도 검정]에 대하여 학습한다.</t>
  </si>
  <si>
    <t>[과대적합 방지]에 대하여 학습한다.</t>
  </si>
  <si>
    <t>[매개변수 최적화]에 대하여 학습한다.</t>
  </si>
  <si>
    <t>[분석 모형 융합 및 최종 모형 선정]에 대하여 학습한다.</t>
  </si>
  <si>
    <t>[분석 모형 해석, 비즈니스 기여도 평가]에 대하여 학습한다.</t>
  </si>
  <si>
    <t>[시각화 개요, 시간 시각화]에 대하여 학습한다.</t>
  </si>
  <si>
    <t>[공간 시각화, 관계 시각화]에 대하여 학습한다.</t>
  </si>
  <si>
    <t>[비교 시각화, 인포그래픽]에 대하여 학습한다.</t>
  </si>
  <si>
    <t>[분석 결과 활용]에 대하여 학습한다.</t>
  </si>
  <si>
    <t>['성공한 미래의 예약'은 신입시절이 관건이다]에 대하여 학습한다.</t>
  </si>
  <si>
    <t>['노력'이라는 자본에 따라 투자수익율은 달라진다]에 대하여 학습한다.</t>
  </si>
  <si>
    <t>['선택의 힘'이 신입의 운명을 좌우한다]에 대하여 학습한다.</t>
  </si>
  <si>
    <t>['사소한 말과 행동'이 신입의 브랜드를 결정한다]에 대하여 학습한다.</t>
  </si>
  <si>
    <t>['업무 잘하는 신입'은 기본기가 튼튼하다]에 대하여 학습한다.</t>
  </si>
  <si>
    <t>['신뢰받는 신입'은 입체적으로 소통한다]에 대하여 학습한다.</t>
  </si>
  <si>
    <t>['지혜로운 신입'은 상사 맞춤형으로 대응한다]에 대하여 학습한다.</t>
  </si>
  <si>
    <t>['성장하는 신입'은 업글인간을 실천한다]에 대하여 학습한다.</t>
  </si>
  <si>
    <t>[생산시스템의 올바른 이해]에 대하여 학습한다.</t>
  </si>
  <si>
    <t>[생산시스템의 전략적 구축]에 대하여 학습한다.</t>
  </si>
  <si>
    <t>[제조현장 들여다보기]에 대하여 학습한다.</t>
  </si>
  <si>
    <t>[제조현장 낭비를 막아라]에 대하여 학습한다.</t>
  </si>
  <si>
    <t>[생산 표준화 실무 기술]에 대하여 학습한다.</t>
  </si>
  <si>
    <t>[검사 표준화 실전 지식]에 대하여 학습한다.</t>
  </si>
  <si>
    <t>[생산혁신]에 대하여 학습한다.</t>
  </si>
  <si>
    <t>[원가혁신]에 대하여 학습한다.</t>
  </si>
  <si>
    <t>[새로운 성장을 위한 도구, 디자인 씽킹]에 대하여 학습한다.</t>
  </si>
  <si>
    <t>[창의적인 대안을 만들 수 있는 디자인 씽킹]에 대하여 학습한다.</t>
  </si>
  <si>
    <t>[창조적 리더로 거듭나게 만드는 디자인 씽킹]에 대하여 학습한다.</t>
  </si>
  <si>
    <t>['개인 경쟁력'을 담보하는 디자인 씽킹]에 대하여 학습한다.</t>
  </si>
  <si>
    <t>[디자인 씽킹, 실행계획을 세우다]에 대하여 학습한다.</t>
  </si>
  <si>
    <t>[새로운 상품기획을 촉진하는 디자인 씽킹]에 대하여 학습한다.</t>
  </si>
  <si>
    <t>[세상을 변화시키는 디자인 씽킹]에 대하여 학습한다.</t>
  </si>
  <si>
    <t>[시대의 아이콘을 바꾼 최고의 혁신가들]에 대하여 학습한다.</t>
  </si>
  <si>
    <t>[MZ세대의 성과를 이끌어내는 목표설정 Process]에 대하여 학습한다.</t>
  </si>
  <si>
    <t>[전통적인 목표관리 기법과 Un-tact시대 목표관리]에 대하여 학습한다.</t>
  </si>
  <si>
    <t>[성과 도출을 위한 목표관리 핵심요소]에 대하여 학습한다.</t>
  </si>
  <si>
    <t>[HR-Tech와 목표관리]에 대하여 학습한다.</t>
  </si>
  <si>
    <t>[초스피드 시대의 시간 관리]에 대하여 학습한다.</t>
  </si>
  <si>
    <t>[스마트 워킹 제대로 실현하기]에 대하여 학습한다.</t>
  </si>
  <si>
    <t>[시간관리 경영]에 대하여 학습한다.</t>
  </si>
  <si>
    <t>[삶의 가치를 높이는 시간관리]에 대하여 학습한다.</t>
  </si>
  <si>
    <t>[전략적 사고의 이해 및 전략적 마인드 함양]에 대하여 학습한다.</t>
  </si>
  <si>
    <t>[비즈니스 전략의 이해와 네트워킹]에 대하여 학습한다.</t>
  </si>
  <si>
    <t>[거시적 사고를 통한 중장기적 안목 갖기]에 대하여 학습한다.</t>
  </si>
  <si>
    <t>[우선순위 선정과 트레이드 오프 평가]에 대하여 학습한다.</t>
  </si>
  <si>
    <t>[데이터 기반의 논리적 의사결정]에 대하여 학습한다.</t>
  </si>
  <si>
    <t>[비전 공유를 통한 동기부여 강화]에 대하여 학습한다.</t>
  </si>
  <si>
    <t>[팀웍을 통한 성과향상]에 대하여 학습한다.</t>
  </si>
  <si>
    <t>[장애물 제거를 통한 실행력 높이기]에 대하여 학습한다.</t>
  </si>
  <si>
    <t>[조직인으로 컴백]에 대하여 학습한다.</t>
  </si>
  <si>
    <t>[업무 전문가로 컴백]에 대하여 학습한다.</t>
  </si>
  <si>
    <t>[소통인으로 컴백]에 대하여 학습한다.</t>
  </si>
  <si>
    <t>[팔로워로 컴백]에 대하여 학습한다.</t>
  </si>
  <si>
    <t>[머물지 않고 성장하기]에 대하여 학습한다.</t>
  </si>
  <si>
    <t>[갈등의 불씨 관리하기]에 대하여 학습한다.</t>
  </si>
  <si>
    <t>[강점과 태도로 무장하기]에 대하여 학습한다.</t>
  </si>
  <si>
    <t>[지혜롭게 자기 관리하기]에 대하여 학습한다.</t>
  </si>
  <si>
    <t>[스마트워크가 왜 필요한가]에 대하여 학습한다.</t>
  </si>
  <si>
    <t>[스마트워크 이해하기]에 대하여 학습한다.</t>
  </si>
  <si>
    <t>[웹 브라우저 기본 세팅]에 대하여 학습한다.</t>
  </si>
  <si>
    <t>[업무 관리 비법]에 대하여 학습한다.</t>
  </si>
  <si>
    <t>[스마트워크를 위해 활용하기 좋은 협업 도구]에 대하여 학습한다.</t>
  </si>
  <si>
    <t>[정보를 활용한 스마트워크]에 대하여 학습한다.</t>
  </si>
  <si>
    <t>[업무에 밀접한 구글 협업도구 활용하기]에 대하여 학습한다.</t>
  </si>
  <si>
    <t>[스마트하게 소통하기]에 대하여 학습한다.</t>
  </si>
  <si>
    <t>[싱가포르의 정치 (1)-호의적 독재국가]에 대하여 학습한다.</t>
  </si>
  <si>
    <t>[싱가포르의 정치 (2)-권위주의 통치]에 대하여 학습한다.</t>
  </si>
  <si>
    <t>[싱가포르의 사회 및 문화 (1)-다민족 복합 고령사회]에 대하여 학습한다.</t>
  </si>
  <si>
    <t>[싱가포르의 사회 및 문화 (2)-영어는 필수! 이중언어 정책]에 대하여 학습한다.</t>
  </si>
  <si>
    <t>[싱가포르의 경제 (1)-아시아의 실리콘밸리!]에 대하여 학습한다.</t>
  </si>
  <si>
    <t>[싱가포르의 경제 (2)-저출산 고령화를 이민정책으로 극복하다.]에 대하여 학습한다.</t>
  </si>
  <si>
    <t>[싱가포르의 경제 (3)-싱가포르의 7대 경제발전 전략]에 대하여 학습한다.</t>
  </si>
  <si>
    <t>[싱가포르의 경제 (4)-신남방정책! People, Prosperity, Peace]에 대하여 학습한다.</t>
  </si>
  <si>
    <t>[인도네시아의 정치 (1)-아세안의 큰형]에 대하여 학습한다.</t>
  </si>
  <si>
    <t>[인도네시아의 정치 (2)-무슬림 민주주의]에 대하여 학습한다.</t>
  </si>
  <si>
    <t>[인도네시아의 사회 및 문화 (1)-다양성 속의 통합]에 대하여 학습한다.</t>
  </si>
  <si>
    <t>[인도네시아의 사회 및 문화 (2)-정가는 No! 흥정하라!]에 대하여 학습한다.</t>
  </si>
  <si>
    <t>[인도네시아의 경제 (1)-불균형 경제구조]에 대하여 학습한다.</t>
  </si>
  <si>
    <t>[인도네시아의 경제 (2)-인프라개발 없이는 경제발전도 없다!]에 대하여 학습한다.</t>
  </si>
  <si>
    <t>[인도네시아의 경제 (3)-자원부국]에 대하여 학습한다.</t>
  </si>
  <si>
    <t>[인도네시아의 경제 (4)-포괄적경제동반자협정(CEPA)]에 대하여 학습한다.</t>
  </si>
  <si>
    <t>[자금세탁방지등에 관한 법규 및 제도의 주요내용 (1)]에 대하여 학습한다.</t>
  </si>
  <si>
    <t>[자금세탁방지등에 관한 법규 및 제도의 주요내용 (2)]에 대하여 학습한다.</t>
  </si>
  <si>
    <t>[자금세탁방지등과 관련된 내부정책 및 절차]에 대하여 학습한다.</t>
  </si>
  <si>
    <t>[의심되는 거래의 유형 및 최근 동향]에 대하여 학습한다.</t>
  </si>
  <si>
    <t>[의심거래보고 및 고액현금거래보고 업무처리 절차]에 대하여 학습한다.</t>
  </si>
  <si>
    <t>[고객확인제도 업무처리 절차(1)]에 대하여 학습한다.</t>
  </si>
  <si>
    <t>[고객확인제도 업무처리 절차(2)]에 대하여 학습한다.</t>
  </si>
  <si>
    <t>[고객확인제도 업무처리 절차(3)]에 대하여 학습한다.</t>
  </si>
  <si>
    <t>[고객이 가상자산사업자인 경우 업무처리 절차]에 대하여 학습한다.</t>
  </si>
  <si>
    <t>[사례연구-금융업 및 특정비금융업의 자금세탁 취약점]에 대하여 학습한다.</t>
  </si>
  <si>
    <t>[사례연구-은행업등의 자금세탁 취약점 사례]에 대하여 학습한다.</t>
  </si>
  <si>
    <t>[사례연구-보험업의 자금세탁 취약점 사례]에 대하여 학습한다.</t>
  </si>
  <si>
    <t>[사례연구-보험업의 자금세탁방지제도 적용사례]에 대하여 학습한다.</t>
  </si>
  <si>
    <t>[사례연구-금융투자업의 자금세탁 취약점 사례]에 대하여 학습한다.</t>
  </si>
  <si>
    <t>[사례연구-여신전문금융업의 자금세탁 취약점 사례]에 대하여 학습한다.</t>
  </si>
  <si>
    <t>[사례연구-전자금융업의 자금세탁 취약점 사례]에 대하여 학습한다.</t>
  </si>
  <si>
    <t>[미래를 위한 준비 (영업마인드 구축하기)]에 대하여 학습한다.</t>
  </si>
  <si>
    <t>[자기 주도 리더십 시대 (영업마인드 구축하기)]에 대하여 학습한다.</t>
  </si>
  <si>
    <t>[창의성과 신뢰 (영업마인드 구축하기)]에 대하여 학습한다.</t>
  </si>
  <si>
    <t>[전략적 안목과 변화주도 (영업마인드 구축하기)]에 대하여 학습한다.</t>
  </si>
  <si>
    <t>[휴먼 스킬 (영업마인드 구축하기)]에 대하여 학습한다.</t>
  </si>
  <si>
    <t>[도전과 결단 (영업마인드 구축하기)]에 대하여 학습한다.</t>
  </si>
  <si>
    <t>[의지와 비전 (영업마인드 구축하기)]에 대하여 학습한다.</t>
  </si>
  <si>
    <t>[계획과 우선순위 (영업마인드 구축하기)]에 대하여 학습한다.</t>
  </si>
  <si>
    <t>[인간관계와 신뢰쌓기 (영업마인드 구축하기)]에 대하여 학습한다.</t>
  </si>
  <si>
    <t>[의사소통과 혁신 (영업마인드 구축하기)]에 대하여 학습한다.</t>
  </si>
  <si>
    <t>[변혁적 삶 1 (영업마인드 구축하기)]에 대하여 학습한다.</t>
  </si>
  <si>
    <t>[변혁적 삶 2 (영업마인드 구축하기)]에 대하여 학습한다.</t>
  </si>
  <si>
    <t>[내 삶의 소중한 것 (영업마인드 구축하기)]에 대하여 학습한다.</t>
  </si>
  <si>
    <t>[생산적인 하루 (영업마인드 구축하기)]에 대하여 학습한다.</t>
  </si>
  <si>
    <t>[방해 요소의 극복 (영업마인드 구축하기)]에 대하여 학습한다.</t>
  </si>
  <si>
    <t>[고객을 생각하는 영업으로의 변화 (영업마인드 구축하기)]에 대하여 학습한다.</t>
  </si>
  <si>
    <t>[재취업을 위한 준비]에 대하여 학습한다.</t>
  </si>
  <si>
    <t>[일과 생활의 균형]에 대하여 학습한다.</t>
  </si>
  <si>
    <t>[직업세계의 변화와 네트워킹 강화]에 대하여 학습한다.</t>
  </si>
  <si>
    <t>[재취업 직업결정]에 대하여 학습한다.</t>
  </si>
  <si>
    <t>[재취업을 위한 계획]에 대하여 학습한다.</t>
  </si>
  <si>
    <t>[재취업을 위한 행동]에 대하여 학습한다.</t>
  </si>
  <si>
    <t>[재취업 고용법규 및 제도]에 대하여 학습한다.</t>
  </si>
  <si>
    <t>[성공적인 직장생활과 창직]에 대하여 학습한다.</t>
  </si>
  <si>
    <t>[전기 배선용 심벌]에 대하여 학습한다.</t>
  </si>
  <si>
    <t>[각종 관공사]에 대하여 학습한다.</t>
  </si>
  <si>
    <t>[합성수지관•케이블•몰드 덕트 공사]에 대하여 학습한다.</t>
  </si>
  <si>
    <t>[관련 기술기준•전선의 접속 공사•케이블 및 관의 접속 공사]에 대하여 학습한다.</t>
  </si>
  <si>
    <t>[배전선로]에 대하여 학습한다.</t>
  </si>
  <si>
    <t>[일반 배전공사]에 대하여 학습한다.</t>
  </si>
  <si>
    <t>[가공전선로의 시설]에 대하여 학습한다.</t>
  </si>
  <si>
    <t>[배전선로의 기술적인 계산]에 대하여 학습한다.</t>
  </si>
  <si>
    <t>[조명설비 설계, 시공 및 계산]에 대하여 학습한다.</t>
  </si>
  <si>
    <t>[동력설비의 설계, 시공 및 계산]에 대하여 학습한다.</t>
  </si>
  <si>
    <t>[분배전반 및 제어장치 설비공사•역률개선 및 동력 설비 관련기술기준]에 대하여 학습한다.</t>
  </si>
  <si>
    <t>[부하 설계 및 기술 계산]에 대하여 학습한다.</t>
  </si>
  <si>
    <t>[보호 기기 선정 및 고장 전류]에 대하여 학습한다.</t>
  </si>
  <si>
    <t>[계기용 변성기 산정•고장계산•차단기의 용량 산정]에 대하여 학습한다.</t>
  </si>
  <si>
    <t>[접촉 전압의 계산]에 대하여 학습한다.</t>
  </si>
  <si>
    <t>[개폐기]에 대하여 학습한다.</t>
  </si>
  <si>
    <t>[송배전 선로의 특성 및 지중전선로의 시설]에 대하여 학습한다.</t>
  </si>
  <si>
    <t>[지지물과 지선]에 대하여 학습한다.</t>
  </si>
  <si>
    <t>[애자 설비]에 대하여 학습한다.</t>
  </si>
  <si>
    <t>[수변전 설비의 작성 및 판독]에 대하여 학습한다.</t>
  </si>
  <si>
    <t>[부하개폐기]에 대하여 학습한다.</t>
  </si>
  <si>
    <t>[문제풀이(1)]에 대하여 학습한다.</t>
  </si>
  <si>
    <t>[문제풀이(2)]에 대하여 학습한다.</t>
  </si>
  <si>
    <t>[문제풀이(3)]에 대하여 학습한다.</t>
  </si>
  <si>
    <t>[문제풀이(4)]에 대하여 학습한다.</t>
  </si>
  <si>
    <t>[전기조명-1]에 대하여 학습한다.</t>
  </si>
  <si>
    <t>[전기조명-2]에 대하여 학습한다.</t>
  </si>
  <si>
    <t>[전기조명-3]에 대하여 학습한다.</t>
  </si>
  <si>
    <t>[전열-1]에 대하여 학습한다.</t>
  </si>
  <si>
    <t>[전열-2]에 대하여 학습한다.</t>
  </si>
  <si>
    <t>[전동기 응용-1]에 대하여 학습한다.</t>
  </si>
  <si>
    <t>[전동기 응용-2]에 대하여 학습한다.</t>
  </si>
  <si>
    <t>[전동기 응용-3]에 대하여 학습한다.</t>
  </si>
  <si>
    <t>[전기철도-1]에 대하여 학습한다.</t>
  </si>
  <si>
    <t>[전기철도-2]에 대하여 학습한다.</t>
  </si>
  <si>
    <t>[전기화학]에 대하여 학습한다.</t>
  </si>
  <si>
    <t>[전기공사재료-1]에 대하여 학습한다.</t>
  </si>
  <si>
    <t>[전기공사재료-2]에 대하여 학습한다.</t>
  </si>
  <si>
    <t>[전기조명·전열 예상문제]에 대하여 학습한다.</t>
  </si>
  <si>
    <t>[전동기 응용 예상문제]에 대하여 학습한다.</t>
  </si>
  <si>
    <t>[전기철도 예상문제]에 대하여 학습한다.</t>
  </si>
  <si>
    <t>[전기화학·전기공사재료 예상문제]에 대하여 학습한다.</t>
  </si>
  <si>
    <t>[전선로-1]에 대하여 학습한다.</t>
  </si>
  <si>
    <t>[전선로-2]에 대하여 학습한다.</t>
  </si>
  <si>
    <t>[선로정수-1]에 대하여 학습한다.</t>
  </si>
  <si>
    <t>[선로정수-2]에 대하여 학습한다.</t>
  </si>
  <si>
    <t>[코로나]에 대하여 학습한다.</t>
  </si>
  <si>
    <t>[이상전압]에 대하여 학습한다.</t>
  </si>
  <si>
    <t>[고장계산-1]에 대하여 학습한다.</t>
  </si>
  <si>
    <t>[고장계산-2]에 대하여 학습한다.</t>
  </si>
  <si>
    <t>[유도장해 및 안정도]에 대하여 학습한다.</t>
  </si>
  <si>
    <t>[송전특성]에 대하여 학습한다.</t>
  </si>
  <si>
    <t>[송전전압 및 송전용량]에 대하여 학습한다.</t>
  </si>
  <si>
    <t>[조상설비]에 대하여 학습한다.</t>
  </si>
  <si>
    <t>[개폐장치]에 대하여 학습한다.</t>
  </si>
  <si>
    <t>[보호 계전기]에 대하여 학습한다.</t>
  </si>
  <si>
    <t>[중성점 접지방식]에 대하여 학습한다.</t>
  </si>
  <si>
    <t>[배선선로와 전기방식]에 대하여 학습한다.</t>
  </si>
  <si>
    <t>[배선선로의 전기적 특성]에 대하여 학습한다.</t>
  </si>
  <si>
    <t>[송배전선로의 운용과 보호]에 대하여 학습한다.</t>
  </si>
  <si>
    <t>[발전공학]에 대하여 학습한다.</t>
  </si>
  <si>
    <t>[전선로(전선/이도/애자)문제풀이]에 대하여 학습한다.</t>
  </si>
  <si>
    <t>[선로정수(RL/C)문제풀이]에 대하여 학습한다.</t>
  </si>
  <si>
    <t>[코로나, 이상전압, 고장계산 문제풀이]에 대하여 학습한다.</t>
  </si>
  <si>
    <t>[유도장해 및 안정도, 송전특성, 송전전압과 송전용량 문제풀이]에 대하여 학습한다.</t>
  </si>
  <si>
    <t>[조상설비, 개폐장치, 보호기, 중성점 접지방식 문제풀이]에 대하여 학습한다.</t>
  </si>
  <si>
    <t>[배전선로의 구성과 전기방식, 전기적인 특성, 송배전선로의 운용과 보호, 수화력 및 원자력 공학 문제풀이]에 대하여 학습한다.</t>
  </si>
  <si>
    <t>[직류기-1]에 대하여 학습한다.</t>
  </si>
  <si>
    <t>[직류기-2]에 대하여 학습한다.</t>
  </si>
  <si>
    <t>[직류기-3]에 대하여 학습한다.</t>
  </si>
  <si>
    <t>[변압기-1]에 대하여 학습한다.</t>
  </si>
  <si>
    <t>[변압기-2]에 대하여 학습한다.</t>
  </si>
  <si>
    <t>[변압기-3]에 대하여 학습한다.</t>
  </si>
  <si>
    <t>[유도기-1]에 대하여 학습한다.</t>
  </si>
  <si>
    <t>[유도기-2]에 대하여 학습한다.</t>
  </si>
  <si>
    <t>[유도기-3]에 대하여 학습한다.</t>
  </si>
  <si>
    <t>[동기기-1]에 대하여 학습한다.</t>
  </si>
  <si>
    <t>[동기기-2]에 대하여 학습한다.</t>
  </si>
  <si>
    <t>[동기기-3]에 대하여 학습한다.</t>
  </si>
  <si>
    <t>[정류기]에 대하여 학습한다.</t>
  </si>
  <si>
    <t>[직류기 예상문제]에 대하여 학습한다.</t>
  </si>
  <si>
    <t>[변압기 예상문제]에 대하여 학습한다.</t>
  </si>
  <si>
    <t>[유도기 예상문제]에 대하여 학습한다.</t>
  </si>
  <si>
    <t>[동기기 예상문제]에 대하여 학습한다.</t>
  </si>
  <si>
    <t>[정류기 예상문제]에 대하여 학습한다.</t>
  </si>
  <si>
    <t>[옴의 법칙]에 대하여 학습한다.</t>
  </si>
  <si>
    <t>[전기저항과 주울열]에 대하여 학습한다.</t>
  </si>
  <si>
    <t>[키르히호프 법칙과 전지]에 대하여 학습한다.</t>
  </si>
  <si>
    <t>[정현파 교류]에 대하여 학습한다.</t>
  </si>
  <si>
    <t>[기본 교류회로-1]에 대하여 학습한다.</t>
  </si>
  <si>
    <t>[기본 교류회로-2]에 대하여 학습한다.</t>
  </si>
  <si>
    <t>[교류전력]에 대하여 학습한다.</t>
  </si>
  <si>
    <t>[대칭좌표법]에 대하여 학습한다.</t>
  </si>
  <si>
    <t>[비정현파 교류]에 대하여 학습한다.</t>
  </si>
  <si>
    <t>[분포 정수 회로]에 대하여 학습한다.</t>
  </si>
  <si>
    <t>[과도현상-1]에 대하여 학습한다.</t>
  </si>
  <si>
    <t>[과도현상-2]에 대하여 학습한다.</t>
  </si>
  <si>
    <t>[라플라스 변환]에 대하여 학습한다.</t>
  </si>
  <si>
    <t>[전달함수]에 대하여 학습한다.</t>
  </si>
  <si>
    <t>[회로이론, 기본 교류회로 예상문제]에 대하여 학습한다.</t>
  </si>
  <si>
    <t>[교류전력 예상문제]에 대하여 학습한다.</t>
  </si>
  <si>
    <t>[대칭좌표법, 비정현파 교류 예상문제]에 대하여 학습한다.</t>
  </si>
  <si>
    <t>[분포 정수 회로, 과도현상 예상문제]에 대하여 학습한다.</t>
  </si>
  <si>
    <t>[라플라스 변환 예상문제]에 대하여 학습한다.</t>
  </si>
  <si>
    <t>[전달함수 예상문제]에 대하여 학습한다.</t>
  </si>
  <si>
    <t>[자동제어계의 요소와 구성]에 대하여 학습한다.</t>
  </si>
  <si>
    <t>[라플라스 변환과 전달함수]에 대하여 학습한다.</t>
  </si>
  <si>
    <t>[블록선도와 신호 흐름 선도]에 대하여 학습한다.</t>
  </si>
  <si>
    <t>[과도응답, 편차와 감도]에 대하여 학습한다.</t>
  </si>
  <si>
    <t>[주파수 응답]에 대하여 학습한다.</t>
  </si>
  <si>
    <t>[안정도 판별법, 근궤적]에 대하여 학습한다.</t>
  </si>
  <si>
    <t>[상태 방정식]에 대하여 학습한다.</t>
  </si>
  <si>
    <t>[디지털 공학-1]에 대하여 학습한다.</t>
  </si>
  <si>
    <t>[디지털 공학-2]에 대하여 학습한다.</t>
  </si>
  <si>
    <t>[과도응답, 편차와 감도, 주파수 응답, 안정도 판별법 예상문제]에 대하여 학습한다.</t>
  </si>
  <si>
    <t>[근궤적, 상태방정식, 디지털 공학 예상문제]에 대하여 학습한다.</t>
  </si>
  <si>
    <t>[공통사항(1)]에 대하여 학습한다.</t>
  </si>
  <si>
    <t>[공통사항(2)]에 대하여 학습한다.</t>
  </si>
  <si>
    <t>[공통사항(3)]에 대하여 학습한다.</t>
  </si>
  <si>
    <t>[공통사항(4)]에 대하여 학습한다.</t>
  </si>
  <si>
    <t>[저압 전기설비(1)]에 대하여 학습한다.</t>
  </si>
  <si>
    <t>[저압 전기설비(2)]에 대하여 학습한다.</t>
  </si>
  <si>
    <t>[저압 전기설비(3)]에 대하여 학습한다.</t>
  </si>
  <si>
    <t>[저압 전기설비(4)]에 대하여 학습한다.</t>
  </si>
  <si>
    <t>[저압 전기설비(5)]에 대하여 학습한다.</t>
  </si>
  <si>
    <t>[저압 전기설비(6)]에 대하여 학습한다.</t>
  </si>
  <si>
    <t>[저압 전기설비(7)]에 대하여 학습한다.</t>
  </si>
  <si>
    <t>[저압 전기설비(8)]에 대하여 학습한다.</t>
  </si>
  <si>
    <t>[저압 전기설비(9)]에 대하여 학습한다.</t>
  </si>
  <si>
    <t>[고압, 특고압 전기설비(1)]에 대하여 학습한다.</t>
  </si>
  <si>
    <t>[고압, 특고압 전기설비(2)]에 대하여 학습한다.</t>
  </si>
  <si>
    <t>[고압, 특고압 전기설비(3)]에 대하여 학습한다.</t>
  </si>
  <si>
    <t>[고압, 특고압 전기설비(4)]에 대하여 학습한다.</t>
  </si>
  <si>
    <t>[고압, 특고압 전기설비(5)]에 대하여 학습한다.</t>
  </si>
  <si>
    <t>[고압, 특고압 전기설비(6)]에 대하여 학습한다.</t>
  </si>
  <si>
    <t>[전기철도설비(1)]에 대하여 학습한다.</t>
  </si>
  <si>
    <t>[전기철도설비(2)]에 대하여 학습한다.</t>
  </si>
  <si>
    <t>[분산형 전원 설비(1)]에 대하여 학습한다.</t>
  </si>
  <si>
    <t>[분산형 전원 설비(2)]에 대하여 학습한다.</t>
  </si>
  <si>
    <t>[전선과 전로의 문제풀이]에 대하여 학습한다.</t>
  </si>
  <si>
    <t>[접지 시스템 및 고장 보호의 요구사항 문제풀이]에 대하여 학습한다.</t>
  </si>
  <si>
    <t>[옥측/옥외 의 배·분전반 및 배선기구 등의 시설 문제풀이]에 대하여 학습한다.</t>
  </si>
  <si>
    <t>[고압 가공전선과 건조물의 접근 문제풀이]에 대하여 학습한다.</t>
  </si>
  <si>
    <t>[용어의 정의와 시설기준, 단락전류, 보호장치 문제풀이]에 대하여 학습한다.</t>
  </si>
  <si>
    <t>[배선용 차단기]에 대하여 학습한다.</t>
  </si>
  <si>
    <t>[계전기]에 대하여 학습한다.</t>
  </si>
  <si>
    <t>[플리커와 부저]에 대하여 학습한다.</t>
  </si>
  <si>
    <t>[인터록]에 대하여 학습한다.</t>
  </si>
  <si>
    <t>[과전류 계전기]에 대하여 학습한다.</t>
  </si>
  <si>
    <t>[전동기 운전 제어(전자접촉기)]에 대하여 학습한다.</t>
  </si>
  <si>
    <t>[온도 조절제어]에 대하여 학습한다.</t>
  </si>
  <si>
    <t>[공장 동력 배선]에 대하여 학습한다.</t>
  </si>
  <si>
    <t>[공개문제(1) 전원부∙제어선]에 대하여 학습한다.</t>
  </si>
  <si>
    <t>[공개문제(1) 배관작업]에 대하여 학습한다.</t>
  </si>
  <si>
    <t>[공개문제(3) 전원부∙제어선]에 대하여 학습한다.</t>
  </si>
  <si>
    <t>[공개문제(3) 배관작업]에 대하여 학습한다.</t>
  </si>
  <si>
    <t>[공개문제(10) 전원부∙제어선]에 대하여 학습한다.</t>
  </si>
  <si>
    <t>[공개문제(10) 배관작업]에 대하여 학습한다.</t>
  </si>
  <si>
    <t>[공개문제(17) 전원부∙제어선]에 대하여 학습한다.</t>
  </si>
  <si>
    <t>[공개문제(17) 배관작업]에 대하여 학습한다.</t>
  </si>
  <si>
    <t>[전기의 본질]에 대하여 학습한다.</t>
  </si>
  <si>
    <t>[전압]에 대하여 학습한다.</t>
  </si>
  <si>
    <t>[전기회로의 회로 해석]에 대하여 학습한다.</t>
  </si>
  <si>
    <t>[전류의 열작용과 화학작용]에 대하여 학습한다.</t>
  </si>
  <si>
    <t>[전류의 화학작용]에 대하여 학습한다.</t>
  </si>
  <si>
    <t>[정전기와 콘덴서]에 대하여 학습한다.</t>
  </si>
  <si>
    <t>[쿨롱의 법칙]에 대하여 학습한다.</t>
  </si>
  <si>
    <t>[정전용량과 정전 에너지]에 대하여 학습한다.</t>
  </si>
  <si>
    <t>[콘덴서]에 대하여 학습한다.</t>
  </si>
  <si>
    <t>[자기의 성질과 전류에 의한 자기장]에 대하여 학습한다.</t>
  </si>
  <si>
    <t>[자기장]에 대하여 학습한다.</t>
  </si>
  <si>
    <t>[전류에 의한 자기 현상과 자기 회로]에 대하여 학습한다.</t>
  </si>
  <si>
    <t>[전자력과 전자유도]에 대하여 학습한다.</t>
  </si>
  <si>
    <t>[인덕턴스와 전자 에너지]에 대하여 학습한다.</t>
  </si>
  <si>
    <t>[교류 회로의 기초]에 대하여 학습한다.</t>
  </si>
  <si>
    <t>[교류 전류에 대한 RLC의 작용]에 대하여 학습한다.</t>
  </si>
  <si>
    <t>[RLC 병렬 회로]에 대하여 학습한다.</t>
  </si>
  <si>
    <t>[교류 전력]에 대하여 학습한다.</t>
  </si>
  <si>
    <t>[3상 교류 회로]에 대하여 학습한다.</t>
  </si>
  <si>
    <t>[비정현파와 과도 현상]에 대하여 학습한다.</t>
  </si>
  <si>
    <t>[전기의 본질과 전압 예상문제]에 대하여 학습한다.</t>
  </si>
  <si>
    <t>[전류의 열작용과 화학작용,  키르히호프의 법칙 예상문제]에 대하여 학습한다.</t>
  </si>
  <si>
    <t>[정전용량과 콘덴서 및 자기장 예상문제]에 대하여 학습한다.</t>
  </si>
  <si>
    <t>[자기현상과 전자력 및 전자에너지 예상문제]에 대하여 학습한다.</t>
  </si>
  <si>
    <t>[교류전압과 교류회로 및 RLC회로 예상문제]에 대하여 학습한다.</t>
  </si>
  <si>
    <t>[직류발전기의 원리]에 대하여 학습한다.</t>
  </si>
  <si>
    <t>[직류발전기의 구조]에 대하여 학습한다.</t>
  </si>
  <si>
    <t>[직류발전기의 이론]에 대하여 학습한다.</t>
  </si>
  <si>
    <t>[직류발전기의 종류]에 대하여 학습한다.</t>
  </si>
  <si>
    <t>[직류전동기의 원리]에 대하여 학습한다.</t>
  </si>
  <si>
    <t>[직류전동기의 특성]에 대하여 학습한다.</t>
  </si>
  <si>
    <t>[직류전동기의 기동]에 대하여 학습한다.</t>
  </si>
  <si>
    <t>[동기발전기의 원리]에 대하여 학습한다.</t>
  </si>
  <si>
    <t>[동기발전기의 구조]에 대하여 학습한다.</t>
  </si>
  <si>
    <t>[동기발전기의 특성]에 대하여 학습한다.</t>
  </si>
  <si>
    <t>[동기발전기의 운전과 원리, 동기전동기의 이론 (1)]에 대하여 학습한다.</t>
  </si>
  <si>
    <t>[동기전동기의 이론 (2), 운전]에 대하여 학습한다.</t>
  </si>
  <si>
    <t>[변압기]에 대하여 학습한다.</t>
  </si>
  <si>
    <t>[변압기유]에 대하여 학습한다.</t>
  </si>
  <si>
    <t>[변압기의 이론]에 대하여 학습한다.</t>
  </si>
  <si>
    <t>[변압기의 손실]에 대하여 학습한다.</t>
  </si>
  <si>
    <t>[3상 변압기]에 대하여 학습한다.</t>
  </si>
  <si>
    <t>[유도전동기의 원리]에 대하여 학습한다.</t>
  </si>
  <si>
    <t>[유도전동기의 이론]에 대하여 학습한다.</t>
  </si>
  <si>
    <t>[유도전동기의 특성]에 대하여 학습한다.</t>
  </si>
  <si>
    <t>[유도전동기의 속도 제어]에 대하여 학습한다.</t>
  </si>
  <si>
    <t>[정류용 반도체 소자 및 제어기기]에 대하여 학습한다.</t>
  </si>
  <si>
    <t>[단상 정류회로 정류기 및 제어기기]에 대하여 학습한다.</t>
  </si>
  <si>
    <t>[유도전동기 예상문제]에 대하여 학습한다.</t>
  </si>
  <si>
    <t>[정류기 및 제어기기 예상문제]에 대하여 학습한다.</t>
  </si>
  <si>
    <t>[전선 및 케이블]에 대하여 학습한다.</t>
  </si>
  <si>
    <t>[배선 재료 및 기구 (1)]에 대하여 학습한다.</t>
  </si>
  <si>
    <t>[배선재료 및 기구 (2), 전기사용 공구]에 대하여 학습한다.</t>
  </si>
  <si>
    <t>[전선접속]에 대하여 학습한다.</t>
  </si>
  <si>
    <t>[옥내배선공사]에 대하여 학습한다.</t>
  </si>
  <si>
    <t>[옥내배선공사 (2), 금속관 공사]에 대하여 학습한다.</t>
  </si>
  <si>
    <t>[금속제 가요전선관 공사]에 대하여 학습한다.</t>
  </si>
  <si>
    <t>[케이블 공사, 전압 (1)]에 대하여 학습한다.</t>
  </si>
  <si>
    <t>[전압 (2), 간선, 분기회로]에 대하여 학습한다.</t>
  </si>
  <si>
    <t>[변압기 용량산정, 전로의 절연]에 대하여 학습한다.</t>
  </si>
  <si>
    <t>[접지시스템 (1)]에 대하여 학습한다.</t>
  </si>
  <si>
    <t>[접지시스템 (2), 피뢰기 설치공사]에 대하여 학습한다.</t>
  </si>
  <si>
    <t>[가공인입선 및 배전선 공사]에 대하여 학습한다.</t>
  </si>
  <si>
    <t>[배전반공사, 분전반공사, 보호계전계]에 대하여 학습한다.</t>
  </si>
  <si>
    <t>[특수장소 및 전기응용시설]에 대하여 학습한다.</t>
  </si>
  <si>
    <t>[조명배선]에 대하여 학습한다.</t>
  </si>
  <si>
    <t>[배선재료 및 공구 예상문제]에 대하여 학습한다.</t>
  </si>
  <si>
    <t>[옥내배선공사 예상문제]에 대하여 학습한다.</t>
  </si>
  <si>
    <t>[전선 및 기계기구의 보안공사]에 대하여 학습한다.</t>
  </si>
  <si>
    <t>[특수장소 및 전기응용시설 공사]에 대하여 학습한다.</t>
  </si>
  <si>
    <t>[자동제어계의 요소와 구성, 라플라스 변환과 전달함수, 블록선도와 신호 흐름선도 예상문제]에 대하여 학습한다.</t>
  </si>
  <si>
    <t>[19년 1회 기출 이론 분석(1)]에 대하여 학습한다.</t>
  </si>
  <si>
    <t>[19년 1회 기출 이론 분석(2)]에 대하여 학습한다.</t>
  </si>
  <si>
    <t>[19년 2회 기출 이론 분석(1)]에 대하여 학습한다.</t>
  </si>
  <si>
    <t>[19년 2회 기출 이론 분석(2)]에 대하여 학습한다.</t>
  </si>
  <si>
    <t>[19년 3회 기출 이론 분석(1)]에 대하여 학습한다.</t>
  </si>
  <si>
    <t>[19년 3회 기출 이론 분석(2)]에 대하여 학습한다.</t>
  </si>
  <si>
    <t>[20년 1회 기출 이론 분석(1)]에 대하여 학습한다.</t>
  </si>
  <si>
    <t>[20년 1회 기출 이론 분석(2)]에 대하여 학습한다.</t>
  </si>
  <si>
    <t>[20년 1회 기출 이론 분석(3)]에 대하여 학습한다.</t>
  </si>
  <si>
    <t>[20년 2회 기출 이론 분석(1)]에 대하여 학습한다.</t>
  </si>
  <si>
    <t>[20년 2회 기출 이론 분석(2)]에 대하여 학습한다.</t>
  </si>
  <si>
    <t>[20년 2회 기출 이론 분석(3)]에 대하여 학습한다.</t>
  </si>
  <si>
    <t>[20년 3회 기출 이론 분석(1)]에 대하여 학습한다.</t>
  </si>
  <si>
    <t>[20년 3회 기출 이론 분석(2)]에 대하여 학습한다.</t>
  </si>
  <si>
    <t>[20년 3회 기출 이론 분석(3)]에 대하여 학습한다.</t>
  </si>
  <si>
    <t>[20년 5회 기출 이론 분석(1)]에 대하여 학습한다.</t>
  </si>
  <si>
    <t>[20년 5회 기출 이론 분석(2)]에 대하여 학습한다.</t>
  </si>
  <si>
    <t>[20년 5회 기출 이론 분석(3)]에 대하여 학습한다.</t>
  </si>
  <si>
    <t>[2019년 1회 기출문제 해설]에 대하여 학습한다.</t>
  </si>
  <si>
    <t>[2019년 2회 기출문제 해설]에 대하여 학습한다.</t>
  </si>
  <si>
    <t>[2019년 3회 기출문제 해설]에 대하여 학습한다.</t>
  </si>
  <si>
    <t>[2020년 1회 기출문제 해설]에 대하여 학습한다.</t>
  </si>
  <si>
    <t>[2020년 2회 기출문제 해설]에 대하여 학습한다.</t>
  </si>
  <si>
    <t>[2020년 3회 기출문제 해설]에 대하여 학습한다.</t>
  </si>
  <si>
    <t>[2020년 5회 기출문제 해설]에 대하여 학습한다.</t>
  </si>
  <si>
    <t xml:space="preserve">에니어그램의 기본 이론과 9가지 성격유형에 따른 리더십 유형을 파악하고 그 리더십의 수준과 발달, 성장은 어떻게 이뤄져야 하는지 다양한 사례와 예시를 바탕으로 구성하였습니다. </t>
    <phoneticPr fontId="1" type="noConversion"/>
  </si>
  <si>
    <t>Python 환경설정부터 Python 프로그래밍의 기초 개념, 라이브러리, 언어의 사용 등을 실습 기반으로 제시하여 비전공자도 쉽게 익히고, 업무에 활용할 수 있도록 내용을 구성하였습니다.</t>
    <phoneticPr fontId="1" type="noConversion"/>
  </si>
  <si>
    <t>이 과정을 통해 실제 농산 농식품 산업 현장에서 이를 적용하려고 기획하는 분들이나 이와 관련된 분야에 지식을 얻고자 하는 분들께 미력하지만 조그만 도움이 되길 진심으로 바랍니다. 이렇게 구성된 과정은 현재 농산업 생산, 유통, 마케팅과 식품제조를 한 단계 도약하기 위해 준비하는 분들께 도움이 되고 관련 종사자들의 이해를 넓혀 미래의 고부가 가치를 창출하는 농산업 발전에 도움을 줄 것으로 기대합니다.</t>
    <phoneticPr fontId="1" type="noConversion"/>
  </si>
  <si>
    <t>포스트 인터넷 시대를 주도할 새로운 패러다임, 메타버스! 비즈니스 사업전략 수립 과정
메타버스는 Meta(초월)와 Universe(우주)의 합성어로 가상과 현실이 상호작용하는 또 다른 세상을 포괄하는 개념입니다. 메타버스는 이미 MZ세대를 사로잡고, 언택트 시대에 물리적 한계를 뛰어넘어 인간의 기본적 욕구를 충족할 미래산업으로 부각되고 있습니다. 본 과정은 메타버스의 기본 개념, 메타버스 전반의 활용 현황, 성장규모, 경제적 가치 등을 제시하여 비즈니스 인사이트를 얻을 수 있도록 구성하였습니다.</t>
    <phoneticPr fontId="1" type="noConversion"/>
  </si>
  <si>
    <t>본 과정은 메타버스의 기본 개념, 메타버스 전반의 활용 현황, 성장규모, 경제적 가치 등을 제시하여 비즈니스 인사이트를 얻을 수 있도록 구성하였습니다.</t>
    <phoneticPr fontId="1" type="noConversion"/>
  </si>
  <si>
    <t>임상심리사 자격증 원탑 김도연교수가 짚어주는 임상심리사 2급 필기 준비의 모든 것! 이론 교육도 실전대비와 함께 진행할 수 있도록 최근 5년 이내의 기출문제를 분석하여 정립한 타당하고 실제적인 이론과 설명이 필요합니다. 본 과정은 임상심리사 2급 필기 과목에서 자주 출제되는 내용과 유형을 체계적으로 제시하고 있습니다.</t>
    <phoneticPr fontId="1" type="noConversion"/>
  </si>
  <si>
    <t>임상심리사 자격증 원탑 김도연교수가 짚어주는 임상심리사 2급 실기 준비의 모든 것! 본 과정은 임상심리사 2급 실기 과목에서 자주 출제되는 내용과 유형을 김도연교수가 정리하여, 체계적으로 제시하고 있습니다.</t>
    <phoneticPr fontId="1" type="noConversion"/>
  </si>
  <si>
    <t>파이썬의 기초 문법, 구조를 다양한 실습으로 터득하고 웹 스크레이핑까지 학습하여 업무 효율을 극대화해보자.</t>
    <phoneticPr fontId="1" type="noConversion"/>
  </si>
  <si>
    <t>본 과정에서는 Kotlin 언어에 대한 기본적인 문법과 객체지향 프로그램 개념을 다루고 있습니다.</t>
    <phoneticPr fontId="1" type="noConversion"/>
  </si>
  <si>
    <t>[고객의 통증에 주목하라]에 대하여 학습한다.</t>
  </si>
  <si>
    <t>[고객충성도의 새로운 자원, 게임화]에 대하여 학습한다.</t>
  </si>
  <si>
    <t>[기본회로와 법칙-1]에 대하여 학습한다.</t>
  </si>
  <si>
    <t>[기본회로와 법칙-2]에 대하여 학습한다.</t>
  </si>
  <si>
    <t>[당신의 제품은 서비스로 진화했는가]에 대하여 학습한다.</t>
  </si>
  <si>
    <t>평범한 직장인을 위한 비즈니스 데이터 분석 실무 강의! 데이터에 대한 개념과 데이터를 수집하고 측정하는 방법, 데이터로부터의 Business Question에 대한 해답을 찾아보자!</t>
    <phoneticPr fontId="1" type="noConversion"/>
  </si>
  <si>
    <t>파워쿼리의 새로고침 예약뿐만 아니라 파워쿼리 머신러닝 기능을 활용하는 방법, 흩어진 데이터를 하나로 병합하는 방법, 데이터의 행을 열로 바꾸는 등 구조를 변경하는 방법을 습득하는 과정!</t>
    <phoneticPr fontId="1" type="noConversion"/>
  </si>
  <si>
    <t>프로그래밍에 익숙하지 않은 일반인, 업무를 쉽게 처리하고 싶은 회사원 누구나! 마우스 클릭 몇 번으로 데이터 처리 규칙을 만들고, 여러 자료를 합치며, 손쉽게 자동화하는 방법을 학습하는 과정!</t>
    <phoneticPr fontId="1" type="noConversion"/>
  </si>
  <si>
    <t>[디지털 고객은 어떤 서비스를 원하는가]에 대하여 학습한다.</t>
  </si>
  <si>
    <t>[디지털 고객의 MOT는 마이크로 모멘트]에 대하여 학습한다.</t>
  </si>
  <si>
    <t>[디지털 기술에 아날로그 감성을 더하라]에 대하여 학습한다.</t>
  </si>
  <si>
    <t>Google Analytics를 통해 마케터 필수 데이터 분석 역량을 한 번에 쌓을 수 있는 과정! 마케팅 캠페인 성과 측정과 디지털 채널 효과 측정을 애널리틱스로 진행하는 과정. 구글 애널리틱스의 최신 버전인 GA4와 기존 UA, 나아가 네이버 애널리틱스을 활용한 데이터 분석을 통해 성과를 극대화하는 데이터 마케팅 전략을 찾아보자!</t>
    <phoneticPr fontId="1" type="noConversion"/>
  </si>
  <si>
    <t>[디지털 시대의 새로운 고객중심경영]에 대하여 학습한다.</t>
  </si>
  <si>
    <t>[디지털 접점으로 재설계하라]에 대하여 학습한다.</t>
  </si>
  <si>
    <t>[디지털로 넛지하라]에 대하여 학습한다.</t>
  </si>
  <si>
    <t>[디지털에도 사람의 기척을 남겨라]에 대하여 학습한다.</t>
  </si>
  <si>
    <t>[로지스틱 회귀분석]에 대하여 학습한다.</t>
  </si>
  <si>
    <t>인사이트를 찾기 위한 비즈니스 통계 분석 실무 강의! 통계를 분석하고 미래 데이터를 예측하는 방법, 실무에 꼭 필요한 통계지식으로 진짜 성과를 얻어보자!</t>
    <phoneticPr fontId="1" type="noConversion"/>
  </si>
  <si>
    <t>창업과 연관된 마케팅 기본 개념 강의</t>
    <phoneticPr fontId="1" type="noConversion"/>
  </si>
  <si>
    <t>데이터 기반 마케팅 기본 개념 강의</t>
    <phoneticPr fontId="1" type="noConversion"/>
  </si>
  <si>
    <t>요즘 무기력하고 의욕도 없다면? 당신에게 특별한 열정과 희망을 심어줄 책!</t>
    <phoneticPr fontId="1" type="noConversion"/>
  </si>
  <si>
    <t>현실과 가상의 결합, 메타버스 혁명 - 새로운 비즈니스 기회는?
현실과 가상이 결합하는 메타버스 시대가 열렸다. 글로벌 선도 기업들은 메타버스 세상을 주도하기 위한 전쟁을 이미 시작했다.  그 속에서 우리는 어떤 기회를 얻을 수 있을까? 메타버스의 개념에서부터, 최신 사례, 우리가 고민해야 할 이슈, 향후 새로운 기회를 제시하고자 한다.</t>
    <phoneticPr fontId="1" type="noConversion"/>
  </si>
  <si>
    <t>메타버스의 개념을 이해하고 관련 용어의 의미와 사람들이 열광하는 메타버스의 특징을 알고, 이를 마케팅 전략과 어떻게 연결지을 수 있을지 설명할 수 있다.</t>
    <phoneticPr fontId="1" type="noConversion"/>
  </si>
  <si>
    <t>[모든 길은 고객경험으로 통한다]에 대하여 학습한다.</t>
  </si>
  <si>
    <t>[백터·정전계 예상문제]에 대하여 학습한다.</t>
  </si>
  <si>
    <t>[베트남의 경제 (1)-새롭게 한다, 도이머이(Doi Moi)정책]에 대하여 학습한다.</t>
  </si>
  <si>
    <t>[베트남의 경제 (2)-베트남 주식투자의 키워드, 국영기업의 민영화]에 대하여 학습한다.</t>
  </si>
  <si>
    <t>[베트남의 경제 (3)-의류와 신발의 글로벌 아웃소싱]에 대하여 학습한다.</t>
  </si>
  <si>
    <t>[베트남의 경제 (4)-베트남의 국민기업, 삼성전자와 LG전자]에 대하여 학습한다.</t>
  </si>
  <si>
    <t>[베트남의 사회 및 문화 (1)-민족의 독립보다 더 귀한 것은 없다.]에 대하여 학습한다.</t>
  </si>
  <si>
    <t>[베트남의 사회 및 문화 (2)-정감을 뜻하는 띤깜(Tinh Cam)문화]에 대하여 학습한다.</t>
  </si>
  <si>
    <t>[베트남의 정치 (1)-평균 나이 30세, 젊은 베트남]에 대하여 학습한다.</t>
  </si>
  <si>
    <t>[베트남의 정치 (2)-베트남 유일의 정당, 베트남 공산당]에 대하여 학습한다.</t>
  </si>
  <si>
    <t>[벡터-1]에 대하여 학습한다.</t>
  </si>
  <si>
    <t>[벡터-2]에 대하여 학습한다.</t>
  </si>
  <si>
    <t>[비즈니스 모델]에 대하여 학습한다.</t>
  </si>
  <si>
    <t>뉴노멀시대, 저성장의 그늘에서 기술의 역할을 알고 기술 경영의 중요성을 인식하여, 어떤 전략으로 미래를 준비하고 대응할지 생각해보자!</t>
    <phoneticPr fontId="1" type="noConversion"/>
  </si>
  <si>
    <t>R을 사용한 기초 통계 과정! 통계의 기초지식을 학습하고, R의 기능을 자연스럽게 익힐 수 있는 강의 입니다.</t>
    <phoneticPr fontId="1" type="noConversion"/>
  </si>
  <si>
    <t>[서비스와 영업의 초크포인트를 찾아라]에 대하여 학습한다.</t>
  </si>
  <si>
    <t>[시니어를 위한 디지털은 없다]에 대하여 학습한다.</t>
  </si>
  <si>
    <t>절대 손해보지 않는 대화법?! 상대방의 호감을 얻고 마음 여는 법을 공개합니다!</t>
    <phoneticPr fontId="1" type="noConversion"/>
  </si>
  <si>
    <t>[유전체 예상문제]에 대하여 학습한다.</t>
  </si>
  <si>
    <t>[유전체-1]에 대하여 학습한다.</t>
  </si>
  <si>
    <t>[유전체-2]에 대하여 학습한다.</t>
  </si>
  <si>
    <t>경영 핵심, 기업회계! 다양한 사례를 통한 회계원리 핵심제시! 본 과정에서는 재고자산, 화폐의 시간가치, 사채, 자본에 대한 내용을 다양한 실습사례와 함께 알기 쉽게 제시하였습니다.</t>
    <phoneticPr fontId="1" type="noConversion"/>
  </si>
  <si>
    <t>[Intro-영업비밀보호의 중요성]에 대하여 학습한다.</t>
  </si>
  <si>
    <t>[부정경쟁방지 및 영업비밀보호에 관한 법률]에 대하여 학습한다.</t>
  </si>
  <si>
    <t>[영업비밀 성립요건(1)-고객정보를 USB로 빼돌린 여행사 직원]에 대하여 학습한다.</t>
  </si>
  <si>
    <t>[영업비밀 성립요건(2)-영업비밀을 이용하여 거래처를 빼앗은 주류회사 임원]에 대하여 학습한다.</t>
  </si>
  <si>
    <t>[영업비밀 성립요건(3)-퇴사하여 영업비밀을 가지고 모바일 게임회사로 간 영업팀장]에 대하여 학습한다.</t>
  </si>
  <si>
    <t>[영업비밀 성립요건(4)-원재료 배합비율은 영업비밀!]에 대하여 학습한다.</t>
  </si>
  <si>
    <t>[영업비밀과 계약(1)-근로계약서와 비밀유지계약서의 작성]에 대하여 학습한다.</t>
  </si>
  <si>
    <t>[영업비밀과 계약(2)-전직금지약정과 퇴직 후 지켜야 할 비밀유지의무]에 대하여 학습한다.</t>
  </si>
  <si>
    <t>[영업비밀과 계약(3)-거래처와의 비밀유지약정서의 작성]에 대하여 학습한다.</t>
  </si>
  <si>
    <t>[영업비밀과 계약(4)-비밀유지기간은 언제까지인가?]에 대하여 학습한다.</t>
  </si>
  <si>
    <t>[영업비밀과 구제(1)-손해배상]에 대하여 학습한다.</t>
  </si>
  <si>
    <t>[영업비밀과 구제(2)-형사처벌]에 대하여 학습한다.</t>
  </si>
  <si>
    <t>[영업비밀과 구제(3)]에 대하여 학습한다.</t>
  </si>
  <si>
    <t>[영업비밀 분쟁사례(1)]에 대하여 학습한다.</t>
  </si>
  <si>
    <t>[영업비밀 분쟁사례(2)]에 대하여 학습한다.</t>
  </si>
  <si>
    <t>[영업비밀 분쟁사례(3)]에 대하여 학습한다.</t>
  </si>
  <si>
    <t>[해외기업과의 분쟁사례(1)-일본 신일본제철의 전기강판제조기술 소송사건]에 대하여 학습한다.</t>
  </si>
  <si>
    <t>[해외기업과의 분쟁사례(2)-미국 듀폰의 아라미드 섬유 소송사건]에 대하여 학습한다.</t>
  </si>
  <si>
    <t>[해외기업과의 분쟁사례(3)-LED기술 소송사건]에 대하여 학습한다.</t>
  </si>
  <si>
    <t>[해외기업과의 분쟁사례(4)-일본 도시바와 미국 샌디스크의 반도체 소송사건]에 대하여 학습한다.</t>
  </si>
  <si>
    <t>[서로 달라서 생기는 갈등을 해결하려면?]에 대하여 학습한다.</t>
  </si>
  <si>
    <t>[역할과 조직 구조 때문에 발생하는 갈등을 해결하려면?]에 대하여 학습한다.</t>
  </si>
  <si>
    <t>[이해관계 충돌 때문에 발생하는 갈등을 해결하려면?]에 대하여 학습한다.</t>
  </si>
  <si>
    <t>[해석 차이로 인한 갈등을 해결하려면?]에 대하여 학습한다.</t>
  </si>
  <si>
    <t>[갈등 관리에 유용한 커뮤니케이션 팁]에 대하여 학습한다.</t>
  </si>
  <si>
    <t>[다른 사람 간의 갈등 해결을 도와주는 팁]에 대하여 학습한다.</t>
  </si>
  <si>
    <t>[언택트 시대의 갈등 관리 팁]에 대하여 학습한다.</t>
  </si>
  <si>
    <t>[갈등 관리 스킬 레벨 업]에 대하여 학습한다.</t>
  </si>
  <si>
    <t>[창의에 대한 이해]에 대하여 학습한다.</t>
  </si>
  <si>
    <t>[창의에 대한 오해와 진실]에 대하여 학습한다.</t>
  </si>
  <si>
    <t>[다르게 듣기 모차르트]에 대하여 학습한다.</t>
  </si>
  <si>
    <t>[다르게 듣기 마음 읽기]에 대하여 학습한다.</t>
  </si>
  <si>
    <t>[새롭게 말하기 고흐]에 대하여 학습한다.</t>
  </si>
  <si>
    <t>[새롭게 말하기 은유]에 대하여 학습한다.</t>
  </si>
  <si>
    <t>[다양하게 생각하기 발상의 전환]에 대하여 학습한다.</t>
  </si>
  <si>
    <t>[다양하게 생각하기 집단지성]에 대하여 학습한다.</t>
  </si>
  <si>
    <t>[조직문화와 워라밸]에 대하여 학습한다.</t>
  </si>
  <si>
    <t>[워라밸을 선언하는 당신에게]에 대하여 학습한다.</t>
  </si>
  <si>
    <t>[워라밸을 위한 사전점검]에 대하여 학습한다.</t>
  </si>
  <si>
    <t>[워라밸 방해요소 제거하기]에 대하여 학습한다.</t>
  </si>
  <si>
    <t>[일하며 생활하며 행복하기]에 대하여 학습한다.</t>
  </si>
  <si>
    <t>[나에게 필요한 쉼표]에 대하여 학습한다.</t>
  </si>
  <si>
    <t>[재택근무, 효과 높이기]에 대하여 학습한다.</t>
  </si>
  <si>
    <t>[워라밸을 돕는 조직 소통법]에 대하여 학습한다.</t>
  </si>
  <si>
    <t>[셀프 리더십의 이해]에 대하여 학습한다.</t>
  </si>
  <si>
    <t>[셀프 리더십의 기본재료]에 대하여 학습한다.</t>
  </si>
  <si>
    <t>[셀프 리더십의 심화재료]에 대하여 학습한다.</t>
  </si>
  <si>
    <t>[뉴 노멀 인재를 위한 셀프 리더십 강화전략]에 대하여 학습한다.</t>
  </si>
  <si>
    <t>[팔로워십의 이해]에 대하여 학습한다.</t>
  </si>
  <si>
    <t>[팔로워십 유형진단]에 대하여 학습한다.</t>
  </si>
  <si>
    <t>[팔로워십 실천스킬]에 대하여 학습한다.</t>
  </si>
  <si>
    <t>[뉴 노멀 인재를 위한 팔로워십 강화전략]에 대하여 학습한다.</t>
  </si>
  <si>
    <t>[내가 알던 상식이 막상 닥쳐 보니 현실과 다른 이유는 무엇인가요?]에 대하여 학습한다.</t>
  </si>
  <si>
    <t>[팀장의 업무부담은 왜 더 심해지기만 할까요?]에 대하여 학습한다.</t>
  </si>
  <si>
    <t>[자부심, 사명감, 기대감을 만드는 방법은 없을까요?]에 대하여 학습한다.</t>
  </si>
  <si>
    <t>[팀장의 가장 중요한 역할은 실적 아닌가요?]에 대하여 학습한다.</t>
  </si>
  <si>
    <t>[왜 내가 하는 말에 힘이 실리지 않을까요?]에 대하여 학습한다.</t>
  </si>
  <si>
    <t>[불필요한 업무는 무엇이고 어떻게 줄일 수 있을까요?]에 대하여 학습한다.</t>
  </si>
  <si>
    <t>[팀장의 지시를 가볍게 생각하고 일하는 팀원을 어떻게 바꿀 수 있을까요?]에 대하여 학습한다.</t>
  </si>
  <si>
    <t>[일하는 스타일이 다른 직원들, 불필요한 갈등을 줄일 수 있는 방법은 없을까요?]에 대하여 학습한다.</t>
  </si>
  <si>
    <t>[저성과자의 역량을 어떻게 올릴 수 있을까요?]에 대하여 학습한다.</t>
  </si>
  <si>
    <t>[일 잘하는 팀의 직원들은 어떻게 행동하나요?]에 대하여 학습한다.</t>
  </si>
  <si>
    <t>[개인주의 성향이 강하고 어려운 일은 회피하는 젊은 직원들과 어떻게 소통해야 할까요?]에 대하여 학습한다.</t>
  </si>
  <si>
    <t>[팀원들보다 팀장이 더 눈치 보는 상황, 정상인가요?]에 대하여 학습한다.</t>
  </si>
  <si>
    <t>[임원 때문에 팀장의 리더십이 약화되는데 방법이 없을까요?]에 대하여 학습한다.</t>
  </si>
  <si>
    <t>[최고의 팀을 만드는 가장 중요한 요소는 무엇입니까?]에 대하여 학습한다.</t>
  </si>
  <si>
    <t>[탄탄한 조직력을 갖춘 경쟁력 있는 팀을 만드는 방법은 무엇입니까?]에 대하여 학습한다.</t>
  </si>
  <si>
    <t>[상황변화에 따라 의사결정을 바꾸는 게 부담 됩니다. 나는 일관성이 없는 팀장인가요?]에 대하여 학습한다.</t>
  </si>
  <si>
    <t>[시작은 커뮤니케이션]에 대하여 학습한다.</t>
  </si>
  <si>
    <t>[좋은 기획을 하기 위한 프로세스]에 대하여 학습한다.</t>
  </si>
  <si>
    <t>[보고서 작성을 위한 사고법 사고법1 - 전략적 사고]에 대하여 학습한다.</t>
  </si>
  <si>
    <t>[보고서 작성을 위한 사고법2 - 논리적 사고]에 대하여 학습한다.</t>
  </si>
  <si>
    <t>[보고서 작성을 위한 사고법3 - 창의적 사고]에 대하여 학습한다.</t>
  </si>
  <si>
    <t>[보고서 작성법1-문장력]에 대하여 학습한다.</t>
  </si>
  <si>
    <t>[보고서 작성법2-구성력]에 대하여 학습한다.</t>
  </si>
  <si>
    <t>[보고서 작성법3-표현력]에 대하여 학습한다.</t>
  </si>
  <si>
    <t>[1페이지 보고서 작성하기]에 대하여 학습한다.</t>
  </si>
  <si>
    <t>[공문과 품의서 작성하기]에 대하여 학습한다.</t>
  </si>
  <si>
    <t>[사업계획서 작성하기]에 대하여 학습한다.</t>
  </si>
  <si>
    <t>[파워포인트 보고서 작성하기 1]에 대하여 학습한다.</t>
  </si>
  <si>
    <t>[파워포인트 보고서 작성하기 2]에 대하여 학습한다.</t>
  </si>
  <si>
    <t>[1대1 대면보고 스킬]에 대하여 학습한다.</t>
  </si>
  <si>
    <t>[프레젠테이션 스킬1]에 대하여 학습한다.</t>
  </si>
  <si>
    <t>[프레젠테이션 스킬2]에 대하여 학습한다.</t>
  </si>
  <si>
    <t>[일잘러'는 이럴 때 이런 보고를 한다 1]에 대하여 학습한다.</t>
  </si>
  <si>
    <t>[일잘러'는 이럴 때 이런 보고를 한다 2]에 대하여 학습한다.</t>
  </si>
  <si>
    <t>[일잘러'는 이럴 때 이런 보고를 한다 3]에 대하여 학습한다.</t>
  </si>
  <si>
    <t>[보고의 달인이 되는 노하우]에 대하여 학습한다.</t>
  </si>
  <si>
    <t>[미디어 환경의 변화 (PR 환경조사 계획하기)]에 대하여 학습한다.</t>
  </si>
  <si>
    <t>[미디어 환경 변화와 PR (PR 환경조사 계획하기)]에 대하여 학습한다.</t>
  </si>
  <si>
    <t>[매체와 PR 커뮤니케이션 계획 (언론 홍보계획 수립하기)]에 대하여 학습한다.</t>
  </si>
  <si>
    <t>[PR 커뮤니케이션과 네트워크 (언론 네트워크 구축하기)]에 대하여 학습한다.</t>
  </si>
  <si>
    <t>[PR 커뮤니케이션 전개 (언론 홍보활동 전개하기)]에 대하여 학습한다.</t>
  </si>
  <si>
    <t>[PR을 위한 스토리텔링 1 (언론 홍보활동 전개하기)]에 대하여 학습한다.</t>
  </si>
  <si>
    <t>[PR을 위한 스토리텔링 2 (언론 홍보활동 전개하기)]에 대하여 학습한다.</t>
  </si>
  <si>
    <t>[PR 커뮤니케이션 평가 (언론 홍보활동 평가하기)]에 대하여 학습한다.</t>
  </si>
  <si>
    <t>[PR 커뮤니케이션 매체의 선정 (PR 매체 선정하기)]에 대하여 학습한다.</t>
  </si>
  <si>
    <t>[콘셉트의 차별화 (PR 메시지 개발하기)]에 대하여 학습한다.</t>
  </si>
  <si>
    <t>[핵심 메시지의 구성 (PR 메시지 개발하기)]에 대하여 학습한다.</t>
  </si>
  <si>
    <t>[핵심 메시지 작성과 전달 (PR 메시지 개발하기)]에 대하여 학습한다.</t>
  </si>
  <si>
    <t>[커뮤니케이션 전략과 시나리오 (위기관리체계 구축하기)]에 대하여 학습한다.</t>
  </si>
  <si>
    <t>[커뮤니케이션 교육과 협력 (위기관리체계 구축하기)]에 대하여 학습한다.</t>
  </si>
  <si>
    <t>[리스크 대처 커뮤니케이션 (위기 대응하기)]에 대하여 학습한다.</t>
  </si>
  <si>
    <t>[성공적 메시지와 설득의 힘 (위기 대응하기]에 대하여 학습한다.</t>
  </si>
  <si>
    <t>[뉴노멀 커뮤니케이션의 이해]에 대하여 학습한다.</t>
  </si>
  <si>
    <t>[뉴노멀 커뮤니케이션 전략]에 대하여 학습한다.</t>
  </si>
  <si>
    <t>[뉴노멀 시대에 피해야 할 소통]에 대하여 학습한다.</t>
  </si>
  <si>
    <t>[뉴노멀 시대에 적합한 새로운 소통]에 대하여 학습한다.</t>
  </si>
  <si>
    <t>[언택트 커뮤니케이션]에 대하여 학습한다.</t>
  </si>
  <si>
    <t>[비대면 회의]에 대하여 학습한다.</t>
  </si>
  <si>
    <t>[오프라인 커뮤니케이션]에 대하여 학습한다.</t>
  </si>
  <si>
    <t>[뉴노멀 시대 소통달인의 핵심 스킬]에 대하여 학습한다.</t>
  </si>
  <si>
    <t>[디자인 일반]에 대하여 학습한다.</t>
  </si>
  <si>
    <t>[디자인의 요소와 원리]에 대하여 학습한다.</t>
  </si>
  <si>
    <t>[디자인사]에 대하여 학습한다.</t>
  </si>
  <si>
    <t>[디자인과 마케팅]에 대하여 학습한다.</t>
  </si>
  <si>
    <t>[시각 디자인1]에 대하여 학습한다.</t>
  </si>
  <si>
    <t>[시각 디자인2]에 대하여 학습한다.</t>
  </si>
  <si>
    <t>[제품 디자인]에 대하여 학습한다.</t>
  </si>
  <si>
    <t>[실내 디자인]에 대하여 학습한다.</t>
  </si>
  <si>
    <t>[색의 기본 원리]에 대하여 학습한다.</t>
  </si>
  <si>
    <t>[색의 혼합 및 색의 표시방법]에 대하여 학습한다.</t>
  </si>
  <si>
    <t>[색의 지각과 심리]에 대하여 학습한다.</t>
  </si>
  <si>
    <t>[색채조화]에 대하여 학습한다.</t>
  </si>
  <si>
    <t>[제도일반]에 대하여 학습한다.</t>
  </si>
  <si>
    <t>[평면도법]에 대하여 학습한다.</t>
  </si>
  <si>
    <t>[투상도법과 투시도법]에 대하여 학습한다.</t>
  </si>
  <si>
    <t>[재료 일반 / 종이재료]에 대하여 학습한다.</t>
  </si>
  <si>
    <t>[디자인 표현재료(채색재료)]에 대하여 학습한다.</t>
  </si>
  <si>
    <t>[사진재료 일반]에 대하여 학습한다.</t>
  </si>
  <si>
    <t>[공업재료 일반1]에 대하여 학습한다.</t>
  </si>
  <si>
    <t>[공업재료 일반2]에 대하여 학습한다.</t>
  </si>
  <si>
    <t>[공업재료 일반3]에 대하여 학습한다.</t>
  </si>
  <si>
    <t>[도장재료]에 대하여 학습한다.</t>
  </si>
  <si>
    <t>[컴퓨터그래픽스의 이해]에 대하여 학습한다.</t>
  </si>
  <si>
    <t>[컴퓨터그래픽스의 원리]에 대하여 학습한다.</t>
  </si>
  <si>
    <t>[컴퓨터그래픽스 시스템 구성]에 대하여 학습한다.</t>
  </si>
  <si>
    <t>[컴퓨터 응용디자인1]에 대하여 학습한다.</t>
  </si>
  <si>
    <t>[컴퓨터 응용디자인2]에 대하여 학습한다.</t>
  </si>
  <si>
    <t>[컴퓨터에 관한 지식1 / 컴퓨터에 관한 지식2]에 대하여 학습한다.</t>
  </si>
  <si>
    <t>[컴퓨터그래픽스운용기능사 문제 분석하기]에 대하여 학습한다.</t>
  </si>
  <si>
    <t>[미래복합재난 시나리오 공모전 포스터1]에 대하여 학습한다.</t>
  </si>
  <si>
    <t>[미래복합재난 시나리오 공모전 포스터2]에 대하여 학습한다.</t>
  </si>
  <si>
    <t>[미래복합재난 시나리오 공모전 포스터3]에 대하여 학습한다.</t>
  </si>
  <si>
    <t>[순천만 갈대축제 포스터1]에 대하여 학습한다.</t>
  </si>
  <si>
    <t>[순천만 갈대축제 포스터2]에 대하여 학습한다.</t>
  </si>
  <si>
    <t>[무형유산 UCC 공모전 포스터1]에 대하여 학습한다.</t>
  </si>
  <si>
    <t>[무형유산 UCC 공모전 포스터2]에 대하여 학습한다.</t>
  </si>
  <si>
    <t>[봉화 버섯축제 포스터1]에 대하여 학습한다.</t>
  </si>
  <si>
    <t>[봉화 버섯축제 포스터2]에 대하여 학습한다.</t>
  </si>
  <si>
    <t>[해남군 매실 홍보 포스터1]에 대하여 학습한다.</t>
  </si>
  <si>
    <t>[해남군 매실 홍보 포스터2]에 대하여 학습한다.</t>
  </si>
  <si>
    <t>[책나라 군포 철쭉축제 포스터1]에 대하여 학습한다.</t>
  </si>
  <si>
    <t>[책나라 군포 철쭉축제 포스터2]에 대하여 학습한다.</t>
  </si>
  <si>
    <t>[순천만 국제정원박람회 포스터1]에 대하여 학습한다.</t>
  </si>
  <si>
    <t>[순천만 국제정원박람회 포스터2]에 대하여 학습한다.</t>
  </si>
  <si>
    <t>[2018 평창 동계올림픽대회 포스터1]에 대하여 학습한다.</t>
  </si>
  <si>
    <t>[2018 평창 동계올림픽대회 포스터2]에 대하여 학습한다.</t>
  </si>
  <si>
    <t>[창녕군 브랜드 슬로건 공모전 포스터1]에 대하여 학습한다.</t>
  </si>
  <si>
    <t>[창녕군 브랜드 슬로건 공모전 포스터2]에 대하여 학습한다.</t>
  </si>
  <si>
    <t>[논산 딸기축제 포스터1]에 대하여 학습한다.</t>
  </si>
  <si>
    <t>[논산 딸기축제 포스터2]에 대하여 학습한다.</t>
  </si>
  <si>
    <t>[서울 공공주택 주거복지 페스티벌 포스터1]에 대하여 학습한다.</t>
  </si>
  <si>
    <t>[서울 공공주택 주거복지 페스티벌 포스터2]에 대하여 학습한다.</t>
  </si>
  <si>
    <t>[자격증 기출 필터 정리]에 대하여 학습한다.</t>
  </si>
  <si>
    <t>[Chapter 01. 자료의 외부 표현 방식 / Chapter 02. 레지스터 / Chapter 03. 주기억장치]에 대하여 학습한다.</t>
  </si>
  <si>
    <t>[Chapter 01. 기타 메모리 / Chapter 02. BIOS와 CMOS]에 대하여 학습한다.</t>
  </si>
  <si>
    <t>[Chapter 01. 채널과 DMA / Chapter 02. 하드디스크]에 대하여 학습한다.</t>
  </si>
  <si>
    <t>[Chapter 01. SSD, 광학디스크, 업그레이드 / Chapter 02. 시스템 소프트웨어]에 대하여 학습한다.</t>
  </si>
  <si>
    <t>[Chapter 01. 운영체제 평가기준과 운용기법 / Chapter 02. 소프트웨어 분류와 테스트 기법]에 대하여 학습한다.</t>
  </si>
  <si>
    <t>[Chapter 01. 파일 탐색기 / Chapter 02. 폴더 옵션과 연결 프로그램 / Chapter 03. window 보조프로그램]에 대하여 학습한다.</t>
  </si>
  <si>
    <t>[Chapter 01. 휴지통 / Chapter 02. [설정] - [앱 및 기능], [업데이터 및 보안] / Chapter 03. 프린터]에 대하여 학습한다.</t>
  </si>
  <si>
    <t>[Chapter 01. 시스템구성, 작업 관리자 / Chapter 02. 방화벽(FireWall) 및 네트워크 보호 / Chapter 03. 디스크 조각 모음 및 시스템 문제 해결]에 대하여 학습한다.</t>
  </si>
  <si>
    <t>[Chapter 01. 네트워크 관련 유틸리티 / Chapter 02. 데이터 통신의 개념과 데이터 전송계 / Chapter 03. 네트워크 관련 장비]에 대하여 학습한다.</t>
  </si>
  <si>
    <t>[Chapter 01. 무선통신망 / Chapter 02. 인트라넷 / Chapter 03. 익스트라넷, IP주소]에 대하여 학습한다.</t>
  </si>
  <si>
    <t>[Chapter 01. OSI 7 Layer / Chapter 02. 프로토콜과 TCP/IP / Chapter 03. 전자우편, FTP, Telnet]에 대하여 학습한다.</t>
  </si>
  <si>
    <t>[Chapter 01. 통신관련 용어 / Chapter 02. 객체지향 프로그래밍 언어, 웹관련 용어 / Chapter 03. 그래픽 기법]에 대하여 학습한다.</t>
  </si>
  <si>
    <t>[Chapter 01. 이미지 파일 형식 / Chapter 02. 비디오 데이터, 스트리밍 / Chapter 03. 비디오 데이터]에 대하여 학습한다.</t>
  </si>
  <si>
    <t>[Chapter 01. 데이터 입력 / Chapter 02. 수식, 날짜시간, 한자 데이터]에 대하여 학습한다.</t>
  </si>
  <si>
    <t>[Chapter 01. 통합문서 보호 / Chapter 02. 조건이 포함된 사용자 지정 서식]에 대하여 학습한다.</t>
  </si>
  <si>
    <t>[Chapter 01. 조건부 서식 / Chapter 02. [보기] 탭  통합문서 보기]에 대하여 학습한다.</t>
  </si>
  <si>
    <t>[Chapter 01. 인쇄 / Chapter 02. 페이지 설정]에 대하여 학습한다.</t>
  </si>
  <si>
    <t>[Chapter 01. [보기] 탭  창 그룹 / Chapter 02. 정렬 / Chapter 03. 자동필터]에 대하여 학습한다.</t>
  </si>
  <si>
    <t>[Chapter 01. 고급필터 / Chapter 02. 외부데이터, 텍스트 나누기]에 대하여 학습한다.</t>
  </si>
  <si>
    <t>[Chapter 01. 차트 / Chapter 02. 부분합]에 대하여 학습한다.</t>
  </si>
  <si>
    <t>[Chapter 01. 데이터 표, 데이터 통합 / Chapter 02. 피벗 테이블]에 대하여 학습한다.</t>
  </si>
  <si>
    <t>[Chapter 01. 목표값 찾기, 시나리오 / Chapter 02. 메크로 1 / Chapter 03. 메크로2]에 대하여 학습한다.</t>
  </si>
  <si>
    <t>[Chapter 01. 수식 입력과 참조 / Chapter 02. 수학 함수]에 대하여 학습한다.</t>
  </si>
  <si>
    <t>[Chapter 01. 자리올림, 텍스트 함수 / Chapter 02. 논리, 정보함수]에 대하여 학습한다.</t>
  </si>
  <si>
    <t>[Chapter 01. 통계 함수]에 대하여 학습한다.</t>
  </si>
  <si>
    <t>[Chapter 01. 찾기 참조, 영역 함수 / Chapter 02. 배열 상수, 배열 수식]에 대하여 학습한다.</t>
  </si>
  <si>
    <t>[Chapter 01. 자주 출제되는 배열 수식]에 대하여 학습한다.</t>
  </si>
  <si>
    <t>[Chapter 01. 개체 / Chapter 02. 개체 컨트롤]에 대하여 학습한다.</t>
  </si>
  <si>
    <t>[Chapter 01. 데이터베이스의 개요 / Chapter 02.  데이터베이스 모델]에 대하여 학습한다.</t>
  </si>
  <si>
    <t>[Chapter 01. 데이터베이스 조작어(DML) / Chapter 02. SQL-정렬, 그룹 / Chapter 03. 연산자]에 대하여 학습한다.</t>
  </si>
  <si>
    <t>[Chapter 01. DBMS, DBA / Chapter 02. 키의 종류]에 대하여 학습한다.</t>
  </si>
  <si>
    <t>[Chapter 01. 무결성, 이상현상 / Chapter 02. 정규화 / Chapter 03. Access-데이터 형식, 입력마스크]에 대하여 학습한다.</t>
  </si>
  <si>
    <t>[Chapter 01. Access-입력마스크 / Chapter 02. Access-유효성검사]에 대하여 학습한다.</t>
  </si>
  <si>
    <t>[Chapter 01. Access-인덱스 / Chapter 02. Access-관계 / Chapter 03. Access-조인(JOIN)]에 대하여 학습한다.</t>
  </si>
  <si>
    <t>[Chapter 01. Access-참조 무결성 옵션 / Chapter 02. Access-외부데이터 가져오기]에 대하여 학습한다.</t>
  </si>
  <si>
    <t>[Chapter 01. Access-데이터 내보내기 / Chapter 02. Query]에 대하여 학습한다.</t>
  </si>
  <si>
    <t>[Chapter 01. 매개변수, 크로스 탭, 요약 / Chapter 02. 함수-텍스트, 수학 / Chapter 03. 함수-분기, 그룹]에 대하여 학습한다.</t>
  </si>
  <si>
    <t>[Chapter 01. 폼  만들기 / Chapter 02. 폼-속성-데이터, 기타 탭 / Chapter 03. 폼  하위 폼 / Chapter 04. 폼-컨트롤1]에 대하여 학습한다.</t>
  </si>
  <si>
    <t>[Chapter 01. 폼  컨트롤  데이터, 기타 / Chapter 02. 도메인 함수]에 대하여 학습한다.</t>
  </si>
  <si>
    <t>[Chapter 01. 보고서 / Chapter 02. 보고서의 종류 / Chapter 03. 보고서의 구성]에 대하여 학습한다.</t>
  </si>
  <si>
    <t>[Chapter 01. 머리글/바닥글 요약, 페이지 번호 / Chapter 02. 보고서 정렬, 그룹화 / Chapter 03. 페이지 설정, 보고서 보기]에 대하여 학습한다.</t>
  </si>
  <si>
    <t>[Chapter 01. 매크로 / Chapter 02. 매크로 함수 / Chapter 03. 액세스 개체]에 대하여 학습한다.</t>
  </si>
  <si>
    <t>[Chapter 01. 고급필터 기초]에 대하여 학습한다.</t>
  </si>
  <si>
    <t>[Chapter 01. 고급필터 유형]에 대하여 학습한다.</t>
  </si>
  <si>
    <t>[Chapter 01. 조건부서식 유형]에 대하여 학습한다.</t>
  </si>
  <si>
    <t>[Chapter 01. 페이지레이아웃 유형 / Chapter 02. 시트보호 유형]에 대하여 학습한다.</t>
  </si>
  <si>
    <t>[Chapter 01. 문자열 함수 기초]에 대하여 학습한다.</t>
  </si>
  <si>
    <t>[Chapter 01. 문자열 함수2]에 대하여 학습한다.</t>
  </si>
  <si>
    <t>[Chapter 01. 날짜시간 함수1 / Chapter 01. 날짜시간 함수2]에 대하여 학습한다.</t>
  </si>
  <si>
    <t>[Chapter 01. 논리 함수1]에 대하여 학습한다.</t>
  </si>
  <si>
    <t>[Chapter 01. 논리 함수2]에 대하여 학습한다.</t>
  </si>
  <si>
    <t>[Chapter 01. 통계 함수1 / Chapter 02. 통계 함수2]에 대하여 학습한다.</t>
  </si>
  <si>
    <t>[Chapter 01. 수학삼각 함수1]에 대하여 학습한다.</t>
  </si>
  <si>
    <t>[Chapter 01. 수학삼각 함수2]에 대하여 학습한다.</t>
  </si>
  <si>
    <t>[Chapter 01. 찾기참조 함수1]에 대하여 학습한다.</t>
  </si>
  <si>
    <t>[Chapter 01. 찾기참조 함수2]에 대하여 학습한다.</t>
  </si>
  <si>
    <t>[Chapter 01. 데이터베이스 함수1]에 대하여 학습한다.</t>
  </si>
  <si>
    <t>[Chapter 01. 데이터베이스 함수2 / Chapter 02. 재무 함수]에 대하여 학습한다.</t>
  </si>
  <si>
    <t>[Chapter 01. 배열 수식1]에 대하여 학습한다.</t>
  </si>
  <si>
    <t>[Chapter 01. 배열 수식2]에 대하여 학습한다.</t>
  </si>
  <si>
    <t>[Chapter 01. 사용자정의 함수]에 대하여 학습한다.</t>
  </si>
  <si>
    <t>[Chapter 01. 피벗테이블]에 대하여 학습한다.</t>
  </si>
  <si>
    <t>[Chapter 01. 데이터 유효성 검사 / Chapter 02. 중복된 데이터 삭제 / Chapter 03.  자동필터]에 대하여 학습한다.</t>
  </si>
  <si>
    <t>[Chapter 01. 부분합 / Chapter 02. 데이터 통합]에 대하여 학습한다.</t>
  </si>
  <si>
    <t>[Chapter 01. 데이터표 / Chapter 02. 목표값 찾기 / Chapter 03. 텍스트 나누기]에 대하여 학습한다.</t>
  </si>
  <si>
    <t>[Chapter 01. 차트 유형]에 대하여 학습한다.</t>
  </si>
  <si>
    <t>[Chapter 01. 매크로]에 대하여 학습한다.</t>
  </si>
  <si>
    <t>[Chapter 01. 프로시져 1]에 대하여 학습한다.</t>
  </si>
  <si>
    <t>[Chapter 01. 프로시져 2]에 대하여 학습한다.</t>
  </si>
  <si>
    <t>[Chapter 01. 프로시져 3]에 대하여 학습한다.</t>
  </si>
  <si>
    <t>[Chapter 01. 테이블 완성 유형]에 대하여 학습한다.</t>
  </si>
  <si>
    <t>[Chapter 01. 조회 속성 설정 유형 / Chapter 02. 관계 설정 유형 / Chapter 03. 외부데이터 가져오기 유형]에 대하여 학습한다.</t>
  </si>
  <si>
    <t>[Chapter 01. 폼 완성 유형]에 대하여 학습한다.</t>
  </si>
  <si>
    <t>[Chapter 01. 하위 폼 유형 / Chapter 02. 조건부 서식 유형 / Chapter 03. 조회 속성 유형]에 대하여 학습한다.</t>
  </si>
  <si>
    <t>[Chapter 01. 폼 함수, 도메인 함수 유형]에 대하여 학습한다.</t>
  </si>
  <si>
    <t>[Chapter 01. 폼 매크로 유형]에 대하여 학습한다.</t>
  </si>
  <si>
    <t>[Chapter 01. 보고서완성]에 대하여 학습한다.</t>
  </si>
  <si>
    <t>[Chapter 01. Access 프로시져 1 (조회)]에 대하여 학습한다.</t>
  </si>
  <si>
    <t>[Chapter 01. Access 프로시져 2 - Msgbox]에 대하여 학습한다.</t>
  </si>
  <si>
    <t>[Chapter 01. Access 프로시져 3 - 보고서, 폼 열기 닫기]에 대하여 학습한다.</t>
  </si>
  <si>
    <t>[Chapter 01. Access 프로시져 4 - 기타&amp;RUNSQL]에 대하여 학습한다.</t>
  </si>
  <si>
    <t>[Chapter 01. Access 프로시져 5 - ADO]에 대하여 학습한다.</t>
  </si>
  <si>
    <t>[Chapter 01. 선택쿼리 / Chapter 02. 크로스탭 쿼리]에 대하여 학습한다.</t>
  </si>
  <si>
    <t>[Chapter 01. 매개변수 쿼리 / Chapter 02. 테이블만들기 쿼리]에 대하여 학습한다.</t>
  </si>
  <si>
    <t>[Chapter 01. 중복 불일치 검색 쿼리 / Chapter 02. 실행 쿼리]에 대하여 학습한다.</t>
  </si>
  <si>
    <t>[장치설명 및 크기∙용량 순서 / 컴퓨터의 발전과 주기억장치]에 대하여 학습한다.</t>
  </si>
  <si>
    <t>[CPU와 자료 처리별 분류 / 작업관리자, 단축키, 작업표시줄]에 대하여 학습한다.</t>
  </si>
  <si>
    <t>[바로가기 아이콘, 휴지통, 사용자 계정 / 마우스ㆍ키보드 속성, 프린터]에 대하여 학습한다.</t>
  </si>
  <si>
    <t>[네트워크, 시스템 도구 / 코드 및 운영체제]에 대하여 학습한다.</t>
  </si>
  <si>
    <t>[프로그램 및 멀티미디어 형식과 특징 / 네트워크 장비 및 LAN 접근]에 대하여 학습한다.</t>
  </si>
  <si>
    <t>[프로토콜과 인터넷 / 전자우편 서비스, 바이러스, Windows 특징]에 대하여 학습한다.</t>
  </si>
  <si>
    <t>[유틸리티 및 프로그래밍, 신기술 용어 / 인터넷∙통신∙보안, 전자출판 용어 및 글꼴 구현]에 대하여 학습한다.</t>
  </si>
  <si>
    <t>[데이터 입력 및 사용자 지정 서식 / 사용자 지정 문제풀이 및 자동 채우기]에 대하여 학습한다.</t>
  </si>
  <si>
    <t>[메모, 이름 정의, 기타 / 조건부 서식, 고급필터]에 대하여 학습한다.</t>
  </si>
  <si>
    <t>[틀 고정∙창 나누기, 페이지 설정, 정렬 / 부분합, 목표값 찾기, 시나리오]에 대하여 학습한다.</t>
  </si>
  <si>
    <t>[피벗테이블, 데이터 통합∙데이터 표 / 매크로]에 대하여 학습한다.</t>
  </si>
  <si>
    <t>[차트 / 오류 메시지, 수학&amp;통계 함수 설명]에 대하여 학습한다.</t>
  </si>
  <si>
    <t>[수학&amp;통계 함수 설명 문제풀이, 논리 함수 / 조건 함수, 문자 함수, 선택 함수]에 대하여 학습한다.</t>
  </si>
  <si>
    <t>[날짜∙시간 함수, 데이터베이스 함수 / 자리수 지정∙절삭 함수, 참조 함수]에 대하여 학습한다.</t>
  </si>
  <si>
    <t>[입력 연습 및 단축키 / 기본작업1. 입력 작업(이론, 실습)]에 대하여 학습한다.</t>
  </si>
  <si>
    <t>[기본작업2. 서식 작업(이론1, 이론2, 실습1)]에 대하여 학습한다.</t>
  </si>
  <si>
    <t>[기본작업2. 서식 작업(실습2, 실습3) / 기본작업3. 연산자(이론)]에 대하여 학습한다.</t>
  </si>
  <si>
    <t>[기본작업3. 셀 참조, 조건 비교, 와일드카드, 조건부 서식(이론1, 이론2, 실습1)]에 대하여 학습한다.</t>
  </si>
  <si>
    <t>[기본작업3. 조건부 서식(실습2), 고급필터(이론, 실습1)]에 대하여 학습한다.</t>
  </si>
  <si>
    <t>[기본작업3. 고급필터(실습2), 외부데이터(이론, 실습), 연결하여 붙여넣기(이론, 실습)]에 대하여 학습한다.</t>
  </si>
  <si>
    <t>[분석작업1. 정렬(이론 및 실습) / 분석작업2. 부분합(이론, 실습1, 실습2)]에 대하여 학습한다.</t>
  </si>
  <si>
    <t>[분석작업3. 시나리오(이론, 실습1, 실습2)]에 대하여 학습한다.</t>
  </si>
  <si>
    <t>[분석작업4. 데이터 통합(이론, 실습) / 분석작업5. 데이터 표(이론, 실습) / 분석작업6. 목표값 찾기(이론, 실습)]에 대하여 학습한다.</t>
  </si>
  <si>
    <t>[분석작업7. 피벗테이블(이론, 실습1, 실습2)]에 대하여 학습한다.</t>
  </si>
  <si>
    <t>[기타작업1. 매크로(이론, 실습: 기본 함수)]에 대하여 학습한다.</t>
  </si>
  <si>
    <t>[기타작업1. 매크로(실습: 매크로 작업1-1, 1-2, 2)]에 대하여 학습한다.</t>
  </si>
  <si>
    <t>[기타작업2. 차트(이론, 실습1, 실습2)]에 대하여 학습한다.</t>
  </si>
  <si>
    <t>[계산작업1. 수학&amp;통계 함수(이론1, 이론2)]에 대하여 학습한다.</t>
  </si>
  <si>
    <t>[계산작업1. 수학&amp;통계 함수(실습1, 실습2)]에 대하여 학습한다.</t>
  </si>
  <si>
    <t>[계산작업2. 논리 함수(이론, 실습1, 실습2)]에 대하여 학습한다.</t>
  </si>
  <si>
    <t>[계산작업3. 조건 함수(이론, 실습)]에 대하여 학습한다.</t>
  </si>
  <si>
    <t>[계산작업4. 문자∙선택 함수(이론1, 이론2)]에 대하여 학습한다.</t>
  </si>
  <si>
    <t>[계산작업4. 문자∙선택 함수(실습1, 실습2, 실습3)]에 대하여 학습한다.</t>
  </si>
  <si>
    <t>[계산작업5. 날짜∙시간 함수(이론, 실습)]에 대하여 학습한다.</t>
  </si>
  <si>
    <t>[계산작업6. 자리수 지정∙절삭 함수, 데이터베이스 함수(이론, 실습)]에 대하여 학습한다.</t>
  </si>
  <si>
    <t>[계산작업7. 참조 함수(이론, 실습)]에 대하여 학습한다.</t>
  </si>
  <si>
    <t>재무제표 분석 전반에 대한 정확한 사전지식 습득과 실무적 적용능력을 배양하며, 기초이론부터 계정과목, 결산까지 회계의 순환과정을 정리 및 실제 사례분석을 위주로 구성하여 실제 현업에 활용할 수 있도록 구성하였습니다.</t>
    <phoneticPr fontId="1" type="noConversion"/>
  </si>
  <si>
    <t>[이젠 커넥티드 싸움이다, 연결]에 대하여 학습한다.</t>
  </si>
  <si>
    <t>본 과정은 메타버스의 대표 플랫폼인 이프랜드, 제페토, 게더타운의 플랫폼별 차이, 장단점, 활용방법 등을 제시하고, 비즈니스 적용 방법을 다양한 사례에 접목하여 알기 쉽게 구성하였습니다.</t>
    <phoneticPr fontId="1" type="noConversion"/>
  </si>
  <si>
    <t>[인덕턴스 예상문제]에 대하여 학습한다.</t>
  </si>
  <si>
    <t>[인덕턴스-1]에 대하여 학습한다.</t>
  </si>
  <si>
    <t>[인덕턴스-2]에 대하여 학습한다.</t>
  </si>
  <si>
    <t>임대차계약 시 유의해야 할 핵심 포인트를 다양한 사례와 접목하여 알기 쉽게 구성! 다른 모든 투자나 계약도 마찬가지지만, 부동산은 특히 계약 문서가 가장 중요시 되는 거래이기 때문에 충분한 지식을 가지고 꼼꼼히 점검해야만 거래사고를 막을 수 있습니다. 본 과정에서는 부동산 거래계약을 체결할 때 반드시 확인해야 할 사항을 체크리스트로 정리하였습니다. 또한 부동산 거래계약서 작성방법을 다양한 사례를 통해 제시하여 실무에 적용할 수 있도록 하였습니다.</t>
    <phoneticPr fontId="1" type="noConversion"/>
  </si>
  <si>
    <t>부동산 시장의 새로운 패러다임을 반영한 실무 중심의 부동산 자산관리 기법 제시! 최근 강화되는 정부의 주택 규제와 거의 제로금리에 가까운 초저금리 시대의 풍선효과로 수익형부동산이나 투자용부동산에 대한 관심이 커지고 있습니다. 본 과정에서는 부동산의 감정평가부터 임대인 유치 및 관리, 취득의사결정, 처분의사결정에 이르기까지 효과적으로 부동산 자산을 관리하는 방법의 핵심내용을 제시하고 있습니다.</t>
    <phoneticPr fontId="1" type="noConversion"/>
  </si>
  <si>
    <t>[자성체와 자기 회로-1]에 대하여 학습한다.</t>
  </si>
  <si>
    <t>[자성체와 자기 회로-2]에 대하여 학습한다.</t>
  </si>
  <si>
    <t>[자성체와 자기회로 예상문제]에 대하여 학습한다.</t>
  </si>
  <si>
    <t>[은퇴 후 유형]에 대하여 학습한다.</t>
  </si>
  <si>
    <t>[감정관리]에 대하여 학습한다.</t>
  </si>
  <si>
    <t>[건강관리]에 대하여 학습한다.</t>
  </si>
  <si>
    <t>[마음관리]에 대하여 학습한다.</t>
  </si>
  <si>
    <t>[운동관리]에 대하여 학습한다.</t>
  </si>
  <si>
    <t>[가족관계]에 대하여 학습한다.</t>
  </si>
  <si>
    <t>[친구관계]에 대하여 학습한다.</t>
  </si>
  <si>
    <t>[재무설계]에 대하여 학습한다.</t>
  </si>
  <si>
    <t>[문서작성 계획하기]에 대하여 학습한다.</t>
  </si>
  <si>
    <t>[자료 조사 및 정리 방법 파악하기]에 대하여 학습한다.</t>
  </si>
  <si>
    <t>[문서 완성하기]에 대하여 학습한다.</t>
  </si>
  <si>
    <t>[문서 수ㆍ발신하기]에 대하여 학습한다.</t>
  </si>
  <si>
    <t>[문서 정리하기]에 대하여 학습한다.</t>
  </si>
  <si>
    <t>[문서 보관ㆍ보존하기]에 대하여 학습한다.</t>
  </si>
  <si>
    <t>[자료 수집하기]에 대하여 학습한다.</t>
  </si>
  <si>
    <t>[자료 분석ㆍ가공ㆍ활용하기]에 대하여 학습한다.</t>
  </si>
  <si>
    <t>[회의 준비하기]에 대하여 학습한다.</t>
  </si>
  <si>
    <t>[회의 운영 보조하기]에 대하여 학습한다.</t>
  </si>
  <si>
    <t>[업무 접수하기]에 대하여 학습한다.</t>
  </si>
  <si>
    <t>[업무 지원하기 및 부서 일정 관리하기]에 대하여 학습한다.</t>
  </si>
  <si>
    <t>[사무기기 운용하기]에 대하여 학습한다.</t>
  </si>
  <si>
    <t>[사무물품 관리하기]에 대하여 학습한다.</t>
  </si>
  <si>
    <t>[사무환경 유지하기]에 대하여 학습한다.</t>
  </si>
  <si>
    <t>[사무행정 직무 이해]에 대하여 학습한다.</t>
  </si>
  <si>
    <t>[조직문화 관리]에 대하여 학습한다.</t>
  </si>
  <si>
    <t>[업무처리 규정]에 대하여 학습한다.</t>
  </si>
  <si>
    <t>[업무 커뮤니케이션 1]에 대하여 학습한다.</t>
  </si>
  <si>
    <t>[업무 커뮤니케이션 2]에 대하여 학습한다.</t>
  </si>
  <si>
    <t>[공문서 작성 실무]에 대하여 학습한다.</t>
  </si>
  <si>
    <t>[보고서 작성 실무]에 대하여 학습한다.</t>
  </si>
  <si>
    <t>[회의문서 작성 실무]에 대하여 학습한다.</t>
  </si>
  <si>
    <t>[회의 및 워크샵 운영 실무]에 대하여 학습한다.</t>
  </si>
  <si>
    <t>[데이터 관리를 위한 협업 도구 1]에 대하여 학습한다.</t>
  </si>
  <si>
    <t>[데이터 관리를 위한 협업 도구 2]에 대하여 학습한다.</t>
  </si>
  <si>
    <t>[데이터 관리를 위한 협업 도구 3]에 대하여 학습한다.</t>
  </si>
  <si>
    <t>[데이터 분석 및 활용]에 대하여 학습한다.</t>
  </si>
  <si>
    <t>[스마트폰 어플을 활용한 업무처리]에 대하여 학습한다.</t>
  </si>
  <si>
    <t>[사외 웹 사이트를 활용한 업무처리]에 대하여 학습한다.</t>
  </si>
  <si>
    <t>[협상을 바라보는 관점의 변화]에 대하여 학습한다.</t>
  </si>
  <si>
    <t>[협상의 핵심에 다가가기]에 대하여 학습한다.</t>
  </si>
  <si>
    <t>[협상에서 가장 중요한 자산, 신뢰]에 대하여 학습한다.</t>
  </si>
  <si>
    <t>[훌륭한 협상가의 길]에 대하여 학습한다.</t>
  </si>
  <si>
    <t>[발상의 전환, 창의적 대안]에 대하여 학습한다.</t>
  </si>
  <si>
    <t>[협상 테이블에서의 금기]에 대하여 학습한다.</t>
  </si>
  <si>
    <t>[협상력 강화하기]에 대하여 학습한다.</t>
  </si>
  <si>
    <t>[신뢰 기반의 협상 관계 유지]에 대하여 학습한다.</t>
  </si>
  <si>
    <t>[홍보는 전략 수립으로 시작된다.]에 대하여 학습한다.</t>
  </si>
  <si>
    <t>[미디어의 기반을 다져라.]에 대하여 학습한다.</t>
  </si>
  <si>
    <t>[멀티미디어 활용 홍보 기술]에 대하여 학습한다.</t>
  </si>
  <si>
    <t>[뉴스 가치 레벨 업 기술]에 대하여 학습한다.</t>
  </si>
  <si>
    <t>[홍보자료 작성 핵심기술]에 대하여 학습한다.</t>
  </si>
  <si>
    <t>[사업전략 홍보자료 작성 스킬]에 대하여 학습한다.</t>
  </si>
  <si>
    <t>[비즈니스 이벤트 홍보자료 작성 스킬]에 대하여 학습한다.</t>
  </si>
  <si>
    <t>[조직 오퍼레이팅 홍보자료 작성 스킬]에 대하여 학습한다.</t>
  </si>
  <si>
    <t>[비즈니스 세법의 기초 (1)-조세의 개념 및 분류]에 대하여 학습한다.</t>
  </si>
  <si>
    <t>[비즈니스 세법의 기초 (2)-조세법의 기본원칙 및 납세의무]에 대하여 학습한다.</t>
  </si>
  <si>
    <t>[부가가치세 (1)-부가가치세의 계산구조 및 과세방법]에 대하여 학습한다.</t>
  </si>
  <si>
    <t>[부가가치세 (2)-영세율과 면세]에 대하여 학습한다.</t>
  </si>
  <si>
    <t>[부가가치세 (3)-세금계산서 및 매입세액공제]에 대하여 학습한다.</t>
  </si>
  <si>
    <t>[법인세 (1)-법인세의 계산구조 및 세무조정]에 대하여 학습한다.</t>
  </si>
  <si>
    <t>[법인세 (2)-과다경비 및 업무무관비용]에 대하여 학습한다.</t>
  </si>
  <si>
    <t>[법인세 (3)-세금과공과 및 업무용승용차]에 대하여 학습한다.</t>
  </si>
  <si>
    <t>[법인세 (4)-인건비 및 접대비]에 대하여 학습한다.</t>
  </si>
  <si>
    <t>[소득세 (1)-소득세의 계산구조 및 종합과세의 개념]에 대하여 학습한다.</t>
  </si>
  <si>
    <t>[소득세 (2)-근로소득과 연말정산]에 대하여 학습한다.</t>
  </si>
  <si>
    <t>[소득세 (3)-이자소득, 배당소득, 사업소득, 연금소득 및 기타소득]에 대하여 학습한다.</t>
  </si>
  <si>
    <t>[소득세 (4)-종합소득공제]에 대하여 학습한다.</t>
  </si>
  <si>
    <t>[소득세 (5)-퇴직소득 및 양도소득]에 대하여 학습한다.</t>
  </si>
  <si>
    <t>[해외자산의 신고]에 대하여 학습한다.</t>
  </si>
  <si>
    <t>[지방세-취득세, 등록면허세 및 재산세]에 대하여 학습한다.</t>
  </si>
  <si>
    <t>[회계는 비즈니스 언어다!]에 대하여 학습한다.</t>
  </si>
  <si>
    <t>[비즈니스의 상태와 흐름이 보인다!]에 대하여 학습한다.</t>
  </si>
  <si>
    <t>[회계의 혁명, 복식부기]에 대하여 학습한다.</t>
  </si>
  <si>
    <t>[영화 제작비는 어떻게 비용처리 할까?]에 대하여 학습한다.</t>
  </si>
  <si>
    <t>[넷플릭스의 착한부채]에 대하여 학습한다.</t>
  </si>
  <si>
    <t>[재무제표의 기본구조]에 대하여 학습한다.</t>
  </si>
  <si>
    <t>[회계장부의 기록방법]에 대하여 학습한다.</t>
  </si>
  <si>
    <t>[상품과 제품의 차이점은 무엇인가요?]에 대하여 학습한다.</t>
  </si>
  <si>
    <t>[운송중인 물건은 누구의 재고자산일까요?  ]에 대하여 학습한다.</t>
  </si>
  <si>
    <t>[대손충당금이 이해 안 돼요!]에 대하여 학습한다.</t>
  </si>
  <si>
    <t>[부가가치세 및 4대보험의 회계처리방법]에 대하여 학습한다.</t>
  </si>
  <si>
    <t>[현대자동차 재무상태표에는 왜 공장이 없나요?]에 대하여 학습한다.</t>
  </si>
  <si>
    <t>[셀트리온의 신약개발비는 자산일까? 비용일까?]에 대하여 학습한다.</t>
  </si>
  <si>
    <t>[회사가 투자한 주식의 주가가 오르면 어떻게 되나요?]에 대하여 학습한다.</t>
  </si>
  <si>
    <t>[좋은부채, 나쁜부채, 이상한 부채]에 대하여 학습한다.</t>
  </si>
  <si>
    <t>[보통주, 우선주 그리고 자사주]에 대하여 학습한다.</t>
  </si>
  <si>
    <t>[회계 첫걸음 (1)-회계란 무엇인가?]에 대하여 학습한다.</t>
  </si>
  <si>
    <t>[회계 첫걸음 (2)-자산=부채+자본]에 대하여 학습한다.</t>
  </si>
  <si>
    <t>[회계 첫걸음 (3)-거래를 완벽하게 기록하는 복식부기]에 대하여 학습한다.</t>
  </si>
  <si>
    <t>[회계장부(1)-차변은 왼쪽, 대변은 오른쪽]에 대하여 학습한다.</t>
  </si>
  <si>
    <t>[회계장부(2)-회계장부가 올바르게 기록되었는지를 점검하자!]에 대하여 학습한다.</t>
  </si>
  <si>
    <t>[결산(1)-현금주의보다는 발생주의가 좋은 이유]에 대하여 학습한다.</t>
  </si>
  <si>
    <t>[결산(2)-선수금은 수익인가? 부채인가?]에 대하여 학습한다.</t>
  </si>
  <si>
    <t>[결산(3)-월급날이 아니여도 급여 비용을 기록하는 이유는?]에 대하여 학습한다.</t>
  </si>
  <si>
    <t>[결산(4)-회계장부에서 재무제표를 만들어 보자]에 대하여 학습한다.</t>
  </si>
  <si>
    <t>[재무상태표의 이해(1)-SK텔레콤에 선급비용이 많은 이유]에 대하여 학습한다.</t>
  </si>
  <si>
    <t>[재무상태표의 이해(2)-상기업은 상품, 제조업은 제품]에 대하여 학습한다.</t>
  </si>
  <si>
    <t>[재무상태표의 이해(3)-에어비앤비의 핵심자산은 무엇일까?]에 대하여 학습한다.</t>
  </si>
  <si>
    <t>[재무상태표의 이해(4)-메가스터디와 넷플릭스의 착한부채]에 대하여 학습한다.</t>
  </si>
  <si>
    <t>[재무상태표의 이해(5)-배당을 얼마만큼 받을 수 있을까요?]에 대하여 학습한다.</t>
  </si>
  <si>
    <t>[포괄손익계산서(1)-영업이익과 당기순이익의 차이는 무엇일까요?]에 대하여 학습한다.</t>
  </si>
  <si>
    <t>[포괄손익계산서(2)-대형마트와 온라인 쇼핑몰의 매출이 다른 이유]에 대하여 학습한다.</t>
  </si>
  <si>
    <t>[조세의 개념 및 분류]에 대하여 학습한다.</t>
  </si>
  <si>
    <t>[법인세의 과세대상 및 납세의무자]에 대하여 학습한다.</t>
  </si>
  <si>
    <t>[세무조정의 개념 및 법인세 계산구조]에 대하여 학습한다.</t>
  </si>
  <si>
    <t>[세무조정의 방법 및 유형]에 대하여 학습한다.</t>
  </si>
  <si>
    <t>[소득처분(1)-유보]에 대하여 학습한다.</t>
  </si>
  <si>
    <t>[소득처분(2)-사외유출 및 기타]에 대하여 학습한다.</t>
  </si>
  <si>
    <t>[익금(1)-익금의 개념 및 익금불산입항목]에 대하여 학습한다.</t>
  </si>
  <si>
    <t>[익금(2)-간주임대료 및 의제배당]에 대하여 학습한다.</t>
  </si>
  <si>
    <t>[손금(1)-손금의 개념 및 업무무관비용]에 대하여 학습한다.</t>
  </si>
  <si>
    <t>[손금(2)-인건비 및 접대비]에 대하여 학습한다.</t>
  </si>
  <si>
    <t>[손금(3)-기부금 및 지급이자]에 대하여 학습한다.</t>
  </si>
  <si>
    <t>[손익귀속시기 및 자산의 취득가액]에 대하여 학습한다.</t>
  </si>
  <si>
    <t>[자산평가 및 감가상각]에 대하여 학습한다.</t>
  </si>
  <si>
    <t>[퇴직급여충당금 및 대손충당금]에 대하여 학습한다.</t>
  </si>
  <si>
    <t>[부당행위계산 부인 및 가지급금 인정이자]에 대하여 학습한다.</t>
  </si>
  <si>
    <t>[차감납부할 세액계산 및 법인세 신고납부]에 대하여 학습한다.</t>
  </si>
  <si>
    <t>[제조업의 필수요소 원가]에 대하여 학습한다.</t>
  </si>
  <si>
    <t>[원가 또 하나의 회계 영역]에 대하여 학습한다.</t>
  </si>
  <si>
    <t>[다양한 원가 계산법 (1)]에 대하여 학습한다.</t>
  </si>
  <si>
    <t>[다양한 원가 계산법 (2)]에 대하여 학습한다.</t>
  </si>
  <si>
    <t>[의사결정을 위한 원가정보의 활용 (1)]에 대하여 학습한다.</t>
  </si>
  <si>
    <t>[의사결정을 위한 원가정보의 활용 (2)]에 대하여 학습한다.</t>
  </si>
  <si>
    <t>[성과평가를 위한 원가정보의 활용]에 대하여 학습한다.</t>
  </si>
  <si>
    <t>[경쟁력 유지를 위한 원가정보의 활용]에 대하여 학습한다.</t>
  </si>
  <si>
    <t>[재무재표를 보면 기업이 보인다.]에 대하여 학습한다.</t>
  </si>
  <si>
    <t>[기업의 활동과 재무제표와의 관계]에 대하여 학습한다.</t>
  </si>
  <si>
    <t>[서로 다른 개성, 재무제표의 구성항목 (1)]에 대하여 학습한다.</t>
  </si>
  <si>
    <t>[서로 다른 개성, 재무제표의 구성항목 (2)]에 대하여 학습한다.</t>
  </si>
  <si>
    <t>[기업 경영정보의 레이더망, '재무제표 분석']에 대하여 학습한다.</t>
  </si>
  <si>
    <t>[기업의 주치의, 재무비율 분석 (1)]에 대하여 학습한다.</t>
  </si>
  <si>
    <t>[기업의 주치의, 재무비율 분석 (2)]에 대하여 학습한다.</t>
  </si>
  <si>
    <t>[재무비율 분석, 정리해 보기]에 대하여 학습한다.</t>
  </si>
  <si>
    <t>[기업 정보의 보물창고, 회계]에 대하여 학습한다.</t>
  </si>
  <si>
    <t>[서로 간의 약속, 회계기준]에 대하여 학습한다.</t>
  </si>
  <si>
    <t>[부자와 연봉, 재무상태표와 손익계산서]에 대하여 학습한다.</t>
  </si>
  <si>
    <t>[내실 다지기, 갈수록 중요해지는 현금 흐름 정보]에 대하여 학습한다.</t>
  </si>
  <si>
    <t>[회계의 종류 / 재무제표 꼼꼼히 살펴보기 (1)]에 대하여 학습한다.</t>
  </si>
  <si>
    <t>[재무제표 꼼꼼히 살펴보기 (2)]에 대하여 학습한다.</t>
  </si>
  <si>
    <t>[회계정보, 계정으로 말하기]에 대하여 학습한다.</t>
  </si>
  <si>
    <t>[잘못된 치장 분식회계, 투명성 제도 회계감사]에 대하여 학습한다.</t>
  </si>
  <si>
    <t>[비전, 막연하게 말고 구체적으로 이해하라]에 대하여 학습한다.</t>
  </si>
  <si>
    <t>[미션-비전-핵심가치의 프레임 만들기]에 대하여 학습한다.</t>
  </si>
  <si>
    <t>[나를 몰입하게 하는 비전가치체계]에 대하여 학습한다.</t>
  </si>
  <si>
    <t>[비전을 살아 숨쉬게 하는 세 가지 방법]에 대하여 학습한다.</t>
  </si>
  <si>
    <t>[회사는 비전을 먹고 산다]에 대하여 학습한다.</t>
  </si>
  <si>
    <t>[비전을 기대하는 회사를 만드는 방법]에 대하여 학습한다.</t>
  </si>
  <si>
    <t>[비전으로 뭉친 조직은 강하다]에 대하여 학습한다.</t>
  </si>
  <si>
    <t>[비전이 너무 막막하게 느껴질 때]에 대하여 학습한다.</t>
  </si>
  <si>
    <t>[영업 제대로 알기]에 대하여 학습한다.</t>
  </si>
  <si>
    <t>[인바운드 영업]에 대하여 학습한다.</t>
  </si>
  <si>
    <t>[아웃바운드 영업]에 대하여 학습한다.</t>
  </si>
  <si>
    <t>[채널 영업]에 대하여 학습한다.</t>
  </si>
  <si>
    <t>[영업 프리젠테이션]에 대하여 학습한다.</t>
  </si>
  <si>
    <t>[설득 전략과 스킬]에 대하여 학습한다.</t>
  </si>
  <si>
    <t>[영업 협상]에 대하여 학습한다.</t>
  </si>
  <si>
    <t>[고객관리]에 대하여 학습한다.</t>
  </si>
  <si>
    <t>[고객지향의 올바른 이해]에 대하여 학습한다.</t>
  </si>
  <si>
    <t>[고객지향의 세가지 요소_민감성(1)]에 대하여 학습한다.</t>
  </si>
  <si>
    <t>[고객지향의 세가지 요소_민감성(2)]에 대하여 학습한다.</t>
  </si>
  <si>
    <t>[고객지향의 세가지 요소_반응성]에 대하여 학습한다.</t>
  </si>
  <si>
    <t>[고객지향의 세가지 요소_일관성]에 대하여 학습한다.</t>
  </si>
  <si>
    <t>[고객지향과 혁신]에 대하여 학습한다.</t>
  </si>
  <si>
    <t>[통합적 마케팅 커뮤니케이션]에 대하여 학습한다.</t>
  </si>
  <si>
    <t>[기업 내부 인적 자원 관리]에 대하여 학습한다.</t>
  </si>
  <si>
    <t>[소통을 방해하는 착각: 세상의 중심은 바로 나야]에 대하여 학습한다.</t>
  </si>
  <si>
    <t>[소통을 방해하는 착각: 너의 행동을 인정할 수 없어]에 대하여 학습한다.</t>
  </si>
  <si>
    <t>[소통을 방해하는 착각: 나만 옳고 너는 틀려]에 대하여 학습한다.</t>
  </si>
  <si>
    <t>[소통을 방해하는 착각: 나는 너를 잘 알아]에 대하여 학습한다.</t>
  </si>
  <si>
    <t>[올바른 소통의 길: 연결하고 갈등풀기]에 대하여 학습한다.</t>
  </si>
  <si>
    <t>[올바른 소통의 길: 사람의 행동 이해하기]에 대하여 학습한다.</t>
  </si>
  <si>
    <t>[올바른 소통의 길: 제대로 말하고 듣기]에 대하여 학습한다.</t>
  </si>
  <si>
    <t>[올바른 소통의 길: 좋은 질문과 피드백]에 대하여 학습한다.</t>
  </si>
  <si>
    <t>[구매활동의 개념과 프로세스]에 대하여 학습한다.</t>
  </si>
  <si>
    <t>[원가 개념과 원가 흐름]에 대하여 학습한다.</t>
  </si>
  <si>
    <t>[구매 기능 차이에 의한 구매 방법 및 상품 구색 계획]에 대하여 학습한다.</t>
  </si>
  <si>
    <t>[제조 머천다이징의 PB, SPA, 자주 편집 머천다이징]에 대하여 학습한다.</t>
  </si>
  <si>
    <t>[유능한 구매 실무자]에 대하여 학습한다.</t>
  </si>
  <si>
    <t>[협력업체 선정 기준과 프로세스]에 대하여 학습한다.</t>
  </si>
  <si>
    <t>[협력업체 개발 포인트]에 대하여 학습한다.</t>
  </si>
  <si>
    <t>[구매 계약 및 하도급법의 이해]에 대하여 학습한다.</t>
  </si>
  <si>
    <t>[기획의 씨앗은 정보]에 대하여 학습한다.</t>
  </si>
  <si>
    <t>[기획에서 전략으로 Upgrade]에 대하여 학습한다.</t>
  </si>
  <si>
    <t>[분석의 시대]에 대하여 학습한다.</t>
  </si>
  <si>
    <t>[실행의 시대]에 대하여 학습한다.</t>
  </si>
  <si>
    <t>[탐색과 통찰의 시대]에 대하여 학습한다.</t>
  </si>
  <si>
    <t>[전략적 민첩성(Agile)]에 대하여 학습한다.</t>
  </si>
  <si>
    <t>[마케팅 전략]에 대하여 학습한다.</t>
  </si>
  <si>
    <t>[동기부여의 입체적 이해]에 대하여 학습한다.</t>
  </si>
  <si>
    <t>[동기를 스스로 부여하라]에 대하여 학습한다.</t>
  </si>
  <si>
    <t>[신뢰로 동기를 부여하라]에 대하여 학습한다.</t>
  </si>
  <si>
    <t>[상호 동기부여 조직을 만들어라]에 대하여 학습한다.</t>
  </si>
  <si>
    <t>[동기부여, 목표로 시작하라]에 대하여 학습한다.</t>
  </si>
  <si>
    <t>[동기부여를 위한 전략 코칭]에 대하여 학습한다.</t>
  </si>
  <si>
    <t>[동기부여를 위한 전략 실행]에 대하여 학습한다.</t>
  </si>
  <si>
    <t>[동기부여를 위한 커뮤니케이션]에 대하여 학습한다.</t>
  </si>
  <si>
    <t>[마케팅의 시작]에 대하여 학습한다.</t>
  </si>
  <si>
    <t>[외부환경 분석]에 대하여 학습한다.</t>
  </si>
  <si>
    <t>[전략 기획 방향 설정]에 대하여 학습한다.</t>
  </si>
  <si>
    <t>[Targeting &amp; Positioning]에 대하여 학습한다.</t>
  </si>
  <si>
    <t>[마케팅 Mix 1]에 대하여 학습한다.</t>
  </si>
  <si>
    <t>[마케팅 Mix 2]에 대하여 학습한다.</t>
  </si>
  <si>
    <t>[업종별 실행 전략]에 대하여 학습한다.</t>
  </si>
  <si>
    <t>[무역의 큰 그림 이해하기]에 대하여 학습한다.</t>
  </si>
  <si>
    <t>[인코텀스 2020, 무역의 ABC]에 대하여 학습한다.</t>
  </si>
  <si>
    <t>[결제, 사업의 가장 중요한 결과]에 대하여 학습한다.</t>
  </si>
  <si>
    <t>[보험, 화물을 지키기 위한 선택]에 대하여 학습한다.</t>
  </si>
  <si>
    <t>[무역계약 서식]에 대하여 학습한다.</t>
  </si>
  <si>
    <t>[환어음 서식]에 대하여 학습한다.</t>
  </si>
  <si>
    <t>[결제서류 서식]에 대하여 학습한다.</t>
  </si>
  <si>
    <t>[보험서류 서식]에 대하여 학습한다.</t>
  </si>
  <si>
    <t>[문제없는 조직은 없다]에 대하여 학습한다.</t>
  </si>
  <si>
    <t>[문제해결 스타일에 신경쓰기]에 대하여 학습한다.</t>
  </si>
  <si>
    <t>[문제는 많고 과제는 적다]에 대하여 학습한다.</t>
  </si>
  <si>
    <t>[정보 분석하기]에 대하여 학습한다.</t>
  </si>
  <si>
    <t>[원인분석 문제해결]에 대하여 학습한다.</t>
  </si>
  <si>
    <t>[창의적 문제해결]에 대하여 학습한다.</t>
  </si>
  <si>
    <t>[프로세스 문제해결]에 대하여 학습한다.</t>
  </si>
  <si>
    <t>[통찰적 문제해결]에 대하여 학습한다.</t>
  </si>
  <si>
    <t>[물류관리의 큰 그림 이해하기]에 대하여 학습한다.</t>
  </si>
  <si>
    <t>[물류관리(운영)의 핵심원리]에 대하여 학습한다.</t>
  </si>
  <si>
    <t>[재고관리, 더도 말고 덜도 말고]에 대하여 학습한다.</t>
  </si>
  <si>
    <t>[물류포장, 화물지킴이]에 대하여 학습한다.</t>
  </si>
  <si>
    <t>[전문적인 물류 서비스가 왜 필요할까]에 대하여 학습한다.</t>
  </si>
  <si>
    <t>[국내운송, 물로비의 핵심]에 대하여 학습한다.</t>
  </si>
  <si>
    <t>[해상운송, 국제운송의 꽃]에 대하여 학습한다.</t>
  </si>
  <si>
    <t>[항공운송, 특수화물의 해결사]에 대하여 학습한다.</t>
  </si>
  <si>
    <t>[SCM의 개요와 동향]에 대하여 학습한다.</t>
  </si>
  <si>
    <t>[SCM의 시작, 수요예측(Forecasting)]에 대하여 학습한다.</t>
  </si>
  <si>
    <t>[SCM의 전개, 수요관리(Demand Management)]에 대하여 학습한다.</t>
  </si>
  <si>
    <t>[SCM의 발전, 협업(Collaboration)]에 대하여 학습한다.</t>
  </si>
  <si>
    <t>[물류의 개요와 범위]에 대하여 학습한다.</t>
  </si>
  <si>
    <t>[물류의 최근 동향과 물류비 관리]에 대하여 학습한다.</t>
  </si>
  <si>
    <t>[물류합리화와 물류 고객서비스]에 대하여 학습한다.</t>
  </si>
  <si>
    <t>[물류 아웃소싱의 확산]에 대하여 학습한다.</t>
  </si>
  <si>
    <t>[품질의 사고방식]에 대하여 학습한다.</t>
  </si>
  <si>
    <t>[품질보증부의 역할]에 대하여 학습한다.</t>
  </si>
  <si>
    <t>[품질관리부의 역할]에 대하여 학습한다.</t>
  </si>
  <si>
    <t>[제조부문의 품질관리]에 대하여 학습한다.</t>
  </si>
  <si>
    <t>[제조 공정의 품질을 달성하는 구체적 시스템]에 대하여 학습한다.</t>
  </si>
  <si>
    <t>[재발방지와 자공정 완결 공정 구축, 공정의 품질보증]에 대하여 학습한다.</t>
  </si>
  <si>
    <t>[신제품의 선행개선]에 대하여 학습한다.</t>
  </si>
  <si>
    <t>[품질은 공정에서 달성한다]에 대하여 학습한다.</t>
  </si>
  <si>
    <t>[기업교육과 사내강사]에 대하여 학습한다.</t>
  </si>
  <si>
    <t>[강의 준비 프로세스]에 대하여 학습한다.</t>
  </si>
  <si>
    <t>[학습동기 부여]에 대하여 학습한다.</t>
  </si>
  <si>
    <t>[효과적 강의 전개]에 대하여 학습한다.</t>
  </si>
  <si>
    <t>[강사의 언어 커뮤니케이션 스킬]에 대하여 학습한다.</t>
  </si>
  <si>
    <t>[강사의 비언어 커뮤니케이션 스킬]에 대하여 학습한다.</t>
  </si>
  <si>
    <t>[SPOT]에 대하여 학습한다.</t>
  </si>
  <si>
    <t>[사내강의 만족도를 높여주는 꿀팁]에 대하여 학습한다.</t>
  </si>
  <si>
    <t>[생산 현장의 5S 개선 활동 내용 ①]에 대하여 학습한다.</t>
  </si>
  <si>
    <t>[생산 현장의 5S 개선 활동 내용 ②]에 대하여 학습한다.</t>
  </si>
  <si>
    <t>[생산 현장의 5S 개선 활동의 추진방법]에 대하여 학습한다.</t>
  </si>
  <si>
    <t>[생산 현장의 가시화 관리]에 대하여 학습한다.</t>
  </si>
  <si>
    <t>[생산 현장의 가시화 주요 도구]에 대하여 학습한다.</t>
  </si>
  <si>
    <t>[생산 현장의 표준작업]에 대하여 학습한다.</t>
  </si>
  <si>
    <t>[표준서의 작성]에 대하여 학습한다.</t>
  </si>
  <si>
    <t>[생산 현장의 작업 개선]에 대하여 학습한다.</t>
  </si>
  <si>
    <t>[서비스의 심리학적 배경]에 대하여 학습한다.</t>
  </si>
  <si>
    <t>[서비스의 이해]에 대하여 학습한다.</t>
  </si>
  <si>
    <t>[고객과 고객 접점의 이해]에 대하여 학습한다.</t>
  </si>
  <si>
    <t>[고객의 이해]에 대하여 학습한다.</t>
  </si>
  <si>
    <t>[서비스의 회복]에 대하여 학습한다.</t>
  </si>
  <si>
    <t>[경청과 대화]에 대하여 학습한다.</t>
  </si>
  <si>
    <t>[매너와 첫인상 관리]에 대하여 학습한다.</t>
  </si>
  <si>
    <t>[고객 만족 성공 사례]에 대하여 학습한다.</t>
  </si>
  <si>
    <t>[관계설정]에 대하여 학습한다.</t>
  </si>
  <si>
    <t>[조직운영]에 대하여 학습한다.</t>
  </si>
  <si>
    <t>[목표설정]에 대하여 학습한다.</t>
  </si>
  <si>
    <t>[전략수립]에 대하여 학습한다.</t>
  </si>
  <si>
    <t>[역량개발]에 대하여 학습한다.</t>
  </si>
  <si>
    <t>[평가 운영]에 대하여 학습한다.</t>
  </si>
  <si>
    <t>[피드백&amp;코칭]에 대하여 학습한다.</t>
  </si>
  <si>
    <t>[성과창출 Mindset]에 대하여 학습한다.</t>
  </si>
  <si>
    <t>[채용]에 대하여 학습한다.</t>
  </si>
  <si>
    <t>[근로시간]에 대하여 학습한다.</t>
  </si>
  <si>
    <t>[임금관리]에 대하여 학습한다.</t>
  </si>
  <si>
    <t>[취업규칙과 징계]에 대하여 학습한다.</t>
  </si>
  <si>
    <t>[평가관리]에 대하여 학습한다.</t>
  </si>
  <si>
    <t>[유지관리]에 대하여 학습한다.</t>
  </si>
  <si>
    <t>[4대 보험]에 대하여 학습한다.</t>
  </si>
  <si>
    <t>[근로관계의 합의해지와 기타인사업무]에 대하여 학습한다.</t>
  </si>
  <si>
    <t>[HRD의 입체적 이해]에 대하여 학습한다.</t>
  </si>
  <si>
    <t>[HRD 담당자와 성인학습의 특징]에 대하여 학습한다.</t>
  </si>
  <si>
    <t>[역량과 역량 모델링의 이해]에 대하여 학습한다.</t>
  </si>
  <si>
    <t>[HRD 전략과 교육체계 수립]에 대하여 학습한다.</t>
  </si>
  <si>
    <t>[교육과정 개발]에 대하여 학습한다.</t>
  </si>
  <si>
    <t>[교육성과 평가]에 대하여 학습한다.</t>
  </si>
  <si>
    <t>[HRD 수요자를 매혹하는 방법]에 대하여 학습한다.</t>
  </si>
  <si>
    <t>[HRD 성공을 위해 필요한 세 가지]에 대하여 학습한다.</t>
  </si>
  <si>
    <t>[자기혁신 기본기]에 대하여 학습한다.</t>
  </si>
  <si>
    <t>[일하면서 혁신하고 변하면서 일하자]에 대하여 학습한다.</t>
  </si>
  <si>
    <t>[아는 척하지 말고 제대로 알아야 혁신한다]에 대하여 학습한다.</t>
  </si>
  <si>
    <t>[자기혁신을 위한 기본자세]에 대하여 학습한다.</t>
  </si>
  <si>
    <t>[자기혁신을 위한 세 가지 꿀팁]에 대하여 학습한다.</t>
  </si>
  <si>
    <t>[자기혁신으로 리더로 성장하자]에 대하여 학습한다.</t>
  </si>
  <si>
    <t>[몰입이 혁신이다]에 대하여 학습한다.</t>
  </si>
  <si>
    <t>[자기혁신으로 조직혁신 찔러보기]에 대하여 학습한다.</t>
  </si>
  <si>
    <t>[통관, 쉽게 이해하기]에 대하여 학습한다.</t>
  </si>
  <si>
    <t>[HS Code와 관세율이란]에 대하여 학습한다.</t>
  </si>
  <si>
    <t>[관세감면과 통관]에 대하여 학습한다.</t>
  </si>
  <si>
    <t>[보세구역, 보세운송, 통관]에 대하여 학습한다.</t>
  </si>
  <si>
    <t>[Commercial invoice, packing list, 원산지 증명서]에 대하여 학습한다.</t>
  </si>
  <si>
    <t>[해상운송과 해상운송장]에 대하여 학습한다.</t>
  </si>
  <si>
    <t>[항공운송과 항공운송장]에 대하여 학습한다.</t>
  </si>
  <si>
    <t>[수출신고필증, 수입신고필증]에 대하여 학습한다.</t>
  </si>
  <si>
    <t>[팀과 팀워크 제대로 알기]에 대하여 학습한다.</t>
  </si>
  <si>
    <t>[팀워크 up &amp; down 요소들]에 대하여 학습한다.</t>
  </si>
  <si>
    <t>[팀워크를 위한 커뮤니케이션]에 대하여 학습한다.</t>
  </si>
  <si>
    <t>[팀워크를 위한 우리의 역할]에 대하여 학습한다.</t>
  </si>
  <si>
    <t>[팀워크를 위한 팔로워십]에 대하여 학습한다.</t>
  </si>
  <si>
    <t>[팀워크를 위한 다양성 존중과 상호 신뢰]에 대하여 학습한다.</t>
  </si>
  <si>
    <t>[팀워크를 위한 갈등관리]에 대하여 학습한다.</t>
  </si>
  <si>
    <t>[팀워크를 위한 학습문화]에 대하여 학습한다.</t>
  </si>
  <si>
    <t>[사람을 성장시키는 성과면담]에 대하여 학습한다.</t>
  </si>
  <si>
    <t>[부하직원의 목표설정]에 대하여 학습한다.</t>
  </si>
  <si>
    <t>[성과향상계획 및 자기계발계획]에 대하여 학습한다.</t>
  </si>
  <si>
    <t>[성과관리 이론 및 리더의 마음가짐]에 대하여 학습한다.</t>
  </si>
  <si>
    <t>[코칭의 이해와 프로세스]에 대하여 학습한다.</t>
  </si>
  <si>
    <t>[코칭 스킬 및 성향분석]에 대하여 학습한다.</t>
  </si>
  <si>
    <t>[평가자의 오류와 피드백]에 대하여 학습한다.</t>
  </si>
  <si>
    <t>[코칭의 갈등관리와 인정스킬]에 대하여 학습한다.</t>
  </si>
  <si>
    <t>[프레젠터 멘탈 강화 전략]에 대하여 학습한다.</t>
  </si>
  <si>
    <t>[프레젠터를 위한 심리학]에 대하여 학습한다.</t>
  </si>
  <si>
    <t>[프레젠테이션을 위한 스토리텔링]에 대하여 학습한다.</t>
  </si>
  <si>
    <t>[준비된 프레젠테이션이 성공하는 프레젠테이션]에 대하여 학습한다.</t>
  </si>
  <si>
    <t>[Nonverbal 기술]에 대하여 학습한다.</t>
  </si>
  <si>
    <t>[Verbal 기술]에 대하여 학습한다.</t>
  </si>
  <si>
    <t>[동의를 이끌어내는 질의응답기술]에 대하여 학습한다.</t>
  </si>
  <si>
    <t>[프로를 완성시키는 프레젠테이션 기술]에 대하여 학습한다.</t>
  </si>
  <si>
    <t>[프로젝트 관리 Overview]에 대하여 학습한다.</t>
  </si>
  <si>
    <t>[포트폴리오 관리]에 대하여 학습한다.</t>
  </si>
  <si>
    <t>[범위 및 일정관리]에 대하여 학습한다.</t>
  </si>
  <si>
    <t>[원가관리 및 의사결정]에 대하여 학습한다.</t>
  </si>
  <si>
    <t>[위험관리]에 대하여 학습한다.</t>
  </si>
  <si>
    <t>[품질관리 및 통제]에 대하여 학습한다.</t>
  </si>
  <si>
    <t>[조직 및 외주관리]에 대하여 학습한다.</t>
  </si>
  <si>
    <t>[의사소통 및 프로젝트 종료]에 대하여 학습한다.</t>
  </si>
  <si>
    <t>[외부관점에서 바라보기]에 대하여 학습한다.</t>
  </si>
  <si>
    <t>[대안선택의 폭 열어두기]에 대하여 학습한다.</t>
  </si>
  <si>
    <t>[유사고민 해결자 찾아보기]에 대하여 학습한다.</t>
  </si>
  <si>
    <t>[반대세력 편들기]에 대하여 학습한다.</t>
  </si>
  <si>
    <t>[감정적인 거리감 유지하기]에 대하여 학습한다.</t>
  </si>
  <si>
    <t>[가장 소중한 것 찾기]에 대하여 학습한다.</t>
  </si>
  <si>
    <t>['실패'와 '성공' 2개의 지지대 세우기]에 대하여 학습한다.</t>
  </si>
  <si>
    <t>[선택정황 설계하기]에 대하여 학습한다.</t>
  </si>
  <si>
    <t>[변화에 대한 혁신적 이해]에 대하여 학습한다.</t>
  </si>
  <si>
    <t>[변화에 대한 일반적 반응]에 대하여 학습한다.</t>
  </si>
  <si>
    <t>[변화를 위한 올바른 자세]에 대하여 학습한다.</t>
  </si>
  <si>
    <t>[변화를 위한 자기계발]에 대하여 학습한다.</t>
  </si>
  <si>
    <t>[변화의 필요성과 변화관리]에 대하여 학습한다.</t>
  </si>
  <si>
    <t>[변화관리 모델과 프로세스]에 대하여 학습한다.</t>
  </si>
  <si>
    <t>[변화에 대한 저항관리]에 대하여 학습한다.</t>
  </si>
  <si>
    <t>[변화관리의 실천과 지향점]에 대하여 학습한다.</t>
  </si>
  <si>
    <t>[기업의 목적과 이념 및 개선 활동]에 대하여 학습한다.</t>
  </si>
  <si>
    <t>[개선 활동을 지탱하는 조직 체제]에 대하여 학습한다.</t>
  </si>
  <si>
    <t>[방침관리]에 대하여 학습한다.</t>
  </si>
  <si>
    <t>[관리 및 감독자의 역할]에 대하여 학습한다.</t>
  </si>
  <si>
    <t>[제조 공정 5대 임무의 관리]에 대하여 학습한다.</t>
  </si>
  <si>
    <t>[소집단 개선 활동]에 대하여 학습한다.</t>
  </si>
  <si>
    <t>[제조 공정의 변화점 관리]에 대하여 학습한다.</t>
  </si>
  <si>
    <t>[활기찬 현장 구축]에 대하여 학습한다.</t>
  </si>
  <si>
    <t>[흥정하지 말고 협상하라]에 대하여 학습한다.</t>
  </si>
  <si>
    <t>[협상의 핵심 원리]에 대하여 학습한다.</t>
  </si>
  <si>
    <t>[협상을 위한 말하기 기술]에 대하여 학습한다.</t>
  </si>
  <si>
    <t>[협상의 창과 방패]에 대하여 학습한다.</t>
  </si>
  <si>
    <t>[창의적 대안 기본 기술]에 대하여 학습한다.</t>
  </si>
  <si>
    <t>[창의적 대안 심화 기술]에 대하여 학습한다.</t>
  </si>
  <si>
    <t>[협상의 DOS&amp;DONTS]에 대하여 학습한다.</t>
  </si>
  <si>
    <t>[협상 연습하기]에 대하여 학습한다.</t>
  </si>
  <si>
    <t>[홍보의 이해]에 대하여 학습한다.</t>
  </si>
  <si>
    <t>[PR 실무 프로세스]에 대하여 학습한다.</t>
  </si>
  <si>
    <t>[IMC와 홍보]에 대하여 학습한다.</t>
  </si>
  <si>
    <t>[뉴미디어 홍보]에 대하여 학습한다.</t>
  </si>
  <si>
    <t>[홍보전문가와 언론홍보]에 대하여 학습한다.</t>
  </si>
  <si>
    <t>[미디어 퍼블리시티]에 대하여 학습한다.</t>
  </si>
  <si>
    <t>[보도자료]에 대하여 학습한다.</t>
  </si>
  <si>
    <t>[위기관리 커뮤니케이션]에 대하여 학습한다.</t>
  </si>
  <si>
    <t>[화면 인터페이스 / Pen Tool (1)]에 대하여 학습한다.</t>
  </si>
  <si>
    <t>[Pen Tool (2) / 선택 도구]에 대하여 학습한다.</t>
  </si>
  <si>
    <t>[브러시 그레이디언트 도구]에 대하여 학습한다.</t>
  </si>
  <si>
    <t>[레이어 창]에 대하여 학습한다.</t>
  </si>
  <si>
    <t>[마스크]에 대하여 학습한다.</t>
  </si>
  <si>
    <t>[레이어 스타일]에 대하여 학습한다.</t>
  </si>
  <si>
    <t>[변형과 가이드]에 대하여 학습한다.</t>
  </si>
  <si>
    <t>[사용자 정의 모양 도구]에 대하여 학습한다.</t>
  </si>
  <si>
    <t>[패턴]에 대하여 학습한다.</t>
  </si>
  <si>
    <t>[문자 도구]에 대하여 학습한다.</t>
  </si>
  <si>
    <t>[단축키]에 대하여 학습한다.</t>
  </si>
  <si>
    <t>[이미지 보정]에 대하여 학습한다.</t>
  </si>
  <si>
    <t>[필터]에 대하여 학습한다.</t>
  </si>
  <si>
    <t>[시험준비 / 문제분석 1, 2, 3, 4번]에 대하여 학습한다.</t>
  </si>
  <si>
    <t>[기출문제 A유형 풀이 1번, 2번, 3,번 4번]에 대하여 학습한다.</t>
  </si>
  <si>
    <t>[기출문제 B유형 풀이 1번, 2번, 3번, 4번]에 대하여 학습한다.</t>
  </si>
  <si>
    <t>[금융제도]에 대하여 학습한다.</t>
  </si>
  <si>
    <t>[금융기관]에 대하여 학습한다.</t>
  </si>
  <si>
    <t>[한국은행 및 금융감독제도]에 대하여 학습한다.</t>
  </si>
  <si>
    <t>[단기금융시장]에 대하여 학습한다.</t>
  </si>
  <si>
    <t>[채권]에 대하여 학습한다.</t>
  </si>
  <si>
    <t>[주식]에 대하여 학습한다.</t>
  </si>
  <si>
    <t>[주식시장]에 대하여 학습한다.</t>
  </si>
  <si>
    <t>[주가지수]에 대하여 학습한다.</t>
  </si>
  <si>
    <t>[금융투자업자]에 대하여 학습한다.</t>
  </si>
  <si>
    <t>[선물]에 대하여 학습한다.</t>
  </si>
  <si>
    <t>[옵션]에 대하여 학습한다.</t>
  </si>
  <si>
    <t>[파생결합증권]에 대하여 학습한다.</t>
  </si>
  <si>
    <t>[펀드]에 대하여 학습한다.</t>
  </si>
  <si>
    <t>[보험]에 대하여 학습한다.</t>
  </si>
  <si>
    <t>[환율]에 대하여 학습한다.</t>
  </si>
  <si>
    <t>[금융상품과 세금]에 대하여 학습한다.</t>
  </si>
  <si>
    <t>[사이버 보안 들어가기]에 대하여 학습한다.</t>
  </si>
  <si>
    <t>[사이버 보안의 종류-1]에 대하여 학습한다.</t>
  </si>
  <si>
    <t>[사이버 보안의 종류-2]에 대하여 학습한다.</t>
  </si>
  <si>
    <t>[사이버공학을 이용한 사이버 범죄]에 대하여 학습한다.</t>
  </si>
  <si>
    <t>[사이버 보안 프레임 워크 개념 및 종류]에 대하여 학습한다.</t>
  </si>
  <si>
    <t>[시스템 계정 및 취약점 관리]에 대하여 학습한다.</t>
  </si>
  <si>
    <t>[네트워크 개념 및 계층]에 대하여 학습한다.</t>
  </si>
  <si>
    <t>[악성코드란 무엇인가?]에 대하여 학습한다.</t>
  </si>
  <si>
    <t>[악성코드의 감염 사례 및 대응 방법]에 대하여 학습한다.</t>
  </si>
  <si>
    <t>[컴퓨터 바이러스 알아보기]에 대하여 학습한다.</t>
  </si>
  <si>
    <t>[트로이 목마 알아보기]에 대하여 학습한다.</t>
  </si>
  <si>
    <t>[웜 알아보기]에 대하여 학습한다.</t>
  </si>
  <si>
    <t>[해킹 알아보기]에 대하여 학습한다.</t>
  </si>
  <si>
    <t>[방화벽 알아보기]에 대하여 학습한다.</t>
  </si>
  <si>
    <t>[침입탐지시스템 알아보기]에 대하여 학습한다.</t>
  </si>
  <si>
    <t>[정보보호기술 기본지식]에 대하여 학습한다.</t>
  </si>
  <si>
    <t>[DoS와 DDoS 알아보기]에 대하여 학습한다.</t>
  </si>
  <si>
    <t>[지능형 지속 공격(APT) 알아보기]에 대하여 학습한다.</t>
  </si>
  <si>
    <t>[랜섬웨어의 이해]에 대하여 학습한다.</t>
  </si>
  <si>
    <t>[랜섬웨어 침해사례 및 대응방안 이해]에 대하여 학습한다.</t>
  </si>
  <si>
    <t>[정보 보안 들어가기]에 대하여 학습한다.</t>
  </si>
  <si>
    <t>[정보 보안 및 시스템의 이해]에 대하여 학습한다.</t>
  </si>
  <si>
    <t>[시스템 보안-1]에 대하여 학습한다.</t>
  </si>
  <si>
    <t>[시스템 보안-2]에 대하여 학습한다.</t>
  </si>
  <si>
    <t>[시스템 보안-3]에 대하여 학습한다.</t>
  </si>
  <si>
    <t>[네트워크 이해]에 대하여 학습한다.</t>
  </si>
  <si>
    <t>[네트워크 보안-1]에 대하여 학습한다.</t>
  </si>
  <si>
    <t>[네트워크 보안-2]에 대하여 학습한다.</t>
  </si>
  <si>
    <t>[웹의 개요 및 웹 해킹 이해]에 대하여 학습한다.</t>
  </si>
  <si>
    <t>[웹 취약점 이해]에 대하여 학습한다.</t>
  </si>
  <si>
    <t>[시스템과 프로그램]에 대하여 학습한다.</t>
  </si>
  <si>
    <t>[코드 보안]에 대하여 학습한다.</t>
  </si>
  <si>
    <t>[악성코드-1]에 대하여 학습한다.</t>
  </si>
  <si>
    <t>[악성코드-2]에 대하여 학습한다.</t>
  </si>
  <si>
    <t>[모바일과 IoT 보안]에 대하여 학습한다.</t>
  </si>
  <si>
    <t>[암호의 이해-1]에 대하여 학습한다.</t>
  </si>
  <si>
    <t>[암호의 이해-2]에 대하여 학습한다.</t>
  </si>
  <si>
    <t>[전자상거래 보안-1]에 대하여 학습한다.</t>
  </si>
  <si>
    <t>[전자상거래 보안-2]에 대하여 학습한다.</t>
  </si>
  <si>
    <t>[전자상거래 보안-3]에 대하여 학습한다.</t>
  </si>
  <si>
    <t>[가상화폐]에 대하여 학습한다.</t>
  </si>
  <si>
    <t>[보안 시스템-1]에 대하여 학습한다.</t>
  </si>
  <si>
    <t>[보안 시스템-2]에 대하여 학습한다.</t>
  </si>
  <si>
    <t>[보안 솔루션]에 대하여 학습한다.</t>
  </si>
  <si>
    <t>[침해 대응과 증거수집]에 대하여 학습한다.</t>
  </si>
  <si>
    <t>[포렌식 이해]에 대하여 학습한다.</t>
  </si>
  <si>
    <t>[사이버 범죄 이해]에 대하여 학습한다.</t>
  </si>
  <si>
    <t>[정보 보안 거버넌스 및 내부 통제]에 대하여 학습한다.</t>
  </si>
  <si>
    <t>[보안 프레임워크]에 대하여 학습한다.</t>
  </si>
  <si>
    <t>[보안 정책 및 접근 제어 모델]에 대하여 학습한다.</t>
  </si>
  <si>
    <t>[분석의 분석]에 대하여 학습한다.</t>
  </si>
  <si>
    <t>[굴뚝에서 나는 연기를 찾아라]에 대하여 학습한다.</t>
  </si>
  <si>
    <t>[전통적 분석기법의 전략적 활용기술]에 대하여 학습한다.</t>
  </si>
  <si>
    <t>[알아두면 쓸모 있는 환경분석 기법]에 대하여 학습한다.</t>
  </si>
  <si>
    <t>[데이터가 돈이다]에 대하여 학습한다.</t>
  </si>
  <si>
    <t>[데이터 분석의 기본기]에 대하여 학습한다.</t>
  </si>
  <si>
    <t>[데이터 분석의 응용]에 대하여 학습한다.</t>
  </si>
  <si>
    <t>[데이터 마이닝]에 대하여 학습한다.</t>
  </si>
  <si>
    <t>[매너가 좋은 조직을 만든다.]에 대하여 학습한다.</t>
  </si>
  <si>
    <t>[일하고 싶은 회사는 비즈니스 매너를 실천한다.]에 대하여 학습한다.</t>
  </si>
  <si>
    <t>[협업을 위한 매너]에 대하여 학습한다.</t>
  </si>
  <si>
    <t>[협업 도구 활용 시 지켜야 할 매너]에 대하여 학습한다.</t>
  </si>
  <si>
    <t>[비즈니스 커뮤니케이션]에 대하여 학습한다.</t>
  </si>
  <si>
    <t>[커뮤니케이션 도구에 따른 올바른 비즈니스 예절]에 대하여 학습한다.</t>
  </si>
  <si>
    <t>[비즈니스 커뮤니케이션을 위한 매너 있는 말투]에 대하여 학습한다.</t>
  </si>
  <si>
    <t>[예절을 갖춘 듣고 질문하기]에 대하여 학습한다.</t>
  </si>
  <si>
    <t>[기업과 조직에서의 의사결정 상황]에 대하여 학습한다.</t>
  </si>
  <si>
    <t>[의사결정의 의미와 효과적인 의사결정 방법]에 대하여 학습한다.</t>
  </si>
  <si>
    <t>[경영전략별 의사결정]에 대하여 학습한다.</t>
  </si>
  <si>
    <t>[산업·기업별 핵심 의사결정 사례]에 대하여 학습한다.</t>
  </si>
  <si>
    <t>[창의적 의사결정의 올바른 이해]에 대하여 학습한다.</t>
  </si>
  <si>
    <t>[창의적 의사결정을 돕는 이론 및 Tool]에 대하여 학습한다.</t>
  </si>
  <si>
    <t>[세대 간 의사결정 방법 이해]에 대하여 학습한다.</t>
  </si>
  <si>
    <t>[권한과 책임 관련 의사결정의 세대간 차이 극복하기]에 대하여 학습한다.</t>
  </si>
  <si>
    <t>[신뢰의 탑을 쌓게 만드는 설득]에 대하여 학습한다.</t>
  </si>
  <si>
    <t>[설득의 출발점, 측은지심]에 대하여 학습한다.</t>
  </si>
  <si>
    <t>[눈에 보이지 않는 칸막이 허물기]에 대하여 학습한다.</t>
  </si>
  <si>
    <t>[타인의 마음 이해하기]에 대하여 학습한다.</t>
  </si>
  <si>
    <t>[최적 이미지와 대화법으로 무장하기]에 대하여 학습한다.</t>
  </si>
  <si>
    <t>[사람의 마음을 움직이는 설득도구 통찰하기]에 대하여 학습한다.</t>
  </si>
  <si>
    <t>[설득을 촉진시키는 의도적 장치 마련하기]에 대하여 학습한다.</t>
  </si>
  <si>
    <t>[과학으로 입증된 알짜배기 설득전략]에 대하여 학습한다.</t>
  </si>
  <si>
    <t>[오리엔테이션 및 회계의 의의]에 대하여 학습한다.</t>
  </si>
  <si>
    <t>[회사의 영업활동에 대한 이해]에 대하여 학습한다.</t>
  </si>
  <si>
    <t>[매출, 매입활동]에 대하여 학습한다.</t>
  </si>
  <si>
    <t>[매출, 매입 문제풀이]에 대하여 학습한다.</t>
  </si>
  <si>
    <t>[판매비와 관리비]에 대하여 학습한다.</t>
  </si>
  <si>
    <t>[판매비와 관리비-퇴직금]에 대하여 학습한다.</t>
  </si>
  <si>
    <t>[제조기업의 매출, 매입활동]에 대하여 학습한다.</t>
  </si>
  <si>
    <t>[자금운용 및 관리]에 대하여 학습한다.</t>
  </si>
  <si>
    <t>[판관비,제조원가,자금운용 종합문제]에 대하여 학습한다.</t>
  </si>
  <si>
    <t>[유형자산-기본개념]에 대하여 학습한다.</t>
  </si>
  <si>
    <t>[유형자산-추가지출, 감가상각, 처분]에 대하여 학습한다.</t>
  </si>
  <si>
    <t>[무형자산]에 대하여 학습한다.</t>
  </si>
  <si>
    <t>[유형, 무형자산 종합문제]에 대하여 학습한다.</t>
  </si>
  <si>
    <t>[유가증권]에 대하여 학습한다.</t>
  </si>
  <si>
    <t>[자금조달(차입, 사채발행)]에 대하여 학습한다.</t>
  </si>
  <si>
    <t>[자금조달(사채할인발행, 할증발행)]에 대하여 학습한다.</t>
  </si>
  <si>
    <t>[자금조달(주식발행)]에 대하여 학습한다.</t>
  </si>
  <si>
    <t>[자금조달(자기주식)]에 대하여 학습한다.</t>
  </si>
  <si>
    <t>[자금조달(이익잉여금)]에 대하여 학습한다.</t>
  </si>
  <si>
    <t>[유가증권 및 자금조달 종합문제]에 대하여 학습한다.</t>
  </si>
  <si>
    <t>[외화거래, 법인세․ 부가세 회계처리]에 대하여 학습한다.</t>
  </si>
  <si>
    <t>[결산분개-1]에 대하여 학습한다.</t>
  </si>
  <si>
    <t>[결산분개-2]에 대하여 학습한다.</t>
  </si>
  <si>
    <t>[결산분개 종합문제-1]에 대하여 학습한다.</t>
  </si>
  <si>
    <t>[결산분개 종합문제-2]에 대하여 학습한다.</t>
  </si>
  <si>
    <t>[재고자산금액 결정, 재고자산 cut-off]에 대하여 학습한다.</t>
  </si>
  <si>
    <t>[수익인식기준+자산손상]에 대하여 학습한다.</t>
  </si>
  <si>
    <t>[회계변경,오류수정]에 대하여 학습한다.</t>
  </si>
  <si>
    <t>[재고자산 흐름,손상차손,용역매출 종합문제]에 대하여 학습한다.</t>
  </si>
  <si>
    <t>[재무제표 표시 공시]에 대하여 학습한다.</t>
  </si>
  <si>
    <t>[재무제표 표시 공시-손익계산서 등]에 대하여 학습한다.</t>
  </si>
  <si>
    <t>[재무비율 분석]에 대하여 학습한다.</t>
  </si>
  <si>
    <t>[회계감사의견 확인, 재무회계 내부통제]에 대하여 학습한다.</t>
  </si>
  <si>
    <t>[재무회계 개념체계 및 회계요소]에 대하여 학습한다.</t>
  </si>
  <si>
    <t>[IFRS-특징,수익,충당부채]에 대하여 학습한다.</t>
  </si>
  <si>
    <t>[IFRS-유형자산, 유가증권]에 대하여 학습한다.</t>
  </si>
  <si>
    <t>[IFRS-특수사채,종업원급여,투자부동산,환율변동]에 대하여 학습한다.</t>
  </si>
  <si>
    <t>[IFRS-종합문제 1(사채, 환율변동)]에 대하여 학습한다.</t>
  </si>
  <si>
    <t>[IFRS-종합문제 2(유형자산,기타포괄손익금융자산)]에 대하여 학습한다.</t>
  </si>
  <si>
    <t>[IFRS-개념체계,재무제표 표시공시]에 대하여 학습한다.</t>
  </si>
  <si>
    <t>[[메타버스] 개념 및 특성]에 대하여 학습한다.</t>
  </si>
  <si>
    <t>[[메타버스] 활용 예시]에 대하여 학습한다.</t>
  </si>
  <si>
    <t>[[3D모델링] 블록으로 뚝딱뚝딱]에 대하여 학습한다.</t>
  </si>
  <si>
    <t>[[3D모델링] 모델링 예제 따라하기 (1)]에 대하여 학습한다.</t>
  </si>
  <si>
    <t>[[3D모델링] 모델링 예제 따라하기 (2)]에 대하여 학습한다.</t>
  </si>
  <si>
    <t>[[3D모델링] 3D모델링 확장하기]에 대하여 학습한다.</t>
  </si>
  <si>
    <t>[[코스페이시스] VR/AR 기본환경 꾸미기]에 대하여 학습한다.</t>
  </si>
  <si>
    <t>[[코스페이시스] 외부 객체 불러오기]에 대하여 학습한다.</t>
  </si>
  <si>
    <t>[[코스페이시스] 코딩과 함께 배워보기]에 대하여 학습한다.</t>
  </si>
  <si>
    <t>[[코스페이시스] 공유 및 감상하기]에 대하여 학습한다.</t>
  </si>
  <si>
    <t>[[로블록스] 로블록스 스튜디오 둘러보기]에 대하여 학습한다.</t>
  </si>
  <si>
    <t>[[로블록스] 파트 다루기(1)]에 대하여 학습한다.</t>
  </si>
  <si>
    <t>[[로블록스] 파트 다루기(2)]에 대하여 학습한다.</t>
  </si>
  <si>
    <t>[[로블록스] 스크립트 활용하기]에 대하여 학습한다.</t>
  </si>
  <si>
    <t>[[로블록스] 오브젝트 정리하기]에 대하여 학습한다.</t>
  </si>
  <si>
    <t>[[로블록스] 시뮬레이션 및 업로드]에 대하여 학습한다.</t>
  </si>
  <si>
    <t>[[메타버스] 메타버스를 바라보는 2가지 관점]에 대하여 학습한다.</t>
  </si>
  <si>
    <t>[[메타버스] 메타버스의 산업구조]에 대하여 학습한다.</t>
  </si>
  <si>
    <t>[[메타버스] 메타버스의 어두운 면]에 대하여 학습한다.</t>
  </si>
  <si>
    <t>[전자파의 정의]에 대하여 학습한다.</t>
  </si>
  <si>
    <t>[전파의 이론]에 대하여 학습한다.</t>
  </si>
  <si>
    <t>[주파수대에 따른 전파특성(1)]에 대하여 학습한다.</t>
  </si>
  <si>
    <t>[주파수대에 따른 전파 특성(2)]에 대하여 학습한다.</t>
  </si>
  <si>
    <t>[안테나 이론(1)]에 대하여 학습한다.</t>
  </si>
  <si>
    <t>[안테나 이론(2)]에 대하여 학습한다.</t>
  </si>
  <si>
    <t>[무선 통신 기기 원리(1)]에 대하여 학습한다.</t>
  </si>
  <si>
    <t>[무선 통신 기기 원리(2)]에 대하여 학습한다.</t>
  </si>
  <si>
    <t>[무선 통신 기기 원리(3)]에 대하여 학습한다.</t>
  </si>
  <si>
    <t>[무선 통신 기기 원리(4)]에 대하여 학습한다.</t>
  </si>
  <si>
    <t>[무선 통신 기기 원리(5)]에 대하여 학습한다.</t>
  </si>
  <si>
    <t>[무선 통신 기기 원리(6)]에 대하여 학습한다.</t>
  </si>
  <si>
    <t>[무선 통신 기기 원리(7)]에 대하여 학습한다.</t>
  </si>
  <si>
    <t>[무선 통신 기기 원리(8)]에 대하여 학습한다.</t>
  </si>
  <si>
    <t>[무선 통신 기기 원리(9)]에 대하여 학습한다.</t>
  </si>
  <si>
    <t>[측정장비]에 대하여 학습한다.</t>
  </si>
  <si>
    <t>[진법변환과 보수1]에 대하여 학습한다.</t>
  </si>
  <si>
    <t>[진법변환과 보수2]에 대하여 학습한다.</t>
  </si>
  <si>
    <t>[자료(DATA)의 표현]에 대하여 학습한다.</t>
  </si>
  <si>
    <t>[자료의 외부,내부적 표현]에 대하여 학습한다.</t>
  </si>
  <si>
    <t>[자료의 내부적 표현, 불 대수]에 대하여 학습한다.</t>
  </si>
  <si>
    <t>[카르노맵]에 대하여 학습한다.</t>
  </si>
  <si>
    <t>[논리케이트]에 대하여 학습한다.</t>
  </si>
  <si>
    <t>[논리 게이트, 조합논리회로]에 대하여 학습한다.</t>
  </si>
  <si>
    <t>[조합논리회로1]에 대하여 학습한다.</t>
  </si>
  <si>
    <t>[조합논리회로2]에 대하여 학습한다.</t>
  </si>
  <si>
    <t>[순서논리회로1]에 대하여 학습한다.</t>
  </si>
  <si>
    <t>[순서논리회로2]에 대하여 학습한다.</t>
  </si>
  <si>
    <t>[순서논리회로3]에 대하여 학습한다.</t>
  </si>
  <si>
    <t>[컴퓨터의 구성]에 대하여 학습한다.</t>
  </si>
  <si>
    <t>[컴퓨터의 구성도]에 대하여 학습한다.</t>
  </si>
  <si>
    <t>[기억장치, 입.출력장치와 용어정리]에 대하여 학습한다.</t>
  </si>
  <si>
    <t>[글쓰기의 기본: 이것만은 알고 글을 쓰자.]에 대하여 학습한다.</t>
  </si>
  <si>
    <t>[글쓰기의 습관: 글쓰기는 좋은 습관에서 나온다.]에 대하여 학습한다.</t>
  </si>
  <si>
    <t>[글쓰기의 능력: 내 안의 글쓰기 DNA를 발굴하자.]에 대하여 학습한다.</t>
  </si>
  <si>
    <t>[글쓰기의 법칙: 모든 장르에 적용되는 법칙은 있다.]에 대하여 학습한다.</t>
  </si>
  <si>
    <t>[글쓰기의 언어: 문학언어는 일상언어와 다르다.]에 대하여 학습한다.</t>
  </si>
  <si>
    <t>[글감 선택: 경험 속에서 찾아낸 보물이 감동을 준다.]에 대하여 학습한다.</t>
  </si>
  <si>
    <t>[개요 작성: 처음과 끝을 변함없이 유지해야 한다.]에 대하여 학습한다.</t>
  </si>
  <si>
    <t>[단락 구성: 묶고 풀어내기 위해서는 훈련이 필요하다.]에 대하여 학습한다.</t>
  </si>
  <si>
    <t>[요약하기: 요약은 읽기와 쓰기 모두에 중요하다.]에 대하여 학습한다.</t>
  </si>
  <si>
    <t>[설명하기: 설명하기는 직장인 글쓰기의 기본이다.]에 대하여 학습한다.</t>
  </si>
  <si>
    <t>[문장 쓰기: 문법에 맞지 않은 글은 조소거리가 된다.]에 대하여 학습한다.</t>
  </si>
  <si>
    <t>[단어 쓰기: 문법의 가장 기본은 단어다.]에 대하여 학습한다.</t>
  </si>
  <si>
    <t>[수사법: 평범한 글에 마법의 주문을 걸어보자.]에 대하여 학습한다.</t>
  </si>
  <si>
    <t>[고쳐쓰기: 퇴고를 하지 않는 손은 펜이 필요 없다.]에 대하여 학습한다.</t>
  </si>
  <si>
    <t>[글쓰기 기법 1-스캠퍼 기법: 활용도가 높은 쓰기 기법은 따로 있다.]에 대하여 학습한다.</t>
  </si>
  <si>
    <t>[글쓰기 기법 2-거침없이 쓰기: 단순하고 효율적인 기법으로 시작해보자.]에 대하여 학습한다.</t>
  </si>
  <si>
    <t>[DT/DX와 정보보안]에 대하여 학습한다.</t>
  </si>
  <si>
    <t>[정보보안 기본 개념]에 대하여 학습한다.</t>
  </si>
  <si>
    <t>[정보보안의 종류]에 대하여 학습한다.</t>
  </si>
  <si>
    <t>[암호의 이해]에 대하여 학습한다.</t>
  </si>
  <si>
    <t>[네트워크 기본]에 대하여 학습한다.</t>
  </si>
  <si>
    <t>[네트워크 구성]에 대하여 학습한다.</t>
  </si>
  <si>
    <t>[인터넷과 TCP/IP]에 대하여 학습한다.</t>
  </si>
  <si>
    <t>[보안 위협요소와 백신]에 대하여 학습한다.</t>
  </si>
  <si>
    <t>[머신러닝 악성코드 백신]에 대하여 학습한다.</t>
  </si>
  <si>
    <t>[저작권 침해 보호]에 대하여 학습한다.</t>
  </si>
  <si>
    <t>[불법 및 유해 정보]에 대하여 학습한다.</t>
  </si>
  <si>
    <t>[사이버 범죄]에 대하여 학습한다.</t>
  </si>
  <si>
    <t>[디지털 변화와 신기술]에 대하여 학습한다.</t>
  </si>
  <si>
    <t>[저널리즘과 네티켓]에 대하여 학습한다.</t>
  </si>
  <si>
    <t>[디지털 경제활동과 전자금융]에 대하여 학습한다.</t>
  </si>
  <si>
    <t>[디지털 포렌식]에 대하여 학습한다.</t>
  </si>
  <si>
    <t>[인터넷 사기와 대응 방법]에 대하여 학습한다.</t>
  </si>
  <si>
    <t>[디지털 세상의 인터넷 윤리]에 대하여 학습한다.</t>
  </si>
  <si>
    <t>[정보보호 거버넌스]에 대하여 학습한다.</t>
  </si>
  <si>
    <t>[정보보안 대응관리]에 대하여 학습한다.</t>
  </si>
  <si>
    <t>[쉽게 이해하는 메타버스 개념]에 대하여 학습한다.</t>
  </si>
  <si>
    <t>[메타버스 핵심 요소를 파악하라!]에 대하여 학습한다.</t>
  </si>
  <si>
    <t>[메타버스의 구성 기술 A to Z]에 대하여 학습한다.</t>
  </si>
  <si>
    <t>[경제적 가치로 파악하는 메타버스의 비전]에 대하여 학습한다.</t>
  </si>
  <si>
    <t>[메타버스 산업! 주요 사례로 이해하다]에 대하여 학습한다.</t>
  </si>
  <si>
    <t>[메타버스의 산업 분야별 적용 사례 - 금융 분야]에 대하여 학습한다.</t>
  </si>
  <si>
    <t>[메타버스의 산업 분야별 적용 사례 - 교육·전시 분야]에 대하여 학습한다.</t>
  </si>
  <si>
    <t>[메타버스의 산업 분야별 적용 사례 - 문화·예술 분야]에 대하여 학습한다.</t>
  </si>
  <si>
    <t>[메타버스의 미래! 메타휴먼으로 성장하다]에 대하여 학습한다.</t>
  </si>
  <si>
    <t>[메타버스 시장의 주요 이슈와 향후 전망 읽기]에 대하여 학습한다.</t>
  </si>
  <si>
    <t>[메타버스 플랫폼 활용의 기초-1]에 대하여 학습한다.</t>
  </si>
  <si>
    <t>[메타버스 플랫폼 활용의 기초-2]에 대하여 학습한다.</t>
  </si>
  <si>
    <t>[메타버스와의 융합! NFT의 개념]에 대하여 학습한다.</t>
  </si>
  <si>
    <t>[메타버스와의 융합! NFT 시장 동향과 사례]에 대하여 학습한다.</t>
  </si>
  <si>
    <t>[실감형 콘텐츠의 개념 이해]에 대하여 학습한다.</t>
  </si>
  <si>
    <t>[실감형 콘텐츠의 제작을 위한 기초 요소]에 대하여 학습한다.</t>
  </si>
  <si>
    <t>[실감형 콘텐츠 종류와 개발 도구]에 대하여 학습한다.</t>
  </si>
  <si>
    <t>[실감형 콘텐츠 게임 엔진의 이해]에 대하여 학습한다.</t>
  </si>
  <si>
    <t>[실감형 콘텐츠의 인터랙션 요소와 휴먼팩터]에 대하여 학습한다.</t>
  </si>
  <si>
    <t>[실감형 콘텐츠 제작 기초 가이드라인]에 대하여 학습한다.</t>
  </si>
  <si>
    <t>사업타당성분석의 개념과 Flow를 이해하고 설명할 수 있다
타당성분석을 위한 재무제표를 읽고 분석할 수 있다
Pro forma를 이해하고, 적용할 수 있다
다양한 방법으로 수익성분석을 할 수 있다
Financing의 다양한 방법을 이해하고 활용할 수 있다</t>
  </si>
  <si>
    <t>근로관계에서 가장 기초가 되는 근로계약에 대해 명확히 이해하고, 주요 쟁점사항을 파악하여 실무적 관점에서 이를 활용할 수 있도록 한다.
노무관리의 기초가 되는 취업규칙의 의미와 운영에 관한 사항을 이해하고, 주요 쟁점사항을 파악하여 실무적 관점에서 이를 활용할 수 있도록 한다.
근로계약과 취업규칙을 통해 근로기준법 기초에 대한 이해도를 높이며, 개정 노동관계법령을 반영하여 근로계약서와 취업규칙을 작성, 변경할 수 있도록 함.</t>
    <phoneticPr fontId="1" type="noConversion"/>
  </si>
  <si>
    <t>애자일 팀으로 성장하기 위해 좋은 팀(Team)의 개념과 특성에 대해 학습할 수 있고 애자일 팀으로 나아가기 위해 팀원의 성장에 도움이 되는 완전한 솔직함 의  개념에 대해 이해하고 직접적 대립 과 인격적 교제 를 기반으로 있는 그대로의 사실로 피드백을 할 수 있으며 고객 가치 흐름 중심으로 팀이 구성되어야 하는 취지에 대해 학습하고  우리 조직의 적용점을 발견할 수 있다.</t>
  </si>
  <si>
    <t>효과적인 소통을 위해 '아모르 법칙에 대해 학습합니다.</t>
  </si>
  <si>
    <t>동료를 신뢰하고 애사심을 가져라, 동료 믿지 말고 돈 주는 만큼만 일해라라는 두 관점을 적절히 받아들여 슬기로운 직장생활을 할 수 있다.</t>
  </si>
  <si>
    <t>나쁜 칭찬'과 좋은 칭찬'의 특징을 알고, 칭찬을 통해 상대의 마음을 열 수 있다.</t>
  </si>
  <si>
    <t>왜 많은 사람들이 노쇼를 하는지 알아보고, 약속을 지키는 방법에 대해 설명할 수 있다.</t>
  </si>
  <si>
    <t>순간적 분노에 대해 알아보고 참으며 이기는 방법에 대해 설명할 수 있다.</t>
  </si>
  <si>
    <t>독하다는 말이 등장한 배경과 해당 문구가 담고 있는 뜻을 이해할 수 있고 독한 행동, 독한 리더십의 만연이 불러올 문제점에 대해 인지할 수 있으며 온화한 성품과 학습 능력으로 성취를 이룬 라파엘로 삶의 교훈에 대해 학습할 수 있다.</t>
  </si>
  <si>
    <t>갈등관리 유형별 효과적인 상황을 이해하고 설명할 수 있으며 갈등관리 유형별 부정적인 상황을 이해하고 설명할 수 있다.</t>
  </si>
  <si>
    <t>위기를 예측하고 대응하며 극복하는 방법을 이해하고 설명할 수 있고 Heinrichs Law의 법칙을 통해 위기의 시그널을 이해하고 대처할 방법을 설명할 수 있다.</t>
  </si>
  <si>
    <t>집단의 문제와 개인의 문제로 인해 수정을 하지 못하는 이유를 이해하고 설명할 수 있으며 수정을 위한 행동의 6단계를 이해하고 설명할 수 있다.</t>
  </si>
  <si>
    <t>나만 옳고 너는 틀리다.는 생각의 위험성을 이해하고 서로의 차이를 존중하는 방법을 설명할 수 있다.</t>
  </si>
  <si>
    <t>성과로 연결되는 영업 기회 분석과 고객 유치‧유지 역량을 습득하여 분석할 수 있다.</t>
  </si>
  <si>
    <t>성과로 연결되는 DB와 DT를 통한 영업 기회 설계 역량을 확보할 수 있다.</t>
  </si>
  <si>
    <t>시대적 환경을 고려한 시간 관리의 개념과 가치를 이해하고 설명할 수 있다.</t>
  </si>
  <si>
    <t>시간의 의미와 시간에 대한 두 가지 속성을 이해하고 적용할 수 있다.</t>
  </si>
  <si>
    <t>효과적인 삶을 만드는 법칙으로서의  시간 관리의 의미를 생각하고 실천할 수 있다.</t>
  </si>
  <si>
    <t>현시대 환경을 반영한 시간 관리의 패러다임을 적용할 수 있다.</t>
  </si>
  <si>
    <t>시간관리를 방해하는 미루는 습관 과 시간낭비 요소 극복방법을 활용할 수 있다.</t>
  </si>
  <si>
    <t>서비스의 정의와 그것의 다양한 영역, 그리고 SERVICE라는 여섯 글자에 담긴 훌륭한 서비스의 특징을 설명할 수 있다.</t>
  </si>
  <si>
    <t>구글 사이트를 이용해 전문가가 아니더라도 웹 사이트를 쉽게 만들 수 있고 이벤트나 행사를 알리기 위해 웹 페이지를 활용할 수 있으며 사이트 주소를 회사명.com으로 바꿀 수 있다.</t>
  </si>
  <si>
    <t>에자일 조직구조의 특징 이해에 기반한 도입할 수 있다.</t>
  </si>
  <si>
    <t>조직 혹은 개인 내부에서 성공 경험을 재현하려는 시도의 중요성과 부하직원의 동기부여를 위한 밝은 점' 활용 방향성을 분명하게 인식할 수 있다.</t>
  </si>
  <si>
    <t>단기감정 때문에 일을 그르치지 않도록 마인드를 제고하고, 약간의 거리감에 대한 효과를 이해하여 활용할 수 있다.</t>
  </si>
  <si>
    <t>10-10-10 기법 적용 메커니즘과 단순노출효과 및 손실회피 성향을 이해하고 극복할 수 있는 방안을 모색할 수 있다.</t>
  </si>
  <si>
    <t>중요한 요인에 초점을 맞출 수 있는 안목의 중요성과 두 가지 효과적인 질문을 통한 심리적 관점의 전환으로 올바른 의사결정을 할 수 있다.</t>
  </si>
  <si>
    <t>미래 중심으로 암울한 시나리오와 낙관적 시나리오라는 두 가지 측면의 검토를 통해 현명한 의사결정을 설명할 수 있다.</t>
  </si>
  <si>
    <t>인기있는 팔로워와 능력 있는 팔로워의 공통점을 설명할 수 있으며 팔로워십 실천을 위한 행동지침과 팔로워십 실천에 있어 기본과 응용에 대해 설명할 수 있다.</t>
  </si>
  <si>
    <t>투자자가 시장 위험을 회피하는 최고의 방법은 최고의 시장에 투자하는 것입니다. 최고의 시장이 어디인지 알려드립니다.</t>
  </si>
  <si>
    <t>소설 [뉴로맨서]에서 처음 제안된 개념인 사이버스페이스(Cyber Space)의 본질을 분석하고, 가상현실의 가능성도 함께 생각해봅니다.</t>
  </si>
  <si>
    <t>가장 근원이 되는 질문 왜?. 우리가 어째서 이 일을 선택하고 일하는지에 대해 고찰해보자</t>
  </si>
  <si>
    <t>[전기영상법]에 대하여 학습한다.</t>
  </si>
  <si>
    <t>인간의 창의성은 어디서, 어떻게 탄생하는 것일까? 휘고 쪼개고 섞는 창조하는 뇌의 세 가지 전략을 소개한다.</t>
  </si>
  <si>
    <t>[전기영상법·기본회로와 법칙·정자계 예상문제]에 대하여 학습한다.</t>
  </si>
  <si>
    <t>역사의 아버지 헤로도토스. 최초의 동서양 격돌인 페르시아 전쟁을 바탕으로 역사의 의미를 바꾼 고전 &lt;역사&gt;를 남겼다. 2,500년 지중해와 중앙아시아로 떠나는 여행. 문화, 역사, 철학과 신화가 버무려진 인문학 고전의 정수를 맛본다.</t>
  </si>
  <si>
    <t>고전에 고전하는 당신을 위한 고전 강의. 카페에 앉아서 10분 만에 이해하는 플라톤의 &lt;향연&gt;. 소크라테스가 말한다. 철학은 에로스다!</t>
  </si>
  <si>
    <t>불확실성의 시대, 글로벌 기업들은 어떻게 디지털 트랜스포메이션 하고 있는가? 패러다임의 변화에 따라 기업의 비전과 전략 방향을 수립하고, 미래지향적 사고를 가질 수 있다.</t>
    <phoneticPr fontId="1" type="noConversion"/>
  </si>
  <si>
    <t>메타버스에 살고 NFT에 투자하는 메타리치의 시대
또 하나의 경제 생태계인 메타버스 안에서 NFT의 중요성을 알고,
새로운 비즈니를 기회를 찾아보자!</t>
    <phoneticPr fontId="1" type="noConversion"/>
  </si>
  <si>
    <t>미래를 예측하는 디지털 기술의 핵심, 빅데이터
기업의 IT 기술 발전과 새로운 비즈니스 창출을 이루기 위해 빅데이터의 정의부터 활용 방법과 각 산업의 사례에 대해 살펴보자!</t>
    <phoneticPr fontId="1" type="noConversion"/>
  </si>
  <si>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알 수 있으며, 모든 임직원들이 조직의 승리와 성장을 위해 한 방향으로 전략을 수행할 수 있게 될 것입니다. 또한, 직장인들이 어려워하고 피하고 싶었던 재무제표를 쉽고 친근하게 접근할 수 있도록 하여 직무는 물론 기업의 경영흐름까지 이해할 수 있는 안목을 가질 수 있도록 합니다.</t>
    <phoneticPr fontId="1" type="noConversion"/>
  </si>
  <si>
    <t>[전류 자기 현상-1]에 대하여 학습한다.</t>
  </si>
  <si>
    <t>글로벌 시대, 이제 한국을 넘어 세계 시장으로 진출하라!  기업의 해외 시장 진출, 시장이 큰 만큼 실패 위험도 많다. 시장을 선정하고 성공적으로 뿌리내릴 수 있는 전략 수립을 위한 모든 것을 알아보자!</t>
    <phoneticPr fontId="1" type="noConversion"/>
  </si>
  <si>
    <t>[전류 자기 현상-2]에 대하여 학습한다.</t>
  </si>
  <si>
    <t>빅데이터 시대, 데이터 사이언스가 과학적인 비즈니스 의사결정을 위한 솔루션으로 각광받고 있다. 본 과정을 통해 다양한 데이터 분석법과 활용방안에 대해 학습하고 이를 현업에 적용할 수 있을 것이다.</t>
    <phoneticPr fontId="1" type="noConversion"/>
  </si>
  <si>
    <t>어떻게 기업 가치를 극대화할 수 있을까? 기업 경영의 기본인 재무관리를 통해 기업 가치를 극대화하고,
올바른 의사결정을 할 수 있는 방법을 살펴보자!</t>
    <phoneticPr fontId="1" type="noConversion"/>
  </si>
  <si>
    <t>합리적인 경영 의사결정에 필수인 기업 경영의 언어, 회계! 비즈니스와 직결된 회계 정보 분석을 통해 혁신 이슈를 발굴하고 목표이익을 달성하여 경영 개선을 이루어내자!</t>
    <phoneticPr fontId="1" type="noConversion"/>
  </si>
  <si>
    <t>숫자에 미래 가치를 더하는 파이낸셜 스토리의 힘! 전략과 기획 중심에서 ‘스토리’를 중심에 놓는 경영으로 변화해가는 환경 속에서 어떤 기업이 살아남고 성장할 수 있을지 학습한다.</t>
    <phoneticPr fontId="1" type="noConversion"/>
  </si>
  <si>
    <t>기업의 사회적 책임과 생존력을 높이는 ESG 경영, 기업 경영의 새로운 트렌드인 ESG 이슈를 선점하고 해결함으로써 뉴노멀 시대의 기회를 만드는 기업으로 성장하자!</t>
    <phoneticPr fontId="1" type="noConversion"/>
  </si>
  <si>
    <t>지구와 기업의 Win-Win 전략! 세계 경제의 거스를 수 없는 물결, 탄소중립 시대가 왔다!  ESG 경영을 바탕으로 하는 탄소중립 시대에서, 기업들은 어떤 점을 대비해야 할까? 미래 기업의 판도는 이미 바뀌고 있음을 자각하고 탄소중립의 필요성과 ESG 경영을 다양한 관점을 통해 설명한다.</t>
    <phoneticPr fontId="1" type="noConversion"/>
  </si>
  <si>
    <t>실무에서 인정받는 만렙 기획자의 업무 기술,기획자의 생각법, 기획과 기획 업무에 대한 전반적인 이해부터 기획자에게 필요한 역량, 만렙 기획자로 성장하는 TIP까지 알아보자!</t>
    <phoneticPr fontId="1" type="noConversion"/>
  </si>
  <si>
    <t>브랜드 또는 상품이 고객에게 전달되는 과정을 기획하는 사람, MD, 진짜 ‘MD의 일’에 대해 전반적으로 이해하고 MD의 개념과 역할부터 기획 아이디어를 도출하는 방법까지 알아보자!</t>
    <phoneticPr fontId="1" type="noConversion"/>
  </si>
  <si>
    <t>보고서, 제안서, 기획서 등 직장인이라면 갖춰야 할 역량, 비즈니스 라이팅! 비즈니스 라이팅을 해야 하는 목적부터, 기초, 실무를 다져 상사가 주목하는 글, 동료들이 감탄하는 글, 후배들이 따라 배우는 비즈니스 라이팅 작성 노하우를 알아보자!</t>
    <phoneticPr fontId="1" type="noConversion"/>
  </si>
  <si>
    <t>대면과 비대면을 오가는 이 시대 직장인들, 원활한 커뮤니케이션과 소통을 위해서는 문해력 역량이 더더욱 중요하다. 성과’를 보장하는 글쓰기(보고서, 프레젠테이션)부터 ‘글’로하는 처세술(이메일, 메신저, 협업툴)까지! 제대로 된 텍스트 커뮤니케이션을 하고 싶은 모든 직장인에게 비즈니스 문해력을 갖추는 비법을 알려준다.</t>
    <phoneticPr fontId="1" type="noConversion"/>
  </si>
  <si>
    <t>▪ 원활한 커뮤니케이션을 통해 성과를 창출하자! 커뮤니케이션 스킬을 통해 업무 효율성을 높이고 관계를 원활히 하여 조직을 활성화하기 위한 과정!</t>
  </si>
  <si>
    <t>협상도 결국은 사람이 하는 일, 사람 간의 일에는 감정이 중요합니다. 감정이 틀어지면 그 어떤 좋은 조건도 눈에 들어오지 않는 법! 제품을 바탕으로 상대의 감정을 터치하여 원하는 결과를 얻어내는 협상의 기술을 알려드립니다.</t>
    <phoneticPr fontId="1" type="noConversion"/>
  </si>
  <si>
    <t>기업 실무용 프레젠테이션은 강연, 행사, 홍보 프레젠테이션과는 달라야 한다. 업무에서 통하는 리얼 프레젠테이션이 무엇인지, 보고 대상 맞춤형 프레젠테이션과 문서 작성 스킬, 발표 스킬까지. 99% 현장을 위한 리얼 프레젠테이션을 학습한다.</t>
    <phoneticPr fontId="1" type="noConversion"/>
  </si>
  <si>
    <t>나의 주장을 어필해야만 하는 직장에서, 계속되는 프레젠테이션과 협상, 회의, 발표 등등.. 매력적이고 경쟁력있는 목소리의 중요성은 더욱 커지고 있다. 보이스 트레이닝을 통해 우리가 원래 가지고 있는 매력적인 목소리를 다시 찾아 효과적으로 타인을 설득하고, 경쟁력있는 직장인이 되어보자!</t>
    <phoneticPr fontId="1" type="noConversion"/>
  </si>
  <si>
    <t>환경은 변했지만 팀을 통해서 협업과 시너지를 추구하는 본질은 변하지 않았고, 마찬가지로 인간이 지닌 보편적인 속성과 소통이 주는 의미도 변하지 않았습니다. 소통을 통해 팀원들이 소속감과 성장감을 느낄 수 있도록 돕고, 일터에서의 몰입을 높이기 위해서 리더는 상황별로 적합한 소통 기술을 갖추고 발휘해야 합니다.</t>
    <phoneticPr fontId="1" type="noConversion"/>
  </si>
  <si>
    <t>1990년대부터 대두된 애자일 방법론은 창의적인 성과물 도출을 위한 실천적인 방법론으로 자리매김하고 있습니다. 본 과정에서는 애자일 방법을 기반으로 하면서도 스크럼에서 다루고 있지 않은 전통적 프로세스의 장점을 접목하여 국내 현실에 적합한 프로젝트 관리 방법의 균형점을 제시합니다. 또한, 프로젝트 관리자가 이를 실무에 직접 적용하여 프로젝트를 성공적으로 이끌 수 있는 역량을 배양하는 데 도움을 줍니다.</t>
    <phoneticPr fontId="1" type="noConversion"/>
  </si>
  <si>
    <t>기업의 컴플라이언스 역량 키우기, 기업과 기업 구성원들의 준법관리 역량을 한 단계 높이기 위해 경영전략과 준법관리 시각을 통합적으로 살펴보자!</t>
    <phoneticPr fontId="1" type="noConversion"/>
  </si>
  <si>
    <t>수평적 조직문화를 선호하는 구성원들을 이끌기 위해서는 팀원들을 공감하는 감성지능은 물론 상대의 마음을 열 수 있는 소통 스킬도 갖춰야 합니다. 리더십은 타고나는 것이 아니라 ‘오랜 시간의 실천‘을 통해서 향상되고 발휘되는 것입니다. 그리고 혼자서 나아가는 것이 아니라 조직원 모두가 자발적 참여를 통해 집단지성을 발휘하도록 하는 것이 새로운 시대의 리더입니다. 새로운 시대가 원하는 리더의 루틴, 지금부터 실천해야 합니다.</t>
    <phoneticPr fontId="1" type="noConversion"/>
  </si>
  <si>
    <t>그 어느 때보다 협업은 중요하고, 가장 필요한 역량이 되었습니다. 그렇다고 지금까지 행해오던 협업으로는 변화를 헤쳐나가기엔 부족합니다. 코로나19로 인해 고용과 노동시장이 변했기 때문입니다. 긱 이코노미, 긱 워커의 시대에는 효율적인 노동이 중시되며, 노동의 수요에 따라 그때 그때 유연하게 노동력이 공급됩니다. 협업의 기회와 파트너조차 잠재적으로 존재하는 이 시대에 리더는 어떻게 협업을 이끌어야 할까요? 기존과는 다른 환경을 고려하는 협업의 기술, 지금부터 주목해야 합니다.</t>
    <phoneticPr fontId="1" type="noConversion"/>
  </si>
  <si>
    <t>[전류의 자기현상 예상문제]에 대하여 학습한다.</t>
  </si>
  <si>
    <t>부동산 거래 사고를 예방하기 위한 거래 관련 법률 및 계약 체크리스트 제시! 부동산 매매, 임대차 등 현장에서 흔히 발생하는 부동산 거래 관련 분쟁에 적용할 수 있는 사례를 중심으로 구성하였습니다. 특히 자주 발생하는 부동산 관련 사기를 유형별로 분류하고, 각각에 대처하는 방법을 알기 쉽게 제시하였고, 분쟁과 관련된 판례마다 복잡한 내용을 핵심 포인트로 요약함으로써 누구나 쉽게 결과를 인지하면서 판례를 쉽게 이해하도록 구성하였습니다.</t>
    <phoneticPr fontId="1" type="noConversion"/>
  </si>
  <si>
    <t>[전자계]에 대하여 학습한다.</t>
  </si>
  <si>
    <t xml:space="preserve">본 과정은 에니어그램을 개인의 성장에 어떻게 활용할 것인가를 보여주고 유형의 리더들이 보여준 실제적이고 성공적인 사례들을 통해서 조직 내에서 에니어그램 리더십을 활용할 수 있는 방법을 담았습니다. 또한, 에니어그램의 기본 이론과 9가지 성격유형에 따른 리더십 유형을 파악하고 그 리더십의 수준과 발달, 성장은 어떻게 이뤄져야 하는지 다양한 사례와 예시를 바탕으로 구성하였습니다. </t>
    <phoneticPr fontId="1" type="noConversion"/>
  </si>
  <si>
    <t>밀레니얼 세대의 입사는 기존 세대와의 가치 차이로 인한 소통 문제점을 대두시켰다. 변화하는 세대에 맞춰 리더도 요즘 사람의 요즘 커뮤니케이션을 해야 한다. 본 과정은 꼰대와 리더 사이에서 방황하는 이 시대의 훌륭한 리더들을 위해 통하는 커뮤니케이션 방법을 알려준다.</t>
    <phoneticPr fontId="1" type="noConversion"/>
  </si>
  <si>
    <t>직장 생활에서의 갈등은 어제오늘 일이 아니며, 특정인 또는 특정 조직에만 있는 것이 아니다. 갈등은 시간과 강도 등 정도의 차이가 있을 뿐, 누구나 겪고 어느 조직에나 존재하는 보편적이고 흔한 것이다. 그러나 갈등은 조직에게 해결해야 할 문제이자 극복해야 할 과제이다. 리더로서 어떻게 하면 조직에서의 갈등을 효과적으로 관리할 수 있는 방안을 제시한다.</t>
    <phoneticPr fontId="1" type="noConversion"/>
  </si>
  <si>
    <t>진정한 동기 부여는 직원의 행복이 우선시 되어야 한다. 이를 위해 동기부여 이론의 정확한 이해와 활용이 뒷받침되어야 한다. 동기 부여를 통해 직원 나아가 조직의 행복을 위하고 진정한 성과를 창출하자!</t>
    <phoneticPr fontId="1" type="noConversion"/>
  </si>
  <si>
    <t>소통과 공감으로 ‘Reverse’하여 ‘Rebirth’되는 신개념 계층교육 시리즈, 다시 태어나지 않으면 변하지 않을 것 같은 리더, 다시 태어나는게 빠를 것 같은 팔로워! 서로에 대한 소통과 공감으로 분위기 반전을 노리는 구성원들에게 필요한 신개념 계층교육입니다.</t>
    <phoneticPr fontId="1" type="noConversion"/>
  </si>
  <si>
    <t>변화, 성장 그리고 발전을 이끌어내는 코칭 솔루션, 변화와 성장 그리고 발전을 이끌어내는 코칭 솔루션의 모든 것! 조직 구성원과 좋은 관계를 형성하여 구성원의 변화 동기를 유발하고, 스스로 변화하겠다는 결심을 할 수 있도록 돕는 코칭 방법을 알아보자.</t>
    <phoneticPr fontId="1" type="noConversion"/>
  </si>
  <si>
    <t>급격한 환경변화와 치열해진 경쟁으로 피할 수 없는 조직의 변화! 국내 최고의 변화전문가로 활동하고 있는 변화디자이너, 허일무 박사의 변화관리 솔루션을 통해 구성원과 함께 나아가는 진정한 변화리더가 되자.</t>
    <phoneticPr fontId="1" type="noConversion"/>
  </si>
  <si>
    <t>일 잘하는 사람은 다른 사람의 마음을 꿰뚫어 본다! 일 잘하는 사람은 ‘관계’에 있어서도 오해와 편견에 사로잡히지 않고 객관적이고 진실되게 사람을 대한다. 직장인이 흔히 겪을 수 있는 대인관계에 대한 착각은 무엇이 있을까? 그 착각에 대한 올바른 해석과 관련 애로사항에 대한 해결책을 모색해보자!</t>
    <phoneticPr fontId="1" type="noConversion"/>
  </si>
  <si>
    <t>직무는 프로, 리더는 아마추어인 초보팀장을 위한 온보딩 매뉴얼 A to Z, MZ세대를 리드해야 하는 MZ세대 조직장을 위한 리더십역량, 성과관리 스킬, 멘탈관리 방법까지!</t>
    <phoneticPr fontId="1" type="noConversion"/>
  </si>
  <si>
    <t>본 과정은 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알아봅니다.</t>
    <phoneticPr fontId="1" type="noConversion"/>
  </si>
  <si>
    <t>시대와 조직이 원하는 리더, 문제해결, 코칭, 프로젝트 관리 역량으로 증명하자. 빠르게 변화하는 사회의 조직은 시대에 걸맞는 리더를 원합니다. 그러기 위해서는 교과서적인 광범위한 리더십이 아닌, 상황에 맞는, 팀원에 맞는 실질적인 관리 업무 역량이 필수적입니다. 팀장은 성과의 주체도 아니고 지시만 내리는 사람도 아닙니다. 팀원들과 함께 부딪히고 해결하며, 그들이 성과를 낼 수 있게 도와주는 사람입니다. 문제해결, 코칭, 프로젝트 관리 역량을 통해 시대와 조직이 원하는 리더임을 증명해야 합니다.</t>
    <phoneticPr fontId="1" type="noConversion"/>
  </si>
  <si>
    <t xml:space="preserve">실전에서 활용할 수 있는 가이드가 필요하다! 고객 유형화를 통해 그게 맞는 응대 방법을 배우고 응대 매뉴얼을 직접 작성해 실전 업무에 적용해보자! </t>
    <phoneticPr fontId="1" type="noConversion"/>
  </si>
  <si>
    <t>고객의 불만을 어떻게 해결하고 잘 처리할 것인가? 시장의 변천사, 기업 CS전략의 변화, 불만고객의 개념, 불만고객으로부터 직원을 보호할 수 있는 방법까지 알아보자!</t>
    <phoneticPr fontId="1" type="noConversion"/>
  </si>
  <si>
    <t>초보자도 데이터 리터러시 역량을 얻을 수 있는 친절한 데이터 활용 가이드! 데이터 분석이라는 복잡해보이는 영역에 '엑셀'이라는 친숙한 분석 도구를 이용해 누구나 쉽게 데이터와 데이터 분석을 이해할 수 있도록 한다. 데이터 개념과 데이터 기반 의사결정을 이해하고 데이터 분석을 실습하며 데이터 기반 문제 해결 능력을 키울 수 있다.</t>
    <phoneticPr fontId="1" type="noConversion"/>
  </si>
  <si>
    <t>현실에서 매일 마주하는 비즈니스 문제들을 스토리를 따라가며 해결해가는 Problem-Based Learning 과정! 실제 데이터셋을 기반으로 도메인 지식, 다양한 분석 모델, 통계를 결합하여 전략적 의사결정을 도출해보자.</t>
    <phoneticPr fontId="1" type="noConversion"/>
  </si>
  <si>
    <t>어려운 함수 기반의 엑셀은 그만, 클릭 몇 번으로 엑셀 고급 기능을 활용하는 과정! 업무 활용도는 높지만 생소한 기능의 엑셀 고급 기능을 효과적으로 학습하며 업무 자동화와 데이터 전처리, 데이터 모델링, 고급 시각화 역량까지 한번에 습득, 데이터 분석 레벨을 쑥쑥 올려보자!</t>
    <phoneticPr fontId="1" type="noConversion"/>
  </si>
  <si>
    <t>스킬보다 더 중요한 것은 데이터에서 새로운 가치를 발견하고, 데이터 안에 담긴 무한한 가능성을 찾아내는 실무 능력이다. 실제 기업 현장에선 어떤 데이터를 어떻게 분석하고 있는지, 데이터 분석 내용을 어떻게 활용하여 경영을 혁신하고, 상품과 기업의 가치를 높이는 방법에 대해 알아본다.</t>
    <phoneticPr fontId="1" type="noConversion"/>
  </si>
  <si>
    <t>[전자계 예상문제]에 대하여 학습한다.</t>
  </si>
  <si>
    <t>통계에 장벽을 느끼는 직장인을 위한 통계 입문 강의! 데이터 분석의 기본기가 되는 통계 지식을 익혀 데이터 기반의 판단을 해보자!</t>
    <phoneticPr fontId="1" type="noConversion"/>
  </si>
  <si>
    <t>평범한 직장인을 위한 데이터 사이언스 입문 강의! 데이터 분석에 대한 막연한 두려움을 없애고, 데이터 사이언스의 전반적인 이해를 통해 각자의 업무에 적용해보자!</t>
    <phoneticPr fontId="1" type="noConversion"/>
  </si>
  <si>
    <t>방대한 양의 데이터셋을 통계 분석하는데 특화된 R을 활용하여 쉽게 데이터 분석할 수 있는 과정! 프로그래밍을 처음 배우는 사람도 데이터 분석이 필요한 현업에서 필수적인 R 활용 역량을 확보해보자!</t>
    <phoneticPr fontId="1" type="noConversion"/>
  </si>
  <si>
    <t>기초 통계 지식을 습득하여 평소 통계가 낯설거나 통계에 자신 없던 분들도 R을 활용하여 쉽게 데이터 분석할 수 있는 과정! 기초적이지만 놓치기 쉬운 R의 기초문법과 데이터 구조를 이해하고 다양한 예제와 실습으로 데이터 분석 역량을 길러보자!</t>
    <phoneticPr fontId="1" type="noConversion"/>
  </si>
  <si>
    <t xml:space="preserve">머신러닝의 다양한 기법들을 실제 데이터를 통해 학습하며 데이터를 기반으로 미래를 예측해보자! </t>
    <phoneticPr fontId="1" type="noConversion"/>
  </si>
  <si>
    <t>머신러닝이 어렵고 복잡할 거란 편견은 그만! 이론부터 실전 프로젝트까지 단계별로 머신러닝 핵심을 깨우쳐가는 과정!</t>
    <phoneticPr fontId="1" type="noConversion"/>
  </si>
  <si>
    <t>파이썬으로 데이터를 시각화하여 실무에 적용하고 머신러닝 개념까지 입문! 데이터 분석 목적에 따라 다양한 방법으로 데이터를 시각화하여 인사이트를 도출하고 실전 프로젝트 사례를 통해 실무에 바로 적용할 수 있는 실습을 진행하는 교육 과정. Matpolib과 Seaborn, Folium을 활용하여 데이터 특성에 따라 다양한 방법으로 데이터를 시각화하고 머신러닝의 개념을 쉽게 입문하자!</t>
    <phoneticPr fontId="1" type="noConversion"/>
  </si>
  <si>
    <t>디지털 마케팅 전반에 걸친 체계적인 데이터 기반 그로스 마케팅 실무에 적용하는 방법을 제시하고, 세계 유수 기업의 그로스 마케팅 역량이 어떤 것이 있는지 학습하는 과정!</t>
    <phoneticPr fontId="1" type="noConversion"/>
  </si>
  <si>
    <t>디지털 시대의 경쟁력, 디지털 리터러시! 디지털 기술의 작동 구조와 영향력까지 이해할 수 있는 과정!</t>
    <phoneticPr fontId="1" type="noConversion"/>
  </si>
  <si>
    <t>비전공자도 엑셀로 많은 양의 데이터를 병합, 편집 및 정리하여 방대한 양의 데이터를 손쉽게 다루어 업무에 실질적인 성과를 가져다주는 과정!</t>
    <phoneticPr fontId="1" type="noConversion"/>
  </si>
  <si>
    <t>고객들의 선호도를 결정할 가장 중요한 요인이 무엇인지 알아내기 위한 컨조인트 분석, 전략의 효율성을 평가하는 손익분기점 비율 분석, 여러 가능한 대안 중 가장 효과적인 방안을 찾는 시나리오 분석 등 다양한 전략적 의사결정을 위한 비즈니스 분석법을 손 쉬운 도구인 엑셀로 실행하는 방법을 배우는 과정!</t>
    <phoneticPr fontId="1" type="noConversion"/>
  </si>
  <si>
    <t>콘텐츠 기반 추천과 유사한 사용자 기반 추천 알고리즘의 차이를 이해하고, 협업적 필터링을 간단한 통계 함수로 실행하는 요령을 학습함으로써 마케팅, 세일즈에서 두루 활용되는 개념을 실제 데이터로, 가장 실용적인 도구로, 클릭 몇 번의 간단한 방법으로 원본 데이터에서 결론까지 도출하는 과정!</t>
    <phoneticPr fontId="1" type="noConversion"/>
  </si>
  <si>
    <t>데이터 시각화의 효용과 데이터의 논리적 연결, 점 추정과 구간 추정의 필수 개념과 더불어, 다양한 대안을 두고 판매지점의 역량을 하나로 모으기 위해 단계에 따라 선택지를 점차 좁혀 가는 비즈니스 분석을 진행하는 과정!</t>
    <phoneticPr fontId="1" type="noConversion"/>
  </si>
  <si>
    <t>‘마소 전자마트’라는 가상의 기업을 배경으로 약 7만 건의 일상적인 제품 판매 정보 데이터를 가장 대중적인 데이터 분석 도구인 엑셀을 활용해 다양한 각도에서 분석하고 성과를 개선해가는 방법을 학습하는 과정!</t>
    <phoneticPr fontId="1" type="noConversion"/>
  </si>
  <si>
    <t>시간의 흐름에 따라 시시각각 달라지는 매출액과 이익 자료를 토대로 경향성을 판단하는 CAGR, Z분석, 자귀회귀모형(AR), 이동평균법(MA)의 대표인 지수평활법 등 계절적 변동을 담은 시계열 데이터를 분석함으로써 다음 달 제품 판매량을 추정하는 다양한 분석 모델을 배우는 과정!</t>
    <phoneticPr fontId="1" type="noConversion"/>
  </si>
  <si>
    <t xml:space="preserve">엑셀에 탑재된 기능을 활용하여 흩어져 있던 데이터를 한눈에 볼 수 있게 차트로 완성하고 간편하게 핵심만을 전달하하여 조직의 목표를 달성할 수 있게 돕는 과정!
</t>
    <phoneticPr fontId="1" type="noConversion"/>
  </si>
  <si>
    <t xml:space="preserve">데이터 분석의 결과물을 바탕으로 DT에 대한 전략적 의사결정 인사이트를 발굴하고 활용하는 방법과 데이터 기반 의사결정이 조직의 전략 수립에 적용되는 실질적인 방향성을 이해할 수 있는 과정!
</t>
    <phoneticPr fontId="1" type="noConversion"/>
  </si>
  <si>
    <t>데이터 시각화 입문을 위한 기본 내용부터 시각화 보고서를 구글 데이터 스튜디오 기반으로 작성해서 비즈니스 인사이트를 도출하자!</t>
    <phoneticPr fontId="1" type="noConversion"/>
  </si>
  <si>
    <t>복잡한 데이터도 한 눈에 보기 쉽게 시각화하고, 데이터를 통한 가장 합리적인 비즈니스 의사결정 능력을 Power BI를 통해 기를 수 있는 과정!</t>
    <phoneticPr fontId="1" type="noConversion"/>
  </si>
  <si>
    <t>요즘 다시 뜨는 CRM의 기본 개념부터 최신 트렌드의 실무 영역까지 알아보고, 우리 기업에서는 어떻게 유기적으로 CRM을 활용할 수 있을지 알아봅시다!</t>
    <phoneticPr fontId="1" type="noConversion"/>
  </si>
  <si>
    <t xml:space="preserve">고객을 끌어당기는 마케팅 메시지를 담은 콘텐츠를 직접 제작하고 콘텐츠별 전략과 제작팁을 모두 학습할 수 있는 과정! 배너부터 영상, 카드뉴스 제작 뿐만 아니라 랜딩 페이지와 채널별 콘텐츠를 제작하며 고객이 혹하는 콘텐츠 제작 역량을 함양해보자. </t>
    <phoneticPr fontId="1" type="noConversion"/>
  </si>
  <si>
    <t>[정자계-1]에 대하여 학습한다.</t>
  </si>
  <si>
    <t>지금 당장!! 업무에 활용할 수 있는 디지털마케팅 실무 가이드, 디지털마케팅 실무를 시작해야 할 모든 마케터들에게 필요한
디지털 마케팅 실무 지식과 다양한 디지털 채널의 실제 활용 방안</t>
    <phoneticPr fontId="1" type="noConversion"/>
  </si>
  <si>
    <t>지금 바로 실무에 적용할 수 있는, 초보자를 위한 구글 애널리틱스4</t>
    <phoneticPr fontId="1" type="noConversion"/>
  </si>
  <si>
    <t>메타버스의 개념과 그 기반 기술과 구성요소에 대해 일목요연하게 정리하고 여기에 더해 메타버스를 활용한 다양한 마케팅 사례와 적용법, 그리고 그 장단점까지 알기 쉽게 분석하여 제시합니다. 이제 남은 일은 우리 기업, 또 나의 상황에 맞는 활용 방법을 선택하여 마케팅 전략을 수립하는 것뿐입니다.</t>
    <phoneticPr fontId="1" type="noConversion"/>
  </si>
  <si>
    <t>디지털 미디어 시대에 필요한 광고와 마케팅 관련 최신 트렌드와 새로운 흐름을 담아 스마트 시대에 편승하는 인사이트를 담고 있습니다.</t>
    <phoneticPr fontId="1" type="noConversion"/>
  </si>
  <si>
    <t>프리미어프로 CC2020의 최신 내용을 기반으로 프리미어프로 CC2020을 배우고자 하는 사람이나, 더 나은 퍼포먼스를 배우고자 하는 영상 초급자를 위한 강의를 제공한다.</t>
    <phoneticPr fontId="1" type="noConversion"/>
  </si>
  <si>
    <t>영상 그래픽 디자이너이자 프로젝트 아트 디렉터인 현수진 작가의 직강으로 애프터 이펙트의 기초부터 응용까지 사용자에게 필요한 기능을 체계적으로 학습할 수 있도록 제공한다.</t>
    <phoneticPr fontId="1" type="noConversion"/>
  </si>
  <si>
    <t>[정자계-2]에 대하여 학습한다.</t>
  </si>
  <si>
    <t>[정전계-1]에 대하여 학습한다.</t>
  </si>
  <si>
    <t>빈번히 발생하는 임대차 소송·분쟁에 대비하고, 해결하기 위한임대차 관련 법률 핵심 포인트 제시! 임대차 관련 소송·분쟁이 빈번히 발생하고 있습니다. 이러한 분쟁을 사전에 예방하고, 사후에 해결하기 위해서는 임대차 관련 법률에 대한 확실한 이해가 필요합니다. 본 과정에서는 임대차 관련 핵심법률인 민법, 주택임대차보호법, 상가건물임대차보호법에 대한 핵심 조문을 다양한 사례에 접목하여 구성하였습니다.</t>
    <phoneticPr fontId="1" type="noConversion"/>
  </si>
  <si>
    <t>[정전계-2]에 대하여 학습한다.</t>
  </si>
  <si>
    <t>경제적 자유를 얻기 위한 직장인의 부동산 투자 로드맵 제시! 부동산 투자 담당자라면 부동산 투자운용 기법과 관련된 전반에 대한 기본적 사항을 반드시 알고 있어야 합니다. 다양한 투자기법과 운용방법을 제시하면서도 부동산의 본질적인 기초와 핵심을 놓치지 않았습니다. 이를 통해 부동산 투자 전반을 이해하고 성공적인 투자가 되도록 다양한 사례와 접목하여 내용을 구성하였습니다.</t>
    <phoneticPr fontId="1" type="noConversion"/>
  </si>
  <si>
    <t>입지상권분석, 좋은 상권과 상업시설 개발을 위한 첫 걸음! 상권은 트렌드와 시기에 쫓겨 흥망성쇠를 반복하는 생애주기를 갖고 있습니다. 부동산 투자 담당자는 다양한 유형의 상권을 익히고 분석할 수 있어야 합니다. 또한, 새롭게 들어서는 상권의 흥망을 사전에 분석하고, 성공적인 투자가 될 수 있도록 이끌어야 합니다. 본 과정은 상권의 변화 요소를 찾고, 투자에 용이한 상권을 골라내는 안목을 키울 수 있도록 부동산 입지상권분석을 위한 이론과 다양한 사례를 제시하였습니다.</t>
    <phoneticPr fontId="1" type="noConversion"/>
  </si>
  <si>
    <t>포스트 팬데믹, 이제는 과거의 영업방식을 잊어야 할 때이다. IBM, Cisco, 오라클, 삼성, LG, 제록스 등 국내외 유수의 기업을 거쳐간 SME 4人4色의 B2B영업 노하우를 알아보자.</t>
    <phoneticPr fontId="1" type="noConversion"/>
  </si>
  <si>
    <t>어떻게하면 남들보다 ChatGPT를 효과적으로 활용할 수 있을까? 원하는 비즈니스 환경에서 ChatGPT를 호출하여 편리하고, 효과적으로 활용할 수 있는 방법을 알려드립니다!</t>
    <phoneticPr fontId="1" type="noConversion"/>
  </si>
  <si>
    <t xml:space="preserve">초거대 언어모델 기반의 ChatGPT와 Midjourney, Dall E 등 생성 AI 시스템에 중점을 두고, 생성 AI 100% 활용을 위한 프롬프트 엔지니어링을 실습 사례들과 함께 학습하여 포괄적인 이해를 얻을 수 있는 유니크한 과정! </t>
    <phoneticPr fontId="1" type="noConversion"/>
  </si>
  <si>
    <t>애자일과 전통적인 프로젝트 관리의 균형점을 찾아 팀이 자율적으로 움직이고 창의성을 발현할 수 있을 것이다.</t>
    <phoneticPr fontId="1" type="noConversion"/>
  </si>
  <si>
    <t>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phoneticPr fontId="1" type="noConversion"/>
  </si>
  <si>
    <t>본 과정은 수년간 전문 면접관으로 활동하고 있는 최고 전문가를 섭외하여, 면접 전형의 프로세스와 진행방법을 비롯해 면접관이 가져야 할 기본 소양과 커뮤니케이션 스킬을 담고 있습니다.</t>
    <phoneticPr fontId="1" type="noConversion"/>
  </si>
  <si>
    <t xml:space="preserve">본 과정은 인사평가의 목적과 기능, 전통적 평가방법에서 최근 다양한 기업에서 자주 활용되는 BSC, MBO, OKR 등의 평가방법의 원리 및 장단점, 보완 및 운영 방법 등을 실무 사례 중심으로 제시하였습니다. </t>
    <phoneticPr fontId="1" type="noConversion"/>
  </si>
  <si>
    <t>회계, 언제까지 시작만 할까? 어렵지만 익숙한 ”회계”라는 주제를 회계입문 분야 베스트셀러 &lt;하마터면 회계를 모르고 일할 뻔 했다!&gt;의 저자 이재홍 회계사가 알려주는 진짜 쉬운 회계 입문 교육을 통해 쉽고, 빠르고, 재미있게 끝맺을 수 있도록 도와준다.</t>
    <phoneticPr fontId="1" type="noConversion"/>
  </si>
  <si>
    <t>직장인이 반드시 알아야 할 원가회계 분석 및 작성 방법 제시! 원가회계 전반에 대한 정확한 사전지식 습득과 실무적 적용능력을 배양하며, 원가계산, 원가보고서의 작성 등 원가계산에 필요한 기본원리를 사례위주로 구성하여 실제 현업에 활용하도록 구성하였습니다.</t>
    <phoneticPr fontId="1" type="noConversion"/>
  </si>
  <si>
    <t>효율적인 재무관리 노하우 습득을 통한 기업가치 상승! 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여러 논리를 근거로 해법을 찾을 수 있도록 내용을 구성하였습니다.</t>
    <phoneticPr fontId="1" type="noConversion"/>
  </si>
  <si>
    <t>언어에 대한 기초 설명을 빼고, 실무에 바로 활용할 수 있는 엑기스만 모았다.</t>
    <phoneticPr fontId="1" type="noConversion"/>
  </si>
  <si>
    <t>현업 프로그래머인 강사가 실무 현장에서 활용하는 그대로의 노하우를 녹여 쓸 데 없는 이론은 빼고 실무에서 많이 쓰고 바로 쓸 수 있는 엑기스만 모았다.</t>
    <phoneticPr fontId="1" type="noConversion"/>
  </si>
  <si>
    <t>고급 데이터 분석 패키지 Numpy와 Pandas를 활용하는 다양한 예제를 반복 학습하고 직접 만든 코드를 실무에 바로 적용해보자.</t>
    <phoneticPr fontId="1" type="noConversion"/>
  </si>
  <si>
    <t>복잡해 보이는 파이썬 설치부터 기본개념, 자료구조를 파악하여 본격적으로 파이썬 시작해보자.</t>
    <phoneticPr fontId="1" type="noConversion"/>
  </si>
  <si>
    <t>다양한 분야의 실무에서 파이썬을 활용할 수 있다.</t>
    <phoneticPr fontId="1" type="noConversion"/>
  </si>
  <si>
    <t xml:space="preserve">본 과정에서는 빅데이터 분석에 필요한 핵심 Python 문법을 살펴보고, 다양한 예제를 통해 빅데이터 파일 처리 및 시각화 방법 등을 제시하였습니다. </t>
    <phoneticPr fontId="1" type="noConversion"/>
  </si>
  <si>
    <t>본 과정에서는 R프로그래밍을 이용해 누구나 빅데이터 분석을 할 수 있도록 데이터의 기본적인 개념, R의 유용한 함수와 패키지, 데이터 분석 실습을 담았습니다.</t>
    <phoneticPr fontId="1" type="noConversion"/>
  </si>
  <si>
    <t>트렌드 분석가 김용섭이 들려주는 우리가 알아야 할 트렌드, 코로나 19 팬데믹이 가져온 언컨택트 시대, 우리의 삶을 어떻게 바꾸고 있는가</t>
    <phoneticPr fontId="1" type="noConversion"/>
  </si>
  <si>
    <t>디지털 트랜스포메이션, 거스를 수 없는 변화의 중심! 말만 무성한 디지털 트렌스포메이션, 기업은 어떻게 대응해야 할까? 산업별 디지털 미래지도를 통해 기업의 미래전략을 세워보자!</t>
    <phoneticPr fontId="1" type="noConversion"/>
  </si>
  <si>
    <t>문명을 읽는 공학자 최재붕이 들려주는 포노사피엔스로 성공하는 법, 포노사피엔스 문명에 접속해 디지털의 세계에서 일하기를 배우자!</t>
    <phoneticPr fontId="1" type="noConversion"/>
  </si>
  <si>
    <t>클라우드를 기반으로 하는 다양한 비즈니스 IT 트렌드를 파악하고, 각 트렌드를 어떻게 클라우드와 접목할 수 있는지 알아보자!</t>
    <phoneticPr fontId="1" type="noConversion"/>
  </si>
  <si>
    <t>요즘 IT업계의 화두! Micro Service Architecture! MSA의 개념에 대해 살펴보고, 성공적인 MSA 구축을 위한 쿠버네티스와 서비스 매쉬에 대해 알아보자!</t>
    <phoneticPr fontId="1" type="noConversion"/>
  </si>
  <si>
    <t>클라우드 시장의 동향을 파악하고, 우리 기업에 딱 맞는 맞춤형 클라우드 도입 및 활용 전략을 알아보자!</t>
    <phoneticPr fontId="1" type="noConversion"/>
  </si>
  <si>
    <t>빅데이터의 역사와 정의를 다시 한번 짚어보고, 최근 3년 내의 최신 빅데이터 트렌드와 향후 동향에 대해 파악하여 미래 변화에 대비하자!</t>
    <phoneticPr fontId="1" type="noConversion"/>
  </si>
  <si>
    <t>어디서 들려주지 않고, 아무도 알려주지 않는 IT 필수지식! 비전공자가 개발자와 IT 개발 PM 혹은 IT서비스 기획업무를 담당하게 된다면? IT 공부에 대한 의지는 있으나 뭘 해야 할지 모르겠고, 또 시작해도 너무 어렵다면 이번 시간을 통해 비전공자로 살아남기 위한 생존전략을 찾아보세요</t>
    <phoneticPr fontId="1" type="noConversion"/>
  </si>
  <si>
    <t>산업의 지형을 송두리째 바꾸는 디지털의 변화를 막을 수 있을까요? 디지털로의 변화는 맞이해야만 하는 하나의 시대 흐름입니다. 하지만, 이 흐름을 어떻게 받아들이는지의 문제겠지요. 지금은 어떤 방향으로 디지털 환경에 맞게 서비스를 제공할지, 어떻게 효율성을 높일지에 대해 고민하고 정해야 하는 시기입니다.</t>
    <phoneticPr fontId="1" type="noConversion"/>
  </si>
  <si>
    <t>우리는 많은 플랫폼 안에서 생활하고 있습니다. 기업은 플랫폼 안에서 고객과 소통하고, 지속적으로 전략과 디지털 비즈니스 모델을 수정하고 발전시키며 서비스를 제공하고 있습니다. 디지털 플랫폼 시대에 적합한 전략을 수립하고 나의 업무에 디지털 혁신을 만들어보는 시간을 가지시길 바랍니다.</t>
    <phoneticPr fontId="1" type="noConversion"/>
  </si>
  <si>
    <t>디지털 트렌드 이해 및 비즈니스 적용과 웹3.0, 브레인 인공지능에 대한 학습이 가능합니다.</t>
    <phoneticPr fontId="1" type="noConversion"/>
  </si>
  <si>
    <t>[진공중의 도체계 예상문제]에 대하여 학습한다.</t>
  </si>
  <si>
    <t>[진공중의 도체계-1]에 대하여 학습한다.</t>
  </si>
  <si>
    <t>기후위기에 대한 개념을 파악하고, 탄소중립 시대의 삶의 방향성을 모색할 수 있다.</t>
    <phoneticPr fontId="1" type="noConversion"/>
  </si>
  <si>
    <t>지구한계(Planetary Boundaries)의 기준설정과 적용을 통한 실천 과제를 고민해볼 수 있다.</t>
    <phoneticPr fontId="1" type="noConversion"/>
  </si>
  <si>
    <t>지구헌장을 통해 지구윤리를 이해하고 설명할 수 있다.</t>
    <phoneticPr fontId="1" type="noConversion"/>
  </si>
  <si>
    <t>한국의 에너지 현황을 파악하고 에너지 전환에 대한 다양한 방법을 모색할 수 있다.</t>
    <phoneticPr fontId="1" type="noConversion"/>
  </si>
  <si>
    <t>기업의 ESG경영을 통해서 경제의 방향과 발전에 대한 관심과 이해를 높일 수 있다.</t>
    <phoneticPr fontId="1" type="noConversion"/>
  </si>
  <si>
    <t>지구법의 의미를 알고 이를 활용하여 자연과의 조화를 모색할 수 있다.</t>
    <phoneticPr fontId="1" type="noConversion"/>
  </si>
  <si>
    <t>연극, 영화, 전시 등 다양한 예술 활동을 통해 지구적 감수성을 기를 수 있다.</t>
    <phoneticPr fontId="1" type="noConversion"/>
  </si>
  <si>
    <t>예술을 통해 인간을 넘어 자연을 비롯힌 비인간 존재와의 소통을 감각해볼 수 있다.</t>
    <phoneticPr fontId="1" type="noConversion"/>
  </si>
  <si>
    <t>술술 읽히는 기획안부터 군더더기 없는  보고서, 회의록, 메일까지, 매끈한 글쓰기를 위한 실전 꿀팁들을 알아보자!</t>
    <phoneticPr fontId="1" type="noConversion"/>
  </si>
  <si>
    <t>고전평론가 고미숙이 들려주는 삶을 바꾸는 글쓰기, 내 생각을 나만의 언어로 창조해 글쓰기를 통한 소통의 과정을 경험해보자!</t>
    <phoneticPr fontId="1" type="noConversion"/>
  </si>
  <si>
    <t>서울대를 가지 않고도 들을 수 있는 서울대 인기 교양강좌, 글쓰기 수업! 글쓰기가 두렵다면, 나를 위한 글을 써보자! 일상을 보살피는 글, 마음을 이해하는 글, 실패를 위로하는 글, 과거를 발견하는 글, 그리고 내일을 기획하는 글을 쓰다보면 자기 자신을 좀 더 좋아하게 되고, 결국 글을 잘 쓸 수 있다.</t>
    <phoneticPr fontId="1" type="noConversion"/>
  </si>
  <si>
    <t>본 과정에서는 경제, 정치, 시장 잠재력 등 베트남의 현재와 미래에 대해 &lt;베트남 라이징&gt;의 저자 유영국 작가의 인터뷰를 통해 알아본다.</t>
    <phoneticPr fontId="1" type="noConversion"/>
  </si>
  <si>
    <t>본 과정에서는 건강한 커뮤니티와 커뮤니티 자본의 의미, 그리고 커뮤니티 자본이 만들어 내는 사회의 선순환에 대해 &lt;커뮤니티 자본론&gt;의 저자 전정환 대표의 인터뷰를 통해 알아본다.</t>
    <phoneticPr fontId="1" type="noConversion"/>
  </si>
  <si>
    <t>본 과정에서는 시간을 제대로 관리하여 우리 인생에서 진정한 주인이 되는 방법에 대해 &lt;이기적 시간관리&gt;의 저자 이임복 대표의 인터뷰를 통해 알아본다.</t>
    <phoneticPr fontId="1" type="noConversion"/>
  </si>
  <si>
    <t>본 과정에서는 현실적이고 확률적으로 의미 있는 미래 시나리오에 대하여 &lt;당신 앞의 미래&gt;의 저자 최윤식 소장의 인터뷰를 통해 알아본다.</t>
    <phoneticPr fontId="1" type="noConversion"/>
  </si>
  <si>
    <t>본 과정에서는 우리 사회에 팽배한 ‘노력 신봉’의 의미에 대해 &lt;노력의 배신&gt;의 저자 김영훈 교수의 인터뷰를 통해 알아본다.</t>
    <phoneticPr fontId="1" type="noConversion"/>
  </si>
  <si>
    <t>본 과정에서는 &lt;일 만명 리더를 변화시킨 리더 수업&gt;의 저자 현미숙 대표 인터뷰를 통해 시대에 맞는 새로운 리더십은 무엇인지, 이를 위해 필요한 역량은 어떤 것인지 알아본다.</t>
    <phoneticPr fontId="1" type="noConversion"/>
  </si>
  <si>
    <t xml:space="preserve">본 과정에서는 &lt;AI로 브랜딩하다&gt;의 저자 임승철 대표 인터뷰를 통해 브랜딩 기획자, 디자이너, 마케터의 생성형 AI 활용법에 대해 알아본다. </t>
    <phoneticPr fontId="1" type="noConversion"/>
  </si>
  <si>
    <t>본 과정에서는 사람들의 경제 독립에 꼭 필요한 지식들만 골라, 경제 원리부터 실제 사례 및 투자 팁에 대해 &lt;경제 읽어주는 남자의 15분 경제 특강&gt;의 저자 김광석 교수의 인터뷰를 통해 알아본다.</t>
    <phoneticPr fontId="1" type="noConversion"/>
  </si>
  <si>
    <t>본 과정에서는 대한민국 인공지능의 현재와 미래에 대해 &lt;AI 전쟁&gt;의 저자 하정우 센터장의 인터뷰를 통해 알아본다.</t>
    <phoneticPr fontId="1" type="noConversion"/>
  </si>
  <si>
    <t>본 과정에서는 &lt;크립토사피엔스와 변화하는 세상의 질서&gt;의 저자 박종백 변호사 인터뷰를 통해 토큰경제를 주도하고, 기회를 선점하는 방법에 대해 알아본다.</t>
    <phoneticPr fontId="1" type="noConversion"/>
  </si>
  <si>
    <t>본 과정에서는 &lt;기술전쟁&gt;의 저자 윤태성 교수의 인터뷰를 통해 인공지능, 반도체 등 치열한 전투가 벌어지고 있는 전장을 파악하고, 우리가 가야 할 방향에 대해 알아본다.</t>
    <phoneticPr fontId="1" type="noConversion"/>
  </si>
  <si>
    <t xml:space="preserve">본 과정에서는 &lt;초인류&gt;의 저자 김상균 교수의 인터뷰를 통해 첨단 기술이 변화시킬 인류의 미래를 생생하게 그려보고, 새로운 변화를 맞이하는 방법에 대해 알아본다. </t>
    <phoneticPr fontId="1" type="noConversion"/>
  </si>
  <si>
    <t>본 과정에서는 &lt;다오 DAO&gt;의 저자 이유미 기자 인터뷰를 통해 DAO의 다양한 사례, 국내 현주소와 전망과 한계점에 대해 짚어본다.</t>
    <phoneticPr fontId="1" type="noConversion"/>
  </si>
  <si>
    <t>본 과정에서는 장관들이 먼저 찾는 말 코치이자, &lt;말을 잘한다는 것&gt;의 저자 정연주 아나운서 인터뷰를 통해 ‘말 잘하는 법’에 관한 그녀의 모든 지식과 통찰을 배워본다.</t>
    <phoneticPr fontId="1" type="noConversion"/>
  </si>
  <si>
    <t>본 과정에서는 &lt;사운드 오브 머니&gt;의 박성건 저자의 인터뷰를 통해 음악을 통해 영감을 얻고, 이를 영리하게 활용함으로써 삶을 성공으로 이끈 사람들의 이야기를 알아본다.</t>
    <phoneticPr fontId="1" type="noConversion"/>
  </si>
  <si>
    <t>본 과정에서는 &lt;거대한 충격 이후의 세계&gt;의 저자 서영민 기자의 인터뷰를 통해 자본시장의 흐름을 명징하게 깨우치고, 어떠한 경제 이슈에도 흔들리지 않고 살아남는 무기를 얻을 수 있는 인사이트를 전달한다.</t>
    <phoneticPr fontId="1" type="noConversion"/>
  </si>
  <si>
    <t>본 과정에서는 &lt;ESG 생존경영&gt; 이준희 공동 저자의 인터뷰를 통해 대기업부터 중소기업, 중견기업부터 스타트업 현장까지 통하는 ESG 인사이트를 전달한다.</t>
    <phoneticPr fontId="1" type="noConversion"/>
  </si>
  <si>
    <t>본 과정에서는 &lt;새로운 인류 알파세대&gt;의 노가영 작가의 인터뷰를 통해 알파세대의 정의와 특징, 그들과의 소통을 위한 방법에 대해 알아본다.</t>
    <phoneticPr fontId="1" type="noConversion"/>
  </si>
  <si>
    <t xml:space="preserve">본 과정에서는 &lt;DX by UX&gt;의 저자 이동석 대표의 인터뷰를 통해, 성공적인 디지털 트랜스포메이션을 위한 사용자 경험의 관점, 직원의 경험, 프로세스에 대해 알아본다. </t>
    <phoneticPr fontId="1" type="noConversion"/>
  </si>
  <si>
    <t>본 과정에서는 &lt;챗GPT 새로운 기회&gt; 김재필 저자의 인터뷰를 통해, 챗GPT로 시작된 본격적인 인공지능 시대의 개막이 경제와 산업에 가져올 변화와 새로운 기회에 대해 알아본다.</t>
    <phoneticPr fontId="1" type="noConversion"/>
  </si>
  <si>
    <t>본 과정에서는 &lt;마음을 움직이는 일&gt;의 전우성 저자 인터뷰를 통해 현장에서의 고민과 시도, 성공과 시행착오로부터 갈무리한 좋은 브랜딩의 조건에 대해 알아본다.</t>
    <phoneticPr fontId="1" type="noConversion"/>
  </si>
  <si>
    <t>본 과정에서는 &lt;킹달러의 미래&gt;의 저자 김정호 교수의 인터뷰를 통해 세계 통화의 위기, 달러의 역사와 미래에 대해 알아본다.</t>
    <phoneticPr fontId="1" type="noConversion"/>
  </si>
  <si>
    <t>본 과정에서는 &lt;The HR&gt;의 저자 변연배 대표의 인터뷰를 통해 그가 현장에서 터득한 생생한 노하우와 성장하는 기업의 HR 비결에 대해 알아본다.</t>
    <phoneticPr fontId="1" type="noConversion"/>
  </si>
  <si>
    <t>본 과정에서는 &lt;챗GPT 빅 웨이브&gt;의 저자 김지현 부사장의 인터뷰를 통해 초거대 AI의 기반 기술부터 비즈니스 모델 전망에 이르는 내용까지 짚어본다.</t>
    <phoneticPr fontId="1" type="noConversion"/>
  </si>
  <si>
    <t>본 과정에서는 데이터 3.0, 블록체인, NFT, 메타버스, 데이터 수익화 모델 등 데이터 관련 개념과 사례에 대해 &lt;블록체인과 데이터 3.0&gt;의 저자 최성원 대표의 인터뷰를 통해 알아본다.</t>
    <phoneticPr fontId="1" type="noConversion"/>
  </si>
  <si>
    <t>본 과정에서는 변화하고 있는 미중 패권전쟁과 이에 따라 변화하는 세계 경제의 시나리오에 대해 &lt;2050 미중 패권전쟁과 세계경제 시나리오&gt;의 저자 최윤식 미래학자의 인터뷰를 통해 알아본다.</t>
    <phoneticPr fontId="1" type="noConversion"/>
  </si>
  <si>
    <t>본 과정에서는 우리나라 직장인이 하루하루 살아가는 직장 생활에서 경험하게 될 변화와 미래에 대해 &lt;데이터와 사례로 보는 미래의 직장&gt;의 저자 이중학 교수의 인터뷰를 통해 알아본다.</t>
    <phoneticPr fontId="1" type="noConversion"/>
  </si>
  <si>
    <t>본 과정에서는 유연한 협력과 민첩한 대응을 만드는 5가지 역량에 대해 &lt;스크럼의 힘&gt;의 저자 배동철 대표 인터뷰를 통해 알아본다.</t>
    <phoneticPr fontId="1" type="noConversion"/>
  </si>
  <si>
    <t>본 과정에서는 사람들이 생성 AI에 대해 가장 궁금해하는 내용을 정리하고, 거시적 관점에서 미래를 조망할 수 있도록 &lt;생성 AI 혁명&gt;의 저자 강정수 이사의 인터뷰를 통해 알아본다.</t>
    <phoneticPr fontId="1" type="noConversion"/>
  </si>
  <si>
    <t>본 과정에서는 '거래’의 관점에서 성과를 내는 조직 특징에 대해 &lt;익스체인지&gt;의 저자 김세훈 박사의 인터뷰를 통해 알아본다.</t>
    <phoneticPr fontId="1" type="noConversion"/>
  </si>
  <si>
    <t>본 과정에서는 기업이 빅테크 기업의 독점적 중독경제 환경에서 생존할 수 있는 전략, 개인이 디지털 중독에 빠지지 않고 건강한 삶을 영위할 수 있는 방법을 &lt;호모 아딕투스&gt;의 저자 김병규 연세대 교수의 인터뷰를 통해 알아본다.</t>
    <phoneticPr fontId="1" type="noConversion"/>
  </si>
  <si>
    <t>본 과정에서는 적극적으로 리인벤트가 이루어지고 있는 7가지 빅테크 산업 현황과 미래에 대해 &lt;모바일 미래보고서 2023&gt;의 저자 현경민 대표의 인터뷰를 통해 알아본다.</t>
    <phoneticPr fontId="1" type="noConversion"/>
  </si>
  <si>
    <t>본 과정에서는 2020년 이후 빅데이터와 인공지능의 현황과 AI를 어떻게 활용해야 하는지에 대한 실용적 지침에 대해서 &lt;AI로 경영하라&gt;의 저자 이준기 교수 인터뷰를 통해 알아본다.</t>
    <phoneticPr fontId="1" type="noConversion"/>
  </si>
  <si>
    <t>본 과정에서는 일주일에 한 가지만 실천하면, 존경과 신뢰를 받는 서번트 리더가 될 수 있는 비결에 대해 &lt;켄 블랜차드 리더십 수업&gt;의 역자 모윤희 대표 인터뷰를 통해 알아본다.</t>
    <phoneticPr fontId="1" type="noConversion"/>
  </si>
  <si>
    <t>본 과정에서는 궁리하고 꾀를 내는 논리적 판짜기 능력, 공학이 필요한 시간에 대해 &lt;공학의 시간&gt;의 저자 이순석 박사 인터뷰를 통해 알아본다.</t>
    <phoneticPr fontId="1" type="noConversion"/>
  </si>
  <si>
    <t>본 과정에서는 조직문화의 주요 키워드 MEET에 대하여 &lt;MZ세대와 라떼 사장님이 함께 만드는 조직문화&gt;의 저자 이철원 전문가의 인터뷰를 통해 알아본다.</t>
    <phoneticPr fontId="1" type="noConversion"/>
  </si>
  <si>
    <t>본 과정에서는 그동안 누구도 주목하지 않았지만 기꺼이 발견되고 정리되었어야 할 ‘우리나라 이커머스의 역사’에 대하여 &lt;대한민국 이커머스의 역사&gt;의 저자 이미준 프로덕트 오너의 인터뷰를 통해 알아본다.</t>
    <phoneticPr fontId="1" type="noConversion"/>
  </si>
  <si>
    <t>본 과정에서는 초보자들이 쉽고 재미있게 외환시장과 환율의 기본기를 익힐 수 있도록 &lt;슈퍼달러 슈퍼리치&gt;의 저자 변정규 그룹장의 인터뷰를 통해 알아본다.</t>
    <phoneticPr fontId="1" type="noConversion"/>
  </si>
  <si>
    <t>본 과정에서는 우리 시대 언어의 위기를 진단하고 그 해법에 대하여 &lt;언어를 디자인하라&gt;의 저자 박용후 대표의 인터뷰를 통해 알아본다.</t>
    <phoneticPr fontId="1" type="noConversion"/>
  </si>
  <si>
    <t>본 과정에서는 빅데이터에서 발견한 새로운 소비주체들의 정체성, 경제감각, 소유방식에 대하여 &lt;2023 트렌드 노트&gt;의 저자 박현영 소장 인터뷰를 통해 알아본다.</t>
    <phoneticPr fontId="1" type="noConversion"/>
  </si>
  <si>
    <t>본 과정에서는 불확실한 경제를 뛰어넘을 새로운 디지털 전략에 대하여 &lt;디지털 트렌드 2023&gt;의 김지혜 저자 인터뷰를 통해 알아본다.</t>
    <phoneticPr fontId="1" type="noConversion"/>
  </si>
  <si>
    <t>본 과정에서는 잘 파는 사람들만이 가지고 있는 탁월한 영업비밀과 다양한 실전 사례에 대하여 &lt;잘 파는 사람은 이렇게 팝니다&gt;의 저자 황현진 대표 인터뷰를 통해 알아본다.</t>
    <phoneticPr fontId="1" type="noConversion"/>
  </si>
  <si>
    <t>본 과정에서는 물리학이라는 렌즈로 리더십이란 무엇인지, 리더가 반드시 가지고 가야 할 인식과 관점 그리고 태도에 대하여 &lt;절대적이며 상대적인 리더십 물리학&gt;의 진원재 저자 인터뷰를 통해 알아본다.</t>
    <phoneticPr fontId="1" type="noConversion"/>
  </si>
  <si>
    <t>본 과정에서는 콘텐츠 산업 전반의 최신 트렌드와 미래 전망에 대하여 &lt;2023 콘텐츠가 전부다&gt;의 노가영 저자 인터뷰를 통해 알아본다.</t>
    <phoneticPr fontId="1" type="noConversion"/>
  </si>
  <si>
    <t>본 과정에서는 커뮤니티의 실체와 성공적인 커뮤니티 구축 전략에 대하여 &lt;커뮤니티는 어떻게 브랜드의 무기가 되는가&gt;의 저자 이승윤 교수 인터뷰를 통해 알아본다.</t>
    <phoneticPr fontId="1" type="noConversion"/>
  </si>
  <si>
    <t>본 과정에서는 오늘날 조직이 겪는 대표적인 문제들과 해결법, 해외 최신 연구를 종합해 국내 상황에 맞는 종합적인 솔루션에 대하여 &lt;새로운 시대 조직의 조건&gt;의 조미나 저자 인터뷰를 통해 알아본다.</t>
    <phoneticPr fontId="1" type="noConversion"/>
  </si>
  <si>
    <t>본 과정에서는 고객이 공감하고 참여하는 콘텐츠 기반의 마케팅 중심으로 변화하고 있는 시대에서, 이러한 변화에 마케터가 대응하고 생존할 수 있는 법을 &lt;디지털트랜스포메이션 시대의 디지털 마케팅 커뮤니케이션 전략&gt;의 저자 김형택 대표의 인터뷰를 통해 알아본다.</t>
    <phoneticPr fontId="1" type="noConversion"/>
  </si>
  <si>
    <t>본 과정에서는 현 시대를 살아가는 마케터들에게 소비자의 움직임과 대세 광고 플랫폼을 읽어내는 능력을 &lt;데이터로 말한다! 퍼포먼스 마케팅&gt;의 저자 이은영 대표의 인터뷰를 통해 알아본다.</t>
    <phoneticPr fontId="1" type="noConversion"/>
  </si>
  <si>
    <t>본 과정에서는 MZ세대를 중심으로 한 소비 트렌드를 기반으로 소비 트렌드, 관련 산업의 변화상과 지금 필요한 브랜드 전략을 &lt;팬시, 취향을 삽니다&gt;의 저자 최수하 신한카드 브랜드 전략가의 인터뷰를 통해 알아본다.</t>
    <phoneticPr fontId="1" type="noConversion"/>
  </si>
  <si>
    <t>본 과정에서는 사회적 임팩트를 확장하는 일에 집중함으로써 자신들의 임팩트를 확대할 다양한 매커니즘을 &lt;스케일임팩트&gt;의 저자 정선희 카페오아시아 이사의 인터뷰를 통해 알아본다.</t>
    <phoneticPr fontId="1" type="noConversion"/>
  </si>
  <si>
    <t>본 과정에서는 이제 막 선진국 문턱에 들어선 대한민국이 뒤처지지 않기 위해, ‘지속가능한’ 대한민국을 만들기 위해 반드시 대응해야 할 기후위기에 대해 &lt;기후위기 부의 대전환&gt;의 저자 홍종호 서울대 교수의 인터뷰를 통해 알아본다.</t>
    <phoneticPr fontId="1" type="noConversion"/>
  </si>
  <si>
    <t>본 과정에서는 미래의 부를 선점할 혁신의 아이디어와 생존의 해법을 &lt;CES 2023 빅테크 9&gt;의 저자 김재필 KT 수석연구원의 인터뷰를 통해 알아본다.</t>
    <phoneticPr fontId="1" type="noConversion"/>
  </si>
  <si>
    <t>본 과정에서는 리더로서 관리를 잘하는 팀장은 무엇을 어떻게 다루는 사람인지, 또한 팀원들의 세대의 특징이 아닌 개인의 특징에 집중하여 소통하고 동기부여하는 방법을 &lt;팀장, 바로 당신의 조건&gt;의 저자 임홍택의 인터뷰를 통해 알아본다.</t>
    <phoneticPr fontId="1" type="noConversion"/>
  </si>
  <si>
    <t>본 과정에서는 우리 앞에 다가온 새로운 기회인 웹 3.0을 적용하기에 앞서 준비해야 할 것 들을 &lt;웹 3.0 참여, 공유, 보상이 가져오는 새로운 미래&gt;의 저자 이임복 대표의 인터뷰를 통해 알아본다.</t>
    <phoneticPr fontId="1" type="noConversion"/>
  </si>
  <si>
    <t>본 과정에서는 과거의 암묵적 조직문화를 명문화시켜, 미래를 향하도록 규정하며 버릴 것은 버리고 필요한 것은 취하는 조직문화, 즉 컬처덱 제작 과정을 &lt;컬처덱&gt;의 저자 박창선 대표의 인터뷰를 통해 알아본다.</t>
    <phoneticPr fontId="1" type="noConversion"/>
  </si>
  <si>
    <t>본 과정에서는 이 시대 팀장이라면 관심 가져야 할 멘탈, 겸손, 관계 등의 키워드를 중심으로 필독서 10권을 선정하고, 각 도서를 통해 스스로의 리더십 스타일을 찾을 수 있는 인사이트를 10분으로 요약하여 전달한다.</t>
    <phoneticPr fontId="1" type="noConversion"/>
  </si>
  <si>
    <t>본 과정에서는 혁신 기업으로 가장 많이 회자되는 10여 개 기업의 성공 스토리를 담은 필독서 10권을 선정하고, 각 도서를 통해 얻을 수 있는 비즈니스 센스를 10분으로 요약하여 전달한다.</t>
    <phoneticPr fontId="1" type="noConversion"/>
  </si>
  <si>
    <t>본 과정에서는 기술, 경제, 사회, 트렌드 등 다양한 관점에서 미래 사회, 미래 비즈니스를 예측한 필독서 12권을 선정하고, 각 도서를 통해 얻을 수 있는 비즈니스 센스를 10분으로 요약하여 전달한다.</t>
    <phoneticPr fontId="1" type="noConversion"/>
  </si>
  <si>
    <t>본 과정에서는 고객의 마음을 이해하고 공감하는 마케팅을 위한 필독서 10권을 선정하고, 각 도서에서 얻을 수 있는 마케팅 철학과 전략을 10분으로 요약하여 전달한다.</t>
    <phoneticPr fontId="1" type="noConversion"/>
  </si>
  <si>
    <t>본 과정에서는 인공지능, NFT, 메타버스 등 지금 주목해야 할 기술 트렌드 도서 10권을 요약 전달하여, 미래 비즈니스 기회를 포착하고 발빠르게 움직일 수 있는 통찰력을 제공하고자 한다.</t>
    <phoneticPr fontId="1" type="noConversion"/>
  </si>
  <si>
    <t>본 과정에서는 우리의 뇌가 기본적으로 어떤 작용을 하고, 어떤 환경에서 창의력을 발현할 수 있는지 과학적으로 접근한다. 창의력을 오해 없이, 바르게 이해할 때 비로소 창의력을 키울 수 있는 준비를 갖추게 된다.</t>
    <phoneticPr fontId="1" type="noConversion"/>
  </si>
  <si>
    <t>본 과정에서는 톰 피터스, 필립 코틀러, 애덤 그랜트 등 9명의 경영 대가가 집필한 경영서 10권을 선정하여, 각 도서를 통해 얻을 수 있는 비즈니스 센스를 10분으로 요약하여 전달한다.</t>
    <phoneticPr fontId="1" type="noConversion"/>
  </si>
  <si>
    <t>본 과정에서는 세계적인 석학들이 집필한 경제경영서 9권을 선정하여, 글로벌경제, 사회, 기술 측면에서 현재와 미래를 조망할 수 있는 깊이 있는 인사이트를 전달한다.</t>
    <phoneticPr fontId="1" type="noConversion"/>
  </si>
  <si>
    <t>본 과정에서는 다양한 조직문화 사례를 분석함으로써, 비즈니스 성공을 좌우하는 바람직한 조직문화의 모습을 알아본다.</t>
    <phoneticPr fontId="1" type="noConversion"/>
  </si>
  <si>
    <t>본 과정에서는 집중력을 저해하는 환경적 요인을 확인하고, 이를 극복하는데 도움이 되는 다양한 방법을 소개한다.</t>
    <phoneticPr fontId="1" type="noConversion"/>
  </si>
  <si>
    <t>본 과정에서는 경영자들이 전략을 수립할 때 고민되는 지점에서 인사이트를 얻을 수 있도록 다양한 기업의 사례를 담아, 이해하기 쉽게 전달한다.</t>
    <phoneticPr fontId="1" type="noConversion"/>
  </si>
  <si>
    <t>본 과정에서는 경영자들이 전략을 수립할 때, 수립한 전략을 실행할 때 고민되는 지점에서 인사이트를 얻을 수 있도록 다양한 이슈를 이해하기 쉽게 전달한다.</t>
    <phoneticPr fontId="1" type="noConversion"/>
  </si>
  <si>
    <t>본 과정에서는 최신 비즈니스 모델이 어떻게 구축되고, 아이디어는 어떻게 비즈 모델로 전환될 수 있는지에 대한 인사이트를 전한다.</t>
    <phoneticPr fontId="1" type="noConversion"/>
  </si>
  <si>
    <t xml:space="preserve">본 과정에서는 앞서 DT를 잘 한 기업들은 어떤 전략을 썼는지, 앞으로의 전략은 어떻게 변해갈 것인지 예측하는 데에 필요한 인사이트를 전달한다. 
</t>
    <phoneticPr fontId="1" type="noConversion"/>
  </si>
  <si>
    <t>본 과정에서는 아이디어는 어떻게 만들어야 하는지, 사람은 무엇으로 움직이는지, 시간을 어떻게 관리해야 하는지 등에 대한 기본적인 스킬을 DT 시대 직장인 눈높이에 맞추어 전달한다.</t>
    <phoneticPr fontId="1" type="noConversion"/>
  </si>
  <si>
    <t>본 과정에서는 세대에 대한 관점부터 팬데믹 이후 변화하고 있는 네트워킹 방법까지 심리학에 기반을 둔 ‘관계’를 다룬다.</t>
    <phoneticPr fontId="1" type="noConversion"/>
  </si>
  <si>
    <t>본 과정에서는 비즈니스 변화의 위기에서 돌파구를 찾아낸 60년 기업 모나미의 디자인 씽킹 혁신에 대해 &lt;모나미 153 브랜딩&gt;의 저자 신동호 팀장의 인터뷰를 통해 알아본다.</t>
    <phoneticPr fontId="1" type="noConversion"/>
  </si>
  <si>
    <t>본 과정에서는 &lt;관계력&gt;의 저자인 김단 작가 인터뷰를 통해, 인간관계에서 벌어지는 향상욕의 충돌을 어떻게 다룰 것인지에 대한 명쾌한 답을 찾아본다.</t>
    <phoneticPr fontId="1" type="noConversion"/>
  </si>
  <si>
    <t>본 과정에서는 &lt;리더의 일&gt;의 저자 박찬구 코치의 인터뷰를 통해 조직을 일하게 만들고 성장으로 이끄는 리더는 무엇이 다른지, 그 구체적인 사례와 솔루션에 대해 알아본다.</t>
    <phoneticPr fontId="1" type="noConversion"/>
  </si>
  <si>
    <t>본 과정에서는 개인의 일상과 여가뿐만 아니라 비즈니스까지 변화시키고 있는 생성형 AI에 대해 &lt;모바일 미래보고서 2024&gt;의 저자 현경민 대표의 인터뷰를 통해 알아본다.</t>
    <phoneticPr fontId="1" type="noConversion"/>
  </si>
  <si>
    <t>하루의 업무 계획을 심플하게 수립하고 빈틈없이 실행하는 블럭식스 시간관리 기술에 대해 알아보자!</t>
    <phoneticPr fontId="1" type="noConversion"/>
  </si>
  <si>
    <t>조직 내 관계에 있어서 포인트가 되는 동시에 성공적인 직장 생활의 발판이 되는 비즈니스 매너의 A to Z를 살펴보자!</t>
    <phoneticPr fontId="1" type="noConversion"/>
  </si>
  <si>
    <t>실무지향 ChatGPT 활용기!</t>
    <phoneticPr fontId="1" type="noConversion"/>
  </si>
  <si>
    <t>R 데이터 분석의 주축을 이루는 tidyverse 패키지를 소개합니다. 주요 함수의 용법을 이해하고, 연습할 수 있습니다.</t>
    <phoneticPr fontId="1" type="noConversion"/>
  </si>
  <si>
    <t>R 데이터 분에서 레포트를 작성하는 방법을 다루는 기초 내용입니다.  프로그래밍과 문서 작성이 만나 어떻게 문서 작성 과정을 편하게 만들 수 있는지 이해할 수 있습니다.</t>
    <phoneticPr fontId="1" type="noConversion"/>
  </si>
  <si>
    <t>R을 사용한 기초 통계 과정! 통계의 기초지식을 학습하고 기반을 다질 수 있습니다.</t>
    <phoneticPr fontId="1" type="noConversion"/>
  </si>
  <si>
    <t>[진공중의 도체계-2]에 대하여 학습한다.</t>
  </si>
  <si>
    <t>구글 스프레드시트를 처음 접하는 사람도 쉽게 익숙해질 수 있도록 구글 드라이브에서 새로운 스프레드시트를 만드는 작업, 파일의 저장과 검색, 스프레드시트 주소 체계, 엑셀과 스프레드시트의 변환부터 차근차근 설명하는 과정</t>
    <phoneticPr fontId="1" type="noConversion"/>
  </si>
  <si>
    <t>구글 스프레드시트가 어느정도 익숙한 분들께 추천해드리는 강좌로, 본격적인 함수 사용법과 참조 방법, 조건부 계산, 피벗테이블 활용 및 시각화 기술까지 마스터하는 과정</t>
    <phoneticPr fontId="1" type="noConversion"/>
  </si>
  <si>
    <t>쉽고 편리하게 협업, 업무 자동화 및 관리를 할 수 있도록 다양한 기능을 제공하는 협업툴 노션&amp;먼데이의 핵심 기능과 꿀팁을 빠르게 학습하는 과정!</t>
    <phoneticPr fontId="1" type="noConversion"/>
  </si>
  <si>
    <t>[컨텍스트로 승부하라]에 대하여 학습한다.</t>
  </si>
  <si>
    <t xml:space="preserve">경영환경의 변화와 최신 트렌드를 반영한 윤리경영을 배우고, 우리 기업은 어떻게 윤리경영을 해야할지 알아봅시다! </t>
    <phoneticPr fontId="1" type="noConversion"/>
  </si>
  <si>
    <t>경제를 이해하는 데 필요한 핵심 키워드들을 담은 기사문들로 경제신문을 읽고 실행활에 활용할 수 있는 힘을 길러보자!</t>
    <phoneticPr fontId="1" type="noConversion"/>
  </si>
  <si>
    <t>고객 개발에 대해 설명할 수 있다.</t>
    <phoneticPr fontId="1" type="noConversion"/>
  </si>
  <si>
    <t>고객 발굴에 대해 설명할 수 있다.</t>
    <phoneticPr fontId="1" type="noConversion"/>
  </si>
  <si>
    <t>온라인 마케팅에 대해 설명할 수 있다.</t>
    <phoneticPr fontId="1" type="noConversion"/>
  </si>
  <si>
    <t>소셜미디어 전략을 수립할 수 있다.</t>
    <phoneticPr fontId="1" type="noConversion"/>
  </si>
  <si>
    <t>마케팅 로드맵을 수립할 수 있다.</t>
    <phoneticPr fontId="1" type="noConversion"/>
  </si>
  <si>
    <t xml:space="preserve">필요한 영어자료를 구글링하거나 비즈니스 영문서를 읽기 위해 필요한 영어 독해력의 중요성을 알고, 독해력을 향상시키는 방법을 알 수 있다. </t>
    <phoneticPr fontId="1" type="noConversion"/>
  </si>
  <si>
    <t xml:space="preserve">밑줄치기의 필요성과 밑줄치는 방법 및 책에 메모하는 방법에 대해 설명할 수 있다. </t>
    <phoneticPr fontId="1" type="noConversion"/>
  </si>
  <si>
    <t>공유되는 글의 특징과 글을 잘 쓰는 방법에 대해 이해하고 이를 실제 글쓰기에 적용할 수 있다.</t>
    <phoneticPr fontId="1" type="noConversion"/>
  </si>
  <si>
    <t>흔들리고 불안할 때, 어제의 나보다 당당하게 홀로 서는 어른의 공부법!</t>
    <phoneticPr fontId="1" type="noConversion"/>
  </si>
  <si>
    <t>[태국의 경제 (1)-농업에서 제조업과 관광산업으로]에 대하여 학습한다.</t>
  </si>
  <si>
    <t>[태국의 경제 (2)-태국 4.0, 이제는 4차 산업으로]에 대하여 학습한다.</t>
  </si>
  <si>
    <t>[태국의 경제 (3)-Thai Kitchen to the World]에 대하여 학습한다.</t>
  </si>
  <si>
    <t>조직의 중심에서 지금껏 당연했던 것을 당연하지 않다고 외치는 밀레니얼 세대와 평화롭게 협업할 수 있는 리딩 인사이트를 찾아라!</t>
    <phoneticPr fontId="1" type="noConversion"/>
  </si>
  <si>
    <t>조직에서 베이비부머 세대(센 세대), X세대(낀 세대), MZ세대(신세대)가 서로를 이해하고, 평화롭게 소통 및 공감하는 방법을 알아보자!</t>
    <phoneticPr fontId="1" type="noConversion"/>
  </si>
  <si>
    <t>각 리더십을 언제 적용하는 것이 효과적이며 최고의 소통 결과를 이루어 낼 수 있는지 함께 알아보자.</t>
    <phoneticPr fontId="1" type="noConversion"/>
  </si>
  <si>
    <t>기업을 구성하는 각 구성원인 개인의 감정과 업무효율성의 상관관계에 큰 관심이 쏠리고 있는 시대이다. 현대 사회의 특성을 반영하고, 요즘 트렌드에 맞는 감성리더십을 활용하여 해 조직원과 리더와 조직 구성원, 나아가 기업에 긍정적 영향을 끼칠 수 있다.</t>
    <phoneticPr fontId="1" type="noConversion"/>
  </si>
  <si>
    <t>개인과 조직의 성과를 관리하는 OKR 성과관리 체계에 대해 이해하고, 이를 실제 자신과 우리 조직에 적용하여 효율적인 성과관리를 해보자!</t>
    <phoneticPr fontId="1" type="noConversion"/>
  </si>
  <si>
    <t>MZ세대와 일하는, 어쩌면 이미 MZ세대인 요즘 리더들에게 필요한 기초 역량들을 One-stop으로 한 번에 알아보자!</t>
    <phoneticPr fontId="1" type="noConversion"/>
  </si>
  <si>
    <t>어두웠던 중세를 지나 르네상스 시대는 어떻게 예술과 문화를 꽃피울 수 있었을까? 르네상스 시대의 리더십 원리와 현대의 다양한 리더들의 이야기를 알아보고, 이를 통해 오늘날 조직과 기업에게 필요한 리더십 원리를 배워본다.</t>
    <phoneticPr fontId="1" type="noConversion"/>
  </si>
  <si>
    <t>성실함이 고통이 되는 사람들에게 손미나가 전하는 메시지 "우리는 자기를 사랑하는 방법을 다시 배워야 한다"</t>
    <phoneticPr fontId="1" type="noConversion"/>
  </si>
  <si>
    <t>본 과정을 통해 어른이라는 단어가 주는 무게를 좀 내려놓고, 나를 돌아보며 진정한 어른으로 성장해보자.</t>
    <phoneticPr fontId="1" type="noConversion"/>
  </si>
  <si>
    <t>본 과정은 셀프리더가 되기 위해 필요한 인간관계 관리방법, 퍼스널브랜딩을 형성하기 위해 자존감을 높이는 방법, 스스로 강해지는 멘탈관리 방법 등의 내용을 중심으로 구성되어 있습니다.</t>
    <phoneticPr fontId="1" type="noConversion"/>
  </si>
  <si>
    <t xml:space="preserve">본 과정은 직장생활에서 고민되는 인간관계를 원만하게 유지하는 방법과 유리멘탈을 단단한 강철멘탈로 만드는 방법을 다양한 실제 사례와 함께 구성하였습니다. </t>
    <phoneticPr fontId="1" type="noConversion"/>
  </si>
  <si>
    <t>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t>
    <phoneticPr fontId="1" type="noConversion"/>
  </si>
  <si>
    <t>본 과정은 개인의 빤한 삶에서 행복을 찾을 수 있는 방법을 안내합니다. 익숙한 글귀, 영화, 대중가요 등 쉽게 접할 수 있는 요소의 인문학적 접근과 강사의 행복에 대한 철학을 바탕으로 삶의 만족도를 높일 수 있는 인사이트를 제시합니다.</t>
    <phoneticPr fontId="1" type="noConversion"/>
  </si>
  <si>
    <t>BIM의 기본 개념과 BIM이 건축, 공학 및 건설 산업에서 어떻게 사용되고 있는지 이해하고 BIM 소프트웨어의 기본 기능과 인터페이스를 익히고, BIM 을 통해 시간과 비용을 절약하는 방법을 이해할 수 있다</t>
    <phoneticPr fontId="1" type="noConversion"/>
  </si>
  <si>
    <t>시대와 경기를 초월하는 우량재테크 수단으로서의 부동산 투자, 재무 포트폴리오 수립 및 리모델링 전략! 부동산/금융 재테크는 복잡한 규정과 절차, 기본 개념 등등 혼자 힘으로 완벽하게 정리하기 힘듭니다. 유망한 부동산 분야에 대한 실전 사례와 풍부한 실전경험을 통해 통해 합리적인 투자 안목을 키우는 팁을 전수합니다.</t>
    <phoneticPr fontId="1" type="noConversion"/>
  </si>
  <si>
    <t>축구에 비유한 재무설계, 지출 포트폴리오 황금비율만 잘 지켜도 재무설계 성공률 UP! 생각만 해도 복잡하고 어려운 재무설계, 축구에 비유하여 쉽고 재미있게 풀었습니다. 축구에서 승리하려면  실점보다 득점이 많아야 하듯이, 재무설계에 성공하려면 소비보다 저축과 투자가 많아야 합니다. 이를 위해 소득수준에 맞는 지출 포트폴리오 구성 방법과 현금, 보험, 투자, 절세전략까지 꼼꼼하게 전수합니다.</t>
    <phoneticPr fontId="1" type="noConversion"/>
  </si>
  <si>
    <t>재테크와 재무관리를 위해서는 현실적인 자산관리와 포트폴리오 안내가 필요합니다. 특히 신선한 제안을 위해 보험설계사의 재무관리 방법과 다른 구성과 PB들이 하지 못하는 위험 배분 방법 구성이 필요합니다. 더불어 정확한 분산관리 방법으로 리스크의 최소화 방법을 전달합니다.</t>
    <phoneticPr fontId="1" type="noConversion"/>
  </si>
  <si>
    <t>건축개발은 이렇게 하는 겁니다, 건축사업 꿀팁 전수! 부동산 건축개발에 필수인 건축법 규정! 유효대지경계 판단법부터 투자수익률 분석 프로그램 활용 방법까지 일반인도 알기 쉽게 풀어냈습니다. 또한 수익성이 높은 땅과 건물을 고르는 방법부터 사업기획, 시공까지의 전체 과정을 한눈에 이해할 수 있도록 건축사업의 리얼 실무 노하우를 제공합니다.</t>
    <phoneticPr fontId="1" type="noConversion"/>
  </si>
  <si>
    <t>기업의 모든 임직원들이 반드시 알아야 할 데이터 활용 역량을 데이터 분석 전과정을 실습하며 체계적으로 학습하는 과정! Digital Transformation의 메가트렌드를 이해하며 데이터 분석 전과정 실습을 통해 단시간에 데이터 활용 능력과 데이터 리터러시 역량을 끌어 올릴 수 있다.</t>
    <phoneticPr fontId="1" type="noConversion"/>
  </si>
  <si>
    <t>이제는 개발자만이 아니라, 그 누구나 직무와 상관 없이 SQL로 하는 데이터 분석을 할 줄 알아야 합니다! SQL 초보자들을 위해 SQL의 기본 개념부터 실제 SQL 사용법을 실습을 통해 알려드립니다.</t>
    <phoneticPr fontId="1" type="noConversion"/>
  </si>
  <si>
    <t>마우스 클릭만으로 간단한 프로그램 생성, 코딩 없이 활용하기 좋은 엑셀 매크로</t>
    <phoneticPr fontId="1" type="noConversion"/>
  </si>
  <si>
    <t>나는 뼈문과생이라 데이터 분석같은 것 못해! 라고 하는 여러분들에게 너도 나도 데이터사이언스에 관심을 갖고 쉽게 접근할 수 있다는 이야기를 진솔하게 들어봅시다.</t>
    <phoneticPr fontId="1" type="noConversion"/>
  </si>
  <si>
    <t>직장인 일잘러의 기본은 효율적인 일처리! 이를 위해서는 업무 내용을 빠르게 파악하고, 복잡한 업무를 알기 쉽게 쪼개고, 업무에 꼭 필요한 정보를 분석해서 단계적으로 처리하는 능력입니다. 이게 바로 컴퓨팅 사고력(Computational Thinking)으로 복잡하고 어려운 문제를 분해, 추상화, 패턴인식, 알고리즘 등 컴퓨터 과학의 기본 원리를 적용하여 창의적이고 논리적으로 문제를 해결하고자 하는 사고방식입니다.</t>
    <phoneticPr fontId="1" type="noConversion"/>
  </si>
  <si>
    <t>본 학습과정을 통해 엑셀을 이용하여 데이터를 수집하고, 엑셀을 활용하여 분석하는 도구로 자유롭게 활용할 수 있다.</t>
    <phoneticPr fontId="1" type="noConversion"/>
  </si>
  <si>
    <t xml:space="preserve">클라우드 사용이 일반화되어 있는 지금, 클라우드 사용에 제일 기본이 되어야 하는 게 무엇일까요? 바로 보안입니다. 클라우드에 저장된 데이터에 무단 침입하는 액세스와 누출을 막지 못한다면 나와 회사가 맞닥뜨릴 손해는 이루 말할 수 없겠죠? 이러한 사고를 막을 수 있도록 아마존의 AWS 클라우드를 사용하기 위한 기초 보안 지식을 알려 드립니다. </t>
    <phoneticPr fontId="1" type="noConversion"/>
  </si>
  <si>
    <t>데이터 혁명 시대, 수많은 데이터로 내가 전달하고자 하는 메시지를 설득력 있게 전달하기 위해, 스토리를 담아낸다. 스토리를 잘 담아내기 위한 방법 중, 시각화 자료와 발표 태도, 스토리텔링 설계를 통해, 구구절절 설명하지 않아도, 청중을 설득할 수 있는 핵심 키를 전달한다!</t>
    <phoneticPr fontId="1" type="noConversion"/>
  </si>
  <si>
    <t>구글, 유튜브, 마이크로소프트, 월마트, 나이키, BMW 등 글로벌 기업은 왜 ‘디커플링’을 원하는가? 공격적인 디커플러(DECOUPLER)들의 재빨리 고객의 불편한 소비 단계를 낚아채 빠른 속도로 시장을장악한 비법을 알아본다.</t>
    <phoneticPr fontId="1" type="noConversion"/>
  </si>
  <si>
    <t>우리는 마케팅을 제대로 하고 있는가? 소비자의 마음을 읽는 마케팅 기법을 이해하고, 이를 통해 새로운 비즈니스의 기회에 대한 인사이트를 발견해 보자!</t>
    <phoneticPr fontId="1" type="noConversion"/>
  </si>
  <si>
    <t>애플서치애즈' 디지털 마케팅 실무 가이드! '애플서치애즈'에 대한 전반적인 지식과 효율적인 방법을 익혀, 지금 당장 마케팅 실무에 적용해보자!</t>
    <phoneticPr fontId="1" type="noConversion"/>
  </si>
  <si>
    <t>GDN' 디지털 마케팅 실무 가이드! 'GDN'에 대한 전반적인 지식과 효율적인 활용 방법을 익혀, 지금 당장 마케팅 실무에 적용해보자!</t>
    <phoneticPr fontId="1" type="noConversion"/>
  </si>
  <si>
    <t>유튜브 광고' 디지털 마케팅 실무 가이드! '유튜브 광고'에 대한 전반적인 지식과 효율적인 활용 방법을 익혀, 지금 당장 마케팅 실무에 적용해보자!</t>
    <phoneticPr fontId="1" type="noConversion"/>
  </si>
  <si>
    <t>구글 애널리틱스4' 디지털 마케팅 실무 가이드! GA4의 기본 지식과 실제 활용 방법을 익혀, 지금 당장 디지털 마케팅 실무에 적용해보자!</t>
    <phoneticPr fontId="1" type="noConversion"/>
  </si>
  <si>
    <t>디지털 마케팅의 전반적인 지식과 효율적인 활용 방법을 익혀, 지금 당장 마케팅 실무에 적용해보자!</t>
    <phoneticPr fontId="1" type="noConversion"/>
  </si>
  <si>
    <t>네이버 GFA' 디지털 마케팅 실무 가이드! '네이버 GFA' 채널에 대한 전반적인 지식과 효율적인 활용 방법을 익혀, 지금 당장 마케팅 실무에 적용해보자!</t>
    <phoneticPr fontId="1" type="noConversion"/>
  </si>
  <si>
    <t>카카오모먼트' 디지털 마케팅 실무 가이드! '카카오모먼트' 채널에 대한 전반적인 지식과 효율적인 활용 방법을 익혀, 지금 당장 마케팅 실무에 적용해보자!</t>
    <phoneticPr fontId="1" type="noConversion"/>
  </si>
  <si>
    <t>메타' 디지털 마케팅 실무 가이드! '메타' 채널에 대한 전반적인 지식과 효율적인 활용 방법을 익혀, 지금 당장 마케팅 실무에 적용해보자!</t>
    <phoneticPr fontId="1" type="noConversion"/>
  </si>
  <si>
    <t>성공한 기업의 마케팅 전략은 다른 기업들과 어떻게 달랐을까? 반대로 실패한 기업은 왜 실패했을까? 마케팅 성공 실패 사례를 기존과 다른 관점으로 분석하여 새로운 마케팅 인사이트를 얻어보자!</t>
    <phoneticPr fontId="1" type="noConversion"/>
  </si>
  <si>
    <t>마케터, 기획자는 물론 고객에게 가치를 파는 모든 직장인들이 한 번은 꼭 들어야 할 현대인의 10가지 소비 이유! 팔리는 제품과 서비스를 만들기 위해서는 현대인의 소비를 보는 10가지 인문학적 키워드를 알아야 하며 각 키워드별 의미, 시대별 변화상, 그 속에 숨어있는 문화 코드까지 흥미롭게 제시한다.</t>
    <phoneticPr fontId="1" type="noConversion"/>
  </si>
  <si>
    <t>단 3시간만에  Figma를 전혀 모르는 분들도 시작부터 활용까지 마스터하는 과정! UI 디자인 스케치, 프로토타이핑 및 협업을 위한 디자인 도구 Figma(피그마)의 기본적인 사용법과 실무 활용법을 배워보자!</t>
    <phoneticPr fontId="1" type="noConversion"/>
  </si>
  <si>
    <t xml:space="preserve">본 과정에서는 전문가가 아니어도 영상을 기획, 촬영, 편집하고, 활용할 수 있는 방법과 기업의 유튜브 채널 개설 및 운영 방법 등을 제시하였습니다. </t>
    <phoneticPr fontId="1" type="noConversion"/>
  </si>
  <si>
    <t xml:space="preserve">본 과정에서는 부동산 거래와 관련된 세금 및 재개발·재건축 세무 등을 최근 개정세법을 반영하여 알기 쉽게 해설하였습니다. </t>
    <phoneticPr fontId="1" type="noConversion"/>
  </si>
  <si>
    <t>부동산 경매 투자는 정확한 지식과 정보를 근거로 투자해야만 좋은 결과를 얻을 수 있습니다. 경매 중에서도 가장 어려운 권리분석을 확실히 이해할 수 있도록 경매의 세부적인 절차를 핵심적인 내용을 중심으로 설명, 요약 제공하여 스스로 권리분석을 하고 실제 경매에 적용할 수 있습니다.</t>
    <phoneticPr fontId="1" type="noConversion"/>
  </si>
  <si>
    <t xml:space="preserve">블로그 마케팅에서 가장 중요한 것은 블로그 최적화를 통한 상위노출과 저품질에 걸리지 않는 것입니다. 더불어 페이스북, 유튜브, 카드뉴스, SNS 최신의 기법을 통해 다양한 마케팅을 진행할 수 있습니다. 부동산도 빅데이터를 활용하는 시대, 적극적인 마케팅 방법을 안내합니다. </t>
    <phoneticPr fontId="1" type="noConversion"/>
  </si>
  <si>
    <t>시대에 맞는 투자전략을 알고 싶은 분, 트렌드에 맞게 장기 성장하는 주식투자와 해외투자 방법을 제시합니다.</t>
    <phoneticPr fontId="1" type="noConversion"/>
  </si>
  <si>
    <t>이미 현실에 녹아들고 있는 블록체인에 대해, 블록체인 트렌드 저자와 함께 기본 개념부터 하나씩 알려드립니다.</t>
    <phoneticPr fontId="1" type="noConversion"/>
  </si>
  <si>
    <t>통계가 어려운 이유는 그 이론이 왜 나오게 되었는가에 대한 배경 이해가 부족하기 때문입니다. 미국 대학교에서 학부생들을 대상으로 기초통계를 가르치며 쌓아온 티칭 노하우를 바탕으로 엑셀의 다양한 함수 도구를 활용하여 데이터를 나타내는 방법을 배울 수 있습니다.</t>
    <phoneticPr fontId="1" type="noConversion"/>
  </si>
  <si>
    <t>셀과 범위를 다루는 방법부터 피벗테이블의 실무적인 활용법, 파워쿼리 편집기와 피벗테이블 측정값 사용법, 여러 표와 파일에 흩어진 자료를 한 군데 모으고 합치는 방법 등 어느 회사나 당연히 사용하는 자료 편집 및 관리 방법을 가장 쉽고 간단하게 해내는 요령을 배우는 과정</t>
    <phoneticPr fontId="1" type="noConversion"/>
  </si>
  <si>
    <t>[태국의 경제 (4)-한류가 꽃 피고 열매 맺는 태국]에 대하여 학습한다.</t>
  </si>
  <si>
    <t>[태국의 사회 및 문화 (1)-자유의 나라, 불교의 나라]에 대하여 학습한다.</t>
  </si>
  <si>
    <t>[태국의 사회 및 문화 (2)-미소의 나라, 음식의 나라]에 대하여 학습한다.</t>
  </si>
  <si>
    <t>엑셀 활용에 필수적으로 알아야 할 핵심 기능과 함수, 단축키를 마스터할 수 있는 과정! 실무에서 반드시 알아야 하는 엑셀 기능을 습득하고 달라진 업무 효율을 느껴보자.</t>
    <phoneticPr fontId="1" type="noConversion"/>
  </si>
  <si>
    <t>인공지능의 개념과 발전 과정을 알고, AI 기술 발전이 가져올 다양한 변화를 비즈니스 측면에서 살펴보자!</t>
    <phoneticPr fontId="1" type="noConversion"/>
  </si>
  <si>
    <t>딥러닝으로 하는 실무 완벽 재현! 실전 프로젝트로 딥러닝 전문가로 레벨업하는 과정.</t>
    <phoneticPr fontId="1" type="noConversion"/>
  </si>
  <si>
    <t>이제부터가 진짜 딥러닝이다! DNN, CNN, RNN을 활용해 실제 딥러닝 활용 역량을 길러보자.</t>
    <phoneticPr fontId="1" type="noConversion"/>
  </si>
  <si>
    <t>딥러닝을 본격적으로 활용하기 위한 머신 러닝 개념, 인공지능의 학습 원리, 모델 구현을 위한 수학적 원리 알기!</t>
    <phoneticPr fontId="1" type="noConversion"/>
  </si>
  <si>
    <t>딥러닝이란 무엇인가? 딥러닝의 개념을 완벽히 정리하여 실제로 활용해보는 딥러닝과 인사하기 과정!</t>
    <phoneticPr fontId="1" type="noConversion"/>
  </si>
  <si>
    <t>ChatGPT로 업무 시간을 줄이고 중요한 것에 집중하고 싶다면, 딱 이만큼만 알아두자!</t>
    <phoneticPr fontId="1" type="noConversion"/>
  </si>
  <si>
    <t>생성형 AI가 무엇이며, 생성형 AI가 비즈니스에 미치는 영향과 변화가 무엇인지 다양한 비즈니스 측면에서 살펴보고 미래 변화에 대비하자!</t>
    <phoneticPr fontId="1" type="noConversion"/>
  </si>
  <si>
    <t>인공지능을 제대로 학습하고 인공지능을 맞이해 봅시다!</t>
    <phoneticPr fontId="1" type="noConversion"/>
  </si>
  <si>
    <t>노코드와 로우코드로 따라하다보면 쉽게 인공지능을 만들어 볼 수 있습니다.</t>
    <phoneticPr fontId="1" type="noConversion"/>
  </si>
  <si>
    <t xml:space="preserve">Chat GPT와  DALL=E를 구성하는 여러 개념과 원리를 배우고 간단한 실습을 통해 나만의 인공지능을 만들어 봅니다.  </t>
    <phoneticPr fontId="1" type="noConversion"/>
  </si>
  <si>
    <t>총무의 다양한 업무에 대해 쉽고 꼼꼼하게 파악할 수 있도록 최대한 기본에 충실하여 강의내용을 구성하였다.</t>
    <phoneticPr fontId="1" type="noConversion"/>
  </si>
  <si>
    <t>사내강사들이 꼭 알아야할 사내 강의만의 독특한 특징과 성격, 학습 목표 설정법, 교육생들이 흥미를 갖게 하는 강의 스토리 구성법, 강의 현장과 교육생들을 관리하는 방법 등의 사내강사들을 위한 커리큘럼으로 구성되었다.</t>
    <phoneticPr fontId="1" type="noConversion"/>
  </si>
  <si>
    <t xml:space="preserve">훌륭한 인재를 pick하는 면접관은 무엇이 다를까? 면접관으로서 가질 수 있는 고민부터 국내외 채용 트렌드, 채용 면접 시 유의사항, 채용 질문의 공식까지! 일잘러를 pick할 수 있는 채용 면접의 A to Z를 소개합니다. </t>
    <phoneticPr fontId="1" type="noConversion"/>
  </si>
  <si>
    <t>조직문화의 중요성과 올바른 조직문화 구축 방법에 대해 설명할 수 있다.</t>
    <phoneticPr fontId="1" type="noConversion"/>
  </si>
  <si>
    <t>팀의 고유한 문화를 만들기 위한 효과적 방법에 대해 설명할 수 있다.</t>
    <phoneticPr fontId="1" type="noConversion"/>
  </si>
  <si>
    <t>심각한 자금횡령 문제가 연달아 발생하면서 허술한 내부회계관리시스템을 보완하고 안일한 내부회계관리제도 감사 관행을 개선하자는 움직임이 나타나고 있으며, 이에 따라 꼭 들어야 할 과정으로 부상했다.</t>
    <phoneticPr fontId="1" type="noConversion"/>
  </si>
  <si>
    <t>쉬운 스크래치로 컴퓨터의 기본적인 사고방식을 이해하는 코딩 입문에 최적화된 강의! 본격적으로 프로그래밍을 시작하기 전, 논리적 사고방식을 키워 쉽고 재밌게 프로그래밍 세계에 입문하고 프로젝트 기획력과 창의력까지 길러보자!</t>
    <phoneticPr fontId="1" type="noConversion"/>
  </si>
  <si>
    <t xml:space="preserve">최신 HTML5와 CSS3를 소개하고  최신 브라우저에 맞는 다양한 예제를 HTML5의 권위자, 고경희 강사의 직강으로 쉽고 정확하게 제시한다. </t>
    <phoneticPr fontId="1" type="noConversion"/>
  </si>
  <si>
    <t>클라우드 컴퓨팅을 위한 기본 용어와 개념을 친절히 설명하고 AWS의 다양한 서비스를 활용한 웹페이지 제작을 단계별로 실습해보자.</t>
    <phoneticPr fontId="1" type="noConversion"/>
  </si>
  <si>
    <t>일 잘하는 사람들의 비법! SQL, 어떻게 시작해야 할까</t>
    <phoneticPr fontId="1" type="noConversion"/>
  </si>
  <si>
    <t>SQL, 업무 효율성을 높여준다고 해서 배우긴 배웠는데 대체 실무에서는 어떻게 활용해야 할까? 고민하는 분들을 위한 실습 중점 과정!</t>
    <phoneticPr fontId="1" type="noConversion"/>
  </si>
  <si>
    <t xml:space="preserve">초보자도 OK! 실무에 적용까지 하고 싶다면 꼭 들어야 하는 안드로이드 프로그래밍 핵심 과정입니다. </t>
    <phoneticPr fontId="1" type="noConversion"/>
  </si>
  <si>
    <t>‘Power Automate’를 통해 코드 없이 업무를 자동화시켜보자!</t>
    <phoneticPr fontId="1" type="noConversion"/>
  </si>
  <si>
    <t>노코딩으로 실무에 바로 적용 가능한 업무자동화 프로그램을 함께 만들어봅시다.</t>
    <phoneticPr fontId="1" type="noConversion"/>
  </si>
  <si>
    <t>20년 경력을 살린 탄탄한 강의를 통해 자바 프로그래머를 향해 가는 첫 단추를 잘 끼워봅시다!</t>
    <phoneticPr fontId="1" type="noConversion"/>
  </si>
  <si>
    <t xml:space="preserve">스위프트로 마스터하는 IOS 프로그래밍! 스위프트를 활용해 앱을 만드는데 필요한 모든 내용을 다룹니다. </t>
    <phoneticPr fontId="1" type="noConversion"/>
  </si>
  <si>
    <t>비전공자로서 어렵게만 느껴졌던 프로그래밍. 개념부터 기초 실습까지 함께 해나가겠습니다. Start Programming!</t>
    <phoneticPr fontId="1" type="noConversion"/>
  </si>
  <si>
    <t>파이썬의 기초개념과 문법을 익히고, 데이터 분석의 자신감을 가져보세요.</t>
    <phoneticPr fontId="1" type="noConversion"/>
  </si>
  <si>
    <t xml:space="preserve">매번 포기하는 프로그래밍은 이제 그만! 프로그래밍 전문 강사의 예제를 통해  파이썬 프로그래밍 알고리즘의 개념을 제대로 이해해봅시다! </t>
    <phoneticPr fontId="1" type="noConversion"/>
  </si>
  <si>
    <t>낯설기만 한 코딩, 쉽게 배울 수는 없을까? 소설책 읽듯 재미있는 이야기로 막힘없이 술술! 이론을 읽히고  예제를 따라하다 보면 어느새 프로토타입으로 만들 수 있다.</t>
    <phoneticPr fontId="1" type="noConversion"/>
  </si>
  <si>
    <t xml:space="preserve">데이터 과학의 기본이 되는 과학적 모델링을 이해하기 위한 기초적인 수학적 지식을 학습합니다. 수학적 지식의 정확한 이해와 코딩능력 함양을 위한 다양한 예제 및 연습문제를 파이썬으로 실습해봅니다. </t>
    <phoneticPr fontId="1" type="noConversion"/>
  </si>
  <si>
    <t>컴퓨터가 데이터를 저장하고 문제를 해결하는 기초인 자료구조를 쉽게 이해할 수 있도록 자료 형, 자료구조, 알고리즘에 대해 알기 쉽게 학습한다. 특히, 스택, 큐, 연결 리스트 등 추상 데이터 타입과 정렬, 검색, 동적 계획법, 그래프, 트리 등 개발자가 꼭 알아야 할 알고리즘 핵심을 알아봅니다.</t>
    <phoneticPr fontId="1" type="noConversion"/>
  </si>
  <si>
    <t>개발에 대해 하나도 알지 못하거나 대략적으로 알고 있으시다면, 이 강의를 추천 드립니다. 별도 실습 없이 개발자들과 협업하기 위한 배경지식을 쌓는 방식으로 진행되며, 프로그래밍 역사 부터 프론트엔드/백엔드 주요 언어, 아키텍처 등 다양한 기초 지식을 쌓는데 목적을 두고 있습니다.</t>
    <phoneticPr fontId="1" type="noConversion"/>
  </si>
  <si>
    <t>조직 내 다양한 갈등 이슈를 객관화 하고, 갈등을 합리적으로 해결할 수 있는 소통 전략에 대해 학습할 수 있는 과정입니다.</t>
    <phoneticPr fontId="1" type="noConversion"/>
  </si>
  <si>
    <t>조직 내 다양한 갈등 이슈를 객관화 하고, 갈등을 합리적으로 해결할 수 있는 소통 전략에 대해 학습할 수 있는 과정입니다.</t>
  </si>
  <si>
    <t>빅데이터, 인공지능, 메타버스, 가상화폐라는 신기술이 온 세상을 변화시키고 있다. 본 과정은 이 물음에 대해 기술별, 이슈별 해답을 제시하고 있다.</t>
    <phoneticPr fontId="1" type="noConversion"/>
  </si>
  <si>
    <t>금융업계 종사자들이 반드시 알아야 하는 ESG 기초 개념부터 ESG 금융정책, 투자자산 실무까지 살펴보실 수 있는 과정입니다.</t>
    <phoneticPr fontId="1" type="noConversion"/>
  </si>
  <si>
    <t>금융업계 종사자들이 반드시 알아야 하는 ESG 기초 개념부터 ESG 금융정책, 투자자산 실무까지 살펴보실 수 있는 과정입니다.</t>
  </si>
  <si>
    <t>본 과정은 기존 시스템에 갇혀 있는 은행이 미래 금융시장에 과감하게 도전하기 위해 알아야 할 것, 해야 할 것이 무엇인지 학습하기 위한 과정입니다.</t>
    <phoneticPr fontId="1" type="noConversion"/>
  </si>
  <si>
    <t>MS오피스 아웃룩 2019 기본 사용법 배우기 과정을 수강합니다.</t>
    <phoneticPr fontId="1" type="noConversion"/>
  </si>
  <si>
    <t>원노트 사용법 배우기 MS 오피스 OneNote 이용방법 강의를 수강합니다.</t>
    <phoneticPr fontId="1" type="noConversion"/>
  </si>
  <si>
    <t>포토샵 cc 2020 정말쉽게배우기 기초 메뉴사용법과 실무활용 방법 과정을 수강합니다.</t>
    <phoneticPr fontId="1" type="noConversion"/>
  </si>
  <si>
    <t>한컴오피스 한글2020에 대해 기능을 익히고 사용할 수 있습니다.</t>
    <phoneticPr fontId="1" type="noConversion"/>
  </si>
  <si>
    <t>본 과정에서는 경력 관리부터 슬기로운 직장생활, 월급 외 수익 창출법까지, 일과 삶의 '동반 성장'을 위한 해법을 제시한다.</t>
    <phoneticPr fontId="1" type="noConversion"/>
  </si>
  <si>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phoneticPr fontId="1" type="noConversion"/>
  </si>
  <si>
    <t>4차 산업혁명 시대에 대응하는 핵심가치 경영의 전략과 핵심가치체계 수립 방법에 대해 학습할 수 있는 과정입니다.</t>
    <phoneticPr fontId="1" type="noConversion"/>
  </si>
  <si>
    <t>4차 산업혁명 시대에 대응하는 핵심가치 경영의 전략과 핵심가치체계 수립 방법에 대해 학습할 수 있는 과정입니다.</t>
  </si>
  <si>
    <t>본 과정을 개발환경설치와 텐서플로우 2의 문법 케라스 라이브러리를 실습중심으로 쉽게 익힐수 있습니다.</t>
    <phoneticPr fontId="1" type="noConversion"/>
  </si>
  <si>
    <t xml:space="preserve">이번 과정에서는 실무에서 UX 디자이너들이 알아야 할 사용자 분석, 디자인 리서치와 같은 다양한 UX 접근론과 설계 방법에 대해 학습할 수 있습니다.
</t>
    <phoneticPr fontId="1" type="noConversion"/>
  </si>
  <si>
    <t>본 과정에서는 코틀린을 활용하여 안드로이드 애플리케이션을 개발하는 방법에 대해 살펴보고 이를 응용할 수 있습니다.</t>
    <phoneticPr fontId="1" type="noConversion"/>
  </si>
  <si>
    <t>본 과정은 Spring MVC Project를 학습본 과정은 XML 방식의 구현 방법과 Java 방식의 구현 방법을 모두 소개하고 있어 학습하신 분들이 현업에서 다양한 방식의 구현 방법을 모두 수행할 수 있는 능력을 갖출 수 있습니다.</t>
    <phoneticPr fontId="1" type="noConversion"/>
  </si>
  <si>
    <t xml:space="preserve">본 강좌는 안드로이드 전체 과정 중 화면과 인터페이스에 관한 내용이 주를 이루고 있습니다. </t>
    <phoneticPr fontId="1" type="noConversion"/>
  </si>
  <si>
    <t xml:space="preserve">본 강좌는 안드로이드 전체 과정 중 메뉴와 안드로이드 애플리케이션의 구성요소, 쓰래드, Fragment 에 관한 내용이 주를 이루고 있습니다. </t>
    <phoneticPr fontId="1" type="noConversion"/>
  </si>
  <si>
    <t>본 강좌는 최신 버전인 BootStrap 4를 중심으로 강의를 진행하고 있으나 현재까지도 많이 사용하고 있는 3버전도 같이 설명을 하고 있습니다.</t>
    <phoneticPr fontId="1" type="noConversion"/>
  </si>
  <si>
    <t>본 강좌는 node.js에 대한 기본적인 부분을 학습하고 웹 애플리케이션 개발 및 데이터 베이스 연동 기법을 학습할 수 있습니다.</t>
    <phoneticPr fontId="1" type="noConversion"/>
  </si>
  <si>
    <t>본 과정은 VueJS를 통해 웹 애플리케이션을 개발하는 방식에 대하여 학습을 하게 됩니다.</t>
    <phoneticPr fontId="1" type="noConversion"/>
  </si>
  <si>
    <t>본 과정은 기존 시스템에 갇혀 있는 기업(개인)이 온라인 광고와 경험마케팅을 이해함으로써, 미래 시장에 과감하게 도전하기 위해 알아야 할 효과적인 디지털 마케팅 전략을 세울 수 있도록 학습하기 위한 과정입니다.</t>
    <phoneticPr fontId="1" type="noConversion"/>
  </si>
  <si>
    <t>글로벌 기업들은 어떤 SCM전략으로 경쟁우위를 달성하는지 다양한 사례를 통해 살펴본다.</t>
    <phoneticPr fontId="1" type="noConversion"/>
  </si>
  <si>
    <t>해외 마케팅 시 필요한 글로벌 이슈 및 진출 준비사항 등을 알아보고 해외시장 마케팅 전략을 수립할 수 있도록 하는 과정입니다.</t>
    <phoneticPr fontId="1" type="noConversion"/>
  </si>
  <si>
    <t xml:space="preserve">기업의 핵심 인력을 채용 및 관리하는 인사담당자들의 역할과 역량의 중요성이 항상 대두된다. 기본적인 인사관리 제도 설계 및 운영에 대한 역량을 제고하고 최근 HR 트렌드에 대해 학습하고 인사 전략 수립 방안을 제시한다. </t>
    <phoneticPr fontId="1" type="noConversion"/>
  </si>
  <si>
    <t>본 과정은 주요쟁점 사례별로 반드시 알아야 하는 법과 실무 지식 중심으로 노무 담당자의 역량을 한 층 끌어주고자 한다.</t>
    <phoneticPr fontId="1" type="noConversion"/>
  </si>
  <si>
    <t>본 과정은 총무업무의 효율적인 수행과 관리능력 배양을 위하여 총무업무 수행에 필수적인 내용인 총무업무매뉴얼, 문서파일링 시스템, 인사노무관리, 기업부동산자산관리, 임대차관리를 중심으로 다양한 사례와 함께 실무에 활용할 수 있습니다.</t>
    <phoneticPr fontId="1" type="noConversion"/>
  </si>
  <si>
    <t>실제 정보보호 실무 사례를 바탕으로 인증제도, 정보보호관리체계의 상세 업무도 습득할 수 있습니다.</t>
    <phoneticPr fontId="1" type="noConversion"/>
  </si>
  <si>
    <t xml:space="preserve">본 과정은 직장인에게 필요한 민사소송에서 강제집행까지의 전반적인 내용을 사례 기반으로 구성하여 실무에 적극 활용하도록 구성하였습니다. </t>
    <phoneticPr fontId="1" type="noConversion"/>
  </si>
  <si>
    <t>내부회계관리제도란 무엇이며 효율적인 운영을 위한 설계, 평가 등을 학습하여 투명하고 신뢰가 있는 기업으로 거듭나자!</t>
    <phoneticPr fontId="1" type="noConversion"/>
  </si>
  <si>
    <t xml:space="preserve">본 과정은 이러한 문제를 해결하기 위하여 농산물 물류의 구조를 알아보고 판매 개선 방안을 제시하였습니다. </t>
    <phoneticPr fontId="1" type="noConversion"/>
  </si>
  <si>
    <t xml:space="preserve">본 과정은 이러한 문제를 해결하기 위하여 농산물 유통의 구조를 알아보고 마케팅 개선 방안을 제시하였습니다. </t>
    <phoneticPr fontId="1" type="noConversion"/>
  </si>
  <si>
    <t>국내외에 발표되었던 학술자료와 중소기업벤처부에서 발표한 기술 로드맵 기술 동향 자료들을 중심으로 최근의 ICT 기술과 융합된 농산업 부문별 활동을 관련 정보와 국내외 민간 사례를 중심으로 정리 하였다.</t>
    <phoneticPr fontId="1" type="noConversion"/>
  </si>
  <si>
    <t>생산성 향상을 위해 작업현장을 개선하는 5S 실천 사례를 기반으로 현장 7대 낭비 분석, 공간 창출, 현장설비 크린화 등을 이해하고 실천한다.</t>
    <phoneticPr fontId="1" type="noConversion"/>
  </si>
  <si>
    <t>금융소비자보호에 대한 정확한 이해와 소비자의 올바른 인식 함양을 위해 필요한 금융 교육에 대해 살펴보자!</t>
    <phoneticPr fontId="1" type="noConversion"/>
  </si>
  <si>
    <t>국내외 불법자금의 세탁 적발 및 예방하기 위해 반드시 알아야 할 자금세탁방지의 기본 개념부터 주요 제도와 그 사례를 살펴본다!</t>
    <phoneticPr fontId="1" type="noConversion"/>
  </si>
  <si>
    <t>이번 시간을 통해 비전공자로 살아남기 위한 생존전략을 찾아보세요</t>
    <phoneticPr fontId="1" type="noConversion"/>
  </si>
  <si>
    <t>메타버스란 무엇인지 정확한 개념을 살펴보고, 새로운 신산업에 적용할 수 있는 아이디어로서 다가가 미래를 준비해 보는 것은 어떨까요</t>
    <phoneticPr fontId="1" type="noConversion"/>
  </si>
  <si>
    <t>어떤 방향으로 디지털 환경에 맞게 서비스를 제공할지, 어떻게 효율성을 높일지에 대해 고민하고 정해야 하는 시기입니다.</t>
    <phoneticPr fontId="1" type="noConversion"/>
  </si>
  <si>
    <t>더 이상 미룰 수 없는 AI, 내 업무에 대한 인사이트를 얻어갈 수 있는 다양한 비즈니스 이야기를 준비했습니다.</t>
    <phoneticPr fontId="1" type="noConversion"/>
  </si>
  <si>
    <t>디지털 플랫폼 시대에 적합한 전략을 수립하고 나의 업무에 디지털 혁신을 만들어보는 시간을 가지시길 바랍니다.</t>
    <phoneticPr fontId="1" type="noConversion"/>
  </si>
  <si>
    <t>웹 3.0 기초 이해와 마주하는 기업의 사례를 학습할 수 있습니다.</t>
    <phoneticPr fontId="1" type="noConversion"/>
  </si>
  <si>
    <t>메타버스 마케팅의 여섯 가지 대표적인 사례를 살펴보고 자사 마케팅의 활용할 수 있는 방법을 적어볼 수 있다.</t>
    <phoneticPr fontId="1" type="noConversion"/>
  </si>
  <si>
    <t>메타버스 마케팅을 위해 무엇을 준비해야 하는지 말해볼 수 있다.</t>
    <phoneticPr fontId="1" type="noConversion"/>
  </si>
  <si>
    <t>환경 불확실성의 의미와 4차 산업시대에 불확실성을 증폭시키는 원인에 대해 설명할 수 있다.</t>
    <phoneticPr fontId="1" type="noConversion"/>
  </si>
  <si>
    <t>비즈니스 어질리티 핵심역량 세 가지에 대해 설명할 수 있다.</t>
    <phoneticPr fontId="1" type="noConversion"/>
  </si>
  <si>
    <t>스크럼 수행을 위한 4가지 미팅의 진행 프로세스와 각 미팅별 수행 방식에 대해 설명할 수 있다.</t>
    <phoneticPr fontId="1" type="noConversion"/>
  </si>
  <si>
    <t>애자일 도입에 가장 적합한 프로세스가 무엇인지 설명할 수 있다.</t>
    <phoneticPr fontId="1" type="noConversion"/>
  </si>
  <si>
    <t xml:space="preserve">전통적인 조직구조와 애자일 조직구조의 차이점을 설명할 수 있다. </t>
    <phoneticPr fontId="1" type="noConversion"/>
  </si>
  <si>
    <t>애자일 조직의 기본 구조인 스쿼드, 트라이브, 챕터의 개념에 대해 설명할 수 있다.</t>
    <phoneticPr fontId="1" type="noConversion"/>
  </si>
  <si>
    <t>변화된 경영환경으로 인해 도출된 마이클 포터 경영전략의 문제점 2가지를 설명할 수 있다.</t>
    <phoneticPr fontId="1" type="noConversion"/>
  </si>
  <si>
    <t>전략의 개념에 대해 이해하고, 필요한 전략을 파악하며, 수립할 때 반드시 알아야 할 것들에는 무엇이 있는지 설명할 수 있다.</t>
    <phoneticPr fontId="1" type="noConversion"/>
  </si>
  <si>
    <t>[태국의 정치 (1)- 국왕이 존경받는 입헌 군주제의 나라]에 대하여 학습한다.</t>
  </si>
  <si>
    <t xml:space="preserve">빅테크 기업들의 기업문화 사례를 학습니다. </t>
    <phoneticPr fontId="1" type="noConversion"/>
  </si>
  <si>
    <t>글로벌 기업의 경영혁신 인사이트를 학습할 수 있습니다.</t>
    <phoneticPr fontId="1" type="noConversion"/>
  </si>
  <si>
    <t>생태권과 생물다양성의 위기를 파악하고 대처 방법들을 연구할 수 있다.</t>
    <phoneticPr fontId="1" type="noConversion"/>
  </si>
  <si>
    <t>지속가능발전과 ESG경영에 대해 설명할 수 있다.</t>
    <phoneticPr fontId="1" type="noConversion"/>
  </si>
  <si>
    <t>지구를 위한 협약들을 알고 다양한 기관의 자료를 활용할 수 있다.</t>
    <phoneticPr fontId="1" type="noConversion"/>
  </si>
  <si>
    <t>기후 위기와 탄소중립 시대에서 정부 및 지방자치단체의 역할을 이해하고 실천에 참여할 수 있다.</t>
    <phoneticPr fontId="1" type="noConversion"/>
  </si>
  <si>
    <t>빅데이터를 통한 데이터 중심의 새로운 학문 모델 구축의 필요성을 인지하고 교육 프로그램 개발계획을 세울 수 있다.</t>
    <phoneticPr fontId="1" type="noConversion"/>
  </si>
  <si>
    <t>줄이는 삶에 대한 다양한 실제 사례를 보고 실생활에서 적용할 수 있다.</t>
    <phoneticPr fontId="1" type="noConversion"/>
  </si>
  <si>
    <t>ESG의 배경과 의미에 대해 정확하게 이해하고, 실천 가능한 ESG 경영 프로그램을 배워본다.</t>
    <phoneticPr fontId="1" type="noConversion"/>
  </si>
  <si>
    <t>미래 예측력의 중요성과 이를 향상시키는 방법에 대해 설명할 수 있다.</t>
    <phoneticPr fontId="1" type="noConversion"/>
  </si>
  <si>
    <t>미래예측 3법칙을 통해 미래예측의 특성에 대해 설명할 수 있다.</t>
    <phoneticPr fontId="1" type="noConversion"/>
  </si>
  <si>
    <t>미래를 예측하는 세 가지 방법의 개념과 효과를 설명하고, 어떤 것이 가장 효과적인지 골라볼 수 있다.</t>
    <phoneticPr fontId="1" type="noConversion"/>
  </si>
  <si>
    <t>선호미래와 가능미래, 그리고 선호미래를 실현하는 세 가지 방법에 대해 설명할 수 있다.</t>
    <phoneticPr fontId="1" type="noConversion"/>
  </si>
  <si>
    <t>현재 공존하고 있는 네 가지 미래상을 서로 비교하여 설명할 수 있다.</t>
    <phoneticPr fontId="1" type="noConversion"/>
  </si>
  <si>
    <t>인공지능의 현황과 미래, 그것이 우리에게 미칠 영향에 대해 설명할 수 있다.</t>
    <phoneticPr fontId="1" type="noConversion"/>
  </si>
  <si>
    <t>바이오혁명의 현황과 미래, 그것이 우리에게 미칠 영향에 대해 설명할 수 있다.</t>
    <phoneticPr fontId="1" type="noConversion"/>
  </si>
  <si>
    <t>기후변화의 전망, 그리고 그것이 우리에게 미칠 영향에 대해 설명할 수 있다.</t>
    <phoneticPr fontId="1" type="noConversion"/>
  </si>
  <si>
    <t>본 과정에서는 ESG 관련 법적 제도와 이슈, 글로벌 기업 사례를 통해 ESG 자발적 참여문화 확산 및 실천적 기반 조성을 강화하고자 합니다.</t>
    <phoneticPr fontId="1" type="noConversion"/>
  </si>
  <si>
    <t>스토리텔링에 관심을 갖는 이유가 무엇이고, 그 스토리가 어떠한 힘을 갖고 있는지 설명할 수 있다.</t>
    <phoneticPr fontId="1" type="noConversion"/>
  </si>
  <si>
    <t>지식 전달자로서 스토리란 무엇인지 이해하고 설명할 수 있다.</t>
    <phoneticPr fontId="1" type="noConversion"/>
  </si>
  <si>
    <t>스토리를 이끌어가는 주인공의 특성을 이해하고 설명할 수 있다.</t>
    <phoneticPr fontId="1" type="noConversion"/>
  </si>
  <si>
    <t>한류 열풍과 스토리텔링의 연관성을 이해하고 설명할 수 있다.</t>
    <phoneticPr fontId="1" type="noConversion"/>
  </si>
  <si>
    <t>근거를 토대로 논리적이고 비판적인 사고를 할 수 있다.</t>
    <phoneticPr fontId="1" type="noConversion"/>
  </si>
  <si>
    <t>UX/UI 제작 관련 Tool 사용법 학습 과정</t>
    <phoneticPr fontId="1" type="noConversion"/>
  </si>
  <si>
    <t>UX 기획을 위한 첫걸음 과정</t>
    <phoneticPr fontId="1" type="noConversion"/>
  </si>
  <si>
    <t>창의력의 정의와 필요성에 대해 설명할 수 있다.</t>
    <phoneticPr fontId="1" type="noConversion"/>
  </si>
  <si>
    <t>창의력 계발을 위한 핵심요소 5가지에 대해 설명할 수 있다.</t>
    <phoneticPr fontId="1" type="noConversion"/>
  </si>
  <si>
    <t>비선형 세계에서 생존하기 위해 취해야 할 삶의 태도에 대해 설명할 수 있다.</t>
    <phoneticPr fontId="1" type="noConversion"/>
  </si>
  <si>
    <t>창의적 발상을 방해하는 요인에는 어떤 것들이 있는지 설명할 수 있다.</t>
    <phoneticPr fontId="1" type="noConversion"/>
  </si>
  <si>
    <t>카피에 스토리를 넣어야 하는 이유와 방법을 설명할 수 있다.</t>
    <phoneticPr fontId="1" type="noConversion"/>
  </si>
  <si>
    <t>기존 카피를 참고하여 새로운 카피를 작성하는 방법을 설명할 수 있다.</t>
    <phoneticPr fontId="1" type="noConversion"/>
  </si>
  <si>
    <t>사소한 일상의 경험을 바탕으로 카피 쓰는 방법을 설명할 수 있다.</t>
    <phoneticPr fontId="1" type="noConversion"/>
  </si>
  <si>
    <t>구체적인 타깃, 쉽게 쓰기를 바탕으로 세일즈 카피를 작성할 수 있다.</t>
    <phoneticPr fontId="1" type="noConversion"/>
  </si>
  <si>
    <t>소비자를 사로잡는 제목 작성 방법을 설명할 수 있다.</t>
    <phoneticPr fontId="1" type="noConversion"/>
  </si>
  <si>
    <t>현업에 바로 적용할 수 있는 보고서 매뉴얼을 파악하고, 패턴을 활용하여 보고서를 빠른 시간 내에 작성할 수 있다.</t>
    <phoneticPr fontId="1" type="noConversion"/>
  </si>
  <si>
    <t>논문의 구성 방법을 알고, 짧은 시간 안에 논문 초안을 작성해볼 수 있다.</t>
    <phoneticPr fontId="1" type="noConversion"/>
  </si>
  <si>
    <t>김미경의 북드라마 비즈니와 트렌드 편 유튜브 레볼루션을 학습할 수 있습니다.</t>
    <phoneticPr fontId="1" type="noConversion"/>
  </si>
  <si>
    <t>김미경의 북드라마 비즈니와 트렌드 편 부의 감각을 학습할 수 있습니다.</t>
    <phoneticPr fontId="1" type="noConversion"/>
  </si>
  <si>
    <t>김미경의 북드라마 비즈니와 트렌드 편 gigged 직장이 없는 시대가 온다을 학습할 수 있습니다.</t>
    <phoneticPr fontId="1" type="noConversion"/>
  </si>
  <si>
    <t>김미경의 북드라마 비즈니와 트렌드 편 롭 무어의 결단을 학습할 수 있습니다.</t>
    <phoneticPr fontId="1" type="noConversion"/>
  </si>
  <si>
    <t>김미경의 북드라마 비즈니와 트렌드 편 포노사피엔스을 학습할 수 있습니다.</t>
    <phoneticPr fontId="1" type="noConversion"/>
  </si>
  <si>
    <t>김미경의 북드라마 비즈니와 트렌드 편 메이크 타임을 학습할 수 있습니다.</t>
    <phoneticPr fontId="1" type="noConversion"/>
  </si>
  <si>
    <t>김미경의 북드라마 비즈니와 트렌드 편 성공의 공식 포뮬러를 학습할 수 있습니다.</t>
    <phoneticPr fontId="1" type="noConversion"/>
  </si>
  <si>
    <t>김미경의 북드라마 비즈니와 트렌드 편 파이어족이 온다를 학습할 수 있습니다.</t>
    <phoneticPr fontId="1" type="noConversion"/>
  </si>
  <si>
    <t>김미경의 북드라마 비즈니와 트렌드 편 돈의 감각을 학습할 수 있습니다.</t>
    <phoneticPr fontId="1" type="noConversion"/>
  </si>
  <si>
    <t>인간과 세계를 탐구하며 깨우친 진리에 대한 신념과도 같은 인생 철학 책.</t>
    <phoneticPr fontId="1" type="noConversion"/>
  </si>
  <si>
    <t>유품정리사가 들려주는 죽음에 관한 이야기.</t>
    <phoneticPr fontId="1" type="noConversion"/>
  </si>
  <si>
    <t>시각장애, 청각장애를 갖고 태어난 젊은 여성이, 어떻게 하버드 로스쿨을 나와서 변호사가 될 수 있었을까요? 감동 실화 성공 스토리.</t>
    <phoneticPr fontId="1" type="noConversion"/>
  </si>
  <si>
    <t>말이 잘 안 통하는 사람이 있다고요? 이 대화법으로 해결해보세요!</t>
    <phoneticPr fontId="1" type="noConversion"/>
  </si>
  <si>
    <t>성공하려면 기회를 보는 철학적 재능 그리고 1만 시간의 노력이 필요합니다.</t>
    <phoneticPr fontId="1" type="noConversion"/>
  </si>
  <si>
    <t>모두가 외면했었던 넷플릭스, 어떻게 성공적인 기업으로 이끌 수 있었을까요?</t>
    <phoneticPr fontId="1" type="noConversion"/>
  </si>
  <si>
    <t>사회적 거리두기 2.5단계! 코로나 걱정 아직도 말로만 하고 계실 건가요!</t>
    <phoneticPr fontId="1" type="noConversion"/>
  </si>
  <si>
    <t>[태국의 정치 (2)-노란 셔츠와 빨간 셔츠의 대립]에 대하여 학습한다.</t>
  </si>
  <si>
    <t>▪ 바빠서 책을 매번 읽기 어렵거나 지루한 일상에 동기부여가 필요한 직장인에 대한민국 최고의 강사 김미경 원장이 재미나게 책을 소개해드립니다. 마치 한편의 드라마를 보듯 “김미경의 북드라마”를 통해 _x000D_
여러분의 인생이 조금 더 빛나고 _x000D_
조금 더 성장되길 바랍니다.</t>
  </si>
  <si>
    <t>작년처럼 살고 싶지 않아! 변화하고 싶다면 반드시 읽어야 하는 책! 목표 세우는데 도움이 필요하다면?</t>
    <phoneticPr fontId="1" type="noConversion"/>
  </si>
  <si>
    <t>인생을 바꾸고 업그레이드하려면 꼭 만들어야 할 한 단어?!</t>
    <phoneticPr fontId="1" type="noConversion"/>
  </si>
  <si>
    <t>기록의 중요성을 알고, 기록을 통해 통찰력을 가진 인재로 성장해보자.</t>
    <phoneticPr fontId="1" type="noConversion"/>
  </si>
  <si>
    <t>핵심만 기록해서 재구성하는 습관을 통해 기록의 고수가 되어보자.</t>
    <phoneticPr fontId="1" type="noConversion"/>
  </si>
  <si>
    <t>체계적이고 효용성 있는 나만의 분류법으로 기억하고 활용하는 기록의 고수가 되어보자.</t>
    <phoneticPr fontId="1" type="noConversion"/>
  </si>
  <si>
    <t>스스로의 삶을 주관하고 회사에서 인정받기 위해 생각력, 실행력, 관계력을 가진 기록형 인간이 되어보자.</t>
    <phoneticPr fontId="1" type="noConversion"/>
  </si>
  <si>
    <t>직장인들이 가진 회의에 대한 생각과 회의의 쓸모에 대해 알아보자.</t>
    <phoneticPr fontId="1" type="noConversion"/>
  </si>
  <si>
    <t>프로그래밍과 문서 작성이 만나 어떻게 문서 작성 과정을 편하게 만들 수 있는지 이해할 수 있습니다.</t>
    <phoneticPr fontId="1" type="noConversion"/>
  </si>
  <si>
    <t xml:space="preserve">R을 사용한 기초 통계 과정! </t>
    <phoneticPr fontId="1" type="noConversion"/>
  </si>
  <si>
    <t>전략적 문제 해결을 위한 컴퓨팅 사고법에 대한 강의</t>
    <phoneticPr fontId="1" type="noConversion"/>
  </si>
  <si>
    <t>합리적 의사결정의 시작을 위한 디자인 Thinking</t>
    <phoneticPr fontId="1" type="noConversion"/>
  </si>
  <si>
    <t>비생산적인 회의의 특징이 무엇인지 나열할 수 있다.</t>
    <phoneticPr fontId="1" type="noConversion"/>
  </si>
  <si>
    <t>회의의 생산성을 높이기 위해서 어떻게 해야 하는지 설명할 수 있다.</t>
    <phoneticPr fontId="1" type="noConversion"/>
  </si>
  <si>
    <t>효율적 회의를 위해 트리형 다이어그램을 활용하는 방법을 숙지할 수 있다.</t>
    <phoneticPr fontId="1" type="noConversion"/>
  </si>
  <si>
    <t>효율적 회의를 위해 매트릭스형 다이어그램을 활용하는 방법을 숙지할 수 있다.</t>
    <phoneticPr fontId="1" type="noConversion"/>
  </si>
  <si>
    <t>효율적 회의를 위해 프로세스형 다이어그램을 활용하는 방법을 숙지할 수 있다.</t>
    <phoneticPr fontId="1" type="noConversion"/>
  </si>
  <si>
    <t>효율적 회의를 위해 Group형 다이어그램을 활용하는 방법을 숙지할 수 있다.</t>
    <phoneticPr fontId="1" type="noConversion"/>
  </si>
  <si>
    <t>아이디어 발상을 위한 2가지 접근 방법에 무엇이 있는지 설명할 수 있다.</t>
    <phoneticPr fontId="1" type="noConversion"/>
  </si>
  <si>
    <t>아이디어 발상을 위한 오스본 체크리스트의 개념을 알고 활용방법에 대해 설명할 수 있다.</t>
    <phoneticPr fontId="1" type="noConversion"/>
  </si>
  <si>
    <t>Framework를 통해 아이디어를 정리하는 방법에 대해 설명할 수 있다.</t>
    <phoneticPr fontId="1" type="noConversion"/>
  </si>
  <si>
    <t>매출회복을 위해 경쟁사를 분석하는 회의 방법에 대해 설명할 수 있다.</t>
    <phoneticPr fontId="1" type="noConversion"/>
  </si>
  <si>
    <t>설문조사 결과를 실무에 반영하는 회의 방법에 대해 설명할 수 있다.</t>
    <phoneticPr fontId="1" type="noConversion"/>
  </si>
  <si>
    <t>행사 계획을 수립하는 회의 운영 방법에 대해 설명할 수 있다.</t>
    <phoneticPr fontId="1" type="noConversion"/>
  </si>
  <si>
    <t>챗GPT를 업무에 활용하여 생산력을 향상할 수 있다.</t>
    <phoneticPr fontId="1" type="noConversion"/>
  </si>
  <si>
    <t>제안 PT의 목적을 알고, 실질적 제안을 위한 방법에 대해 설명할 수 있다.</t>
    <phoneticPr fontId="1" type="noConversion"/>
  </si>
  <si>
    <t>제안 전체 프로세스와 제안 PT의 관계에 대해 설명할 수 있다.</t>
    <phoneticPr fontId="1" type="noConversion"/>
  </si>
  <si>
    <t>성공적 제안 PT를 위한 전략 수립 방법에 대해 설명할 수 있다.</t>
    <phoneticPr fontId="1" type="noConversion"/>
  </si>
  <si>
    <t>스토리텔링 기법을 제안 PT에 적용하는 방법에 대해 설명할 수 있다.</t>
    <phoneticPr fontId="1" type="noConversion"/>
  </si>
  <si>
    <t>평가자의 평가표를 채워주는 제안 PT의 구성에 대해 설명할 수 있다.</t>
    <phoneticPr fontId="1" type="noConversion"/>
  </si>
  <si>
    <t>평가자에게 확신을 주는 PT 마무리 방법에 대해 설명할 수 있다.</t>
    <phoneticPr fontId="1" type="noConversion"/>
  </si>
  <si>
    <t>답과 근거가 명확한 제안서 작성 방법에 대해 설명할 수 있다.</t>
    <phoneticPr fontId="1" type="noConversion"/>
  </si>
  <si>
    <t>말과 행동을 통해 명확하고 분명하게 내용을 전달하는 방법에 대해 설명할 수 있다.</t>
    <phoneticPr fontId="1" type="noConversion"/>
  </si>
  <si>
    <t>비대면에서 학습자중심강의를 구현할 수 있다.</t>
    <phoneticPr fontId="1" type="noConversion"/>
  </si>
  <si>
    <t>ZOOM의 구동원리와 상호작용, 돌발상황 대처법에 대해 설명할 수 있다.</t>
    <phoneticPr fontId="1" type="noConversion"/>
  </si>
  <si>
    <t>게더타운에서 학습 공간을 만드는 방법에 대해 설명할 수 있다.</t>
    <phoneticPr fontId="1" type="noConversion"/>
  </si>
  <si>
    <t>디지털 커뮤니케이션 정의에 대해 설명할 수 있다.</t>
    <phoneticPr fontId="1" type="noConversion"/>
  </si>
  <si>
    <t>디지털 시대 리더들을 위한 효과적인 디지털 커뮤니케이션 방법에 대해 설명할 수 있다.</t>
    <phoneticPr fontId="1" type="noConversion"/>
  </si>
  <si>
    <t>디지털 소통에서 따뜻한 감성을 전달하기 위한 2가지 방법에 대해 설명할 수 있다.</t>
    <phoneticPr fontId="1" type="noConversion"/>
  </si>
  <si>
    <t>설문의 장점과 단점 그리고 좋은 설문지의 요건에 대해 설명할 수 있다.</t>
    <phoneticPr fontId="1" type="noConversion"/>
  </si>
  <si>
    <t>측정은 무엇이고, 측정에 필요한 척도의 종류와 속성에 대해 설명할 수 있다.</t>
    <phoneticPr fontId="1" type="noConversion"/>
  </si>
  <si>
    <t>설문 설계를 위한 설문 프로세스의 각 절차에 대해 설명할 수 있다.</t>
    <phoneticPr fontId="1" type="noConversion"/>
  </si>
  <si>
    <t>설문의 구체적인 내용을 문항으로 바꾸는 방법에 대해 설명할 수 있다.</t>
    <phoneticPr fontId="1" type="noConversion"/>
  </si>
  <si>
    <t>원칙에 맞게 설문 문항 순서 배열하는 방법과 설문지 작성 시 유의할 점에 대해 설명할 수 있다.</t>
    <phoneticPr fontId="1" type="noConversion"/>
  </si>
  <si>
    <t>네이버 폼을 이용해서 설문지를 작성하는 방법에 대해 설명할 수 있다.</t>
    <phoneticPr fontId="1" type="noConversion"/>
  </si>
  <si>
    <t>설문 결과에 대한 보고서 작성 및 데이터 분석 방법에 대해 설명할 수 있다.</t>
    <phoneticPr fontId="1" type="noConversion"/>
  </si>
  <si>
    <t>비대면 행사 준비 체크리스트를 통해 행사 준비를 잘 하고 있는지 점검할 수 있다.</t>
    <phoneticPr fontId="1" type="noConversion"/>
  </si>
  <si>
    <t>전통적인 프로젝트 수행에서 벗어나, 급변하는 비즈니스 환경에 적합한 프로젝트 세부 추진 방법을 알고 실무에 적용할 수 있다.</t>
    <phoneticPr fontId="1" type="noConversion"/>
  </si>
  <si>
    <t>비대면 사회에서 PPT가 달라져야 하는 이유에 대해 설명할 수 있다.</t>
    <phoneticPr fontId="1" type="noConversion"/>
  </si>
  <si>
    <t>콘텐츠를 기획하고 생각을 발전시켜 보다 설득력 있는 PPT를 제작할 수 있다.</t>
    <phoneticPr fontId="1" type="noConversion"/>
  </si>
  <si>
    <t>메모장을 활용하여 PPT를 제작할 수 있다.</t>
    <phoneticPr fontId="1" type="noConversion"/>
  </si>
  <si>
    <t>텍스트 상자를 제대로 활용하여 PPT를 제작할 수 있다.</t>
    <phoneticPr fontId="1" type="noConversion"/>
  </si>
  <si>
    <t>기존에 만들어진 PPT를 보며 문제점을 찾아보고 이를 개선해 볼 수 있다.</t>
    <phoneticPr fontId="1" type="noConversion"/>
  </si>
  <si>
    <t>나만의 환경설정을 통해 PPT 작업 시 효율적이지 못한 부분을 최소화 할 수 있다.</t>
    <phoneticPr fontId="1" type="noConversion"/>
  </si>
  <si>
    <t>레이아웃을 구조적으로 배치하여 보기 좋은 PPT를 제작할 수 있다.</t>
    <phoneticPr fontId="1" type="noConversion"/>
  </si>
  <si>
    <t>디자인적인 요소를 고려하여 보기 좋은 PPT를 제작할 수 있다.</t>
    <phoneticPr fontId="1" type="noConversion"/>
  </si>
  <si>
    <t>PPT에 멀티미디어 소스를 활용하여 청중의 이해를 도울 수 있다.</t>
    <phoneticPr fontId="1" type="noConversion"/>
  </si>
  <si>
    <t>외국인에게 호감을 주는 커뮤니케이션을 통해 관계를 형성하고 비즈니스 협상력을 높일 수 있다.</t>
    <phoneticPr fontId="1" type="noConversion"/>
  </si>
  <si>
    <t>디자인의 정의와 요소에 대해 설명할 수 있다.</t>
    <phoneticPr fontId="1" type="noConversion"/>
  </si>
  <si>
    <t>유니버설 디자인의 원칙에 대해 설명할 수 있다.</t>
    <phoneticPr fontId="1" type="noConversion"/>
  </si>
  <si>
    <t>행동유도성 디자인에 대해 설명할 수 있다.</t>
    <phoneticPr fontId="1" type="noConversion"/>
  </si>
  <si>
    <t>슈퍼노멀 디자인의 특징에 대해 설명할 수 있다.</t>
    <phoneticPr fontId="1" type="noConversion"/>
  </si>
  <si>
    <t>감성 디자인의 정의와 특징에 대해 설명할 수 있다.</t>
    <phoneticPr fontId="1" type="noConversion"/>
  </si>
  <si>
    <t>최근 언택트 워크가 다시 가속화되고 있는 이유에 대해 설명할 수 있다.</t>
    <phoneticPr fontId="1" type="noConversion"/>
  </si>
  <si>
    <t>스마트 워크가 조직에 성공적으로 도입되기 위해서 무엇이 필요한지 설명할 수 있다.</t>
    <phoneticPr fontId="1" type="noConversion"/>
  </si>
  <si>
    <t>워크 스마트의 정착을 위해 어떤 요소들이 필요한지 설명할 수 있다.</t>
    <phoneticPr fontId="1" type="noConversion"/>
  </si>
  <si>
    <t>업무용 메신저의 등장배경, 특징과 사용 방법에 대해 설명할 수 있다.</t>
    <phoneticPr fontId="1" type="noConversion"/>
  </si>
  <si>
    <t>화상회의 Tool 사용방법과 주의점에 대해 설명할 수 있다.</t>
    <phoneticPr fontId="1" type="noConversion"/>
  </si>
  <si>
    <t>공유캘린더의 사용방법과 조직 도입 시의 유의점에 대해 설명할 수 있다.</t>
    <phoneticPr fontId="1" type="noConversion"/>
  </si>
  <si>
    <t>본 과정은 직장생활에 필요한 시간관리, 업무관리, 사람관리 방법을 담았습니다. 이에 셀프리더십을 강화하고 개인역량을 키워 조직적응력을 높일 수 있는 방법을 전달하고 있습니다.</t>
    <phoneticPr fontId="1" type="noConversion"/>
  </si>
  <si>
    <t>본 과정은 업무효능감을 높이는 커뮤니케이션 스킬과 감정을 다스리도록 돕는 스킬, 스몰토크, 관계를 다지는 대화 습관 등 직장인의 품격을 높이고 직장생활에 도움을 줄 수 있는 내용으로 구성되었습니다.</t>
    <phoneticPr fontId="1" type="noConversion"/>
  </si>
  <si>
    <t>최초의 민주주의 국가, 아테네! 그 속에 존재했던 귀족-평민간의 심각한 대립, 그리고 ‘시민’으로 인정받지 못했던 사람들. 소외된 계층 ‘테티스’는 어떻게 시민으로서 참정권을 인정받게 되었을까?</t>
    <phoneticPr fontId="1" type="noConversion"/>
  </si>
  <si>
    <t>이슬람은 어떻게 세계의 절반을 지배했을까</t>
  </si>
  <si>
    <t>페스트는 어째서 유럽 인구의 절반을 없앨 수 있었을까</t>
  </si>
  <si>
    <t>식민지는 대체 무슨 쓸모가 있었을까</t>
  </si>
  <si>
    <t>토요토미 히데요시는 왜 조선을 침략했을까</t>
  </si>
  <si>
    <t>왜 18세기 영국은 상행선 조선은 하행선을 탔을까</t>
  </si>
  <si>
    <t>산업혁명 왜 혁명일까</t>
  </si>
  <si>
    <t>왜 사회를 계약으로 만든다고 생각했을까</t>
  </si>
  <si>
    <t>나폴레옹 마상의 세계정신이었을까</t>
  </si>
  <si>
    <t>왜 아시아는 서구의 침략을 막지 못했을까</t>
  </si>
  <si>
    <t>오늘날 마르크스를 어떻게 보아야 할까</t>
  </si>
  <si>
    <t xml:space="preserve">준비운동부터 근력운동까지 한 달동안 하루 10분을 투자하여, 탄탄하고 건강한 몸을 만들어 보자! </t>
    <phoneticPr fontId="1" type="noConversion"/>
  </si>
  <si>
    <t>왜 인류사에서 전쟁은 끊임없이 이어지는 것일까. 전쟁은 과연 혹자들의 말대로 경제에 도움이 되는 것일까.</t>
    <phoneticPr fontId="1" type="noConversion"/>
  </si>
  <si>
    <t>과거 주요 전쟁의 발발 원인 중 큰 비중을 차지하는 것은 경제적 이유다. 구체적으로 어떤 경제적 요인이 국가 간에 전쟁을 일으켰는지 살펴본다.</t>
    <phoneticPr fontId="1" type="noConversion"/>
  </si>
  <si>
    <t xml:space="preserve">전쟁사에서 혁신을 가져온 대표적 무기에 대해서 알아본다. </t>
    <phoneticPr fontId="1" type="noConversion"/>
  </si>
  <si>
    <t>현대 전쟁은 군수산업체에 의해 좌지우지된다고 해도 과언이 아니다. 군수산업체의 현황과 문제점에 대해서 분석한다.</t>
    <phoneticPr fontId="1" type="noConversion"/>
  </si>
  <si>
    <t>예민하고 까칠하다는 이야기를 자주 듣나요? 신경써 준 상대에게 배신감을 느끼나요? 당신의 감쳐진 분노에 위로를 전하는 책</t>
    <phoneticPr fontId="1" type="noConversion"/>
  </si>
  <si>
    <t>절묘한 시간 판타지와 정교한 세계로 아이들에게 상상력을 불러 일으키는 책</t>
    <phoneticPr fontId="1" type="noConversion"/>
  </si>
  <si>
    <t>OTT를 즐기고 라틴어 원서를 읽는 고전수사학자의 책장에는 어떤 책이 꽂혀 있을까? Z세대를 이해하기 위한 10가지 키워드를 널리 알려진 문학에서 찾아봤다.</t>
    <phoneticPr fontId="1" type="noConversion"/>
  </si>
  <si>
    <t>경제는 보는 눈은 과연 어떻게 키울 수 있을까. 한국 경제와 세계 경제의 역사적 흐름을 통해 그 단초를 알아 본다.</t>
    <phoneticPr fontId="1" type="noConversion"/>
  </si>
  <si>
    <t>자전거 여행의 특성을 이해하고 자전거 여행을 준비할 수 있다.</t>
    <phoneticPr fontId="1" type="noConversion"/>
  </si>
  <si>
    <t>자전거 여행에 필요한 물품을 마련할 수 있다.</t>
    <phoneticPr fontId="1" type="noConversion"/>
  </si>
  <si>
    <t>기획에서 펀딩, 실행까지 모두 유능했던 헨델의 CEO적 면모를 찾아볼 수 있다.</t>
    <phoneticPr fontId="1" type="noConversion"/>
  </si>
  <si>
    <t>헨델이 위기를 기회로 바꾼 방법을 설명할 수 있다.</t>
    <phoneticPr fontId="1" type="noConversion"/>
  </si>
  <si>
    <t>오페라의 대중화로 위기에 빠진 헨델이 절망 속에서 전환점을 찾은 저력에 대해 설명할 수 있다.</t>
    <phoneticPr fontId="1" type="noConversion"/>
  </si>
  <si>
    <t>클래식 음악계의 저작권과 사상 최고의 저작권료를 받는 음악가를 설명할 수 있다.</t>
    <phoneticPr fontId="1" type="noConversion"/>
  </si>
  <si>
    <t>흔치 않은 정규직 음악가로 산 하이든의 삶에 대해 설명할 수 있다.</t>
    <phoneticPr fontId="1" type="noConversion"/>
  </si>
  <si>
    <t>교향곡으로 인기 절정을 구가하던 하이든의 근로 조건을 설명할 수 있다.</t>
    <phoneticPr fontId="1" type="noConversion"/>
  </si>
  <si>
    <t>캐릭터가 소통과 관계의 열쇠가 되는 이유를 설명할 수 있다.</t>
    <phoneticPr fontId="1" type="noConversion"/>
  </si>
  <si>
    <t>시뮬레이션 사고를 콘텐츠 창작 시나 현실 생활에서 활용할 수 있다.</t>
    <phoneticPr fontId="1" type="noConversion"/>
  </si>
  <si>
    <t>납득이 가는 수준으로 진화하는 캐릭터를 만들 수 있다.</t>
    <phoneticPr fontId="1" type="noConversion"/>
  </si>
  <si>
    <t>은퇴 전 은퇴를 어떻게 준비해야 하는지 설명할 수 있다.</t>
    <phoneticPr fontId="1" type="noConversion"/>
  </si>
  <si>
    <t>은퇴로 겪을 수 있는 감정을 알고 잘 대응할 수 있다.</t>
    <phoneticPr fontId="1" type="noConversion"/>
  </si>
  <si>
    <t>자신에 성향에 맞는 은퇴 계획을 세울 수 있다.</t>
    <phoneticPr fontId="1" type="noConversion"/>
  </si>
  <si>
    <t>은퇴 후 달라진 일상을 계획적으로 설계하여 즐길 수 있다.</t>
    <phoneticPr fontId="1" type="noConversion"/>
  </si>
  <si>
    <t>은퇴 후 달라진 결혼생활에 갈등 없이 적응할 수 있다.</t>
    <phoneticPr fontId="1" type="noConversion"/>
  </si>
  <si>
    <t>버킷리스트를 실현할 수 있다.</t>
    <phoneticPr fontId="1" type="noConversion"/>
  </si>
  <si>
    <t>은퇴 후 행복한 삶을 사는 방법을 설명할 수 있다.</t>
    <phoneticPr fontId="1" type="noConversion"/>
  </si>
  <si>
    <t>후회하지 않는 은퇴생활을 보래지 않도록 미리 준비할 수 있다.</t>
    <phoneticPr fontId="1" type="noConversion"/>
  </si>
  <si>
    <t>여성사가 무엇인지 설명할 수 있다.</t>
    <phoneticPr fontId="1" type="noConversion"/>
  </si>
  <si>
    <t>선사시대 여성상과 가부장제에 대해 설명할 수 있다.</t>
    <phoneticPr fontId="1" type="noConversion"/>
  </si>
  <si>
    <t>신라시대 여왕에 대해 설명할 수 있다.</t>
    <phoneticPr fontId="1" type="noConversion"/>
  </si>
  <si>
    <t>조선시대의 여성의 정체성과 가족문화에 대해 설명할 수 있다.</t>
    <phoneticPr fontId="1" type="noConversion"/>
  </si>
  <si>
    <t>효과적으로 목소리 훈련과 연습을 할 수 있다.</t>
    <phoneticPr fontId="1" type="noConversion"/>
  </si>
  <si>
    <t>평상시 목을 효과적으로 관리할 수 있다.</t>
    <phoneticPr fontId="1" type="noConversion"/>
  </si>
  <si>
    <t>생활에서 복식호흡 훈련법을 실천할 수 있다.</t>
    <phoneticPr fontId="1" type="noConversion"/>
  </si>
  <si>
    <t>간단하게 입과 혀 훈련을 할 수 있다.</t>
    <phoneticPr fontId="1" type="noConversion"/>
  </si>
  <si>
    <t>매일 연습할 수 있는 간단한 복식호흡 훈련과 횡격막을 강화할 수 있는 무게 운동을 할 수 있다.</t>
    <phoneticPr fontId="1" type="noConversion"/>
  </si>
  <si>
    <t>편안하게 발성할 수 있다.</t>
    <phoneticPr fontId="1" type="noConversion"/>
  </si>
  <si>
    <t>울림 좋은 목소리를 낼 수 있다.</t>
    <phoneticPr fontId="1" type="noConversion"/>
  </si>
  <si>
    <t>모음을 잘 발음할 수 있다.</t>
    <phoneticPr fontId="1" type="noConversion"/>
  </si>
  <si>
    <t>자음을 잘 발음할 수 있다.</t>
    <phoneticPr fontId="1" type="noConversion"/>
  </si>
  <si>
    <t>흔한 목소리 관련 고민들에 대해 해결책을 제시할 수 있다.</t>
    <phoneticPr fontId="1" type="noConversion"/>
  </si>
  <si>
    <t>예술경제학을 설명할 수 있다.</t>
    <phoneticPr fontId="1" type="noConversion"/>
  </si>
  <si>
    <t>미술시장에서 기술은 어떤 형태로 아트에 영향을 끼치는지 설명할 수 있다.</t>
    <phoneticPr fontId="1" type="noConversion"/>
  </si>
  <si>
    <t>도시 자체를 문화적 인프라로 확장한 창조도시에 대해서 설명할 수 있다.</t>
    <phoneticPr fontId="1" type="noConversion"/>
  </si>
  <si>
    <t>아트가 기업의 브랜딩에 어떤 영향을 끼치는지 설명할 수 있다.</t>
    <phoneticPr fontId="1" type="noConversion"/>
  </si>
  <si>
    <t>아트테크의 방법과 수익율에 대해 알고 투자 여부를 결정할 수 있다.</t>
    <phoneticPr fontId="1" type="noConversion"/>
  </si>
  <si>
    <t>네이버 블로그 전략을 수립할 수 있다.</t>
    <phoneticPr fontId="1" type="noConversion"/>
  </si>
  <si>
    <t>네이버 스마트스토어 전략을 수립할 수 있따.</t>
    <phoneticPr fontId="1" type="noConversion"/>
  </si>
  <si>
    <t>권력이동이 집중된 고려 말기 시기적 배경을 설명할 수 있다.</t>
    <phoneticPr fontId="1" type="noConversion"/>
  </si>
  <si>
    <t>왜구와 홍건적의 침입으로 흔들리는 상황에서 신흥 무인세력이 부상했던 상황을 설명할 수 있다.</t>
    <phoneticPr fontId="1" type="noConversion"/>
  </si>
  <si>
    <t>홍건적의 침입을 격퇴하고 3일만에 수장인 정세운이 살해되고, 전쟁을 승리로 이끈 3원수 또한 한 달 후에 피살되는 사건에 대해 설명할 수 있다.</t>
    <phoneticPr fontId="1" type="noConversion"/>
  </si>
  <si>
    <t>공민왕 암살 미수 사건의 배경을 설명할 수 있다.</t>
    <phoneticPr fontId="1" type="noConversion"/>
  </si>
  <si>
    <t>공민왕 재위 5~13년 반원 개혁이 집중적으로 이뤄진 시기의 시대적 배경을 설명할 수 있따.</t>
    <phoneticPr fontId="1" type="noConversion"/>
  </si>
  <si>
    <t>권력 기반이 약할 수밖에 없었던 우왕 대의 권력구도와 파벌 간의 권력 투쟁에 대해 설명할 수 있다.</t>
    <phoneticPr fontId="1" type="noConversion"/>
  </si>
  <si>
    <t>고려에서 조선으로 왕조 교체가 이뤄지게 된 일련의 사건들이 집중된 해인 1388년에 일어난 일에 대해 설명할 수 있다.</t>
    <phoneticPr fontId="1" type="noConversion"/>
  </si>
  <si>
    <t>고려 건국과 비교해도 매우 다른 조선 건국만의 특이성을 설명할 수 있다.</t>
    <phoneticPr fontId="1" type="noConversion"/>
  </si>
  <si>
    <t>조선 건국의 순간 이성계의 판단과 기회, 그리고 그 교차로에 있는 우연과 필연에 대해 설명할 수 있다.</t>
    <phoneticPr fontId="1" type="noConversion"/>
  </si>
  <si>
    <t>조준의 전제 개혁 상소의 내용을 설명할 수 있다.</t>
    <phoneticPr fontId="1" type="noConversion"/>
  </si>
  <si>
    <t>파르테논 신전의 건축 배경에 대해 설명할 수 있다.</t>
    <phoneticPr fontId="1" type="noConversion"/>
  </si>
  <si>
    <t>콜로세움 노블리스 오블리주의 기원에 대하여 학습할 수 있다.</t>
    <phoneticPr fontId="1" type="noConversion"/>
  </si>
  <si>
    <t>천하제패 핵심은 경제력이다에 대하여 학습할 수 있다.</t>
    <phoneticPr fontId="1" type="noConversion"/>
  </si>
  <si>
    <t>돈돈돈 마구 찍어내면 파멸로 치닫는다에 대하여 학습할 수 있다.</t>
    <phoneticPr fontId="1" type="noConversion"/>
  </si>
  <si>
    <t>인문학 부흥 경제적 지원이 필수에 대하여 학습할 수 있다.</t>
    <phoneticPr fontId="1" type="noConversion"/>
  </si>
  <si>
    <t>카리타스 문화 면벌부로 지어 올린 교회에 대하여 학습할 수 있다.</t>
    <phoneticPr fontId="1" type="noConversion"/>
  </si>
  <si>
    <t>평판이 곧 돈 예술세계의 명성과 이름값에 대하여 학습할 수 있다.</t>
    <phoneticPr fontId="1" type="noConversion"/>
  </si>
  <si>
    <t>혁신의 힘 비즈니스 마인드로 탄생한 인쇄술에 대하여 학습할 수 있다.</t>
    <phoneticPr fontId="1" type="noConversion"/>
  </si>
  <si>
    <t>만리장성 아메리카의 은으로 세우다에 대하여 학습할 수 있다.</t>
    <phoneticPr fontId="1" type="noConversion"/>
  </si>
  <si>
    <t>권력과 세금 유럽의 왕들이 약했던 이유에 대하여 학습할 수 있다.</t>
    <phoneticPr fontId="1" type="noConversion"/>
  </si>
  <si>
    <t>셀프브랜딩의 필요성과 셀프브랜딩에 있어서 책쓰기가 왜 중요한지에 대해 이해할 수 있다.</t>
    <phoneticPr fontId="1" type="noConversion"/>
  </si>
  <si>
    <t>책이 되는 글쓰기의 3가지 원칙을 말할 수 있다.</t>
    <phoneticPr fontId="1" type="noConversion"/>
  </si>
  <si>
    <t>글쓰기 플랫폼 브런치에 작가로 등록하고 이용할 수 있다.</t>
    <phoneticPr fontId="1" type="noConversion"/>
  </si>
  <si>
    <t>하버드에서 강조하는 글쓰기의 중요성에 대해 설명할 수 있다.</t>
    <phoneticPr fontId="1" type="noConversion"/>
  </si>
  <si>
    <t>1인 가구에 대한 오해와 전세계적인 1인 가구 정책에 대해 설명할 수 있다.</t>
    <phoneticPr fontId="1" type="noConversion"/>
  </si>
  <si>
    <t>좋은 집은 무엇이고, 어떤 집에서 사는 게 좋은지 생각하고 설명할 수 있다.</t>
    <phoneticPr fontId="1" type="noConversion"/>
  </si>
  <si>
    <t>유럽의 문화와 예술을 통해 주요 도시들을 사회적인 시선으로 이해할 수 있다.</t>
    <phoneticPr fontId="1" type="noConversion"/>
  </si>
  <si>
    <t>인문정신이 무엇이고, 왜 필요한지에 대해 설명할 수 있다.</t>
    <phoneticPr fontId="1" type="noConversion"/>
  </si>
  <si>
    <t>창의성에 도움을 주는 인문학 관점에 대해 설명할 수 있다.</t>
    <phoneticPr fontId="1" type="noConversion"/>
  </si>
  <si>
    <t>해석학과 인문학의 관계에 대해 설명할 수 있다.</t>
    <phoneticPr fontId="1" type="noConversion"/>
  </si>
  <si>
    <t>인지적 관점의 ESG에 대해 설명할 수 있다.</t>
    <phoneticPr fontId="1" type="noConversion"/>
  </si>
  <si>
    <t>환경과 인문학의 대전환에 대해 설명할 수 있다.</t>
    <phoneticPr fontId="1" type="noConversion"/>
  </si>
  <si>
    <t>미래 교육이 나가야 할 방향을 인문학과 연관지어 설명할 수 있다.</t>
    <phoneticPr fontId="1" type="noConversion"/>
  </si>
  <si>
    <t>컬처 엔지니어링의 정의와 추구하는 가치에 대해 설명할 수 있다.</t>
    <phoneticPr fontId="1" type="noConversion"/>
  </si>
  <si>
    <t>전기차의 개념을 알고 내연기관차와 효율을 비교할 수 있다.</t>
    <phoneticPr fontId="1" type="noConversion"/>
  </si>
  <si>
    <t>중국 역사에 대해 알 수 있다.</t>
    <phoneticPr fontId="1" type="noConversion"/>
  </si>
  <si>
    <t>일본사에 대해 설명할 수 있다.</t>
    <phoneticPr fontId="1" type="noConversion"/>
  </si>
  <si>
    <t>재테크가 필요한 이유에 대해 설명할 수 있다.</t>
    <phoneticPr fontId="1" type="noConversion"/>
  </si>
  <si>
    <t>재테크 성공 전략에 대해 설명할 수 있다.</t>
    <phoneticPr fontId="1" type="noConversion"/>
  </si>
  <si>
    <t>각각의 목적에 맞는 통장으로 나누어 체계적으로 돈을 관리할 수 있다.</t>
    <phoneticPr fontId="1" type="noConversion"/>
  </si>
  <si>
    <t>투자의 기본 공식을 이해하고, 이를 실생활에 적용할 수 있다.</t>
    <phoneticPr fontId="1" type="noConversion"/>
  </si>
  <si>
    <t>주식 투자로 망하는 사람들의 특징에 대해 설명할 수 있다.</t>
    <phoneticPr fontId="1" type="noConversion"/>
  </si>
  <si>
    <t>펀드명 규칙을 통해 어떤 투자 상품인지 유추할 수 있다.</t>
    <phoneticPr fontId="1" type="noConversion"/>
  </si>
  <si>
    <t>기업 분석 방법에 대해 이해하고, 이를 실전 투자에서 활용할 수 있다.</t>
    <phoneticPr fontId="1" type="noConversion"/>
  </si>
  <si>
    <t>ETF 정의에 대해 설명할 수 있다.</t>
    <phoneticPr fontId="1" type="noConversion"/>
  </si>
  <si>
    <t>미국 주식이 장기 투자처로 각광받는 이유에 대해 설명할 수 있다.</t>
    <phoneticPr fontId="1" type="noConversion"/>
  </si>
  <si>
    <t>부동산 투자 공부 방법을 이해하고, 실전 투자 시 이를 활용할 수 있다.</t>
    <phoneticPr fontId="1" type="noConversion"/>
  </si>
  <si>
    <t>자신의 대략적인 노후자금을 계산할 수 있다.</t>
    <phoneticPr fontId="1" type="noConversion"/>
  </si>
  <si>
    <t>더 많은 종잣돈을 마련하기 위한 월급 외 소득을 얻는 방법에 대해 설명할 수 있다.</t>
    <phoneticPr fontId="1" type="noConversion"/>
  </si>
  <si>
    <t>인터넷/스마트폰 중독이 발생하는 이유를 파악하고 문제를 해결할 수 있다.</t>
    <phoneticPr fontId="1" type="noConversion"/>
  </si>
  <si>
    <t xml:space="preserve">사기가 어떤 책인지 알아보고, 사기의 의미와 탄생 배경에 대해 설명할 수 있다. </t>
    <phoneticPr fontId="1" type="noConversion"/>
  </si>
  <si>
    <t>주나라의 체제 특징을 알아보고 유가가 주나라를 추앙한 이유에 대해 설명할 수 있다.</t>
    <phoneticPr fontId="1" type="noConversion"/>
  </si>
  <si>
    <t xml:space="preserve">중국을 이해하기 위한 몇 가지 단어의 개념을 이해하고 이를 설명할 수 있다. </t>
    <phoneticPr fontId="1" type="noConversion"/>
  </si>
  <si>
    <t>봉건제의 문제점으로 드러난 주나라의 역사를 이해하고 춘추전국시대에 관해 설명할 수 있다.</t>
    <phoneticPr fontId="1" type="noConversion"/>
  </si>
  <si>
    <t xml:space="preserve">스피노자가 정의하는 종교와 정치에 대해 설명할 수 있다. </t>
    <phoneticPr fontId="1" type="noConversion"/>
  </si>
  <si>
    <t>퍼스널 브랜딩의 필요성에 대해 설명할 수 있다.</t>
    <phoneticPr fontId="1" type="noConversion"/>
  </si>
  <si>
    <t>퍼스널 이미지 메이킹에 대해 정의할 수 있다.</t>
    <phoneticPr fontId="1" type="noConversion"/>
  </si>
  <si>
    <t>자신이 갖고 있는 매력을 파악하고, 매력을 키울 수 있는 방법에 대해 설명할 수 있다.</t>
    <phoneticPr fontId="1" type="noConversion"/>
  </si>
  <si>
    <t>옷을 코디할 때 중요한 2가지 사항에 대해 설명할 수 있다.</t>
    <phoneticPr fontId="1" type="noConversion"/>
  </si>
  <si>
    <t>서로 존중하며 상처주지 않는 건강한 관계를 만드는 방법에 대해 설명할 수 있다.</t>
    <phoneticPr fontId="1" type="noConversion"/>
  </si>
  <si>
    <t>스피치 능력을 키우는 방법에 대해 설명할 수 있다.</t>
    <phoneticPr fontId="1" type="noConversion"/>
  </si>
  <si>
    <t xml:space="preserve">좋은 삶을 만드는 습관에 대해 설명할 수 있다. </t>
    <phoneticPr fontId="1" type="noConversion"/>
  </si>
  <si>
    <t>에티켓의 기본 정의에 대해 설명할 수 있다.</t>
    <phoneticPr fontId="1" type="noConversion"/>
  </si>
  <si>
    <t>테이블 매너의 정의와 식사 중 절대 하지 말아야 될 행동에 대해 설명할 수 있다.</t>
    <phoneticPr fontId="1" type="noConversion"/>
  </si>
  <si>
    <t>다양한 소셜 네트워크 상황에서 지켜야 할 예절에 대해 설명할 수 있다.</t>
    <phoneticPr fontId="1" type="noConversion"/>
  </si>
  <si>
    <t>대실 해밋의 &lt;붉은 수확&gt;을 통해 행동력의 중요성을 알 수 있다.</t>
    <phoneticPr fontId="1" type="noConversion"/>
  </si>
  <si>
    <t>약점을 받아들이면 힘이 된다_본 콜렉터를 학습할 수 있다.</t>
    <phoneticPr fontId="1" type="noConversion"/>
  </si>
  <si>
    <t>냉정은 내면의 강함이다_워치맨을 학습할 수 있다.</t>
    <phoneticPr fontId="1" type="noConversion"/>
  </si>
  <si>
    <t>이루는 힘은 내 안에 있다_탄환의 심판를 학습할 수 있다.</t>
    <phoneticPr fontId="1" type="noConversion"/>
  </si>
  <si>
    <t>목숨과도 바꿀 수 있는 헌신_용의자X의 헌신를 학습할 수 있다.</t>
    <phoneticPr fontId="1" type="noConversion"/>
  </si>
  <si>
    <t>고독한 인간이 위대하다_추적자를 학습할 수 있다.</t>
    <phoneticPr fontId="1" type="noConversion"/>
  </si>
  <si>
    <t>비합리적 현상이 보여주는 진실_우부메의 여름을 학습할 수 있다.</t>
    <phoneticPr fontId="1" type="noConversion"/>
  </si>
  <si>
    <t>욕망과 허영심의 시대적 자화상_이유를 학습할 수 있다.</t>
    <phoneticPr fontId="1" type="noConversion"/>
  </si>
  <si>
    <t>조직에서 강하게 성장하기_바티스타 수술팀의 영광을 학습할 수 있다.</t>
    <phoneticPr fontId="1" type="noConversion"/>
  </si>
  <si>
    <t>인간의 본성 그리고 미래를 생각한다_제노사이드를 학습할 수 있다.</t>
    <phoneticPr fontId="1" type="noConversion"/>
  </si>
  <si>
    <t xml:space="preserve">독서를 해야하는 궁극적인 이유와 메모 독서의 효과에 대해 설명할 수 있다. </t>
    <phoneticPr fontId="1" type="noConversion"/>
  </si>
  <si>
    <t>메모 독서가 삶에 어떤 영향을 끼치는지 설명할 수 있다.</t>
    <phoneticPr fontId="1" type="noConversion"/>
  </si>
  <si>
    <t>독서 노트를 작성하는 구체적인 방법에 대해 설명할 수 있다.</t>
    <phoneticPr fontId="1" type="noConversion"/>
  </si>
  <si>
    <t>독서 노트의 필요성과 독서 노트 쓰기를 통해 얻을 수 있는 효과에 대해 설명할 수 있다.</t>
    <phoneticPr fontId="1" type="noConversion"/>
  </si>
  <si>
    <t>디지털 독서 노트 툴의 종류와 활용방법에 대해 설명할 수 있다.</t>
    <phoneticPr fontId="1" type="noConversion"/>
  </si>
  <si>
    <t>마인드맵의 장점과 활용방법을 숙지하고, 다양한 마인드맵 프로그램을 활용할 수 있다.</t>
    <phoneticPr fontId="1" type="noConversion"/>
  </si>
  <si>
    <t xml:space="preserve">마인드맵을 활용하여 책을 요약하는 3단계 방법에 대해 설명할 수 있다. </t>
    <phoneticPr fontId="1" type="noConversion"/>
  </si>
  <si>
    <t>성공적인 독서 마인드맵 조건에 대해 설명할 수 있다.</t>
    <phoneticPr fontId="1" type="noConversion"/>
  </si>
  <si>
    <t xml:space="preserve">글을 써야하는 5가지 이유에 대해 설명할 수 있다. </t>
    <phoneticPr fontId="1" type="noConversion"/>
  </si>
  <si>
    <t>글쓰기 과정별 생산성을 높여주는 유용한 도구들에 대해 설명할 수 있다.</t>
    <phoneticPr fontId="1" type="noConversion"/>
  </si>
  <si>
    <t>독서 습관을 만들기 위한 방법을 숙지하고 이를 삶에 적용시킬 수 있다.</t>
    <phoneticPr fontId="1" type="noConversion"/>
  </si>
  <si>
    <t>독서 모임과 발제의 장점에 대해 이해하고, 효과적인 발제 방법에 대해 설명할 수 있다.</t>
    <phoneticPr fontId="1" type="noConversion"/>
  </si>
  <si>
    <t>메모 독서의 습관화를 통해 자신의 삶을 어떻게 변화시킬 수 있는지 설명할 수 있다.</t>
    <phoneticPr fontId="1" type="noConversion"/>
  </si>
  <si>
    <t>전 세계적으로 채식을 위해 어떤 노력을 하고 있는지 설명할 수 있다.</t>
    <phoneticPr fontId="1" type="noConversion"/>
  </si>
  <si>
    <t>좋은 그림도구를 선택하는 방법에 대해 설명할 수 있다.</t>
    <phoneticPr fontId="1" type="noConversion"/>
  </si>
  <si>
    <t>근로계약 시 유의해야 할 사항과 센스 있게 명함관리 하는 방법에 대해 설명할 수 있다.</t>
    <phoneticPr fontId="1" type="noConversion"/>
  </si>
  <si>
    <t>직장에서 센스있게 연차쓰는 방법과 업무메신저 실수 방지 방법에 대해 설명할 수 있다.</t>
    <phoneticPr fontId="1" type="noConversion"/>
  </si>
  <si>
    <t>직장동료의 경조사에 어떻게 대처해야 하는지 설명할 수 있다.</t>
    <phoneticPr fontId="1" type="noConversion"/>
  </si>
  <si>
    <t>전세 계약 시에는 어떤 것들을 확인해야 하고 조심해야 하는지 설명할 수 있다.</t>
    <phoneticPr fontId="1" type="noConversion"/>
  </si>
  <si>
    <t>중기청 전세대출을 받기 위해서는 어떤 조건을 충족시켜야 하는지 설명할 수 있다.</t>
    <phoneticPr fontId="1" type="noConversion"/>
  </si>
  <si>
    <t>전세계약이 만료되고, 전세보증금을 안전하게 돌려받기 위한 방법에 대해 설명할 수 있다.</t>
    <phoneticPr fontId="1" type="noConversion"/>
  </si>
  <si>
    <t>자신에게 맞는 투자방법이 무엇인지 알아보고 실행할 수 있다.</t>
    <phoneticPr fontId="1" type="noConversion"/>
  </si>
  <si>
    <t xml:space="preserve">뉴노멀의 정의에 대해 설명할 수 있다. </t>
    <phoneticPr fontId="1" type="noConversion"/>
  </si>
  <si>
    <t>뉴노멀 시대의 특징을 5가지 키워드로 열거하여 설명할 수 있다.</t>
    <phoneticPr fontId="1" type="noConversion"/>
  </si>
  <si>
    <t>효과적인 피드백을 위해 지녀야 할 리더의 자세에 대해 설명할 수 있다.</t>
    <phoneticPr fontId="1" type="noConversion"/>
  </si>
  <si>
    <t>팀원이 자발적 성과를 낼 수 있게 만드는 피드백 요소에 대해 설명할 수 있다.</t>
    <phoneticPr fontId="1" type="noConversion"/>
  </si>
  <si>
    <t>디지털 기술로 인해 일터의 환경이 어떻게 바뀌었는지 설명할 수 있다.</t>
    <phoneticPr fontId="1" type="noConversion"/>
  </si>
  <si>
    <t>DT시대의 조직관리 방법에 대해 설명할 수 있다.</t>
    <phoneticPr fontId="1" type="noConversion"/>
  </si>
  <si>
    <t>DT전환에 따른 구성원 관리 방법에 대해 설명할 수 있다.</t>
    <phoneticPr fontId="1" type="noConversion"/>
  </si>
  <si>
    <t>DT시대의 리더의 역할에 대해 설명할 수 있다.</t>
    <phoneticPr fontId="1" type="noConversion"/>
  </si>
  <si>
    <t>코끼리와 늑대 사회를 이끄는 헌신적인 리더들의 모습을 통해 좋은 리더란 무엇인지 알아보자.</t>
    <phoneticPr fontId="1" type="noConversion"/>
  </si>
  <si>
    <t>팔로워십에 따른 대가를 치러야 함에도, 자발적으로 팔로워가 되려고 하는 이유는 무엇일까? 카리부 사회의 모습을 통해 그 해답을 찾아보자.</t>
    <phoneticPr fontId="1" type="noConversion"/>
  </si>
  <si>
    <t>정보가 있는 개인, 신체적으로 우월한 개인, 나이가 많은 개인, 용감한 개인 등 리더의 조건은 다양하다. 엘크부터 가시고기까지, 사회적 상호작용을 통해 리더를 형성하는 동물들의 이야기를 살펴보자.</t>
    <phoneticPr fontId="1" type="noConversion"/>
  </si>
  <si>
    <t>하루에 약 2000마리의 물고기를 청소하는 청소놀래기와 고객 물고기의 관계인 ‘상리공생’이란 무엇일까? 점검된 신뢰를 바탕으로 동물들은 협력한다. 원활한 사회생활을 가능하게 하는 협력 활동에 대해 알아보자.</t>
    <phoneticPr fontId="1" type="noConversion"/>
  </si>
  <si>
    <t>오늘날의 빠른 변화 대응과 성과 창출을 위한 자율과 신뢰의 리더십을 배울 수 있다.</t>
    <phoneticPr fontId="1" type="noConversion"/>
  </si>
  <si>
    <t>협업을 통해 공동의 성과를 창출하기 위한 협업형 인재로 전환하는 방법을 배울 수 있다.</t>
    <phoneticPr fontId="1" type="noConversion"/>
  </si>
  <si>
    <t>개인의 성장과 행복의 중요성을 이해하는 진정한 리더가 되는 방법을 배울 수 있다.</t>
    <phoneticPr fontId="1" type="noConversion"/>
  </si>
  <si>
    <t>불확실성의 시대, 리더에게 마음 관리가 중요한 이유 리더의 상황인식과 자기인식</t>
    <phoneticPr fontId="1" type="noConversion"/>
  </si>
  <si>
    <t>리더십은 나를 리드하는 것부터 시작한다. 탁월한 리더가 가지고 있는 공통점 5가지</t>
    <phoneticPr fontId="1" type="noConversion"/>
  </si>
  <si>
    <t>지식의 저주를 극복하고, 원활한 커뮤니케이션을 할 수 있다.</t>
    <phoneticPr fontId="1" type="noConversion"/>
  </si>
  <si>
    <t>회사생활의 기본인 근태관리를 어떻게 해야 할지 설명할 수 있다.</t>
    <phoneticPr fontId="1" type="noConversion"/>
  </si>
  <si>
    <t>점심시간에 지켜야 할 점에 대해 설명할 수 있다.</t>
    <phoneticPr fontId="1" type="noConversion"/>
  </si>
  <si>
    <t>회사 호칭에 대하여 학습할 수 있습니다.</t>
    <phoneticPr fontId="1" type="noConversion"/>
  </si>
  <si>
    <t>상사로서 신경써야 하는 매너에 대해 설명할 수 있다.</t>
    <phoneticPr fontId="1" type="noConversion"/>
  </si>
  <si>
    <t>회사 생활을 하면서 만나는 다양한 사람들에게 지켜야 하는 예절에 대해 설명할 수 있다.</t>
    <phoneticPr fontId="1" type="noConversion"/>
  </si>
  <si>
    <t>간과하기 쉬운 퇴근 예절에 대해 설명할 수 있다.</t>
    <phoneticPr fontId="1" type="noConversion"/>
  </si>
  <si>
    <t>리더십이란 무엇인지, 리더의 개인 가치 정립이 왜 필요한지 설명할 수 있다.</t>
    <phoneticPr fontId="1" type="noConversion"/>
  </si>
  <si>
    <t>결국은 성과, 즉 일로 설명되고 대변되는 우리 직장인들의 ‘일’의 의미와 행복하게 일하는 법에 대해 이야기해보자.</t>
    <phoneticPr fontId="1" type="noConversion"/>
  </si>
  <si>
    <t>어떻게 패배할 것인지를 생각해보고 패배의 시간 동안 새로운 기회를 발견해보자.</t>
    <phoneticPr fontId="1" type="noConversion"/>
  </si>
  <si>
    <t>공급자적 관점이 아닌 사용자적 관점으로 문제를 재정의할 때 효과적인 문제 해결 방법을 알 수 있다.</t>
    <phoneticPr fontId="1" type="noConversion"/>
  </si>
  <si>
    <t>우리가 마주치는 일상과 비즈니스 환경에서의 문제를 관점의 다양화, 본질에 대한 집요함, 사용자 경험에 대한 이해를 통해 새로운 문제 해결 방법론을 모색할 수 있다.</t>
    <phoneticPr fontId="1" type="noConversion"/>
  </si>
  <si>
    <t>선을 넘는 사람 대응법에 대해 설명할 수 있다.</t>
    <phoneticPr fontId="1" type="noConversion"/>
  </si>
  <si>
    <t>나를 바꾸는 리더십의 기적! 자신의 유일한 리더는 자신이다!</t>
    <phoneticPr fontId="1" type="noConversion"/>
  </si>
  <si>
    <t>본 과정은 본인의 인간관계를 되돌아보고, 적절한 거리를 유지하는 방법을 담았습니다. 이를 통해 서로에게 효과적인 인간관계를 위한 태도, 말습관, 관계의 기술을 익힐 수 있습니다.</t>
    <phoneticPr fontId="1" type="noConversion"/>
  </si>
  <si>
    <t>내 마음 같지 않은 내 마음 이야기를 들어보는 김경일 교수의 인지심리학 이야기!</t>
    <phoneticPr fontId="1" type="noConversion"/>
  </si>
  <si>
    <t xml:space="preserve">본 과정은 외적인 요소보다 내적인 요소를 탄탄하게 만드는 방법을 제시하고 있습니다. 이를 통해 마음의 근육을 강화하고, 행복과 건강한 멘탈을 위한 삶의 습관을 전달합니다. </t>
    <phoneticPr fontId="1" type="noConversion"/>
  </si>
  <si>
    <t xml:space="preserve">삶의 곳곳에서 찾는 행복의 의미! 인문학적 접근과 강사의 행복에 대한 철학을 바탕으로 삶의 만족도를 높일 수 있는 인사이트를 제시합니다. </t>
    <phoneticPr fontId="1" type="noConversion"/>
  </si>
  <si>
    <t>본 과정은 한국영화 역사에서 명작으로 평가받는 &lt;왕의남자&gt;, &lt;올드보이&gt;, &lt;기생충&gt;을 저자의 독특하고 전문적인 관점을 바탕으로 해석하여 제시하고, 각 영화들과 관련된 연극, 만화 등의 다양한 장르와 크로스오버하여 그 의미를 심화적으로 탐구할 수 있는 내용을 담았습니다. 또한, 심리학자의 시각에서 다양한 측면으로 재해석 내용을 강연형 강의를 통해 제시하고 있습니다.</t>
    <phoneticPr fontId="1" type="noConversion"/>
  </si>
  <si>
    <t>BIM의 기본 개념과 BIM이 건축, 공학 및 건설 산업에서 어떻게 사용되고 있는지 이해할 수 있다.</t>
    <phoneticPr fontId="1" type="noConversion"/>
  </si>
  <si>
    <t>BIM 소프트웨어의 기본 기능과 인터페이스를 익히고, BIM 을 통해 시간과 비용을 절약하는 방법을 이해할 수 있다.</t>
    <phoneticPr fontId="1" type="noConversion"/>
  </si>
  <si>
    <t>축구에 비유한 재무설계, 지출 포트폴리오 황금비율만 잘 지켜도 재무설계 성공률 UP!</t>
    <phoneticPr fontId="1" type="noConversion"/>
  </si>
  <si>
    <t>고정관념을 깨는 자산 향상 방법! 재테크와 재무관리를 위해서는 현실적인 자산관리와 포트폴리오 안내가 필요합니다. 특히 신선한 제안을 위해 보험설계사의 재무관리 방법과 다른 구성과 PB들이 하지 못하는 위험 배분 방법 구성이 필요합니다. 더불어 정확한 분산관리 방법으로 리스크의 최소화 방법을 전달합니다.</t>
    <phoneticPr fontId="1" type="noConversion"/>
  </si>
  <si>
    <t>알 듯 말듯 한 클라우드, 이제 제대로 알고 똑똑하게 활용하자!</t>
    <phoneticPr fontId="1" type="noConversion"/>
  </si>
  <si>
    <t>데이터 혁명 시대‘ 데이터사이언스에 관심을 갖자!</t>
    <phoneticPr fontId="1" type="noConversion"/>
  </si>
  <si>
    <t xml:space="preserve">인공지능이 사람의 영역을 대체해 가고 있는 시대, 복잡한 문제를 단순화하고 논리적으로 해결하는 컴퓨터 문제 해결 능력 이해가 필수! </t>
    <phoneticPr fontId="1" type="noConversion"/>
  </si>
  <si>
    <t>데이터를 기반으로 의사결정을 내리면 주관적인 판단과 직관에 의한 결정으로 인한 오류를 최소화할 수 있으며, 다양한 리스크를 사전에 예측하고 빠르게 대처할 수 있습니다.</t>
    <phoneticPr fontId="1" type="noConversion"/>
  </si>
  <si>
    <t xml:space="preserve">아마존의 AWS 클라우드를 사용하기 위한 기초 보안 지식을 알려 드립니다. </t>
    <phoneticPr fontId="1" type="noConversion"/>
  </si>
  <si>
    <t xml:space="preserve">데이터 확보가 곧 경쟁력, 확보방법과 활용에 대한 다양한 사례를 다룹니다. </t>
    <phoneticPr fontId="1" type="noConversion"/>
  </si>
  <si>
    <t xml:space="preserve">딥러닝을 통한 데이터 분석부터 최신 이슈 및 사례까지 알아봅니다. </t>
    <phoneticPr fontId="1" type="noConversion"/>
  </si>
  <si>
    <t xml:space="preserve">Perceptron의 이해에 대하여 알아봅니다. </t>
    <phoneticPr fontId="1" type="noConversion"/>
  </si>
  <si>
    <t xml:space="preserve">파라미터 및 하이퍼 파라미터에 대하여 알아봅니다. </t>
    <phoneticPr fontId="1" type="noConversion"/>
  </si>
  <si>
    <t xml:space="preserve">가중치와 손실 함수에 대하여 알아봅니다. </t>
    <phoneticPr fontId="1" type="noConversion"/>
  </si>
  <si>
    <t xml:space="preserve">Back Propagation에 대하여 알아봅니다. </t>
    <phoneticPr fontId="1" type="noConversion"/>
  </si>
  <si>
    <t xml:space="preserve">Gradient Descent에 대하여 알아봅니다. </t>
    <phoneticPr fontId="1" type="noConversion"/>
  </si>
  <si>
    <t xml:space="preserve">Mini Batch 학습법에 대하여 알아봅니다. </t>
    <phoneticPr fontId="1" type="noConversion"/>
  </si>
  <si>
    <t xml:space="preserve">Overfitting과 Dropout에 대하여 알아봅니다. </t>
    <phoneticPr fontId="1" type="noConversion"/>
  </si>
  <si>
    <t xml:space="preserve">Deep Belief Network에 대하여 알아봅니다. </t>
    <phoneticPr fontId="1" type="noConversion"/>
  </si>
  <si>
    <t xml:space="preserve">Convolutional Neural Network에 대하여 알아봅니다. </t>
    <phoneticPr fontId="1" type="noConversion"/>
  </si>
  <si>
    <t xml:space="preserve">Open CV와 딥러닝에 대하여 알아봅니다. </t>
    <phoneticPr fontId="1" type="noConversion"/>
  </si>
  <si>
    <t xml:space="preserve">Recurrent Neural Network에 대하여 알아봅니다. </t>
    <phoneticPr fontId="1" type="noConversion"/>
  </si>
  <si>
    <t xml:space="preserve">LSTM에 대하여 알아봅니다. </t>
    <phoneticPr fontId="1" type="noConversion"/>
  </si>
  <si>
    <t xml:space="preserve">오토인코더에 대하여 알아봅니다. </t>
    <phoneticPr fontId="1" type="noConversion"/>
  </si>
  <si>
    <t xml:space="preserve">Word2Vec에 대하여 알아봅니다. </t>
    <phoneticPr fontId="1" type="noConversion"/>
  </si>
  <si>
    <t xml:space="preserve">Doc2Vec에 대하여 알아봅니다. </t>
    <phoneticPr fontId="1" type="noConversion"/>
  </si>
  <si>
    <t xml:space="preserve">BERT에 대하여 알아봅니다. </t>
    <phoneticPr fontId="1" type="noConversion"/>
  </si>
  <si>
    <t xml:space="preserve">한글 임베딩과 활용에 대하여 알아봅니다. </t>
    <phoneticPr fontId="1" type="noConversion"/>
  </si>
  <si>
    <t xml:space="preserve">Generative Adversarial Network에 대하여 알아봅니다. </t>
    <phoneticPr fontId="1" type="noConversion"/>
  </si>
  <si>
    <t xml:space="preserve">설명가능 AI에 대하여 알아봅니다. </t>
    <phoneticPr fontId="1" type="noConversion"/>
  </si>
  <si>
    <t xml:space="preserve">데이터 리터러시와 분석에 대하여 알아봅니다. </t>
    <phoneticPr fontId="1" type="noConversion"/>
  </si>
  <si>
    <t xml:space="preserve">미디어로 보는 핫이슈1에 대하여 알아봅니다. </t>
    <phoneticPr fontId="1" type="noConversion"/>
  </si>
  <si>
    <t xml:space="preserve">미디어로 보는 핫이슈2에 대하여 알아봅니다. </t>
    <phoneticPr fontId="1" type="noConversion"/>
  </si>
  <si>
    <t xml:space="preserve">데이터 전처리부터 모형 선정까지에 대하여 알아봅니다. </t>
    <phoneticPr fontId="1" type="noConversion"/>
  </si>
  <si>
    <t xml:space="preserve">모형 튜닝에서 예측까지에 대하여 알아봅니다. </t>
    <phoneticPr fontId="1" type="noConversion"/>
  </si>
  <si>
    <t xml:space="preserve">데이터 분석과 스마트팩토리에 대하여 알아봅니다. </t>
    <phoneticPr fontId="1" type="noConversion"/>
  </si>
  <si>
    <t xml:space="preserve">데이터 분석과 RPA에 대하여 알아봅니다. </t>
    <phoneticPr fontId="1" type="noConversion"/>
  </si>
  <si>
    <t xml:space="preserve">데이터 분석과 금융 상품에 대하여 알아봅니다. </t>
    <phoneticPr fontId="1" type="noConversion"/>
  </si>
  <si>
    <t xml:space="preserve">데이터 분석과 자율주행에 대하여 알아봅니다. </t>
    <phoneticPr fontId="1" type="noConversion"/>
  </si>
  <si>
    <t xml:space="preserve">데이터 분석 트렌드 이미지 처리에 대하여 알아봅니다. </t>
    <phoneticPr fontId="1" type="noConversion"/>
  </si>
  <si>
    <t xml:space="preserve">데이터 분석 트렌드 eXplainable AI에 대하여 알아봅니다. </t>
    <phoneticPr fontId="1" type="noConversion"/>
  </si>
  <si>
    <t xml:space="preserve">데이터 분석 트렌드 양자 컴퓨팅과 머신러닝에 대하여 알아봅니다. </t>
    <phoneticPr fontId="1" type="noConversion"/>
  </si>
  <si>
    <t>데이터 분석을 위한 기본 기획 강의</t>
    <phoneticPr fontId="1" type="noConversion"/>
  </si>
  <si>
    <t>R프로그래밍을 통한 데이터 기반 예측 분석 기법 강의</t>
    <phoneticPr fontId="1" type="noConversion"/>
  </si>
  <si>
    <t>경영 실무자들이 업무에 유용하게 사용할 수 있는 텍스트 마이닝에 대해 배울 수 있습니다.</t>
    <phoneticPr fontId="1" type="noConversion"/>
  </si>
  <si>
    <t>Kaggle 서비스를 활용 가이드</t>
    <phoneticPr fontId="1" type="noConversion"/>
  </si>
  <si>
    <t>국가공인 데이터분석 준전문가(ADsP) 자격증 대비 과정</t>
    <phoneticPr fontId="1" type="noConversion"/>
  </si>
  <si>
    <t>구글 애널리틱스 기능 심화 과정</t>
    <phoneticPr fontId="1" type="noConversion"/>
  </si>
  <si>
    <t>SQL과 데이터베이스의 A~Z</t>
    <phoneticPr fontId="1" type="noConversion"/>
  </si>
  <si>
    <t>R프로그래밍과 데이터 분석 학습 강의</t>
    <phoneticPr fontId="1" type="noConversion"/>
  </si>
  <si>
    <t>Google Analytics을 알기 쉽게  배울수 있는 강의</t>
    <phoneticPr fontId="1" type="noConversion"/>
  </si>
  <si>
    <t>빅데이터를 활용한 마케팅 전략 및 사례 탐구 강의</t>
    <phoneticPr fontId="1" type="noConversion"/>
  </si>
  <si>
    <t>고객중심의 디지털 마케팅 방법, 게임화(Gamificaiton)</t>
    <phoneticPr fontId="1" type="noConversion"/>
  </si>
  <si>
    <t>데이터 기반의 마케팅 관련 기본개념 강의</t>
    <phoneticPr fontId="1" type="noConversion"/>
  </si>
  <si>
    <t>홍보담당자의 역할을 설명할 수 있다.</t>
    <phoneticPr fontId="1" type="noConversion"/>
  </si>
  <si>
    <t>브랜딩 홍보 전략을 직접 짤 수 있다.</t>
    <phoneticPr fontId="1" type="noConversion"/>
  </si>
  <si>
    <t>홍보에 스토리텔링 기법을 사용할 수 있다.</t>
    <phoneticPr fontId="1" type="noConversion"/>
  </si>
  <si>
    <t>홍보를 위한 미디어 활용 전략을 짤 수 있다.</t>
    <phoneticPr fontId="1" type="noConversion"/>
  </si>
  <si>
    <t>홍보에 적합한 SNS 채널을 선택할 수 있다.</t>
    <phoneticPr fontId="1" type="noConversion"/>
  </si>
  <si>
    <t>홍보할 때 주의점을 설명할 수 있다.</t>
    <phoneticPr fontId="1" type="noConversion"/>
  </si>
  <si>
    <t>홍보에 어떤 변화가 일어나고 있는지 알고 대처할 수 있다.</t>
    <phoneticPr fontId="1" type="noConversion"/>
  </si>
  <si>
    <t>브랜드의 정의를 설명할 수 있다.</t>
    <phoneticPr fontId="1" type="noConversion"/>
  </si>
  <si>
    <t>성공적인 브랜드의 조건을 설명할 수 있다.</t>
    <phoneticPr fontId="1" type="noConversion"/>
  </si>
  <si>
    <t>브랜드의 핵심가치와 목적을 설명할 수 있다.</t>
    <phoneticPr fontId="1" type="noConversion"/>
  </si>
  <si>
    <t>브랜드 전략의 개념을 설명할 수 있다.</t>
    <phoneticPr fontId="1" type="noConversion"/>
  </si>
  <si>
    <t>브랜드 포지셔닝의 개념을 설명할 수 있다.</t>
    <phoneticPr fontId="1" type="noConversion"/>
  </si>
  <si>
    <t>브랜드 정체성에 대해 설명할 수 있다.</t>
    <phoneticPr fontId="1" type="noConversion"/>
  </si>
  <si>
    <t>브랜드 홍보 전략에 대해 설명할 수 있다.</t>
    <phoneticPr fontId="1" type="noConversion"/>
  </si>
  <si>
    <t>브랜드 스토리텔링의 중요성을 설명할 수 있다.</t>
    <phoneticPr fontId="1" type="noConversion"/>
  </si>
  <si>
    <t>브랜드 관리 및 테스트 방법을 설명할 수 있다.</t>
    <phoneticPr fontId="1" type="noConversion"/>
  </si>
  <si>
    <t>브랜드 평가에 대해 설명할 수 있다.</t>
    <phoneticPr fontId="1" type="noConversion"/>
  </si>
  <si>
    <t>통계수치로 소비자를 분석할 때의 함정을 알 수 있다.</t>
    <phoneticPr fontId="1" type="noConversion"/>
  </si>
  <si>
    <t>스몰 브랜드가 떠오르는 이유와 대중이 원하는 가치를 연관지어 설명할 수 있다.</t>
    <phoneticPr fontId="1" type="noConversion"/>
  </si>
  <si>
    <t>높은 불확실성과 낮은 성장의 시대에 필요한 역량에 대해 설명할 수 있다.</t>
    <phoneticPr fontId="1" type="noConversion"/>
  </si>
  <si>
    <t xml:space="preserve">마케팅 백로그의 생성 및 실행 과정에 대해 설명할 수 있다. </t>
    <phoneticPr fontId="1" type="noConversion"/>
  </si>
  <si>
    <t>칸반 방식을 실행하기 위한 네 가지 방안에 대해 설명할 수 있다.</t>
    <phoneticPr fontId="1" type="noConversion"/>
  </si>
  <si>
    <t>애자일 마케팅 조직 유형 2가지에 대해 설명할 수 있다.</t>
    <phoneticPr fontId="1" type="noConversion"/>
  </si>
  <si>
    <t>스크럼 팀의 기본 구조와 구성원 각각의 역할에 대해 설명할 수 있다.</t>
    <phoneticPr fontId="1" type="noConversion"/>
  </si>
  <si>
    <t>브랜딩에 있어 공감의 중요성과 공감의 필요 요소에 대해 설명할 수 있다.</t>
    <phoneticPr fontId="1" type="noConversion"/>
  </si>
  <si>
    <t>브랜드와 스토리의 공통점과 차이에 대해 설명할 수 있다.</t>
    <phoneticPr fontId="1" type="noConversion"/>
  </si>
  <si>
    <t>고객에게 어필할 수 있는 적당히 낯선 브랜드의 사례에 대해 설명할 수 있다.</t>
    <phoneticPr fontId="1" type="noConversion"/>
  </si>
  <si>
    <t>콘텐츠나 마케팅 업무와 관련하여 디자인적 안목이 필요한 비전공자 입장에서, 포토샵 기능을 통해 어떤 결과물을 도출할 수 있는지 이해할 수 있다.</t>
    <phoneticPr fontId="1" type="noConversion"/>
  </si>
  <si>
    <t>1인 미디어 시대에서 콘텐츠는 무엇을 의미하는지 설명할 수 있다.</t>
    <phoneticPr fontId="1" type="noConversion"/>
  </si>
  <si>
    <t>비대면 사회의 도래와 콘텐츠 이용의 상관관계에 대해 설명할 수 있다.</t>
    <phoneticPr fontId="1" type="noConversion"/>
  </si>
  <si>
    <t>눈길을 끄는 유튜브 채널을 개설할 수 있다.</t>
    <phoneticPr fontId="1" type="noConversion"/>
  </si>
  <si>
    <t>유튜브 분석을 통해 채널을 관리하고 키우는 방법을 설명할 수 있다.</t>
    <phoneticPr fontId="1" type="noConversion"/>
  </si>
  <si>
    <t>메가트렌드에 맞는 투자 포트폴리오!</t>
    <phoneticPr fontId="1" type="noConversion"/>
  </si>
  <si>
    <t>\이미 현실에 녹아들고 있는 블록체인에 대해, 블록체인 트렌드 저자와 함께 기본 개념부터 하나씩 알려드립니다.</t>
    <phoneticPr fontId="1" type="noConversion"/>
  </si>
  <si>
    <t>GO 프로그래밍 개발언어 입문 강좌</t>
    <phoneticPr fontId="1" type="noConversion"/>
  </si>
  <si>
    <t>[팔지말고 추천하라, 큐레이션 서비스]에 대하여 학습한다.</t>
  </si>
  <si>
    <t>이더리움의 스마트 컨트랙트 개발언어 과정</t>
    <phoneticPr fontId="1" type="noConversion"/>
  </si>
  <si>
    <t>미국에서 살고 있는 통번역사인 소피 반이 영어로도 당당하게 말하고 슬기롭게 해결할 수 있도록 정확한 발음과 표현법을 차근차근 설명해 준다.</t>
    <phoneticPr fontId="1" type="noConversion"/>
  </si>
  <si>
    <t>글로벌 RPA 시장 점유율 1위(가트너, 2018) UiPath로 RPA 활용 방법을 알아봅니다.</t>
    <phoneticPr fontId="1" type="noConversion"/>
  </si>
  <si>
    <t>현실을 똑바로 직시하여 AI를 유능한 동료로 맞아 새로운 기회를 창출해 나가야 할 것입니다.</t>
    <phoneticPr fontId="1" type="noConversion"/>
  </si>
  <si>
    <t>머신러닝/딥러닝 핵심 알고리즘 강의</t>
    <phoneticPr fontId="1" type="noConversion"/>
  </si>
  <si>
    <t>TensorFlow 기본원리 학습과 활용을 위한 강의</t>
    <phoneticPr fontId="1" type="noConversion"/>
  </si>
  <si>
    <t>PyTorch를 활용한 딥러닝 모델 설계 강의</t>
    <phoneticPr fontId="1" type="noConversion"/>
  </si>
  <si>
    <t>딥러닝 기본개념 강의</t>
    <phoneticPr fontId="1" type="noConversion"/>
  </si>
  <si>
    <t>RPA 도구 활용 Tip 강의</t>
    <phoneticPr fontId="1" type="noConversion"/>
  </si>
  <si>
    <t>AI 비즈니스 모델 분석 학습 강의</t>
    <phoneticPr fontId="1" type="noConversion"/>
  </si>
  <si>
    <t>챗봇 서비스 개념 이해를 위한 과정</t>
    <phoneticPr fontId="1" type="noConversion"/>
  </si>
  <si>
    <t>NLP 기본개념에 대한 강의</t>
    <phoneticPr fontId="1" type="noConversion"/>
  </si>
  <si>
    <t>파이썬을 활용한 인공지능 기술 이해 과정</t>
    <phoneticPr fontId="1" type="noConversion"/>
  </si>
  <si>
    <t>RPA와 AI 기초 개념 확인 과정</t>
    <phoneticPr fontId="1" type="noConversion"/>
  </si>
  <si>
    <t>AI 초간단 입문서</t>
    <phoneticPr fontId="1" type="noConversion"/>
  </si>
  <si>
    <t>인사관리의 정확한 의미를 알고 효율적인 채용계획을 수립할 수 있다.</t>
    <phoneticPr fontId="1" type="noConversion"/>
  </si>
  <si>
    <t>무급 휴게시간과 유급 주휴일에 대해 명확히 알고 근로자에게 적용할 수 있다.</t>
    <phoneticPr fontId="1" type="noConversion"/>
  </si>
  <si>
    <t>개인정보보호법의 기본 원칙에 대해 알고, 인사관리에 활용할 수 있다.</t>
    <phoneticPr fontId="1" type="noConversion"/>
  </si>
  <si>
    <t>조직문화 변화를 위한 첫걸음을 내디딜 수 있다.</t>
    <phoneticPr fontId="1" type="noConversion"/>
  </si>
  <si>
    <t>직장 생활에 활력을 주기 위한 팀웍이 형성되도록 팀빌딩을 진행할 수 있다.</t>
    <phoneticPr fontId="1" type="noConversion"/>
  </si>
  <si>
    <t>팀원들이 질문하게 할 수 있다.</t>
    <phoneticPr fontId="1" type="noConversion"/>
  </si>
  <si>
    <t>조직문화의 변화를 성공적으로 이끌기 위한 방법에 대해 설명할 수 있다.</t>
    <phoneticPr fontId="1" type="noConversion"/>
  </si>
  <si>
    <t>바람직한 조직문화의 내재화를 위한 구성원의 행동변화 방법에 대해 설명할 수 있다.</t>
    <phoneticPr fontId="1" type="noConversion"/>
  </si>
  <si>
    <t>도커/쿠버네티스의 개념부터 구조, 컨테이너와 배포까지 알아봅니다.</t>
    <phoneticPr fontId="1" type="noConversion"/>
  </si>
  <si>
    <t>실전 Case로 알아보는 클라우드 서비스의 비즈니스 활용</t>
    <phoneticPr fontId="1" type="noConversion"/>
  </si>
  <si>
    <t>클라우드 개념 이해 강의</t>
    <phoneticPr fontId="1" type="noConversion"/>
  </si>
  <si>
    <t>MS Azure 기본적인 설명과 현업에 적용하기 위한 서비스 이해 과정</t>
    <phoneticPr fontId="1" type="noConversion"/>
  </si>
  <si>
    <t>AWS 시스템 운영자 필수 강의</t>
    <phoneticPr fontId="1" type="noConversion"/>
  </si>
  <si>
    <t>클라우드 관련 개념 및 용어 정리 강좌</t>
    <phoneticPr fontId="1" type="noConversion"/>
  </si>
  <si>
    <t>구글 클라우드 플랫폼 개념이해 강의</t>
    <phoneticPr fontId="1" type="noConversion"/>
  </si>
  <si>
    <t>AWS 개발 영역 입문서</t>
    <phoneticPr fontId="1" type="noConversion"/>
  </si>
  <si>
    <t>AWS 기본 설계 개념 위주 과정</t>
    <phoneticPr fontId="1" type="noConversion"/>
  </si>
  <si>
    <t>서비스는 어떻게 돌아갈까? 네트워크 흐름에 대한 해답 강의</t>
    <phoneticPr fontId="1" type="noConversion"/>
  </si>
  <si>
    <t>최신 HTML5와 CSS3를 소개하고  최신 브라우저에 맞는 다양한 예제를 HTML5의 권위자, 고경희 강사의 직강으로 쉽고 정확하게 제시한다.</t>
    <phoneticPr fontId="1" type="noConversion"/>
  </si>
  <si>
    <t>일 잘하는 사람들의 비법! SQL, 어떻게 시작해야 할까?</t>
    <phoneticPr fontId="1" type="noConversion"/>
  </si>
  <si>
    <t>SQL, 업무 효율성을 높여준다고 해서 배우긴 배웠는데… 대체 실무에서는 어떻게 활용해야 할까 고민하는 분들을 위한 실습 중점 과정! SQL의 기본적인 부분에 대해 간략히 Remind 후 실제 어떻게 활용할 수 있는지 알아봅니다.</t>
    <phoneticPr fontId="1" type="noConversion"/>
  </si>
  <si>
    <t>실생활 속 객체를 통해 이해하는 자바프로그램의 입문 과정입니다. 객제지향의 개념을 잘 이해해야 자바프로그래밍을 마스터할 수 있습니다. 20년 경력을 살린 탄탄한 강의를 통해 자바 프로그래머를 향해 가는 첫 단추를 잘 끼워봅시다!</t>
    <phoneticPr fontId="1" type="noConversion"/>
  </si>
  <si>
    <t>비전공자로서 어렵게만 느껴졌던 프로그래밍. 개념부터 기초 실습까지 함께 해나가겠습니다.</t>
    <phoneticPr fontId="1" type="noConversion"/>
  </si>
  <si>
    <t>파이썬 프로그래밍을 마스터 하고 싶은데, 이해하기 어려우시다고요? 알고리즘의 개념을 잘 이해해야 파이썬 프로그래밍을 쉽게할 수 있습니다. 매번 포기하는 프로그래밍은 이제 그만! 프로그래밍 전문 강사의 예제를 통해  파이썬 프로그래밍 알고리즘의 개념을 제대로 이해해봅시다!</t>
    <phoneticPr fontId="1" type="noConversion"/>
  </si>
  <si>
    <t>낯설기만 한 코딩, 쉽게 배울 수는 없을까? 소설책 읽듯 재미있는 이야기로 막힘없이 술술! 이론을 읽히고 예제를 따라하다 보면 어느새 프로토타입으로 만들 수 있다.</t>
    <phoneticPr fontId="1" type="noConversion"/>
  </si>
  <si>
    <t>별도 실습 없이 개발자들과 협업하기 위한 배경지식을 쌓는 방식으로 진행되며, 프로그래밍 역사 부터 프론트엔드/백엔드 주요 언어, 아키텍처 등 다양한 기초 지식을 쌓는데 목적을 두고 있습니다.</t>
    <phoneticPr fontId="1" type="noConversion"/>
  </si>
  <si>
    <t>이제 마케터라면 구글 애널리틱스는 필수적인 툴! 완전한 초보자도, 구글 애널리틱스 4 업그레이드로 변경된 기능을 알고 싶은 기존의 UA 사용자도 이 과정 하나면 가장 필요한 기능들을 빠르게 배워 자신 있게 업무에 활용할 수 있습니다.</t>
    <phoneticPr fontId="1" type="noConversion"/>
  </si>
  <si>
    <t>파이썬 문법 및 함수 기반 기초 강의</t>
    <phoneticPr fontId="1" type="noConversion"/>
  </si>
  <si>
    <t>JavaScript 기본 문법부터 내장함수 사용까지 배울 수 있는 과정</t>
    <phoneticPr fontId="1" type="noConversion"/>
  </si>
  <si>
    <t>객체지향이 적용된 자바 프로그램의 작성방법에 대해서 학습</t>
    <phoneticPr fontId="1" type="noConversion"/>
  </si>
  <si>
    <t>쌩초보를 위한 Java 프로그래밍 강의</t>
    <phoneticPr fontId="1" type="noConversion"/>
  </si>
  <si>
    <t>챗봇 서비스 및 트렌드 이해를 위한 강의</t>
    <phoneticPr fontId="1" type="noConversion"/>
  </si>
  <si>
    <t>DT 시대 디지털과 친해지는 첫걸음 강좌</t>
    <phoneticPr fontId="1" type="noConversion"/>
  </si>
  <si>
    <t>컴퓨터 프로그래밍과 코딩의 차이점에 대해 설명할 수 있다.</t>
    <phoneticPr fontId="1" type="noConversion"/>
  </si>
  <si>
    <t>본 과정은 기존 시스템에 갇혀 있는 은행이 미래 금융시장에 과감하게 도전하기 위해 알아야 할 것, 해야 할 것이 무엇인지 학습하기 위한 과정으로 개발하고자 한다.</t>
    <phoneticPr fontId="1" type="noConversion"/>
  </si>
  <si>
    <t>백신 이후 경제를 바꿀 20가지 트렌드, 위드 코로나 경제전망! 위드 코로나 이후 경제·산업 트렌드 파악을 통한 투자대상 선점! 수많은 쟁점 중 경제 흐름에 주요하게 작용할 20가지 트렌드를 선별해 내용을 구성했습니다. 본 과정을 통해 미래를 결단할 유용한 기회를 발견해 보시기 바랍니다.</t>
    <phoneticPr fontId="1" type="noConversion"/>
  </si>
  <si>
    <t>글쓰기의 구조만 알면 한발짝 내디딜 수 있습니다. 글을 써야 하는 상황에서 글을 어떻게 이어나가야 할지 몰라 모니터에 깜빡이는 커서를 멍하니 바라본 경험이 있다면, 지금 이 강의를 수강하세요.</t>
    <phoneticPr fontId="1" type="noConversion"/>
  </si>
  <si>
    <t>학습자는 업무의 성과는 물론 조직의 생존에도 관여하는 복합적 문제해결에 대해  20가지 핵심 업무비법으로 콤팩트 하게 정리된 콘텐츠를 학습하며 언제 어디서나 바로 활용할 수 있습니다.</t>
    <phoneticPr fontId="1" type="noConversion"/>
  </si>
  <si>
    <t>OKR을 통해서 성과관리의 본질을 파악하고 조직문화와 일하는 방식을 바꿔라.
OKR은 실패에 책임을 묻지 않고, 실패를 수용하고 다시 도전할 수 있는 문화를 만듭니다. 이 문화는 구성원을 의욕적으로 만들고, 내재적 동기부여를 통해서 구성원 스스로가 목표에 도전하고 성장할 수 있는 발판이 됩니다. 빠르게 변화하는 비즈니스 환경, 조직원 스스로가 주도적으로 도전하고, 목표를 달성하는 문화가 되어야만 조직은 성공하는 체질로 바뀌게 될 것입니다.</t>
    <phoneticPr fontId="1" type="noConversion"/>
  </si>
  <si>
    <t>파이썬 언어는 쉽게 익힐수있고 풍부한 라이브러리로 인해 복잡한 문제도 쉽게 해결할수 있습니다. 이중 텐서플로우 라이브러리는 가장 많은 커뮤니티와 방대한 논문이 존재 하며 가장 많이 사용하는 인공지능 라이브러리 입니다. 텐서플로우 2 버전이후 텐서플로우훨씬 학습이 쉬워졌으면 통합된 케라스 라이브러리를 이용하면 초보자도 쉽게 인공지능 개발을 할수 있습니다. 본 과정을 개발환경설치와 텐서플로우 2의 문법 케라스 라이브러리를 실습중심으로 쉽게 익힐수 있습니다.</t>
    <phoneticPr fontId="1" type="noConversion"/>
  </si>
  <si>
    <t>이번 과정에서는 실무에서 UX 디자이너들이 알아야 할 사용자 분석, 디자인 리서치와 같은 다양한 UX 접근론과 설계 방법에 대해 학습할 수 있습니다. 또한 여러 프로토타입 툴 중에 디자이너에게 가장 친숙한 Adobe의 Photoshop, Illustrator와 함께 최근 인기있는 XD를 활용해 실제 모바일앱 UX 디자인을 하는 과정을 다루고 있습니다.</t>
    <phoneticPr fontId="1" type="noConversion"/>
  </si>
  <si>
    <t>본 과정으로 코틀린 언어를 활용하여 안드로이드 애플리케이션 개발 및 안드로이드 앱 개발에 필요한 거의 모든 UI 요소들을 사용하는 방법에 대해 학습할 수 있습니다.</t>
    <phoneticPr fontId="1" type="noConversion"/>
  </si>
  <si>
    <t xml:space="preserve">최근 구글은 안드로이드 개발 공식언어로 코틀린을 소개하였습니다. 구글은 코틀린 언어로 개발하는 것을 권장하고 유도하고 있습니다. 현재난 Java로 개발하여도 되지만 코틀린을 사용할 경우 개발상의 다양한 편리성을 제공하여 코틀린을 활용해 개발하는 것을 권장하고 있습니다. 이에 본 과정에서는 코틀린을 활용하여 안드로이드 애플리케이션을 개발하는 방법에 대해 살펴보고 이를 응용할 수 있습니다.
</t>
    <phoneticPr fontId="1" type="noConversion"/>
  </si>
  <si>
    <t>최근 구글은 안드로이드 개발 공식언어로 코틀린을 소개하였습니다. 구글은 코틀린 언어로 개발하는 것을 권장하고 유도하고 있습니다. 현재난 Java로 개발하여도 되지만 코틀린을 사용할 경우 개발상의 다양한 편리성을 제공하여 코틀린을 활용해 개발하는 것을 권장하고 있습니다. 이에 본 과정에서는 코틀린을 활용하여 안드로이드 애플리케이션을 개발하는 방법에 대해 살펴보고 이를 응용할 수 있습니다.</t>
    <phoneticPr fontId="1" type="noConversion"/>
  </si>
  <si>
    <t xml:space="preserve">본 강좌는 안드로이드 전체 과정 중 화면과 인터페이스에 관한 내용이 주를 이루고 있으며 차기 과정에서는 보다 심도있는 과정을 다룰 예정에 있습니다. </t>
    <phoneticPr fontId="1" type="noConversion"/>
  </si>
  <si>
    <t>본 강좌는 HTML과 HTML5의 기본 부분을 학습하게 됩니다. 모든 웹 개발 분야의 가장 처음이 되며 사용자 화면을 구성하기 위한 요소로 매우 중요한 부분입니다.</t>
    <phoneticPr fontId="1" type="noConversion"/>
  </si>
  <si>
    <t xml:space="preserve">해외 마케팅 시 필요한 글로벌 이슈 및 진출 준비사항 등을 알아보고 해외시장 마케팅 전략을 수립할 수 있도록 하는 과정입니다. </t>
    <phoneticPr fontId="1" type="noConversion"/>
  </si>
  <si>
    <t>ISMS-P 인증 심사원 자격검정의 입문부터 실무 활용까지 모두 담아낸 통합 과정 중 첫 번째 시리즈 "ISMS-P 인증심사원 자격검정 기본/실무 과정 T1. 인증제도, 인증기준1" 입니다. 실제 정보보호 실무 사례를 바탕으로 인증제도, 정보보호관리체계의 상세 업무도 습득할 수 있습니다.</t>
    <phoneticPr fontId="1" type="noConversion"/>
  </si>
  <si>
    <t>ISMS-P 인증 심사원 자격검정의 입문부터 실무 활용까지 모두 담아낸 통합 과정 중 첫 번째 시리즈 "ISMS-P 인증심사원 자격검정 기본/실무 과정 T1. 인증제도, 인증기준1" 입니다. 실제 정보보호 실무 사례를 바탕으로 인증제도, 정보보호관리체계의 상세 업무도 습득할 수 있습니다.</t>
  </si>
  <si>
    <t>ISMS-P 인증 심사원 자격검정의 입문부터 실무 활용까지 모두 담아낸 통합 과정 중 두 번째 시리즈 "ISMS-P 인증심사원 자격검정 기본/실무 과정 T2. 인증기준2 (1/2)" 입니다. 실제 정보보호 실무 사례를 바탕으로 인증제도, 정보보호관리체계의 상세 업무도 습득할 수 있습니다.</t>
  </si>
  <si>
    <t>ISMS-P 인증 심사원 자격검정의 입문부터 실무 활용까지 모두 담아낸 통합 과정 중 세 번째 시리즈 "ISMS-P 인증심사원 자격검정 기본/실무 과정 T2. 인증기준2 (2/2)" 입니다. 실제 정보보호 실무 사례를 바탕으로 인증제도, 정보보호관리체계의 상세 업무도 습득할 수 있습니다.</t>
  </si>
  <si>
    <t>ISMS-P 인증 심사원 자격검정의 입문부터 실무 활용까지 모두 담아낸 통합 과정 중 네 번째 시리즈 "ISMS-P 인증심사원 자격검정 기본/실무 과정 T3. 인증기준3 " 입니다. 실제 정보보호 실무 사례를 바탕으로 인증제도, 정보보호관리체계의 상세 업무도 습득할 수 있습니다._x000D_
_x000D_
✍️</t>
  </si>
  <si>
    <t>ISMS-P 인증 심사원 자격검정의 입문부터 실무 활용까지 모두 담아낸 통합 과정 중 여섯번째 시리즈 "ISMS-P 인증심사원 자격검정 기본/실무 과정 T4. 개인정보보호 법규 개정(2/2)" 입니다. 실제 정보보호 실무 사례를 바탕으로 인증제도, 정보보호관리체계의 상세 업무도 습득할 수 있습니다.</t>
  </si>
  <si>
    <t>ISMS-P 인증 심사원 자격검정의 입문부터 실무 활용까지 모두 담아낸 통합 과정 중 일곱 번째 시리즈 "ISMS-P 인증심사원 자격검정 기본/실무 과정 T5. 클라우드 및 네트워크 보안 " 입니다. 실제 정보보호 실무 사례를 바탕으로 인증제도, 정보보호관리체계의 상세 업무도 습득할 수 있습니다.</t>
  </si>
  <si>
    <t xml:space="preserve">반드시 알아야 할 법률 및 채권실무! 종종 개인 또는 회사는 민사소송부터 강제집행까지 다양한 법률적 사건에 휘말립니다. 따라서 이와 관련된 법률적 지식과 실무에 필요한 채권실무 이론을 숙지하는 것이 필요합니다. 본 과정은 직장인에게 필요한 민사소송에서 강제집행까지의 전반적인 내용을 사례 기반으로 구성하여 실무에 적극 활용하도록 구성하였습니다. </t>
    <phoneticPr fontId="1" type="noConversion"/>
  </si>
  <si>
    <t>新외감법 시행으로 상장사는 내부회계관리제도에 대해 외부감사로 전환됨에 따라, 회사는 외부감사에 대비하여 철저한 준비를 해야 한다. 내부회계관리제도란 무엇이며 효율적인 운영을 위한 설계, 평가 등을 학습하여 투명하고 신뢰가 있는 기업으로 거듭나자!</t>
    <phoneticPr fontId="1" type="noConversion"/>
  </si>
  <si>
    <t>핵심만 쏙! 골라서 배우는 자금세탁방지 A to Z, 국내외 불법자금의 세탁 적발 및 예방하기 위해 반드시 알아야 할 자금세탁방지의 기본 개념부터 주요 제도와 그 사례를 살펴본다!</t>
    <phoneticPr fontId="1" type="noConversion"/>
  </si>
  <si>
    <t>어려운 영어는 이제 그만! 비즈니스 현장에서 바로 튀어나올 수 있는 표현들만 배운다. 길고 어려운 비즈니스 영어는 이제 그만! 간결하고 쉬운 영어 표현들로 구성하여 비즈니스 영어에 익숙하지 않은 학습자도 원하는 메시지를 정확하게 전달할 수 있습니다. 회사소개부터 전화 응대, 약속 잡기, 미팅, 프레젠테이션까지 실무에서 자주 접하는 50가지 상황들을 정리하여 실전에 바로 활용할 수 있습니다.</t>
    <phoneticPr fontId="1" type="noConversion"/>
  </si>
  <si>
    <t>패턴으로 배우니까 비즈니스 일본어가 쉬워진다. 마루 강사의 일본 직장 생활 경험이 담긴 생생한 비즈니스 일본어 강의! 기본 의사소통, 전화 통화, 출장, 회의 등 비즈니스 회화에 필요한 모든 패턴을 강의에 담았다. 패턴에 단어만 바꿔 넣으면 내가 쓰고 싶은 비즈니스 표현을 만들 수 있다. 도쿄 소재 패션기업 마케팅 부서에 근무했던 경력을 갖고 있는 마루 강사가 직장 생활을 하면서 일본어로 소통했던 경험을 토대로 생생한 일본어 강의를 진행하였다.</t>
    <phoneticPr fontId="1" type="noConversion"/>
  </si>
  <si>
    <t>Zoom 미팅에서 바로 쓸 수 있는 표현들로 화상회의에 자신감을 갖는다! 비즈니스 중국어에 자신이 없는 학습자도 화상 회의에 자주 나오는 상황별 영어 표현들을 학습하여 어떤 상황에서도 자신 있게 중국어로 대화할 수 있습니다. 자기소개부터 회의, 협상, 클레임 제기까지 다양한 주제별 비즈니스 회화 표현을 실전처럼 연습하여 실제 대화에 자연스럽게 활용할 수 있습니다.</t>
    <phoneticPr fontId="1" type="noConversion"/>
  </si>
  <si>
    <t>-  과정리스트 기준일 : 2024-02-29</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</si>
</sst>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Red]\(0\)"/>
  </numFmts>
  <fonts count="35">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0"/>
      <color theme="0"/>
      <name val="맑은 고딕"/>
      <family val="3"/>
      <charset val="129"/>
      <scheme val="minor"/>
    </font>
    <font>
      <sz val="8"/>
      <name val="맑은 고딕"/>
      <family val="3"/>
      <charset val="129"/>
    </font>
    <font>
      <sz val="10"/>
      <color theme="1"/>
      <name val="맑은 고딕"/>
      <family val="3"/>
      <charset val="129"/>
      <scheme val="minor"/>
    </font>
    <font>
      <b/>
      <sz val="20"/>
      <color theme="1"/>
      <name val="맑은 고딕"/>
      <family val="3"/>
      <charset val="129"/>
      <scheme val="minor"/>
    </font>
    <font>
      <sz val="10"/>
      <name val="맑은 고딕"/>
      <family val="3"/>
      <charset val="129"/>
      <scheme val="minor"/>
    </font>
    <font>
      <b/>
      <sz val="10"/>
      <name val="맑은 고딕"/>
      <family val="3"/>
      <charset val="129"/>
      <scheme val="minor"/>
    </font>
    <font>
      <b/>
      <sz val="10"/>
      <color rgb="FF0070C0"/>
      <name val="맑은 고딕"/>
      <family val="3"/>
      <charset val="129"/>
      <scheme val="minor"/>
    </font>
    <font>
      <sz val="11"/>
      <name val="Calibri"/>
      <family val="2"/>
    </font>
    <font>
      <sz val="11"/>
      <name val="맑은 고딕"/>
      <family val="2"/>
      <charset val="129"/>
      <scheme val="minor"/>
    </font>
    <font>
      <b/>
      <sz val="10"/>
      <color theme="1"/>
      <name val="맑은 고딕"/>
      <family val="3"/>
      <charset val="129"/>
      <scheme val="minor"/>
    </font>
    <font>
      <sz val="10"/>
      <color indexed="10"/>
      <name val="맑은 고딕"/>
      <family val="3"/>
      <charset val="129"/>
      <scheme val="minor"/>
    </font>
    <font>
      <b/>
      <sz val="10"/>
      <color indexed="10"/>
      <name val="맑은 고딕"/>
      <family val="3"/>
      <charset val="129"/>
      <scheme val="minor"/>
    </font>
    <font>
      <sz val="11"/>
      <color theme="1"/>
      <name val="맑은 고딕"/>
      <family val="2"/>
      <charset val="129"/>
      <scheme val="minor"/>
    </font>
    <font>
      <sz val="8"/>
      <color theme="1"/>
      <name val="맑은 고딕"/>
      <family val="3"/>
      <charset val="129"/>
      <scheme val="minor"/>
    </font>
    <font>
      <b/>
      <sz val="8"/>
      <color theme="1"/>
      <name val="맑은 고딕"/>
      <family val="3"/>
      <charset val="129"/>
      <scheme val="minor"/>
    </font>
    <font>
      <b/>
      <sz val="8"/>
      <name val="맑은 고딕"/>
      <family val="3"/>
      <charset val="129"/>
      <scheme val="minor"/>
    </font>
    <font>
      <sz val="8"/>
      <color indexed="10"/>
      <name val="맑은 고딕"/>
      <family val="3"/>
      <charset val="129"/>
      <scheme val="minor"/>
    </font>
    <font>
      <b/>
      <sz val="8"/>
      <color indexed="10"/>
      <name val="맑은 고딕"/>
      <family val="3"/>
      <charset val="129"/>
      <scheme val="minor"/>
    </font>
    <font>
      <sz val="9"/>
      <name val="맑은 고딕"/>
      <family val="3"/>
      <charset val="129"/>
      <scheme val="minor"/>
    </font>
    <font>
      <sz val="9"/>
      <color theme="1"/>
      <name val="맑은 고딕"/>
      <family val="3"/>
      <charset val="129"/>
      <scheme val="minor"/>
    </font>
    <font>
      <sz val="8"/>
      <name val="맑은 고딕"/>
      <family val="3"/>
      <charset val="129"/>
      <scheme val="minor"/>
    </font>
    <font>
      <sz val="11"/>
      <color rgb="FF9C0006"/>
      <name val="맑은 고딕"/>
      <family val="2"/>
      <charset val="129"/>
      <scheme val="minor"/>
    </font>
    <font>
      <b/>
      <sz val="9"/>
      <color theme="0"/>
      <name val="맑은 고딕"/>
      <family val="3"/>
      <charset val="129"/>
      <scheme val="minor"/>
    </font>
    <font>
      <sz val="9"/>
      <name val="맑은 고딕"/>
      <family val="2"/>
      <charset val="129"/>
      <scheme val="minor"/>
    </font>
    <font>
      <u/>
      <sz val="11"/>
      <color theme="10"/>
      <name val="맑은 고딕"/>
      <family val="2"/>
      <charset val="129"/>
      <scheme val="minor"/>
    </font>
    <font>
      <u/>
      <sz val="9"/>
      <color theme="10"/>
      <name val="맑은 고딕"/>
      <family val="2"/>
      <charset val="129"/>
      <scheme val="minor"/>
    </font>
    <font>
      <u/>
      <sz val="9"/>
      <name val="맑은 고딕"/>
      <family val="2"/>
      <charset val="129"/>
      <scheme val="minor"/>
    </font>
    <font>
      <sz val="9"/>
      <color theme="1"/>
      <name val="맑은 고딕"/>
      <family val="2"/>
      <charset val="129"/>
      <scheme val="minor"/>
    </font>
    <font>
      <b/>
      <sz val="9"/>
      <name val="맑은 고딕"/>
      <family val="3"/>
      <charset val="129"/>
      <scheme val="minor"/>
    </font>
    <font>
      <u/>
      <sz val="9"/>
      <color theme="1"/>
      <name val="맑은 고딕"/>
      <family val="3"/>
      <charset val="129"/>
      <scheme val="minor"/>
    </font>
    <font>
      <sz val="9"/>
      <name val="한컴산뜻돋움"/>
      <family val="3"/>
      <charset val="129"/>
    </font>
    <font>
      <sz val="8"/>
      <name val="한컴산뜻돋움"/>
      <family val="3"/>
      <charset val="129"/>
    </font>
  </fonts>
  <fills count="5">
    <fill>
      <patternFill patternType="none"/>
    </fill>
    <fill>
      <patternFill patternType="gray125"/>
    </fill>
    <fill>
      <patternFill patternType="solid">
        <fgColor theme="3"/>
        <bgColor indexed="64"/>
      </patternFill>
    </fill>
    <fill>
      <patternFill patternType="solid">
        <fgColor rgb="FFFFC7CE"/>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9">
    <xf numFmtId="0" fontId="0" fillId="0" borderId="0">
      <alignment vertical="center"/>
    </xf>
    <xf numFmtId="0" fontId="2" fillId="0" borderId="0">
      <alignment vertical="center"/>
    </xf>
    <xf numFmtId="0" fontId="10" fillId="0" borderId="0"/>
    <xf numFmtId="0" fontId="2" fillId="0" borderId="0">
      <alignment vertical="center"/>
    </xf>
    <xf numFmtId="41" fontId="15" fillId="0" borderId="0" applyFont="0" applyFill="0" applyBorder="0" applyAlignment="0" applyProtection="0">
      <alignment vertical="center"/>
    </xf>
    <xf numFmtId="0" fontId="2" fillId="0" borderId="0">
      <alignment vertical="center"/>
    </xf>
    <xf numFmtId="0" fontId="2" fillId="0" borderId="0">
      <alignment vertical="center"/>
    </xf>
    <xf numFmtId="0" fontId="24" fillId="3" borderId="0" applyNumberFormat="0" applyBorder="0" applyAlignment="0" applyProtection="0">
      <alignment vertical="center"/>
    </xf>
    <xf numFmtId="0" fontId="27" fillId="0" borderId="0" applyNumberFormat="0" applyFill="0" applyBorder="0" applyAlignment="0" applyProtection="0">
      <alignment vertical="center"/>
    </xf>
  </cellStyleXfs>
  <cellXfs count="117">
    <xf numFmtId="0" fontId="0" fillId="0" borderId="0" xfId="0">
      <alignment vertical="center"/>
    </xf>
    <xf numFmtId="0" fontId="8" fillId="0" borderId="0" xfId="1" quotePrefix="1" applyFont="1" applyFill="1" applyAlignment="1">
      <alignment horizontal="left" vertical="center"/>
    </xf>
    <xf numFmtId="0" fontId="7" fillId="0" borderId="0" xfId="1" quotePrefix="1" applyFont="1" applyFill="1" applyAlignment="1">
      <alignment horizontal="left" vertical="center"/>
    </xf>
    <xf numFmtId="0" fontId="11" fillId="0" borderId="0" xfId="0" applyFont="1" applyFill="1">
      <alignment vertical="center"/>
    </xf>
    <xf numFmtId="0" fontId="5" fillId="0" borderId="0" xfId="0" applyFont="1" applyFill="1" applyAlignment="1">
      <alignment horizontal="center" vertical="center"/>
    </xf>
    <xf numFmtId="0" fontId="7" fillId="0" borderId="0" xfId="1" applyFont="1" applyFill="1" applyBorder="1" applyAlignment="1">
      <alignment horizontal="right" vertical="center"/>
    </xf>
    <xf numFmtId="0" fontId="5" fillId="0" borderId="0" xfId="0" applyFont="1" applyFill="1" applyAlignment="1">
      <alignment horizontal="right" vertical="center"/>
    </xf>
    <xf numFmtId="0" fontId="5" fillId="0" borderId="0"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0" xfId="1" applyFont="1" applyFill="1" applyAlignment="1">
      <alignment horizontal="righ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18" fillId="0" borderId="0" xfId="1" quotePrefix="1" applyFont="1" applyFill="1" applyAlignment="1">
      <alignment horizontal="left" vertical="center" shrinkToFit="1"/>
    </xf>
    <xf numFmtId="0" fontId="16" fillId="0" borderId="0" xfId="1" applyFont="1" applyFill="1" applyAlignment="1">
      <alignment horizontal="left" vertical="center" shrinkToFit="1"/>
    </xf>
    <xf numFmtId="0" fontId="17" fillId="0" borderId="0" xfId="1" applyFont="1" applyFill="1" applyAlignment="1">
      <alignment horizontal="left" vertical="center" shrinkToFit="1"/>
    </xf>
    <xf numFmtId="0" fontId="16" fillId="0" borderId="0" xfId="0" applyFont="1" applyFill="1" applyAlignment="1">
      <alignment horizontal="left" vertical="center" shrinkToFit="1"/>
    </xf>
    <xf numFmtId="0" fontId="18" fillId="0" borderId="0" xfId="1" applyFont="1" applyFill="1" applyAlignment="1">
      <alignment horizontal="left" vertical="center" shrinkToFit="1"/>
    </xf>
    <xf numFmtId="0" fontId="19" fillId="0" borderId="0" xfId="1" applyFont="1" applyFill="1" applyAlignment="1">
      <alignment horizontal="left" vertical="center" shrinkToFit="1"/>
    </xf>
    <xf numFmtId="0" fontId="20" fillId="0" borderId="0" xfId="1" applyFont="1" applyFill="1" applyAlignment="1">
      <alignment horizontal="left" vertical="center" shrinkToFit="1"/>
    </xf>
    <xf numFmtId="0" fontId="8" fillId="0" borderId="0" xfId="1" applyFont="1" applyFill="1" applyAlignment="1">
      <alignment horizontal="center" vertical="center" shrinkToFit="1"/>
    </xf>
    <xf numFmtId="0" fontId="13" fillId="0" borderId="0" xfId="1" applyFont="1" applyFill="1" applyAlignment="1">
      <alignment horizontal="center" vertical="center" shrinkToFit="1"/>
    </xf>
    <xf numFmtId="0" fontId="14" fillId="0" borderId="0" xfId="1" applyFont="1" applyFill="1" applyAlignment="1">
      <alignment horizontal="center" vertical="center" shrinkToFit="1"/>
    </xf>
    <xf numFmtId="0" fontId="5" fillId="0" borderId="0" xfId="1" applyFont="1" applyFill="1" applyAlignment="1">
      <alignment horizontal="center" vertical="center" shrinkToFit="1"/>
    </xf>
    <xf numFmtId="0" fontId="5" fillId="0" borderId="0" xfId="1" quotePrefix="1" applyFont="1" applyFill="1" applyAlignment="1">
      <alignment horizontal="center" vertical="center"/>
    </xf>
    <xf numFmtId="0" fontId="5" fillId="0" borderId="0" xfId="1" quotePrefix="1" applyFont="1" applyFill="1" applyAlignment="1">
      <alignment horizontal="left" vertical="center"/>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21" fillId="0" borderId="2" xfId="0" applyFont="1" applyFill="1" applyBorder="1" applyAlignment="1">
      <alignment horizontal="center" vertical="center" shrinkToFit="1"/>
    </xf>
    <xf numFmtId="176" fontId="21" fillId="0" borderId="2" xfId="2" applyNumberFormat="1" applyFont="1" applyFill="1" applyBorder="1" applyAlignment="1">
      <alignment horizontal="left" vertical="center" shrinkToFit="1"/>
    </xf>
    <xf numFmtId="0" fontId="21" fillId="0" borderId="2" xfId="2" applyFont="1" applyFill="1" applyBorder="1" applyAlignment="1">
      <alignment horizontal="center" vertical="center" shrinkToFit="1"/>
    </xf>
    <xf numFmtId="0" fontId="22" fillId="0" borderId="2" xfId="0" quotePrefix="1" applyFont="1" applyFill="1" applyBorder="1" applyAlignment="1">
      <alignment horizontal="left" vertical="center" shrinkToFit="1"/>
    </xf>
    <xf numFmtId="0" fontId="22" fillId="0" borderId="2" xfId="2" applyFont="1" applyFill="1" applyBorder="1" applyAlignment="1">
      <alignment horizontal="center" vertical="center" shrinkToFit="1"/>
    </xf>
    <xf numFmtId="0" fontId="22" fillId="0" borderId="2" xfId="0" applyFont="1" applyFill="1" applyBorder="1" applyAlignment="1">
      <alignment horizontal="left" vertical="center" shrinkToFit="1"/>
    </xf>
    <xf numFmtId="0" fontId="21" fillId="0" borderId="2" xfId="0" applyFont="1" applyBorder="1" applyAlignment="1">
      <alignment horizontal="center" vertical="center" shrinkToFit="1"/>
    </xf>
    <xf numFmtId="0" fontId="22" fillId="0" borderId="2" xfId="0" applyFont="1" applyBorder="1" applyAlignment="1">
      <alignment vertical="center" shrinkToFit="1"/>
    </xf>
    <xf numFmtId="0" fontId="22" fillId="0" borderId="2" xfId="0" applyFont="1" applyBorder="1" applyAlignment="1">
      <alignment horizontal="center" vertical="center" shrinkToFit="1"/>
    </xf>
    <xf numFmtId="0" fontId="8" fillId="0" borderId="0" xfId="1" quotePrefix="1" applyFont="1" applyFill="1" applyAlignment="1">
      <alignment horizontal="center" vertical="center"/>
    </xf>
    <xf numFmtId="0" fontId="7" fillId="0" borderId="0"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3"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1" fillId="0" borderId="3" xfId="0" applyFont="1" applyFill="1" applyBorder="1" applyAlignment="1">
      <alignment horizontal="left" vertical="center" shrinkToFit="1"/>
    </xf>
    <xf numFmtId="0" fontId="21" fillId="0" borderId="3" xfId="0" applyFont="1" applyFill="1" applyBorder="1" applyAlignment="1">
      <alignment horizontal="center" vertical="center" shrinkToFit="1"/>
    </xf>
    <xf numFmtId="0" fontId="21" fillId="0" borderId="3" xfId="7" applyFont="1" applyFill="1" applyBorder="1" applyAlignment="1">
      <alignment horizontal="left" vertical="center" shrinkToFit="1"/>
    </xf>
    <xf numFmtId="176" fontId="22" fillId="0" borderId="2" xfId="0" applyNumberFormat="1" applyFont="1" applyFill="1" applyBorder="1" applyAlignment="1">
      <alignment horizontal="center" vertical="center" shrinkToFit="1"/>
    </xf>
    <xf numFmtId="0" fontId="22" fillId="0" borderId="2" xfId="5" applyFont="1" applyFill="1" applyBorder="1" applyAlignment="1">
      <alignment horizontal="center" vertical="center" shrinkToFit="1"/>
    </xf>
    <xf numFmtId="0" fontId="22" fillId="0" borderId="4" xfId="0" applyFont="1" applyBorder="1" applyAlignment="1">
      <alignment vertical="center" shrinkToFit="1"/>
    </xf>
    <xf numFmtId="0" fontId="30" fillId="0" borderId="2" xfId="0" applyFont="1" applyBorder="1" applyAlignment="1">
      <alignment horizontal="center" vertical="center" shrinkToFit="1"/>
    </xf>
    <xf numFmtId="0" fontId="31" fillId="0" borderId="0" xfId="1" applyFont="1" applyFill="1" applyAlignment="1">
      <alignment horizontal="center" vertical="center"/>
    </xf>
    <xf numFmtId="0" fontId="31" fillId="0" borderId="0" xfId="1" quotePrefix="1" applyFont="1" applyFill="1" applyAlignment="1">
      <alignment horizontal="left" vertical="center" wrapText="1"/>
    </xf>
    <xf numFmtId="0" fontId="22" fillId="0" borderId="0" xfId="0" applyFont="1" applyAlignment="1">
      <alignment horizontal="center" vertical="center"/>
    </xf>
    <xf numFmtId="0" fontId="25" fillId="2" borderId="3" xfId="1" applyFont="1" applyFill="1" applyBorder="1" applyAlignment="1">
      <alignment horizontal="center" vertical="center" wrapText="1"/>
    </xf>
    <xf numFmtId="0" fontId="32" fillId="0" borderId="3" xfId="0" applyFont="1" applyBorder="1" applyAlignment="1">
      <alignment horizontal="center" vertical="center"/>
    </xf>
    <xf numFmtId="0" fontId="21" fillId="0" borderId="3" xfId="5" applyFont="1" applyFill="1" applyBorder="1" applyAlignment="1">
      <alignment horizontal="left" vertical="center" shrinkToFit="1"/>
    </xf>
    <xf numFmtId="14" fontId="32" fillId="0" borderId="3" xfId="0" applyNumberFormat="1" applyFont="1" applyFill="1" applyBorder="1" applyAlignment="1">
      <alignment horizontal="center" vertical="center"/>
    </xf>
    <xf numFmtId="0" fontId="32" fillId="0" borderId="3" xfId="0" applyFont="1" applyFill="1" applyBorder="1" applyAlignment="1">
      <alignment horizontal="center" vertical="center"/>
    </xf>
    <xf numFmtId="0" fontId="32" fillId="0" borderId="0" xfId="0" applyFont="1" applyAlignment="1">
      <alignment horizontal="center" vertical="center"/>
    </xf>
    <xf numFmtId="0" fontId="22" fillId="0" borderId="0" xfId="0" applyFont="1" applyAlignment="1">
      <alignment horizontal="left" vertical="center"/>
    </xf>
    <xf numFmtId="0" fontId="30" fillId="0" borderId="5" xfId="0" applyFont="1" applyBorder="1" applyAlignment="1">
      <alignment horizontal="center" vertical="center" shrinkToFit="1"/>
    </xf>
    <xf numFmtId="0" fontId="21" fillId="0" borderId="5" xfId="0" applyFont="1" applyFill="1" applyBorder="1" applyAlignment="1">
      <alignment horizontal="center" shrinkToFit="1"/>
    </xf>
    <xf numFmtId="0" fontId="21" fillId="0" borderId="2" xfId="0" applyFont="1" applyFill="1" applyBorder="1" applyAlignment="1">
      <alignment horizontal="center" shrinkToFit="1"/>
    </xf>
    <xf numFmtId="0" fontId="28" fillId="0" borderId="2" xfId="8" applyFont="1" applyFill="1" applyBorder="1" applyAlignment="1">
      <alignment horizontal="center" vertical="center" shrinkToFit="1"/>
    </xf>
    <xf numFmtId="176" fontId="21" fillId="0" borderId="2" xfId="0" applyNumberFormat="1" applyFont="1" applyFill="1" applyBorder="1" applyAlignment="1">
      <alignment horizontal="center" vertical="center" shrinkToFit="1"/>
    </xf>
    <xf numFmtId="0" fontId="29" fillId="0" borderId="2" xfId="8" applyFont="1" applyFill="1" applyBorder="1" applyAlignment="1">
      <alignment horizontal="center" vertical="center" shrinkToFit="1"/>
    </xf>
    <xf numFmtId="176" fontId="21" fillId="0" borderId="4" xfId="2" applyNumberFormat="1"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2" xfId="0" applyFont="1" applyFill="1" applyBorder="1" applyAlignment="1">
      <alignment vertical="center" shrinkToFit="1"/>
    </xf>
    <xf numFmtId="0" fontId="33" fillId="0" borderId="5" xfId="0" applyFont="1" applyBorder="1" applyAlignment="1">
      <alignment horizontal="center" vertical="center" shrinkToFit="1"/>
    </xf>
    <xf numFmtId="0" fontId="33" fillId="0" borderId="5" xfId="0" applyFont="1" applyBorder="1" applyAlignment="1">
      <alignment horizontal="left" vertical="center" shrinkToFit="1"/>
    </xf>
    <xf numFmtId="0" fontId="33" fillId="0" borderId="2" xfId="0" applyFont="1" applyBorder="1" applyAlignment="1">
      <alignment horizontal="center" vertical="center" shrinkToFit="1"/>
    </xf>
    <xf numFmtId="0" fontId="33" fillId="0" borderId="2" xfId="0" applyFont="1" applyBorder="1" applyAlignment="1">
      <alignment horizontal="left" vertical="center" shrinkToFit="1"/>
    </xf>
    <xf numFmtId="0" fontId="33" fillId="0" borderId="2" xfId="0" applyNumberFormat="1" applyFont="1" applyBorder="1" applyAlignment="1">
      <alignment horizontal="center" vertical="center" shrinkToFit="1"/>
    </xf>
    <xf numFmtId="0" fontId="34" fillId="0" borderId="5" xfId="0" applyFont="1" applyBorder="1" applyAlignment="1">
      <alignment horizontal="left" vertical="center" shrinkToFit="1"/>
    </xf>
    <xf numFmtId="0" fontId="34" fillId="0" borderId="2" xfId="0" applyFont="1" applyBorder="1" applyAlignment="1">
      <alignment horizontal="left" vertical="center" shrinkToFit="1"/>
    </xf>
    <xf numFmtId="0" fontId="16" fillId="0" borderId="2" xfId="0" applyFont="1" applyBorder="1" applyAlignment="1">
      <alignment vertical="top" shrinkToFit="1"/>
    </xf>
    <xf numFmtId="0" fontId="23" fillId="0" borderId="2" xfId="0" applyFont="1" applyBorder="1" applyAlignment="1">
      <alignment horizontal="left" vertical="center" shrinkToFit="1"/>
    </xf>
    <xf numFmtId="0" fontId="16" fillId="0" borderId="2" xfId="0" applyFont="1" applyFill="1" applyBorder="1" applyAlignment="1">
      <alignment horizontal="left" vertical="center" shrinkToFit="1"/>
    </xf>
    <xf numFmtId="0" fontId="16" fillId="0" borderId="4" xfId="0" applyFont="1" applyBorder="1" applyAlignment="1">
      <alignment vertical="top" shrinkToFit="1"/>
    </xf>
    <xf numFmtId="0" fontId="22" fillId="0" borderId="2" xfId="0" applyFont="1" applyFill="1" applyBorder="1" applyAlignment="1">
      <alignment horizontal="center" vertical="center"/>
    </xf>
    <xf numFmtId="0" fontId="16" fillId="0" borderId="2" xfId="0" applyFont="1" applyBorder="1" applyAlignment="1">
      <alignment vertical="top" wrapText="1" shrinkToFit="1"/>
    </xf>
    <xf numFmtId="0" fontId="29" fillId="0" borderId="5" xfId="8" applyFont="1" applyFill="1" applyBorder="1" applyAlignment="1">
      <alignment horizontal="center" vertical="center" shrinkToFit="1"/>
    </xf>
    <xf numFmtId="14" fontId="29" fillId="0" borderId="2" xfId="0" applyNumberFormat="1" applyFont="1" applyFill="1" applyBorder="1" applyAlignment="1">
      <alignment horizontal="center" vertical="center"/>
    </xf>
    <xf numFmtId="0" fontId="29" fillId="0" borderId="2" xfId="0" applyFont="1" applyBorder="1" applyAlignment="1">
      <alignment horizontal="center" vertical="center"/>
    </xf>
    <xf numFmtId="0" fontId="29" fillId="0" borderId="2" xfId="8" applyFont="1" applyBorder="1" applyAlignment="1">
      <alignment horizontal="center" vertical="center"/>
    </xf>
    <xf numFmtId="0" fontId="21" fillId="0" borderId="5"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1" fillId="0" borderId="5" xfId="0" applyFont="1" applyBorder="1" applyAlignment="1">
      <alignment horizontal="center" vertical="center" shrinkToFit="1"/>
    </xf>
    <xf numFmtId="0" fontId="22" fillId="0" borderId="5" xfId="0" applyFont="1" applyBorder="1" applyAlignment="1">
      <alignment horizontal="center" vertical="center" shrinkToFit="1"/>
    </xf>
    <xf numFmtId="0" fontId="21" fillId="0" borderId="5" xfId="2" applyFont="1" applyFill="1" applyBorder="1" applyAlignment="1">
      <alignment horizontal="center" vertical="center" shrinkToFit="1"/>
    </xf>
    <xf numFmtId="0" fontId="22" fillId="4" borderId="2" xfId="2" applyFont="1" applyFill="1" applyBorder="1" applyAlignment="1">
      <alignment horizontal="center" vertical="center" shrinkToFit="1"/>
    </xf>
    <xf numFmtId="176" fontId="22" fillId="4" borderId="2" xfId="0" applyNumberFormat="1" applyFont="1" applyFill="1" applyBorder="1" applyAlignment="1">
      <alignment horizontal="center" vertical="center" shrinkToFit="1"/>
    </xf>
    <xf numFmtId="41" fontId="22" fillId="0" borderId="2" xfId="4" applyFont="1" applyFill="1" applyBorder="1" applyAlignment="1">
      <alignment horizontal="center" vertical="center" shrinkToFit="1"/>
    </xf>
    <xf numFmtId="0" fontId="21" fillId="0" borderId="2" xfId="2" applyFont="1" applyBorder="1" applyAlignment="1">
      <alignment horizontal="center" vertical="center" shrinkToFit="1"/>
    </xf>
    <xf numFmtId="41" fontId="22" fillId="0" borderId="2" xfId="4" applyFont="1" applyFill="1" applyBorder="1" applyAlignment="1">
      <alignment horizontal="center" vertical="center" wrapText="1" shrinkToFit="1"/>
    </xf>
    <xf numFmtId="0" fontId="21" fillId="0" borderId="4" xfId="2" applyFont="1" applyBorder="1" applyAlignment="1">
      <alignment horizontal="center" vertical="center" shrinkToFit="1"/>
    </xf>
    <xf numFmtId="0" fontId="22" fillId="0" borderId="4" xfId="0" applyFont="1" applyFill="1" applyBorder="1" applyAlignment="1">
      <alignment horizontal="center" vertical="center"/>
    </xf>
    <xf numFmtId="176" fontId="21" fillId="0" borderId="5" xfId="2" applyNumberFormat="1" applyFont="1" applyFill="1" applyBorder="1" applyAlignment="1">
      <alignment horizontal="left" vertical="center" shrinkToFit="1"/>
    </xf>
    <xf numFmtId="0" fontId="22" fillId="0" borderId="2" xfId="0" applyFont="1" applyBorder="1" applyAlignment="1">
      <alignment horizontal="left" vertical="center" shrinkToFit="1"/>
    </xf>
    <xf numFmtId="0" fontId="21" fillId="0" borderId="2" xfId="3" applyFont="1" applyBorder="1" applyAlignment="1">
      <alignment horizontal="left" vertical="center" shrinkToFit="1"/>
    </xf>
    <xf numFmtId="0" fontId="21" fillId="0" borderId="2" xfId="2" applyFont="1" applyBorder="1" applyAlignment="1">
      <alignment horizontal="left" vertical="center" shrinkToFit="1"/>
    </xf>
    <xf numFmtId="0" fontId="21" fillId="0" borderId="2" xfId="3" applyFont="1" applyBorder="1" applyAlignment="1">
      <alignment horizontal="left" vertical="center" wrapText="1" shrinkToFit="1"/>
    </xf>
    <xf numFmtId="49" fontId="21" fillId="0" borderId="2" xfId="2" applyNumberFormat="1" applyFont="1" applyBorder="1" applyAlignment="1">
      <alignment horizontal="left" vertical="center" shrinkToFit="1"/>
    </xf>
    <xf numFmtId="0" fontId="21" fillId="0" borderId="4" xfId="2" applyFont="1" applyBorder="1" applyAlignment="1">
      <alignment horizontal="left" vertical="center" shrinkToFit="1"/>
    </xf>
    <xf numFmtId="1" fontId="22" fillId="0" borderId="5" xfId="0" applyNumberFormat="1" applyFont="1" applyBorder="1" applyAlignment="1">
      <alignment horizontal="center" vertical="center" shrinkToFit="1"/>
    </xf>
    <xf numFmtId="1" fontId="22" fillId="0" borderId="2" xfId="0" applyNumberFormat="1" applyFont="1" applyBorder="1" applyAlignment="1">
      <alignment horizontal="center" vertical="center" shrinkToFit="1"/>
    </xf>
    <xf numFmtId="1" fontId="22" fillId="0" borderId="4" xfId="0" applyNumberFormat="1" applyFont="1" applyBorder="1" applyAlignment="1">
      <alignment horizontal="center" vertical="center" shrinkToFit="1"/>
    </xf>
    <xf numFmtId="0" fontId="21" fillId="0" borderId="5" xfId="0" applyFont="1" applyBorder="1" applyAlignment="1">
      <alignment horizontal="left" vertical="center" shrinkToFit="1"/>
    </xf>
    <xf numFmtId="0" fontId="21" fillId="0" borderId="2" xfId="0" applyFont="1" applyBorder="1" applyAlignment="1">
      <alignment horizontal="left" vertical="center" shrinkToFit="1"/>
    </xf>
    <xf numFmtId="0" fontId="22" fillId="4" borderId="2" xfId="0" applyFont="1" applyFill="1" applyBorder="1" applyAlignment="1">
      <alignment horizontal="left" vertical="center" shrinkToFit="1"/>
    </xf>
    <xf numFmtId="0" fontId="22" fillId="0" borderId="2" xfId="0" applyFont="1" applyFill="1" applyBorder="1" applyAlignment="1">
      <alignment horizontal="left" vertical="center" wrapText="1" shrinkToFit="1"/>
    </xf>
    <xf numFmtId="0" fontId="22" fillId="0" borderId="2" xfId="0" quotePrefix="1" applyFont="1" applyBorder="1" applyAlignment="1">
      <alignment horizontal="left" vertical="center" shrinkToFit="1"/>
    </xf>
    <xf numFmtId="0" fontId="22" fillId="0" borderId="4" xfId="0" applyFont="1" applyBorder="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center" vertical="center"/>
    </xf>
  </cellXfs>
  <cellStyles count="9">
    <cellStyle name="나쁨" xfId="7" builtinId="27"/>
    <cellStyle name="쉼표 [0]" xfId="4" builtinId="6"/>
    <cellStyle name="표준" xfId="0" builtinId="0"/>
    <cellStyle name="표준 10" xfId="1"/>
    <cellStyle name="표준 14" xfId="3"/>
    <cellStyle name="표준 2 11 4" xfId="6"/>
    <cellStyle name="표준 4" xfId="2"/>
    <cellStyle name="표준 78" xfId="5"/>
    <cellStyle name="하이퍼링크" xfId="8" builtinId="8"/>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u val="none"/>
        <color theme="1"/>
      </font>
      <fill>
        <patternFill patternType="none">
          <bgColor auto="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80212</xdr:rowOff>
    </xdr:from>
    <xdr:to>
      <xdr:col>1</xdr:col>
      <xdr:colOff>829316</xdr:colOff>
      <xdr:row>0</xdr:row>
      <xdr:rowOff>501316</xdr:rowOff>
    </xdr:to>
    <xdr:pic>
      <xdr:nvPicPr>
        <xdr:cNvPr id="2" name="그림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91" t="3788" r="84450" b="3409"/>
        <a:stretch/>
      </xdr:blipFill>
      <xdr:spPr>
        <a:xfrm>
          <a:off x="0" y="80212"/>
          <a:ext cx="1581791" cy="421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80212</xdr:rowOff>
    </xdr:from>
    <xdr:to>
      <xdr:col>1</xdr:col>
      <xdr:colOff>435429</xdr:colOff>
      <xdr:row>0</xdr:row>
      <xdr:rowOff>501316</xdr:rowOff>
    </xdr:to>
    <xdr:pic>
      <xdr:nvPicPr>
        <xdr:cNvPr id="2" name="그림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91" t="3788" r="84450" b="3409"/>
        <a:stretch/>
      </xdr:blipFill>
      <xdr:spPr>
        <a:xfrm>
          <a:off x="0" y="80212"/>
          <a:ext cx="1578429" cy="421104"/>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35"/>
  <sheetViews>
    <sheetView showGridLines="0" tabSelected="1" view="pageBreakPreview" zoomScaleNormal="70" zoomScaleSheetLayoutView="100" workbookViewId="0">
      <pane ySplit="8" topLeftCell="A9" activePane="bottomLeft" state="frozen"/>
      <selection pane="bottomLeft" activeCell="D5" sqref="D5"/>
    </sheetView>
  </sheetViews>
  <sheetFormatPr defaultRowHeight="17.399999999999999"/>
  <cols>
    <col min="1" max="1" width="9.8984375" style="4" customWidth="1"/>
    <col min="2" max="2" width="15.3984375" style="11" customWidth="1"/>
    <col min="3" max="3" width="30.09765625" style="15" customWidth="1"/>
    <col min="4" max="4" width="47.3984375" style="15" customWidth="1"/>
    <col min="5" max="5" width="8.19921875" style="6" customWidth="1"/>
    <col min="6" max="6" width="8.19921875" style="4" customWidth="1"/>
    <col min="7" max="7" width="15.59765625" style="11" customWidth="1"/>
    <col min="8" max="8" width="67" style="10" customWidth="1"/>
  </cols>
  <sheetData>
    <row r="1" spans="1:8" ht="43.5" customHeight="1">
      <c r="A1" s="115" t="s">
        <v>5</v>
      </c>
      <c r="B1" s="115"/>
      <c r="C1" s="115"/>
      <c r="D1" s="115"/>
      <c r="E1" s="115"/>
      <c r="F1" s="115"/>
      <c r="G1" s="115"/>
      <c r="H1" s="115"/>
    </row>
    <row r="2" spans="1:8">
      <c r="A2" s="1" t="s">
        <v>9233</v>
      </c>
      <c r="B2" s="19"/>
      <c r="C2" s="16"/>
      <c r="D2" s="12"/>
      <c r="E2" s="5"/>
    </row>
    <row r="3" spans="1:8">
      <c r="A3" s="1" t="s">
        <v>9347</v>
      </c>
      <c r="B3" s="19"/>
      <c r="C3" s="16"/>
      <c r="D3" s="12"/>
      <c r="E3" s="5"/>
    </row>
    <row r="4" spans="1:8">
      <c r="A4" s="2" t="s">
        <v>9234</v>
      </c>
      <c r="B4" s="20"/>
      <c r="C4" s="17"/>
      <c r="D4" s="13"/>
      <c r="E4" s="7"/>
    </row>
    <row r="5" spans="1:8">
      <c r="A5" s="1" t="s">
        <v>9235</v>
      </c>
      <c r="B5" s="21"/>
      <c r="C5" s="18"/>
      <c r="D5" s="14"/>
      <c r="E5" s="8"/>
    </row>
    <row r="6" spans="1:8">
      <c r="A6" s="23"/>
      <c r="B6" s="22"/>
      <c r="C6" s="13"/>
      <c r="D6" s="13"/>
      <c r="E6" s="9"/>
    </row>
    <row r="7" spans="1:8">
      <c r="A7" s="24" t="s">
        <v>26824</v>
      </c>
      <c r="B7" s="22"/>
      <c r="C7" s="13"/>
      <c r="D7" s="13"/>
      <c r="E7" s="9"/>
    </row>
    <row r="8" spans="1:8" s="3" customFormat="1" ht="36" customHeight="1">
      <c r="A8" s="25" t="s">
        <v>0</v>
      </c>
      <c r="B8" s="26" t="s">
        <v>1</v>
      </c>
      <c r="C8" s="26" t="s">
        <v>6</v>
      </c>
      <c r="D8" s="26" t="s">
        <v>2</v>
      </c>
      <c r="E8" s="25" t="s">
        <v>3</v>
      </c>
      <c r="F8" s="25" t="s">
        <v>7</v>
      </c>
      <c r="G8" s="26" t="s">
        <v>8</v>
      </c>
      <c r="H8" s="26" t="s">
        <v>4</v>
      </c>
    </row>
    <row r="9" spans="1:8" ht="17.25" customHeight="1">
      <c r="A9" s="88" t="s">
        <v>16876</v>
      </c>
      <c r="B9" s="89" t="s">
        <v>9348</v>
      </c>
      <c r="C9" s="90" t="s">
        <v>42</v>
      </c>
      <c r="D9" s="99" t="s">
        <v>209</v>
      </c>
      <c r="E9" s="106">
        <v>7.2</v>
      </c>
      <c r="F9" s="87" t="s">
        <v>4175</v>
      </c>
      <c r="G9" s="91" t="s">
        <v>8146</v>
      </c>
      <c r="H9" s="109" t="s">
        <v>4176</v>
      </c>
    </row>
    <row r="10" spans="1:8" ht="17.25" customHeight="1">
      <c r="A10" s="27" t="s">
        <v>16876</v>
      </c>
      <c r="B10" s="33" t="s">
        <v>9348</v>
      </c>
      <c r="C10" s="35" t="s">
        <v>42</v>
      </c>
      <c r="D10" s="28" t="s">
        <v>210</v>
      </c>
      <c r="E10" s="107">
        <v>6.9333333333333336</v>
      </c>
      <c r="F10" s="27" t="s">
        <v>4175</v>
      </c>
      <c r="G10" s="29" t="s">
        <v>8146</v>
      </c>
      <c r="H10" s="110" t="s">
        <v>4177</v>
      </c>
    </row>
    <row r="11" spans="1:8" ht="17.25" customHeight="1">
      <c r="A11" s="27" t="s">
        <v>16877</v>
      </c>
      <c r="B11" s="33" t="s">
        <v>9349</v>
      </c>
      <c r="C11" s="35" t="s">
        <v>44</v>
      </c>
      <c r="D11" s="28" t="s">
        <v>211</v>
      </c>
      <c r="E11" s="107">
        <v>8.0333333333333332</v>
      </c>
      <c r="F11" s="27" t="s">
        <v>4175</v>
      </c>
      <c r="G11" s="29" t="s">
        <v>8146</v>
      </c>
      <c r="H11" s="110" t="s">
        <v>4178</v>
      </c>
    </row>
    <row r="12" spans="1:8" ht="17.25" customHeight="1">
      <c r="A12" s="27" t="s">
        <v>16877</v>
      </c>
      <c r="B12" s="33" t="s">
        <v>24177</v>
      </c>
      <c r="C12" s="35" t="s">
        <v>44</v>
      </c>
      <c r="D12" s="28" t="s">
        <v>212</v>
      </c>
      <c r="E12" s="107">
        <v>7.7333333333333334</v>
      </c>
      <c r="F12" s="27" t="s">
        <v>4175</v>
      </c>
      <c r="G12" s="29" t="s">
        <v>8146</v>
      </c>
      <c r="H12" s="110" t="s">
        <v>4179</v>
      </c>
    </row>
    <row r="13" spans="1:8" ht="17.25" customHeight="1">
      <c r="A13" s="27" t="s">
        <v>16877</v>
      </c>
      <c r="B13" s="33" t="s">
        <v>9349</v>
      </c>
      <c r="C13" s="35" t="s">
        <v>44</v>
      </c>
      <c r="D13" s="28" t="s">
        <v>213</v>
      </c>
      <c r="E13" s="107">
        <v>7.25</v>
      </c>
      <c r="F13" s="27" t="s">
        <v>9</v>
      </c>
      <c r="G13" s="29" t="s">
        <v>8146</v>
      </c>
      <c r="H13" s="110" t="s">
        <v>4180</v>
      </c>
    </row>
    <row r="14" spans="1:8" ht="17.25" customHeight="1">
      <c r="A14" s="27" t="s">
        <v>16877</v>
      </c>
      <c r="B14" s="33" t="s">
        <v>9349</v>
      </c>
      <c r="C14" s="35" t="s">
        <v>44</v>
      </c>
      <c r="D14" s="28" t="s">
        <v>214</v>
      </c>
      <c r="E14" s="107">
        <v>7.25</v>
      </c>
      <c r="F14" s="27" t="s">
        <v>9</v>
      </c>
      <c r="G14" s="29" t="s">
        <v>8146</v>
      </c>
      <c r="H14" s="110" t="s">
        <v>4181</v>
      </c>
    </row>
    <row r="15" spans="1:8" ht="17.25" customHeight="1">
      <c r="A15" s="27" t="s">
        <v>16877</v>
      </c>
      <c r="B15" s="33" t="s">
        <v>9349</v>
      </c>
      <c r="C15" s="35" t="s">
        <v>44</v>
      </c>
      <c r="D15" s="28" t="s">
        <v>215</v>
      </c>
      <c r="E15" s="107">
        <v>7.35</v>
      </c>
      <c r="F15" s="27" t="s">
        <v>9</v>
      </c>
      <c r="G15" s="29" t="s">
        <v>8146</v>
      </c>
      <c r="H15" s="110" t="s">
        <v>4182</v>
      </c>
    </row>
    <row r="16" spans="1:8" ht="17.25" customHeight="1">
      <c r="A16" s="27" t="s">
        <v>16877</v>
      </c>
      <c r="B16" s="33" t="s">
        <v>9349</v>
      </c>
      <c r="C16" s="35" t="s">
        <v>44</v>
      </c>
      <c r="D16" s="28" t="s">
        <v>216</v>
      </c>
      <c r="E16" s="107">
        <v>7.166666666666667</v>
      </c>
      <c r="F16" s="27" t="s">
        <v>9</v>
      </c>
      <c r="G16" s="29" t="s">
        <v>8146</v>
      </c>
      <c r="H16" s="110" t="s">
        <v>4183</v>
      </c>
    </row>
    <row r="17" spans="1:8" ht="17.25" customHeight="1">
      <c r="A17" s="27" t="s">
        <v>16876</v>
      </c>
      <c r="B17" s="33" t="s">
        <v>9350</v>
      </c>
      <c r="C17" s="35" t="s">
        <v>45</v>
      </c>
      <c r="D17" s="28" t="s">
        <v>217</v>
      </c>
      <c r="E17" s="107">
        <v>7.6833333333333336</v>
      </c>
      <c r="F17" s="27" t="s">
        <v>9</v>
      </c>
      <c r="G17" s="29" t="s">
        <v>8146</v>
      </c>
      <c r="H17" s="110" t="s">
        <v>4184</v>
      </c>
    </row>
    <row r="18" spans="1:8" ht="17.25" customHeight="1">
      <c r="A18" s="27" t="s">
        <v>16876</v>
      </c>
      <c r="B18" s="33" t="s">
        <v>9350</v>
      </c>
      <c r="C18" s="35" t="s">
        <v>45</v>
      </c>
      <c r="D18" s="28" t="s">
        <v>218</v>
      </c>
      <c r="E18" s="107">
        <v>7.9</v>
      </c>
      <c r="F18" s="27" t="s">
        <v>9</v>
      </c>
      <c r="G18" s="29" t="s">
        <v>8146</v>
      </c>
      <c r="H18" s="110" t="s">
        <v>4185</v>
      </c>
    </row>
    <row r="19" spans="1:8" ht="17.25" customHeight="1">
      <c r="A19" s="27" t="s">
        <v>16876</v>
      </c>
      <c r="B19" s="33" t="s">
        <v>9350</v>
      </c>
      <c r="C19" s="35" t="s">
        <v>45</v>
      </c>
      <c r="D19" s="28" t="s">
        <v>219</v>
      </c>
      <c r="E19" s="107">
        <v>7.2166666666666668</v>
      </c>
      <c r="F19" s="27" t="s">
        <v>9</v>
      </c>
      <c r="G19" s="29" t="s">
        <v>8146</v>
      </c>
      <c r="H19" s="110" t="s">
        <v>4186</v>
      </c>
    </row>
    <row r="20" spans="1:8" ht="17.25" customHeight="1">
      <c r="A20" s="27" t="s">
        <v>16876</v>
      </c>
      <c r="B20" s="33" t="s">
        <v>9350</v>
      </c>
      <c r="C20" s="35" t="s">
        <v>45</v>
      </c>
      <c r="D20" s="28" t="s">
        <v>220</v>
      </c>
      <c r="E20" s="107">
        <v>7.0666666666666664</v>
      </c>
      <c r="F20" s="27" t="s">
        <v>9</v>
      </c>
      <c r="G20" s="29" t="s">
        <v>8146</v>
      </c>
      <c r="H20" s="110" t="s">
        <v>4187</v>
      </c>
    </row>
    <row r="21" spans="1:8" ht="17.25" customHeight="1">
      <c r="A21" s="27" t="s">
        <v>16876</v>
      </c>
      <c r="B21" s="33" t="s">
        <v>9350</v>
      </c>
      <c r="C21" s="35" t="s">
        <v>45</v>
      </c>
      <c r="D21" s="28" t="s">
        <v>221</v>
      </c>
      <c r="E21" s="107">
        <v>7.8166666666666664</v>
      </c>
      <c r="F21" s="27" t="s">
        <v>9</v>
      </c>
      <c r="G21" s="29" t="s">
        <v>8146</v>
      </c>
      <c r="H21" s="110" t="s">
        <v>4188</v>
      </c>
    </row>
    <row r="22" spans="1:8" ht="17.25" customHeight="1">
      <c r="A22" s="27" t="s">
        <v>16876</v>
      </c>
      <c r="B22" s="33" t="s">
        <v>9350</v>
      </c>
      <c r="C22" s="35" t="s">
        <v>45</v>
      </c>
      <c r="D22" s="28" t="s">
        <v>222</v>
      </c>
      <c r="E22" s="107">
        <v>7.65</v>
      </c>
      <c r="F22" s="27" t="s">
        <v>9</v>
      </c>
      <c r="G22" s="29" t="s">
        <v>8146</v>
      </c>
      <c r="H22" s="110" t="s">
        <v>4189</v>
      </c>
    </row>
    <row r="23" spans="1:8" ht="17.25" customHeight="1">
      <c r="A23" s="27" t="s">
        <v>16876</v>
      </c>
      <c r="B23" s="33" t="s">
        <v>9350</v>
      </c>
      <c r="C23" s="35" t="s">
        <v>45</v>
      </c>
      <c r="D23" s="28" t="s">
        <v>223</v>
      </c>
      <c r="E23" s="107">
        <v>7.0333333333333332</v>
      </c>
      <c r="F23" s="27" t="s">
        <v>9</v>
      </c>
      <c r="G23" s="29" t="s">
        <v>8146</v>
      </c>
      <c r="H23" s="110" t="s">
        <v>4190</v>
      </c>
    </row>
    <row r="24" spans="1:8" ht="17.25" customHeight="1">
      <c r="A24" s="27" t="s">
        <v>16876</v>
      </c>
      <c r="B24" s="33" t="s">
        <v>9350</v>
      </c>
      <c r="C24" s="35" t="s">
        <v>45</v>
      </c>
      <c r="D24" s="28" t="s">
        <v>224</v>
      </c>
      <c r="E24" s="107">
        <v>7.6</v>
      </c>
      <c r="F24" s="27" t="s">
        <v>9</v>
      </c>
      <c r="G24" s="29" t="s">
        <v>8146</v>
      </c>
      <c r="H24" s="110" t="s">
        <v>4191</v>
      </c>
    </row>
    <row r="25" spans="1:8" ht="17.25" customHeight="1">
      <c r="A25" s="27" t="s">
        <v>16876</v>
      </c>
      <c r="B25" s="33" t="s">
        <v>9350</v>
      </c>
      <c r="C25" s="35" t="s">
        <v>45</v>
      </c>
      <c r="D25" s="28" t="s">
        <v>225</v>
      </c>
      <c r="E25" s="107">
        <v>7.7833333333333332</v>
      </c>
      <c r="F25" s="27" t="s">
        <v>9</v>
      </c>
      <c r="G25" s="29" t="s">
        <v>8146</v>
      </c>
      <c r="H25" s="110" t="s">
        <v>4192</v>
      </c>
    </row>
    <row r="26" spans="1:8" ht="17.25" customHeight="1">
      <c r="A26" s="27" t="s">
        <v>16876</v>
      </c>
      <c r="B26" s="33" t="s">
        <v>9350</v>
      </c>
      <c r="C26" s="35" t="s">
        <v>46</v>
      </c>
      <c r="D26" s="28" t="s">
        <v>226</v>
      </c>
      <c r="E26" s="107">
        <v>7.5166666666666666</v>
      </c>
      <c r="F26" s="27" t="s">
        <v>9</v>
      </c>
      <c r="G26" s="29" t="s">
        <v>8146</v>
      </c>
      <c r="H26" s="110" t="s">
        <v>4193</v>
      </c>
    </row>
    <row r="27" spans="1:8" ht="17.25" customHeight="1">
      <c r="A27" s="27" t="s">
        <v>16876</v>
      </c>
      <c r="B27" s="33" t="s">
        <v>9350</v>
      </c>
      <c r="C27" s="35" t="s">
        <v>46</v>
      </c>
      <c r="D27" s="28" t="s">
        <v>227</v>
      </c>
      <c r="E27" s="107">
        <v>6.65</v>
      </c>
      <c r="F27" s="27" t="s">
        <v>9</v>
      </c>
      <c r="G27" s="29" t="s">
        <v>8146</v>
      </c>
      <c r="H27" s="110" t="s">
        <v>4194</v>
      </c>
    </row>
    <row r="28" spans="1:8" ht="17.25" customHeight="1">
      <c r="A28" s="27" t="s">
        <v>16876</v>
      </c>
      <c r="B28" s="33" t="s">
        <v>9350</v>
      </c>
      <c r="C28" s="35" t="s">
        <v>46</v>
      </c>
      <c r="D28" s="28" t="s">
        <v>228</v>
      </c>
      <c r="E28" s="107">
        <v>6.9333333333333336</v>
      </c>
      <c r="F28" s="27" t="s">
        <v>9</v>
      </c>
      <c r="G28" s="29" t="s">
        <v>8146</v>
      </c>
      <c r="H28" s="110" t="s">
        <v>4195</v>
      </c>
    </row>
    <row r="29" spans="1:8" ht="17.25" customHeight="1">
      <c r="A29" s="27" t="s">
        <v>16876</v>
      </c>
      <c r="B29" s="33" t="s">
        <v>9350</v>
      </c>
      <c r="C29" s="35" t="s">
        <v>46</v>
      </c>
      <c r="D29" s="28" t="s">
        <v>229</v>
      </c>
      <c r="E29" s="107">
        <v>7.2833333333333332</v>
      </c>
      <c r="F29" s="27" t="s">
        <v>9</v>
      </c>
      <c r="G29" s="29" t="s">
        <v>8146</v>
      </c>
      <c r="H29" s="110" t="s">
        <v>4196</v>
      </c>
    </row>
    <row r="30" spans="1:8" ht="17.25" customHeight="1">
      <c r="A30" s="27" t="s">
        <v>16876</v>
      </c>
      <c r="B30" s="33" t="s">
        <v>9350</v>
      </c>
      <c r="C30" s="35" t="s">
        <v>46</v>
      </c>
      <c r="D30" s="28" t="s">
        <v>230</v>
      </c>
      <c r="E30" s="107">
        <v>7.3833333333333337</v>
      </c>
      <c r="F30" s="27" t="s">
        <v>9</v>
      </c>
      <c r="G30" s="29" t="s">
        <v>8146</v>
      </c>
      <c r="H30" s="110" t="s">
        <v>4197</v>
      </c>
    </row>
    <row r="31" spans="1:8" ht="17.25" customHeight="1">
      <c r="A31" s="27" t="s">
        <v>16876</v>
      </c>
      <c r="B31" s="33" t="s">
        <v>9350</v>
      </c>
      <c r="C31" s="35" t="s">
        <v>46</v>
      </c>
      <c r="D31" s="28" t="s">
        <v>231</v>
      </c>
      <c r="E31" s="107">
        <v>7.1166666666666663</v>
      </c>
      <c r="F31" s="27" t="s">
        <v>9</v>
      </c>
      <c r="G31" s="29" t="s">
        <v>8146</v>
      </c>
      <c r="H31" s="110" t="s">
        <v>4198</v>
      </c>
    </row>
    <row r="32" spans="1:8" ht="17.25" customHeight="1">
      <c r="A32" s="27" t="s">
        <v>16876</v>
      </c>
      <c r="B32" s="33" t="s">
        <v>9350</v>
      </c>
      <c r="C32" s="35" t="s">
        <v>46</v>
      </c>
      <c r="D32" s="28" t="s">
        <v>232</v>
      </c>
      <c r="E32" s="107">
        <v>14.616666666666667</v>
      </c>
      <c r="F32" s="27" t="s">
        <v>9</v>
      </c>
      <c r="G32" s="29" t="s">
        <v>8146</v>
      </c>
      <c r="H32" s="110" t="s">
        <v>4199</v>
      </c>
    </row>
    <row r="33" spans="1:8" ht="17.25" customHeight="1">
      <c r="A33" s="27" t="s">
        <v>16876</v>
      </c>
      <c r="B33" s="33" t="s">
        <v>9350</v>
      </c>
      <c r="C33" s="35" t="s">
        <v>46</v>
      </c>
      <c r="D33" s="28" t="s">
        <v>233</v>
      </c>
      <c r="E33" s="107">
        <v>8.2166666666666668</v>
      </c>
      <c r="F33" s="27" t="s">
        <v>9</v>
      </c>
      <c r="G33" s="29" t="s">
        <v>8146</v>
      </c>
      <c r="H33" s="110" t="s">
        <v>4200</v>
      </c>
    </row>
    <row r="34" spans="1:8" ht="17.25" customHeight="1">
      <c r="A34" s="27" t="s">
        <v>16876</v>
      </c>
      <c r="B34" s="33" t="s">
        <v>9350</v>
      </c>
      <c r="C34" s="35" t="s">
        <v>46</v>
      </c>
      <c r="D34" s="28" t="s">
        <v>234</v>
      </c>
      <c r="E34" s="107">
        <v>7.6</v>
      </c>
      <c r="F34" s="27" t="s">
        <v>9</v>
      </c>
      <c r="G34" s="29" t="s">
        <v>8146</v>
      </c>
      <c r="H34" s="110" t="s">
        <v>4201</v>
      </c>
    </row>
    <row r="35" spans="1:8" ht="17.25" customHeight="1">
      <c r="A35" s="27" t="s">
        <v>16876</v>
      </c>
      <c r="B35" s="33" t="s">
        <v>9350</v>
      </c>
      <c r="C35" s="35" t="s">
        <v>46</v>
      </c>
      <c r="D35" s="28" t="s">
        <v>235</v>
      </c>
      <c r="E35" s="107">
        <v>7.5</v>
      </c>
      <c r="F35" s="27" t="s">
        <v>9</v>
      </c>
      <c r="G35" s="29" t="s">
        <v>8146</v>
      </c>
      <c r="H35" s="110" t="s">
        <v>4202</v>
      </c>
    </row>
    <row r="36" spans="1:8" ht="17.25" customHeight="1">
      <c r="A36" s="27" t="s">
        <v>16876</v>
      </c>
      <c r="B36" s="33" t="s">
        <v>9350</v>
      </c>
      <c r="C36" s="35" t="s">
        <v>46</v>
      </c>
      <c r="D36" s="28" t="s">
        <v>236</v>
      </c>
      <c r="E36" s="107">
        <v>7.0333333333333332</v>
      </c>
      <c r="F36" s="27" t="s">
        <v>9</v>
      </c>
      <c r="G36" s="29" t="s">
        <v>8146</v>
      </c>
      <c r="H36" s="110" t="s">
        <v>4203</v>
      </c>
    </row>
    <row r="37" spans="1:8" ht="17.25" customHeight="1">
      <c r="A37" s="27" t="s">
        <v>16876</v>
      </c>
      <c r="B37" s="33" t="s">
        <v>9350</v>
      </c>
      <c r="C37" s="35" t="s">
        <v>46</v>
      </c>
      <c r="D37" s="28" t="s">
        <v>237</v>
      </c>
      <c r="E37" s="107">
        <v>8.0833333333333339</v>
      </c>
      <c r="F37" s="27" t="s">
        <v>9</v>
      </c>
      <c r="G37" s="29" t="s">
        <v>8146</v>
      </c>
      <c r="H37" s="110" t="s">
        <v>4204</v>
      </c>
    </row>
    <row r="38" spans="1:8" ht="17.25" customHeight="1">
      <c r="A38" s="27" t="s">
        <v>16876</v>
      </c>
      <c r="B38" s="33" t="s">
        <v>9350</v>
      </c>
      <c r="C38" s="35" t="s">
        <v>46</v>
      </c>
      <c r="D38" s="28" t="s">
        <v>238</v>
      </c>
      <c r="E38" s="107">
        <v>7.4666666666666668</v>
      </c>
      <c r="F38" s="27" t="s">
        <v>9</v>
      </c>
      <c r="G38" s="29" t="s">
        <v>8146</v>
      </c>
      <c r="H38" s="110" t="s">
        <v>4205</v>
      </c>
    </row>
    <row r="39" spans="1:8" ht="17.25" customHeight="1">
      <c r="A39" s="27" t="s">
        <v>16876</v>
      </c>
      <c r="B39" s="33" t="s">
        <v>9350</v>
      </c>
      <c r="C39" s="35" t="s">
        <v>46</v>
      </c>
      <c r="D39" s="28" t="s">
        <v>239</v>
      </c>
      <c r="E39" s="107">
        <v>7.6</v>
      </c>
      <c r="F39" s="27" t="s">
        <v>9</v>
      </c>
      <c r="G39" s="29" t="s">
        <v>8146</v>
      </c>
      <c r="H39" s="110" t="s">
        <v>4206</v>
      </c>
    </row>
    <row r="40" spans="1:8" ht="17.25" customHeight="1">
      <c r="A40" s="27" t="s">
        <v>16876</v>
      </c>
      <c r="B40" s="33" t="s">
        <v>9350</v>
      </c>
      <c r="C40" s="35" t="s">
        <v>46</v>
      </c>
      <c r="D40" s="28" t="s">
        <v>240</v>
      </c>
      <c r="E40" s="107">
        <v>7.35</v>
      </c>
      <c r="F40" s="27" t="s">
        <v>9</v>
      </c>
      <c r="G40" s="29" t="s">
        <v>8146</v>
      </c>
      <c r="H40" s="110" t="s">
        <v>4207</v>
      </c>
    </row>
    <row r="41" spans="1:8" ht="17.25" customHeight="1">
      <c r="A41" s="27" t="s">
        <v>16876</v>
      </c>
      <c r="B41" s="33" t="s">
        <v>9350</v>
      </c>
      <c r="C41" s="35" t="s">
        <v>46</v>
      </c>
      <c r="D41" s="28" t="s">
        <v>241</v>
      </c>
      <c r="E41" s="107">
        <v>11.05</v>
      </c>
      <c r="F41" s="27" t="s">
        <v>9</v>
      </c>
      <c r="G41" s="29" t="s">
        <v>8146</v>
      </c>
      <c r="H41" s="110" t="s">
        <v>4208</v>
      </c>
    </row>
    <row r="42" spans="1:8" ht="17.25" customHeight="1">
      <c r="A42" s="27" t="s">
        <v>16876</v>
      </c>
      <c r="B42" s="33" t="s">
        <v>9350</v>
      </c>
      <c r="C42" s="35" t="s">
        <v>46</v>
      </c>
      <c r="D42" s="28" t="s">
        <v>242</v>
      </c>
      <c r="E42" s="107">
        <v>7.1166666666666663</v>
      </c>
      <c r="F42" s="27" t="s">
        <v>9</v>
      </c>
      <c r="G42" s="29" t="s">
        <v>8146</v>
      </c>
      <c r="H42" s="110" t="s">
        <v>4209</v>
      </c>
    </row>
    <row r="43" spans="1:8" ht="17.25" customHeight="1">
      <c r="A43" s="27" t="s">
        <v>16876</v>
      </c>
      <c r="B43" s="33" t="s">
        <v>9350</v>
      </c>
      <c r="C43" s="35" t="s">
        <v>46</v>
      </c>
      <c r="D43" s="28" t="s">
        <v>243</v>
      </c>
      <c r="E43" s="107">
        <v>7.9666666666666668</v>
      </c>
      <c r="F43" s="27" t="s">
        <v>9</v>
      </c>
      <c r="G43" s="29" t="s">
        <v>8146</v>
      </c>
      <c r="H43" s="110" t="s">
        <v>4210</v>
      </c>
    </row>
    <row r="44" spans="1:8" ht="17.25" customHeight="1">
      <c r="A44" s="27" t="s">
        <v>16876</v>
      </c>
      <c r="B44" s="33" t="s">
        <v>9350</v>
      </c>
      <c r="C44" s="35" t="s">
        <v>46</v>
      </c>
      <c r="D44" s="28" t="s">
        <v>244</v>
      </c>
      <c r="E44" s="107">
        <v>7.2333333333333334</v>
      </c>
      <c r="F44" s="27" t="s">
        <v>9</v>
      </c>
      <c r="G44" s="29" t="s">
        <v>8146</v>
      </c>
      <c r="H44" s="110" t="s">
        <v>4211</v>
      </c>
    </row>
    <row r="45" spans="1:8" ht="17.25" customHeight="1">
      <c r="A45" s="27" t="s">
        <v>16876</v>
      </c>
      <c r="B45" s="33" t="s">
        <v>9350</v>
      </c>
      <c r="C45" s="35" t="s">
        <v>46</v>
      </c>
      <c r="D45" s="28" t="s">
        <v>245</v>
      </c>
      <c r="E45" s="107">
        <v>7.95</v>
      </c>
      <c r="F45" s="27" t="s">
        <v>9</v>
      </c>
      <c r="G45" s="29" t="s">
        <v>8146</v>
      </c>
      <c r="H45" s="110" t="s">
        <v>4212</v>
      </c>
    </row>
    <row r="46" spans="1:8" ht="17.25" customHeight="1">
      <c r="A46" s="27" t="s">
        <v>16876</v>
      </c>
      <c r="B46" s="33" t="s">
        <v>9350</v>
      </c>
      <c r="C46" s="35" t="s">
        <v>46</v>
      </c>
      <c r="D46" s="28" t="s">
        <v>246</v>
      </c>
      <c r="E46" s="107">
        <v>6.95</v>
      </c>
      <c r="F46" s="27" t="s">
        <v>9</v>
      </c>
      <c r="G46" s="29" t="s">
        <v>8146</v>
      </c>
      <c r="H46" s="110" t="s">
        <v>4213</v>
      </c>
    </row>
    <row r="47" spans="1:8" ht="17.25" customHeight="1">
      <c r="A47" s="27" t="s">
        <v>16876</v>
      </c>
      <c r="B47" s="33" t="s">
        <v>9350</v>
      </c>
      <c r="C47" s="35" t="s">
        <v>46</v>
      </c>
      <c r="D47" s="28" t="s">
        <v>247</v>
      </c>
      <c r="E47" s="107">
        <v>7.15</v>
      </c>
      <c r="F47" s="27" t="s">
        <v>9</v>
      </c>
      <c r="G47" s="29" t="s">
        <v>8146</v>
      </c>
      <c r="H47" s="110" t="s">
        <v>4214</v>
      </c>
    </row>
    <row r="48" spans="1:8" ht="17.25" customHeight="1">
      <c r="A48" s="27" t="s">
        <v>16876</v>
      </c>
      <c r="B48" s="33" t="s">
        <v>9350</v>
      </c>
      <c r="C48" s="35" t="s">
        <v>46</v>
      </c>
      <c r="D48" s="28" t="s">
        <v>248</v>
      </c>
      <c r="E48" s="107">
        <v>7.1833333333333336</v>
      </c>
      <c r="F48" s="27" t="s">
        <v>9</v>
      </c>
      <c r="G48" s="29" t="s">
        <v>8146</v>
      </c>
      <c r="H48" s="110" t="s">
        <v>4215</v>
      </c>
    </row>
    <row r="49" spans="1:8" ht="17.25" customHeight="1">
      <c r="A49" s="27" t="s">
        <v>16876</v>
      </c>
      <c r="B49" s="33" t="s">
        <v>9350</v>
      </c>
      <c r="C49" s="35" t="s">
        <v>46</v>
      </c>
      <c r="D49" s="28" t="s">
        <v>249</v>
      </c>
      <c r="E49" s="107">
        <v>7.9</v>
      </c>
      <c r="F49" s="27" t="s">
        <v>9</v>
      </c>
      <c r="G49" s="29" t="s">
        <v>8146</v>
      </c>
      <c r="H49" s="110" t="s">
        <v>4216</v>
      </c>
    </row>
    <row r="50" spans="1:8" ht="17.25" customHeight="1">
      <c r="A50" s="27" t="s">
        <v>16876</v>
      </c>
      <c r="B50" s="33" t="s">
        <v>9350</v>
      </c>
      <c r="C50" s="35" t="s">
        <v>46</v>
      </c>
      <c r="D50" s="28" t="s">
        <v>250</v>
      </c>
      <c r="E50" s="107">
        <v>15.9</v>
      </c>
      <c r="F50" s="27" t="s">
        <v>9</v>
      </c>
      <c r="G50" s="29" t="s">
        <v>8146</v>
      </c>
      <c r="H50" s="110" t="s">
        <v>4217</v>
      </c>
    </row>
    <row r="51" spans="1:8" ht="17.25" customHeight="1">
      <c r="A51" s="27" t="s">
        <v>16876</v>
      </c>
      <c r="B51" s="33" t="s">
        <v>9350</v>
      </c>
      <c r="C51" s="35" t="s">
        <v>46</v>
      </c>
      <c r="D51" s="28" t="s">
        <v>251</v>
      </c>
      <c r="E51" s="107">
        <v>7.6833333333333336</v>
      </c>
      <c r="F51" s="27" t="s">
        <v>9</v>
      </c>
      <c r="G51" s="29" t="s">
        <v>8146</v>
      </c>
      <c r="H51" s="110" t="s">
        <v>4218</v>
      </c>
    </row>
    <row r="52" spans="1:8" ht="17.25" customHeight="1">
      <c r="A52" s="27" t="s">
        <v>16876</v>
      </c>
      <c r="B52" s="33" t="s">
        <v>9350</v>
      </c>
      <c r="C52" s="35" t="s">
        <v>46</v>
      </c>
      <c r="D52" s="28" t="s">
        <v>252</v>
      </c>
      <c r="E52" s="107">
        <v>7.916666666666667</v>
      </c>
      <c r="F52" s="27" t="s">
        <v>9</v>
      </c>
      <c r="G52" s="29" t="s">
        <v>8146</v>
      </c>
      <c r="H52" s="110" t="s">
        <v>4219</v>
      </c>
    </row>
    <row r="53" spans="1:8" ht="17.25" customHeight="1">
      <c r="A53" s="27" t="s">
        <v>16876</v>
      </c>
      <c r="B53" s="33" t="s">
        <v>9350</v>
      </c>
      <c r="C53" s="35" t="s">
        <v>46</v>
      </c>
      <c r="D53" s="28" t="s">
        <v>253</v>
      </c>
      <c r="E53" s="107">
        <v>6.95</v>
      </c>
      <c r="F53" s="27" t="s">
        <v>9</v>
      </c>
      <c r="G53" s="29" t="s">
        <v>8146</v>
      </c>
      <c r="H53" s="110" t="s">
        <v>4220</v>
      </c>
    </row>
    <row r="54" spans="1:8" ht="17.25" customHeight="1">
      <c r="A54" s="27" t="s">
        <v>16876</v>
      </c>
      <c r="B54" s="33" t="s">
        <v>9350</v>
      </c>
      <c r="C54" s="35" t="s">
        <v>46</v>
      </c>
      <c r="D54" s="28" t="s">
        <v>254</v>
      </c>
      <c r="E54" s="107">
        <v>6.7666666666666666</v>
      </c>
      <c r="F54" s="27" t="s">
        <v>9</v>
      </c>
      <c r="G54" s="29" t="s">
        <v>8146</v>
      </c>
      <c r="H54" s="110" t="s">
        <v>4221</v>
      </c>
    </row>
    <row r="55" spans="1:8" ht="17.25" customHeight="1">
      <c r="A55" s="27" t="s">
        <v>16876</v>
      </c>
      <c r="B55" s="33" t="s">
        <v>9350</v>
      </c>
      <c r="C55" s="35" t="s">
        <v>46</v>
      </c>
      <c r="D55" s="28" t="s">
        <v>255</v>
      </c>
      <c r="E55" s="107">
        <v>7.6833333333333336</v>
      </c>
      <c r="F55" s="27" t="s">
        <v>9</v>
      </c>
      <c r="G55" s="29" t="s">
        <v>8146</v>
      </c>
      <c r="H55" s="110" t="s">
        <v>4222</v>
      </c>
    </row>
    <row r="56" spans="1:8" ht="17.25" customHeight="1">
      <c r="A56" s="27" t="s">
        <v>16876</v>
      </c>
      <c r="B56" s="33" t="s">
        <v>9350</v>
      </c>
      <c r="C56" s="35" t="s">
        <v>46</v>
      </c>
      <c r="D56" s="28" t="s">
        <v>256</v>
      </c>
      <c r="E56" s="107">
        <v>7.4666666666666668</v>
      </c>
      <c r="F56" s="27" t="s">
        <v>9</v>
      </c>
      <c r="G56" s="29" t="s">
        <v>8146</v>
      </c>
      <c r="H56" s="110" t="s">
        <v>4223</v>
      </c>
    </row>
    <row r="57" spans="1:8" ht="17.25" customHeight="1">
      <c r="A57" s="27" t="s">
        <v>16876</v>
      </c>
      <c r="B57" s="33" t="s">
        <v>9350</v>
      </c>
      <c r="C57" s="35" t="s">
        <v>46</v>
      </c>
      <c r="D57" s="28" t="s">
        <v>257</v>
      </c>
      <c r="E57" s="107">
        <v>7.3666666666666663</v>
      </c>
      <c r="F57" s="27" t="s">
        <v>9</v>
      </c>
      <c r="G57" s="29" t="s">
        <v>8146</v>
      </c>
      <c r="H57" s="110" t="s">
        <v>4224</v>
      </c>
    </row>
    <row r="58" spans="1:8" ht="17.25" customHeight="1">
      <c r="A58" s="27" t="s">
        <v>16876</v>
      </c>
      <c r="B58" s="33" t="s">
        <v>9350</v>
      </c>
      <c r="C58" s="35" t="s">
        <v>46</v>
      </c>
      <c r="D58" s="28" t="s">
        <v>258</v>
      </c>
      <c r="E58" s="107">
        <v>7.6333333333333337</v>
      </c>
      <c r="F58" s="27" t="s">
        <v>9</v>
      </c>
      <c r="G58" s="29" t="s">
        <v>8146</v>
      </c>
      <c r="H58" s="110" t="s">
        <v>4225</v>
      </c>
    </row>
    <row r="59" spans="1:8" ht="17.25" customHeight="1">
      <c r="A59" s="27" t="s">
        <v>16876</v>
      </c>
      <c r="B59" s="33" t="s">
        <v>9350</v>
      </c>
      <c r="C59" s="35" t="s">
        <v>46</v>
      </c>
      <c r="D59" s="28" t="s">
        <v>259</v>
      </c>
      <c r="E59" s="107">
        <v>7.4666666666666668</v>
      </c>
      <c r="F59" s="27" t="s">
        <v>9</v>
      </c>
      <c r="G59" s="29" t="s">
        <v>8146</v>
      </c>
      <c r="H59" s="110" t="s">
        <v>4226</v>
      </c>
    </row>
    <row r="60" spans="1:8" ht="17.25" customHeight="1">
      <c r="A60" s="27" t="s">
        <v>16876</v>
      </c>
      <c r="B60" s="33" t="s">
        <v>9350</v>
      </c>
      <c r="C60" s="35" t="s">
        <v>47</v>
      </c>
      <c r="D60" s="28" t="s">
        <v>260</v>
      </c>
      <c r="E60" s="107">
        <v>7.9666666666666668</v>
      </c>
      <c r="F60" s="27" t="s">
        <v>9</v>
      </c>
      <c r="G60" s="29" t="s">
        <v>8146</v>
      </c>
      <c r="H60" s="110" t="s">
        <v>4227</v>
      </c>
    </row>
    <row r="61" spans="1:8" ht="17.25" customHeight="1">
      <c r="A61" s="27" t="s">
        <v>16876</v>
      </c>
      <c r="B61" s="33" t="s">
        <v>9350</v>
      </c>
      <c r="C61" s="35" t="s">
        <v>47</v>
      </c>
      <c r="D61" s="28" t="s">
        <v>261</v>
      </c>
      <c r="E61" s="107">
        <v>6.1</v>
      </c>
      <c r="F61" s="27" t="s">
        <v>9</v>
      </c>
      <c r="G61" s="29" t="s">
        <v>8146</v>
      </c>
      <c r="H61" s="110" t="s">
        <v>4228</v>
      </c>
    </row>
    <row r="62" spans="1:8" ht="17.25" customHeight="1">
      <c r="A62" s="27" t="s">
        <v>16876</v>
      </c>
      <c r="B62" s="33" t="s">
        <v>9350</v>
      </c>
      <c r="C62" s="35" t="s">
        <v>47</v>
      </c>
      <c r="D62" s="28" t="s">
        <v>262</v>
      </c>
      <c r="E62" s="107">
        <v>6.3</v>
      </c>
      <c r="F62" s="27" t="s">
        <v>9</v>
      </c>
      <c r="G62" s="29" t="s">
        <v>8146</v>
      </c>
      <c r="H62" s="110" t="s">
        <v>4229</v>
      </c>
    </row>
    <row r="63" spans="1:8" ht="17.25" customHeight="1">
      <c r="A63" s="27" t="s">
        <v>16876</v>
      </c>
      <c r="B63" s="33" t="s">
        <v>9350</v>
      </c>
      <c r="C63" s="35" t="s">
        <v>47</v>
      </c>
      <c r="D63" s="28" t="s">
        <v>263</v>
      </c>
      <c r="E63" s="107">
        <v>7.25</v>
      </c>
      <c r="F63" s="27" t="s">
        <v>9</v>
      </c>
      <c r="G63" s="29" t="s">
        <v>8146</v>
      </c>
      <c r="H63" s="110" t="s">
        <v>4230</v>
      </c>
    </row>
    <row r="64" spans="1:8" ht="17.25" customHeight="1">
      <c r="A64" s="27" t="s">
        <v>16876</v>
      </c>
      <c r="B64" s="33" t="s">
        <v>9350</v>
      </c>
      <c r="C64" s="35" t="s">
        <v>47</v>
      </c>
      <c r="D64" s="28" t="s">
        <v>264</v>
      </c>
      <c r="E64" s="107">
        <v>7.3</v>
      </c>
      <c r="F64" s="27" t="s">
        <v>9</v>
      </c>
      <c r="G64" s="29" t="s">
        <v>8146</v>
      </c>
      <c r="H64" s="110" t="s">
        <v>4231</v>
      </c>
    </row>
    <row r="65" spans="1:8" ht="17.25" customHeight="1">
      <c r="A65" s="27" t="s">
        <v>16876</v>
      </c>
      <c r="B65" s="33" t="s">
        <v>9350</v>
      </c>
      <c r="C65" s="35" t="s">
        <v>47</v>
      </c>
      <c r="D65" s="28" t="s">
        <v>265</v>
      </c>
      <c r="E65" s="107">
        <v>6.9666666666666668</v>
      </c>
      <c r="F65" s="27" t="s">
        <v>9</v>
      </c>
      <c r="G65" s="29" t="s">
        <v>8146</v>
      </c>
      <c r="H65" s="110" t="s">
        <v>4232</v>
      </c>
    </row>
    <row r="66" spans="1:8" ht="17.25" customHeight="1">
      <c r="A66" s="27" t="s">
        <v>16876</v>
      </c>
      <c r="B66" s="33" t="s">
        <v>9350</v>
      </c>
      <c r="C66" s="35" t="s">
        <v>47</v>
      </c>
      <c r="D66" s="28" t="s">
        <v>266</v>
      </c>
      <c r="E66" s="107">
        <v>6.166666666666667</v>
      </c>
      <c r="F66" s="27" t="s">
        <v>9</v>
      </c>
      <c r="G66" s="29" t="s">
        <v>8146</v>
      </c>
      <c r="H66" s="110" t="s">
        <v>4233</v>
      </c>
    </row>
    <row r="67" spans="1:8" ht="17.25" customHeight="1">
      <c r="A67" s="27" t="s">
        <v>16876</v>
      </c>
      <c r="B67" s="33" t="s">
        <v>9350</v>
      </c>
      <c r="C67" s="35" t="s">
        <v>47</v>
      </c>
      <c r="D67" s="28" t="s">
        <v>267</v>
      </c>
      <c r="E67" s="107">
        <v>6.333333333333333</v>
      </c>
      <c r="F67" s="27" t="s">
        <v>9</v>
      </c>
      <c r="G67" s="29" t="s">
        <v>8146</v>
      </c>
      <c r="H67" s="110" t="s">
        <v>4234</v>
      </c>
    </row>
    <row r="68" spans="1:8" ht="17.25" customHeight="1">
      <c r="A68" s="27" t="s">
        <v>16876</v>
      </c>
      <c r="B68" s="33" t="s">
        <v>9350</v>
      </c>
      <c r="C68" s="35" t="s">
        <v>47</v>
      </c>
      <c r="D68" s="28" t="s">
        <v>268</v>
      </c>
      <c r="E68" s="107">
        <v>7.4666666666666668</v>
      </c>
      <c r="F68" s="27" t="s">
        <v>9</v>
      </c>
      <c r="G68" s="29" t="s">
        <v>8146</v>
      </c>
      <c r="H68" s="110" t="s">
        <v>4235</v>
      </c>
    </row>
    <row r="69" spans="1:8" ht="17.25" customHeight="1">
      <c r="A69" s="27" t="s">
        <v>16876</v>
      </c>
      <c r="B69" s="33" t="s">
        <v>9350</v>
      </c>
      <c r="C69" s="35" t="s">
        <v>47</v>
      </c>
      <c r="D69" s="28" t="s">
        <v>269</v>
      </c>
      <c r="E69" s="107">
        <v>6.7166666666666668</v>
      </c>
      <c r="F69" s="27" t="s">
        <v>9</v>
      </c>
      <c r="G69" s="29" t="s">
        <v>8146</v>
      </c>
      <c r="H69" s="110" t="s">
        <v>4236</v>
      </c>
    </row>
    <row r="70" spans="1:8" ht="17.25" customHeight="1">
      <c r="A70" s="27" t="s">
        <v>16876</v>
      </c>
      <c r="B70" s="33" t="s">
        <v>9350</v>
      </c>
      <c r="C70" s="35" t="s">
        <v>47</v>
      </c>
      <c r="D70" s="28" t="s">
        <v>270</v>
      </c>
      <c r="E70" s="107">
        <v>6.35</v>
      </c>
      <c r="F70" s="27" t="s">
        <v>9</v>
      </c>
      <c r="G70" s="29" t="s">
        <v>8146</v>
      </c>
      <c r="H70" s="110" t="s">
        <v>4237</v>
      </c>
    </row>
    <row r="71" spans="1:8" ht="17.25" customHeight="1">
      <c r="A71" s="27" t="s">
        <v>16876</v>
      </c>
      <c r="B71" s="33" t="s">
        <v>18</v>
      </c>
      <c r="C71" s="35" t="s">
        <v>48</v>
      </c>
      <c r="D71" s="28" t="s">
        <v>271</v>
      </c>
      <c r="E71" s="107">
        <v>7.1333333333333337</v>
      </c>
      <c r="F71" s="27" t="s">
        <v>9</v>
      </c>
      <c r="G71" s="29" t="s">
        <v>8146</v>
      </c>
      <c r="H71" s="110" t="s">
        <v>4238</v>
      </c>
    </row>
    <row r="72" spans="1:8" ht="17.25" customHeight="1">
      <c r="A72" s="27" t="s">
        <v>16876</v>
      </c>
      <c r="B72" s="33" t="s">
        <v>18</v>
      </c>
      <c r="C72" s="35" t="s">
        <v>48</v>
      </c>
      <c r="D72" s="28" t="s">
        <v>272</v>
      </c>
      <c r="E72" s="107">
        <v>7.05</v>
      </c>
      <c r="F72" s="27" t="s">
        <v>9</v>
      </c>
      <c r="G72" s="29" t="s">
        <v>8146</v>
      </c>
      <c r="H72" s="110" t="s">
        <v>4239</v>
      </c>
    </row>
    <row r="73" spans="1:8" ht="17.25" customHeight="1">
      <c r="A73" s="27" t="s">
        <v>16876</v>
      </c>
      <c r="B73" s="33" t="s">
        <v>18</v>
      </c>
      <c r="C73" s="35" t="s">
        <v>48</v>
      </c>
      <c r="D73" s="28" t="s">
        <v>273</v>
      </c>
      <c r="E73" s="107">
        <v>6.85</v>
      </c>
      <c r="F73" s="27" t="s">
        <v>9</v>
      </c>
      <c r="G73" s="29" t="s">
        <v>8146</v>
      </c>
      <c r="H73" s="110" t="s">
        <v>4240</v>
      </c>
    </row>
    <row r="74" spans="1:8" ht="17.25" customHeight="1">
      <c r="A74" s="27" t="s">
        <v>16876</v>
      </c>
      <c r="B74" s="33" t="s">
        <v>18</v>
      </c>
      <c r="C74" s="35" t="s">
        <v>49</v>
      </c>
      <c r="D74" s="28" t="s">
        <v>274</v>
      </c>
      <c r="E74" s="107">
        <v>5.6</v>
      </c>
      <c r="F74" s="27" t="s">
        <v>9</v>
      </c>
      <c r="G74" s="29" t="s">
        <v>8146</v>
      </c>
      <c r="H74" s="110" t="s">
        <v>4241</v>
      </c>
    </row>
    <row r="75" spans="1:8" ht="17.25" customHeight="1">
      <c r="A75" s="27" t="s">
        <v>16876</v>
      </c>
      <c r="B75" s="33" t="s">
        <v>18</v>
      </c>
      <c r="C75" s="35" t="s">
        <v>50</v>
      </c>
      <c r="D75" s="28" t="s">
        <v>275</v>
      </c>
      <c r="E75" s="107">
        <v>7</v>
      </c>
      <c r="F75" s="27" t="s">
        <v>9</v>
      </c>
      <c r="G75" s="29" t="s">
        <v>8146</v>
      </c>
      <c r="H75" s="110" t="s">
        <v>4242</v>
      </c>
    </row>
    <row r="76" spans="1:8" ht="17.25" customHeight="1">
      <c r="A76" s="27" t="s">
        <v>16876</v>
      </c>
      <c r="B76" s="33" t="s">
        <v>18</v>
      </c>
      <c r="C76" s="35" t="s">
        <v>51</v>
      </c>
      <c r="D76" s="28" t="s">
        <v>276</v>
      </c>
      <c r="E76" s="107">
        <v>7.8166666666666664</v>
      </c>
      <c r="F76" s="27" t="s">
        <v>9</v>
      </c>
      <c r="G76" s="29" t="s">
        <v>8146</v>
      </c>
      <c r="H76" s="110" t="s">
        <v>4243</v>
      </c>
    </row>
    <row r="77" spans="1:8" ht="17.25" customHeight="1">
      <c r="A77" s="27" t="s">
        <v>16876</v>
      </c>
      <c r="B77" s="33" t="s">
        <v>18</v>
      </c>
      <c r="C77" s="35" t="s">
        <v>52</v>
      </c>
      <c r="D77" s="28" t="s">
        <v>277</v>
      </c>
      <c r="E77" s="107">
        <v>6.9666666666666668</v>
      </c>
      <c r="F77" s="27" t="s">
        <v>9</v>
      </c>
      <c r="G77" s="29" t="s">
        <v>8146</v>
      </c>
      <c r="H77" s="110" t="s">
        <v>4244</v>
      </c>
    </row>
    <row r="78" spans="1:8" ht="17.25" customHeight="1">
      <c r="A78" s="27" t="s">
        <v>16876</v>
      </c>
      <c r="B78" s="33" t="s">
        <v>18</v>
      </c>
      <c r="C78" s="35" t="s">
        <v>51</v>
      </c>
      <c r="D78" s="28" t="s">
        <v>278</v>
      </c>
      <c r="E78" s="107">
        <v>5.9666666666666668</v>
      </c>
      <c r="F78" s="27" t="s">
        <v>9</v>
      </c>
      <c r="G78" s="29" t="s">
        <v>8146</v>
      </c>
      <c r="H78" s="110" t="s">
        <v>4245</v>
      </c>
    </row>
    <row r="79" spans="1:8" ht="17.25" customHeight="1">
      <c r="A79" s="27" t="s">
        <v>16876</v>
      </c>
      <c r="B79" s="33" t="s">
        <v>18</v>
      </c>
      <c r="C79" s="35" t="s">
        <v>50</v>
      </c>
      <c r="D79" s="28" t="s">
        <v>279</v>
      </c>
      <c r="E79" s="107">
        <v>6.35</v>
      </c>
      <c r="F79" s="27" t="s">
        <v>9</v>
      </c>
      <c r="G79" s="29" t="s">
        <v>8146</v>
      </c>
      <c r="H79" s="110" t="s">
        <v>4246</v>
      </c>
    </row>
    <row r="80" spans="1:8" ht="17.25" customHeight="1">
      <c r="A80" s="27" t="s">
        <v>16876</v>
      </c>
      <c r="B80" s="33" t="s">
        <v>18</v>
      </c>
      <c r="C80" s="35" t="s">
        <v>49</v>
      </c>
      <c r="D80" s="28" t="s">
        <v>280</v>
      </c>
      <c r="E80" s="107">
        <v>6.2333333333333334</v>
      </c>
      <c r="F80" s="27" t="s">
        <v>9</v>
      </c>
      <c r="G80" s="29" t="s">
        <v>8146</v>
      </c>
      <c r="H80" s="110" t="s">
        <v>4247</v>
      </c>
    </row>
    <row r="81" spans="1:8" ht="17.25" customHeight="1">
      <c r="A81" s="27" t="s">
        <v>16876</v>
      </c>
      <c r="B81" s="33" t="s">
        <v>18</v>
      </c>
      <c r="C81" s="35" t="s">
        <v>53</v>
      </c>
      <c r="D81" s="28" t="s">
        <v>281</v>
      </c>
      <c r="E81" s="107">
        <v>5.2833333333333332</v>
      </c>
      <c r="F81" s="27" t="s">
        <v>9</v>
      </c>
      <c r="G81" s="29" t="s">
        <v>8146</v>
      </c>
      <c r="H81" s="110" t="s">
        <v>4248</v>
      </c>
    </row>
    <row r="82" spans="1:8" ht="17.25" customHeight="1">
      <c r="A82" s="27" t="s">
        <v>16876</v>
      </c>
      <c r="B82" s="33" t="s">
        <v>18</v>
      </c>
      <c r="C82" s="35" t="s">
        <v>52</v>
      </c>
      <c r="D82" s="28" t="s">
        <v>282</v>
      </c>
      <c r="E82" s="107">
        <v>6.75</v>
      </c>
      <c r="F82" s="27" t="s">
        <v>9</v>
      </c>
      <c r="G82" s="29" t="s">
        <v>8146</v>
      </c>
      <c r="H82" s="110" t="s">
        <v>4249</v>
      </c>
    </row>
    <row r="83" spans="1:8" ht="17.25" customHeight="1">
      <c r="A83" s="27" t="s">
        <v>16876</v>
      </c>
      <c r="B83" s="33" t="s">
        <v>18</v>
      </c>
      <c r="C83" s="35" t="s">
        <v>50</v>
      </c>
      <c r="D83" s="28" t="s">
        <v>283</v>
      </c>
      <c r="E83" s="107">
        <v>7.3666666666666663</v>
      </c>
      <c r="F83" s="27" t="s">
        <v>9</v>
      </c>
      <c r="G83" s="29" t="s">
        <v>8146</v>
      </c>
      <c r="H83" s="110" t="s">
        <v>4250</v>
      </c>
    </row>
    <row r="84" spans="1:8" ht="17.25" customHeight="1">
      <c r="A84" s="27" t="s">
        <v>16876</v>
      </c>
      <c r="B84" s="33" t="s">
        <v>18</v>
      </c>
      <c r="C84" s="35" t="s">
        <v>51</v>
      </c>
      <c r="D84" s="28" t="s">
        <v>284</v>
      </c>
      <c r="E84" s="107">
        <v>6.3833333333333337</v>
      </c>
      <c r="F84" s="27" t="s">
        <v>9</v>
      </c>
      <c r="G84" s="29" t="s">
        <v>8146</v>
      </c>
      <c r="H84" s="110" t="s">
        <v>4251</v>
      </c>
    </row>
    <row r="85" spans="1:8" ht="17.25" customHeight="1">
      <c r="A85" s="27" t="s">
        <v>16876</v>
      </c>
      <c r="B85" s="33" t="s">
        <v>18</v>
      </c>
      <c r="C85" s="35" t="s">
        <v>50</v>
      </c>
      <c r="D85" s="28" t="s">
        <v>285</v>
      </c>
      <c r="E85" s="107">
        <v>6.95</v>
      </c>
      <c r="F85" s="27" t="s">
        <v>9</v>
      </c>
      <c r="G85" s="29" t="s">
        <v>8146</v>
      </c>
      <c r="H85" s="110" t="s">
        <v>4252</v>
      </c>
    </row>
    <row r="86" spans="1:8" ht="17.25" customHeight="1">
      <c r="A86" s="27" t="s">
        <v>16876</v>
      </c>
      <c r="B86" s="33" t="s">
        <v>18</v>
      </c>
      <c r="C86" s="35" t="s">
        <v>52</v>
      </c>
      <c r="D86" s="28" t="s">
        <v>286</v>
      </c>
      <c r="E86" s="107">
        <v>6.2833333333333332</v>
      </c>
      <c r="F86" s="27" t="s">
        <v>9</v>
      </c>
      <c r="G86" s="29" t="s">
        <v>8146</v>
      </c>
      <c r="H86" s="110" t="s">
        <v>4253</v>
      </c>
    </row>
    <row r="87" spans="1:8" ht="17.25" customHeight="1">
      <c r="A87" s="27" t="s">
        <v>16876</v>
      </c>
      <c r="B87" s="33" t="s">
        <v>18</v>
      </c>
      <c r="C87" s="35" t="s">
        <v>50</v>
      </c>
      <c r="D87" s="28" t="s">
        <v>287</v>
      </c>
      <c r="E87" s="107">
        <v>6.416666666666667</v>
      </c>
      <c r="F87" s="27" t="s">
        <v>9</v>
      </c>
      <c r="G87" s="29" t="s">
        <v>8146</v>
      </c>
      <c r="H87" s="110" t="s">
        <v>4254</v>
      </c>
    </row>
    <row r="88" spans="1:8" ht="17.25" customHeight="1">
      <c r="A88" s="27" t="s">
        <v>16876</v>
      </c>
      <c r="B88" s="33" t="s">
        <v>18</v>
      </c>
      <c r="C88" s="35" t="s">
        <v>52</v>
      </c>
      <c r="D88" s="28" t="s">
        <v>288</v>
      </c>
      <c r="E88" s="107">
        <v>6.833333333333333</v>
      </c>
      <c r="F88" s="27" t="s">
        <v>9</v>
      </c>
      <c r="G88" s="29" t="s">
        <v>8146</v>
      </c>
      <c r="H88" s="110" t="s">
        <v>4255</v>
      </c>
    </row>
    <row r="89" spans="1:8" ht="17.25" customHeight="1">
      <c r="A89" s="27" t="s">
        <v>16876</v>
      </c>
      <c r="B89" s="33" t="s">
        <v>18</v>
      </c>
      <c r="C89" s="35" t="s">
        <v>49</v>
      </c>
      <c r="D89" s="28" t="s">
        <v>289</v>
      </c>
      <c r="E89" s="107">
        <v>6.2166666666666668</v>
      </c>
      <c r="F89" s="27" t="s">
        <v>9</v>
      </c>
      <c r="G89" s="29" t="s">
        <v>8146</v>
      </c>
      <c r="H89" s="110" t="s">
        <v>4256</v>
      </c>
    </row>
    <row r="90" spans="1:8" ht="17.25" customHeight="1">
      <c r="A90" s="27" t="s">
        <v>16876</v>
      </c>
      <c r="B90" s="33" t="s">
        <v>18</v>
      </c>
      <c r="C90" s="35" t="s">
        <v>51</v>
      </c>
      <c r="D90" s="28" t="s">
        <v>290</v>
      </c>
      <c r="E90" s="107">
        <v>6.8</v>
      </c>
      <c r="F90" s="27" t="s">
        <v>9</v>
      </c>
      <c r="G90" s="29" t="s">
        <v>8146</v>
      </c>
      <c r="H90" s="110" t="s">
        <v>4257</v>
      </c>
    </row>
    <row r="91" spans="1:8" ht="17.25" customHeight="1">
      <c r="A91" s="27" t="s">
        <v>16876</v>
      </c>
      <c r="B91" s="33" t="s">
        <v>18</v>
      </c>
      <c r="C91" s="35" t="s">
        <v>50</v>
      </c>
      <c r="D91" s="28" t="s">
        <v>291</v>
      </c>
      <c r="E91" s="107">
        <v>6.3</v>
      </c>
      <c r="F91" s="27" t="s">
        <v>9</v>
      </c>
      <c r="G91" s="29" t="s">
        <v>8146</v>
      </c>
      <c r="H91" s="110" t="s">
        <v>4258</v>
      </c>
    </row>
    <row r="92" spans="1:8" ht="17.25" customHeight="1">
      <c r="A92" s="27" t="s">
        <v>16876</v>
      </c>
      <c r="B92" s="33" t="s">
        <v>18</v>
      </c>
      <c r="C92" s="35" t="s">
        <v>50</v>
      </c>
      <c r="D92" s="28" t="s">
        <v>292</v>
      </c>
      <c r="E92" s="107">
        <v>6.916666666666667</v>
      </c>
      <c r="F92" s="27" t="s">
        <v>9</v>
      </c>
      <c r="G92" s="29" t="s">
        <v>8146</v>
      </c>
      <c r="H92" s="110" t="s">
        <v>4259</v>
      </c>
    </row>
    <row r="93" spans="1:8" ht="17.25" customHeight="1">
      <c r="A93" s="27" t="s">
        <v>16876</v>
      </c>
      <c r="B93" s="33" t="s">
        <v>18</v>
      </c>
      <c r="C93" s="35" t="s">
        <v>49</v>
      </c>
      <c r="D93" s="28" t="s">
        <v>293</v>
      </c>
      <c r="E93" s="107">
        <v>6.3</v>
      </c>
      <c r="F93" s="27" t="s">
        <v>9</v>
      </c>
      <c r="G93" s="29" t="s">
        <v>8146</v>
      </c>
      <c r="H93" s="110" t="s">
        <v>4260</v>
      </c>
    </row>
    <row r="94" spans="1:8" ht="17.25" customHeight="1">
      <c r="A94" s="27" t="s">
        <v>16876</v>
      </c>
      <c r="B94" s="33" t="s">
        <v>18</v>
      </c>
      <c r="C94" s="35" t="s">
        <v>51</v>
      </c>
      <c r="D94" s="28" t="s">
        <v>294</v>
      </c>
      <c r="E94" s="107">
        <v>6.3</v>
      </c>
      <c r="F94" s="27" t="s">
        <v>9</v>
      </c>
      <c r="G94" s="29" t="s">
        <v>8146</v>
      </c>
      <c r="H94" s="110" t="s">
        <v>4261</v>
      </c>
    </row>
    <row r="95" spans="1:8" ht="17.25" customHeight="1">
      <c r="A95" s="27" t="s">
        <v>16876</v>
      </c>
      <c r="B95" s="33" t="s">
        <v>18</v>
      </c>
      <c r="C95" s="35" t="s">
        <v>52</v>
      </c>
      <c r="D95" s="28" t="s">
        <v>295</v>
      </c>
      <c r="E95" s="107">
        <v>6.166666666666667</v>
      </c>
      <c r="F95" s="27" t="s">
        <v>9</v>
      </c>
      <c r="G95" s="29" t="s">
        <v>8146</v>
      </c>
      <c r="H95" s="110" t="s">
        <v>4262</v>
      </c>
    </row>
    <row r="96" spans="1:8" ht="17.25" customHeight="1">
      <c r="A96" s="27" t="s">
        <v>16876</v>
      </c>
      <c r="B96" s="33" t="s">
        <v>18</v>
      </c>
      <c r="C96" s="35" t="s">
        <v>51</v>
      </c>
      <c r="D96" s="28" t="s">
        <v>296</v>
      </c>
      <c r="E96" s="107">
        <v>6.8666666666666663</v>
      </c>
      <c r="F96" s="27" t="s">
        <v>9</v>
      </c>
      <c r="G96" s="29" t="s">
        <v>8146</v>
      </c>
      <c r="H96" s="110" t="s">
        <v>4263</v>
      </c>
    </row>
    <row r="97" spans="1:8" ht="17.25" customHeight="1">
      <c r="A97" s="27" t="s">
        <v>16876</v>
      </c>
      <c r="B97" s="33" t="s">
        <v>18</v>
      </c>
      <c r="C97" s="35" t="s">
        <v>50</v>
      </c>
      <c r="D97" s="28" t="s">
        <v>297</v>
      </c>
      <c r="E97" s="107">
        <v>6.4833333333333334</v>
      </c>
      <c r="F97" s="27" t="s">
        <v>9</v>
      </c>
      <c r="G97" s="29" t="s">
        <v>8146</v>
      </c>
      <c r="H97" s="110" t="s">
        <v>4264</v>
      </c>
    </row>
    <row r="98" spans="1:8" ht="17.25" customHeight="1">
      <c r="A98" s="27" t="s">
        <v>16876</v>
      </c>
      <c r="B98" s="33" t="s">
        <v>18</v>
      </c>
      <c r="C98" s="35" t="s">
        <v>49</v>
      </c>
      <c r="D98" s="28" t="s">
        <v>298</v>
      </c>
      <c r="E98" s="107">
        <v>6.4</v>
      </c>
      <c r="F98" s="27" t="s">
        <v>9</v>
      </c>
      <c r="G98" s="29" t="s">
        <v>8146</v>
      </c>
      <c r="H98" s="110" t="s">
        <v>4265</v>
      </c>
    </row>
    <row r="99" spans="1:8" ht="17.25" customHeight="1">
      <c r="A99" s="27" t="s">
        <v>16876</v>
      </c>
      <c r="B99" s="33" t="s">
        <v>18</v>
      </c>
      <c r="C99" s="35" t="s">
        <v>52</v>
      </c>
      <c r="D99" s="28" t="s">
        <v>299</v>
      </c>
      <c r="E99" s="107">
        <v>6.7833333333333332</v>
      </c>
      <c r="F99" s="27" t="s">
        <v>9</v>
      </c>
      <c r="G99" s="29" t="s">
        <v>8146</v>
      </c>
      <c r="H99" s="110" t="s">
        <v>4266</v>
      </c>
    </row>
    <row r="100" spans="1:8" ht="17.25" customHeight="1">
      <c r="A100" s="27" t="s">
        <v>16876</v>
      </c>
      <c r="B100" s="33" t="s">
        <v>18</v>
      </c>
      <c r="C100" s="35" t="s">
        <v>51</v>
      </c>
      <c r="D100" s="28" t="s">
        <v>300</v>
      </c>
      <c r="E100" s="107">
        <v>8.7666666666666675</v>
      </c>
      <c r="F100" s="27" t="s">
        <v>9</v>
      </c>
      <c r="G100" s="29" t="s">
        <v>8146</v>
      </c>
      <c r="H100" s="110" t="s">
        <v>4267</v>
      </c>
    </row>
    <row r="101" spans="1:8" ht="17.25" customHeight="1">
      <c r="A101" s="27" t="s">
        <v>16876</v>
      </c>
      <c r="B101" s="33" t="s">
        <v>18</v>
      </c>
      <c r="C101" s="35" t="s">
        <v>50</v>
      </c>
      <c r="D101" s="28" t="s">
        <v>301</v>
      </c>
      <c r="E101" s="107">
        <v>6.2166666666666668</v>
      </c>
      <c r="F101" s="27" t="s">
        <v>9</v>
      </c>
      <c r="G101" s="29" t="s">
        <v>8146</v>
      </c>
      <c r="H101" s="110" t="s">
        <v>4268</v>
      </c>
    </row>
    <row r="102" spans="1:8" ht="17.25" customHeight="1">
      <c r="A102" s="27" t="s">
        <v>16876</v>
      </c>
      <c r="B102" s="33" t="s">
        <v>18</v>
      </c>
      <c r="C102" s="35" t="s">
        <v>52</v>
      </c>
      <c r="D102" s="28" t="s">
        <v>302</v>
      </c>
      <c r="E102" s="107">
        <v>7</v>
      </c>
      <c r="F102" s="27" t="s">
        <v>9</v>
      </c>
      <c r="G102" s="29" t="s">
        <v>8146</v>
      </c>
      <c r="H102" s="110" t="s">
        <v>4269</v>
      </c>
    </row>
    <row r="103" spans="1:8" ht="17.25" customHeight="1">
      <c r="A103" s="27" t="s">
        <v>16876</v>
      </c>
      <c r="B103" s="33" t="s">
        <v>18</v>
      </c>
      <c r="C103" s="35" t="s">
        <v>50</v>
      </c>
      <c r="D103" s="28" t="s">
        <v>303</v>
      </c>
      <c r="E103" s="107">
        <v>6.2333333333333334</v>
      </c>
      <c r="F103" s="27" t="s">
        <v>9</v>
      </c>
      <c r="G103" s="29" t="s">
        <v>8146</v>
      </c>
      <c r="H103" s="110" t="s">
        <v>4270</v>
      </c>
    </row>
    <row r="104" spans="1:8" ht="17.25" customHeight="1">
      <c r="A104" s="27" t="s">
        <v>16876</v>
      </c>
      <c r="B104" s="33" t="s">
        <v>18</v>
      </c>
      <c r="C104" s="35" t="s">
        <v>51</v>
      </c>
      <c r="D104" s="28" t="s">
        <v>304</v>
      </c>
      <c r="E104" s="107">
        <v>6.6</v>
      </c>
      <c r="F104" s="27" t="s">
        <v>9</v>
      </c>
      <c r="G104" s="29" t="s">
        <v>8146</v>
      </c>
      <c r="H104" s="110" t="s">
        <v>4271</v>
      </c>
    </row>
    <row r="105" spans="1:8" ht="17.25" customHeight="1">
      <c r="A105" s="27" t="s">
        <v>16876</v>
      </c>
      <c r="B105" s="33" t="s">
        <v>18</v>
      </c>
      <c r="C105" s="35" t="s">
        <v>50</v>
      </c>
      <c r="D105" s="28" t="s">
        <v>305</v>
      </c>
      <c r="E105" s="107">
        <v>6.1166666666666663</v>
      </c>
      <c r="F105" s="27" t="s">
        <v>9</v>
      </c>
      <c r="G105" s="29" t="s">
        <v>8146</v>
      </c>
      <c r="H105" s="110" t="s">
        <v>4272</v>
      </c>
    </row>
    <row r="106" spans="1:8" ht="17.25" customHeight="1">
      <c r="A106" s="27" t="s">
        <v>16876</v>
      </c>
      <c r="B106" s="33" t="s">
        <v>18</v>
      </c>
      <c r="C106" s="35" t="s">
        <v>49</v>
      </c>
      <c r="D106" s="28" t="s">
        <v>306</v>
      </c>
      <c r="E106" s="107">
        <v>5.7833333333333332</v>
      </c>
      <c r="F106" s="27" t="s">
        <v>9</v>
      </c>
      <c r="G106" s="29" t="s">
        <v>8146</v>
      </c>
      <c r="H106" s="110" t="s">
        <v>4273</v>
      </c>
    </row>
    <row r="107" spans="1:8" ht="17.25" customHeight="1">
      <c r="A107" s="27" t="s">
        <v>16876</v>
      </c>
      <c r="B107" s="33" t="s">
        <v>18</v>
      </c>
      <c r="C107" s="35" t="s">
        <v>51</v>
      </c>
      <c r="D107" s="28" t="s">
        <v>307</v>
      </c>
      <c r="E107" s="107">
        <v>6.5166666666666666</v>
      </c>
      <c r="F107" s="27" t="s">
        <v>9</v>
      </c>
      <c r="G107" s="29" t="s">
        <v>8146</v>
      </c>
      <c r="H107" s="110" t="s">
        <v>4274</v>
      </c>
    </row>
    <row r="108" spans="1:8" ht="17.25" customHeight="1">
      <c r="A108" s="27" t="s">
        <v>16876</v>
      </c>
      <c r="B108" s="33" t="s">
        <v>18</v>
      </c>
      <c r="C108" s="35" t="s">
        <v>52</v>
      </c>
      <c r="D108" s="28" t="s">
        <v>308</v>
      </c>
      <c r="E108" s="107">
        <v>6.4</v>
      </c>
      <c r="F108" s="27" t="s">
        <v>9</v>
      </c>
      <c r="G108" s="29" t="s">
        <v>8146</v>
      </c>
      <c r="H108" s="110" t="s">
        <v>4275</v>
      </c>
    </row>
    <row r="109" spans="1:8" ht="17.25" customHeight="1">
      <c r="A109" s="27" t="s">
        <v>16876</v>
      </c>
      <c r="B109" s="33" t="s">
        <v>18</v>
      </c>
      <c r="C109" s="35" t="s">
        <v>50</v>
      </c>
      <c r="D109" s="28" t="s">
        <v>309</v>
      </c>
      <c r="E109" s="107">
        <v>6.1166666666666663</v>
      </c>
      <c r="F109" s="27" t="s">
        <v>9</v>
      </c>
      <c r="G109" s="29" t="s">
        <v>8146</v>
      </c>
      <c r="H109" s="110" t="s">
        <v>4276</v>
      </c>
    </row>
    <row r="110" spans="1:8" ht="17.25" customHeight="1">
      <c r="A110" s="27" t="s">
        <v>16876</v>
      </c>
      <c r="B110" s="33" t="s">
        <v>18</v>
      </c>
      <c r="C110" s="35" t="s">
        <v>51</v>
      </c>
      <c r="D110" s="28" t="s">
        <v>310</v>
      </c>
      <c r="E110" s="107">
        <v>7.3833333333333337</v>
      </c>
      <c r="F110" s="27" t="s">
        <v>9</v>
      </c>
      <c r="G110" s="29" t="s">
        <v>8146</v>
      </c>
      <c r="H110" s="110" t="s">
        <v>4277</v>
      </c>
    </row>
    <row r="111" spans="1:8" ht="17.25" customHeight="1">
      <c r="A111" s="27" t="s">
        <v>16876</v>
      </c>
      <c r="B111" s="33" t="s">
        <v>18</v>
      </c>
      <c r="C111" s="35" t="s">
        <v>52</v>
      </c>
      <c r="D111" s="28" t="s">
        <v>311</v>
      </c>
      <c r="E111" s="107">
        <v>6.85</v>
      </c>
      <c r="F111" s="27" t="s">
        <v>9</v>
      </c>
      <c r="G111" s="29" t="s">
        <v>8146</v>
      </c>
      <c r="H111" s="110" t="s">
        <v>4278</v>
      </c>
    </row>
    <row r="112" spans="1:8" ht="17.25" customHeight="1">
      <c r="A112" s="27" t="s">
        <v>16876</v>
      </c>
      <c r="B112" s="33" t="s">
        <v>9351</v>
      </c>
      <c r="C112" s="35" t="s">
        <v>54</v>
      </c>
      <c r="D112" s="28" t="s">
        <v>312</v>
      </c>
      <c r="E112" s="107">
        <v>5.9833333333333334</v>
      </c>
      <c r="F112" s="27" t="s">
        <v>9</v>
      </c>
      <c r="G112" s="29" t="s">
        <v>8146</v>
      </c>
      <c r="H112" s="110" t="s">
        <v>4279</v>
      </c>
    </row>
    <row r="113" spans="1:8" ht="17.25" customHeight="1">
      <c r="A113" s="27" t="s">
        <v>16876</v>
      </c>
      <c r="B113" s="33" t="s">
        <v>9351</v>
      </c>
      <c r="C113" s="35" t="s">
        <v>54</v>
      </c>
      <c r="D113" s="28" t="s">
        <v>313</v>
      </c>
      <c r="E113" s="107">
        <v>6.0666666666666664</v>
      </c>
      <c r="F113" s="27" t="s">
        <v>9</v>
      </c>
      <c r="G113" s="29" t="s">
        <v>8146</v>
      </c>
      <c r="H113" s="110" t="s">
        <v>4280</v>
      </c>
    </row>
    <row r="114" spans="1:8" ht="17.25" customHeight="1">
      <c r="A114" s="27" t="s">
        <v>16876</v>
      </c>
      <c r="B114" s="33" t="s">
        <v>9351</v>
      </c>
      <c r="C114" s="35" t="s">
        <v>54</v>
      </c>
      <c r="D114" s="28" t="s">
        <v>314</v>
      </c>
      <c r="E114" s="107">
        <v>6.45</v>
      </c>
      <c r="F114" s="27" t="s">
        <v>9</v>
      </c>
      <c r="G114" s="29" t="s">
        <v>8146</v>
      </c>
      <c r="H114" s="110" t="s">
        <v>4281</v>
      </c>
    </row>
    <row r="115" spans="1:8" ht="17.25" customHeight="1">
      <c r="A115" s="27" t="s">
        <v>16876</v>
      </c>
      <c r="B115" s="33" t="s">
        <v>9351</v>
      </c>
      <c r="C115" s="35" t="s">
        <v>54</v>
      </c>
      <c r="D115" s="28" t="s">
        <v>315</v>
      </c>
      <c r="E115" s="107">
        <v>5.583333333333333</v>
      </c>
      <c r="F115" s="27" t="s">
        <v>9</v>
      </c>
      <c r="G115" s="29" t="s">
        <v>8146</v>
      </c>
      <c r="H115" s="110" t="s">
        <v>4282</v>
      </c>
    </row>
    <row r="116" spans="1:8" ht="17.25" customHeight="1">
      <c r="A116" s="27" t="s">
        <v>16876</v>
      </c>
      <c r="B116" s="33" t="s">
        <v>9351</v>
      </c>
      <c r="C116" s="35" t="s">
        <v>54</v>
      </c>
      <c r="D116" s="28" t="s">
        <v>316</v>
      </c>
      <c r="E116" s="107">
        <v>6.5333333333333332</v>
      </c>
      <c r="F116" s="27" t="s">
        <v>9</v>
      </c>
      <c r="G116" s="29" t="s">
        <v>8146</v>
      </c>
      <c r="H116" s="110" t="s">
        <v>4283</v>
      </c>
    </row>
    <row r="117" spans="1:8" ht="17.25" customHeight="1">
      <c r="A117" s="27" t="s">
        <v>16876</v>
      </c>
      <c r="B117" s="33" t="s">
        <v>9351</v>
      </c>
      <c r="C117" s="35" t="s">
        <v>54</v>
      </c>
      <c r="D117" s="28" t="s">
        <v>317</v>
      </c>
      <c r="E117" s="107">
        <v>6.0666666666666664</v>
      </c>
      <c r="F117" s="27" t="s">
        <v>9</v>
      </c>
      <c r="G117" s="29" t="s">
        <v>8146</v>
      </c>
      <c r="H117" s="110" t="s">
        <v>4284</v>
      </c>
    </row>
    <row r="118" spans="1:8" ht="17.25" customHeight="1">
      <c r="A118" s="27" t="s">
        <v>16876</v>
      </c>
      <c r="B118" s="33" t="s">
        <v>9351</v>
      </c>
      <c r="C118" s="35" t="s">
        <v>55</v>
      </c>
      <c r="D118" s="28" t="s">
        <v>318</v>
      </c>
      <c r="E118" s="107">
        <v>6.666666666666667</v>
      </c>
      <c r="F118" s="27" t="s">
        <v>9</v>
      </c>
      <c r="G118" s="29" t="s">
        <v>8146</v>
      </c>
      <c r="H118" s="110" t="s">
        <v>4285</v>
      </c>
    </row>
    <row r="119" spans="1:8" ht="17.25" customHeight="1">
      <c r="A119" s="27" t="s">
        <v>16876</v>
      </c>
      <c r="B119" s="33" t="s">
        <v>9351</v>
      </c>
      <c r="C119" s="35" t="s">
        <v>54</v>
      </c>
      <c r="D119" s="28" t="s">
        <v>319</v>
      </c>
      <c r="E119" s="107">
        <v>6.416666666666667</v>
      </c>
      <c r="F119" s="27" t="s">
        <v>9</v>
      </c>
      <c r="G119" s="29" t="s">
        <v>8146</v>
      </c>
      <c r="H119" s="110" t="s">
        <v>4286</v>
      </c>
    </row>
    <row r="120" spans="1:8" ht="17.25" customHeight="1">
      <c r="A120" s="27" t="s">
        <v>16876</v>
      </c>
      <c r="B120" s="33" t="s">
        <v>9351</v>
      </c>
      <c r="C120" s="35" t="s">
        <v>54</v>
      </c>
      <c r="D120" s="28" t="s">
        <v>320</v>
      </c>
      <c r="E120" s="107">
        <v>6.6166666666666663</v>
      </c>
      <c r="F120" s="27" t="s">
        <v>9</v>
      </c>
      <c r="G120" s="29" t="s">
        <v>8146</v>
      </c>
      <c r="H120" s="110" t="s">
        <v>4287</v>
      </c>
    </row>
    <row r="121" spans="1:8" ht="17.25" customHeight="1">
      <c r="A121" s="27" t="s">
        <v>16876</v>
      </c>
      <c r="B121" s="33" t="s">
        <v>9351</v>
      </c>
      <c r="C121" s="35" t="s">
        <v>54</v>
      </c>
      <c r="D121" s="28" t="s">
        <v>321</v>
      </c>
      <c r="E121" s="107">
        <v>7.0166666666666666</v>
      </c>
      <c r="F121" s="27" t="s">
        <v>9</v>
      </c>
      <c r="G121" s="29" t="s">
        <v>8146</v>
      </c>
      <c r="H121" s="110" t="s">
        <v>4288</v>
      </c>
    </row>
    <row r="122" spans="1:8" ht="17.25" customHeight="1">
      <c r="A122" s="27" t="s">
        <v>16876</v>
      </c>
      <c r="B122" s="33" t="s">
        <v>9351</v>
      </c>
      <c r="C122" s="35" t="s">
        <v>54</v>
      </c>
      <c r="D122" s="28" t="s">
        <v>322</v>
      </c>
      <c r="E122" s="107">
        <v>6.9</v>
      </c>
      <c r="F122" s="27" t="s">
        <v>9</v>
      </c>
      <c r="G122" s="29" t="s">
        <v>8146</v>
      </c>
      <c r="H122" s="110" t="s">
        <v>4289</v>
      </c>
    </row>
    <row r="123" spans="1:8" ht="17.25" customHeight="1">
      <c r="A123" s="27" t="s">
        <v>16876</v>
      </c>
      <c r="B123" s="33" t="s">
        <v>9351</v>
      </c>
      <c r="C123" s="35" t="s">
        <v>56</v>
      </c>
      <c r="D123" s="28" t="s">
        <v>323</v>
      </c>
      <c r="E123" s="107">
        <v>5.2666666666666666</v>
      </c>
      <c r="F123" s="27" t="s">
        <v>9</v>
      </c>
      <c r="G123" s="29" t="s">
        <v>8146</v>
      </c>
      <c r="H123" s="110" t="s">
        <v>4290</v>
      </c>
    </row>
    <row r="124" spans="1:8" ht="17.25" customHeight="1">
      <c r="A124" s="27" t="s">
        <v>16876</v>
      </c>
      <c r="B124" s="33" t="s">
        <v>9351</v>
      </c>
      <c r="C124" s="35" t="s">
        <v>57</v>
      </c>
      <c r="D124" s="28" t="s">
        <v>324</v>
      </c>
      <c r="E124" s="107">
        <v>6.7333333333333334</v>
      </c>
      <c r="F124" s="27" t="s">
        <v>9</v>
      </c>
      <c r="G124" s="29" t="s">
        <v>8146</v>
      </c>
      <c r="H124" s="110" t="s">
        <v>4291</v>
      </c>
    </row>
    <row r="125" spans="1:8" ht="17.25" customHeight="1">
      <c r="A125" s="27" t="s">
        <v>16876</v>
      </c>
      <c r="B125" s="33" t="s">
        <v>9351</v>
      </c>
      <c r="C125" s="35" t="s">
        <v>56</v>
      </c>
      <c r="D125" s="28" t="s">
        <v>325</v>
      </c>
      <c r="E125" s="107">
        <v>6.75</v>
      </c>
      <c r="F125" s="27" t="s">
        <v>9</v>
      </c>
      <c r="G125" s="29" t="s">
        <v>8146</v>
      </c>
      <c r="H125" s="110" t="s">
        <v>4292</v>
      </c>
    </row>
    <row r="126" spans="1:8" ht="17.25" customHeight="1">
      <c r="A126" s="27" t="s">
        <v>16876</v>
      </c>
      <c r="B126" s="33" t="s">
        <v>9351</v>
      </c>
      <c r="C126" s="35" t="s">
        <v>57</v>
      </c>
      <c r="D126" s="28" t="s">
        <v>326</v>
      </c>
      <c r="E126" s="107">
        <v>6.8666666666666663</v>
      </c>
      <c r="F126" s="27" t="s">
        <v>9</v>
      </c>
      <c r="G126" s="29" t="s">
        <v>8146</v>
      </c>
      <c r="H126" s="110" t="s">
        <v>4293</v>
      </c>
    </row>
    <row r="127" spans="1:8" ht="17.25" customHeight="1">
      <c r="A127" s="27" t="s">
        <v>16876</v>
      </c>
      <c r="B127" s="33" t="s">
        <v>9351</v>
      </c>
      <c r="C127" s="35" t="s">
        <v>56</v>
      </c>
      <c r="D127" s="28" t="s">
        <v>327</v>
      </c>
      <c r="E127" s="107">
        <v>6.3833333333333337</v>
      </c>
      <c r="F127" s="27" t="s">
        <v>9</v>
      </c>
      <c r="G127" s="29" t="s">
        <v>8146</v>
      </c>
      <c r="H127" s="110" t="s">
        <v>4294</v>
      </c>
    </row>
    <row r="128" spans="1:8" ht="17.25" customHeight="1">
      <c r="A128" s="27" t="s">
        <v>16876</v>
      </c>
      <c r="B128" s="33" t="s">
        <v>9351</v>
      </c>
      <c r="C128" s="35" t="s">
        <v>56</v>
      </c>
      <c r="D128" s="28" t="s">
        <v>328</v>
      </c>
      <c r="E128" s="107">
        <v>7.8</v>
      </c>
      <c r="F128" s="27" t="s">
        <v>9</v>
      </c>
      <c r="G128" s="29" t="s">
        <v>8146</v>
      </c>
      <c r="H128" s="110" t="s">
        <v>4295</v>
      </c>
    </row>
    <row r="129" spans="1:8" ht="17.25" customHeight="1">
      <c r="A129" s="27" t="s">
        <v>16876</v>
      </c>
      <c r="B129" s="33" t="s">
        <v>9351</v>
      </c>
      <c r="C129" s="35" t="s">
        <v>57</v>
      </c>
      <c r="D129" s="28" t="s">
        <v>329</v>
      </c>
      <c r="E129" s="107">
        <v>6.35</v>
      </c>
      <c r="F129" s="27" t="s">
        <v>9</v>
      </c>
      <c r="G129" s="29" t="s">
        <v>8146</v>
      </c>
      <c r="H129" s="110" t="s">
        <v>4296</v>
      </c>
    </row>
    <row r="130" spans="1:8" ht="17.25" customHeight="1">
      <c r="A130" s="27" t="s">
        <v>16876</v>
      </c>
      <c r="B130" s="33" t="s">
        <v>9351</v>
      </c>
      <c r="C130" s="35" t="s">
        <v>56</v>
      </c>
      <c r="D130" s="28" t="s">
        <v>330</v>
      </c>
      <c r="E130" s="107">
        <v>6.4833333333333334</v>
      </c>
      <c r="F130" s="27" t="s">
        <v>9</v>
      </c>
      <c r="G130" s="29" t="s">
        <v>8146</v>
      </c>
      <c r="H130" s="110" t="s">
        <v>4297</v>
      </c>
    </row>
    <row r="131" spans="1:8" ht="17.25" customHeight="1">
      <c r="A131" s="27" t="s">
        <v>16876</v>
      </c>
      <c r="B131" s="33" t="s">
        <v>9351</v>
      </c>
      <c r="C131" s="35" t="s">
        <v>56</v>
      </c>
      <c r="D131" s="28" t="s">
        <v>331</v>
      </c>
      <c r="E131" s="107">
        <v>5.833333333333333</v>
      </c>
      <c r="F131" s="27" t="s">
        <v>9</v>
      </c>
      <c r="G131" s="29" t="s">
        <v>8146</v>
      </c>
      <c r="H131" s="110" t="s">
        <v>4298</v>
      </c>
    </row>
    <row r="132" spans="1:8" ht="17.25" customHeight="1">
      <c r="A132" s="27" t="s">
        <v>16876</v>
      </c>
      <c r="B132" s="33" t="s">
        <v>9351</v>
      </c>
      <c r="C132" s="35" t="s">
        <v>56</v>
      </c>
      <c r="D132" s="28" t="s">
        <v>332</v>
      </c>
      <c r="E132" s="107">
        <v>7.7166666666666668</v>
      </c>
      <c r="F132" s="27" t="s">
        <v>9</v>
      </c>
      <c r="G132" s="29" t="s">
        <v>8146</v>
      </c>
      <c r="H132" s="110" t="s">
        <v>4299</v>
      </c>
    </row>
    <row r="133" spans="1:8" ht="17.25" customHeight="1">
      <c r="A133" s="27" t="s">
        <v>16876</v>
      </c>
      <c r="B133" s="33" t="s">
        <v>9351</v>
      </c>
      <c r="C133" s="35" t="s">
        <v>56</v>
      </c>
      <c r="D133" s="28" t="s">
        <v>333</v>
      </c>
      <c r="E133" s="107">
        <v>5.3</v>
      </c>
      <c r="F133" s="27" t="s">
        <v>9</v>
      </c>
      <c r="G133" s="29" t="s">
        <v>8146</v>
      </c>
      <c r="H133" s="110" t="s">
        <v>4300</v>
      </c>
    </row>
    <row r="134" spans="1:8" ht="17.25" customHeight="1">
      <c r="A134" s="27" t="s">
        <v>16876</v>
      </c>
      <c r="B134" s="33" t="s">
        <v>9351</v>
      </c>
      <c r="C134" s="35" t="s">
        <v>57</v>
      </c>
      <c r="D134" s="28" t="s">
        <v>334</v>
      </c>
      <c r="E134" s="107">
        <v>7.6833333333333336</v>
      </c>
      <c r="F134" s="27" t="s">
        <v>9</v>
      </c>
      <c r="G134" s="29" t="s">
        <v>8146</v>
      </c>
      <c r="H134" s="110" t="s">
        <v>4301</v>
      </c>
    </row>
    <row r="135" spans="1:8" ht="17.25" customHeight="1">
      <c r="A135" s="27" t="s">
        <v>16876</v>
      </c>
      <c r="B135" s="33" t="s">
        <v>9351</v>
      </c>
      <c r="C135" s="35" t="s">
        <v>56</v>
      </c>
      <c r="D135" s="28" t="s">
        <v>335</v>
      </c>
      <c r="E135" s="107">
        <v>7.1333333333333337</v>
      </c>
      <c r="F135" s="27" t="s">
        <v>9</v>
      </c>
      <c r="G135" s="29" t="s">
        <v>8146</v>
      </c>
      <c r="H135" s="110" t="s">
        <v>4302</v>
      </c>
    </row>
    <row r="136" spans="1:8" ht="17.25" customHeight="1">
      <c r="A136" s="27" t="s">
        <v>16876</v>
      </c>
      <c r="B136" s="33" t="s">
        <v>9351</v>
      </c>
      <c r="C136" s="35" t="s">
        <v>56</v>
      </c>
      <c r="D136" s="28" t="s">
        <v>336</v>
      </c>
      <c r="E136" s="107">
        <v>6.35</v>
      </c>
      <c r="F136" s="27" t="s">
        <v>9</v>
      </c>
      <c r="G136" s="29" t="s">
        <v>8146</v>
      </c>
      <c r="H136" s="110" t="s">
        <v>4303</v>
      </c>
    </row>
    <row r="137" spans="1:8" ht="17.25" customHeight="1">
      <c r="A137" s="27" t="s">
        <v>16876</v>
      </c>
      <c r="B137" s="33" t="s">
        <v>9351</v>
      </c>
      <c r="C137" s="35" t="s">
        <v>57</v>
      </c>
      <c r="D137" s="28" t="s">
        <v>337</v>
      </c>
      <c r="E137" s="107">
        <v>6.75</v>
      </c>
      <c r="F137" s="27" t="s">
        <v>9</v>
      </c>
      <c r="G137" s="29" t="s">
        <v>8146</v>
      </c>
      <c r="H137" s="110" t="s">
        <v>4304</v>
      </c>
    </row>
    <row r="138" spans="1:8" ht="17.25" customHeight="1">
      <c r="A138" s="27" t="s">
        <v>16876</v>
      </c>
      <c r="B138" s="33" t="s">
        <v>9351</v>
      </c>
      <c r="C138" s="35" t="s">
        <v>56</v>
      </c>
      <c r="D138" s="28" t="s">
        <v>338</v>
      </c>
      <c r="E138" s="107">
        <v>6.5333333333333332</v>
      </c>
      <c r="F138" s="27" t="s">
        <v>9</v>
      </c>
      <c r="G138" s="29" t="s">
        <v>8146</v>
      </c>
      <c r="H138" s="110" t="s">
        <v>4305</v>
      </c>
    </row>
    <row r="139" spans="1:8" ht="17.25" customHeight="1">
      <c r="A139" s="27" t="s">
        <v>16876</v>
      </c>
      <c r="B139" s="33" t="s">
        <v>9351</v>
      </c>
      <c r="C139" s="35" t="s">
        <v>56</v>
      </c>
      <c r="D139" s="28" t="s">
        <v>339</v>
      </c>
      <c r="E139" s="107">
        <v>6.7333333333333334</v>
      </c>
      <c r="F139" s="27" t="s">
        <v>9</v>
      </c>
      <c r="G139" s="29" t="s">
        <v>8146</v>
      </c>
      <c r="H139" s="110" t="s">
        <v>4306</v>
      </c>
    </row>
    <row r="140" spans="1:8" ht="17.25" customHeight="1">
      <c r="A140" s="27" t="s">
        <v>16876</v>
      </c>
      <c r="B140" s="33" t="s">
        <v>9351</v>
      </c>
      <c r="C140" s="35" t="s">
        <v>57</v>
      </c>
      <c r="D140" s="28" t="s">
        <v>340</v>
      </c>
      <c r="E140" s="107">
        <v>7.4333333333333336</v>
      </c>
      <c r="F140" s="27" t="s">
        <v>9</v>
      </c>
      <c r="G140" s="29" t="s">
        <v>8146</v>
      </c>
      <c r="H140" s="110" t="s">
        <v>4307</v>
      </c>
    </row>
    <row r="141" spans="1:8" ht="17.25" customHeight="1">
      <c r="A141" s="27" t="s">
        <v>16876</v>
      </c>
      <c r="B141" s="33" t="s">
        <v>9351</v>
      </c>
      <c r="C141" s="35" t="s">
        <v>56</v>
      </c>
      <c r="D141" s="28" t="s">
        <v>341</v>
      </c>
      <c r="E141" s="107">
        <v>5.5666666666666664</v>
      </c>
      <c r="F141" s="27" t="s">
        <v>9</v>
      </c>
      <c r="G141" s="29" t="s">
        <v>8146</v>
      </c>
      <c r="H141" s="110" t="s">
        <v>4308</v>
      </c>
    </row>
    <row r="142" spans="1:8" ht="17.25" customHeight="1">
      <c r="A142" s="27" t="s">
        <v>16876</v>
      </c>
      <c r="B142" s="33" t="s">
        <v>9351</v>
      </c>
      <c r="C142" s="35" t="s">
        <v>56</v>
      </c>
      <c r="D142" s="28" t="s">
        <v>342</v>
      </c>
      <c r="E142" s="107">
        <v>5.5166666666666666</v>
      </c>
      <c r="F142" s="27" t="s">
        <v>9</v>
      </c>
      <c r="G142" s="29" t="s">
        <v>8146</v>
      </c>
      <c r="H142" s="110" t="s">
        <v>4309</v>
      </c>
    </row>
    <row r="143" spans="1:8" ht="17.25" customHeight="1">
      <c r="A143" s="27" t="s">
        <v>16876</v>
      </c>
      <c r="B143" s="33" t="s">
        <v>9351</v>
      </c>
      <c r="C143" s="35" t="s">
        <v>56</v>
      </c>
      <c r="D143" s="28" t="s">
        <v>343</v>
      </c>
      <c r="E143" s="107">
        <v>7.666666666666667</v>
      </c>
      <c r="F143" s="27" t="s">
        <v>9</v>
      </c>
      <c r="G143" s="29" t="s">
        <v>8146</v>
      </c>
      <c r="H143" s="110" t="s">
        <v>4310</v>
      </c>
    </row>
    <row r="144" spans="1:8" ht="17.25" customHeight="1">
      <c r="A144" s="27" t="s">
        <v>16876</v>
      </c>
      <c r="B144" s="33" t="s">
        <v>9351</v>
      </c>
      <c r="C144" s="35" t="s">
        <v>56</v>
      </c>
      <c r="D144" s="28" t="s">
        <v>344</v>
      </c>
      <c r="E144" s="107">
        <v>6.05</v>
      </c>
      <c r="F144" s="27" t="s">
        <v>9</v>
      </c>
      <c r="G144" s="29" t="s">
        <v>8146</v>
      </c>
      <c r="H144" s="110" t="s">
        <v>4311</v>
      </c>
    </row>
    <row r="145" spans="1:8" ht="17.25" customHeight="1">
      <c r="A145" s="27" t="s">
        <v>16876</v>
      </c>
      <c r="B145" s="33" t="s">
        <v>9351</v>
      </c>
      <c r="C145" s="35" t="s">
        <v>57</v>
      </c>
      <c r="D145" s="28" t="s">
        <v>345</v>
      </c>
      <c r="E145" s="107">
        <v>7.2</v>
      </c>
      <c r="F145" s="27" t="s">
        <v>9</v>
      </c>
      <c r="G145" s="29" t="s">
        <v>8146</v>
      </c>
      <c r="H145" s="110" t="s">
        <v>4312</v>
      </c>
    </row>
    <row r="146" spans="1:8" ht="17.25" customHeight="1">
      <c r="A146" s="27" t="s">
        <v>16876</v>
      </c>
      <c r="B146" s="33" t="s">
        <v>9351</v>
      </c>
      <c r="C146" s="35" t="s">
        <v>56</v>
      </c>
      <c r="D146" s="28" t="s">
        <v>346</v>
      </c>
      <c r="E146" s="107">
        <v>6.1833333333333336</v>
      </c>
      <c r="F146" s="27" t="s">
        <v>9</v>
      </c>
      <c r="G146" s="29" t="s">
        <v>8146</v>
      </c>
      <c r="H146" s="110" t="s">
        <v>4313</v>
      </c>
    </row>
    <row r="147" spans="1:8" ht="17.25" customHeight="1">
      <c r="A147" s="27" t="s">
        <v>16876</v>
      </c>
      <c r="B147" s="33" t="s">
        <v>9351</v>
      </c>
      <c r="C147" s="35" t="s">
        <v>56</v>
      </c>
      <c r="D147" s="28" t="s">
        <v>347</v>
      </c>
      <c r="E147" s="107">
        <v>6.8666666666666663</v>
      </c>
      <c r="F147" s="27" t="s">
        <v>9</v>
      </c>
      <c r="G147" s="29" t="s">
        <v>8146</v>
      </c>
      <c r="H147" s="110" t="s">
        <v>4314</v>
      </c>
    </row>
    <row r="148" spans="1:8" ht="17.25" customHeight="1">
      <c r="A148" s="27" t="s">
        <v>16876</v>
      </c>
      <c r="B148" s="33" t="s">
        <v>9351</v>
      </c>
      <c r="C148" s="35" t="s">
        <v>56</v>
      </c>
      <c r="D148" s="28" t="s">
        <v>348</v>
      </c>
      <c r="E148" s="107">
        <v>5.7333333333333334</v>
      </c>
      <c r="F148" s="27" t="s">
        <v>9</v>
      </c>
      <c r="G148" s="29" t="s">
        <v>8146</v>
      </c>
      <c r="H148" s="110" t="s">
        <v>4315</v>
      </c>
    </row>
    <row r="149" spans="1:8" ht="17.25" customHeight="1">
      <c r="A149" s="27" t="s">
        <v>16876</v>
      </c>
      <c r="B149" s="33" t="s">
        <v>9351</v>
      </c>
      <c r="C149" s="35" t="s">
        <v>56</v>
      </c>
      <c r="D149" s="28" t="s">
        <v>349</v>
      </c>
      <c r="E149" s="107">
        <v>6.5333333333333332</v>
      </c>
      <c r="F149" s="27" t="s">
        <v>9</v>
      </c>
      <c r="G149" s="29" t="s">
        <v>8146</v>
      </c>
      <c r="H149" s="110" t="s">
        <v>4316</v>
      </c>
    </row>
    <row r="150" spans="1:8" ht="17.25" customHeight="1">
      <c r="A150" s="27" t="s">
        <v>16876</v>
      </c>
      <c r="B150" s="33" t="s">
        <v>9351</v>
      </c>
      <c r="C150" s="35" t="s">
        <v>57</v>
      </c>
      <c r="D150" s="28" t="s">
        <v>350</v>
      </c>
      <c r="E150" s="107">
        <v>7.7666666666666666</v>
      </c>
      <c r="F150" s="27" t="s">
        <v>9</v>
      </c>
      <c r="G150" s="29" t="s">
        <v>8146</v>
      </c>
      <c r="H150" s="110" t="s">
        <v>4317</v>
      </c>
    </row>
    <row r="151" spans="1:8" ht="17.25" customHeight="1">
      <c r="A151" s="27" t="s">
        <v>16876</v>
      </c>
      <c r="B151" s="33" t="s">
        <v>9351</v>
      </c>
      <c r="C151" s="35" t="s">
        <v>56</v>
      </c>
      <c r="D151" s="28" t="s">
        <v>351</v>
      </c>
      <c r="E151" s="107">
        <v>5.7166666666666668</v>
      </c>
      <c r="F151" s="27" t="s">
        <v>9</v>
      </c>
      <c r="G151" s="29" t="s">
        <v>8146</v>
      </c>
      <c r="H151" s="110" t="s">
        <v>4318</v>
      </c>
    </row>
    <row r="152" spans="1:8" ht="17.25" customHeight="1">
      <c r="A152" s="27" t="s">
        <v>16876</v>
      </c>
      <c r="B152" s="33" t="s">
        <v>9351</v>
      </c>
      <c r="C152" s="35" t="s">
        <v>56</v>
      </c>
      <c r="D152" s="28" t="s">
        <v>352</v>
      </c>
      <c r="E152" s="107">
        <v>5.7166666666666668</v>
      </c>
      <c r="F152" s="27" t="s">
        <v>9</v>
      </c>
      <c r="G152" s="29" t="s">
        <v>8146</v>
      </c>
      <c r="H152" s="110" t="s">
        <v>4319</v>
      </c>
    </row>
    <row r="153" spans="1:8" ht="17.25" customHeight="1">
      <c r="A153" s="27" t="s">
        <v>16876</v>
      </c>
      <c r="B153" s="33" t="s">
        <v>9351</v>
      </c>
      <c r="C153" s="35" t="s">
        <v>56</v>
      </c>
      <c r="D153" s="28" t="s">
        <v>353</v>
      </c>
      <c r="E153" s="107">
        <v>6.5</v>
      </c>
      <c r="F153" s="27" t="s">
        <v>9</v>
      </c>
      <c r="G153" s="29" t="s">
        <v>8146</v>
      </c>
      <c r="H153" s="110" t="s">
        <v>4320</v>
      </c>
    </row>
    <row r="154" spans="1:8" ht="17.25" customHeight="1">
      <c r="A154" s="27" t="s">
        <v>16876</v>
      </c>
      <c r="B154" s="33" t="s">
        <v>9351</v>
      </c>
      <c r="C154" s="35" t="s">
        <v>57</v>
      </c>
      <c r="D154" s="28" t="s">
        <v>354</v>
      </c>
      <c r="E154" s="107">
        <v>6.9666666666666668</v>
      </c>
      <c r="F154" s="27" t="s">
        <v>9</v>
      </c>
      <c r="G154" s="29" t="s">
        <v>8146</v>
      </c>
      <c r="H154" s="110" t="s">
        <v>4321</v>
      </c>
    </row>
    <row r="155" spans="1:8" ht="17.25" customHeight="1">
      <c r="A155" s="27" t="s">
        <v>16876</v>
      </c>
      <c r="B155" s="33" t="s">
        <v>9351</v>
      </c>
      <c r="C155" s="35" t="s">
        <v>58</v>
      </c>
      <c r="D155" s="28" t="s">
        <v>355</v>
      </c>
      <c r="E155" s="107">
        <v>7.9833333333333334</v>
      </c>
      <c r="F155" s="27" t="s">
        <v>9</v>
      </c>
      <c r="G155" s="29" t="s">
        <v>8146</v>
      </c>
      <c r="H155" s="110" t="s">
        <v>4322</v>
      </c>
    </row>
    <row r="156" spans="1:8" ht="17.25" customHeight="1">
      <c r="A156" s="27" t="s">
        <v>16876</v>
      </c>
      <c r="B156" s="33" t="s">
        <v>9351</v>
      </c>
      <c r="C156" s="35" t="s">
        <v>56</v>
      </c>
      <c r="D156" s="28" t="s">
        <v>356</v>
      </c>
      <c r="E156" s="107">
        <v>7.3666666666666663</v>
      </c>
      <c r="F156" s="27" t="s">
        <v>9</v>
      </c>
      <c r="G156" s="29" t="s">
        <v>8146</v>
      </c>
      <c r="H156" s="110" t="s">
        <v>4323</v>
      </c>
    </row>
    <row r="157" spans="1:8" ht="17.25" customHeight="1">
      <c r="A157" s="27" t="s">
        <v>16876</v>
      </c>
      <c r="B157" s="33" t="s">
        <v>9351</v>
      </c>
      <c r="C157" s="35" t="s">
        <v>57</v>
      </c>
      <c r="D157" s="28" t="s">
        <v>357</v>
      </c>
      <c r="E157" s="107">
        <v>7.2166666666666668</v>
      </c>
      <c r="F157" s="27" t="s">
        <v>9</v>
      </c>
      <c r="G157" s="29" t="s">
        <v>8146</v>
      </c>
      <c r="H157" s="110" t="s">
        <v>4324</v>
      </c>
    </row>
    <row r="158" spans="1:8" ht="17.25" customHeight="1">
      <c r="A158" s="27" t="s">
        <v>16876</v>
      </c>
      <c r="B158" s="33" t="s">
        <v>9351</v>
      </c>
      <c r="C158" s="35" t="s">
        <v>56</v>
      </c>
      <c r="D158" s="28" t="s">
        <v>358</v>
      </c>
      <c r="E158" s="107">
        <v>6.333333333333333</v>
      </c>
      <c r="F158" s="27" t="s">
        <v>9</v>
      </c>
      <c r="G158" s="29" t="s">
        <v>8146</v>
      </c>
      <c r="H158" s="110" t="s">
        <v>4325</v>
      </c>
    </row>
    <row r="159" spans="1:8" ht="17.25" customHeight="1">
      <c r="A159" s="27" t="s">
        <v>16876</v>
      </c>
      <c r="B159" s="33" t="s">
        <v>9351</v>
      </c>
      <c r="C159" s="35" t="s">
        <v>57</v>
      </c>
      <c r="D159" s="28" t="s">
        <v>359</v>
      </c>
      <c r="E159" s="107">
        <v>7.3666666666666663</v>
      </c>
      <c r="F159" s="27" t="s">
        <v>9</v>
      </c>
      <c r="G159" s="29" t="s">
        <v>8146</v>
      </c>
      <c r="H159" s="110" t="s">
        <v>4326</v>
      </c>
    </row>
    <row r="160" spans="1:8" ht="17.25" customHeight="1">
      <c r="A160" s="27" t="s">
        <v>16876</v>
      </c>
      <c r="B160" s="33" t="s">
        <v>9351</v>
      </c>
      <c r="C160" s="35" t="s">
        <v>56</v>
      </c>
      <c r="D160" s="28" t="s">
        <v>360</v>
      </c>
      <c r="E160" s="107">
        <v>5.8</v>
      </c>
      <c r="F160" s="27" t="s">
        <v>9</v>
      </c>
      <c r="G160" s="29" t="s">
        <v>8146</v>
      </c>
      <c r="H160" s="110" t="s">
        <v>4327</v>
      </c>
    </row>
    <row r="161" spans="1:8" ht="17.25" customHeight="1">
      <c r="A161" s="27" t="s">
        <v>16876</v>
      </c>
      <c r="B161" s="33" t="s">
        <v>9351</v>
      </c>
      <c r="C161" s="35" t="s">
        <v>57</v>
      </c>
      <c r="D161" s="28" t="s">
        <v>361</v>
      </c>
      <c r="E161" s="107">
        <v>7.2833333333333332</v>
      </c>
      <c r="F161" s="27" t="s">
        <v>9</v>
      </c>
      <c r="G161" s="29" t="s">
        <v>8146</v>
      </c>
      <c r="H161" s="110" t="s">
        <v>4328</v>
      </c>
    </row>
    <row r="162" spans="1:8" ht="17.25" customHeight="1">
      <c r="A162" s="27" t="s">
        <v>16876</v>
      </c>
      <c r="B162" s="33" t="s">
        <v>9351</v>
      </c>
      <c r="C162" s="35" t="s">
        <v>58</v>
      </c>
      <c r="D162" s="28" t="s">
        <v>362</v>
      </c>
      <c r="E162" s="107">
        <v>6.9333333333333336</v>
      </c>
      <c r="F162" s="27" t="s">
        <v>9</v>
      </c>
      <c r="G162" s="29" t="s">
        <v>8146</v>
      </c>
      <c r="H162" s="110" t="s">
        <v>4329</v>
      </c>
    </row>
    <row r="163" spans="1:8" ht="17.25" customHeight="1">
      <c r="A163" s="27" t="s">
        <v>16876</v>
      </c>
      <c r="B163" s="33" t="s">
        <v>9351</v>
      </c>
      <c r="C163" s="35" t="s">
        <v>57</v>
      </c>
      <c r="D163" s="28" t="s">
        <v>363</v>
      </c>
      <c r="E163" s="107">
        <v>7.5666666666666664</v>
      </c>
      <c r="F163" s="27" t="s">
        <v>9</v>
      </c>
      <c r="G163" s="29" t="s">
        <v>8146</v>
      </c>
      <c r="H163" s="110" t="s">
        <v>4330</v>
      </c>
    </row>
    <row r="164" spans="1:8" ht="17.25" customHeight="1">
      <c r="A164" s="27" t="s">
        <v>16876</v>
      </c>
      <c r="B164" s="33" t="s">
        <v>9351</v>
      </c>
      <c r="C164" s="35" t="s">
        <v>56</v>
      </c>
      <c r="D164" s="28" t="s">
        <v>364</v>
      </c>
      <c r="E164" s="107">
        <v>7.6166666666666663</v>
      </c>
      <c r="F164" s="27" t="s">
        <v>9</v>
      </c>
      <c r="G164" s="29" t="s">
        <v>8146</v>
      </c>
      <c r="H164" s="110" t="s">
        <v>4331</v>
      </c>
    </row>
    <row r="165" spans="1:8" ht="17.25" customHeight="1">
      <c r="A165" s="27" t="s">
        <v>16876</v>
      </c>
      <c r="B165" s="33" t="s">
        <v>9351</v>
      </c>
      <c r="C165" s="35" t="s">
        <v>56</v>
      </c>
      <c r="D165" s="28" t="s">
        <v>365</v>
      </c>
      <c r="E165" s="107">
        <v>7.4</v>
      </c>
      <c r="F165" s="27" t="s">
        <v>9</v>
      </c>
      <c r="G165" s="29" t="s">
        <v>8146</v>
      </c>
      <c r="H165" s="110" t="s">
        <v>4332</v>
      </c>
    </row>
    <row r="166" spans="1:8" ht="17.25" customHeight="1">
      <c r="A166" s="27" t="s">
        <v>16876</v>
      </c>
      <c r="B166" s="33" t="s">
        <v>9351</v>
      </c>
      <c r="C166" s="35" t="s">
        <v>56</v>
      </c>
      <c r="D166" s="28" t="s">
        <v>366</v>
      </c>
      <c r="E166" s="107">
        <v>6.7333333333333334</v>
      </c>
      <c r="F166" s="27" t="s">
        <v>9</v>
      </c>
      <c r="G166" s="29" t="s">
        <v>8146</v>
      </c>
      <c r="H166" s="110" t="s">
        <v>4333</v>
      </c>
    </row>
    <row r="167" spans="1:8" ht="17.25" customHeight="1">
      <c r="A167" s="27" t="s">
        <v>16876</v>
      </c>
      <c r="B167" s="33" t="s">
        <v>9351</v>
      </c>
      <c r="C167" s="35" t="s">
        <v>56</v>
      </c>
      <c r="D167" s="28" t="s">
        <v>367</v>
      </c>
      <c r="E167" s="107">
        <v>7.5666666666666664</v>
      </c>
      <c r="F167" s="27" t="s">
        <v>9</v>
      </c>
      <c r="G167" s="29" t="s">
        <v>8146</v>
      </c>
      <c r="H167" s="110" t="s">
        <v>4334</v>
      </c>
    </row>
    <row r="168" spans="1:8" ht="17.25" customHeight="1">
      <c r="A168" s="27" t="s">
        <v>16876</v>
      </c>
      <c r="B168" s="33" t="s">
        <v>9351</v>
      </c>
      <c r="C168" s="35" t="s">
        <v>57</v>
      </c>
      <c r="D168" s="28" t="s">
        <v>368</v>
      </c>
      <c r="E168" s="107">
        <v>7.0166666666666666</v>
      </c>
      <c r="F168" s="27" t="s">
        <v>9</v>
      </c>
      <c r="G168" s="29" t="s">
        <v>8146</v>
      </c>
      <c r="H168" s="110" t="s">
        <v>4335</v>
      </c>
    </row>
    <row r="169" spans="1:8" ht="17.25" customHeight="1">
      <c r="A169" s="27" t="s">
        <v>16876</v>
      </c>
      <c r="B169" s="33" t="s">
        <v>9351</v>
      </c>
      <c r="C169" s="35" t="s">
        <v>56</v>
      </c>
      <c r="D169" s="28" t="s">
        <v>369</v>
      </c>
      <c r="E169" s="107">
        <v>6.15</v>
      </c>
      <c r="F169" s="27" t="s">
        <v>9</v>
      </c>
      <c r="G169" s="29" t="s">
        <v>8146</v>
      </c>
      <c r="H169" s="110" t="s">
        <v>4336</v>
      </c>
    </row>
    <row r="170" spans="1:8" ht="17.25" customHeight="1">
      <c r="A170" s="27" t="s">
        <v>16876</v>
      </c>
      <c r="B170" s="33" t="s">
        <v>9351</v>
      </c>
      <c r="C170" s="35" t="s">
        <v>56</v>
      </c>
      <c r="D170" s="28" t="s">
        <v>370</v>
      </c>
      <c r="E170" s="107">
        <v>5.9</v>
      </c>
      <c r="F170" s="27" t="s">
        <v>9</v>
      </c>
      <c r="G170" s="29" t="s">
        <v>8146</v>
      </c>
      <c r="H170" s="110" t="s">
        <v>4337</v>
      </c>
    </row>
    <row r="171" spans="1:8" ht="17.25" customHeight="1">
      <c r="A171" s="27" t="s">
        <v>16876</v>
      </c>
      <c r="B171" s="33" t="s">
        <v>9351</v>
      </c>
      <c r="C171" s="35" t="s">
        <v>56</v>
      </c>
      <c r="D171" s="28" t="s">
        <v>371</v>
      </c>
      <c r="E171" s="107">
        <v>6.4833333333333334</v>
      </c>
      <c r="F171" s="27" t="s">
        <v>9</v>
      </c>
      <c r="G171" s="29" t="s">
        <v>8146</v>
      </c>
      <c r="H171" s="110" t="s">
        <v>4338</v>
      </c>
    </row>
    <row r="172" spans="1:8" ht="17.25" customHeight="1">
      <c r="A172" s="27" t="s">
        <v>16876</v>
      </c>
      <c r="B172" s="33" t="s">
        <v>9351</v>
      </c>
      <c r="C172" s="35" t="s">
        <v>56</v>
      </c>
      <c r="D172" s="28" t="s">
        <v>372</v>
      </c>
      <c r="E172" s="107">
        <v>7.3166666666666664</v>
      </c>
      <c r="F172" s="27" t="s">
        <v>9</v>
      </c>
      <c r="G172" s="29" t="s">
        <v>8146</v>
      </c>
      <c r="H172" s="110" t="s">
        <v>4339</v>
      </c>
    </row>
    <row r="173" spans="1:8" ht="17.25" customHeight="1">
      <c r="A173" s="27" t="s">
        <v>16876</v>
      </c>
      <c r="B173" s="33" t="s">
        <v>9351</v>
      </c>
      <c r="C173" s="35" t="s">
        <v>56</v>
      </c>
      <c r="D173" s="28" t="s">
        <v>373</v>
      </c>
      <c r="E173" s="107">
        <v>6.0166666666666666</v>
      </c>
      <c r="F173" s="27" t="s">
        <v>9</v>
      </c>
      <c r="G173" s="29" t="s">
        <v>8146</v>
      </c>
      <c r="H173" s="110" t="s">
        <v>4340</v>
      </c>
    </row>
    <row r="174" spans="1:8" ht="17.25" customHeight="1">
      <c r="A174" s="27" t="s">
        <v>16876</v>
      </c>
      <c r="B174" s="33" t="s">
        <v>9351</v>
      </c>
      <c r="C174" s="35" t="s">
        <v>56</v>
      </c>
      <c r="D174" s="28" t="s">
        <v>374</v>
      </c>
      <c r="E174" s="107">
        <v>7.2</v>
      </c>
      <c r="F174" s="27" t="s">
        <v>9</v>
      </c>
      <c r="G174" s="29" t="s">
        <v>8146</v>
      </c>
      <c r="H174" s="110" t="s">
        <v>4341</v>
      </c>
    </row>
    <row r="175" spans="1:8" ht="17.25" customHeight="1">
      <c r="A175" s="27" t="s">
        <v>16876</v>
      </c>
      <c r="B175" s="33" t="s">
        <v>9351</v>
      </c>
      <c r="C175" s="35" t="s">
        <v>56</v>
      </c>
      <c r="D175" s="28" t="s">
        <v>375</v>
      </c>
      <c r="E175" s="107">
        <v>6.5166666666666666</v>
      </c>
      <c r="F175" s="27" t="s">
        <v>9</v>
      </c>
      <c r="G175" s="29" t="s">
        <v>8146</v>
      </c>
      <c r="H175" s="110" t="s">
        <v>4342</v>
      </c>
    </row>
    <row r="176" spans="1:8" ht="17.25" customHeight="1">
      <c r="A176" s="27" t="s">
        <v>16876</v>
      </c>
      <c r="B176" s="33" t="s">
        <v>9351</v>
      </c>
      <c r="C176" s="35" t="s">
        <v>56</v>
      </c>
      <c r="D176" s="28" t="s">
        <v>376</v>
      </c>
      <c r="E176" s="107">
        <v>4.95</v>
      </c>
      <c r="F176" s="27" t="s">
        <v>9</v>
      </c>
      <c r="G176" s="29" t="s">
        <v>8146</v>
      </c>
      <c r="H176" s="110" t="s">
        <v>4343</v>
      </c>
    </row>
    <row r="177" spans="1:8" ht="17.25" customHeight="1">
      <c r="A177" s="27" t="s">
        <v>16876</v>
      </c>
      <c r="B177" s="33" t="s">
        <v>9351</v>
      </c>
      <c r="C177" s="35" t="s">
        <v>56</v>
      </c>
      <c r="D177" s="28" t="s">
        <v>377</v>
      </c>
      <c r="E177" s="107">
        <v>5.3833333333333337</v>
      </c>
      <c r="F177" s="27" t="s">
        <v>9</v>
      </c>
      <c r="G177" s="29" t="s">
        <v>8146</v>
      </c>
      <c r="H177" s="110" t="s">
        <v>4344</v>
      </c>
    </row>
    <row r="178" spans="1:8" ht="17.25" customHeight="1">
      <c r="A178" s="27" t="s">
        <v>16876</v>
      </c>
      <c r="B178" s="33" t="s">
        <v>9351</v>
      </c>
      <c r="C178" s="35" t="s">
        <v>56</v>
      </c>
      <c r="D178" s="28" t="s">
        <v>378</v>
      </c>
      <c r="E178" s="107">
        <v>6.333333333333333</v>
      </c>
      <c r="F178" s="27" t="s">
        <v>9</v>
      </c>
      <c r="G178" s="29" t="s">
        <v>8146</v>
      </c>
      <c r="H178" s="110" t="s">
        <v>4345</v>
      </c>
    </row>
    <row r="179" spans="1:8" ht="17.25" customHeight="1">
      <c r="A179" s="27" t="s">
        <v>16876</v>
      </c>
      <c r="B179" s="33" t="s">
        <v>9351</v>
      </c>
      <c r="C179" s="35" t="s">
        <v>59</v>
      </c>
      <c r="D179" s="28" t="s">
        <v>379</v>
      </c>
      <c r="E179" s="107">
        <v>5.3</v>
      </c>
      <c r="F179" s="27" t="s">
        <v>9</v>
      </c>
      <c r="G179" s="29" t="s">
        <v>8146</v>
      </c>
      <c r="H179" s="110" t="s">
        <v>4346</v>
      </c>
    </row>
    <row r="180" spans="1:8" ht="17.25" customHeight="1">
      <c r="A180" s="27" t="s">
        <v>16876</v>
      </c>
      <c r="B180" s="33" t="s">
        <v>9351</v>
      </c>
      <c r="C180" s="35" t="s">
        <v>59</v>
      </c>
      <c r="D180" s="28" t="s">
        <v>380</v>
      </c>
      <c r="E180" s="107">
        <v>6.3666666666666663</v>
      </c>
      <c r="F180" s="27" t="s">
        <v>9</v>
      </c>
      <c r="G180" s="29" t="s">
        <v>8146</v>
      </c>
      <c r="H180" s="110" t="s">
        <v>4347</v>
      </c>
    </row>
    <row r="181" spans="1:8" ht="17.25" customHeight="1">
      <c r="A181" s="27" t="s">
        <v>16876</v>
      </c>
      <c r="B181" s="33" t="s">
        <v>9351</v>
      </c>
      <c r="C181" s="35" t="s">
        <v>59</v>
      </c>
      <c r="D181" s="28" t="s">
        <v>381</v>
      </c>
      <c r="E181" s="107">
        <v>5.7833333333333332</v>
      </c>
      <c r="F181" s="27" t="s">
        <v>9</v>
      </c>
      <c r="G181" s="29" t="s">
        <v>8146</v>
      </c>
      <c r="H181" s="110" t="s">
        <v>4348</v>
      </c>
    </row>
    <row r="182" spans="1:8" ht="17.25" customHeight="1">
      <c r="A182" s="27" t="s">
        <v>16876</v>
      </c>
      <c r="B182" s="33" t="s">
        <v>9351</v>
      </c>
      <c r="C182" s="35" t="s">
        <v>59</v>
      </c>
      <c r="D182" s="28" t="s">
        <v>382</v>
      </c>
      <c r="E182" s="107">
        <v>6.0166666666666666</v>
      </c>
      <c r="F182" s="27" t="s">
        <v>9</v>
      </c>
      <c r="G182" s="29" t="s">
        <v>8146</v>
      </c>
      <c r="H182" s="110" t="s">
        <v>4349</v>
      </c>
    </row>
    <row r="183" spans="1:8" ht="17.25" customHeight="1">
      <c r="A183" s="27" t="s">
        <v>16876</v>
      </c>
      <c r="B183" s="33" t="s">
        <v>9351</v>
      </c>
      <c r="C183" s="35" t="s">
        <v>59</v>
      </c>
      <c r="D183" s="28" t="s">
        <v>383</v>
      </c>
      <c r="E183" s="107">
        <v>5.4666666666666668</v>
      </c>
      <c r="F183" s="27" t="s">
        <v>9</v>
      </c>
      <c r="G183" s="29" t="s">
        <v>8146</v>
      </c>
      <c r="H183" s="110" t="s">
        <v>4350</v>
      </c>
    </row>
    <row r="184" spans="1:8" ht="17.25" customHeight="1">
      <c r="A184" s="27" t="s">
        <v>16876</v>
      </c>
      <c r="B184" s="33" t="s">
        <v>9351</v>
      </c>
      <c r="C184" s="35" t="s">
        <v>59</v>
      </c>
      <c r="D184" s="28" t="s">
        <v>384</v>
      </c>
      <c r="E184" s="107">
        <v>5.7</v>
      </c>
      <c r="F184" s="27" t="s">
        <v>9</v>
      </c>
      <c r="G184" s="29" t="s">
        <v>8146</v>
      </c>
      <c r="H184" s="110" t="s">
        <v>4351</v>
      </c>
    </row>
    <row r="185" spans="1:8" ht="17.25" customHeight="1">
      <c r="A185" s="27" t="s">
        <v>16876</v>
      </c>
      <c r="B185" s="33" t="s">
        <v>9351</v>
      </c>
      <c r="C185" s="35" t="s">
        <v>59</v>
      </c>
      <c r="D185" s="28" t="s">
        <v>385</v>
      </c>
      <c r="E185" s="107">
        <v>5.3833333333333337</v>
      </c>
      <c r="F185" s="27" t="s">
        <v>9</v>
      </c>
      <c r="G185" s="29" t="s">
        <v>8146</v>
      </c>
      <c r="H185" s="110" t="s">
        <v>4352</v>
      </c>
    </row>
    <row r="186" spans="1:8" ht="17.25" customHeight="1">
      <c r="A186" s="27" t="s">
        <v>16876</v>
      </c>
      <c r="B186" s="33" t="s">
        <v>9351</v>
      </c>
      <c r="C186" s="35" t="s">
        <v>59</v>
      </c>
      <c r="D186" s="28" t="s">
        <v>386</v>
      </c>
      <c r="E186" s="107">
        <v>5.416666666666667</v>
      </c>
      <c r="F186" s="27" t="s">
        <v>9</v>
      </c>
      <c r="G186" s="29" t="s">
        <v>8146</v>
      </c>
      <c r="H186" s="110" t="s">
        <v>4353</v>
      </c>
    </row>
    <row r="187" spans="1:8" ht="17.25" customHeight="1">
      <c r="A187" s="27" t="s">
        <v>16876</v>
      </c>
      <c r="B187" s="33" t="s">
        <v>9351</v>
      </c>
      <c r="C187" s="35" t="s">
        <v>59</v>
      </c>
      <c r="D187" s="28" t="s">
        <v>387</v>
      </c>
      <c r="E187" s="107">
        <v>6.0333333333333332</v>
      </c>
      <c r="F187" s="27" t="s">
        <v>9</v>
      </c>
      <c r="G187" s="29" t="s">
        <v>8146</v>
      </c>
      <c r="H187" s="110" t="s">
        <v>4354</v>
      </c>
    </row>
    <row r="188" spans="1:8" ht="17.25" customHeight="1">
      <c r="A188" s="27" t="s">
        <v>16876</v>
      </c>
      <c r="B188" s="33" t="s">
        <v>9351</v>
      </c>
      <c r="C188" s="35" t="s">
        <v>60</v>
      </c>
      <c r="D188" s="28" t="s">
        <v>388</v>
      </c>
      <c r="E188" s="107">
        <v>13.45</v>
      </c>
      <c r="F188" s="27" t="s">
        <v>9</v>
      </c>
      <c r="G188" s="29" t="s">
        <v>8146</v>
      </c>
      <c r="H188" s="110" t="s">
        <v>4355</v>
      </c>
    </row>
    <row r="189" spans="1:8" ht="17.25" customHeight="1">
      <c r="A189" s="27" t="s">
        <v>16876</v>
      </c>
      <c r="B189" s="33" t="s">
        <v>9351</v>
      </c>
      <c r="C189" s="35" t="s">
        <v>61</v>
      </c>
      <c r="D189" s="28" t="s">
        <v>389</v>
      </c>
      <c r="E189" s="107">
        <v>5.8</v>
      </c>
      <c r="F189" s="27" t="s">
        <v>9</v>
      </c>
      <c r="G189" s="29" t="s">
        <v>8146</v>
      </c>
      <c r="H189" s="110" t="s">
        <v>4356</v>
      </c>
    </row>
    <row r="190" spans="1:8" ht="17.25" customHeight="1">
      <c r="A190" s="27" t="s">
        <v>16876</v>
      </c>
      <c r="B190" s="33" t="s">
        <v>9351</v>
      </c>
      <c r="C190" s="35" t="s">
        <v>60</v>
      </c>
      <c r="D190" s="28" t="s">
        <v>390</v>
      </c>
      <c r="E190" s="107">
        <v>13.85</v>
      </c>
      <c r="F190" s="27" t="s">
        <v>9</v>
      </c>
      <c r="G190" s="29" t="s">
        <v>8146</v>
      </c>
      <c r="H190" s="110" t="s">
        <v>4357</v>
      </c>
    </row>
    <row r="191" spans="1:8" ht="17.25" customHeight="1">
      <c r="A191" s="27" t="s">
        <v>16876</v>
      </c>
      <c r="B191" s="33" t="s">
        <v>9351</v>
      </c>
      <c r="C191" s="35" t="s">
        <v>60</v>
      </c>
      <c r="D191" s="28" t="s">
        <v>391</v>
      </c>
      <c r="E191" s="107">
        <v>12.833333333333334</v>
      </c>
      <c r="F191" s="27" t="s">
        <v>9</v>
      </c>
      <c r="G191" s="29" t="s">
        <v>8146</v>
      </c>
      <c r="H191" s="110" t="s">
        <v>4358</v>
      </c>
    </row>
    <row r="192" spans="1:8" ht="17.25" customHeight="1">
      <c r="A192" s="27" t="s">
        <v>16876</v>
      </c>
      <c r="B192" s="33" t="s">
        <v>9351</v>
      </c>
      <c r="C192" s="35" t="s">
        <v>61</v>
      </c>
      <c r="D192" s="28" t="s">
        <v>392</v>
      </c>
      <c r="E192" s="107">
        <v>6.2166666666666668</v>
      </c>
      <c r="F192" s="27" t="s">
        <v>9</v>
      </c>
      <c r="G192" s="29" t="s">
        <v>8146</v>
      </c>
      <c r="H192" s="110" t="s">
        <v>4359</v>
      </c>
    </row>
    <row r="193" spans="1:8" ht="17.25" customHeight="1">
      <c r="A193" s="27" t="s">
        <v>16876</v>
      </c>
      <c r="B193" s="33" t="s">
        <v>9351</v>
      </c>
      <c r="C193" s="35" t="s">
        <v>60</v>
      </c>
      <c r="D193" s="28" t="s">
        <v>393</v>
      </c>
      <c r="E193" s="107">
        <v>11.966666666666667</v>
      </c>
      <c r="F193" s="27" t="s">
        <v>9</v>
      </c>
      <c r="G193" s="29" t="s">
        <v>8146</v>
      </c>
      <c r="H193" s="110" t="s">
        <v>4360</v>
      </c>
    </row>
    <row r="194" spans="1:8" ht="17.25" customHeight="1">
      <c r="A194" s="27" t="s">
        <v>16876</v>
      </c>
      <c r="B194" s="33" t="s">
        <v>9351</v>
      </c>
      <c r="C194" s="35" t="s">
        <v>62</v>
      </c>
      <c r="D194" s="28" t="s">
        <v>394</v>
      </c>
      <c r="E194" s="107">
        <v>5.7</v>
      </c>
      <c r="F194" s="27" t="s">
        <v>9</v>
      </c>
      <c r="G194" s="29" t="s">
        <v>8146</v>
      </c>
      <c r="H194" s="110" t="s">
        <v>4361</v>
      </c>
    </row>
    <row r="195" spans="1:8" ht="17.25" customHeight="1">
      <c r="A195" s="27" t="s">
        <v>16876</v>
      </c>
      <c r="B195" s="33" t="s">
        <v>9351</v>
      </c>
      <c r="C195" s="35" t="s">
        <v>62</v>
      </c>
      <c r="D195" s="28" t="s">
        <v>395</v>
      </c>
      <c r="E195" s="107">
        <v>6.3666666666666663</v>
      </c>
      <c r="F195" s="27" t="s">
        <v>9</v>
      </c>
      <c r="G195" s="29" t="s">
        <v>8146</v>
      </c>
      <c r="H195" s="110" t="s">
        <v>4362</v>
      </c>
    </row>
    <row r="196" spans="1:8" ht="17.25" customHeight="1">
      <c r="A196" s="27" t="s">
        <v>16876</v>
      </c>
      <c r="B196" s="33" t="s">
        <v>9351</v>
      </c>
      <c r="C196" s="35" t="s">
        <v>62</v>
      </c>
      <c r="D196" s="28" t="s">
        <v>396</v>
      </c>
      <c r="E196" s="107">
        <v>6.2833333333333332</v>
      </c>
      <c r="F196" s="27" t="s">
        <v>9</v>
      </c>
      <c r="G196" s="29" t="s">
        <v>8146</v>
      </c>
      <c r="H196" s="110" t="s">
        <v>4363</v>
      </c>
    </row>
    <row r="197" spans="1:8" ht="17.25" customHeight="1">
      <c r="A197" s="27" t="s">
        <v>16876</v>
      </c>
      <c r="B197" s="33" t="s">
        <v>9351</v>
      </c>
      <c r="C197" s="35" t="s">
        <v>63</v>
      </c>
      <c r="D197" s="28" t="s">
        <v>397</v>
      </c>
      <c r="E197" s="107">
        <v>6.166666666666667</v>
      </c>
      <c r="F197" s="27" t="s">
        <v>9</v>
      </c>
      <c r="G197" s="29" t="s">
        <v>8146</v>
      </c>
      <c r="H197" s="110" t="s">
        <v>4364</v>
      </c>
    </row>
    <row r="198" spans="1:8" ht="17.25" customHeight="1">
      <c r="A198" s="27" t="s">
        <v>16876</v>
      </c>
      <c r="B198" s="33" t="s">
        <v>9351</v>
      </c>
      <c r="C198" s="35" t="s">
        <v>62</v>
      </c>
      <c r="D198" s="28" t="s">
        <v>398</v>
      </c>
      <c r="E198" s="107">
        <v>6.416666666666667</v>
      </c>
      <c r="F198" s="27" t="s">
        <v>9</v>
      </c>
      <c r="G198" s="29" t="s">
        <v>8146</v>
      </c>
      <c r="H198" s="110" t="s">
        <v>4365</v>
      </c>
    </row>
    <row r="199" spans="1:8" ht="17.25" customHeight="1">
      <c r="A199" s="27" t="s">
        <v>16876</v>
      </c>
      <c r="B199" s="33" t="s">
        <v>9351</v>
      </c>
      <c r="C199" s="35" t="s">
        <v>62</v>
      </c>
      <c r="D199" s="28" t="s">
        <v>399</v>
      </c>
      <c r="E199" s="107">
        <v>7.2333333333333334</v>
      </c>
      <c r="F199" s="27" t="s">
        <v>9</v>
      </c>
      <c r="G199" s="29" t="s">
        <v>8146</v>
      </c>
      <c r="H199" s="110" t="s">
        <v>4366</v>
      </c>
    </row>
    <row r="200" spans="1:8" ht="17.25" customHeight="1">
      <c r="A200" s="27" t="s">
        <v>16876</v>
      </c>
      <c r="B200" s="33" t="s">
        <v>9351</v>
      </c>
      <c r="C200" s="35" t="s">
        <v>64</v>
      </c>
      <c r="D200" s="28" t="s">
        <v>400</v>
      </c>
      <c r="E200" s="107">
        <v>14.716666666666667</v>
      </c>
      <c r="F200" s="27" t="s">
        <v>9</v>
      </c>
      <c r="G200" s="29" t="s">
        <v>8146</v>
      </c>
      <c r="H200" s="110" t="s">
        <v>4367</v>
      </c>
    </row>
    <row r="201" spans="1:8" ht="17.25" customHeight="1">
      <c r="A201" s="27" t="s">
        <v>16876</v>
      </c>
      <c r="B201" s="33" t="s">
        <v>9351</v>
      </c>
      <c r="C201" s="35" t="s">
        <v>64</v>
      </c>
      <c r="D201" s="28" t="s">
        <v>401</v>
      </c>
      <c r="E201" s="107">
        <v>17.966666666666665</v>
      </c>
      <c r="F201" s="27" t="s">
        <v>9</v>
      </c>
      <c r="G201" s="29" t="s">
        <v>8146</v>
      </c>
      <c r="H201" s="110" t="s">
        <v>4368</v>
      </c>
    </row>
    <row r="202" spans="1:8" ht="17.25" customHeight="1">
      <c r="A202" s="27" t="s">
        <v>16876</v>
      </c>
      <c r="B202" s="33" t="s">
        <v>9351</v>
      </c>
      <c r="C202" s="35" t="s">
        <v>64</v>
      </c>
      <c r="D202" s="28" t="s">
        <v>402</v>
      </c>
      <c r="E202" s="107">
        <v>15.733333333333333</v>
      </c>
      <c r="F202" s="27" t="s">
        <v>9</v>
      </c>
      <c r="G202" s="29" t="s">
        <v>8146</v>
      </c>
      <c r="H202" s="110" t="s">
        <v>4369</v>
      </c>
    </row>
    <row r="203" spans="1:8" ht="17.25" customHeight="1">
      <c r="A203" s="27" t="s">
        <v>16876</v>
      </c>
      <c r="B203" s="33" t="s">
        <v>9352</v>
      </c>
      <c r="C203" s="35" t="s">
        <v>65</v>
      </c>
      <c r="D203" s="28" t="s">
        <v>403</v>
      </c>
      <c r="E203" s="107">
        <v>5.8</v>
      </c>
      <c r="F203" s="27" t="s">
        <v>9</v>
      </c>
      <c r="G203" s="29" t="s">
        <v>8146</v>
      </c>
      <c r="H203" s="110" t="s">
        <v>4370</v>
      </c>
    </row>
    <row r="204" spans="1:8" ht="17.25" customHeight="1">
      <c r="A204" s="27" t="s">
        <v>16876</v>
      </c>
      <c r="B204" s="33" t="s">
        <v>9352</v>
      </c>
      <c r="C204" s="35" t="s">
        <v>65</v>
      </c>
      <c r="D204" s="28" t="s">
        <v>404</v>
      </c>
      <c r="E204" s="107">
        <v>7.05</v>
      </c>
      <c r="F204" s="27" t="s">
        <v>9</v>
      </c>
      <c r="G204" s="29" t="s">
        <v>8146</v>
      </c>
      <c r="H204" s="110" t="s">
        <v>4371</v>
      </c>
    </row>
    <row r="205" spans="1:8" ht="17.25" customHeight="1">
      <c r="A205" s="27" t="s">
        <v>16876</v>
      </c>
      <c r="B205" s="33" t="s">
        <v>9352</v>
      </c>
      <c r="C205" s="35" t="s">
        <v>65</v>
      </c>
      <c r="D205" s="28" t="s">
        <v>405</v>
      </c>
      <c r="E205" s="107">
        <v>6.583333333333333</v>
      </c>
      <c r="F205" s="27" t="s">
        <v>9</v>
      </c>
      <c r="G205" s="29" t="s">
        <v>8146</v>
      </c>
      <c r="H205" s="110" t="s">
        <v>4372</v>
      </c>
    </row>
    <row r="206" spans="1:8" ht="17.25" customHeight="1">
      <c r="A206" s="27" t="s">
        <v>16876</v>
      </c>
      <c r="B206" s="33" t="s">
        <v>9353</v>
      </c>
      <c r="C206" s="35" t="s">
        <v>66</v>
      </c>
      <c r="D206" s="28" t="s">
        <v>406</v>
      </c>
      <c r="E206" s="107">
        <v>7.1333333333333337</v>
      </c>
      <c r="F206" s="27" t="s">
        <v>9</v>
      </c>
      <c r="G206" s="29" t="s">
        <v>8146</v>
      </c>
      <c r="H206" s="110" t="s">
        <v>4373</v>
      </c>
    </row>
    <row r="207" spans="1:8" ht="17.25" customHeight="1">
      <c r="A207" s="27" t="s">
        <v>16876</v>
      </c>
      <c r="B207" s="33" t="s">
        <v>9353</v>
      </c>
      <c r="C207" s="35" t="s">
        <v>66</v>
      </c>
      <c r="D207" s="28" t="s">
        <v>407</v>
      </c>
      <c r="E207" s="107">
        <v>7.0666666666666664</v>
      </c>
      <c r="F207" s="27" t="s">
        <v>9</v>
      </c>
      <c r="G207" s="29" t="s">
        <v>8146</v>
      </c>
      <c r="H207" s="110" t="s">
        <v>4374</v>
      </c>
    </row>
    <row r="208" spans="1:8" ht="17.25" customHeight="1">
      <c r="A208" s="27" t="s">
        <v>16876</v>
      </c>
      <c r="B208" s="33" t="s">
        <v>9353</v>
      </c>
      <c r="C208" s="35" t="s">
        <v>66</v>
      </c>
      <c r="D208" s="28" t="s">
        <v>408</v>
      </c>
      <c r="E208" s="107">
        <v>7.333333333333333</v>
      </c>
      <c r="F208" s="27" t="s">
        <v>9</v>
      </c>
      <c r="G208" s="29" t="s">
        <v>8146</v>
      </c>
      <c r="H208" s="110" t="s">
        <v>4375</v>
      </c>
    </row>
    <row r="209" spans="1:8" ht="17.25" customHeight="1">
      <c r="A209" s="27" t="s">
        <v>16876</v>
      </c>
      <c r="B209" s="33" t="s">
        <v>9353</v>
      </c>
      <c r="C209" s="35" t="s">
        <v>66</v>
      </c>
      <c r="D209" s="28" t="s">
        <v>409</v>
      </c>
      <c r="E209" s="107">
        <v>6.9</v>
      </c>
      <c r="F209" s="27" t="s">
        <v>9</v>
      </c>
      <c r="G209" s="29" t="s">
        <v>8146</v>
      </c>
      <c r="H209" s="110" t="s">
        <v>4376</v>
      </c>
    </row>
    <row r="210" spans="1:8" ht="17.25" customHeight="1">
      <c r="A210" s="27" t="s">
        <v>16876</v>
      </c>
      <c r="B210" s="33" t="s">
        <v>9353</v>
      </c>
      <c r="C210" s="35" t="s">
        <v>66</v>
      </c>
      <c r="D210" s="28" t="s">
        <v>410</v>
      </c>
      <c r="E210" s="107">
        <v>6.8166666666666664</v>
      </c>
      <c r="F210" s="27" t="s">
        <v>9</v>
      </c>
      <c r="G210" s="29" t="s">
        <v>8146</v>
      </c>
      <c r="H210" s="110" t="s">
        <v>4377</v>
      </c>
    </row>
    <row r="211" spans="1:8" ht="17.25" customHeight="1">
      <c r="A211" s="27" t="s">
        <v>16876</v>
      </c>
      <c r="B211" s="33" t="s">
        <v>9353</v>
      </c>
      <c r="C211" s="35" t="s">
        <v>66</v>
      </c>
      <c r="D211" s="28" t="s">
        <v>411</v>
      </c>
      <c r="E211" s="107">
        <v>5.95</v>
      </c>
      <c r="F211" s="27" t="s">
        <v>9</v>
      </c>
      <c r="G211" s="29" t="s">
        <v>8146</v>
      </c>
      <c r="H211" s="110" t="s">
        <v>4378</v>
      </c>
    </row>
    <row r="212" spans="1:8" ht="17.25" customHeight="1">
      <c r="A212" s="27" t="s">
        <v>16876</v>
      </c>
      <c r="B212" s="33" t="s">
        <v>9353</v>
      </c>
      <c r="C212" s="35" t="s">
        <v>66</v>
      </c>
      <c r="D212" s="28" t="s">
        <v>412</v>
      </c>
      <c r="E212" s="107">
        <v>6.7</v>
      </c>
      <c r="F212" s="27" t="s">
        <v>9</v>
      </c>
      <c r="G212" s="29" t="s">
        <v>8146</v>
      </c>
      <c r="H212" s="110" t="s">
        <v>4379</v>
      </c>
    </row>
    <row r="213" spans="1:8" ht="17.25" customHeight="1">
      <c r="A213" s="27" t="s">
        <v>16876</v>
      </c>
      <c r="B213" s="33" t="s">
        <v>9353</v>
      </c>
      <c r="C213" s="35" t="s">
        <v>66</v>
      </c>
      <c r="D213" s="28" t="s">
        <v>413</v>
      </c>
      <c r="E213" s="107">
        <v>7.7166666666666668</v>
      </c>
      <c r="F213" s="27" t="s">
        <v>9</v>
      </c>
      <c r="G213" s="29" t="s">
        <v>8146</v>
      </c>
      <c r="H213" s="110" t="s">
        <v>4380</v>
      </c>
    </row>
    <row r="214" spans="1:8" ht="17.25" customHeight="1">
      <c r="A214" s="27" t="s">
        <v>16876</v>
      </c>
      <c r="B214" s="33" t="s">
        <v>9353</v>
      </c>
      <c r="C214" s="35" t="s">
        <v>66</v>
      </c>
      <c r="D214" s="28" t="s">
        <v>414</v>
      </c>
      <c r="E214" s="107">
        <v>6.333333333333333</v>
      </c>
      <c r="F214" s="27" t="s">
        <v>9</v>
      </c>
      <c r="G214" s="29" t="s">
        <v>8146</v>
      </c>
      <c r="H214" s="110" t="s">
        <v>4381</v>
      </c>
    </row>
    <row r="215" spans="1:8" ht="17.25" customHeight="1">
      <c r="A215" s="27" t="s">
        <v>16876</v>
      </c>
      <c r="B215" s="33" t="s">
        <v>9353</v>
      </c>
      <c r="C215" s="35" t="s">
        <v>66</v>
      </c>
      <c r="D215" s="28" t="s">
        <v>415</v>
      </c>
      <c r="E215" s="107">
        <v>6.1166666666666663</v>
      </c>
      <c r="F215" s="27" t="s">
        <v>9</v>
      </c>
      <c r="G215" s="29" t="s">
        <v>8146</v>
      </c>
      <c r="H215" s="110" t="s">
        <v>4382</v>
      </c>
    </row>
    <row r="216" spans="1:8" ht="17.25" customHeight="1">
      <c r="A216" s="27" t="s">
        <v>16876</v>
      </c>
      <c r="B216" s="33" t="s">
        <v>9353</v>
      </c>
      <c r="C216" s="35" t="s">
        <v>66</v>
      </c>
      <c r="D216" s="28" t="s">
        <v>416</v>
      </c>
      <c r="E216" s="107">
        <v>7.3666666666666663</v>
      </c>
      <c r="F216" s="27" t="s">
        <v>9</v>
      </c>
      <c r="G216" s="29" t="s">
        <v>8146</v>
      </c>
      <c r="H216" s="110" t="s">
        <v>4383</v>
      </c>
    </row>
    <row r="217" spans="1:8" ht="17.25" customHeight="1">
      <c r="A217" s="27" t="s">
        <v>16876</v>
      </c>
      <c r="B217" s="33" t="s">
        <v>9353</v>
      </c>
      <c r="C217" s="35" t="s">
        <v>67</v>
      </c>
      <c r="D217" s="28" t="s">
        <v>417</v>
      </c>
      <c r="E217" s="107">
        <v>6.583333333333333</v>
      </c>
      <c r="F217" s="27" t="s">
        <v>9</v>
      </c>
      <c r="G217" s="29" t="s">
        <v>8146</v>
      </c>
      <c r="H217" s="110" t="s">
        <v>4384</v>
      </c>
    </row>
    <row r="218" spans="1:8" ht="17.25" customHeight="1">
      <c r="A218" s="27" t="s">
        <v>16876</v>
      </c>
      <c r="B218" s="33" t="s">
        <v>9353</v>
      </c>
      <c r="C218" s="35" t="s">
        <v>68</v>
      </c>
      <c r="D218" s="28" t="s">
        <v>418</v>
      </c>
      <c r="E218" s="107">
        <v>7.1333333333333337</v>
      </c>
      <c r="F218" s="27" t="s">
        <v>9</v>
      </c>
      <c r="G218" s="29" t="s">
        <v>8146</v>
      </c>
      <c r="H218" s="110" t="s">
        <v>4385</v>
      </c>
    </row>
    <row r="219" spans="1:8" ht="17.25" customHeight="1">
      <c r="A219" s="27" t="s">
        <v>16876</v>
      </c>
      <c r="B219" s="33" t="s">
        <v>9353</v>
      </c>
      <c r="C219" s="35" t="s">
        <v>67</v>
      </c>
      <c r="D219" s="28" t="s">
        <v>419</v>
      </c>
      <c r="E219" s="107">
        <v>7.3666666666666663</v>
      </c>
      <c r="F219" s="27" t="s">
        <v>9</v>
      </c>
      <c r="G219" s="29" t="s">
        <v>8146</v>
      </c>
      <c r="H219" s="110" t="s">
        <v>4386</v>
      </c>
    </row>
    <row r="220" spans="1:8" ht="17.25" customHeight="1">
      <c r="A220" s="27" t="s">
        <v>16876</v>
      </c>
      <c r="B220" s="33" t="s">
        <v>9353</v>
      </c>
      <c r="C220" s="35" t="s">
        <v>68</v>
      </c>
      <c r="D220" s="28" t="s">
        <v>420</v>
      </c>
      <c r="E220" s="107">
        <v>7.5666666666666664</v>
      </c>
      <c r="F220" s="27" t="s">
        <v>9</v>
      </c>
      <c r="G220" s="29" t="s">
        <v>8146</v>
      </c>
      <c r="H220" s="110" t="s">
        <v>4387</v>
      </c>
    </row>
    <row r="221" spans="1:8" ht="17.25" customHeight="1">
      <c r="A221" s="27" t="s">
        <v>16876</v>
      </c>
      <c r="B221" s="33" t="s">
        <v>9353</v>
      </c>
      <c r="C221" s="35" t="s">
        <v>69</v>
      </c>
      <c r="D221" s="28" t="s">
        <v>421</v>
      </c>
      <c r="E221" s="107">
        <v>6.416666666666667</v>
      </c>
      <c r="F221" s="27" t="s">
        <v>9</v>
      </c>
      <c r="G221" s="29" t="s">
        <v>8146</v>
      </c>
      <c r="H221" s="110" t="s">
        <v>4388</v>
      </c>
    </row>
    <row r="222" spans="1:8" ht="17.25" customHeight="1">
      <c r="A222" s="27" t="s">
        <v>16876</v>
      </c>
      <c r="B222" s="33" t="s">
        <v>9353</v>
      </c>
      <c r="C222" s="35" t="s">
        <v>67</v>
      </c>
      <c r="D222" s="28" t="s">
        <v>422</v>
      </c>
      <c r="E222" s="107">
        <v>7.25</v>
      </c>
      <c r="F222" s="27" t="s">
        <v>9</v>
      </c>
      <c r="G222" s="29" t="s">
        <v>8146</v>
      </c>
      <c r="H222" s="110" t="s">
        <v>4389</v>
      </c>
    </row>
    <row r="223" spans="1:8" ht="17.25" customHeight="1">
      <c r="A223" s="27" t="s">
        <v>16876</v>
      </c>
      <c r="B223" s="33" t="s">
        <v>9353</v>
      </c>
      <c r="C223" s="35" t="s">
        <v>68</v>
      </c>
      <c r="D223" s="28" t="s">
        <v>423</v>
      </c>
      <c r="E223" s="107">
        <v>6.9333333333333336</v>
      </c>
      <c r="F223" s="27" t="s">
        <v>9</v>
      </c>
      <c r="G223" s="29" t="s">
        <v>8146</v>
      </c>
      <c r="H223" s="110" t="s">
        <v>4390</v>
      </c>
    </row>
    <row r="224" spans="1:8" ht="17.25" customHeight="1">
      <c r="A224" s="27" t="s">
        <v>16876</v>
      </c>
      <c r="B224" s="33" t="s">
        <v>9353</v>
      </c>
      <c r="C224" s="35" t="s">
        <v>69</v>
      </c>
      <c r="D224" s="28" t="s">
        <v>424</v>
      </c>
      <c r="E224" s="107">
        <v>5.916666666666667</v>
      </c>
      <c r="F224" s="27" t="s">
        <v>9</v>
      </c>
      <c r="G224" s="29" t="s">
        <v>8146</v>
      </c>
      <c r="H224" s="110" t="s">
        <v>4391</v>
      </c>
    </row>
    <row r="225" spans="1:8" ht="17.25" customHeight="1">
      <c r="A225" s="27" t="s">
        <v>16876</v>
      </c>
      <c r="B225" s="33" t="s">
        <v>9353</v>
      </c>
      <c r="C225" s="35" t="s">
        <v>67</v>
      </c>
      <c r="D225" s="28" t="s">
        <v>425</v>
      </c>
      <c r="E225" s="107">
        <v>7.3</v>
      </c>
      <c r="F225" s="27" t="s">
        <v>9</v>
      </c>
      <c r="G225" s="29" t="s">
        <v>8146</v>
      </c>
      <c r="H225" s="110" t="s">
        <v>4392</v>
      </c>
    </row>
    <row r="226" spans="1:8" ht="17.25" customHeight="1">
      <c r="A226" s="27" t="s">
        <v>16876</v>
      </c>
      <c r="B226" s="33" t="s">
        <v>9353</v>
      </c>
      <c r="C226" s="35" t="s">
        <v>68</v>
      </c>
      <c r="D226" s="28" t="s">
        <v>426</v>
      </c>
      <c r="E226" s="107">
        <v>6.5</v>
      </c>
      <c r="F226" s="27" t="s">
        <v>9</v>
      </c>
      <c r="G226" s="29" t="s">
        <v>8146</v>
      </c>
      <c r="H226" s="110" t="s">
        <v>4393</v>
      </c>
    </row>
    <row r="227" spans="1:8" ht="17.25" customHeight="1">
      <c r="A227" s="27" t="s">
        <v>16876</v>
      </c>
      <c r="B227" s="33" t="s">
        <v>9353</v>
      </c>
      <c r="C227" s="35" t="s">
        <v>67</v>
      </c>
      <c r="D227" s="28" t="s">
        <v>427</v>
      </c>
      <c r="E227" s="107">
        <v>7.25</v>
      </c>
      <c r="F227" s="27" t="s">
        <v>9</v>
      </c>
      <c r="G227" s="29" t="s">
        <v>8146</v>
      </c>
      <c r="H227" s="110" t="s">
        <v>4394</v>
      </c>
    </row>
    <row r="228" spans="1:8" ht="17.25" customHeight="1">
      <c r="A228" s="27" t="s">
        <v>16876</v>
      </c>
      <c r="B228" s="33" t="s">
        <v>9353</v>
      </c>
      <c r="C228" s="35" t="s">
        <v>69</v>
      </c>
      <c r="D228" s="28" t="s">
        <v>428</v>
      </c>
      <c r="E228" s="107">
        <v>6.3</v>
      </c>
      <c r="F228" s="27" t="s">
        <v>9</v>
      </c>
      <c r="G228" s="29" t="s">
        <v>8146</v>
      </c>
      <c r="H228" s="110" t="s">
        <v>4395</v>
      </c>
    </row>
    <row r="229" spans="1:8" ht="17.25" customHeight="1">
      <c r="A229" s="27" t="s">
        <v>16876</v>
      </c>
      <c r="B229" s="33" t="s">
        <v>9353</v>
      </c>
      <c r="C229" s="35" t="s">
        <v>68</v>
      </c>
      <c r="D229" s="28" t="s">
        <v>429</v>
      </c>
      <c r="E229" s="107">
        <v>7.3666666666666663</v>
      </c>
      <c r="F229" s="27" t="s">
        <v>9</v>
      </c>
      <c r="G229" s="29" t="s">
        <v>8146</v>
      </c>
      <c r="H229" s="110" t="s">
        <v>4396</v>
      </c>
    </row>
    <row r="230" spans="1:8" ht="17.25" customHeight="1">
      <c r="A230" s="27" t="s">
        <v>16876</v>
      </c>
      <c r="B230" s="33" t="s">
        <v>9353</v>
      </c>
      <c r="C230" s="35" t="s">
        <v>68</v>
      </c>
      <c r="D230" s="28" t="s">
        <v>430</v>
      </c>
      <c r="E230" s="107">
        <v>6.75</v>
      </c>
      <c r="F230" s="27" t="s">
        <v>9</v>
      </c>
      <c r="G230" s="29" t="s">
        <v>8146</v>
      </c>
      <c r="H230" s="110" t="s">
        <v>4397</v>
      </c>
    </row>
    <row r="231" spans="1:8" ht="17.25" customHeight="1">
      <c r="A231" s="27" t="s">
        <v>16876</v>
      </c>
      <c r="B231" s="33" t="s">
        <v>9353</v>
      </c>
      <c r="C231" s="35" t="s">
        <v>67</v>
      </c>
      <c r="D231" s="28" t="s">
        <v>431</v>
      </c>
      <c r="E231" s="107">
        <v>7.2666666666666666</v>
      </c>
      <c r="F231" s="27" t="s">
        <v>9</v>
      </c>
      <c r="G231" s="29" t="s">
        <v>8146</v>
      </c>
      <c r="H231" s="110" t="s">
        <v>4398</v>
      </c>
    </row>
    <row r="232" spans="1:8" ht="17.25" customHeight="1">
      <c r="A232" s="27" t="s">
        <v>16876</v>
      </c>
      <c r="B232" s="33" t="s">
        <v>9353</v>
      </c>
      <c r="C232" s="35" t="s">
        <v>68</v>
      </c>
      <c r="D232" s="28" t="s">
        <v>432</v>
      </c>
      <c r="E232" s="107">
        <v>6.8</v>
      </c>
      <c r="F232" s="27" t="s">
        <v>9</v>
      </c>
      <c r="G232" s="29" t="s">
        <v>8146</v>
      </c>
      <c r="H232" s="110" t="s">
        <v>4399</v>
      </c>
    </row>
    <row r="233" spans="1:8" ht="17.25" customHeight="1">
      <c r="A233" s="27" t="s">
        <v>16876</v>
      </c>
      <c r="B233" s="33" t="s">
        <v>9353</v>
      </c>
      <c r="C233" s="35" t="s">
        <v>67</v>
      </c>
      <c r="D233" s="28" t="s">
        <v>433</v>
      </c>
      <c r="E233" s="107">
        <v>7.3666666666666663</v>
      </c>
      <c r="F233" s="27" t="s">
        <v>9</v>
      </c>
      <c r="G233" s="29" t="s">
        <v>8146</v>
      </c>
      <c r="H233" s="110" t="s">
        <v>4400</v>
      </c>
    </row>
    <row r="234" spans="1:8" ht="17.25" customHeight="1">
      <c r="A234" s="27" t="s">
        <v>16876</v>
      </c>
      <c r="B234" s="33" t="s">
        <v>9353</v>
      </c>
      <c r="C234" s="35" t="s">
        <v>68</v>
      </c>
      <c r="D234" s="28" t="s">
        <v>434</v>
      </c>
      <c r="E234" s="107">
        <v>6.416666666666667</v>
      </c>
      <c r="F234" s="27" t="s">
        <v>9</v>
      </c>
      <c r="G234" s="29" t="s">
        <v>8146</v>
      </c>
      <c r="H234" s="110" t="s">
        <v>4401</v>
      </c>
    </row>
    <row r="235" spans="1:8" ht="17.25" customHeight="1">
      <c r="A235" s="27" t="s">
        <v>16876</v>
      </c>
      <c r="B235" s="33" t="s">
        <v>9353</v>
      </c>
      <c r="C235" s="35" t="s">
        <v>67</v>
      </c>
      <c r="D235" s="28" t="s">
        <v>435</v>
      </c>
      <c r="E235" s="107">
        <v>8.4166666666666661</v>
      </c>
      <c r="F235" s="27" t="s">
        <v>9</v>
      </c>
      <c r="G235" s="29" t="s">
        <v>8146</v>
      </c>
      <c r="H235" s="110" t="s">
        <v>4402</v>
      </c>
    </row>
    <row r="236" spans="1:8" ht="17.25" customHeight="1">
      <c r="A236" s="27" t="s">
        <v>16876</v>
      </c>
      <c r="B236" s="33" t="s">
        <v>9353</v>
      </c>
      <c r="C236" s="35" t="s">
        <v>68</v>
      </c>
      <c r="D236" s="28" t="s">
        <v>436</v>
      </c>
      <c r="E236" s="107">
        <v>7.4</v>
      </c>
      <c r="F236" s="27" t="s">
        <v>9</v>
      </c>
      <c r="G236" s="29" t="s">
        <v>8146</v>
      </c>
      <c r="H236" s="110" t="s">
        <v>4403</v>
      </c>
    </row>
    <row r="237" spans="1:8" ht="17.25" customHeight="1">
      <c r="A237" s="27" t="s">
        <v>16876</v>
      </c>
      <c r="B237" s="33" t="s">
        <v>9353</v>
      </c>
      <c r="C237" s="35" t="s">
        <v>67</v>
      </c>
      <c r="D237" s="28" t="s">
        <v>437</v>
      </c>
      <c r="E237" s="107">
        <v>7.9833333333333334</v>
      </c>
      <c r="F237" s="27" t="s">
        <v>9</v>
      </c>
      <c r="G237" s="29" t="s">
        <v>8146</v>
      </c>
      <c r="H237" s="110" t="s">
        <v>4404</v>
      </c>
    </row>
    <row r="238" spans="1:8" ht="17.25" customHeight="1">
      <c r="A238" s="27" t="s">
        <v>16876</v>
      </c>
      <c r="B238" s="33" t="s">
        <v>9353</v>
      </c>
      <c r="C238" s="35" t="s">
        <v>67</v>
      </c>
      <c r="D238" s="28" t="s">
        <v>438</v>
      </c>
      <c r="E238" s="107">
        <v>7.8666666666666663</v>
      </c>
      <c r="F238" s="27" t="s">
        <v>9</v>
      </c>
      <c r="G238" s="29" t="s">
        <v>8146</v>
      </c>
      <c r="H238" s="110" t="s">
        <v>4405</v>
      </c>
    </row>
    <row r="239" spans="1:8" ht="17.25" customHeight="1">
      <c r="A239" s="27" t="s">
        <v>16876</v>
      </c>
      <c r="B239" s="33" t="s">
        <v>9353</v>
      </c>
      <c r="C239" s="35" t="s">
        <v>68</v>
      </c>
      <c r="D239" s="28" t="s">
        <v>439</v>
      </c>
      <c r="E239" s="107">
        <v>7.2</v>
      </c>
      <c r="F239" s="27" t="s">
        <v>9</v>
      </c>
      <c r="G239" s="29" t="s">
        <v>8146</v>
      </c>
      <c r="H239" s="110" t="s">
        <v>4406</v>
      </c>
    </row>
    <row r="240" spans="1:8" ht="17.25" customHeight="1">
      <c r="A240" s="27" t="s">
        <v>16876</v>
      </c>
      <c r="B240" s="33" t="s">
        <v>9353</v>
      </c>
      <c r="C240" s="35" t="s">
        <v>67</v>
      </c>
      <c r="D240" s="28" t="s">
        <v>440</v>
      </c>
      <c r="E240" s="107">
        <v>7.5166666666666666</v>
      </c>
      <c r="F240" s="27" t="s">
        <v>9</v>
      </c>
      <c r="G240" s="29" t="s">
        <v>8146</v>
      </c>
      <c r="H240" s="110" t="s">
        <v>4407</v>
      </c>
    </row>
    <row r="241" spans="1:8" ht="17.25" customHeight="1">
      <c r="A241" s="27" t="s">
        <v>16876</v>
      </c>
      <c r="B241" s="33" t="s">
        <v>9353</v>
      </c>
      <c r="C241" s="35" t="s">
        <v>69</v>
      </c>
      <c r="D241" s="28" t="s">
        <v>441</v>
      </c>
      <c r="E241" s="107">
        <v>6.1166666666666663</v>
      </c>
      <c r="F241" s="27" t="s">
        <v>9</v>
      </c>
      <c r="G241" s="29" t="s">
        <v>8146</v>
      </c>
      <c r="H241" s="110" t="s">
        <v>4408</v>
      </c>
    </row>
    <row r="242" spans="1:8" ht="17.25" customHeight="1">
      <c r="A242" s="27" t="s">
        <v>16876</v>
      </c>
      <c r="B242" s="33" t="s">
        <v>9353</v>
      </c>
      <c r="C242" s="35" t="s">
        <v>67</v>
      </c>
      <c r="D242" s="28" t="s">
        <v>442</v>
      </c>
      <c r="E242" s="107">
        <v>7.1333333333333337</v>
      </c>
      <c r="F242" s="27" t="s">
        <v>9</v>
      </c>
      <c r="G242" s="29" t="s">
        <v>8146</v>
      </c>
      <c r="H242" s="110" t="s">
        <v>4409</v>
      </c>
    </row>
    <row r="243" spans="1:8" ht="17.25" customHeight="1">
      <c r="A243" s="27" t="s">
        <v>16876</v>
      </c>
      <c r="B243" s="33" t="s">
        <v>9353</v>
      </c>
      <c r="C243" s="35" t="s">
        <v>70</v>
      </c>
      <c r="D243" s="28" t="s">
        <v>443</v>
      </c>
      <c r="E243" s="107">
        <v>7.2666666666666666</v>
      </c>
      <c r="F243" s="27" t="s">
        <v>9</v>
      </c>
      <c r="G243" s="29" t="s">
        <v>8146</v>
      </c>
      <c r="H243" s="110" t="s">
        <v>4410</v>
      </c>
    </row>
    <row r="244" spans="1:8" ht="17.25" customHeight="1">
      <c r="A244" s="27" t="s">
        <v>16876</v>
      </c>
      <c r="B244" s="33" t="s">
        <v>9353</v>
      </c>
      <c r="C244" s="35" t="s">
        <v>70</v>
      </c>
      <c r="D244" s="28" t="s">
        <v>444</v>
      </c>
      <c r="E244" s="107">
        <v>6.35</v>
      </c>
      <c r="F244" s="27" t="s">
        <v>9</v>
      </c>
      <c r="G244" s="29" t="s">
        <v>8146</v>
      </c>
      <c r="H244" s="110" t="s">
        <v>4411</v>
      </c>
    </row>
    <row r="245" spans="1:8" ht="17.25" customHeight="1">
      <c r="A245" s="27" t="s">
        <v>16876</v>
      </c>
      <c r="B245" s="33" t="s">
        <v>9353</v>
      </c>
      <c r="C245" s="35" t="s">
        <v>70</v>
      </c>
      <c r="D245" s="28" t="s">
        <v>445</v>
      </c>
      <c r="E245" s="107">
        <v>6.3833333333333337</v>
      </c>
      <c r="F245" s="27" t="s">
        <v>9</v>
      </c>
      <c r="G245" s="29" t="s">
        <v>8146</v>
      </c>
      <c r="H245" s="110" t="s">
        <v>4412</v>
      </c>
    </row>
    <row r="246" spans="1:8" ht="17.25" customHeight="1">
      <c r="A246" s="27" t="s">
        <v>16876</v>
      </c>
      <c r="B246" s="33" t="s">
        <v>9353</v>
      </c>
      <c r="C246" s="35" t="s">
        <v>70</v>
      </c>
      <c r="D246" s="28" t="s">
        <v>446</v>
      </c>
      <c r="E246" s="107">
        <v>6.8833333333333337</v>
      </c>
      <c r="F246" s="27" t="s">
        <v>9</v>
      </c>
      <c r="G246" s="29" t="s">
        <v>8146</v>
      </c>
      <c r="H246" s="110" t="s">
        <v>4413</v>
      </c>
    </row>
    <row r="247" spans="1:8" ht="17.25" customHeight="1">
      <c r="A247" s="27" t="s">
        <v>16876</v>
      </c>
      <c r="B247" s="33" t="s">
        <v>9353</v>
      </c>
      <c r="C247" s="35" t="s">
        <v>71</v>
      </c>
      <c r="D247" s="28" t="s">
        <v>447</v>
      </c>
      <c r="E247" s="107">
        <v>6.85</v>
      </c>
      <c r="F247" s="27" t="s">
        <v>9</v>
      </c>
      <c r="G247" s="29" t="s">
        <v>8146</v>
      </c>
      <c r="H247" s="110" t="s">
        <v>4414</v>
      </c>
    </row>
    <row r="248" spans="1:8" ht="17.25" customHeight="1">
      <c r="A248" s="27" t="s">
        <v>16876</v>
      </c>
      <c r="B248" s="33" t="s">
        <v>9353</v>
      </c>
      <c r="C248" s="35" t="s">
        <v>72</v>
      </c>
      <c r="D248" s="28" t="s">
        <v>448</v>
      </c>
      <c r="E248" s="107">
        <v>5.5666666666666664</v>
      </c>
      <c r="F248" s="27" t="s">
        <v>9</v>
      </c>
      <c r="G248" s="29" t="s">
        <v>8146</v>
      </c>
      <c r="H248" s="110" t="s">
        <v>4415</v>
      </c>
    </row>
    <row r="249" spans="1:8" ht="17.25" customHeight="1">
      <c r="A249" s="27" t="s">
        <v>16876</v>
      </c>
      <c r="B249" s="33" t="s">
        <v>9353</v>
      </c>
      <c r="C249" s="35" t="s">
        <v>72</v>
      </c>
      <c r="D249" s="28" t="s">
        <v>449</v>
      </c>
      <c r="E249" s="107">
        <v>5.7166666666666668</v>
      </c>
      <c r="F249" s="27" t="s">
        <v>9</v>
      </c>
      <c r="G249" s="29" t="s">
        <v>8146</v>
      </c>
      <c r="H249" s="110" t="s">
        <v>4416</v>
      </c>
    </row>
    <row r="250" spans="1:8" ht="17.25" customHeight="1">
      <c r="A250" s="27" t="s">
        <v>16876</v>
      </c>
      <c r="B250" s="33" t="s">
        <v>9353</v>
      </c>
      <c r="C250" s="35" t="s">
        <v>71</v>
      </c>
      <c r="D250" s="28" t="s">
        <v>450</v>
      </c>
      <c r="E250" s="107">
        <v>6.9</v>
      </c>
      <c r="F250" s="27" t="s">
        <v>9</v>
      </c>
      <c r="G250" s="29" t="s">
        <v>8146</v>
      </c>
      <c r="H250" s="110" t="s">
        <v>4417</v>
      </c>
    </row>
    <row r="251" spans="1:8" ht="17.25" customHeight="1">
      <c r="A251" s="27" t="s">
        <v>16876</v>
      </c>
      <c r="B251" s="33" t="s">
        <v>9353</v>
      </c>
      <c r="C251" s="35" t="s">
        <v>72</v>
      </c>
      <c r="D251" s="28" t="s">
        <v>451</v>
      </c>
      <c r="E251" s="107">
        <v>6.1333333333333337</v>
      </c>
      <c r="F251" s="27" t="s">
        <v>9</v>
      </c>
      <c r="G251" s="29" t="s">
        <v>8146</v>
      </c>
      <c r="H251" s="110" t="s">
        <v>4418</v>
      </c>
    </row>
    <row r="252" spans="1:8" ht="17.25" customHeight="1">
      <c r="A252" s="27" t="s">
        <v>16876</v>
      </c>
      <c r="B252" s="33" t="s">
        <v>9353</v>
      </c>
      <c r="C252" s="35" t="s">
        <v>71</v>
      </c>
      <c r="D252" s="28" t="s">
        <v>452</v>
      </c>
      <c r="E252" s="107">
        <v>7.5</v>
      </c>
      <c r="F252" s="27" t="s">
        <v>9</v>
      </c>
      <c r="G252" s="29" t="s">
        <v>8146</v>
      </c>
      <c r="H252" s="110" t="s">
        <v>4419</v>
      </c>
    </row>
    <row r="253" spans="1:8" ht="17.25" customHeight="1">
      <c r="A253" s="27" t="s">
        <v>16876</v>
      </c>
      <c r="B253" s="33" t="s">
        <v>9353</v>
      </c>
      <c r="C253" s="35" t="s">
        <v>73</v>
      </c>
      <c r="D253" s="28" t="s">
        <v>453</v>
      </c>
      <c r="E253" s="107">
        <v>7.9833333333333334</v>
      </c>
      <c r="F253" s="27" t="s">
        <v>9</v>
      </c>
      <c r="G253" s="29" t="s">
        <v>8146</v>
      </c>
      <c r="H253" s="110" t="s">
        <v>4420</v>
      </c>
    </row>
    <row r="254" spans="1:8" ht="17.25" customHeight="1">
      <c r="A254" s="27" t="s">
        <v>16876</v>
      </c>
      <c r="B254" s="33" t="s">
        <v>9353</v>
      </c>
      <c r="C254" s="35" t="s">
        <v>73</v>
      </c>
      <c r="D254" s="28" t="s">
        <v>454</v>
      </c>
      <c r="E254" s="107">
        <v>6.25</v>
      </c>
      <c r="F254" s="27" t="s">
        <v>9</v>
      </c>
      <c r="G254" s="29" t="s">
        <v>8146</v>
      </c>
      <c r="H254" s="110" t="s">
        <v>4421</v>
      </c>
    </row>
    <row r="255" spans="1:8" ht="17.25" customHeight="1">
      <c r="A255" s="27" t="s">
        <v>16876</v>
      </c>
      <c r="B255" s="33" t="s">
        <v>9353</v>
      </c>
      <c r="C255" s="35" t="s">
        <v>72</v>
      </c>
      <c r="D255" s="28" t="s">
        <v>455</v>
      </c>
      <c r="E255" s="107">
        <v>5.8166666666666664</v>
      </c>
      <c r="F255" s="27" t="s">
        <v>9</v>
      </c>
      <c r="G255" s="29" t="s">
        <v>8146</v>
      </c>
      <c r="H255" s="110" t="s">
        <v>4422</v>
      </c>
    </row>
    <row r="256" spans="1:8" ht="17.25" customHeight="1">
      <c r="A256" s="27" t="s">
        <v>16876</v>
      </c>
      <c r="B256" s="33" t="s">
        <v>9353</v>
      </c>
      <c r="C256" s="35" t="s">
        <v>71</v>
      </c>
      <c r="D256" s="28" t="s">
        <v>456</v>
      </c>
      <c r="E256" s="107">
        <v>7.3666666666666663</v>
      </c>
      <c r="F256" s="27" t="s">
        <v>9</v>
      </c>
      <c r="G256" s="29" t="s">
        <v>8146</v>
      </c>
      <c r="H256" s="110" t="s">
        <v>4423</v>
      </c>
    </row>
    <row r="257" spans="1:8" ht="17.25" customHeight="1">
      <c r="A257" s="27" t="s">
        <v>16876</v>
      </c>
      <c r="B257" s="33" t="s">
        <v>9353</v>
      </c>
      <c r="C257" s="35" t="s">
        <v>73</v>
      </c>
      <c r="D257" s="28" t="s">
        <v>457</v>
      </c>
      <c r="E257" s="107">
        <v>7.0166666666666666</v>
      </c>
      <c r="F257" s="27" t="s">
        <v>9</v>
      </c>
      <c r="G257" s="29" t="s">
        <v>8146</v>
      </c>
      <c r="H257" s="110" t="s">
        <v>4424</v>
      </c>
    </row>
    <row r="258" spans="1:8" ht="17.25" customHeight="1">
      <c r="A258" s="27" t="s">
        <v>16876</v>
      </c>
      <c r="B258" s="33" t="s">
        <v>9353</v>
      </c>
      <c r="C258" s="35" t="s">
        <v>72</v>
      </c>
      <c r="D258" s="28" t="s">
        <v>458</v>
      </c>
      <c r="E258" s="107">
        <v>6.3</v>
      </c>
      <c r="F258" s="27" t="s">
        <v>9</v>
      </c>
      <c r="G258" s="29" t="s">
        <v>8146</v>
      </c>
      <c r="H258" s="110" t="s">
        <v>4425</v>
      </c>
    </row>
    <row r="259" spans="1:8" ht="17.25" customHeight="1">
      <c r="A259" s="27" t="s">
        <v>16876</v>
      </c>
      <c r="B259" s="33" t="s">
        <v>9353</v>
      </c>
      <c r="C259" s="35" t="s">
        <v>73</v>
      </c>
      <c r="D259" s="28" t="s">
        <v>459</v>
      </c>
      <c r="E259" s="107">
        <v>7.1166666666666663</v>
      </c>
      <c r="F259" s="27" t="s">
        <v>9</v>
      </c>
      <c r="G259" s="29" t="s">
        <v>8146</v>
      </c>
      <c r="H259" s="110" t="s">
        <v>4426</v>
      </c>
    </row>
    <row r="260" spans="1:8" ht="17.25" customHeight="1">
      <c r="A260" s="27" t="s">
        <v>16876</v>
      </c>
      <c r="B260" s="33" t="s">
        <v>9353</v>
      </c>
      <c r="C260" s="35" t="s">
        <v>71</v>
      </c>
      <c r="D260" s="28" t="s">
        <v>460</v>
      </c>
      <c r="E260" s="107">
        <v>7.3833333333333337</v>
      </c>
      <c r="F260" s="27" t="s">
        <v>9</v>
      </c>
      <c r="G260" s="29" t="s">
        <v>8146</v>
      </c>
      <c r="H260" s="110" t="s">
        <v>4427</v>
      </c>
    </row>
    <row r="261" spans="1:8" ht="17.25" customHeight="1">
      <c r="A261" s="27" t="s">
        <v>16876</v>
      </c>
      <c r="B261" s="33" t="s">
        <v>9353</v>
      </c>
      <c r="C261" s="35" t="s">
        <v>72</v>
      </c>
      <c r="D261" s="28" t="s">
        <v>461</v>
      </c>
      <c r="E261" s="107">
        <v>5.9833333333333334</v>
      </c>
      <c r="F261" s="27" t="s">
        <v>9</v>
      </c>
      <c r="G261" s="29" t="s">
        <v>8146</v>
      </c>
      <c r="H261" s="110" t="s">
        <v>4428</v>
      </c>
    </row>
    <row r="262" spans="1:8" ht="17.25" customHeight="1">
      <c r="A262" s="27" t="s">
        <v>16876</v>
      </c>
      <c r="B262" s="33" t="s">
        <v>9353</v>
      </c>
      <c r="C262" s="35" t="s">
        <v>71</v>
      </c>
      <c r="D262" s="28" t="s">
        <v>462</v>
      </c>
      <c r="E262" s="107">
        <v>7.3</v>
      </c>
      <c r="F262" s="27" t="s">
        <v>9</v>
      </c>
      <c r="G262" s="29" t="s">
        <v>8146</v>
      </c>
      <c r="H262" s="110" t="s">
        <v>4429</v>
      </c>
    </row>
    <row r="263" spans="1:8" ht="17.25" customHeight="1">
      <c r="A263" s="27" t="s">
        <v>16876</v>
      </c>
      <c r="B263" s="33" t="s">
        <v>9353</v>
      </c>
      <c r="C263" s="35" t="s">
        <v>73</v>
      </c>
      <c r="D263" s="28" t="s">
        <v>463</v>
      </c>
      <c r="E263" s="107">
        <v>7.7333333333333334</v>
      </c>
      <c r="F263" s="27" t="s">
        <v>9</v>
      </c>
      <c r="G263" s="29" t="s">
        <v>8146</v>
      </c>
      <c r="H263" s="110" t="s">
        <v>4430</v>
      </c>
    </row>
    <row r="264" spans="1:8" ht="17.25" customHeight="1">
      <c r="A264" s="27" t="s">
        <v>16876</v>
      </c>
      <c r="B264" s="33" t="s">
        <v>9353</v>
      </c>
      <c r="C264" s="35" t="s">
        <v>71</v>
      </c>
      <c r="D264" s="28" t="s">
        <v>464</v>
      </c>
      <c r="E264" s="107">
        <v>7.4</v>
      </c>
      <c r="F264" s="27" t="s">
        <v>9</v>
      </c>
      <c r="G264" s="29" t="s">
        <v>8146</v>
      </c>
      <c r="H264" s="110" t="s">
        <v>4431</v>
      </c>
    </row>
    <row r="265" spans="1:8" ht="17.25" customHeight="1">
      <c r="A265" s="27" t="s">
        <v>16876</v>
      </c>
      <c r="B265" s="33" t="s">
        <v>9353</v>
      </c>
      <c r="C265" s="35" t="s">
        <v>73</v>
      </c>
      <c r="D265" s="28" t="s">
        <v>465</v>
      </c>
      <c r="E265" s="107">
        <v>6.4833333333333334</v>
      </c>
      <c r="F265" s="27" t="s">
        <v>9</v>
      </c>
      <c r="G265" s="29" t="s">
        <v>8146</v>
      </c>
      <c r="H265" s="110" t="s">
        <v>4432</v>
      </c>
    </row>
    <row r="266" spans="1:8" ht="17.25" customHeight="1">
      <c r="A266" s="27" t="s">
        <v>16876</v>
      </c>
      <c r="B266" s="33" t="s">
        <v>9353</v>
      </c>
      <c r="C266" s="35" t="s">
        <v>72</v>
      </c>
      <c r="D266" s="28" t="s">
        <v>466</v>
      </c>
      <c r="E266" s="107">
        <v>5.75</v>
      </c>
      <c r="F266" s="27" t="s">
        <v>9</v>
      </c>
      <c r="G266" s="29" t="s">
        <v>8146</v>
      </c>
      <c r="H266" s="110" t="s">
        <v>4433</v>
      </c>
    </row>
    <row r="267" spans="1:8" ht="17.25" customHeight="1">
      <c r="A267" s="27" t="s">
        <v>16876</v>
      </c>
      <c r="B267" s="33" t="s">
        <v>9353</v>
      </c>
      <c r="C267" s="35" t="s">
        <v>71</v>
      </c>
      <c r="D267" s="28" t="s">
        <v>467</v>
      </c>
      <c r="E267" s="107">
        <v>6.55</v>
      </c>
      <c r="F267" s="27" t="s">
        <v>9</v>
      </c>
      <c r="G267" s="29" t="s">
        <v>8146</v>
      </c>
      <c r="H267" s="110" t="s">
        <v>4434</v>
      </c>
    </row>
    <row r="268" spans="1:8" ht="17.25" customHeight="1">
      <c r="A268" s="27" t="s">
        <v>16876</v>
      </c>
      <c r="B268" s="33" t="s">
        <v>9353</v>
      </c>
      <c r="C268" s="35" t="s">
        <v>72</v>
      </c>
      <c r="D268" s="28" t="s">
        <v>468</v>
      </c>
      <c r="E268" s="107">
        <v>5.8666666666666663</v>
      </c>
      <c r="F268" s="27" t="s">
        <v>9</v>
      </c>
      <c r="G268" s="29" t="s">
        <v>8146</v>
      </c>
      <c r="H268" s="110" t="s">
        <v>4435</v>
      </c>
    </row>
    <row r="269" spans="1:8" ht="17.25" customHeight="1">
      <c r="A269" s="27" t="s">
        <v>16876</v>
      </c>
      <c r="B269" s="33" t="s">
        <v>9353</v>
      </c>
      <c r="C269" s="35" t="s">
        <v>73</v>
      </c>
      <c r="D269" s="28" t="s">
        <v>469</v>
      </c>
      <c r="E269" s="107">
        <v>7.05</v>
      </c>
      <c r="F269" s="27" t="s">
        <v>9</v>
      </c>
      <c r="G269" s="29" t="s">
        <v>8146</v>
      </c>
      <c r="H269" s="110" t="s">
        <v>4436</v>
      </c>
    </row>
    <row r="270" spans="1:8" ht="17.25" customHeight="1">
      <c r="A270" s="27" t="s">
        <v>16876</v>
      </c>
      <c r="B270" s="33" t="s">
        <v>9353</v>
      </c>
      <c r="C270" s="35" t="s">
        <v>73</v>
      </c>
      <c r="D270" s="28" t="s">
        <v>470</v>
      </c>
      <c r="E270" s="107">
        <v>7.5666666666666664</v>
      </c>
      <c r="F270" s="27" t="s">
        <v>9</v>
      </c>
      <c r="G270" s="29" t="s">
        <v>8146</v>
      </c>
      <c r="H270" s="110" t="s">
        <v>4437</v>
      </c>
    </row>
    <row r="271" spans="1:8" ht="17.25" customHeight="1">
      <c r="A271" s="27" t="s">
        <v>16876</v>
      </c>
      <c r="B271" s="33" t="s">
        <v>9353</v>
      </c>
      <c r="C271" s="35" t="s">
        <v>72</v>
      </c>
      <c r="D271" s="28" t="s">
        <v>471</v>
      </c>
      <c r="E271" s="107">
        <v>5.7833333333333332</v>
      </c>
      <c r="F271" s="27" t="s">
        <v>9</v>
      </c>
      <c r="G271" s="29" t="s">
        <v>8146</v>
      </c>
      <c r="H271" s="110" t="s">
        <v>4438</v>
      </c>
    </row>
    <row r="272" spans="1:8" ht="17.25" customHeight="1">
      <c r="A272" s="27" t="s">
        <v>16876</v>
      </c>
      <c r="B272" s="33" t="s">
        <v>9353</v>
      </c>
      <c r="C272" s="35" t="s">
        <v>71</v>
      </c>
      <c r="D272" s="28" t="s">
        <v>472</v>
      </c>
      <c r="E272" s="107">
        <v>7.2666666666666666</v>
      </c>
      <c r="F272" s="27" t="s">
        <v>9</v>
      </c>
      <c r="G272" s="29" t="s">
        <v>8146</v>
      </c>
      <c r="H272" s="110" t="s">
        <v>4439</v>
      </c>
    </row>
    <row r="273" spans="1:8" ht="17.25" customHeight="1">
      <c r="A273" s="27" t="s">
        <v>16876</v>
      </c>
      <c r="B273" s="33" t="s">
        <v>9353</v>
      </c>
      <c r="C273" s="35" t="s">
        <v>72</v>
      </c>
      <c r="D273" s="28" t="s">
        <v>473</v>
      </c>
      <c r="E273" s="107">
        <v>6.083333333333333</v>
      </c>
      <c r="F273" s="27" t="s">
        <v>9</v>
      </c>
      <c r="G273" s="29" t="s">
        <v>8146</v>
      </c>
      <c r="H273" s="110" t="s">
        <v>4440</v>
      </c>
    </row>
    <row r="274" spans="1:8" ht="17.25" customHeight="1">
      <c r="A274" s="27" t="s">
        <v>16876</v>
      </c>
      <c r="B274" s="33" t="s">
        <v>9353</v>
      </c>
      <c r="C274" s="35" t="s">
        <v>73</v>
      </c>
      <c r="D274" s="28" t="s">
        <v>474</v>
      </c>
      <c r="E274" s="107">
        <v>6.7833333333333332</v>
      </c>
      <c r="F274" s="27" t="s">
        <v>9</v>
      </c>
      <c r="G274" s="29" t="s">
        <v>8146</v>
      </c>
      <c r="H274" s="110" t="s">
        <v>4441</v>
      </c>
    </row>
    <row r="275" spans="1:8" ht="17.25" customHeight="1">
      <c r="A275" s="27" t="s">
        <v>16876</v>
      </c>
      <c r="B275" s="33" t="s">
        <v>9353</v>
      </c>
      <c r="C275" s="35" t="s">
        <v>71</v>
      </c>
      <c r="D275" s="28" t="s">
        <v>475</v>
      </c>
      <c r="E275" s="107">
        <v>7.666666666666667</v>
      </c>
      <c r="F275" s="27" t="s">
        <v>9</v>
      </c>
      <c r="G275" s="29" t="s">
        <v>8146</v>
      </c>
      <c r="H275" s="110" t="s">
        <v>4442</v>
      </c>
    </row>
    <row r="276" spans="1:8" ht="17.25" customHeight="1">
      <c r="A276" s="27" t="s">
        <v>16876</v>
      </c>
      <c r="B276" s="33" t="s">
        <v>9353</v>
      </c>
      <c r="C276" s="35" t="s">
        <v>73</v>
      </c>
      <c r="D276" s="28" t="s">
        <v>476</v>
      </c>
      <c r="E276" s="107">
        <v>7.9333333333333336</v>
      </c>
      <c r="F276" s="27" t="s">
        <v>9</v>
      </c>
      <c r="G276" s="29" t="s">
        <v>8146</v>
      </c>
      <c r="H276" s="110" t="s">
        <v>4443</v>
      </c>
    </row>
    <row r="277" spans="1:8" ht="17.25" customHeight="1">
      <c r="A277" s="27" t="s">
        <v>16876</v>
      </c>
      <c r="B277" s="33" t="s">
        <v>9353</v>
      </c>
      <c r="C277" s="35" t="s">
        <v>71</v>
      </c>
      <c r="D277" s="28" t="s">
        <v>477</v>
      </c>
      <c r="E277" s="107">
        <v>7.65</v>
      </c>
      <c r="F277" s="27" t="s">
        <v>9</v>
      </c>
      <c r="G277" s="29" t="s">
        <v>8146</v>
      </c>
      <c r="H277" s="110" t="s">
        <v>4444</v>
      </c>
    </row>
    <row r="278" spans="1:8" ht="17.25" customHeight="1">
      <c r="A278" s="27" t="s">
        <v>16876</v>
      </c>
      <c r="B278" s="33" t="s">
        <v>9353</v>
      </c>
      <c r="C278" s="35" t="s">
        <v>72</v>
      </c>
      <c r="D278" s="28" t="s">
        <v>478</v>
      </c>
      <c r="E278" s="107">
        <v>6.0166666666666666</v>
      </c>
      <c r="F278" s="27" t="s">
        <v>9</v>
      </c>
      <c r="G278" s="29" t="s">
        <v>8146</v>
      </c>
      <c r="H278" s="110" t="s">
        <v>4445</v>
      </c>
    </row>
    <row r="279" spans="1:8" ht="17.25" customHeight="1">
      <c r="A279" s="27" t="s">
        <v>16881</v>
      </c>
      <c r="B279" s="33" t="s">
        <v>9354</v>
      </c>
      <c r="C279" s="35" t="s">
        <v>74</v>
      </c>
      <c r="D279" s="28" t="s">
        <v>479</v>
      </c>
      <c r="E279" s="107">
        <v>7.45</v>
      </c>
      <c r="F279" s="27" t="s">
        <v>9</v>
      </c>
      <c r="G279" s="29" t="s">
        <v>8146</v>
      </c>
      <c r="H279" s="110" t="s">
        <v>4446</v>
      </c>
    </row>
    <row r="280" spans="1:8" ht="17.25" customHeight="1">
      <c r="A280" s="27" t="s">
        <v>16876</v>
      </c>
      <c r="B280" s="33" t="s">
        <v>9350</v>
      </c>
      <c r="C280" s="35" t="s">
        <v>75</v>
      </c>
      <c r="D280" s="28" t="s">
        <v>480</v>
      </c>
      <c r="E280" s="107">
        <v>7.7666666666666666</v>
      </c>
      <c r="F280" s="27" t="s">
        <v>9</v>
      </c>
      <c r="G280" s="29" t="s">
        <v>8146</v>
      </c>
      <c r="H280" s="110" t="s">
        <v>4447</v>
      </c>
    </row>
    <row r="281" spans="1:8" ht="17.25" customHeight="1">
      <c r="A281" s="27" t="s">
        <v>16876</v>
      </c>
      <c r="B281" s="33" t="s">
        <v>9350</v>
      </c>
      <c r="C281" s="35" t="s">
        <v>75</v>
      </c>
      <c r="D281" s="28" t="s">
        <v>481</v>
      </c>
      <c r="E281" s="107">
        <v>7.1</v>
      </c>
      <c r="F281" s="27" t="s">
        <v>9</v>
      </c>
      <c r="G281" s="29" t="s">
        <v>8146</v>
      </c>
      <c r="H281" s="110" t="s">
        <v>4448</v>
      </c>
    </row>
    <row r="282" spans="1:8" ht="17.25" customHeight="1">
      <c r="A282" s="27" t="s">
        <v>16876</v>
      </c>
      <c r="B282" s="33" t="s">
        <v>9350</v>
      </c>
      <c r="C282" s="35" t="s">
        <v>75</v>
      </c>
      <c r="D282" s="28" t="s">
        <v>482</v>
      </c>
      <c r="E282" s="107">
        <v>7.15</v>
      </c>
      <c r="F282" s="27" t="s">
        <v>9</v>
      </c>
      <c r="G282" s="29" t="s">
        <v>8146</v>
      </c>
      <c r="H282" s="110" t="s">
        <v>4449</v>
      </c>
    </row>
    <row r="283" spans="1:8" ht="17.25" customHeight="1">
      <c r="A283" s="27" t="s">
        <v>16876</v>
      </c>
      <c r="B283" s="33" t="s">
        <v>9350</v>
      </c>
      <c r="C283" s="35" t="s">
        <v>75</v>
      </c>
      <c r="D283" s="28" t="s">
        <v>483</v>
      </c>
      <c r="E283" s="107">
        <v>7.2</v>
      </c>
      <c r="F283" s="27" t="s">
        <v>9</v>
      </c>
      <c r="G283" s="29" t="s">
        <v>8146</v>
      </c>
      <c r="H283" s="110" t="s">
        <v>4450</v>
      </c>
    </row>
    <row r="284" spans="1:8" ht="17.25" customHeight="1">
      <c r="A284" s="27" t="s">
        <v>16876</v>
      </c>
      <c r="B284" s="33" t="s">
        <v>9350</v>
      </c>
      <c r="C284" s="35" t="s">
        <v>75</v>
      </c>
      <c r="D284" s="28" t="s">
        <v>484</v>
      </c>
      <c r="E284" s="107">
        <v>7.8</v>
      </c>
      <c r="F284" s="27" t="s">
        <v>9</v>
      </c>
      <c r="G284" s="29" t="s">
        <v>8146</v>
      </c>
      <c r="H284" s="110" t="s">
        <v>4451</v>
      </c>
    </row>
    <row r="285" spans="1:8" ht="17.25" customHeight="1">
      <c r="A285" s="27" t="s">
        <v>16876</v>
      </c>
      <c r="B285" s="33" t="s">
        <v>9350</v>
      </c>
      <c r="C285" s="35" t="s">
        <v>76</v>
      </c>
      <c r="D285" s="28" t="s">
        <v>485</v>
      </c>
      <c r="E285" s="107">
        <v>6.15</v>
      </c>
      <c r="F285" s="27" t="s">
        <v>9</v>
      </c>
      <c r="G285" s="29" t="s">
        <v>8146</v>
      </c>
      <c r="H285" s="110" t="s">
        <v>4452</v>
      </c>
    </row>
    <row r="286" spans="1:8" ht="17.25" customHeight="1">
      <c r="A286" s="27" t="s">
        <v>16876</v>
      </c>
      <c r="B286" s="33" t="s">
        <v>9350</v>
      </c>
      <c r="C286" s="35" t="s">
        <v>77</v>
      </c>
      <c r="D286" s="28" t="s">
        <v>486</v>
      </c>
      <c r="E286" s="107">
        <v>6.9833333333333334</v>
      </c>
      <c r="F286" s="27" t="s">
        <v>9</v>
      </c>
      <c r="G286" s="29" t="s">
        <v>8146</v>
      </c>
      <c r="H286" s="110" t="s">
        <v>4453</v>
      </c>
    </row>
    <row r="287" spans="1:8" ht="17.25" customHeight="1">
      <c r="A287" s="27" t="s">
        <v>16876</v>
      </c>
      <c r="B287" s="33" t="s">
        <v>9350</v>
      </c>
      <c r="C287" s="35" t="s">
        <v>76</v>
      </c>
      <c r="D287" s="28" t="s">
        <v>487</v>
      </c>
      <c r="E287" s="107">
        <v>7.7166666666666668</v>
      </c>
      <c r="F287" s="27" t="s">
        <v>9</v>
      </c>
      <c r="G287" s="29" t="s">
        <v>8146</v>
      </c>
      <c r="H287" s="110" t="s">
        <v>4454</v>
      </c>
    </row>
    <row r="288" spans="1:8" ht="17.25" customHeight="1">
      <c r="A288" s="27" t="s">
        <v>16876</v>
      </c>
      <c r="B288" s="33" t="s">
        <v>9351</v>
      </c>
      <c r="C288" s="35" t="s">
        <v>78</v>
      </c>
      <c r="D288" s="28" t="s">
        <v>488</v>
      </c>
      <c r="E288" s="107">
        <v>17.25</v>
      </c>
      <c r="F288" s="27" t="s">
        <v>9</v>
      </c>
      <c r="G288" s="29" t="s">
        <v>8146</v>
      </c>
      <c r="H288" s="110" t="s">
        <v>4455</v>
      </c>
    </row>
    <row r="289" spans="1:8" ht="17.25" customHeight="1">
      <c r="A289" s="27" t="s">
        <v>16876</v>
      </c>
      <c r="B289" s="33" t="s">
        <v>9351</v>
      </c>
      <c r="C289" s="35" t="s">
        <v>78</v>
      </c>
      <c r="D289" s="28" t="s">
        <v>489</v>
      </c>
      <c r="E289" s="107">
        <v>15.283333333333333</v>
      </c>
      <c r="F289" s="27" t="s">
        <v>9</v>
      </c>
      <c r="G289" s="29" t="s">
        <v>8146</v>
      </c>
      <c r="H289" s="110" t="s">
        <v>4456</v>
      </c>
    </row>
    <row r="290" spans="1:8" ht="17.25" customHeight="1">
      <c r="A290" s="27" t="s">
        <v>16876</v>
      </c>
      <c r="B290" s="33" t="s">
        <v>9351</v>
      </c>
      <c r="C290" s="35" t="s">
        <v>78</v>
      </c>
      <c r="D290" s="28" t="s">
        <v>490</v>
      </c>
      <c r="E290" s="107">
        <v>24.616666666666667</v>
      </c>
      <c r="F290" s="27" t="s">
        <v>9</v>
      </c>
      <c r="G290" s="29" t="s">
        <v>8146</v>
      </c>
      <c r="H290" s="110" t="s">
        <v>4457</v>
      </c>
    </row>
    <row r="291" spans="1:8" ht="17.25" customHeight="1">
      <c r="A291" s="27" t="s">
        <v>16876</v>
      </c>
      <c r="B291" s="33" t="s">
        <v>9351</v>
      </c>
      <c r="C291" s="35" t="s">
        <v>78</v>
      </c>
      <c r="D291" s="28" t="s">
        <v>491</v>
      </c>
      <c r="E291" s="107">
        <v>15.166666666666666</v>
      </c>
      <c r="F291" s="27" t="s">
        <v>9</v>
      </c>
      <c r="G291" s="29" t="s">
        <v>8146</v>
      </c>
      <c r="H291" s="110" t="s">
        <v>4458</v>
      </c>
    </row>
    <row r="292" spans="1:8" ht="17.25" customHeight="1">
      <c r="A292" s="27" t="s">
        <v>16876</v>
      </c>
      <c r="B292" s="33" t="s">
        <v>9351</v>
      </c>
      <c r="C292" s="35" t="s">
        <v>78</v>
      </c>
      <c r="D292" s="28" t="s">
        <v>492</v>
      </c>
      <c r="E292" s="107">
        <v>18.366666666666667</v>
      </c>
      <c r="F292" s="27" t="s">
        <v>9</v>
      </c>
      <c r="G292" s="29" t="s">
        <v>8146</v>
      </c>
      <c r="H292" s="110" t="s">
        <v>4459</v>
      </c>
    </row>
    <row r="293" spans="1:8" ht="17.25" customHeight="1">
      <c r="A293" s="27" t="s">
        <v>16876</v>
      </c>
      <c r="B293" s="33" t="s">
        <v>9351</v>
      </c>
      <c r="C293" s="35" t="s">
        <v>78</v>
      </c>
      <c r="D293" s="28" t="s">
        <v>493</v>
      </c>
      <c r="E293" s="107">
        <v>18.216666666666665</v>
      </c>
      <c r="F293" s="27" t="s">
        <v>9</v>
      </c>
      <c r="G293" s="29" t="s">
        <v>8146</v>
      </c>
      <c r="H293" s="110" t="s">
        <v>4460</v>
      </c>
    </row>
    <row r="294" spans="1:8" ht="17.25" customHeight="1">
      <c r="A294" s="27" t="s">
        <v>16876</v>
      </c>
      <c r="B294" s="33" t="s">
        <v>9351</v>
      </c>
      <c r="C294" s="35" t="s">
        <v>78</v>
      </c>
      <c r="D294" s="28" t="s">
        <v>494</v>
      </c>
      <c r="E294" s="107">
        <v>13.15</v>
      </c>
      <c r="F294" s="27" t="s">
        <v>9</v>
      </c>
      <c r="G294" s="29" t="s">
        <v>8146</v>
      </c>
      <c r="H294" s="110" t="s">
        <v>4461</v>
      </c>
    </row>
    <row r="295" spans="1:8" ht="17.25" customHeight="1">
      <c r="A295" s="27" t="s">
        <v>16876</v>
      </c>
      <c r="B295" s="33" t="s">
        <v>9351</v>
      </c>
      <c r="C295" s="35" t="s">
        <v>78</v>
      </c>
      <c r="D295" s="28" t="s">
        <v>495</v>
      </c>
      <c r="E295" s="107">
        <v>20</v>
      </c>
      <c r="F295" s="27" t="s">
        <v>9</v>
      </c>
      <c r="G295" s="29" t="s">
        <v>8146</v>
      </c>
      <c r="H295" s="110" t="s">
        <v>4462</v>
      </c>
    </row>
    <row r="296" spans="1:8" ht="17.25" customHeight="1">
      <c r="A296" s="27" t="s">
        <v>16876</v>
      </c>
      <c r="B296" s="33" t="s">
        <v>9351</v>
      </c>
      <c r="C296" s="35" t="s">
        <v>78</v>
      </c>
      <c r="D296" s="28" t="s">
        <v>496</v>
      </c>
      <c r="E296" s="107">
        <v>13.066666666666666</v>
      </c>
      <c r="F296" s="27" t="s">
        <v>9</v>
      </c>
      <c r="G296" s="29" t="s">
        <v>8146</v>
      </c>
      <c r="H296" s="110" t="s">
        <v>4463</v>
      </c>
    </row>
    <row r="297" spans="1:8" ht="17.25" customHeight="1">
      <c r="A297" s="27" t="s">
        <v>16876</v>
      </c>
      <c r="B297" s="33" t="s">
        <v>9351</v>
      </c>
      <c r="C297" s="35" t="s">
        <v>78</v>
      </c>
      <c r="D297" s="28" t="s">
        <v>497</v>
      </c>
      <c r="E297" s="107">
        <v>15.216666666666667</v>
      </c>
      <c r="F297" s="27" t="s">
        <v>9</v>
      </c>
      <c r="G297" s="29" t="s">
        <v>8146</v>
      </c>
      <c r="H297" s="110" t="s">
        <v>4464</v>
      </c>
    </row>
    <row r="298" spans="1:8" ht="17.25" customHeight="1">
      <c r="A298" s="27" t="s">
        <v>16876</v>
      </c>
      <c r="B298" s="33" t="s">
        <v>9350</v>
      </c>
      <c r="C298" s="35" t="s">
        <v>77</v>
      </c>
      <c r="D298" s="28" t="s">
        <v>498</v>
      </c>
      <c r="E298" s="107">
        <v>6.2833333333333332</v>
      </c>
      <c r="F298" s="27" t="s">
        <v>9</v>
      </c>
      <c r="G298" s="29" t="s">
        <v>8146</v>
      </c>
      <c r="H298" s="110" t="s">
        <v>4465</v>
      </c>
    </row>
    <row r="299" spans="1:8" ht="17.25" customHeight="1">
      <c r="A299" s="27" t="s">
        <v>16876</v>
      </c>
      <c r="B299" s="33" t="s">
        <v>9351</v>
      </c>
      <c r="C299" s="35" t="s">
        <v>78</v>
      </c>
      <c r="D299" s="28" t="s">
        <v>499</v>
      </c>
      <c r="E299" s="107">
        <v>15.816666666666666</v>
      </c>
      <c r="F299" s="27" t="s">
        <v>9</v>
      </c>
      <c r="G299" s="29" t="s">
        <v>8146</v>
      </c>
      <c r="H299" s="110" t="s">
        <v>4466</v>
      </c>
    </row>
    <row r="300" spans="1:8" ht="17.25" customHeight="1">
      <c r="A300" s="27" t="s">
        <v>16876</v>
      </c>
      <c r="B300" s="33" t="s">
        <v>9351</v>
      </c>
      <c r="C300" s="35" t="s">
        <v>78</v>
      </c>
      <c r="D300" s="28" t="s">
        <v>500</v>
      </c>
      <c r="E300" s="107">
        <v>15.333333333333334</v>
      </c>
      <c r="F300" s="27" t="s">
        <v>9</v>
      </c>
      <c r="G300" s="29" t="s">
        <v>8146</v>
      </c>
      <c r="H300" s="110" t="s">
        <v>4467</v>
      </c>
    </row>
    <row r="301" spans="1:8" ht="17.25" customHeight="1">
      <c r="A301" s="27" t="s">
        <v>16876</v>
      </c>
      <c r="B301" s="33" t="s">
        <v>9351</v>
      </c>
      <c r="C301" s="35" t="s">
        <v>78</v>
      </c>
      <c r="D301" s="28" t="s">
        <v>501</v>
      </c>
      <c r="E301" s="107">
        <v>11.166666666666666</v>
      </c>
      <c r="F301" s="27" t="s">
        <v>9</v>
      </c>
      <c r="G301" s="29" t="s">
        <v>8146</v>
      </c>
      <c r="H301" s="110" t="s">
        <v>4468</v>
      </c>
    </row>
    <row r="302" spans="1:8" ht="17.25" customHeight="1">
      <c r="A302" s="27" t="s">
        <v>16876</v>
      </c>
      <c r="B302" s="33" t="s">
        <v>9351</v>
      </c>
      <c r="C302" s="35" t="s">
        <v>78</v>
      </c>
      <c r="D302" s="28" t="s">
        <v>502</v>
      </c>
      <c r="E302" s="107">
        <v>18.033333333333335</v>
      </c>
      <c r="F302" s="27" t="s">
        <v>9</v>
      </c>
      <c r="G302" s="29" t="s">
        <v>8146</v>
      </c>
      <c r="H302" s="110" t="s">
        <v>4469</v>
      </c>
    </row>
    <row r="303" spans="1:8" ht="17.25" customHeight="1">
      <c r="A303" s="27" t="s">
        <v>16876</v>
      </c>
      <c r="B303" s="33" t="s">
        <v>9351</v>
      </c>
      <c r="C303" s="35" t="s">
        <v>78</v>
      </c>
      <c r="D303" s="28" t="s">
        <v>503</v>
      </c>
      <c r="E303" s="107">
        <v>15.65</v>
      </c>
      <c r="F303" s="27" t="s">
        <v>9</v>
      </c>
      <c r="G303" s="29" t="s">
        <v>8146</v>
      </c>
      <c r="H303" s="110" t="s">
        <v>4470</v>
      </c>
    </row>
    <row r="304" spans="1:8" ht="17.25" customHeight="1">
      <c r="A304" s="27" t="s">
        <v>16876</v>
      </c>
      <c r="B304" s="33" t="s">
        <v>9351</v>
      </c>
      <c r="C304" s="35" t="s">
        <v>78</v>
      </c>
      <c r="D304" s="28" t="s">
        <v>504</v>
      </c>
      <c r="E304" s="107">
        <v>18.533333333333335</v>
      </c>
      <c r="F304" s="27" t="s">
        <v>9</v>
      </c>
      <c r="G304" s="29" t="s">
        <v>8146</v>
      </c>
      <c r="H304" s="110" t="s">
        <v>4471</v>
      </c>
    </row>
    <row r="305" spans="1:8" ht="17.25" customHeight="1">
      <c r="A305" s="27" t="s">
        <v>16876</v>
      </c>
      <c r="B305" s="33" t="s">
        <v>9351</v>
      </c>
      <c r="C305" s="35" t="s">
        <v>78</v>
      </c>
      <c r="D305" s="28" t="s">
        <v>505</v>
      </c>
      <c r="E305" s="107">
        <v>16.766666666666666</v>
      </c>
      <c r="F305" s="27" t="s">
        <v>9</v>
      </c>
      <c r="G305" s="29" t="s">
        <v>8146</v>
      </c>
      <c r="H305" s="110" t="s">
        <v>4472</v>
      </c>
    </row>
    <row r="306" spans="1:8" ht="17.25" customHeight="1">
      <c r="A306" s="27" t="s">
        <v>16876</v>
      </c>
      <c r="B306" s="33" t="s">
        <v>9351</v>
      </c>
      <c r="C306" s="35" t="s">
        <v>78</v>
      </c>
      <c r="D306" s="28" t="s">
        <v>506</v>
      </c>
      <c r="E306" s="107">
        <v>16.75</v>
      </c>
      <c r="F306" s="27" t="s">
        <v>9</v>
      </c>
      <c r="G306" s="29" t="s">
        <v>8146</v>
      </c>
      <c r="H306" s="110" t="s">
        <v>4473</v>
      </c>
    </row>
    <row r="307" spans="1:8" ht="17.25" customHeight="1">
      <c r="A307" s="27" t="s">
        <v>16876</v>
      </c>
      <c r="B307" s="33" t="s">
        <v>9351</v>
      </c>
      <c r="C307" s="35" t="s">
        <v>78</v>
      </c>
      <c r="D307" s="28" t="s">
        <v>507</v>
      </c>
      <c r="E307" s="107">
        <v>13.883333333333333</v>
      </c>
      <c r="F307" s="27" t="s">
        <v>9</v>
      </c>
      <c r="G307" s="29" t="s">
        <v>8146</v>
      </c>
      <c r="H307" s="110" t="s">
        <v>4474</v>
      </c>
    </row>
    <row r="308" spans="1:8" ht="17.25" customHeight="1">
      <c r="A308" s="27" t="s">
        <v>16876</v>
      </c>
      <c r="B308" s="33" t="s">
        <v>9351</v>
      </c>
      <c r="C308" s="35" t="s">
        <v>78</v>
      </c>
      <c r="D308" s="28" t="s">
        <v>508</v>
      </c>
      <c r="E308" s="107">
        <v>16.666666666666668</v>
      </c>
      <c r="F308" s="27" t="s">
        <v>9</v>
      </c>
      <c r="G308" s="29" t="s">
        <v>8146</v>
      </c>
      <c r="H308" s="110" t="s">
        <v>4475</v>
      </c>
    </row>
    <row r="309" spans="1:8" ht="17.25" customHeight="1">
      <c r="A309" s="27" t="s">
        <v>16876</v>
      </c>
      <c r="B309" s="33" t="s">
        <v>9351</v>
      </c>
      <c r="C309" s="35" t="s">
        <v>78</v>
      </c>
      <c r="D309" s="28" t="s">
        <v>509</v>
      </c>
      <c r="E309" s="107">
        <v>15.316666666666666</v>
      </c>
      <c r="F309" s="27" t="s">
        <v>9</v>
      </c>
      <c r="G309" s="29" t="s">
        <v>8146</v>
      </c>
      <c r="H309" s="110" t="s">
        <v>4476</v>
      </c>
    </row>
    <row r="310" spans="1:8" ht="17.25" customHeight="1">
      <c r="A310" s="27" t="s">
        <v>16876</v>
      </c>
      <c r="B310" s="33" t="s">
        <v>9351</v>
      </c>
      <c r="C310" s="35" t="s">
        <v>78</v>
      </c>
      <c r="D310" s="28" t="s">
        <v>510</v>
      </c>
      <c r="E310" s="107">
        <v>15.266666666666667</v>
      </c>
      <c r="F310" s="27" t="s">
        <v>9</v>
      </c>
      <c r="G310" s="29" t="s">
        <v>8146</v>
      </c>
      <c r="H310" s="110" t="s">
        <v>4477</v>
      </c>
    </row>
    <row r="311" spans="1:8" ht="17.25" customHeight="1">
      <c r="A311" s="27" t="s">
        <v>16876</v>
      </c>
      <c r="B311" s="33" t="s">
        <v>9351</v>
      </c>
      <c r="C311" s="35" t="s">
        <v>78</v>
      </c>
      <c r="D311" s="28" t="s">
        <v>511</v>
      </c>
      <c r="E311" s="107">
        <v>16.716666666666665</v>
      </c>
      <c r="F311" s="27" t="s">
        <v>9</v>
      </c>
      <c r="G311" s="29" t="s">
        <v>8146</v>
      </c>
      <c r="H311" s="110" t="s">
        <v>4478</v>
      </c>
    </row>
    <row r="312" spans="1:8" ht="17.25" customHeight="1">
      <c r="A312" s="27" t="s">
        <v>16876</v>
      </c>
      <c r="B312" s="33" t="s">
        <v>9351</v>
      </c>
      <c r="C312" s="35" t="s">
        <v>78</v>
      </c>
      <c r="D312" s="28" t="s">
        <v>512</v>
      </c>
      <c r="E312" s="107">
        <v>13.783333333333333</v>
      </c>
      <c r="F312" s="27" t="s">
        <v>9</v>
      </c>
      <c r="G312" s="29" t="s">
        <v>8146</v>
      </c>
      <c r="H312" s="110" t="s">
        <v>4479</v>
      </c>
    </row>
    <row r="313" spans="1:8" ht="17.25" customHeight="1">
      <c r="A313" s="27" t="s">
        <v>16876</v>
      </c>
      <c r="B313" s="33" t="s">
        <v>9350</v>
      </c>
      <c r="C313" s="35" t="s">
        <v>75</v>
      </c>
      <c r="D313" s="28" t="s">
        <v>513</v>
      </c>
      <c r="E313" s="107">
        <v>7.4833333333333334</v>
      </c>
      <c r="F313" s="27" t="s">
        <v>9</v>
      </c>
      <c r="G313" s="29" t="s">
        <v>8146</v>
      </c>
      <c r="H313" s="110" t="s">
        <v>4480</v>
      </c>
    </row>
    <row r="314" spans="1:8" ht="17.25" customHeight="1">
      <c r="A314" s="27" t="s">
        <v>16876</v>
      </c>
      <c r="B314" s="33" t="s">
        <v>9350</v>
      </c>
      <c r="C314" s="35" t="s">
        <v>77</v>
      </c>
      <c r="D314" s="28" t="s">
        <v>514</v>
      </c>
      <c r="E314" s="107">
        <v>7.6833333333333336</v>
      </c>
      <c r="F314" s="27" t="s">
        <v>9</v>
      </c>
      <c r="G314" s="29" t="s">
        <v>8146</v>
      </c>
      <c r="H314" s="110" t="s">
        <v>4481</v>
      </c>
    </row>
    <row r="315" spans="1:8" ht="17.25" customHeight="1">
      <c r="A315" s="27" t="s">
        <v>16876</v>
      </c>
      <c r="B315" s="33" t="s">
        <v>9350</v>
      </c>
      <c r="C315" s="35" t="s">
        <v>76</v>
      </c>
      <c r="D315" s="28" t="s">
        <v>515</v>
      </c>
      <c r="E315" s="107">
        <v>7.166666666666667</v>
      </c>
      <c r="F315" s="27" t="s">
        <v>9</v>
      </c>
      <c r="G315" s="29" t="s">
        <v>8146</v>
      </c>
      <c r="H315" s="110" t="s">
        <v>4482</v>
      </c>
    </row>
    <row r="316" spans="1:8" ht="17.25" customHeight="1">
      <c r="A316" s="27" t="s">
        <v>16876</v>
      </c>
      <c r="B316" s="33" t="s">
        <v>9350</v>
      </c>
      <c r="C316" s="35" t="s">
        <v>75</v>
      </c>
      <c r="D316" s="28" t="s">
        <v>516</v>
      </c>
      <c r="E316" s="107">
        <v>7.583333333333333</v>
      </c>
      <c r="F316" s="27" t="s">
        <v>9</v>
      </c>
      <c r="G316" s="29" t="s">
        <v>8146</v>
      </c>
      <c r="H316" s="110" t="s">
        <v>4483</v>
      </c>
    </row>
    <row r="317" spans="1:8" ht="17.25" customHeight="1">
      <c r="A317" s="27" t="s">
        <v>16876</v>
      </c>
      <c r="B317" s="33" t="s">
        <v>9350</v>
      </c>
      <c r="C317" s="35" t="s">
        <v>77</v>
      </c>
      <c r="D317" s="28" t="s">
        <v>517</v>
      </c>
      <c r="E317" s="107">
        <v>7.833333333333333</v>
      </c>
      <c r="F317" s="27" t="s">
        <v>9</v>
      </c>
      <c r="G317" s="29" t="s">
        <v>8146</v>
      </c>
      <c r="H317" s="110" t="s">
        <v>4484</v>
      </c>
    </row>
    <row r="318" spans="1:8" ht="17.25" customHeight="1">
      <c r="A318" s="27" t="s">
        <v>16876</v>
      </c>
      <c r="B318" s="33" t="s">
        <v>9350</v>
      </c>
      <c r="C318" s="35" t="s">
        <v>76</v>
      </c>
      <c r="D318" s="28" t="s">
        <v>518</v>
      </c>
      <c r="E318" s="107">
        <v>6.8166666666666664</v>
      </c>
      <c r="F318" s="27" t="s">
        <v>9</v>
      </c>
      <c r="G318" s="29" t="s">
        <v>8146</v>
      </c>
      <c r="H318" s="110" t="s">
        <v>4485</v>
      </c>
    </row>
    <row r="319" spans="1:8" ht="17.25" customHeight="1">
      <c r="A319" s="27" t="s">
        <v>16876</v>
      </c>
      <c r="B319" s="33" t="s">
        <v>9350</v>
      </c>
      <c r="C319" s="35" t="s">
        <v>75</v>
      </c>
      <c r="D319" s="28" t="s">
        <v>519</v>
      </c>
      <c r="E319" s="107">
        <v>7.1833333333333336</v>
      </c>
      <c r="F319" s="27" t="s">
        <v>9</v>
      </c>
      <c r="G319" s="29" t="s">
        <v>8146</v>
      </c>
      <c r="H319" s="110" t="s">
        <v>4486</v>
      </c>
    </row>
    <row r="320" spans="1:8" ht="17.25" customHeight="1">
      <c r="A320" s="27" t="s">
        <v>16876</v>
      </c>
      <c r="B320" s="33" t="s">
        <v>9350</v>
      </c>
      <c r="C320" s="35" t="s">
        <v>77</v>
      </c>
      <c r="D320" s="28" t="s">
        <v>520</v>
      </c>
      <c r="E320" s="107">
        <v>7.7666666666666666</v>
      </c>
      <c r="F320" s="27" t="s">
        <v>9</v>
      </c>
      <c r="G320" s="29" t="s">
        <v>8146</v>
      </c>
      <c r="H320" s="110" t="s">
        <v>4487</v>
      </c>
    </row>
    <row r="321" spans="1:8" ht="17.25" customHeight="1">
      <c r="A321" s="27" t="s">
        <v>16876</v>
      </c>
      <c r="B321" s="33" t="s">
        <v>9350</v>
      </c>
      <c r="C321" s="35" t="s">
        <v>76</v>
      </c>
      <c r="D321" s="28" t="s">
        <v>521</v>
      </c>
      <c r="E321" s="107">
        <v>5.4833333333333334</v>
      </c>
      <c r="F321" s="27" t="s">
        <v>9</v>
      </c>
      <c r="G321" s="29" t="s">
        <v>8146</v>
      </c>
      <c r="H321" s="110" t="s">
        <v>4488</v>
      </c>
    </row>
    <row r="322" spans="1:8" ht="17.25" customHeight="1">
      <c r="A322" s="27" t="s">
        <v>16876</v>
      </c>
      <c r="B322" s="33" t="s">
        <v>9350</v>
      </c>
      <c r="C322" s="35" t="s">
        <v>75</v>
      </c>
      <c r="D322" s="28" t="s">
        <v>522</v>
      </c>
      <c r="E322" s="107">
        <v>6.4833333333333334</v>
      </c>
      <c r="F322" s="27" t="s">
        <v>9</v>
      </c>
      <c r="G322" s="29" t="s">
        <v>8146</v>
      </c>
      <c r="H322" s="110" t="s">
        <v>4489</v>
      </c>
    </row>
    <row r="323" spans="1:8" ht="17.25" customHeight="1">
      <c r="A323" s="27" t="s">
        <v>16876</v>
      </c>
      <c r="B323" s="33" t="s">
        <v>9350</v>
      </c>
      <c r="C323" s="35" t="s">
        <v>77</v>
      </c>
      <c r="D323" s="28" t="s">
        <v>523</v>
      </c>
      <c r="E323" s="107">
        <v>7.7333333333333334</v>
      </c>
      <c r="F323" s="27" t="s">
        <v>9</v>
      </c>
      <c r="G323" s="29" t="s">
        <v>8146</v>
      </c>
      <c r="H323" s="110" t="s">
        <v>4490</v>
      </c>
    </row>
    <row r="324" spans="1:8" ht="17.25" customHeight="1">
      <c r="A324" s="27" t="s">
        <v>16876</v>
      </c>
      <c r="B324" s="33" t="s">
        <v>9350</v>
      </c>
      <c r="C324" s="35" t="s">
        <v>76</v>
      </c>
      <c r="D324" s="28" t="s">
        <v>524</v>
      </c>
      <c r="E324" s="107">
        <v>6.1166666666666663</v>
      </c>
      <c r="F324" s="27" t="s">
        <v>9</v>
      </c>
      <c r="G324" s="29" t="s">
        <v>8146</v>
      </c>
      <c r="H324" s="110" t="s">
        <v>4491</v>
      </c>
    </row>
    <row r="325" spans="1:8" ht="17.25" customHeight="1">
      <c r="A325" s="27" t="s">
        <v>16876</v>
      </c>
      <c r="B325" s="33" t="s">
        <v>9350</v>
      </c>
      <c r="C325" s="35" t="s">
        <v>77</v>
      </c>
      <c r="D325" s="28" t="s">
        <v>525</v>
      </c>
      <c r="E325" s="107">
        <v>7.4333333333333336</v>
      </c>
      <c r="F325" s="27" t="s">
        <v>9</v>
      </c>
      <c r="G325" s="29" t="s">
        <v>8146</v>
      </c>
      <c r="H325" s="110" t="s">
        <v>4492</v>
      </c>
    </row>
    <row r="326" spans="1:8" ht="17.25" customHeight="1">
      <c r="A326" s="27" t="s">
        <v>16876</v>
      </c>
      <c r="B326" s="33" t="s">
        <v>9350</v>
      </c>
      <c r="C326" s="35" t="s">
        <v>76</v>
      </c>
      <c r="D326" s="28" t="s">
        <v>526</v>
      </c>
      <c r="E326" s="107">
        <v>5.666666666666667</v>
      </c>
      <c r="F326" s="27" t="s">
        <v>9</v>
      </c>
      <c r="G326" s="29" t="s">
        <v>8146</v>
      </c>
      <c r="H326" s="110" t="s">
        <v>4493</v>
      </c>
    </row>
    <row r="327" spans="1:8" ht="17.25" customHeight="1">
      <c r="A327" s="27" t="s">
        <v>16876</v>
      </c>
      <c r="B327" s="33" t="s">
        <v>9350</v>
      </c>
      <c r="C327" s="35" t="s">
        <v>75</v>
      </c>
      <c r="D327" s="28" t="s">
        <v>527</v>
      </c>
      <c r="E327" s="107">
        <v>6.8166666666666664</v>
      </c>
      <c r="F327" s="27" t="s">
        <v>9</v>
      </c>
      <c r="G327" s="29" t="s">
        <v>8146</v>
      </c>
      <c r="H327" s="110" t="s">
        <v>4494</v>
      </c>
    </row>
    <row r="328" spans="1:8" ht="17.25" customHeight="1">
      <c r="A328" s="27" t="s">
        <v>16876</v>
      </c>
      <c r="B328" s="33" t="s">
        <v>9350</v>
      </c>
      <c r="C328" s="35" t="s">
        <v>76</v>
      </c>
      <c r="D328" s="28" t="s">
        <v>528</v>
      </c>
      <c r="E328" s="107">
        <v>5.85</v>
      </c>
      <c r="F328" s="27" t="s">
        <v>9</v>
      </c>
      <c r="G328" s="29" t="s">
        <v>8146</v>
      </c>
      <c r="H328" s="110" t="s">
        <v>4495</v>
      </c>
    </row>
    <row r="329" spans="1:8" ht="17.25" customHeight="1">
      <c r="A329" s="27" t="s">
        <v>16876</v>
      </c>
      <c r="B329" s="33" t="s">
        <v>9350</v>
      </c>
      <c r="C329" s="35" t="s">
        <v>77</v>
      </c>
      <c r="D329" s="28" t="s">
        <v>529</v>
      </c>
      <c r="E329" s="107">
        <v>7.4666666666666668</v>
      </c>
      <c r="F329" s="27" t="s">
        <v>9</v>
      </c>
      <c r="G329" s="29" t="s">
        <v>8146</v>
      </c>
      <c r="H329" s="110" t="s">
        <v>4496</v>
      </c>
    </row>
    <row r="330" spans="1:8" ht="17.25" customHeight="1">
      <c r="A330" s="27" t="s">
        <v>16876</v>
      </c>
      <c r="B330" s="33" t="s">
        <v>9350</v>
      </c>
      <c r="C330" s="35" t="s">
        <v>75</v>
      </c>
      <c r="D330" s="28" t="s">
        <v>530</v>
      </c>
      <c r="E330" s="107">
        <v>7.8666666666666663</v>
      </c>
      <c r="F330" s="27" t="s">
        <v>9</v>
      </c>
      <c r="G330" s="29" t="s">
        <v>8146</v>
      </c>
      <c r="H330" s="110" t="s">
        <v>4497</v>
      </c>
    </row>
    <row r="331" spans="1:8" ht="17.25" customHeight="1">
      <c r="A331" s="27" t="s">
        <v>16876</v>
      </c>
      <c r="B331" s="33" t="s">
        <v>9350</v>
      </c>
      <c r="C331" s="35" t="s">
        <v>75</v>
      </c>
      <c r="D331" s="28" t="s">
        <v>531</v>
      </c>
      <c r="E331" s="107">
        <v>7.9</v>
      </c>
      <c r="F331" s="27" t="s">
        <v>9</v>
      </c>
      <c r="G331" s="29" t="s">
        <v>8146</v>
      </c>
      <c r="H331" s="110" t="s">
        <v>4498</v>
      </c>
    </row>
    <row r="332" spans="1:8" ht="17.25" customHeight="1">
      <c r="A332" s="27" t="s">
        <v>16876</v>
      </c>
      <c r="B332" s="33" t="s">
        <v>9350</v>
      </c>
      <c r="C332" s="35" t="s">
        <v>77</v>
      </c>
      <c r="D332" s="28" t="s">
        <v>532</v>
      </c>
      <c r="E332" s="107">
        <v>8</v>
      </c>
      <c r="F332" s="27" t="s">
        <v>9</v>
      </c>
      <c r="G332" s="29" t="s">
        <v>8146</v>
      </c>
      <c r="H332" s="110" t="s">
        <v>4499</v>
      </c>
    </row>
    <row r="333" spans="1:8" ht="17.25" customHeight="1">
      <c r="A333" s="27" t="s">
        <v>16876</v>
      </c>
      <c r="B333" s="33" t="s">
        <v>9350</v>
      </c>
      <c r="C333" s="35" t="s">
        <v>79</v>
      </c>
      <c r="D333" s="28" t="s">
        <v>533</v>
      </c>
      <c r="E333" s="107">
        <v>5.3833333333333337</v>
      </c>
      <c r="F333" s="27" t="s">
        <v>9</v>
      </c>
      <c r="G333" s="29" t="s">
        <v>8146</v>
      </c>
      <c r="H333" s="110" t="s">
        <v>4500</v>
      </c>
    </row>
    <row r="334" spans="1:8" ht="17.25" customHeight="1">
      <c r="A334" s="27" t="s">
        <v>16876</v>
      </c>
      <c r="B334" s="33" t="s">
        <v>9350</v>
      </c>
      <c r="C334" s="35" t="s">
        <v>79</v>
      </c>
      <c r="D334" s="28" t="s">
        <v>534</v>
      </c>
      <c r="E334" s="107">
        <v>6.2833333333333332</v>
      </c>
      <c r="F334" s="27" t="s">
        <v>9</v>
      </c>
      <c r="G334" s="29" t="s">
        <v>8146</v>
      </c>
      <c r="H334" s="110" t="s">
        <v>4501</v>
      </c>
    </row>
    <row r="335" spans="1:8" ht="17.25" customHeight="1">
      <c r="A335" s="27" t="s">
        <v>16876</v>
      </c>
      <c r="B335" s="33" t="s">
        <v>9350</v>
      </c>
      <c r="C335" s="35" t="s">
        <v>79</v>
      </c>
      <c r="D335" s="28" t="s">
        <v>535</v>
      </c>
      <c r="E335" s="107">
        <v>6.2833333333333332</v>
      </c>
      <c r="F335" s="27" t="s">
        <v>9</v>
      </c>
      <c r="G335" s="29" t="s">
        <v>8146</v>
      </c>
      <c r="H335" s="110" t="s">
        <v>4502</v>
      </c>
    </row>
    <row r="336" spans="1:8" ht="17.25" customHeight="1">
      <c r="A336" s="27" t="s">
        <v>16876</v>
      </c>
      <c r="B336" s="33" t="s">
        <v>9350</v>
      </c>
      <c r="C336" s="35" t="s">
        <v>79</v>
      </c>
      <c r="D336" s="28" t="s">
        <v>536</v>
      </c>
      <c r="E336" s="107">
        <v>5.9666666666666668</v>
      </c>
      <c r="F336" s="27" t="s">
        <v>9</v>
      </c>
      <c r="G336" s="29" t="s">
        <v>8146</v>
      </c>
      <c r="H336" s="110" t="s">
        <v>4503</v>
      </c>
    </row>
    <row r="337" spans="1:8" ht="17.25" customHeight="1">
      <c r="A337" s="27" t="s">
        <v>16876</v>
      </c>
      <c r="B337" s="33" t="s">
        <v>9350</v>
      </c>
      <c r="C337" s="35" t="s">
        <v>79</v>
      </c>
      <c r="D337" s="28" t="s">
        <v>537</v>
      </c>
      <c r="E337" s="107">
        <v>7.2666666666666666</v>
      </c>
      <c r="F337" s="27" t="s">
        <v>9</v>
      </c>
      <c r="G337" s="29" t="s">
        <v>8146</v>
      </c>
      <c r="H337" s="110" t="s">
        <v>4504</v>
      </c>
    </row>
    <row r="338" spans="1:8" ht="17.25" customHeight="1">
      <c r="A338" s="27" t="s">
        <v>16876</v>
      </c>
      <c r="B338" s="33" t="s">
        <v>9350</v>
      </c>
      <c r="C338" s="35" t="s">
        <v>79</v>
      </c>
      <c r="D338" s="28" t="s">
        <v>538</v>
      </c>
      <c r="E338" s="107">
        <v>6.0333333333333332</v>
      </c>
      <c r="F338" s="27" t="s">
        <v>9</v>
      </c>
      <c r="G338" s="29" t="s">
        <v>8146</v>
      </c>
      <c r="H338" s="110" t="s">
        <v>4505</v>
      </c>
    </row>
    <row r="339" spans="1:8" ht="17.25" customHeight="1">
      <c r="A339" s="27" t="s">
        <v>16876</v>
      </c>
      <c r="B339" s="33" t="s">
        <v>9350</v>
      </c>
      <c r="C339" s="35" t="s">
        <v>79</v>
      </c>
      <c r="D339" s="28" t="s">
        <v>539</v>
      </c>
      <c r="E339" s="107">
        <v>5.9333333333333336</v>
      </c>
      <c r="F339" s="27" t="s">
        <v>9</v>
      </c>
      <c r="G339" s="29" t="s">
        <v>8146</v>
      </c>
      <c r="H339" s="110" t="s">
        <v>4506</v>
      </c>
    </row>
    <row r="340" spans="1:8" ht="17.25" customHeight="1">
      <c r="A340" s="27" t="s">
        <v>16876</v>
      </c>
      <c r="B340" s="33" t="s">
        <v>9350</v>
      </c>
      <c r="C340" s="35" t="s">
        <v>79</v>
      </c>
      <c r="D340" s="28" t="s">
        <v>540</v>
      </c>
      <c r="E340" s="107">
        <v>7.166666666666667</v>
      </c>
      <c r="F340" s="27" t="s">
        <v>9</v>
      </c>
      <c r="G340" s="29" t="s">
        <v>8146</v>
      </c>
      <c r="H340" s="110" t="s">
        <v>4507</v>
      </c>
    </row>
    <row r="341" spans="1:8" ht="17.25" customHeight="1">
      <c r="A341" s="27" t="s">
        <v>16876</v>
      </c>
      <c r="B341" s="33" t="s">
        <v>9350</v>
      </c>
      <c r="C341" s="35" t="s">
        <v>79</v>
      </c>
      <c r="D341" s="28" t="s">
        <v>541</v>
      </c>
      <c r="E341" s="107">
        <v>6.2</v>
      </c>
      <c r="F341" s="27" t="s">
        <v>9</v>
      </c>
      <c r="G341" s="29" t="s">
        <v>8146</v>
      </c>
      <c r="H341" s="110" t="s">
        <v>4508</v>
      </c>
    </row>
    <row r="342" spans="1:8" ht="17.25" customHeight="1">
      <c r="A342" s="27" t="s">
        <v>16876</v>
      </c>
      <c r="B342" s="33" t="s">
        <v>9350</v>
      </c>
      <c r="C342" s="35" t="s">
        <v>79</v>
      </c>
      <c r="D342" s="28" t="s">
        <v>542</v>
      </c>
      <c r="E342" s="107">
        <v>6.166666666666667</v>
      </c>
      <c r="F342" s="27" t="s">
        <v>9</v>
      </c>
      <c r="G342" s="29" t="s">
        <v>8146</v>
      </c>
      <c r="H342" s="110" t="s">
        <v>4509</v>
      </c>
    </row>
    <row r="343" spans="1:8" ht="17.25" customHeight="1">
      <c r="A343" s="27" t="s">
        <v>16876</v>
      </c>
      <c r="B343" s="33" t="s">
        <v>9350</v>
      </c>
      <c r="C343" s="35" t="s">
        <v>79</v>
      </c>
      <c r="D343" s="28" t="s">
        <v>543</v>
      </c>
      <c r="E343" s="107">
        <v>6.6</v>
      </c>
      <c r="F343" s="27" t="s">
        <v>9</v>
      </c>
      <c r="G343" s="29" t="s">
        <v>8146</v>
      </c>
      <c r="H343" s="110" t="s">
        <v>4510</v>
      </c>
    </row>
    <row r="344" spans="1:8" ht="17.25" customHeight="1">
      <c r="A344" s="27" t="s">
        <v>16876</v>
      </c>
      <c r="B344" s="33" t="s">
        <v>9350</v>
      </c>
      <c r="C344" s="35" t="s">
        <v>79</v>
      </c>
      <c r="D344" s="28" t="s">
        <v>544</v>
      </c>
      <c r="E344" s="107">
        <v>6.4666666666666668</v>
      </c>
      <c r="F344" s="27" t="s">
        <v>9</v>
      </c>
      <c r="G344" s="29" t="s">
        <v>8146</v>
      </c>
      <c r="H344" s="110" t="s">
        <v>4511</v>
      </c>
    </row>
    <row r="345" spans="1:8" ht="17.25" customHeight="1">
      <c r="A345" s="27" t="s">
        <v>16876</v>
      </c>
      <c r="B345" s="33" t="s">
        <v>9350</v>
      </c>
      <c r="C345" s="35" t="s">
        <v>80</v>
      </c>
      <c r="D345" s="28" t="s">
        <v>545</v>
      </c>
      <c r="E345" s="107">
        <v>7.35</v>
      </c>
      <c r="F345" s="27" t="s">
        <v>9</v>
      </c>
      <c r="G345" s="29" t="s">
        <v>8146</v>
      </c>
      <c r="H345" s="110" t="s">
        <v>4512</v>
      </c>
    </row>
    <row r="346" spans="1:8" ht="17.25" customHeight="1">
      <c r="A346" s="27" t="s">
        <v>16876</v>
      </c>
      <c r="B346" s="33" t="s">
        <v>9350</v>
      </c>
      <c r="C346" s="35" t="s">
        <v>81</v>
      </c>
      <c r="D346" s="28" t="s">
        <v>546</v>
      </c>
      <c r="E346" s="107">
        <v>7.1333333333333337</v>
      </c>
      <c r="F346" s="27" t="s">
        <v>9</v>
      </c>
      <c r="G346" s="29" t="s">
        <v>8146</v>
      </c>
      <c r="H346" s="110" t="s">
        <v>4513</v>
      </c>
    </row>
    <row r="347" spans="1:8" ht="17.25" customHeight="1">
      <c r="A347" s="27" t="s">
        <v>16876</v>
      </c>
      <c r="B347" s="33" t="s">
        <v>9350</v>
      </c>
      <c r="C347" s="35" t="s">
        <v>82</v>
      </c>
      <c r="D347" s="28" t="s">
        <v>547</v>
      </c>
      <c r="E347" s="107">
        <v>6.15</v>
      </c>
      <c r="F347" s="27" t="s">
        <v>9</v>
      </c>
      <c r="G347" s="29" t="s">
        <v>8146</v>
      </c>
      <c r="H347" s="110" t="s">
        <v>4514</v>
      </c>
    </row>
    <row r="348" spans="1:8" ht="17.25" customHeight="1">
      <c r="A348" s="27" t="s">
        <v>16876</v>
      </c>
      <c r="B348" s="33" t="s">
        <v>9350</v>
      </c>
      <c r="C348" s="35" t="s">
        <v>82</v>
      </c>
      <c r="D348" s="28" t="s">
        <v>548</v>
      </c>
      <c r="E348" s="107">
        <v>7</v>
      </c>
      <c r="F348" s="27" t="s">
        <v>9</v>
      </c>
      <c r="G348" s="29" t="s">
        <v>8146</v>
      </c>
      <c r="H348" s="110" t="s">
        <v>4515</v>
      </c>
    </row>
    <row r="349" spans="1:8" ht="17.25" customHeight="1">
      <c r="A349" s="27" t="s">
        <v>16876</v>
      </c>
      <c r="B349" s="33" t="s">
        <v>9350</v>
      </c>
      <c r="C349" s="35" t="s">
        <v>80</v>
      </c>
      <c r="D349" s="28" t="s">
        <v>549</v>
      </c>
      <c r="E349" s="107">
        <v>7.8833333333333337</v>
      </c>
      <c r="F349" s="27" t="s">
        <v>9</v>
      </c>
      <c r="G349" s="29" t="s">
        <v>8146</v>
      </c>
      <c r="H349" s="110" t="s">
        <v>4516</v>
      </c>
    </row>
    <row r="350" spans="1:8" ht="17.25" customHeight="1">
      <c r="A350" s="27" t="s">
        <v>16876</v>
      </c>
      <c r="B350" s="33" t="s">
        <v>9350</v>
      </c>
      <c r="C350" s="35" t="s">
        <v>82</v>
      </c>
      <c r="D350" s="28" t="s">
        <v>550</v>
      </c>
      <c r="E350" s="107">
        <v>5.4333333333333336</v>
      </c>
      <c r="F350" s="27" t="s">
        <v>9</v>
      </c>
      <c r="G350" s="29" t="s">
        <v>8146</v>
      </c>
      <c r="H350" s="110" t="s">
        <v>4517</v>
      </c>
    </row>
    <row r="351" spans="1:8" ht="17.25" customHeight="1">
      <c r="A351" s="27" t="s">
        <v>16876</v>
      </c>
      <c r="B351" s="33" t="s">
        <v>9350</v>
      </c>
      <c r="C351" s="35" t="s">
        <v>81</v>
      </c>
      <c r="D351" s="28" t="s">
        <v>551</v>
      </c>
      <c r="E351" s="107">
        <v>6.166666666666667</v>
      </c>
      <c r="F351" s="27" t="s">
        <v>9</v>
      </c>
      <c r="G351" s="29" t="s">
        <v>8146</v>
      </c>
      <c r="H351" s="110" t="s">
        <v>4518</v>
      </c>
    </row>
    <row r="352" spans="1:8" ht="17.25" customHeight="1">
      <c r="A352" s="27" t="s">
        <v>16876</v>
      </c>
      <c r="B352" s="33" t="s">
        <v>9350</v>
      </c>
      <c r="C352" s="35" t="s">
        <v>80</v>
      </c>
      <c r="D352" s="28" t="s">
        <v>552</v>
      </c>
      <c r="E352" s="107">
        <v>6.6166666666666663</v>
      </c>
      <c r="F352" s="27" t="s">
        <v>9</v>
      </c>
      <c r="G352" s="29" t="s">
        <v>8146</v>
      </c>
      <c r="H352" s="110" t="s">
        <v>4519</v>
      </c>
    </row>
    <row r="353" spans="1:8" ht="17.25" customHeight="1">
      <c r="A353" s="27" t="s">
        <v>16876</v>
      </c>
      <c r="B353" s="33" t="s">
        <v>9350</v>
      </c>
      <c r="C353" s="35" t="s">
        <v>82</v>
      </c>
      <c r="D353" s="28" t="s">
        <v>553</v>
      </c>
      <c r="E353" s="107">
        <v>6.65</v>
      </c>
      <c r="F353" s="27" t="s">
        <v>9</v>
      </c>
      <c r="G353" s="29" t="s">
        <v>8146</v>
      </c>
      <c r="H353" s="110" t="s">
        <v>4520</v>
      </c>
    </row>
    <row r="354" spans="1:8" ht="17.25" customHeight="1">
      <c r="A354" s="27" t="s">
        <v>16876</v>
      </c>
      <c r="B354" s="33" t="s">
        <v>9350</v>
      </c>
      <c r="C354" s="35" t="s">
        <v>81</v>
      </c>
      <c r="D354" s="28" t="s">
        <v>554</v>
      </c>
      <c r="E354" s="107">
        <v>6.0333333333333332</v>
      </c>
      <c r="F354" s="27" t="s">
        <v>9</v>
      </c>
      <c r="G354" s="29" t="s">
        <v>8146</v>
      </c>
      <c r="H354" s="110" t="s">
        <v>4521</v>
      </c>
    </row>
    <row r="355" spans="1:8" ht="17.25" customHeight="1">
      <c r="A355" s="27" t="s">
        <v>16876</v>
      </c>
      <c r="B355" s="33" t="s">
        <v>9350</v>
      </c>
      <c r="C355" s="35" t="s">
        <v>80</v>
      </c>
      <c r="D355" s="28" t="s">
        <v>555</v>
      </c>
      <c r="E355" s="107">
        <v>6.583333333333333</v>
      </c>
      <c r="F355" s="27" t="s">
        <v>9</v>
      </c>
      <c r="G355" s="29" t="s">
        <v>8146</v>
      </c>
      <c r="H355" s="110" t="s">
        <v>4522</v>
      </c>
    </row>
    <row r="356" spans="1:8" ht="17.25" customHeight="1">
      <c r="A356" s="27" t="s">
        <v>16876</v>
      </c>
      <c r="B356" s="33" t="s">
        <v>9350</v>
      </c>
      <c r="C356" s="35" t="s">
        <v>82</v>
      </c>
      <c r="D356" s="28" t="s">
        <v>556</v>
      </c>
      <c r="E356" s="107">
        <v>6.9666666666666668</v>
      </c>
      <c r="F356" s="27" t="s">
        <v>9</v>
      </c>
      <c r="G356" s="29" t="s">
        <v>8146</v>
      </c>
      <c r="H356" s="110" t="s">
        <v>4523</v>
      </c>
    </row>
    <row r="357" spans="1:8" ht="17.25" customHeight="1">
      <c r="A357" s="27" t="s">
        <v>16876</v>
      </c>
      <c r="B357" s="33" t="s">
        <v>9350</v>
      </c>
      <c r="C357" s="35" t="s">
        <v>80</v>
      </c>
      <c r="D357" s="28" t="s">
        <v>557</v>
      </c>
      <c r="E357" s="107">
        <v>7.2166666666666668</v>
      </c>
      <c r="F357" s="27" t="s">
        <v>9</v>
      </c>
      <c r="G357" s="29" t="s">
        <v>8146</v>
      </c>
      <c r="H357" s="110" t="s">
        <v>4524</v>
      </c>
    </row>
    <row r="358" spans="1:8" ht="17.25" customHeight="1">
      <c r="A358" s="27" t="s">
        <v>16876</v>
      </c>
      <c r="B358" s="33" t="s">
        <v>9350</v>
      </c>
      <c r="C358" s="35" t="s">
        <v>81</v>
      </c>
      <c r="D358" s="28" t="s">
        <v>558</v>
      </c>
      <c r="E358" s="107">
        <v>7.7666666666666666</v>
      </c>
      <c r="F358" s="27" t="s">
        <v>9</v>
      </c>
      <c r="G358" s="29" t="s">
        <v>8146</v>
      </c>
      <c r="H358" s="110" t="s">
        <v>4525</v>
      </c>
    </row>
    <row r="359" spans="1:8" ht="17.25" customHeight="1">
      <c r="A359" s="27" t="s">
        <v>16876</v>
      </c>
      <c r="B359" s="33" t="s">
        <v>9350</v>
      </c>
      <c r="C359" s="35" t="s">
        <v>82</v>
      </c>
      <c r="D359" s="28" t="s">
        <v>559</v>
      </c>
      <c r="E359" s="107">
        <v>4.4666666666666668</v>
      </c>
      <c r="F359" s="27" t="s">
        <v>9</v>
      </c>
      <c r="G359" s="29" t="s">
        <v>8146</v>
      </c>
      <c r="H359" s="110" t="s">
        <v>4526</v>
      </c>
    </row>
    <row r="360" spans="1:8" ht="17.25" customHeight="1">
      <c r="A360" s="27" t="s">
        <v>16876</v>
      </c>
      <c r="B360" s="33" t="s">
        <v>9350</v>
      </c>
      <c r="C360" s="35" t="s">
        <v>80</v>
      </c>
      <c r="D360" s="28" t="s">
        <v>560</v>
      </c>
      <c r="E360" s="107">
        <v>7.4333333333333336</v>
      </c>
      <c r="F360" s="27" t="s">
        <v>9</v>
      </c>
      <c r="G360" s="29" t="s">
        <v>8146</v>
      </c>
      <c r="H360" s="110" t="s">
        <v>4527</v>
      </c>
    </row>
    <row r="361" spans="1:8" ht="17.25" customHeight="1">
      <c r="A361" s="27" t="s">
        <v>16876</v>
      </c>
      <c r="B361" s="33" t="s">
        <v>9350</v>
      </c>
      <c r="C361" s="35" t="s">
        <v>81</v>
      </c>
      <c r="D361" s="28" t="s">
        <v>561</v>
      </c>
      <c r="E361" s="107">
        <v>7.8666666666666663</v>
      </c>
      <c r="F361" s="27" t="s">
        <v>9</v>
      </c>
      <c r="G361" s="29" t="s">
        <v>8146</v>
      </c>
      <c r="H361" s="110" t="s">
        <v>4528</v>
      </c>
    </row>
    <row r="362" spans="1:8" ht="17.25" customHeight="1">
      <c r="A362" s="27" t="s">
        <v>16876</v>
      </c>
      <c r="B362" s="33" t="s">
        <v>9350</v>
      </c>
      <c r="C362" s="35" t="s">
        <v>82</v>
      </c>
      <c r="D362" s="28" t="s">
        <v>562</v>
      </c>
      <c r="E362" s="107">
        <v>5.3166666666666664</v>
      </c>
      <c r="F362" s="27" t="s">
        <v>9</v>
      </c>
      <c r="G362" s="29" t="s">
        <v>8146</v>
      </c>
      <c r="H362" s="110" t="s">
        <v>4529</v>
      </c>
    </row>
    <row r="363" spans="1:8" ht="17.25" customHeight="1">
      <c r="A363" s="27" t="s">
        <v>16876</v>
      </c>
      <c r="B363" s="33" t="s">
        <v>9350</v>
      </c>
      <c r="C363" s="35" t="s">
        <v>81</v>
      </c>
      <c r="D363" s="28" t="s">
        <v>563</v>
      </c>
      <c r="E363" s="107">
        <v>7.8833333333333337</v>
      </c>
      <c r="F363" s="27" t="s">
        <v>9</v>
      </c>
      <c r="G363" s="29" t="s">
        <v>8146</v>
      </c>
      <c r="H363" s="110" t="s">
        <v>4530</v>
      </c>
    </row>
    <row r="364" spans="1:8" ht="17.25" customHeight="1">
      <c r="A364" s="27" t="s">
        <v>16876</v>
      </c>
      <c r="B364" s="33" t="s">
        <v>9350</v>
      </c>
      <c r="C364" s="35" t="s">
        <v>82</v>
      </c>
      <c r="D364" s="28" t="s">
        <v>564</v>
      </c>
      <c r="E364" s="107">
        <v>6.083333333333333</v>
      </c>
      <c r="F364" s="27" t="s">
        <v>9</v>
      </c>
      <c r="G364" s="29" t="s">
        <v>8146</v>
      </c>
      <c r="H364" s="110" t="s">
        <v>4531</v>
      </c>
    </row>
    <row r="365" spans="1:8" ht="17.25" customHeight="1">
      <c r="A365" s="27" t="s">
        <v>16876</v>
      </c>
      <c r="B365" s="33" t="s">
        <v>9350</v>
      </c>
      <c r="C365" s="35" t="s">
        <v>80</v>
      </c>
      <c r="D365" s="28" t="s">
        <v>565</v>
      </c>
      <c r="E365" s="107">
        <v>7.2</v>
      </c>
      <c r="F365" s="27" t="s">
        <v>9</v>
      </c>
      <c r="G365" s="29" t="s">
        <v>8146</v>
      </c>
      <c r="H365" s="110" t="s">
        <v>4532</v>
      </c>
    </row>
    <row r="366" spans="1:8" ht="17.25" customHeight="1">
      <c r="A366" s="27" t="s">
        <v>16876</v>
      </c>
      <c r="B366" s="33" t="s">
        <v>9350</v>
      </c>
      <c r="C366" s="35" t="s">
        <v>82</v>
      </c>
      <c r="D366" s="28" t="s">
        <v>566</v>
      </c>
      <c r="E366" s="107">
        <v>6.7666666666666666</v>
      </c>
      <c r="F366" s="27" t="s">
        <v>9</v>
      </c>
      <c r="G366" s="29" t="s">
        <v>8146</v>
      </c>
      <c r="H366" s="110" t="s">
        <v>4533</v>
      </c>
    </row>
    <row r="367" spans="1:8" ht="17.25" customHeight="1">
      <c r="A367" s="27" t="s">
        <v>16876</v>
      </c>
      <c r="B367" s="33" t="s">
        <v>9350</v>
      </c>
      <c r="C367" s="35" t="s">
        <v>80</v>
      </c>
      <c r="D367" s="28" t="s">
        <v>567</v>
      </c>
      <c r="E367" s="107">
        <v>6.6166666666666663</v>
      </c>
      <c r="F367" s="27" t="s">
        <v>9</v>
      </c>
      <c r="G367" s="29" t="s">
        <v>8146</v>
      </c>
      <c r="H367" s="110" t="s">
        <v>4534</v>
      </c>
    </row>
    <row r="368" spans="1:8" ht="17.25" customHeight="1">
      <c r="A368" s="27" t="s">
        <v>16876</v>
      </c>
      <c r="B368" s="33" t="s">
        <v>9350</v>
      </c>
      <c r="C368" s="35" t="s">
        <v>82</v>
      </c>
      <c r="D368" s="28" t="s">
        <v>568</v>
      </c>
      <c r="E368" s="107">
        <v>6.0166666666666666</v>
      </c>
      <c r="F368" s="27" t="s">
        <v>9</v>
      </c>
      <c r="G368" s="29" t="s">
        <v>8146</v>
      </c>
      <c r="H368" s="110" t="s">
        <v>4535</v>
      </c>
    </row>
    <row r="369" spans="1:8" ht="17.25" customHeight="1">
      <c r="A369" s="27" t="s">
        <v>16876</v>
      </c>
      <c r="B369" s="33" t="s">
        <v>9350</v>
      </c>
      <c r="C369" s="35" t="s">
        <v>80</v>
      </c>
      <c r="D369" s="28" t="s">
        <v>569</v>
      </c>
      <c r="E369" s="107">
        <v>6.6</v>
      </c>
      <c r="F369" s="27" t="s">
        <v>9</v>
      </c>
      <c r="G369" s="29" t="s">
        <v>8146</v>
      </c>
      <c r="H369" s="110" t="s">
        <v>4536</v>
      </c>
    </row>
    <row r="370" spans="1:8" ht="17.25" customHeight="1">
      <c r="A370" s="27" t="s">
        <v>16876</v>
      </c>
      <c r="B370" s="33" t="s">
        <v>9350</v>
      </c>
      <c r="C370" s="35" t="s">
        <v>81</v>
      </c>
      <c r="D370" s="28" t="s">
        <v>570</v>
      </c>
      <c r="E370" s="107">
        <v>5.5333333333333332</v>
      </c>
      <c r="F370" s="27" t="s">
        <v>9</v>
      </c>
      <c r="G370" s="29" t="s">
        <v>8146</v>
      </c>
      <c r="H370" s="110" t="s">
        <v>4537</v>
      </c>
    </row>
    <row r="371" spans="1:8" ht="17.25" customHeight="1">
      <c r="A371" s="27" t="s">
        <v>16876</v>
      </c>
      <c r="B371" s="33" t="s">
        <v>9350</v>
      </c>
      <c r="C371" s="35" t="s">
        <v>82</v>
      </c>
      <c r="D371" s="28" t="s">
        <v>571</v>
      </c>
      <c r="E371" s="107">
        <v>7.7833333333333332</v>
      </c>
      <c r="F371" s="27" t="s">
        <v>9</v>
      </c>
      <c r="G371" s="29" t="s">
        <v>8146</v>
      </c>
      <c r="H371" s="110" t="s">
        <v>4538</v>
      </c>
    </row>
    <row r="372" spans="1:8" ht="17.25" customHeight="1">
      <c r="A372" s="27" t="s">
        <v>16876</v>
      </c>
      <c r="B372" s="33" t="s">
        <v>9350</v>
      </c>
      <c r="C372" s="35" t="s">
        <v>81</v>
      </c>
      <c r="D372" s="28" t="s">
        <v>572</v>
      </c>
      <c r="E372" s="107">
        <v>5.916666666666667</v>
      </c>
      <c r="F372" s="27" t="s">
        <v>9</v>
      </c>
      <c r="G372" s="29" t="s">
        <v>8146</v>
      </c>
      <c r="H372" s="110" t="s">
        <v>4539</v>
      </c>
    </row>
    <row r="373" spans="1:8" ht="17.25" customHeight="1">
      <c r="A373" s="27" t="s">
        <v>16876</v>
      </c>
      <c r="B373" s="33" t="s">
        <v>9350</v>
      </c>
      <c r="C373" s="35" t="s">
        <v>81</v>
      </c>
      <c r="D373" s="28" t="s">
        <v>573</v>
      </c>
      <c r="E373" s="107">
        <v>5.9333333333333336</v>
      </c>
      <c r="F373" s="27" t="s">
        <v>9</v>
      </c>
      <c r="G373" s="29" t="s">
        <v>8146</v>
      </c>
      <c r="H373" s="110" t="s">
        <v>4540</v>
      </c>
    </row>
    <row r="374" spans="1:8" ht="17.25" customHeight="1">
      <c r="A374" s="27" t="s">
        <v>16876</v>
      </c>
      <c r="B374" s="33" t="s">
        <v>9350</v>
      </c>
      <c r="C374" s="35" t="s">
        <v>82</v>
      </c>
      <c r="D374" s="28" t="s">
        <v>574</v>
      </c>
      <c r="E374" s="107">
        <v>6.0166666666666666</v>
      </c>
      <c r="F374" s="27" t="s">
        <v>9</v>
      </c>
      <c r="G374" s="29" t="s">
        <v>8146</v>
      </c>
      <c r="H374" s="110" t="s">
        <v>4541</v>
      </c>
    </row>
    <row r="375" spans="1:8" ht="17.25" customHeight="1">
      <c r="A375" s="27" t="s">
        <v>16876</v>
      </c>
      <c r="B375" s="33" t="s">
        <v>9350</v>
      </c>
      <c r="C375" s="35" t="s">
        <v>80</v>
      </c>
      <c r="D375" s="28" t="s">
        <v>575</v>
      </c>
      <c r="E375" s="107">
        <v>6.4833333333333334</v>
      </c>
      <c r="F375" s="27" t="s">
        <v>9</v>
      </c>
      <c r="G375" s="29" t="s">
        <v>8146</v>
      </c>
      <c r="H375" s="110" t="s">
        <v>4542</v>
      </c>
    </row>
    <row r="376" spans="1:8" ht="17.25" customHeight="1">
      <c r="A376" s="27" t="s">
        <v>16876</v>
      </c>
      <c r="B376" s="33" t="s">
        <v>9350</v>
      </c>
      <c r="C376" s="35" t="s">
        <v>83</v>
      </c>
      <c r="D376" s="28" t="s">
        <v>576</v>
      </c>
      <c r="E376" s="107">
        <v>7.75</v>
      </c>
      <c r="F376" s="27" t="s">
        <v>9</v>
      </c>
      <c r="G376" s="29" t="s">
        <v>8146</v>
      </c>
      <c r="H376" s="110" t="s">
        <v>4543</v>
      </c>
    </row>
    <row r="377" spans="1:8" ht="17.25" customHeight="1">
      <c r="A377" s="27" t="s">
        <v>16876</v>
      </c>
      <c r="B377" s="33" t="s">
        <v>9350</v>
      </c>
      <c r="C377" s="35" t="s">
        <v>83</v>
      </c>
      <c r="D377" s="28" t="s">
        <v>577</v>
      </c>
      <c r="E377" s="107">
        <v>5.666666666666667</v>
      </c>
      <c r="F377" s="27" t="s">
        <v>9</v>
      </c>
      <c r="G377" s="29" t="s">
        <v>8146</v>
      </c>
      <c r="H377" s="110" t="s">
        <v>4544</v>
      </c>
    </row>
    <row r="378" spans="1:8" ht="17.25" customHeight="1">
      <c r="A378" s="27" t="s">
        <v>16876</v>
      </c>
      <c r="B378" s="33" t="s">
        <v>9350</v>
      </c>
      <c r="C378" s="35" t="s">
        <v>83</v>
      </c>
      <c r="D378" s="28" t="s">
        <v>578</v>
      </c>
      <c r="E378" s="107">
        <v>6.8833333333333337</v>
      </c>
      <c r="F378" s="27" t="s">
        <v>9</v>
      </c>
      <c r="G378" s="29" t="s">
        <v>8146</v>
      </c>
      <c r="H378" s="110" t="s">
        <v>4545</v>
      </c>
    </row>
    <row r="379" spans="1:8" ht="17.25" customHeight="1">
      <c r="A379" s="27" t="s">
        <v>16876</v>
      </c>
      <c r="B379" s="33" t="s">
        <v>9350</v>
      </c>
      <c r="C379" s="35" t="s">
        <v>83</v>
      </c>
      <c r="D379" s="28" t="s">
        <v>579</v>
      </c>
      <c r="E379" s="107">
        <v>6.5166666666666666</v>
      </c>
      <c r="F379" s="27" t="s">
        <v>9</v>
      </c>
      <c r="G379" s="29" t="s">
        <v>8146</v>
      </c>
      <c r="H379" s="110" t="s">
        <v>4546</v>
      </c>
    </row>
    <row r="380" spans="1:8" ht="17.25" customHeight="1">
      <c r="A380" s="27" t="s">
        <v>16876</v>
      </c>
      <c r="B380" s="33" t="s">
        <v>9350</v>
      </c>
      <c r="C380" s="35" t="s">
        <v>83</v>
      </c>
      <c r="D380" s="28" t="s">
        <v>580</v>
      </c>
      <c r="E380" s="107">
        <v>6.3833333333333337</v>
      </c>
      <c r="F380" s="27" t="s">
        <v>9</v>
      </c>
      <c r="G380" s="29" t="s">
        <v>8146</v>
      </c>
      <c r="H380" s="110" t="s">
        <v>4547</v>
      </c>
    </row>
    <row r="381" spans="1:8" ht="17.25" customHeight="1">
      <c r="A381" s="27" t="s">
        <v>16876</v>
      </c>
      <c r="B381" s="33" t="s">
        <v>9350</v>
      </c>
      <c r="C381" s="35" t="s">
        <v>83</v>
      </c>
      <c r="D381" s="28" t="s">
        <v>581</v>
      </c>
      <c r="E381" s="107">
        <v>7.25</v>
      </c>
      <c r="F381" s="27" t="s">
        <v>9</v>
      </c>
      <c r="G381" s="29" t="s">
        <v>8146</v>
      </c>
      <c r="H381" s="110" t="s">
        <v>4548</v>
      </c>
    </row>
    <row r="382" spans="1:8" ht="17.25" customHeight="1">
      <c r="A382" s="27" t="s">
        <v>16876</v>
      </c>
      <c r="B382" s="33" t="s">
        <v>9350</v>
      </c>
      <c r="C382" s="35" t="s">
        <v>83</v>
      </c>
      <c r="D382" s="28" t="s">
        <v>582</v>
      </c>
      <c r="E382" s="107">
        <v>8.0666666666666664</v>
      </c>
      <c r="F382" s="27" t="s">
        <v>9</v>
      </c>
      <c r="G382" s="29" t="s">
        <v>8146</v>
      </c>
      <c r="H382" s="110" t="s">
        <v>4549</v>
      </c>
    </row>
    <row r="383" spans="1:8" ht="17.25" customHeight="1">
      <c r="A383" s="27" t="s">
        <v>16876</v>
      </c>
      <c r="B383" s="33" t="s">
        <v>9350</v>
      </c>
      <c r="C383" s="35" t="s">
        <v>83</v>
      </c>
      <c r="D383" s="28" t="s">
        <v>583</v>
      </c>
      <c r="E383" s="107">
        <v>6.0166666666666666</v>
      </c>
      <c r="F383" s="27" t="s">
        <v>9</v>
      </c>
      <c r="G383" s="29" t="s">
        <v>8146</v>
      </c>
      <c r="H383" s="110" t="s">
        <v>4550</v>
      </c>
    </row>
    <row r="384" spans="1:8" ht="17.25" customHeight="1">
      <c r="A384" s="27" t="s">
        <v>16876</v>
      </c>
      <c r="B384" s="33" t="s">
        <v>9350</v>
      </c>
      <c r="C384" s="35" t="s">
        <v>83</v>
      </c>
      <c r="D384" s="28" t="s">
        <v>584</v>
      </c>
      <c r="E384" s="107">
        <v>7.15</v>
      </c>
      <c r="F384" s="27" t="s">
        <v>9</v>
      </c>
      <c r="G384" s="29" t="s">
        <v>8146</v>
      </c>
      <c r="H384" s="110" t="s">
        <v>4551</v>
      </c>
    </row>
    <row r="385" spans="1:8" ht="17.25" customHeight="1">
      <c r="A385" s="27" t="s">
        <v>16881</v>
      </c>
      <c r="B385" s="33" t="s">
        <v>9354</v>
      </c>
      <c r="C385" s="35" t="s">
        <v>84</v>
      </c>
      <c r="D385" s="28" t="s">
        <v>585</v>
      </c>
      <c r="E385" s="107">
        <v>6.25</v>
      </c>
      <c r="F385" s="27" t="s">
        <v>9</v>
      </c>
      <c r="G385" s="29" t="s">
        <v>8146</v>
      </c>
      <c r="H385" s="110" t="s">
        <v>4552</v>
      </c>
    </row>
    <row r="386" spans="1:8" ht="17.25" customHeight="1">
      <c r="A386" s="27" t="s">
        <v>16881</v>
      </c>
      <c r="B386" s="33" t="s">
        <v>9354</v>
      </c>
      <c r="C386" s="35" t="s">
        <v>85</v>
      </c>
      <c r="D386" s="28" t="s">
        <v>586</v>
      </c>
      <c r="E386" s="107">
        <v>8.15</v>
      </c>
      <c r="F386" s="27" t="s">
        <v>9</v>
      </c>
      <c r="G386" s="29" t="s">
        <v>8146</v>
      </c>
      <c r="H386" s="110" t="s">
        <v>4553</v>
      </c>
    </row>
    <row r="387" spans="1:8" ht="17.25" customHeight="1">
      <c r="A387" s="27" t="s">
        <v>16881</v>
      </c>
      <c r="B387" s="33" t="s">
        <v>9354</v>
      </c>
      <c r="C387" s="35" t="s">
        <v>84</v>
      </c>
      <c r="D387" s="28" t="s">
        <v>587</v>
      </c>
      <c r="E387" s="107">
        <v>6.55</v>
      </c>
      <c r="F387" s="27" t="s">
        <v>9</v>
      </c>
      <c r="G387" s="29" t="s">
        <v>8146</v>
      </c>
      <c r="H387" s="110" t="s">
        <v>4554</v>
      </c>
    </row>
    <row r="388" spans="1:8" ht="17.25" customHeight="1">
      <c r="A388" s="27" t="s">
        <v>16881</v>
      </c>
      <c r="B388" s="33" t="s">
        <v>9354</v>
      </c>
      <c r="C388" s="35" t="s">
        <v>84</v>
      </c>
      <c r="D388" s="28" t="s">
        <v>588</v>
      </c>
      <c r="E388" s="107">
        <v>6.9</v>
      </c>
      <c r="F388" s="27" t="s">
        <v>9</v>
      </c>
      <c r="G388" s="29" t="s">
        <v>8146</v>
      </c>
      <c r="H388" s="110" t="s">
        <v>4555</v>
      </c>
    </row>
    <row r="389" spans="1:8" ht="17.25" customHeight="1">
      <c r="A389" s="27" t="s">
        <v>16881</v>
      </c>
      <c r="B389" s="33" t="s">
        <v>9355</v>
      </c>
      <c r="C389" s="35" t="s">
        <v>86</v>
      </c>
      <c r="D389" s="28" t="s">
        <v>589</v>
      </c>
      <c r="E389" s="107">
        <v>6.7166666666666668</v>
      </c>
      <c r="F389" s="27" t="s">
        <v>9</v>
      </c>
      <c r="G389" s="29" t="s">
        <v>8146</v>
      </c>
      <c r="H389" s="110" t="s">
        <v>4556</v>
      </c>
    </row>
    <row r="390" spans="1:8" ht="17.25" customHeight="1">
      <c r="A390" s="27" t="s">
        <v>16881</v>
      </c>
      <c r="B390" s="33" t="s">
        <v>9355</v>
      </c>
      <c r="C390" s="35" t="s">
        <v>86</v>
      </c>
      <c r="D390" s="28" t="s">
        <v>590</v>
      </c>
      <c r="E390" s="107">
        <v>6.65</v>
      </c>
      <c r="F390" s="27" t="s">
        <v>9</v>
      </c>
      <c r="G390" s="29" t="s">
        <v>8146</v>
      </c>
      <c r="H390" s="110" t="s">
        <v>4557</v>
      </c>
    </row>
    <row r="391" spans="1:8" ht="17.25" customHeight="1">
      <c r="A391" s="27" t="s">
        <v>16881</v>
      </c>
      <c r="B391" s="33" t="s">
        <v>9355</v>
      </c>
      <c r="C391" s="35" t="s">
        <v>86</v>
      </c>
      <c r="D391" s="28" t="s">
        <v>591</v>
      </c>
      <c r="E391" s="107">
        <v>6.5</v>
      </c>
      <c r="F391" s="27" t="s">
        <v>9</v>
      </c>
      <c r="G391" s="29" t="s">
        <v>8146</v>
      </c>
      <c r="H391" s="110" t="s">
        <v>4558</v>
      </c>
    </row>
    <row r="392" spans="1:8" ht="17.25" customHeight="1">
      <c r="A392" s="27" t="s">
        <v>16881</v>
      </c>
      <c r="B392" s="33" t="s">
        <v>9355</v>
      </c>
      <c r="C392" s="35" t="s">
        <v>86</v>
      </c>
      <c r="D392" s="28" t="s">
        <v>592</v>
      </c>
      <c r="E392" s="107">
        <v>6.35</v>
      </c>
      <c r="F392" s="27" t="s">
        <v>9</v>
      </c>
      <c r="G392" s="29" t="s">
        <v>8146</v>
      </c>
      <c r="H392" s="110" t="s">
        <v>4559</v>
      </c>
    </row>
    <row r="393" spans="1:8" ht="17.25" customHeight="1">
      <c r="A393" s="27" t="s">
        <v>16881</v>
      </c>
      <c r="B393" s="33" t="s">
        <v>9355</v>
      </c>
      <c r="C393" s="35" t="s">
        <v>87</v>
      </c>
      <c r="D393" s="28" t="s">
        <v>593</v>
      </c>
      <c r="E393" s="107">
        <v>6.6833333333333336</v>
      </c>
      <c r="F393" s="27" t="s">
        <v>9</v>
      </c>
      <c r="G393" s="29" t="s">
        <v>8146</v>
      </c>
      <c r="H393" s="110" t="s">
        <v>4560</v>
      </c>
    </row>
    <row r="394" spans="1:8" ht="17.25" customHeight="1">
      <c r="A394" s="27" t="s">
        <v>16881</v>
      </c>
      <c r="B394" s="33" t="s">
        <v>9355</v>
      </c>
      <c r="C394" s="35" t="s">
        <v>87</v>
      </c>
      <c r="D394" s="28" t="s">
        <v>594</v>
      </c>
      <c r="E394" s="107">
        <v>6.2666666666666666</v>
      </c>
      <c r="F394" s="27" t="s">
        <v>9</v>
      </c>
      <c r="G394" s="29" t="s">
        <v>8146</v>
      </c>
      <c r="H394" s="110" t="s">
        <v>4561</v>
      </c>
    </row>
    <row r="395" spans="1:8" ht="17.25" customHeight="1">
      <c r="A395" s="27" t="s">
        <v>16881</v>
      </c>
      <c r="B395" s="33" t="s">
        <v>9355</v>
      </c>
      <c r="C395" s="35" t="s">
        <v>87</v>
      </c>
      <c r="D395" s="28" t="s">
        <v>595</v>
      </c>
      <c r="E395" s="107">
        <v>5.9833333333333334</v>
      </c>
      <c r="F395" s="27" t="s">
        <v>9</v>
      </c>
      <c r="G395" s="29" t="s">
        <v>8146</v>
      </c>
      <c r="H395" s="110" t="s">
        <v>4562</v>
      </c>
    </row>
    <row r="396" spans="1:8" ht="17.25" customHeight="1">
      <c r="A396" s="27" t="s">
        <v>16881</v>
      </c>
      <c r="B396" s="33" t="s">
        <v>9355</v>
      </c>
      <c r="C396" s="35" t="s">
        <v>87</v>
      </c>
      <c r="D396" s="28" t="s">
        <v>596</v>
      </c>
      <c r="E396" s="107">
        <v>7.2166666666666668</v>
      </c>
      <c r="F396" s="27" t="s">
        <v>9</v>
      </c>
      <c r="G396" s="29" t="s">
        <v>8146</v>
      </c>
      <c r="H396" s="110" t="s">
        <v>4563</v>
      </c>
    </row>
    <row r="397" spans="1:8" ht="17.25" customHeight="1">
      <c r="A397" s="27" t="s">
        <v>16881</v>
      </c>
      <c r="B397" s="33" t="s">
        <v>9355</v>
      </c>
      <c r="C397" s="35" t="s">
        <v>87</v>
      </c>
      <c r="D397" s="28" t="s">
        <v>597</v>
      </c>
      <c r="E397" s="107">
        <v>6.4</v>
      </c>
      <c r="F397" s="27" t="s">
        <v>9</v>
      </c>
      <c r="G397" s="29" t="s">
        <v>8146</v>
      </c>
      <c r="H397" s="110" t="s">
        <v>4564</v>
      </c>
    </row>
    <row r="398" spans="1:8" ht="17.25" customHeight="1">
      <c r="A398" s="27" t="s">
        <v>16881</v>
      </c>
      <c r="B398" s="33" t="s">
        <v>9355</v>
      </c>
      <c r="C398" s="35" t="s">
        <v>87</v>
      </c>
      <c r="D398" s="28" t="s">
        <v>598</v>
      </c>
      <c r="E398" s="107">
        <v>7.5</v>
      </c>
      <c r="F398" s="27" t="s">
        <v>9</v>
      </c>
      <c r="G398" s="29" t="s">
        <v>8146</v>
      </c>
      <c r="H398" s="110" t="s">
        <v>4565</v>
      </c>
    </row>
    <row r="399" spans="1:8" ht="17.25" customHeight="1">
      <c r="A399" s="27" t="s">
        <v>16881</v>
      </c>
      <c r="B399" s="33" t="s">
        <v>9355</v>
      </c>
      <c r="C399" s="35" t="s">
        <v>87</v>
      </c>
      <c r="D399" s="28" t="s">
        <v>599</v>
      </c>
      <c r="E399" s="107">
        <v>6.6833333333333336</v>
      </c>
      <c r="F399" s="27" t="s">
        <v>9</v>
      </c>
      <c r="G399" s="29" t="s">
        <v>8146</v>
      </c>
      <c r="H399" s="110" t="s">
        <v>4566</v>
      </c>
    </row>
    <row r="400" spans="1:8" ht="17.25" customHeight="1">
      <c r="A400" s="27" t="s">
        <v>16881</v>
      </c>
      <c r="B400" s="33" t="s">
        <v>9355</v>
      </c>
      <c r="C400" s="35" t="s">
        <v>87</v>
      </c>
      <c r="D400" s="28" t="s">
        <v>600</v>
      </c>
      <c r="E400" s="107">
        <v>7.2833333333333332</v>
      </c>
      <c r="F400" s="27" t="s">
        <v>9</v>
      </c>
      <c r="G400" s="29" t="s">
        <v>8146</v>
      </c>
      <c r="H400" s="110" t="s">
        <v>4567</v>
      </c>
    </row>
    <row r="401" spans="1:8" ht="17.25" customHeight="1">
      <c r="A401" s="27" t="s">
        <v>16881</v>
      </c>
      <c r="B401" s="33" t="s">
        <v>9355</v>
      </c>
      <c r="C401" s="35" t="s">
        <v>87</v>
      </c>
      <c r="D401" s="28" t="s">
        <v>601</v>
      </c>
      <c r="E401" s="107">
        <v>6.85</v>
      </c>
      <c r="F401" s="27" t="s">
        <v>9</v>
      </c>
      <c r="G401" s="29" t="s">
        <v>8146</v>
      </c>
      <c r="H401" s="110" t="s">
        <v>4568</v>
      </c>
    </row>
    <row r="402" spans="1:8" ht="17.25" customHeight="1">
      <c r="A402" s="27" t="s">
        <v>16881</v>
      </c>
      <c r="B402" s="33" t="s">
        <v>9355</v>
      </c>
      <c r="C402" s="35" t="s">
        <v>87</v>
      </c>
      <c r="D402" s="28" t="s">
        <v>602</v>
      </c>
      <c r="E402" s="107">
        <v>7.2333333333333334</v>
      </c>
      <c r="F402" s="27" t="s">
        <v>9</v>
      </c>
      <c r="G402" s="29" t="s">
        <v>8146</v>
      </c>
      <c r="H402" s="110" t="s">
        <v>4569</v>
      </c>
    </row>
    <row r="403" spans="1:8" ht="17.25" customHeight="1">
      <c r="A403" s="27" t="s">
        <v>16881</v>
      </c>
      <c r="B403" s="33" t="s">
        <v>9355</v>
      </c>
      <c r="C403" s="35" t="s">
        <v>87</v>
      </c>
      <c r="D403" s="28" t="s">
        <v>603</v>
      </c>
      <c r="E403" s="107">
        <v>6.083333333333333</v>
      </c>
      <c r="F403" s="27" t="s">
        <v>9</v>
      </c>
      <c r="G403" s="29" t="s">
        <v>8146</v>
      </c>
      <c r="H403" s="110" t="s">
        <v>4570</v>
      </c>
    </row>
    <row r="404" spans="1:8" ht="17.25" customHeight="1">
      <c r="A404" s="27" t="s">
        <v>16876</v>
      </c>
      <c r="B404" s="33" t="s">
        <v>9351</v>
      </c>
      <c r="C404" s="35" t="s">
        <v>88</v>
      </c>
      <c r="D404" s="28" t="s">
        <v>604</v>
      </c>
      <c r="E404" s="107">
        <v>7.083333333333333</v>
      </c>
      <c r="F404" s="27" t="s">
        <v>9</v>
      </c>
      <c r="G404" s="29" t="s">
        <v>8146</v>
      </c>
      <c r="H404" s="110" t="s">
        <v>4571</v>
      </c>
    </row>
    <row r="405" spans="1:8" ht="17.25" customHeight="1">
      <c r="A405" s="27" t="s">
        <v>16876</v>
      </c>
      <c r="B405" s="33" t="s">
        <v>9351</v>
      </c>
      <c r="C405" s="35" t="s">
        <v>88</v>
      </c>
      <c r="D405" s="28" t="s">
        <v>605</v>
      </c>
      <c r="E405" s="107">
        <v>6.7833333333333332</v>
      </c>
      <c r="F405" s="27" t="s">
        <v>9</v>
      </c>
      <c r="G405" s="29" t="s">
        <v>8146</v>
      </c>
      <c r="H405" s="110" t="s">
        <v>4572</v>
      </c>
    </row>
    <row r="406" spans="1:8" ht="17.25" customHeight="1">
      <c r="A406" s="27" t="s">
        <v>16876</v>
      </c>
      <c r="B406" s="33" t="s">
        <v>9351</v>
      </c>
      <c r="C406" s="35" t="s">
        <v>88</v>
      </c>
      <c r="D406" s="28" t="s">
        <v>606</v>
      </c>
      <c r="E406" s="107">
        <v>7.25</v>
      </c>
      <c r="F406" s="27" t="s">
        <v>9</v>
      </c>
      <c r="G406" s="29" t="s">
        <v>8146</v>
      </c>
      <c r="H406" s="110" t="s">
        <v>4573</v>
      </c>
    </row>
    <row r="407" spans="1:8" ht="17.25" customHeight="1">
      <c r="A407" s="27" t="s">
        <v>16876</v>
      </c>
      <c r="B407" s="33" t="s">
        <v>9351</v>
      </c>
      <c r="C407" s="35" t="s">
        <v>88</v>
      </c>
      <c r="D407" s="28" t="s">
        <v>607</v>
      </c>
      <c r="E407" s="107">
        <v>7.2833333333333332</v>
      </c>
      <c r="F407" s="27" t="s">
        <v>9</v>
      </c>
      <c r="G407" s="29" t="s">
        <v>8146</v>
      </c>
      <c r="H407" s="110" t="s">
        <v>4574</v>
      </c>
    </row>
    <row r="408" spans="1:8" ht="17.25" customHeight="1">
      <c r="A408" s="27" t="s">
        <v>16876</v>
      </c>
      <c r="B408" s="33" t="s">
        <v>9351</v>
      </c>
      <c r="C408" s="35" t="s">
        <v>88</v>
      </c>
      <c r="D408" s="28" t="s">
        <v>608</v>
      </c>
      <c r="E408" s="107">
        <v>7.583333333333333</v>
      </c>
      <c r="F408" s="27" t="s">
        <v>9</v>
      </c>
      <c r="G408" s="29" t="s">
        <v>8146</v>
      </c>
      <c r="H408" s="110" t="s">
        <v>4575</v>
      </c>
    </row>
    <row r="409" spans="1:8" ht="17.25" customHeight="1">
      <c r="A409" s="27" t="s">
        <v>16876</v>
      </c>
      <c r="B409" s="33" t="s">
        <v>9351</v>
      </c>
      <c r="C409" s="35" t="s">
        <v>88</v>
      </c>
      <c r="D409" s="28" t="s">
        <v>609</v>
      </c>
      <c r="E409" s="107">
        <v>7.3166666666666664</v>
      </c>
      <c r="F409" s="27" t="s">
        <v>9</v>
      </c>
      <c r="G409" s="29" t="s">
        <v>8146</v>
      </c>
      <c r="H409" s="110" t="s">
        <v>4576</v>
      </c>
    </row>
    <row r="410" spans="1:8" ht="17.25" customHeight="1">
      <c r="A410" s="27" t="s">
        <v>16876</v>
      </c>
      <c r="B410" s="33" t="s">
        <v>9351</v>
      </c>
      <c r="C410" s="35" t="s">
        <v>88</v>
      </c>
      <c r="D410" s="28" t="s">
        <v>610</v>
      </c>
      <c r="E410" s="107">
        <v>8.1666666666666661</v>
      </c>
      <c r="F410" s="27" t="s">
        <v>9</v>
      </c>
      <c r="G410" s="29" t="s">
        <v>8146</v>
      </c>
      <c r="H410" s="110" t="s">
        <v>4577</v>
      </c>
    </row>
    <row r="411" spans="1:8" ht="17.25" customHeight="1">
      <c r="A411" s="27" t="s">
        <v>16876</v>
      </c>
      <c r="B411" s="33" t="s">
        <v>9351</v>
      </c>
      <c r="C411" s="35" t="s">
        <v>88</v>
      </c>
      <c r="D411" s="28" t="s">
        <v>611</v>
      </c>
      <c r="E411" s="107">
        <v>7.7666666666666666</v>
      </c>
      <c r="F411" s="27" t="s">
        <v>9</v>
      </c>
      <c r="G411" s="29" t="s">
        <v>8146</v>
      </c>
      <c r="H411" s="110" t="s">
        <v>4578</v>
      </c>
    </row>
    <row r="412" spans="1:8" ht="17.25" customHeight="1">
      <c r="A412" s="27" t="s">
        <v>16876</v>
      </c>
      <c r="B412" s="33" t="s">
        <v>9351</v>
      </c>
      <c r="C412" s="35" t="s">
        <v>88</v>
      </c>
      <c r="D412" s="28" t="s">
        <v>612</v>
      </c>
      <c r="E412" s="107">
        <v>7.416666666666667</v>
      </c>
      <c r="F412" s="27" t="s">
        <v>9</v>
      </c>
      <c r="G412" s="29" t="s">
        <v>8146</v>
      </c>
      <c r="H412" s="110" t="s">
        <v>4579</v>
      </c>
    </row>
    <row r="413" spans="1:8" ht="17.25" customHeight="1">
      <c r="A413" s="27" t="s">
        <v>16876</v>
      </c>
      <c r="B413" s="33" t="s">
        <v>9351</v>
      </c>
      <c r="C413" s="35" t="s">
        <v>88</v>
      </c>
      <c r="D413" s="28" t="s">
        <v>613</v>
      </c>
      <c r="E413" s="107">
        <v>8.0500000000000007</v>
      </c>
      <c r="F413" s="27" t="s">
        <v>9</v>
      </c>
      <c r="G413" s="29" t="s">
        <v>8146</v>
      </c>
      <c r="H413" s="110" t="s">
        <v>4580</v>
      </c>
    </row>
    <row r="414" spans="1:8" ht="17.25" customHeight="1">
      <c r="A414" s="27" t="s">
        <v>16881</v>
      </c>
      <c r="B414" s="33" t="s">
        <v>9356</v>
      </c>
      <c r="C414" s="35" t="s">
        <v>89</v>
      </c>
      <c r="D414" s="28" t="s">
        <v>614</v>
      </c>
      <c r="E414" s="107">
        <v>7.95</v>
      </c>
      <c r="F414" s="27" t="s">
        <v>9</v>
      </c>
      <c r="G414" s="29" t="s">
        <v>8146</v>
      </c>
      <c r="H414" s="110" t="s">
        <v>4581</v>
      </c>
    </row>
    <row r="415" spans="1:8" ht="17.25" customHeight="1">
      <c r="A415" s="27" t="s">
        <v>16881</v>
      </c>
      <c r="B415" s="33" t="s">
        <v>9356</v>
      </c>
      <c r="C415" s="35" t="s">
        <v>89</v>
      </c>
      <c r="D415" s="28" t="s">
        <v>615</v>
      </c>
      <c r="E415" s="107">
        <v>7.15</v>
      </c>
      <c r="F415" s="27" t="s">
        <v>9</v>
      </c>
      <c r="G415" s="29" t="s">
        <v>8146</v>
      </c>
      <c r="H415" s="110" t="s">
        <v>4582</v>
      </c>
    </row>
    <row r="416" spans="1:8" ht="17.25" customHeight="1">
      <c r="A416" s="27" t="s">
        <v>16881</v>
      </c>
      <c r="B416" s="33" t="s">
        <v>9356</v>
      </c>
      <c r="C416" s="35" t="s">
        <v>89</v>
      </c>
      <c r="D416" s="28" t="s">
        <v>616</v>
      </c>
      <c r="E416" s="107">
        <v>7.416666666666667</v>
      </c>
      <c r="F416" s="27" t="s">
        <v>9</v>
      </c>
      <c r="G416" s="29" t="s">
        <v>8146</v>
      </c>
      <c r="H416" s="110" t="s">
        <v>4583</v>
      </c>
    </row>
    <row r="417" spans="1:8" ht="17.25" customHeight="1">
      <c r="A417" s="27" t="s">
        <v>16876</v>
      </c>
      <c r="B417" s="33" t="s">
        <v>9353</v>
      </c>
      <c r="C417" s="35" t="s">
        <v>90</v>
      </c>
      <c r="D417" s="28" t="s">
        <v>617</v>
      </c>
      <c r="E417" s="107">
        <v>6.5333333333333332</v>
      </c>
      <c r="F417" s="27" t="s">
        <v>9</v>
      </c>
      <c r="G417" s="29" t="s">
        <v>8146</v>
      </c>
      <c r="H417" s="110" t="s">
        <v>4584</v>
      </c>
    </row>
    <row r="418" spans="1:8" ht="17.25" customHeight="1">
      <c r="A418" s="27" t="s">
        <v>16876</v>
      </c>
      <c r="B418" s="33" t="s">
        <v>9353</v>
      </c>
      <c r="C418" s="35" t="s">
        <v>90</v>
      </c>
      <c r="D418" s="28" t="s">
        <v>618</v>
      </c>
      <c r="E418" s="107">
        <v>6.6166666666666663</v>
      </c>
      <c r="F418" s="27" t="s">
        <v>9</v>
      </c>
      <c r="G418" s="29" t="s">
        <v>8146</v>
      </c>
      <c r="H418" s="110" t="s">
        <v>4585</v>
      </c>
    </row>
    <row r="419" spans="1:8" ht="17.25" customHeight="1">
      <c r="A419" s="27" t="s">
        <v>16876</v>
      </c>
      <c r="B419" s="33" t="s">
        <v>9353</v>
      </c>
      <c r="C419" s="35" t="s">
        <v>90</v>
      </c>
      <c r="D419" s="28" t="s">
        <v>619</v>
      </c>
      <c r="E419" s="107">
        <v>5.95</v>
      </c>
      <c r="F419" s="27" t="s">
        <v>9</v>
      </c>
      <c r="G419" s="29" t="s">
        <v>8146</v>
      </c>
      <c r="H419" s="110" t="s">
        <v>4586</v>
      </c>
    </row>
    <row r="420" spans="1:8" ht="17.25" customHeight="1">
      <c r="A420" s="27" t="s">
        <v>16876</v>
      </c>
      <c r="B420" s="33" t="s">
        <v>9353</v>
      </c>
      <c r="C420" s="35" t="s">
        <v>90</v>
      </c>
      <c r="D420" s="28" t="s">
        <v>620</v>
      </c>
      <c r="E420" s="107">
        <v>6</v>
      </c>
      <c r="F420" s="27" t="s">
        <v>9</v>
      </c>
      <c r="G420" s="29" t="s">
        <v>8146</v>
      </c>
      <c r="H420" s="110" t="s">
        <v>4587</v>
      </c>
    </row>
    <row r="421" spans="1:8" ht="17.25" customHeight="1">
      <c r="A421" s="27" t="s">
        <v>16876</v>
      </c>
      <c r="B421" s="33" t="s">
        <v>9353</v>
      </c>
      <c r="C421" s="35" t="s">
        <v>90</v>
      </c>
      <c r="D421" s="28" t="s">
        <v>621</v>
      </c>
      <c r="E421" s="107">
        <v>5.666666666666667</v>
      </c>
      <c r="F421" s="27" t="s">
        <v>9</v>
      </c>
      <c r="G421" s="29" t="s">
        <v>8146</v>
      </c>
      <c r="H421" s="110" t="s">
        <v>4588</v>
      </c>
    </row>
    <row r="422" spans="1:8" ht="17.25" customHeight="1">
      <c r="A422" s="27" t="s">
        <v>16877</v>
      </c>
      <c r="B422" s="33" t="s">
        <v>9349</v>
      </c>
      <c r="C422" s="35" t="s">
        <v>91</v>
      </c>
      <c r="D422" s="28" t="s">
        <v>622</v>
      </c>
      <c r="E422" s="107">
        <v>7.166666666666667</v>
      </c>
      <c r="F422" s="27" t="s">
        <v>9</v>
      </c>
      <c r="G422" s="29" t="s">
        <v>8146</v>
      </c>
      <c r="H422" s="110" t="s">
        <v>4589</v>
      </c>
    </row>
    <row r="423" spans="1:8" ht="17.25" customHeight="1">
      <c r="A423" s="27" t="s">
        <v>16877</v>
      </c>
      <c r="B423" s="33" t="s">
        <v>9349</v>
      </c>
      <c r="C423" s="35" t="s">
        <v>91</v>
      </c>
      <c r="D423" s="28" t="s">
        <v>623</v>
      </c>
      <c r="E423" s="107">
        <v>7.25</v>
      </c>
      <c r="F423" s="27" t="s">
        <v>9</v>
      </c>
      <c r="G423" s="29" t="s">
        <v>8146</v>
      </c>
      <c r="H423" s="110" t="s">
        <v>4590</v>
      </c>
    </row>
    <row r="424" spans="1:8" ht="17.25" customHeight="1">
      <c r="A424" s="27" t="s">
        <v>16877</v>
      </c>
      <c r="B424" s="33" t="s">
        <v>9349</v>
      </c>
      <c r="C424" s="35" t="s">
        <v>91</v>
      </c>
      <c r="D424" s="28" t="s">
        <v>624</v>
      </c>
      <c r="E424" s="107">
        <v>6.95</v>
      </c>
      <c r="F424" s="27" t="s">
        <v>9</v>
      </c>
      <c r="G424" s="29" t="s">
        <v>8146</v>
      </c>
      <c r="H424" s="110" t="s">
        <v>4591</v>
      </c>
    </row>
    <row r="425" spans="1:8" ht="17.25" customHeight="1">
      <c r="A425" s="27" t="s">
        <v>16877</v>
      </c>
      <c r="B425" s="33" t="s">
        <v>9349</v>
      </c>
      <c r="C425" s="35" t="s">
        <v>91</v>
      </c>
      <c r="D425" s="28" t="s">
        <v>625</v>
      </c>
      <c r="E425" s="107">
        <v>6.666666666666667</v>
      </c>
      <c r="F425" s="27" t="s">
        <v>9</v>
      </c>
      <c r="G425" s="29" t="s">
        <v>8146</v>
      </c>
      <c r="H425" s="110" t="s">
        <v>4592</v>
      </c>
    </row>
    <row r="426" spans="1:8" ht="17.25" customHeight="1">
      <c r="A426" s="27" t="s">
        <v>16877</v>
      </c>
      <c r="B426" s="33" t="s">
        <v>9349</v>
      </c>
      <c r="C426" s="35" t="s">
        <v>91</v>
      </c>
      <c r="D426" s="28" t="s">
        <v>626</v>
      </c>
      <c r="E426" s="107">
        <v>6.6</v>
      </c>
      <c r="F426" s="27" t="s">
        <v>9</v>
      </c>
      <c r="G426" s="29" t="s">
        <v>8146</v>
      </c>
      <c r="H426" s="110" t="s">
        <v>4593</v>
      </c>
    </row>
    <row r="427" spans="1:8" ht="17.25" customHeight="1">
      <c r="A427" s="27" t="s">
        <v>16877</v>
      </c>
      <c r="B427" s="33" t="s">
        <v>9349</v>
      </c>
      <c r="C427" s="35" t="s">
        <v>91</v>
      </c>
      <c r="D427" s="28" t="s">
        <v>627</v>
      </c>
      <c r="E427" s="107">
        <v>6.9333333333333336</v>
      </c>
      <c r="F427" s="27" t="s">
        <v>9</v>
      </c>
      <c r="G427" s="29" t="s">
        <v>8146</v>
      </c>
      <c r="H427" s="110" t="s">
        <v>4594</v>
      </c>
    </row>
    <row r="428" spans="1:8" ht="17.25" customHeight="1">
      <c r="A428" s="27" t="s">
        <v>16877</v>
      </c>
      <c r="B428" s="33" t="s">
        <v>9357</v>
      </c>
      <c r="C428" s="35" t="s">
        <v>92</v>
      </c>
      <c r="D428" s="28" t="s">
        <v>628</v>
      </c>
      <c r="E428" s="107">
        <v>6.7666666666666666</v>
      </c>
      <c r="F428" s="27" t="s">
        <v>9</v>
      </c>
      <c r="G428" s="29" t="s">
        <v>8146</v>
      </c>
      <c r="H428" s="110" t="s">
        <v>4595</v>
      </c>
    </row>
    <row r="429" spans="1:8" ht="17.25" customHeight="1">
      <c r="A429" s="27" t="s">
        <v>16877</v>
      </c>
      <c r="B429" s="33" t="s">
        <v>9349</v>
      </c>
      <c r="C429" s="35" t="s">
        <v>93</v>
      </c>
      <c r="D429" s="28" t="s">
        <v>629</v>
      </c>
      <c r="E429" s="107">
        <v>7.25</v>
      </c>
      <c r="F429" s="27" t="s">
        <v>9</v>
      </c>
      <c r="G429" s="29" t="s">
        <v>8146</v>
      </c>
      <c r="H429" s="110" t="s">
        <v>4596</v>
      </c>
    </row>
    <row r="430" spans="1:8" ht="17.25" customHeight="1">
      <c r="A430" s="27" t="s">
        <v>16877</v>
      </c>
      <c r="B430" s="33" t="s">
        <v>9349</v>
      </c>
      <c r="C430" s="35" t="s">
        <v>93</v>
      </c>
      <c r="D430" s="28" t="s">
        <v>630</v>
      </c>
      <c r="E430" s="107">
        <v>7.4</v>
      </c>
      <c r="F430" s="27" t="s">
        <v>9</v>
      </c>
      <c r="G430" s="29" t="s">
        <v>8146</v>
      </c>
      <c r="H430" s="110" t="s">
        <v>4597</v>
      </c>
    </row>
    <row r="431" spans="1:8" ht="17.25" customHeight="1">
      <c r="A431" s="27" t="s">
        <v>16877</v>
      </c>
      <c r="B431" s="33" t="s">
        <v>9349</v>
      </c>
      <c r="C431" s="35" t="s">
        <v>93</v>
      </c>
      <c r="D431" s="28" t="s">
        <v>631</v>
      </c>
      <c r="E431" s="107">
        <v>7.7166666666666668</v>
      </c>
      <c r="F431" s="27" t="s">
        <v>9</v>
      </c>
      <c r="G431" s="29" t="s">
        <v>8146</v>
      </c>
      <c r="H431" s="110" t="s">
        <v>4598</v>
      </c>
    </row>
    <row r="432" spans="1:8" ht="17.25" customHeight="1">
      <c r="A432" s="27" t="s">
        <v>16877</v>
      </c>
      <c r="B432" s="33" t="s">
        <v>9349</v>
      </c>
      <c r="C432" s="35" t="s">
        <v>93</v>
      </c>
      <c r="D432" s="28" t="s">
        <v>632</v>
      </c>
      <c r="E432" s="107">
        <v>7.3</v>
      </c>
      <c r="F432" s="27" t="s">
        <v>9</v>
      </c>
      <c r="G432" s="29" t="s">
        <v>8146</v>
      </c>
      <c r="H432" s="110" t="s">
        <v>4599</v>
      </c>
    </row>
    <row r="433" spans="1:8" ht="17.25" customHeight="1">
      <c r="A433" s="27" t="s">
        <v>16877</v>
      </c>
      <c r="B433" s="33" t="s">
        <v>9349</v>
      </c>
      <c r="C433" s="35" t="s">
        <v>93</v>
      </c>
      <c r="D433" s="28" t="s">
        <v>633</v>
      </c>
      <c r="E433" s="107">
        <v>7</v>
      </c>
      <c r="F433" s="27" t="s">
        <v>9</v>
      </c>
      <c r="G433" s="29" t="s">
        <v>8146</v>
      </c>
      <c r="H433" s="110" t="s">
        <v>4600</v>
      </c>
    </row>
    <row r="434" spans="1:8" ht="17.25" customHeight="1">
      <c r="A434" s="27" t="s">
        <v>16877</v>
      </c>
      <c r="B434" s="33" t="s">
        <v>9349</v>
      </c>
      <c r="C434" s="35" t="s">
        <v>93</v>
      </c>
      <c r="D434" s="28" t="s">
        <v>634</v>
      </c>
      <c r="E434" s="107">
        <v>6.1</v>
      </c>
      <c r="F434" s="27" t="s">
        <v>9</v>
      </c>
      <c r="G434" s="29" t="s">
        <v>8146</v>
      </c>
      <c r="H434" s="110" t="s">
        <v>4601</v>
      </c>
    </row>
    <row r="435" spans="1:8" ht="17.25" customHeight="1">
      <c r="A435" s="27" t="s">
        <v>16877</v>
      </c>
      <c r="B435" s="33" t="s">
        <v>9349</v>
      </c>
      <c r="C435" s="35" t="s">
        <v>93</v>
      </c>
      <c r="D435" s="28" t="s">
        <v>635</v>
      </c>
      <c r="E435" s="107">
        <v>6.9333333333333336</v>
      </c>
      <c r="F435" s="27" t="s">
        <v>9</v>
      </c>
      <c r="G435" s="29" t="s">
        <v>8146</v>
      </c>
      <c r="H435" s="110" t="s">
        <v>4602</v>
      </c>
    </row>
    <row r="436" spans="1:8" ht="17.25" customHeight="1">
      <c r="A436" s="27" t="s">
        <v>16877</v>
      </c>
      <c r="B436" s="33" t="s">
        <v>9349</v>
      </c>
      <c r="C436" s="35" t="s">
        <v>93</v>
      </c>
      <c r="D436" s="28" t="s">
        <v>636</v>
      </c>
      <c r="E436" s="107">
        <v>6.5</v>
      </c>
      <c r="F436" s="27" t="s">
        <v>9</v>
      </c>
      <c r="G436" s="29" t="s">
        <v>8146</v>
      </c>
      <c r="H436" s="110" t="s">
        <v>4603</v>
      </c>
    </row>
    <row r="437" spans="1:8" ht="17.25" customHeight="1">
      <c r="A437" s="27" t="s">
        <v>16877</v>
      </c>
      <c r="B437" s="33" t="s">
        <v>9349</v>
      </c>
      <c r="C437" s="35" t="s">
        <v>93</v>
      </c>
      <c r="D437" s="28" t="s">
        <v>637</v>
      </c>
      <c r="E437" s="107">
        <v>5.833333333333333</v>
      </c>
      <c r="F437" s="27" t="s">
        <v>9</v>
      </c>
      <c r="G437" s="29" t="s">
        <v>8146</v>
      </c>
      <c r="H437" s="110" t="s">
        <v>4604</v>
      </c>
    </row>
    <row r="438" spans="1:8" ht="17.25" customHeight="1">
      <c r="A438" s="27" t="s">
        <v>16877</v>
      </c>
      <c r="B438" s="33" t="s">
        <v>9349</v>
      </c>
      <c r="C438" s="35" t="s">
        <v>93</v>
      </c>
      <c r="D438" s="28" t="s">
        <v>638</v>
      </c>
      <c r="E438" s="107">
        <v>5.7166666666666668</v>
      </c>
      <c r="F438" s="27" t="s">
        <v>9</v>
      </c>
      <c r="G438" s="29" t="s">
        <v>8146</v>
      </c>
      <c r="H438" s="110" t="s">
        <v>4605</v>
      </c>
    </row>
    <row r="439" spans="1:8" ht="17.25" customHeight="1">
      <c r="A439" s="27" t="s">
        <v>16881</v>
      </c>
      <c r="B439" s="33" t="s">
        <v>9355</v>
      </c>
      <c r="C439" s="35" t="s">
        <v>94</v>
      </c>
      <c r="D439" s="28" t="s">
        <v>639</v>
      </c>
      <c r="E439" s="107">
        <v>6.2333333333333334</v>
      </c>
      <c r="F439" s="27" t="s">
        <v>9</v>
      </c>
      <c r="G439" s="29" t="s">
        <v>8146</v>
      </c>
      <c r="H439" s="110" t="s">
        <v>4606</v>
      </c>
    </row>
    <row r="440" spans="1:8" ht="17.25" customHeight="1">
      <c r="A440" s="27" t="s">
        <v>16881</v>
      </c>
      <c r="B440" s="33" t="s">
        <v>9354</v>
      </c>
      <c r="C440" s="35" t="s">
        <v>95</v>
      </c>
      <c r="D440" s="28" t="s">
        <v>640</v>
      </c>
      <c r="E440" s="107">
        <v>6.8166666666666664</v>
      </c>
      <c r="F440" s="27" t="s">
        <v>9</v>
      </c>
      <c r="G440" s="29" t="s">
        <v>8146</v>
      </c>
      <c r="H440" s="110" t="s">
        <v>4607</v>
      </c>
    </row>
    <row r="441" spans="1:8" ht="17.25" customHeight="1">
      <c r="A441" s="27" t="s">
        <v>16881</v>
      </c>
      <c r="B441" s="33" t="s">
        <v>9354</v>
      </c>
      <c r="C441" s="35" t="s">
        <v>95</v>
      </c>
      <c r="D441" s="28" t="s">
        <v>641</v>
      </c>
      <c r="E441" s="107">
        <v>6.7166666666666668</v>
      </c>
      <c r="F441" s="27" t="s">
        <v>9</v>
      </c>
      <c r="G441" s="29" t="s">
        <v>8146</v>
      </c>
      <c r="H441" s="110" t="s">
        <v>13676</v>
      </c>
    </row>
    <row r="442" spans="1:8" ht="17.25" customHeight="1">
      <c r="A442" s="27" t="s">
        <v>16881</v>
      </c>
      <c r="B442" s="33" t="s">
        <v>23</v>
      </c>
      <c r="C442" s="35" t="s">
        <v>96</v>
      </c>
      <c r="D442" s="28" t="s">
        <v>642</v>
      </c>
      <c r="E442" s="107">
        <v>6.2</v>
      </c>
      <c r="F442" s="27" t="s">
        <v>9</v>
      </c>
      <c r="G442" s="29" t="s">
        <v>8146</v>
      </c>
      <c r="H442" s="110" t="s">
        <v>4608</v>
      </c>
    </row>
    <row r="443" spans="1:8" ht="17.25" customHeight="1">
      <c r="A443" s="27" t="s">
        <v>16881</v>
      </c>
      <c r="B443" s="33" t="s">
        <v>23</v>
      </c>
      <c r="C443" s="35" t="s">
        <v>96</v>
      </c>
      <c r="D443" s="28" t="s">
        <v>643</v>
      </c>
      <c r="E443" s="107">
        <v>5.7666666666666666</v>
      </c>
      <c r="F443" s="27" t="s">
        <v>9</v>
      </c>
      <c r="G443" s="29" t="s">
        <v>8146</v>
      </c>
      <c r="H443" s="110" t="s">
        <v>4609</v>
      </c>
    </row>
    <row r="444" spans="1:8" ht="17.25" customHeight="1">
      <c r="A444" s="27" t="s">
        <v>16881</v>
      </c>
      <c r="B444" s="33" t="s">
        <v>23</v>
      </c>
      <c r="C444" s="35" t="s">
        <v>96</v>
      </c>
      <c r="D444" s="28" t="s">
        <v>644</v>
      </c>
      <c r="E444" s="107">
        <v>4.25</v>
      </c>
      <c r="F444" s="27" t="s">
        <v>9</v>
      </c>
      <c r="G444" s="29" t="s">
        <v>8146</v>
      </c>
      <c r="H444" s="110" t="s">
        <v>4610</v>
      </c>
    </row>
    <row r="445" spans="1:8" ht="17.25" customHeight="1">
      <c r="A445" s="27" t="s">
        <v>16881</v>
      </c>
      <c r="B445" s="33" t="s">
        <v>23</v>
      </c>
      <c r="C445" s="35" t="s">
        <v>96</v>
      </c>
      <c r="D445" s="28" t="s">
        <v>645</v>
      </c>
      <c r="E445" s="107">
        <v>5.9333333333333336</v>
      </c>
      <c r="F445" s="27" t="s">
        <v>9</v>
      </c>
      <c r="G445" s="29" t="s">
        <v>8146</v>
      </c>
      <c r="H445" s="110" t="s">
        <v>4611</v>
      </c>
    </row>
    <row r="446" spans="1:8" ht="17.25" customHeight="1">
      <c r="A446" s="27" t="s">
        <v>16881</v>
      </c>
      <c r="B446" s="33" t="s">
        <v>23</v>
      </c>
      <c r="C446" s="35" t="s">
        <v>96</v>
      </c>
      <c r="D446" s="28" t="s">
        <v>646</v>
      </c>
      <c r="E446" s="107">
        <v>6.4</v>
      </c>
      <c r="F446" s="27" t="s">
        <v>9</v>
      </c>
      <c r="G446" s="29" t="s">
        <v>8146</v>
      </c>
      <c r="H446" s="110" t="s">
        <v>4612</v>
      </c>
    </row>
    <row r="447" spans="1:8" ht="17.25" customHeight="1">
      <c r="A447" s="27" t="s">
        <v>16881</v>
      </c>
      <c r="B447" s="33" t="s">
        <v>23</v>
      </c>
      <c r="C447" s="35" t="s">
        <v>96</v>
      </c>
      <c r="D447" s="28" t="s">
        <v>647</v>
      </c>
      <c r="E447" s="107">
        <v>4.8499999999999996</v>
      </c>
      <c r="F447" s="27" t="s">
        <v>9</v>
      </c>
      <c r="G447" s="29" t="s">
        <v>8146</v>
      </c>
      <c r="H447" s="110" t="s">
        <v>4613</v>
      </c>
    </row>
    <row r="448" spans="1:8" ht="17.25" customHeight="1">
      <c r="A448" s="27" t="s">
        <v>16881</v>
      </c>
      <c r="B448" s="33" t="s">
        <v>23</v>
      </c>
      <c r="C448" s="35" t="s">
        <v>96</v>
      </c>
      <c r="D448" s="28" t="s">
        <v>648</v>
      </c>
      <c r="E448" s="107">
        <v>5.5666666666666664</v>
      </c>
      <c r="F448" s="27" t="s">
        <v>9</v>
      </c>
      <c r="G448" s="29" t="s">
        <v>8146</v>
      </c>
      <c r="H448" s="110" t="s">
        <v>4614</v>
      </c>
    </row>
    <row r="449" spans="1:8" ht="17.25" customHeight="1">
      <c r="A449" s="27" t="s">
        <v>16881</v>
      </c>
      <c r="B449" s="33" t="s">
        <v>23</v>
      </c>
      <c r="C449" s="35" t="s">
        <v>96</v>
      </c>
      <c r="D449" s="28" t="s">
        <v>649</v>
      </c>
      <c r="E449" s="107">
        <v>6.4333333333333336</v>
      </c>
      <c r="F449" s="27" t="s">
        <v>9</v>
      </c>
      <c r="G449" s="29" t="s">
        <v>8146</v>
      </c>
      <c r="H449" s="110" t="s">
        <v>4615</v>
      </c>
    </row>
    <row r="450" spans="1:8" ht="17.25" customHeight="1">
      <c r="A450" s="27" t="s">
        <v>16881</v>
      </c>
      <c r="B450" s="33" t="s">
        <v>23</v>
      </c>
      <c r="C450" s="35" t="s">
        <v>96</v>
      </c>
      <c r="D450" s="28" t="s">
        <v>650</v>
      </c>
      <c r="E450" s="107">
        <v>5.1833333333333336</v>
      </c>
      <c r="F450" s="27" t="s">
        <v>9</v>
      </c>
      <c r="G450" s="29" t="s">
        <v>8146</v>
      </c>
      <c r="H450" s="110" t="s">
        <v>4616</v>
      </c>
    </row>
    <row r="451" spans="1:8" ht="17.25" customHeight="1">
      <c r="A451" s="27" t="s">
        <v>16881</v>
      </c>
      <c r="B451" s="33" t="s">
        <v>23</v>
      </c>
      <c r="C451" s="35" t="s">
        <v>96</v>
      </c>
      <c r="D451" s="28" t="s">
        <v>651</v>
      </c>
      <c r="E451" s="107">
        <v>5.75</v>
      </c>
      <c r="F451" s="27" t="s">
        <v>9</v>
      </c>
      <c r="G451" s="29" t="s">
        <v>8146</v>
      </c>
      <c r="H451" s="110" t="s">
        <v>4617</v>
      </c>
    </row>
    <row r="452" spans="1:8" ht="17.25" customHeight="1">
      <c r="A452" s="27" t="s">
        <v>16881</v>
      </c>
      <c r="B452" s="33" t="s">
        <v>23</v>
      </c>
      <c r="C452" s="35" t="s">
        <v>96</v>
      </c>
      <c r="D452" s="28" t="s">
        <v>652</v>
      </c>
      <c r="E452" s="107">
        <v>5.8166666666666664</v>
      </c>
      <c r="F452" s="27" t="s">
        <v>9</v>
      </c>
      <c r="G452" s="29" t="s">
        <v>8146</v>
      </c>
      <c r="H452" s="110" t="s">
        <v>4618</v>
      </c>
    </row>
    <row r="453" spans="1:8" ht="17.25" customHeight="1">
      <c r="A453" s="27" t="s">
        <v>16881</v>
      </c>
      <c r="B453" s="33" t="s">
        <v>9356</v>
      </c>
      <c r="C453" s="35" t="s">
        <v>97</v>
      </c>
      <c r="D453" s="28" t="s">
        <v>653</v>
      </c>
      <c r="E453" s="107">
        <v>5.583333333333333</v>
      </c>
      <c r="F453" s="27" t="s">
        <v>9</v>
      </c>
      <c r="G453" s="29" t="s">
        <v>8146</v>
      </c>
      <c r="H453" s="110" t="s">
        <v>4619</v>
      </c>
    </row>
    <row r="454" spans="1:8" ht="17.25" customHeight="1">
      <c r="A454" s="27" t="s">
        <v>16876</v>
      </c>
      <c r="B454" s="33" t="s">
        <v>9351</v>
      </c>
      <c r="C454" s="35" t="s">
        <v>98</v>
      </c>
      <c r="D454" s="28" t="s">
        <v>654</v>
      </c>
      <c r="E454" s="107">
        <v>7.05</v>
      </c>
      <c r="F454" s="27" t="s">
        <v>9</v>
      </c>
      <c r="G454" s="29" t="s">
        <v>8146</v>
      </c>
      <c r="H454" s="110" t="s">
        <v>4620</v>
      </c>
    </row>
    <row r="455" spans="1:8" ht="17.25" customHeight="1">
      <c r="A455" s="27" t="s">
        <v>16881</v>
      </c>
      <c r="B455" s="33" t="s">
        <v>9356</v>
      </c>
      <c r="C455" s="35" t="s">
        <v>97</v>
      </c>
      <c r="D455" s="28" t="s">
        <v>655</v>
      </c>
      <c r="E455" s="107">
        <v>5.8833333333333337</v>
      </c>
      <c r="F455" s="27" t="s">
        <v>9</v>
      </c>
      <c r="G455" s="29" t="s">
        <v>8146</v>
      </c>
      <c r="H455" s="110" t="s">
        <v>4621</v>
      </c>
    </row>
    <row r="456" spans="1:8" ht="17.25" customHeight="1">
      <c r="A456" s="27" t="s">
        <v>16876</v>
      </c>
      <c r="B456" s="33" t="s">
        <v>9351</v>
      </c>
      <c r="C456" s="35" t="s">
        <v>98</v>
      </c>
      <c r="D456" s="28" t="s">
        <v>656</v>
      </c>
      <c r="E456" s="107">
        <v>7.0666666666666664</v>
      </c>
      <c r="F456" s="27" t="s">
        <v>9</v>
      </c>
      <c r="G456" s="29" t="s">
        <v>8146</v>
      </c>
      <c r="H456" s="110" t="s">
        <v>4622</v>
      </c>
    </row>
    <row r="457" spans="1:8" ht="17.25" customHeight="1">
      <c r="A457" s="27" t="s">
        <v>16876</v>
      </c>
      <c r="B457" s="33" t="s">
        <v>9351</v>
      </c>
      <c r="C457" s="35" t="s">
        <v>98</v>
      </c>
      <c r="D457" s="28" t="s">
        <v>657</v>
      </c>
      <c r="E457" s="107">
        <v>7.2833333333333332</v>
      </c>
      <c r="F457" s="27" t="s">
        <v>9</v>
      </c>
      <c r="G457" s="29" t="s">
        <v>8146</v>
      </c>
      <c r="H457" s="110" t="s">
        <v>4623</v>
      </c>
    </row>
    <row r="458" spans="1:8" ht="17.25" customHeight="1">
      <c r="A458" s="27" t="s">
        <v>16881</v>
      </c>
      <c r="B458" s="33" t="s">
        <v>9356</v>
      </c>
      <c r="C458" s="35" t="s">
        <v>97</v>
      </c>
      <c r="D458" s="28" t="s">
        <v>658</v>
      </c>
      <c r="E458" s="107">
        <v>5.833333333333333</v>
      </c>
      <c r="F458" s="27" t="s">
        <v>9</v>
      </c>
      <c r="G458" s="29" t="s">
        <v>8146</v>
      </c>
      <c r="H458" s="110" t="s">
        <v>4624</v>
      </c>
    </row>
    <row r="459" spans="1:8" ht="17.25" customHeight="1">
      <c r="A459" s="27" t="s">
        <v>16881</v>
      </c>
      <c r="B459" s="33" t="s">
        <v>9356</v>
      </c>
      <c r="C459" s="35" t="s">
        <v>97</v>
      </c>
      <c r="D459" s="28" t="s">
        <v>659</v>
      </c>
      <c r="E459" s="107">
        <v>6.1166666666666663</v>
      </c>
      <c r="F459" s="27" t="s">
        <v>9</v>
      </c>
      <c r="G459" s="29" t="s">
        <v>8146</v>
      </c>
      <c r="H459" s="110" t="s">
        <v>4625</v>
      </c>
    </row>
    <row r="460" spans="1:8" ht="17.25" customHeight="1">
      <c r="A460" s="27" t="s">
        <v>16876</v>
      </c>
      <c r="B460" s="33" t="s">
        <v>9351</v>
      </c>
      <c r="C460" s="35" t="s">
        <v>98</v>
      </c>
      <c r="D460" s="28" t="s">
        <v>660</v>
      </c>
      <c r="E460" s="107">
        <v>6.5166666666666666</v>
      </c>
      <c r="F460" s="27" t="s">
        <v>9</v>
      </c>
      <c r="G460" s="29" t="s">
        <v>8146</v>
      </c>
      <c r="H460" s="110" t="s">
        <v>4626</v>
      </c>
    </row>
    <row r="461" spans="1:8" ht="17.25" customHeight="1">
      <c r="A461" s="27" t="s">
        <v>16881</v>
      </c>
      <c r="B461" s="33" t="s">
        <v>9356</v>
      </c>
      <c r="C461" s="35" t="s">
        <v>97</v>
      </c>
      <c r="D461" s="28" t="s">
        <v>661</v>
      </c>
      <c r="E461" s="107">
        <v>5.4833333333333334</v>
      </c>
      <c r="F461" s="27" t="s">
        <v>9</v>
      </c>
      <c r="G461" s="29" t="s">
        <v>8146</v>
      </c>
      <c r="H461" s="110" t="s">
        <v>4627</v>
      </c>
    </row>
    <row r="462" spans="1:8" ht="17.25" customHeight="1">
      <c r="A462" s="27" t="s">
        <v>16876</v>
      </c>
      <c r="B462" s="33" t="s">
        <v>9351</v>
      </c>
      <c r="C462" s="35" t="s">
        <v>98</v>
      </c>
      <c r="D462" s="28" t="s">
        <v>662</v>
      </c>
      <c r="E462" s="107">
        <v>7.4666666666666668</v>
      </c>
      <c r="F462" s="27" t="s">
        <v>9</v>
      </c>
      <c r="G462" s="29" t="s">
        <v>8146</v>
      </c>
      <c r="H462" s="110" t="s">
        <v>4628</v>
      </c>
    </row>
    <row r="463" spans="1:8" ht="17.25" customHeight="1">
      <c r="A463" s="27" t="s">
        <v>16881</v>
      </c>
      <c r="B463" s="33" t="s">
        <v>9356</v>
      </c>
      <c r="C463" s="35" t="s">
        <v>97</v>
      </c>
      <c r="D463" s="28" t="s">
        <v>663</v>
      </c>
      <c r="E463" s="107">
        <v>5.916666666666667</v>
      </c>
      <c r="F463" s="27" t="s">
        <v>9</v>
      </c>
      <c r="G463" s="29" t="s">
        <v>8146</v>
      </c>
      <c r="H463" s="110" t="s">
        <v>4629</v>
      </c>
    </row>
    <row r="464" spans="1:8" ht="17.25" customHeight="1">
      <c r="A464" s="27" t="s">
        <v>16876</v>
      </c>
      <c r="B464" s="33" t="s">
        <v>9351</v>
      </c>
      <c r="C464" s="35" t="s">
        <v>98</v>
      </c>
      <c r="D464" s="28" t="s">
        <v>664</v>
      </c>
      <c r="E464" s="107">
        <v>6.4</v>
      </c>
      <c r="F464" s="27" t="s">
        <v>9</v>
      </c>
      <c r="G464" s="29" t="s">
        <v>8146</v>
      </c>
      <c r="H464" s="110" t="s">
        <v>4630</v>
      </c>
    </row>
    <row r="465" spans="1:8" ht="17.25" customHeight="1">
      <c r="A465" s="27" t="s">
        <v>16881</v>
      </c>
      <c r="B465" s="33" t="s">
        <v>9356</v>
      </c>
      <c r="C465" s="35" t="s">
        <v>97</v>
      </c>
      <c r="D465" s="28" t="s">
        <v>665</v>
      </c>
      <c r="E465" s="107">
        <v>5.9666666666666668</v>
      </c>
      <c r="F465" s="27" t="s">
        <v>9</v>
      </c>
      <c r="G465" s="29" t="s">
        <v>8146</v>
      </c>
      <c r="H465" s="110" t="s">
        <v>4631</v>
      </c>
    </row>
    <row r="466" spans="1:8" ht="17.25" customHeight="1">
      <c r="A466" s="27" t="s">
        <v>16876</v>
      </c>
      <c r="B466" s="33" t="s">
        <v>9351</v>
      </c>
      <c r="C466" s="35" t="s">
        <v>98</v>
      </c>
      <c r="D466" s="28" t="s">
        <v>666</v>
      </c>
      <c r="E466" s="107">
        <v>7.4333333333333336</v>
      </c>
      <c r="F466" s="27" t="s">
        <v>9</v>
      </c>
      <c r="G466" s="29" t="s">
        <v>8146</v>
      </c>
      <c r="H466" s="110" t="s">
        <v>4632</v>
      </c>
    </row>
    <row r="467" spans="1:8" ht="17.25" customHeight="1">
      <c r="A467" s="27" t="s">
        <v>16881</v>
      </c>
      <c r="B467" s="33" t="s">
        <v>9356</v>
      </c>
      <c r="C467" s="35" t="s">
        <v>97</v>
      </c>
      <c r="D467" s="28" t="s">
        <v>667</v>
      </c>
      <c r="E467" s="107">
        <v>5.7333333333333334</v>
      </c>
      <c r="F467" s="27" t="s">
        <v>9</v>
      </c>
      <c r="G467" s="29" t="s">
        <v>8146</v>
      </c>
      <c r="H467" s="110" t="s">
        <v>4633</v>
      </c>
    </row>
    <row r="468" spans="1:8" ht="17.25" customHeight="1">
      <c r="A468" s="27" t="s">
        <v>16876</v>
      </c>
      <c r="B468" s="33" t="s">
        <v>9351</v>
      </c>
      <c r="C468" s="35" t="s">
        <v>98</v>
      </c>
      <c r="D468" s="28" t="s">
        <v>668</v>
      </c>
      <c r="E468" s="107">
        <v>8.1333333333333329</v>
      </c>
      <c r="F468" s="27" t="s">
        <v>9</v>
      </c>
      <c r="G468" s="29" t="s">
        <v>8146</v>
      </c>
      <c r="H468" s="110" t="s">
        <v>4634</v>
      </c>
    </row>
    <row r="469" spans="1:8" ht="17.25" customHeight="1">
      <c r="A469" s="27" t="s">
        <v>16881</v>
      </c>
      <c r="B469" s="33" t="s">
        <v>9356</v>
      </c>
      <c r="C469" s="35" t="s">
        <v>97</v>
      </c>
      <c r="D469" s="28" t="s">
        <v>669</v>
      </c>
      <c r="E469" s="107">
        <v>5.65</v>
      </c>
      <c r="F469" s="27" t="s">
        <v>9</v>
      </c>
      <c r="G469" s="29" t="s">
        <v>8146</v>
      </c>
      <c r="H469" s="110" t="s">
        <v>4635</v>
      </c>
    </row>
    <row r="470" spans="1:8" ht="17.25" customHeight="1">
      <c r="A470" s="27" t="s">
        <v>16876</v>
      </c>
      <c r="B470" s="33" t="s">
        <v>9351</v>
      </c>
      <c r="C470" s="35" t="s">
        <v>98</v>
      </c>
      <c r="D470" s="28" t="s">
        <v>670</v>
      </c>
      <c r="E470" s="107">
        <v>7.5666666666666664</v>
      </c>
      <c r="F470" s="27" t="s">
        <v>9</v>
      </c>
      <c r="G470" s="29" t="s">
        <v>8146</v>
      </c>
      <c r="H470" s="110" t="s">
        <v>4636</v>
      </c>
    </row>
    <row r="471" spans="1:8" ht="17.25" customHeight="1">
      <c r="A471" s="27" t="s">
        <v>16881</v>
      </c>
      <c r="B471" s="33" t="s">
        <v>9356</v>
      </c>
      <c r="C471" s="35" t="s">
        <v>97</v>
      </c>
      <c r="D471" s="28" t="s">
        <v>671</v>
      </c>
      <c r="E471" s="107">
        <v>4.8666666666666663</v>
      </c>
      <c r="F471" s="27" t="s">
        <v>9</v>
      </c>
      <c r="G471" s="29" t="s">
        <v>8146</v>
      </c>
      <c r="H471" s="110" t="s">
        <v>4637</v>
      </c>
    </row>
    <row r="472" spans="1:8" ht="17.25" customHeight="1">
      <c r="A472" s="27" t="s">
        <v>16876</v>
      </c>
      <c r="B472" s="33" t="s">
        <v>9351</v>
      </c>
      <c r="C472" s="35" t="s">
        <v>98</v>
      </c>
      <c r="D472" s="28" t="s">
        <v>672</v>
      </c>
      <c r="E472" s="107">
        <v>7.1</v>
      </c>
      <c r="F472" s="27" t="s">
        <v>9</v>
      </c>
      <c r="G472" s="29" t="s">
        <v>8146</v>
      </c>
      <c r="H472" s="110" t="s">
        <v>4638</v>
      </c>
    </row>
    <row r="473" spans="1:8" ht="17.25" customHeight="1">
      <c r="A473" s="27" t="s">
        <v>16876</v>
      </c>
      <c r="B473" s="33" t="s">
        <v>9350</v>
      </c>
      <c r="C473" s="35" t="s">
        <v>99</v>
      </c>
      <c r="D473" s="28" t="s">
        <v>9383</v>
      </c>
      <c r="E473" s="107">
        <v>6.4833333333333334</v>
      </c>
      <c r="F473" s="27" t="s">
        <v>9</v>
      </c>
      <c r="G473" s="29" t="s">
        <v>8146</v>
      </c>
      <c r="H473" s="110" t="s">
        <v>4639</v>
      </c>
    </row>
    <row r="474" spans="1:8" ht="17.25" customHeight="1">
      <c r="A474" s="27" t="s">
        <v>16881</v>
      </c>
      <c r="B474" s="33" t="s">
        <v>9356</v>
      </c>
      <c r="C474" s="35" t="s">
        <v>100</v>
      </c>
      <c r="D474" s="28" t="s">
        <v>673</v>
      </c>
      <c r="E474" s="107">
        <v>7.4333333333333336</v>
      </c>
      <c r="F474" s="27" t="s">
        <v>9</v>
      </c>
      <c r="G474" s="29" t="s">
        <v>8146</v>
      </c>
      <c r="H474" s="110" t="s">
        <v>4640</v>
      </c>
    </row>
    <row r="475" spans="1:8" ht="17.25" customHeight="1">
      <c r="A475" s="27" t="s">
        <v>16876</v>
      </c>
      <c r="B475" s="33" t="s">
        <v>9351</v>
      </c>
      <c r="C475" s="35" t="s">
        <v>101</v>
      </c>
      <c r="D475" s="28" t="s">
        <v>674</v>
      </c>
      <c r="E475" s="107">
        <v>7.4333333333333336</v>
      </c>
      <c r="F475" s="27" t="s">
        <v>9</v>
      </c>
      <c r="G475" s="29" t="s">
        <v>8146</v>
      </c>
      <c r="H475" s="110" t="s">
        <v>4641</v>
      </c>
    </row>
    <row r="476" spans="1:8" ht="17.25" customHeight="1">
      <c r="A476" s="27" t="s">
        <v>16881</v>
      </c>
      <c r="B476" s="33" t="s">
        <v>9356</v>
      </c>
      <c r="C476" s="35" t="s">
        <v>100</v>
      </c>
      <c r="D476" s="28" t="s">
        <v>675</v>
      </c>
      <c r="E476" s="107">
        <v>6.7833333333333332</v>
      </c>
      <c r="F476" s="27" t="s">
        <v>9</v>
      </c>
      <c r="G476" s="29" t="s">
        <v>8146</v>
      </c>
      <c r="H476" s="110" t="s">
        <v>4642</v>
      </c>
    </row>
    <row r="477" spans="1:8" ht="17.25" customHeight="1">
      <c r="A477" s="27" t="s">
        <v>16881</v>
      </c>
      <c r="B477" s="33" t="s">
        <v>9356</v>
      </c>
      <c r="C477" s="35" t="s">
        <v>100</v>
      </c>
      <c r="D477" s="28" t="s">
        <v>676</v>
      </c>
      <c r="E477" s="107">
        <v>7.3833333333333337</v>
      </c>
      <c r="F477" s="27" t="s">
        <v>9</v>
      </c>
      <c r="G477" s="29" t="s">
        <v>8146</v>
      </c>
      <c r="H477" s="110" t="s">
        <v>4643</v>
      </c>
    </row>
    <row r="478" spans="1:8" ht="17.25" customHeight="1">
      <c r="A478" s="27" t="s">
        <v>16876</v>
      </c>
      <c r="B478" s="33" t="s">
        <v>9351</v>
      </c>
      <c r="C478" s="35" t="s">
        <v>101</v>
      </c>
      <c r="D478" s="28" t="s">
        <v>677</v>
      </c>
      <c r="E478" s="107">
        <v>6.5</v>
      </c>
      <c r="F478" s="27" t="s">
        <v>9</v>
      </c>
      <c r="G478" s="29" t="s">
        <v>8146</v>
      </c>
      <c r="H478" s="110" t="s">
        <v>4644</v>
      </c>
    </row>
    <row r="479" spans="1:8" ht="17.25" customHeight="1">
      <c r="A479" s="27" t="s">
        <v>16876</v>
      </c>
      <c r="B479" s="33" t="s">
        <v>9351</v>
      </c>
      <c r="C479" s="35" t="s">
        <v>101</v>
      </c>
      <c r="D479" s="28" t="s">
        <v>678</v>
      </c>
      <c r="E479" s="107">
        <v>7.333333333333333</v>
      </c>
      <c r="F479" s="27" t="s">
        <v>9</v>
      </c>
      <c r="G479" s="29" t="s">
        <v>8146</v>
      </c>
      <c r="H479" s="110" t="s">
        <v>4645</v>
      </c>
    </row>
    <row r="480" spans="1:8" ht="17.25" customHeight="1">
      <c r="A480" s="27" t="s">
        <v>16881</v>
      </c>
      <c r="B480" s="33" t="s">
        <v>9356</v>
      </c>
      <c r="C480" s="35" t="s">
        <v>100</v>
      </c>
      <c r="D480" s="28" t="s">
        <v>679</v>
      </c>
      <c r="E480" s="107">
        <v>7.416666666666667</v>
      </c>
      <c r="F480" s="27" t="s">
        <v>9</v>
      </c>
      <c r="G480" s="29" t="s">
        <v>8146</v>
      </c>
      <c r="H480" s="110" t="s">
        <v>4646</v>
      </c>
    </row>
    <row r="481" spans="1:8" ht="17.25" customHeight="1">
      <c r="A481" s="27" t="s">
        <v>16881</v>
      </c>
      <c r="B481" s="33" t="s">
        <v>9356</v>
      </c>
      <c r="C481" s="35" t="s">
        <v>100</v>
      </c>
      <c r="D481" s="28" t="s">
        <v>680</v>
      </c>
      <c r="E481" s="107">
        <v>7.083333333333333</v>
      </c>
      <c r="F481" s="27" t="s">
        <v>9</v>
      </c>
      <c r="G481" s="29" t="s">
        <v>8146</v>
      </c>
      <c r="H481" s="110" t="s">
        <v>4647</v>
      </c>
    </row>
    <row r="482" spans="1:8" ht="17.25" customHeight="1">
      <c r="A482" s="27" t="s">
        <v>16881</v>
      </c>
      <c r="B482" s="33" t="s">
        <v>9356</v>
      </c>
      <c r="C482" s="35" t="s">
        <v>100</v>
      </c>
      <c r="D482" s="28" t="s">
        <v>681</v>
      </c>
      <c r="E482" s="107">
        <v>7.7</v>
      </c>
      <c r="F482" s="27" t="s">
        <v>9</v>
      </c>
      <c r="G482" s="29" t="s">
        <v>8146</v>
      </c>
      <c r="H482" s="110" t="s">
        <v>4648</v>
      </c>
    </row>
    <row r="483" spans="1:8" ht="17.25" customHeight="1">
      <c r="A483" s="27" t="s">
        <v>16881</v>
      </c>
      <c r="B483" s="33" t="s">
        <v>9356</v>
      </c>
      <c r="C483" s="35" t="s">
        <v>100</v>
      </c>
      <c r="D483" s="28" t="s">
        <v>682</v>
      </c>
      <c r="E483" s="107">
        <v>7.5166666666666666</v>
      </c>
      <c r="F483" s="27" t="s">
        <v>9</v>
      </c>
      <c r="G483" s="29" t="s">
        <v>8146</v>
      </c>
      <c r="H483" s="110" t="s">
        <v>4649</v>
      </c>
    </row>
    <row r="484" spans="1:8" ht="17.25" customHeight="1">
      <c r="A484" s="27" t="s">
        <v>16881</v>
      </c>
      <c r="B484" s="33" t="s">
        <v>9356</v>
      </c>
      <c r="C484" s="35" t="s">
        <v>100</v>
      </c>
      <c r="D484" s="28" t="s">
        <v>683</v>
      </c>
      <c r="E484" s="107">
        <v>6.9833333333333334</v>
      </c>
      <c r="F484" s="27" t="s">
        <v>9</v>
      </c>
      <c r="G484" s="29" t="s">
        <v>8146</v>
      </c>
      <c r="H484" s="110" t="s">
        <v>4650</v>
      </c>
    </row>
    <row r="485" spans="1:8" ht="17.25" customHeight="1">
      <c r="A485" s="27" t="s">
        <v>16881</v>
      </c>
      <c r="B485" s="33" t="s">
        <v>9356</v>
      </c>
      <c r="C485" s="35" t="s">
        <v>100</v>
      </c>
      <c r="D485" s="28" t="s">
        <v>684</v>
      </c>
      <c r="E485" s="107">
        <v>7.1833333333333336</v>
      </c>
      <c r="F485" s="27" t="s">
        <v>9</v>
      </c>
      <c r="G485" s="29" t="s">
        <v>8146</v>
      </c>
      <c r="H485" s="110" t="s">
        <v>4651</v>
      </c>
    </row>
    <row r="486" spans="1:8" ht="17.25" customHeight="1">
      <c r="A486" s="27" t="s">
        <v>16881</v>
      </c>
      <c r="B486" s="33" t="s">
        <v>9356</v>
      </c>
      <c r="C486" s="35" t="s">
        <v>100</v>
      </c>
      <c r="D486" s="28" t="s">
        <v>685</v>
      </c>
      <c r="E486" s="107">
        <v>7.0333333333333332</v>
      </c>
      <c r="F486" s="27" t="s">
        <v>9</v>
      </c>
      <c r="G486" s="29" t="s">
        <v>8146</v>
      </c>
      <c r="H486" s="110" t="s">
        <v>4652</v>
      </c>
    </row>
    <row r="487" spans="1:8" ht="17.25" customHeight="1">
      <c r="A487" s="27" t="s">
        <v>16876</v>
      </c>
      <c r="B487" s="33" t="s">
        <v>9351</v>
      </c>
      <c r="C487" s="35" t="s">
        <v>102</v>
      </c>
      <c r="D487" s="28" t="s">
        <v>686</v>
      </c>
      <c r="E487" s="107">
        <v>6.45</v>
      </c>
      <c r="F487" s="27" t="s">
        <v>9</v>
      </c>
      <c r="G487" s="29" t="s">
        <v>8146</v>
      </c>
      <c r="H487" s="110" t="s">
        <v>4653</v>
      </c>
    </row>
    <row r="488" spans="1:8" ht="17.25" customHeight="1">
      <c r="A488" s="27" t="s">
        <v>16876</v>
      </c>
      <c r="B488" s="33" t="s">
        <v>9351</v>
      </c>
      <c r="C488" s="35" t="s">
        <v>102</v>
      </c>
      <c r="D488" s="28" t="s">
        <v>687</v>
      </c>
      <c r="E488" s="107">
        <v>6.55</v>
      </c>
      <c r="F488" s="27" t="s">
        <v>9</v>
      </c>
      <c r="G488" s="29" t="s">
        <v>8146</v>
      </c>
      <c r="H488" s="110" t="s">
        <v>4654</v>
      </c>
    </row>
    <row r="489" spans="1:8" ht="17.25" customHeight="1">
      <c r="A489" s="27" t="s">
        <v>16876</v>
      </c>
      <c r="B489" s="33" t="s">
        <v>9351</v>
      </c>
      <c r="C489" s="35" t="s">
        <v>102</v>
      </c>
      <c r="D489" s="28" t="s">
        <v>688</v>
      </c>
      <c r="E489" s="107">
        <v>6.1</v>
      </c>
      <c r="F489" s="27" t="s">
        <v>9</v>
      </c>
      <c r="G489" s="29" t="s">
        <v>8146</v>
      </c>
      <c r="H489" s="110" t="s">
        <v>4655</v>
      </c>
    </row>
    <row r="490" spans="1:8" ht="17.25" customHeight="1">
      <c r="A490" s="27" t="s">
        <v>16876</v>
      </c>
      <c r="B490" s="33" t="s">
        <v>9351</v>
      </c>
      <c r="C490" s="35" t="s">
        <v>102</v>
      </c>
      <c r="D490" s="28" t="s">
        <v>689</v>
      </c>
      <c r="E490" s="107">
        <v>6.3</v>
      </c>
      <c r="F490" s="27" t="s">
        <v>9</v>
      </c>
      <c r="G490" s="29" t="s">
        <v>8146</v>
      </c>
      <c r="H490" s="110" t="s">
        <v>4656</v>
      </c>
    </row>
    <row r="491" spans="1:8" ht="17.25" customHeight="1">
      <c r="A491" s="27" t="s">
        <v>16876</v>
      </c>
      <c r="B491" s="33" t="s">
        <v>9351</v>
      </c>
      <c r="C491" s="35" t="s">
        <v>102</v>
      </c>
      <c r="D491" s="28" t="s">
        <v>690</v>
      </c>
      <c r="E491" s="107">
        <v>6.6833333333333336</v>
      </c>
      <c r="F491" s="27" t="s">
        <v>9</v>
      </c>
      <c r="G491" s="29" t="s">
        <v>8146</v>
      </c>
      <c r="H491" s="110" t="s">
        <v>4657</v>
      </c>
    </row>
    <row r="492" spans="1:8" ht="17.25" customHeight="1">
      <c r="A492" s="27" t="s">
        <v>16876</v>
      </c>
      <c r="B492" s="33" t="s">
        <v>9351</v>
      </c>
      <c r="C492" s="35" t="s">
        <v>102</v>
      </c>
      <c r="D492" s="28" t="s">
        <v>691</v>
      </c>
      <c r="E492" s="107">
        <v>6.9833333333333334</v>
      </c>
      <c r="F492" s="27" t="s">
        <v>9</v>
      </c>
      <c r="G492" s="29" t="s">
        <v>8146</v>
      </c>
      <c r="H492" s="110" t="s">
        <v>4658</v>
      </c>
    </row>
    <row r="493" spans="1:8" ht="17.25" customHeight="1">
      <c r="A493" s="27" t="s">
        <v>16876</v>
      </c>
      <c r="B493" s="33" t="s">
        <v>9351</v>
      </c>
      <c r="C493" s="35" t="s">
        <v>102</v>
      </c>
      <c r="D493" s="28" t="s">
        <v>692</v>
      </c>
      <c r="E493" s="107">
        <v>7.666666666666667</v>
      </c>
      <c r="F493" s="27" t="s">
        <v>9</v>
      </c>
      <c r="G493" s="29" t="s">
        <v>8146</v>
      </c>
      <c r="H493" s="110" t="s">
        <v>4659</v>
      </c>
    </row>
    <row r="494" spans="1:8" ht="17.25" customHeight="1">
      <c r="A494" s="27" t="s">
        <v>16876</v>
      </c>
      <c r="B494" s="33" t="s">
        <v>9351</v>
      </c>
      <c r="C494" s="35" t="s">
        <v>103</v>
      </c>
      <c r="D494" s="28" t="s">
        <v>693</v>
      </c>
      <c r="E494" s="107">
        <v>6.583333333333333</v>
      </c>
      <c r="F494" s="27" t="s">
        <v>9</v>
      </c>
      <c r="G494" s="29" t="s">
        <v>8146</v>
      </c>
      <c r="H494" s="110" t="s">
        <v>4660</v>
      </c>
    </row>
    <row r="495" spans="1:8" ht="17.25" customHeight="1">
      <c r="A495" s="27" t="s">
        <v>16876</v>
      </c>
      <c r="B495" s="33" t="s">
        <v>9351</v>
      </c>
      <c r="C495" s="35" t="s">
        <v>103</v>
      </c>
      <c r="D495" s="28" t="s">
        <v>694</v>
      </c>
      <c r="E495" s="107">
        <v>6.083333333333333</v>
      </c>
      <c r="F495" s="27" t="s">
        <v>9</v>
      </c>
      <c r="G495" s="29" t="s">
        <v>8146</v>
      </c>
      <c r="H495" s="110" t="s">
        <v>4661</v>
      </c>
    </row>
    <row r="496" spans="1:8" ht="17.25" customHeight="1">
      <c r="A496" s="27" t="s">
        <v>16876</v>
      </c>
      <c r="B496" s="33" t="s">
        <v>9351</v>
      </c>
      <c r="C496" s="35" t="s">
        <v>103</v>
      </c>
      <c r="D496" s="28" t="s">
        <v>695</v>
      </c>
      <c r="E496" s="107">
        <v>6.5</v>
      </c>
      <c r="F496" s="27" t="s">
        <v>9</v>
      </c>
      <c r="G496" s="29" t="s">
        <v>8146</v>
      </c>
      <c r="H496" s="110" t="s">
        <v>4662</v>
      </c>
    </row>
    <row r="497" spans="1:8" ht="17.25" customHeight="1">
      <c r="A497" s="27" t="s">
        <v>16876</v>
      </c>
      <c r="B497" s="33" t="s">
        <v>9351</v>
      </c>
      <c r="C497" s="35" t="s">
        <v>103</v>
      </c>
      <c r="D497" s="28" t="s">
        <v>696</v>
      </c>
      <c r="E497" s="107">
        <v>4.7833333333333332</v>
      </c>
      <c r="F497" s="27" t="s">
        <v>9</v>
      </c>
      <c r="G497" s="29" t="s">
        <v>8146</v>
      </c>
      <c r="H497" s="110" t="s">
        <v>4663</v>
      </c>
    </row>
    <row r="498" spans="1:8" ht="17.25" customHeight="1">
      <c r="A498" s="27" t="s">
        <v>16876</v>
      </c>
      <c r="B498" s="33" t="s">
        <v>9351</v>
      </c>
      <c r="C498" s="35" t="s">
        <v>103</v>
      </c>
      <c r="D498" s="28" t="s">
        <v>697</v>
      </c>
      <c r="E498" s="107">
        <v>6.25</v>
      </c>
      <c r="F498" s="27" t="s">
        <v>9</v>
      </c>
      <c r="G498" s="29" t="s">
        <v>8146</v>
      </c>
      <c r="H498" s="110" t="s">
        <v>4664</v>
      </c>
    </row>
    <row r="499" spans="1:8" ht="17.25" customHeight="1">
      <c r="A499" s="27" t="s">
        <v>16876</v>
      </c>
      <c r="B499" s="33" t="s">
        <v>9351</v>
      </c>
      <c r="C499" s="35" t="s">
        <v>103</v>
      </c>
      <c r="D499" s="28" t="s">
        <v>698</v>
      </c>
      <c r="E499" s="107">
        <v>6.0333333333333332</v>
      </c>
      <c r="F499" s="27" t="s">
        <v>9</v>
      </c>
      <c r="G499" s="29" t="s">
        <v>8146</v>
      </c>
      <c r="H499" s="110" t="s">
        <v>4665</v>
      </c>
    </row>
    <row r="500" spans="1:8" ht="17.25" customHeight="1">
      <c r="A500" s="27" t="s">
        <v>16876</v>
      </c>
      <c r="B500" s="33" t="s">
        <v>9351</v>
      </c>
      <c r="C500" s="35" t="s">
        <v>103</v>
      </c>
      <c r="D500" s="28" t="s">
        <v>699</v>
      </c>
      <c r="E500" s="107">
        <v>6.55</v>
      </c>
      <c r="F500" s="27" t="s">
        <v>9</v>
      </c>
      <c r="G500" s="29" t="s">
        <v>8146</v>
      </c>
      <c r="H500" s="110" t="s">
        <v>4666</v>
      </c>
    </row>
    <row r="501" spans="1:8" ht="17.25" customHeight="1">
      <c r="A501" s="27" t="s">
        <v>16876</v>
      </c>
      <c r="B501" s="33" t="s">
        <v>9351</v>
      </c>
      <c r="C501" s="35" t="s">
        <v>103</v>
      </c>
      <c r="D501" s="28" t="s">
        <v>700</v>
      </c>
      <c r="E501" s="107">
        <v>5.916666666666667</v>
      </c>
      <c r="F501" s="27" t="s">
        <v>9</v>
      </c>
      <c r="G501" s="29" t="s">
        <v>8146</v>
      </c>
      <c r="H501" s="110" t="s">
        <v>4667</v>
      </c>
    </row>
    <row r="502" spans="1:8" ht="17.25" customHeight="1">
      <c r="A502" s="27" t="s">
        <v>16876</v>
      </c>
      <c r="B502" s="33" t="s">
        <v>9351</v>
      </c>
      <c r="C502" s="35" t="s">
        <v>103</v>
      </c>
      <c r="D502" s="28" t="s">
        <v>701</v>
      </c>
      <c r="E502" s="107">
        <v>6.1166666666666663</v>
      </c>
      <c r="F502" s="27" t="s">
        <v>9</v>
      </c>
      <c r="G502" s="29" t="s">
        <v>8146</v>
      </c>
      <c r="H502" s="110" t="s">
        <v>4668</v>
      </c>
    </row>
    <row r="503" spans="1:8" ht="17.25" customHeight="1">
      <c r="A503" s="27" t="s">
        <v>16876</v>
      </c>
      <c r="B503" s="33" t="s">
        <v>9351</v>
      </c>
      <c r="C503" s="35" t="s">
        <v>104</v>
      </c>
      <c r="D503" s="28" t="s">
        <v>702</v>
      </c>
      <c r="E503" s="107">
        <v>6.4</v>
      </c>
      <c r="F503" s="27" t="s">
        <v>9</v>
      </c>
      <c r="G503" s="29" t="s">
        <v>8146</v>
      </c>
      <c r="H503" s="110" t="s">
        <v>4669</v>
      </c>
    </row>
    <row r="504" spans="1:8" ht="17.25" customHeight="1">
      <c r="A504" s="27" t="s">
        <v>16876</v>
      </c>
      <c r="B504" s="33" t="s">
        <v>9351</v>
      </c>
      <c r="C504" s="35" t="s">
        <v>104</v>
      </c>
      <c r="D504" s="28" t="s">
        <v>703</v>
      </c>
      <c r="E504" s="107">
        <v>6.8666666666666663</v>
      </c>
      <c r="F504" s="27" t="s">
        <v>9</v>
      </c>
      <c r="G504" s="29" t="s">
        <v>8146</v>
      </c>
      <c r="H504" s="110" t="s">
        <v>4670</v>
      </c>
    </row>
    <row r="505" spans="1:8" ht="17.25" customHeight="1">
      <c r="A505" s="27" t="s">
        <v>16876</v>
      </c>
      <c r="B505" s="33" t="s">
        <v>9351</v>
      </c>
      <c r="C505" s="35" t="s">
        <v>104</v>
      </c>
      <c r="D505" s="28" t="s">
        <v>704</v>
      </c>
      <c r="E505" s="107">
        <v>6.3</v>
      </c>
      <c r="F505" s="27" t="s">
        <v>9</v>
      </c>
      <c r="G505" s="29" t="s">
        <v>8146</v>
      </c>
      <c r="H505" s="110" t="s">
        <v>4671</v>
      </c>
    </row>
    <row r="506" spans="1:8" ht="17.25" customHeight="1">
      <c r="A506" s="27" t="s">
        <v>16876</v>
      </c>
      <c r="B506" s="33" t="s">
        <v>9351</v>
      </c>
      <c r="C506" s="35" t="s">
        <v>104</v>
      </c>
      <c r="D506" s="28" t="s">
        <v>705</v>
      </c>
      <c r="E506" s="107">
        <v>5.1333333333333337</v>
      </c>
      <c r="F506" s="27" t="s">
        <v>9</v>
      </c>
      <c r="G506" s="29" t="s">
        <v>8146</v>
      </c>
      <c r="H506" s="110" t="s">
        <v>4672</v>
      </c>
    </row>
    <row r="507" spans="1:8" ht="17.25" customHeight="1">
      <c r="A507" s="27" t="s">
        <v>16876</v>
      </c>
      <c r="B507" s="33" t="s">
        <v>9351</v>
      </c>
      <c r="C507" s="35" t="s">
        <v>104</v>
      </c>
      <c r="D507" s="28" t="s">
        <v>706</v>
      </c>
      <c r="E507" s="107">
        <v>5.8</v>
      </c>
      <c r="F507" s="27" t="s">
        <v>9</v>
      </c>
      <c r="G507" s="29" t="s">
        <v>8146</v>
      </c>
      <c r="H507" s="110" t="s">
        <v>4673</v>
      </c>
    </row>
    <row r="508" spans="1:8" ht="17.25" customHeight="1">
      <c r="A508" s="27" t="s">
        <v>16876</v>
      </c>
      <c r="B508" s="33" t="s">
        <v>9351</v>
      </c>
      <c r="C508" s="35" t="s">
        <v>104</v>
      </c>
      <c r="D508" s="28" t="s">
        <v>707</v>
      </c>
      <c r="E508" s="107">
        <v>5.3166666666666664</v>
      </c>
      <c r="F508" s="27" t="s">
        <v>9</v>
      </c>
      <c r="G508" s="29" t="s">
        <v>8146</v>
      </c>
      <c r="H508" s="110" t="s">
        <v>4674</v>
      </c>
    </row>
    <row r="509" spans="1:8" ht="17.25" customHeight="1">
      <c r="A509" s="27" t="s">
        <v>16876</v>
      </c>
      <c r="B509" s="33" t="s">
        <v>9351</v>
      </c>
      <c r="C509" s="35" t="s">
        <v>104</v>
      </c>
      <c r="D509" s="28" t="s">
        <v>708</v>
      </c>
      <c r="E509" s="107">
        <v>6.5166666666666666</v>
      </c>
      <c r="F509" s="27" t="s">
        <v>9</v>
      </c>
      <c r="G509" s="29" t="s">
        <v>8146</v>
      </c>
      <c r="H509" s="110" t="s">
        <v>4675</v>
      </c>
    </row>
    <row r="510" spans="1:8" ht="17.25" customHeight="1">
      <c r="A510" s="27" t="s">
        <v>16876</v>
      </c>
      <c r="B510" s="33" t="s">
        <v>9351</v>
      </c>
      <c r="C510" s="35" t="s">
        <v>104</v>
      </c>
      <c r="D510" s="28" t="s">
        <v>709</v>
      </c>
      <c r="E510" s="107">
        <v>4.1166666666666663</v>
      </c>
      <c r="F510" s="27" t="s">
        <v>9</v>
      </c>
      <c r="G510" s="29" t="s">
        <v>8146</v>
      </c>
      <c r="H510" s="110" t="s">
        <v>4676</v>
      </c>
    </row>
    <row r="511" spans="1:8" ht="17.25" customHeight="1">
      <c r="A511" s="27" t="s">
        <v>16876</v>
      </c>
      <c r="B511" s="33" t="s">
        <v>9351</v>
      </c>
      <c r="C511" s="35" t="s">
        <v>104</v>
      </c>
      <c r="D511" s="28" t="s">
        <v>710</v>
      </c>
      <c r="E511" s="107">
        <v>5.4333333333333336</v>
      </c>
      <c r="F511" s="27" t="s">
        <v>9</v>
      </c>
      <c r="G511" s="29" t="s">
        <v>8146</v>
      </c>
      <c r="H511" s="110" t="s">
        <v>4677</v>
      </c>
    </row>
    <row r="512" spans="1:8" ht="17.25" customHeight="1">
      <c r="A512" s="27" t="s">
        <v>16876</v>
      </c>
      <c r="B512" s="33" t="s">
        <v>9351</v>
      </c>
      <c r="C512" s="35" t="s">
        <v>104</v>
      </c>
      <c r="D512" s="28" t="s">
        <v>711</v>
      </c>
      <c r="E512" s="107">
        <v>5.4333333333333336</v>
      </c>
      <c r="F512" s="27" t="s">
        <v>9</v>
      </c>
      <c r="G512" s="29" t="s">
        <v>8146</v>
      </c>
      <c r="H512" s="110" t="s">
        <v>4678</v>
      </c>
    </row>
    <row r="513" spans="1:8" ht="17.25" customHeight="1">
      <c r="A513" s="27" t="s">
        <v>16877</v>
      </c>
      <c r="B513" s="33" t="s">
        <v>9349</v>
      </c>
      <c r="C513" s="35" t="s">
        <v>44</v>
      </c>
      <c r="D513" s="28" t="s">
        <v>712</v>
      </c>
      <c r="E513" s="107">
        <v>7.5</v>
      </c>
      <c r="F513" s="27" t="s">
        <v>9</v>
      </c>
      <c r="G513" s="29" t="s">
        <v>8146</v>
      </c>
      <c r="H513" s="110" t="s">
        <v>4679</v>
      </c>
    </row>
    <row r="514" spans="1:8" ht="17.25" customHeight="1">
      <c r="A514" s="27" t="s">
        <v>16877</v>
      </c>
      <c r="B514" s="33" t="s">
        <v>9349</v>
      </c>
      <c r="C514" s="35" t="s">
        <v>44</v>
      </c>
      <c r="D514" s="28" t="s">
        <v>713</v>
      </c>
      <c r="E514" s="107">
        <v>6.45</v>
      </c>
      <c r="F514" s="27" t="s">
        <v>9</v>
      </c>
      <c r="G514" s="29" t="s">
        <v>8146</v>
      </c>
      <c r="H514" s="110" t="s">
        <v>4680</v>
      </c>
    </row>
    <row r="515" spans="1:8" ht="17.25" customHeight="1">
      <c r="A515" s="27" t="s">
        <v>16877</v>
      </c>
      <c r="B515" s="33" t="s">
        <v>9349</v>
      </c>
      <c r="C515" s="35" t="s">
        <v>44</v>
      </c>
      <c r="D515" s="28" t="s">
        <v>714</v>
      </c>
      <c r="E515" s="107">
        <v>7.0166666666666666</v>
      </c>
      <c r="F515" s="27" t="s">
        <v>9</v>
      </c>
      <c r="G515" s="29" t="s">
        <v>8146</v>
      </c>
      <c r="H515" s="110" t="s">
        <v>4681</v>
      </c>
    </row>
    <row r="516" spans="1:8" ht="17.25" customHeight="1">
      <c r="A516" s="27" t="s">
        <v>16877</v>
      </c>
      <c r="B516" s="33" t="s">
        <v>9349</v>
      </c>
      <c r="C516" s="35" t="s">
        <v>44</v>
      </c>
      <c r="D516" s="28" t="s">
        <v>715</v>
      </c>
      <c r="E516" s="107">
        <v>7.2</v>
      </c>
      <c r="F516" s="27" t="s">
        <v>9</v>
      </c>
      <c r="G516" s="29" t="s">
        <v>8146</v>
      </c>
      <c r="H516" s="110" t="s">
        <v>4682</v>
      </c>
    </row>
    <row r="517" spans="1:8" ht="17.25" customHeight="1">
      <c r="A517" s="27" t="s">
        <v>16877</v>
      </c>
      <c r="B517" s="33" t="s">
        <v>9349</v>
      </c>
      <c r="C517" s="35" t="s">
        <v>44</v>
      </c>
      <c r="D517" s="28" t="s">
        <v>716</v>
      </c>
      <c r="E517" s="107">
        <v>6.7666666666666666</v>
      </c>
      <c r="F517" s="27" t="s">
        <v>9</v>
      </c>
      <c r="G517" s="29" t="s">
        <v>8146</v>
      </c>
      <c r="H517" s="110" t="s">
        <v>4683</v>
      </c>
    </row>
    <row r="518" spans="1:8" ht="17.25" customHeight="1">
      <c r="A518" s="27" t="s">
        <v>16877</v>
      </c>
      <c r="B518" s="33" t="s">
        <v>9349</v>
      </c>
      <c r="C518" s="35" t="s">
        <v>44</v>
      </c>
      <c r="D518" s="28" t="s">
        <v>717</v>
      </c>
      <c r="E518" s="107">
        <v>7.666666666666667</v>
      </c>
      <c r="F518" s="27" t="s">
        <v>9</v>
      </c>
      <c r="G518" s="29" t="s">
        <v>8146</v>
      </c>
      <c r="H518" s="110" t="s">
        <v>4684</v>
      </c>
    </row>
    <row r="519" spans="1:8" ht="17.25" customHeight="1">
      <c r="A519" s="27" t="s">
        <v>16877</v>
      </c>
      <c r="B519" s="33" t="s">
        <v>9349</v>
      </c>
      <c r="C519" s="35" t="s">
        <v>44</v>
      </c>
      <c r="D519" s="28" t="s">
        <v>718</v>
      </c>
      <c r="E519" s="107">
        <v>7.2333333333333334</v>
      </c>
      <c r="F519" s="27" t="s">
        <v>9</v>
      </c>
      <c r="G519" s="29" t="s">
        <v>8146</v>
      </c>
      <c r="H519" s="110" t="s">
        <v>4685</v>
      </c>
    </row>
    <row r="520" spans="1:8" ht="17.25" customHeight="1">
      <c r="A520" s="27" t="s">
        <v>16877</v>
      </c>
      <c r="B520" s="33" t="s">
        <v>9349</v>
      </c>
      <c r="C520" s="35" t="s">
        <v>44</v>
      </c>
      <c r="D520" s="28" t="s">
        <v>719</v>
      </c>
      <c r="E520" s="107">
        <v>7.3833333333333337</v>
      </c>
      <c r="F520" s="27" t="s">
        <v>9</v>
      </c>
      <c r="G520" s="29" t="s">
        <v>8146</v>
      </c>
      <c r="H520" s="110" t="s">
        <v>4686</v>
      </c>
    </row>
    <row r="521" spans="1:8" ht="17.25" customHeight="1">
      <c r="A521" s="27" t="s">
        <v>16876</v>
      </c>
      <c r="B521" s="33" t="s">
        <v>9350</v>
      </c>
      <c r="C521" s="35" t="s">
        <v>45</v>
      </c>
      <c r="D521" s="28" t="s">
        <v>720</v>
      </c>
      <c r="E521" s="107">
        <v>7.6333333333333337</v>
      </c>
      <c r="F521" s="27" t="s">
        <v>9</v>
      </c>
      <c r="G521" s="29" t="s">
        <v>8146</v>
      </c>
      <c r="H521" s="110" t="s">
        <v>4687</v>
      </c>
    </row>
    <row r="522" spans="1:8" ht="17.25" customHeight="1">
      <c r="A522" s="27" t="s">
        <v>16876</v>
      </c>
      <c r="B522" s="33" t="s">
        <v>9350</v>
      </c>
      <c r="C522" s="35" t="s">
        <v>45</v>
      </c>
      <c r="D522" s="28" t="s">
        <v>721</v>
      </c>
      <c r="E522" s="107">
        <v>8.8666666666666671</v>
      </c>
      <c r="F522" s="27" t="s">
        <v>9</v>
      </c>
      <c r="G522" s="29" t="s">
        <v>8146</v>
      </c>
      <c r="H522" s="110" t="s">
        <v>4688</v>
      </c>
    </row>
    <row r="523" spans="1:8" ht="17.25" customHeight="1">
      <c r="A523" s="27" t="s">
        <v>16876</v>
      </c>
      <c r="B523" s="33" t="s">
        <v>9350</v>
      </c>
      <c r="C523" s="35" t="s">
        <v>45</v>
      </c>
      <c r="D523" s="28" t="s">
        <v>722</v>
      </c>
      <c r="E523" s="107">
        <v>8.4499999999999993</v>
      </c>
      <c r="F523" s="27" t="s">
        <v>9</v>
      </c>
      <c r="G523" s="29" t="s">
        <v>8146</v>
      </c>
      <c r="H523" s="110" t="s">
        <v>4689</v>
      </c>
    </row>
    <row r="524" spans="1:8" ht="17.25" customHeight="1">
      <c r="A524" s="27" t="s">
        <v>16876</v>
      </c>
      <c r="B524" s="33" t="s">
        <v>9350</v>
      </c>
      <c r="C524" s="35" t="s">
        <v>45</v>
      </c>
      <c r="D524" s="28" t="s">
        <v>723</v>
      </c>
      <c r="E524" s="107">
        <v>7.7666666666666666</v>
      </c>
      <c r="F524" s="27" t="s">
        <v>9</v>
      </c>
      <c r="G524" s="29" t="s">
        <v>8146</v>
      </c>
      <c r="H524" s="110" t="s">
        <v>4690</v>
      </c>
    </row>
    <row r="525" spans="1:8" ht="17.25" customHeight="1">
      <c r="A525" s="27" t="s">
        <v>16876</v>
      </c>
      <c r="B525" s="33" t="s">
        <v>9350</v>
      </c>
      <c r="C525" s="35" t="s">
        <v>45</v>
      </c>
      <c r="D525" s="28" t="s">
        <v>724</v>
      </c>
      <c r="E525" s="107">
        <v>7.1</v>
      </c>
      <c r="F525" s="27" t="s">
        <v>9</v>
      </c>
      <c r="G525" s="29" t="s">
        <v>8146</v>
      </c>
      <c r="H525" s="110" t="s">
        <v>4691</v>
      </c>
    </row>
    <row r="526" spans="1:8" ht="17.25" customHeight="1">
      <c r="A526" s="27" t="s">
        <v>16876</v>
      </c>
      <c r="B526" s="33" t="s">
        <v>9350</v>
      </c>
      <c r="C526" s="35" t="s">
        <v>45</v>
      </c>
      <c r="D526" s="28" t="s">
        <v>725</v>
      </c>
      <c r="E526" s="107">
        <v>7.6</v>
      </c>
      <c r="F526" s="27" t="s">
        <v>9</v>
      </c>
      <c r="G526" s="29" t="s">
        <v>8146</v>
      </c>
      <c r="H526" s="110" t="s">
        <v>4692</v>
      </c>
    </row>
    <row r="527" spans="1:8" ht="17.25" customHeight="1">
      <c r="A527" s="27" t="s">
        <v>16876</v>
      </c>
      <c r="B527" s="33" t="s">
        <v>9350</v>
      </c>
      <c r="C527" s="35" t="s">
        <v>45</v>
      </c>
      <c r="D527" s="28" t="s">
        <v>726</v>
      </c>
      <c r="E527" s="107">
        <v>8.0500000000000007</v>
      </c>
      <c r="F527" s="27" t="s">
        <v>9</v>
      </c>
      <c r="G527" s="29" t="s">
        <v>8146</v>
      </c>
      <c r="H527" s="110" t="s">
        <v>4693</v>
      </c>
    </row>
    <row r="528" spans="1:8" ht="17.25" customHeight="1">
      <c r="A528" s="27" t="s">
        <v>16876</v>
      </c>
      <c r="B528" s="33" t="s">
        <v>9350</v>
      </c>
      <c r="C528" s="35" t="s">
        <v>45</v>
      </c>
      <c r="D528" s="28" t="s">
        <v>727</v>
      </c>
      <c r="E528" s="107">
        <v>7.6833333333333336</v>
      </c>
      <c r="F528" s="27" t="s">
        <v>9</v>
      </c>
      <c r="G528" s="29" t="s">
        <v>8146</v>
      </c>
      <c r="H528" s="110" t="s">
        <v>4694</v>
      </c>
    </row>
    <row r="529" spans="1:8" ht="17.25" customHeight="1">
      <c r="A529" s="27" t="s">
        <v>16876</v>
      </c>
      <c r="B529" s="33" t="s">
        <v>9350</v>
      </c>
      <c r="C529" s="35" t="s">
        <v>45</v>
      </c>
      <c r="D529" s="28" t="s">
        <v>728</v>
      </c>
      <c r="E529" s="107">
        <v>7.7333333333333334</v>
      </c>
      <c r="F529" s="27" t="s">
        <v>9</v>
      </c>
      <c r="G529" s="29" t="s">
        <v>8146</v>
      </c>
      <c r="H529" s="110" t="s">
        <v>4695</v>
      </c>
    </row>
    <row r="530" spans="1:8" ht="17.25" customHeight="1">
      <c r="A530" s="27" t="s">
        <v>16876</v>
      </c>
      <c r="B530" s="33" t="s">
        <v>9350</v>
      </c>
      <c r="C530" s="35" t="s">
        <v>45</v>
      </c>
      <c r="D530" s="28" t="s">
        <v>729</v>
      </c>
      <c r="E530" s="107">
        <v>6.7</v>
      </c>
      <c r="F530" s="27" t="s">
        <v>9</v>
      </c>
      <c r="G530" s="29" t="s">
        <v>8146</v>
      </c>
      <c r="H530" s="110" t="s">
        <v>4696</v>
      </c>
    </row>
    <row r="531" spans="1:8" ht="17.25" customHeight="1">
      <c r="A531" s="27" t="s">
        <v>16876</v>
      </c>
      <c r="B531" s="33" t="s">
        <v>9350</v>
      </c>
      <c r="C531" s="35" t="s">
        <v>45</v>
      </c>
      <c r="D531" s="28" t="s">
        <v>730</v>
      </c>
      <c r="E531" s="107">
        <v>7.5666666666666664</v>
      </c>
      <c r="F531" s="27" t="s">
        <v>9</v>
      </c>
      <c r="G531" s="29" t="s">
        <v>8146</v>
      </c>
      <c r="H531" s="110" t="s">
        <v>4697</v>
      </c>
    </row>
    <row r="532" spans="1:8" ht="17.25" customHeight="1">
      <c r="A532" s="27" t="s">
        <v>16876</v>
      </c>
      <c r="B532" s="33" t="s">
        <v>9350</v>
      </c>
      <c r="C532" s="35" t="s">
        <v>46</v>
      </c>
      <c r="D532" s="28" t="s">
        <v>731</v>
      </c>
      <c r="E532" s="107">
        <v>17.066666666666666</v>
      </c>
      <c r="F532" s="27" t="s">
        <v>9</v>
      </c>
      <c r="G532" s="29" t="s">
        <v>8146</v>
      </c>
      <c r="H532" s="110" t="s">
        <v>4698</v>
      </c>
    </row>
    <row r="533" spans="1:8" ht="17.25" customHeight="1">
      <c r="A533" s="27" t="s">
        <v>16876</v>
      </c>
      <c r="B533" s="33" t="s">
        <v>9350</v>
      </c>
      <c r="C533" s="35" t="s">
        <v>46</v>
      </c>
      <c r="D533" s="28" t="s">
        <v>732</v>
      </c>
      <c r="E533" s="107">
        <v>7.9666666666666668</v>
      </c>
      <c r="F533" s="27" t="s">
        <v>9</v>
      </c>
      <c r="G533" s="29" t="s">
        <v>8146</v>
      </c>
      <c r="H533" s="110" t="s">
        <v>4699</v>
      </c>
    </row>
    <row r="534" spans="1:8" ht="17.25" customHeight="1">
      <c r="A534" s="27" t="s">
        <v>16876</v>
      </c>
      <c r="B534" s="33" t="s">
        <v>9350</v>
      </c>
      <c r="C534" s="35" t="s">
        <v>46</v>
      </c>
      <c r="D534" s="28" t="s">
        <v>733</v>
      </c>
      <c r="E534" s="107">
        <v>7.1333333333333337</v>
      </c>
      <c r="F534" s="27" t="s">
        <v>9</v>
      </c>
      <c r="G534" s="29" t="s">
        <v>8146</v>
      </c>
      <c r="H534" s="110" t="s">
        <v>4700</v>
      </c>
    </row>
    <row r="535" spans="1:8" ht="17.25" customHeight="1">
      <c r="A535" s="27" t="s">
        <v>16876</v>
      </c>
      <c r="B535" s="33" t="s">
        <v>9350</v>
      </c>
      <c r="C535" s="35" t="s">
        <v>46</v>
      </c>
      <c r="D535" s="28" t="s">
        <v>734</v>
      </c>
      <c r="E535" s="107">
        <v>6.55</v>
      </c>
      <c r="F535" s="27" t="s">
        <v>9</v>
      </c>
      <c r="G535" s="29" t="s">
        <v>8146</v>
      </c>
      <c r="H535" s="110" t="s">
        <v>4701</v>
      </c>
    </row>
    <row r="536" spans="1:8" ht="17.25" customHeight="1">
      <c r="A536" s="27" t="s">
        <v>16876</v>
      </c>
      <c r="B536" s="33" t="s">
        <v>9350</v>
      </c>
      <c r="C536" s="35" t="s">
        <v>46</v>
      </c>
      <c r="D536" s="28" t="s">
        <v>735</v>
      </c>
      <c r="E536" s="107">
        <v>7.5</v>
      </c>
      <c r="F536" s="27" t="s">
        <v>9</v>
      </c>
      <c r="G536" s="29" t="s">
        <v>8146</v>
      </c>
      <c r="H536" s="110" t="s">
        <v>4702</v>
      </c>
    </row>
    <row r="537" spans="1:8" ht="17.25" customHeight="1">
      <c r="A537" s="27" t="s">
        <v>16876</v>
      </c>
      <c r="B537" s="33" t="s">
        <v>9350</v>
      </c>
      <c r="C537" s="35" t="s">
        <v>46</v>
      </c>
      <c r="D537" s="28" t="s">
        <v>736</v>
      </c>
      <c r="E537" s="107">
        <v>7.333333333333333</v>
      </c>
      <c r="F537" s="27" t="s">
        <v>9</v>
      </c>
      <c r="G537" s="29" t="s">
        <v>8146</v>
      </c>
      <c r="H537" s="110" t="s">
        <v>4703</v>
      </c>
    </row>
    <row r="538" spans="1:8" ht="17.25" customHeight="1">
      <c r="A538" s="27" t="s">
        <v>16876</v>
      </c>
      <c r="B538" s="33" t="s">
        <v>9350</v>
      </c>
      <c r="C538" s="35" t="s">
        <v>46</v>
      </c>
      <c r="D538" s="28" t="s">
        <v>737</v>
      </c>
      <c r="E538" s="107">
        <v>6.1</v>
      </c>
      <c r="F538" s="27" t="s">
        <v>9</v>
      </c>
      <c r="G538" s="29" t="s">
        <v>8146</v>
      </c>
      <c r="H538" s="110" t="s">
        <v>4704</v>
      </c>
    </row>
    <row r="539" spans="1:8" ht="17.25" customHeight="1">
      <c r="A539" s="27" t="s">
        <v>16876</v>
      </c>
      <c r="B539" s="33" t="s">
        <v>9350</v>
      </c>
      <c r="C539" s="35" t="s">
        <v>46</v>
      </c>
      <c r="D539" s="28" t="s">
        <v>738</v>
      </c>
      <c r="E539" s="107">
        <v>7.35</v>
      </c>
      <c r="F539" s="27" t="s">
        <v>9</v>
      </c>
      <c r="G539" s="29" t="s">
        <v>8146</v>
      </c>
      <c r="H539" s="110" t="s">
        <v>4705</v>
      </c>
    </row>
    <row r="540" spans="1:8" ht="17.25" customHeight="1">
      <c r="A540" s="27" t="s">
        <v>16876</v>
      </c>
      <c r="B540" s="33" t="s">
        <v>9350</v>
      </c>
      <c r="C540" s="35" t="s">
        <v>46</v>
      </c>
      <c r="D540" s="28" t="s">
        <v>739</v>
      </c>
      <c r="E540" s="107">
        <v>7.75</v>
      </c>
      <c r="F540" s="27" t="s">
        <v>9</v>
      </c>
      <c r="G540" s="29" t="s">
        <v>8146</v>
      </c>
      <c r="H540" s="110" t="s">
        <v>4706</v>
      </c>
    </row>
    <row r="541" spans="1:8" ht="17.25" customHeight="1">
      <c r="A541" s="27" t="s">
        <v>16876</v>
      </c>
      <c r="B541" s="33" t="s">
        <v>9350</v>
      </c>
      <c r="C541" s="35" t="s">
        <v>46</v>
      </c>
      <c r="D541" s="28" t="s">
        <v>740</v>
      </c>
      <c r="E541" s="107">
        <v>7.1833333333333336</v>
      </c>
      <c r="F541" s="27" t="s">
        <v>9</v>
      </c>
      <c r="G541" s="29" t="s">
        <v>8146</v>
      </c>
      <c r="H541" s="110" t="s">
        <v>4707</v>
      </c>
    </row>
    <row r="542" spans="1:8" ht="17.25" customHeight="1">
      <c r="A542" s="27" t="s">
        <v>16876</v>
      </c>
      <c r="B542" s="33" t="s">
        <v>9350</v>
      </c>
      <c r="C542" s="35" t="s">
        <v>46</v>
      </c>
      <c r="D542" s="28" t="s">
        <v>741</v>
      </c>
      <c r="E542" s="107">
        <v>7.7</v>
      </c>
      <c r="F542" s="27" t="s">
        <v>9</v>
      </c>
      <c r="G542" s="29" t="s">
        <v>8146</v>
      </c>
      <c r="H542" s="110" t="s">
        <v>4708</v>
      </c>
    </row>
    <row r="543" spans="1:8" ht="17.25" customHeight="1">
      <c r="A543" s="27" t="s">
        <v>16876</v>
      </c>
      <c r="B543" s="33" t="s">
        <v>9350</v>
      </c>
      <c r="C543" s="35" t="s">
        <v>46</v>
      </c>
      <c r="D543" s="28" t="s">
        <v>742</v>
      </c>
      <c r="E543" s="107">
        <v>7</v>
      </c>
      <c r="F543" s="27" t="s">
        <v>9</v>
      </c>
      <c r="G543" s="29" t="s">
        <v>8146</v>
      </c>
      <c r="H543" s="110" t="s">
        <v>4709</v>
      </c>
    </row>
    <row r="544" spans="1:8" ht="17.25" customHeight="1">
      <c r="A544" s="27" t="s">
        <v>16876</v>
      </c>
      <c r="B544" s="33" t="s">
        <v>9350</v>
      </c>
      <c r="C544" s="35" t="s">
        <v>46</v>
      </c>
      <c r="D544" s="28" t="s">
        <v>743</v>
      </c>
      <c r="E544" s="107">
        <v>7.2166666666666668</v>
      </c>
      <c r="F544" s="27" t="s">
        <v>9</v>
      </c>
      <c r="G544" s="29" t="s">
        <v>8146</v>
      </c>
      <c r="H544" s="110" t="s">
        <v>4710</v>
      </c>
    </row>
    <row r="545" spans="1:8" ht="17.25" customHeight="1">
      <c r="A545" s="27" t="s">
        <v>16876</v>
      </c>
      <c r="B545" s="33" t="s">
        <v>9350</v>
      </c>
      <c r="C545" s="35" t="s">
        <v>46</v>
      </c>
      <c r="D545" s="28" t="s">
        <v>744</v>
      </c>
      <c r="E545" s="107">
        <v>7.7333333333333334</v>
      </c>
      <c r="F545" s="27" t="s">
        <v>9</v>
      </c>
      <c r="G545" s="29" t="s">
        <v>8146</v>
      </c>
      <c r="H545" s="110" t="s">
        <v>4711</v>
      </c>
    </row>
    <row r="546" spans="1:8" ht="17.25" customHeight="1">
      <c r="A546" s="27" t="s">
        <v>16876</v>
      </c>
      <c r="B546" s="33" t="s">
        <v>9350</v>
      </c>
      <c r="C546" s="35" t="s">
        <v>46</v>
      </c>
      <c r="D546" s="28" t="s">
        <v>745</v>
      </c>
      <c r="E546" s="107">
        <v>7.083333333333333</v>
      </c>
      <c r="F546" s="27" t="s">
        <v>9</v>
      </c>
      <c r="G546" s="29" t="s">
        <v>8146</v>
      </c>
      <c r="H546" s="110" t="s">
        <v>4712</v>
      </c>
    </row>
    <row r="547" spans="1:8" ht="17.25" customHeight="1">
      <c r="A547" s="27" t="s">
        <v>16876</v>
      </c>
      <c r="B547" s="33" t="s">
        <v>9350</v>
      </c>
      <c r="C547" s="35" t="s">
        <v>46</v>
      </c>
      <c r="D547" s="28" t="s">
        <v>746</v>
      </c>
      <c r="E547" s="107">
        <v>13.35</v>
      </c>
      <c r="F547" s="27" t="s">
        <v>9</v>
      </c>
      <c r="G547" s="29" t="s">
        <v>8146</v>
      </c>
      <c r="H547" s="110" t="s">
        <v>4713</v>
      </c>
    </row>
    <row r="548" spans="1:8" ht="17.25" customHeight="1">
      <c r="A548" s="27" t="s">
        <v>16876</v>
      </c>
      <c r="B548" s="33" t="s">
        <v>9350</v>
      </c>
      <c r="C548" s="35" t="s">
        <v>46</v>
      </c>
      <c r="D548" s="28" t="s">
        <v>747</v>
      </c>
      <c r="E548" s="107">
        <v>8.3000000000000007</v>
      </c>
      <c r="F548" s="27" t="s">
        <v>9</v>
      </c>
      <c r="G548" s="29" t="s">
        <v>8146</v>
      </c>
      <c r="H548" s="110" t="s">
        <v>4714</v>
      </c>
    </row>
    <row r="549" spans="1:8" ht="17.25" customHeight="1">
      <c r="A549" s="27" t="s">
        <v>16876</v>
      </c>
      <c r="B549" s="33" t="s">
        <v>9350</v>
      </c>
      <c r="C549" s="35" t="s">
        <v>46</v>
      </c>
      <c r="D549" s="28" t="s">
        <v>748</v>
      </c>
      <c r="E549" s="107">
        <v>6.75</v>
      </c>
      <c r="F549" s="27" t="s">
        <v>9</v>
      </c>
      <c r="G549" s="29" t="s">
        <v>8146</v>
      </c>
      <c r="H549" s="110" t="s">
        <v>4715</v>
      </c>
    </row>
    <row r="550" spans="1:8" ht="17.25" customHeight="1">
      <c r="A550" s="27" t="s">
        <v>16876</v>
      </c>
      <c r="B550" s="33" t="s">
        <v>9350</v>
      </c>
      <c r="C550" s="35" t="s">
        <v>46</v>
      </c>
      <c r="D550" s="28" t="s">
        <v>749</v>
      </c>
      <c r="E550" s="107">
        <v>7.583333333333333</v>
      </c>
      <c r="F550" s="27" t="s">
        <v>9</v>
      </c>
      <c r="G550" s="29" t="s">
        <v>8146</v>
      </c>
      <c r="H550" s="110" t="s">
        <v>4716</v>
      </c>
    </row>
    <row r="551" spans="1:8" ht="17.25" customHeight="1">
      <c r="A551" s="27" t="s">
        <v>16876</v>
      </c>
      <c r="B551" s="33" t="s">
        <v>9350</v>
      </c>
      <c r="C551" s="35" t="s">
        <v>46</v>
      </c>
      <c r="D551" s="28" t="s">
        <v>750</v>
      </c>
      <c r="E551" s="107">
        <v>14</v>
      </c>
      <c r="F551" s="27" t="s">
        <v>9</v>
      </c>
      <c r="G551" s="29" t="s">
        <v>8146</v>
      </c>
      <c r="H551" s="110" t="s">
        <v>4717</v>
      </c>
    </row>
    <row r="552" spans="1:8" ht="17.25" customHeight="1">
      <c r="A552" s="27" t="s">
        <v>16876</v>
      </c>
      <c r="B552" s="33" t="s">
        <v>9350</v>
      </c>
      <c r="C552" s="35" t="s">
        <v>46</v>
      </c>
      <c r="D552" s="28" t="s">
        <v>751</v>
      </c>
      <c r="E552" s="107">
        <v>7.8666666666666663</v>
      </c>
      <c r="F552" s="27" t="s">
        <v>9</v>
      </c>
      <c r="G552" s="29" t="s">
        <v>8146</v>
      </c>
      <c r="H552" s="110" t="s">
        <v>4718</v>
      </c>
    </row>
    <row r="553" spans="1:8" ht="17.25" customHeight="1">
      <c r="A553" s="27" t="s">
        <v>16876</v>
      </c>
      <c r="B553" s="33" t="s">
        <v>9350</v>
      </c>
      <c r="C553" s="35" t="s">
        <v>46</v>
      </c>
      <c r="D553" s="28" t="s">
        <v>752</v>
      </c>
      <c r="E553" s="107">
        <v>7.5666666666666664</v>
      </c>
      <c r="F553" s="27" t="s">
        <v>9</v>
      </c>
      <c r="G553" s="29" t="s">
        <v>8146</v>
      </c>
      <c r="H553" s="110" t="s">
        <v>4719</v>
      </c>
    </row>
    <row r="554" spans="1:8" ht="17.25" customHeight="1">
      <c r="A554" s="27" t="s">
        <v>16876</v>
      </c>
      <c r="B554" s="33" t="s">
        <v>9350</v>
      </c>
      <c r="C554" s="35" t="s">
        <v>46</v>
      </c>
      <c r="D554" s="28" t="s">
        <v>753</v>
      </c>
      <c r="E554" s="107">
        <v>7.4</v>
      </c>
      <c r="F554" s="27" t="s">
        <v>9</v>
      </c>
      <c r="G554" s="29" t="s">
        <v>8146</v>
      </c>
      <c r="H554" s="110" t="s">
        <v>4720</v>
      </c>
    </row>
    <row r="555" spans="1:8" ht="17.25" customHeight="1">
      <c r="A555" s="27" t="s">
        <v>16876</v>
      </c>
      <c r="B555" s="33" t="s">
        <v>9350</v>
      </c>
      <c r="C555" s="35" t="s">
        <v>46</v>
      </c>
      <c r="D555" s="28" t="s">
        <v>754</v>
      </c>
      <c r="E555" s="107">
        <v>8.2166666666666668</v>
      </c>
      <c r="F555" s="27" t="s">
        <v>9</v>
      </c>
      <c r="G555" s="29" t="s">
        <v>8146</v>
      </c>
      <c r="H555" s="110" t="s">
        <v>4721</v>
      </c>
    </row>
    <row r="556" spans="1:8" ht="17.25" customHeight="1">
      <c r="A556" s="27" t="s">
        <v>16876</v>
      </c>
      <c r="B556" s="33" t="s">
        <v>9350</v>
      </c>
      <c r="C556" s="35" t="s">
        <v>46</v>
      </c>
      <c r="D556" s="28" t="s">
        <v>755</v>
      </c>
      <c r="E556" s="107">
        <v>7.25</v>
      </c>
      <c r="F556" s="27" t="s">
        <v>9</v>
      </c>
      <c r="G556" s="29" t="s">
        <v>8146</v>
      </c>
      <c r="H556" s="110" t="s">
        <v>4722</v>
      </c>
    </row>
    <row r="557" spans="1:8" ht="17.25" customHeight="1">
      <c r="A557" s="27" t="s">
        <v>16876</v>
      </c>
      <c r="B557" s="33" t="s">
        <v>9350</v>
      </c>
      <c r="C557" s="35" t="s">
        <v>46</v>
      </c>
      <c r="D557" s="28" t="s">
        <v>756</v>
      </c>
      <c r="E557" s="107">
        <v>7.4333333333333336</v>
      </c>
      <c r="F557" s="27" t="s">
        <v>9</v>
      </c>
      <c r="G557" s="29" t="s">
        <v>8146</v>
      </c>
      <c r="H557" s="110" t="s">
        <v>4723</v>
      </c>
    </row>
    <row r="558" spans="1:8" ht="17.25" customHeight="1">
      <c r="A558" s="27" t="s">
        <v>16876</v>
      </c>
      <c r="B558" s="33" t="s">
        <v>9350</v>
      </c>
      <c r="C558" s="35" t="s">
        <v>46</v>
      </c>
      <c r="D558" s="28" t="s">
        <v>757</v>
      </c>
      <c r="E558" s="107">
        <v>6.916666666666667</v>
      </c>
      <c r="F558" s="27" t="s">
        <v>9</v>
      </c>
      <c r="G558" s="29" t="s">
        <v>8146</v>
      </c>
      <c r="H558" s="110" t="s">
        <v>4724</v>
      </c>
    </row>
    <row r="559" spans="1:8" ht="17.25" customHeight="1">
      <c r="A559" s="27" t="s">
        <v>16876</v>
      </c>
      <c r="B559" s="33" t="s">
        <v>9350</v>
      </c>
      <c r="C559" s="35" t="s">
        <v>46</v>
      </c>
      <c r="D559" s="28" t="s">
        <v>758</v>
      </c>
      <c r="E559" s="107">
        <v>12.083333333333334</v>
      </c>
      <c r="F559" s="27" t="s">
        <v>9</v>
      </c>
      <c r="G559" s="29" t="s">
        <v>8146</v>
      </c>
      <c r="H559" s="110" t="s">
        <v>4725</v>
      </c>
    </row>
    <row r="560" spans="1:8" ht="17.25" customHeight="1">
      <c r="A560" s="27" t="s">
        <v>16876</v>
      </c>
      <c r="B560" s="33" t="s">
        <v>9350</v>
      </c>
      <c r="C560" s="35" t="s">
        <v>46</v>
      </c>
      <c r="D560" s="28" t="s">
        <v>759</v>
      </c>
      <c r="E560" s="107">
        <v>14.233333333333333</v>
      </c>
      <c r="F560" s="27" t="s">
        <v>9</v>
      </c>
      <c r="G560" s="29" t="s">
        <v>8146</v>
      </c>
      <c r="H560" s="110" t="s">
        <v>4726</v>
      </c>
    </row>
    <row r="561" spans="1:8" ht="17.25" customHeight="1">
      <c r="A561" s="27" t="s">
        <v>16876</v>
      </c>
      <c r="B561" s="33" t="s">
        <v>9350</v>
      </c>
      <c r="C561" s="35" t="s">
        <v>46</v>
      </c>
      <c r="D561" s="28" t="s">
        <v>760</v>
      </c>
      <c r="E561" s="107">
        <v>14.533333333333333</v>
      </c>
      <c r="F561" s="27" t="s">
        <v>9</v>
      </c>
      <c r="G561" s="29" t="s">
        <v>8146</v>
      </c>
      <c r="H561" s="110" t="s">
        <v>4727</v>
      </c>
    </row>
    <row r="562" spans="1:8" ht="17.25" customHeight="1">
      <c r="A562" s="27" t="s">
        <v>16876</v>
      </c>
      <c r="B562" s="33" t="s">
        <v>9350</v>
      </c>
      <c r="C562" s="35" t="s">
        <v>46</v>
      </c>
      <c r="D562" s="28" t="s">
        <v>761</v>
      </c>
      <c r="E562" s="107">
        <v>13.666666666666666</v>
      </c>
      <c r="F562" s="27" t="s">
        <v>9</v>
      </c>
      <c r="G562" s="29" t="s">
        <v>8146</v>
      </c>
      <c r="H562" s="110" t="s">
        <v>4728</v>
      </c>
    </row>
    <row r="563" spans="1:8" ht="17.25" customHeight="1">
      <c r="A563" s="27" t="s">
        <v>16876</v>
      </c>
      <c r="B563" s="33" t="s">
        <v>9350</v>
      </c>
      <c r="C563" s="35" t="s">
        <v>46</v>
      </c>
      <c r="D563" s="28" t="s">
        <v>762</v>
      </c>
      <c r="E563" s="107">
        <v>14.266666666666667</v>
      </c>
      <c r="F563" s="27" t="s">
        <v>9</v>
      </c>
      <c r="G563" s="29" t="s">
        <v>8146</v>
      </c>
      <c r="H563" s="110" t="s">
        <v>4729</v>
      </c>
    </row>
    <row r="564" spans="1:8" ht="17.25" customHeight="1">
      <c r="A564" s="27" t="s">
        <v>16876</v>
      </c>
      <c r="B564" s="33" t="s">
        <v>9350</v>
      </c>
      <c r="C564" s="35" t="s">
        <v>46</v>
      </c>
      <c r="D564" s="28" t="s">
        <v>763</v>
      </c>
      <c r="E564" s="107">
        <v>7.9333333333333336</v>
      </c>
      <c r="F564" s="27" t="s">
        <v>9</v>
      </c>
      <c r="G564" s="29" t="s">
        <v>8146</v>
      </c>
      <c r="H564" s="110" t="s">
        <v>4730</v>
      </c>
    </row>
    <row r="565" spans="1:8" ht="17.25" customHeight="1">
      <c r="A565" s="27" t="s">
        <v>16876</v>
      </c>
      <c r="B565" s="33" t="s">
        <v>9350</v>
      </c>
      <c r="C565" s="35" t="s">
        <v>46</v>
      </c>
      <c r="D565" s="28" t="s">
        <v>764</v>
      </c>
      <c r="E565" s="107">
        <v>8.0333333333333332</v>
      </c>
      <c r="F565" s="27" t="s">
        <v>9</v>
      </c>
      <c r="G565" s="29" t="s">
        <v>8146</v>
      </c>
      <c r="H565" s="110" t="s">
        <v>4731</v>
      </c>
    </row>
    <row r="566" spans="1:8" ht="17.25" customHeight="1">
      <c r="A566" s="27" t="s">
        <v>16876</v>
      </c>
      <c r="B566" s="33" t="s">
        <v>9350</v>
      </c>
      <c r="C566" s="35" t="s">
        <v>46</v>
      </c>
      <c r="D566" s="28" t="s">
        <v>765</v>
      </c>
      <c r="E566" s="107">
        <v>7.0333333333333332</v>
      </c>
      <c r="F566" s="27" t="s">
        <v>9</v>
      </c>
      <c r="G566" s="29" t="s">
        <v>8146</v>
      </c>
      <c r="H566" s="110" t="s">
        <v>4732</v>
      </c>
    </row>
    <row r="567" spans="1:8" ht="17.25" customHeight="1">
      <c r="A567" s="27" t="s">
        <v>16876</v>
      </c>
      <c r="B567" s="33" t="s">
        <v>9350</v>
      </c>
      <c r="C567" s="35" t="s">
        <v>46</v>
      </c>
      <c r="D567" s="28" t="s">
        <v>766</v>
      </c>
      <c r="E567" s="107">
        <v>7.85</v>
      </c>
      <c r="F567" s="27" t="s">
        <v>9</v>
      </c>
      <c r="G567" s="29" t="s">
        <v>8146</v>
      </c>
      <c r="H567" s="110" t="s">
        <v>4733</v>
      </c>
    </row>
    <row r="568" spans="1:8" ht="17.25" customHeight="1">
      <c r="A568" s="27" t="s">
        <v>16876</v>
      </c>
      <c r="B568" s="33" t="s">
        <v>9350</v>
      </c>
      <c r="C568" s="35" t="s">
        <v>46</v>
      </c>
      <c r="D568" s="28" t="s">
        <v>767</v>
      </c>
      <c r="E568" s="107">
        <v>6</v>
      </c>
      <c r="F568" s="27" t="s">
        <v>9</v>
      </c>
      <c r="G568" s="29" t="s">
        <v>8146</v>
      </c>
      <c r="H568" s="110" t="s">
        <v>4734</v>
      </c>
    </row>
    <row r="569" spans="1:8" ht="17.25" customHeight="1">
      <c r="A569" s="27" t="s">
        <v>16876</v>
      </c>
      <c r="B569" s="33" t="s">
        <v>9350</v>
      </c>
      <c r="C569" s="35" t="s">
        <v>46</v>
      </c>
      <c r="D569" s="28" t="s">
        <v>768</v>
      </c>
      <c r="E569" s="107">
        <v>8.3833333333333329</v>
      </c>
      <c r="F569" s="27" t="s">
        <v>9</v>
      </c>
      <c r="G569" s="29" t="s">
        <v>8146</v>
      </c>
      <c r="H569" s="110" t="s">
        <v>4735</v>
      </c>
    </row>
    <row r="570" spans="1:8" ht="17.25" customHeight="1">
      <c r="A570" s="27" t="s">
        <v>16876</v>
      </c>
      <c r="B570" s="33" t="s">
        <v>9350</v>
      </c>
      <c r="C570" s="35" t="s">
        <v>46</v>
      </c>
      <c r="D570" s="28" t="s">
        <v>769</v>
      </c>
      <c r="E570" s="107">
        <v>6.3666666666666663</v>
      </c>
      <c r="F570" s="27" t="s">
        <v>9</v>
      </c>
      <c r="G570" s="29" t="s">
        <v>8146</v>
      </c>
      <c r="H570" s="110" t="s">
        <v>4736</v>
      </c>
    </row>
    <row r="571" spans="1:8" ht="17.25" customHeight="1">
      <c r="A571" s="27" t="s">
        <v>16876</v>
      </c>
      <c r="B571" s="33" t="s">
        <v>9350</v>
      </c>
      <c r="C571" s="35" t="s">
        <v>46</v>
      </c>
      <c r="D571" s="28" t="s">
        <v>770</v>
      </c>
      <c r="E571" s="107">
        <v>8.3833333333333329</v>
      </c>
      <c r="F571" s="27" t="s">
        <v>9</v>
      </c>
      <c r="G571" s="29" t="s">
        <v>8146</v>
      </c>
      <c r="H571" s="110" t="s">
        <v>4737</v>
      </c>
    </row>
    <row r="572" spans="1:8" ht="17.25" customHeight="1">
      <c r="A572" s="27" t="s">
        <v>16876</v>
      </c>
      <c r="B572" s="33" t="s">
        <v>9350</v>
      </c>
      <c r="C572" s="35" t="s">
        <v>46</v>
      </c>
      <c r="D572" s="28" t="s">
        <v>771</v>
      </c>
      <c r="E572" s="107">
        <v>7.5333333333333332</v>
      </c>
      <c r="F572" s="27" t="s">
        <v>9</v>
      </c>
      <c r="G572" s="29" t="s">
        <v>8146</v>
      </c>
      <c r="H572" s="110" t="s">
        <v>4738</v>
      </c>
    </row>
    <row r="573" spans="1:8" ht="17.25" customHeight="1">
      <c r="A573" s="27" t="s">
        <v>16876</v>
      </c>
      <c r="B573" s="33" t="s">
        <v>9350</v>
      </c>
      <c r="C573" s="35" t="s">
        <v>47</v>
      </c>
      <c r="D573" s="28" t="s">
        <v>772</v>
      </c>
      <c r="E573" s="107">
        <v>6.2333333333333334</v>
      </c>
      <c r="F573" s="27" t="s">
        <v>9</v>
      </c>
      <c r="G573" s="29" t="s">
        <v>8146</v>
      </c>
      <c r="H573" s="110" t="s">
        <v>4739</v>
      </c>
    </row>
    <row r="574" spans="1:8" ht="17.25" customHeight="1">
      <c r="A574" s="27" t="s">
        <v>16876</v>
      </c>
      <c r="B574" s="33" t="s">
        <v>9350</v>
      </c>
      <c r="C574" s="35" t="s">
        <v>47</v>
      </c>
      <c r="D574" s="28" t="s">
        <v>773</v>
      </c>
      <c r="E574" s="107">
        <v>7.35</v>
      </c>
      <c r="F574" s="27" t="s">
        <v>9</v>
      </c>
      <c r="G574" s="29" t="s">
        <v>8146</v>
      </c>
      <c r="H574" s="110" t="s">
        <v>4740</v>
      </c>
    </row>
    <row r="575" spans="1:8" ht="17.25" customHeight="1">
      <c r="A575" s="27" t="s">
        <v>16876</v>
      </c>
      <c r="B575" s="33" t="s">
        <v>9350</v>
      </c>
      <c r="C575" s="35" t="s">
        <v>47</v>
      </c>
      <c r="D575" s="28" t="s">
        <v>774</v>
      </c>
      <c r="E575" s="107">
        <v>6.2666666666666666</v>
      </c>
      <c r="F575" s="27" t="s">
        <v>9</v>
      </c>
      <c r="G575" s="29" t="s">
        <v>8146</v>
      </c>
      <c r="H575" s="110" t="s">
        <v>4741</v>
      </c>
    </row>
    <row r="576" spans="1:8" ht="17.25" customHeight="1">
      <c r="A576" s="27" t="s">
        <v>16876</v>
      </c>
      <c r="B576" s="33" t="s">
        <v>9350</v>
      </c>
      <c r="C576" s="35" t="s">
        <v>47</v>
      </c>
      <c r="D576" s="28" t="s">
        <v>775</v>
      </c>
      <c r="E576" s="107">
        <v>6.8666666666666663</v>
      </c>
      <c r="F576" s="27" t="s">
        <v>9</v>
      </c>
      <c r="G576" s="29" t="s">
        <v>8146</v>
      </c>
      <c r="H576" s="110" t="s">
        <v>4742</v>
      </c>
    </row>
    <row r="577" spans="1:8" ht="17.25" customHeight="1">
      <c r="A577" s="27" t="s">
        <v>16876</v>
      </c>
      <c r="B577" s="33" t="s">
        <v>9350</v>
      </c>
      <c r="C577" s="35" t="s">
        <v>47</v>
      </c>
      <c r="D577" s="28" t="s">
        <v>776</v>
      </c>
      <c r="E577" s="107">
        <v>6.9666666666666668</v>
      </c>
      <c r="F577" s="27" t="s">
        <v>9</v>
      </c>
      <c r="G577" s="29" t="s">
        <v>8146</v>
      </c>
      <c r="H577" s="110" t="s">
        <v>4743</v>
      </c>
    </row>
    <row r="578" spans="1:8" ht="17.25" customHeight="1">
      <c r="A578" s="27" t="s">
        <v>16876</v>
      </c>
      <c r="B578" s="33" t="s">
        <v>18</v>
      </c>
      <c r="C578" s="35" t="s">
        <v>105</v>
      </c>
      <c r="D578" s="28" t="s">
        <v>777</v>
      </c>
      <c r="E578" s="107">
        <v>8.8666666666666671</v>
      </c>
      <c r="F578" s="27" t="s">
        <v>9</v>
      </c>
      <c r="G578" s="29" t="s">
        <v>8146</v>
      </c>
      <c r="H578" s="110" t="s">
        <v>4744</v>
      </c>
    </row>
    <row r="579" spans="1:8" ht="17.25" customHeight="1">
      <c r="A579" s="27" t="s">
        <v>16876</v>
      </c>
      <c r="B579" s="33" t="s">
        <v>18</v>
      </c>
      <c r="C579" s="35" t="s">
        <v>48</v>
      </c>
      <c r="D579" s="28" t="s">
        <v>778</v>
      </c>
      <c r="E579" s="107">
        <v>6.7666666666666666</v>
      </c>
      <c r="F579" s="27" t="s">
        <v>9</v>
      </c>
      <c r="G579" s="29" t="s">
        <v>8146</v>
      </c>
      <c r="H579" s="110" t="s">
        <v>4745</v>
      </c>
    </row>
    <row r="580" spans="1:8" ht="17.25" customHeight="1">
      <c r="A580" s="27" t="s">
        <v>16876</v>
      </c>
      <c r="B580" s="33" t="s">
        <v>18</v>
      </c>
      <c r="C580" s="35" t="s">
        <v>48</v>
      </c>
      <c r="D580" s="28" t="s">
        <v>779</v>
      </c>
      <c r="E580" s="107">
        <v>6.7333333333333334</v>
      </c>
      <c r="F580" s="27" t="s">
        <v>9</v>
      </c>
      <c r="G580" s="29" t="s">
        <v>8146</v>
      </c>
      <c r="H580" s="110" t="s">
        <v>4746</v>
      </c>
    </row>
    <row r="581" spans="1:8" ht="17.25" customHeight="1">
      <c r="A581" s="27" t="s">
        <v>16876</v>
      </c>
      <c r="B581" s="33" t="s">
        <v>18</v>
      </c>
      <c r="C581" s="35" t="s">
        <v>50</v>
      </c>
      <c r="D581" s="28" t="s">
        <v>780</v>
      </c>
      <c r="E581" s="107">
        <v>6.25</v>
      </c>
      <c r="F581" s="27" t="s">
        <v>9</v>
      </c>
      <c r="G581" s="29" t="s">
        <v>8146</v>
      </c>
      <c r="H581" s="110" t="s">
        <v>4747</v>
      </c>
    </row>
    <row r="582" spans="1:8" ht="17.25" customHeight="1">
      <c r="A582" s="27" t="s">
        <v>16876</v>
      </c>
      <c r="B582" s="33" t="s">
        <v>18</v>
      </c>
      <c r="C582" s="35" t="s">
        <v>49</v>
      </c>
      <c r="D582" s="28" t="s">
        <v>781</v>
      </c>
      <c r="E582" s="107">
        <v>5.95</v>
      </c>
      <c r="F582" s="27" t="s">
        <v>9</v>
      </c>
      <c r="G582" s="29" t="s">
        <v>8146</v>
      </c>
      <c r="H582" s="110" t="s">
        <v>4748</v>
      </c>
    </row>
    <row r="583" spans="1:8" ht="17.25" customHeight="1">
      <c r="A583" s="27" t="s">
        <v>16876</v>
      </c>
      <c r="B583" s="33" t="s">
        <v>18</v>
      </c>
      <c r="C583" s="35" t="s">
        <v>51</v>
      </c>
      <c r="D583" s="28" t="s">
        <v>782</v>
      </c>
      <c r="E583" s="107">
        <v>5.5166666666666666</v>
      </c>
      <c r="F583" s="27" t="s">
        <v>9</v>
      </c>
      <c r="G583" s="29" t="s">
        <v>8146</v>
      </c>
      <c r="H583" s="110" t="s">
        <v>4749</v>
      </c>
    </row>
    <row r="584" spans="1:8" ht="17.25" customHeight="1">
      <c r="A584" s="27" t="s">
        <v>16876</v>
      </c>
      <c r="B584" s="33" t="s">
        <v>18</v>
      </c>
      <c r="C584" s="35" t="s">
        <v>52</v>
      </c>
      <c r="D584" s="28" t="s">
        <v>783</v>
      </c>
      <c r="E584" s="107">
        <v>6.9333333333333336</v>
      </c>
      <c r="F584" s="27" t="s">
        <v>9</v>
      </c>
      <c r="G584" s="29" t="s">
        <v>8146</v>
      </c>
      <c r="H584" s="110" t="s">
        <v>4750</v>
      </c>
    </row>
    <row r="585" spans="1:8" ht="17.25" customHeight="1">
      <c r="A585" s="27" t="s">
        <v>16876</v>
      </c>
      <c r="B585" s="33" t="s">
        <v>18</v>
      </c>
      <c r="C585" s="35" t="s">
        <v>50</v>
      </c>
      <c r="D585" s="28" t="s">
        <v>784</v>
      </c>
      <c r="E585" s="107">
        <v>6.3</v>
      </c>
      <c r="F585" s="27" t="s">
        <v>9</v>
      </c>
      <c r="G585" s="29" t="s">
        <v>8146</v>
      </c>
      <c r="H585" s="110" t="s">
        <v>4751</v>
      </c>
    </row>
    <row r="586" spans="1:8" ht="17.25" customHeight="1">
      <c r="A586" s="27" t="s">
        <v>16876</v>
      </c>
      <c r="B586" s="33" t="s">
        <v>18</v>
      </c>
      <c r="C586" s="35" t="s">
        <v>51</v>
      </c>
      <c r="D586" s="28" t="s">
        <v>785</v>
      </c>
      <c r="E586" s="107">
        <v>6.2833333333333332</v>
      </c>
      <c r="F586" s="27" t="s">
        <v>9</v>
      </c>
      <c r="G586" s="29" t="s">
        <v>8146</v>
      </c>
      <c r="H586" s="110" t="s">
        <v>4752</v>
      </c>
    </row>
    <row r="587" spans="1:8" ht="17.25" customHeight="1">
      <c r="A587" s="27" t="s">
        <v>16876</v>
      </c>
      <c r="B587" s="33" t="s">
        <v>18</v>
      </c>
      <c r="C587" s="35" t="s">
        <v>51</v>
      </c>
      <c r="D587" s="28" t="s">
        <v>786</v>
      </c>
      <c r="E587" s="107">
        <v>7.7333333333333334</v>
      </c>
      <c r="F587" s="27" t="s">
        <v>9</v>
      </c>
      <c r="G587" s="29" t="s">
        <v>8146</v>
      </c>
      <c r="H587" s="110" t="s">
        <v>4753</v>
      </c>
    </row>
    <row r="588" spans="1:8" ht="17.25" customHeight="1">
      <c r="A588" s="27" t="s">
        <v>16876</v>
      </c>
      <c r="B588" s="33" t="s">
        <v>18</v>
      </c>
      <c r="C588" s="35" t="s">
        <v>50</v>
      </c>
      <c r="D588" s="28" t="s">
        <v>787</v>
      </c>
      <c r="E588" s="107">
        <v>5.75</v>
      </c>
      <c r="F588" s="27" t="s">
        <v>9</v>
      </c>
      <c r="G588" s="29" t="s">
        <v>8146</v>
      </c>
      <c r="H588" s="110" t="s">
        <v>4754</v>
      </c>
    </row>
    <row r="589" spans="1:8" ht="17.25" customHeight="1">
      <c r="A589" s="27" t="s">
        <v>16876</v>
      </c>
      <c r="B589" s="33" t="s">
        <v>18</v>
      </c>
      <c r="C589" s="35" t="s">
        <v>52</v>
      </c>
      <c r="D589" s="28" t="s">
        <v>788</v>
      </c>
      <c r="E589" s="107">
        <v>6.083333333333333</v>
      </c>
      <c r="F589" s="27" t="s">
        <v>9</v>
      </c>
      <c r="G589" s="29" t="s">
        <v>8146</v>
      </c>
      <c r="H589" s="110" t="s">
        <v>4755</v>
      </c>
    </row>
    <row r="590" spans="1:8" ht="17.25" customHeight="1">
      <c r="A590" s="27" t="s">
        <v>16876</v>
      </c>
      <c r="B590" s="33" t="s">
        <v>18</v>
      </c>
      <c r="C590" s="35" t="s">
        <v>49</v>
      </c>
      <c r="D590" s="28" t="s">
        <v>789</v>
      </c>
      <c r="E590" s="107">
        <v>6.7333333333333334</v>
      </c>
      <c r="F590" s="27" t="s">
        <v>9</v>
      </c>
      <c r="G590" s="29" t="s">
        <v>8146</v>
      </c>
      <c r="H590" s="110" t="s">
        <v>4756</v>
      </c>
    </row>
    <row r="591" spans="1:8" ht="17.25" customHeight="1">
      <c r="A591" s="27" t="s">
        <v>16876</v>
      </c>
      <c r="B591" s="33" t="s">
        <v>18</v>
      </c>
      <c r="C591" s="35" t="s">
        <v>50</v>
      </c>
      <c r="D591" s="28" t="s">
        <v>790</v>
      </c>
      <c r="E591" s="107">
        <v>5.5</v>
      </c>
      <c r="F591" s="27" t="s">
        <v>9</v>
      </c>
      <c r="G591" s="29" t="s">
        <v>8146</v>
      </c>
      <c r="H591" s="110" t="s">
        <v>4757</v>
      </c>
    </row>
    <row r="592" spans="1:8" ht="17.25" customHeight="1">
      <c r="A592" s="27" t="s">
        <v>16876</v>
      </c>
      <c r="B592" s="33" t="s">
        <v>18</v>
      </c>
      <c r="C592" s="35" t="s">
        <v>51</v>
      </c>
      <c r="D592" s="28" t="s">
        <v>791</v>
      </c>
      <c r="E592" s="107">
        <v>5.7</v>
      </c>
      <c r="F592" s="27" t="s">
        <v>9</v>
      </c>
      <c r="G592" s="29" t="s">
        <v>8146</v>
      </c>
      <c r="H592" s="110" t="s">
        <v>4758</v>
      </c>
    </row>
    <row r="593" spans="1:8" ht="17.25" customHeight="1">
      <c r="A593" s="27" t="s">
        <v>16876</v>
      </c>
      <c r="B593" s="33" t="s">
        <v>18</v>
      </c>
      <c r="C593" s="35" t="s">
        <v>52</v>
      </c>
      <c r="D593" s="28" t="s">
        <v>792</v>
      </c>
      <c r="E593" s="107">
        <v>7.5666666666666664</v>
      </c>
      <c r="F593" s="27" t="s">
        <v>9</v>
      </c>
      <c r="G593" s="29" t="s">
        <v>8146</v>
      </c>
      <c r="H593" s="110" t="s">
        <v>4759</v>
      </c>
    </row>
    <row r="594" spans="1:8" ht="17.25" customHeight="1">
      <c r="A594" s="27" t="s">
        <v>16876</v>
      </c>
      <c r="B594" s="33" t="s">
        <v>18</v>
      </c>
      <c r="C594" s="35" t="s">
        <v>50</v>
      </c>
      <c r="D594" s="28" t="s">
        <v>793</v>
      </c>
      <c r="E594" s="107">
        <v>6.25</v>
      </c>
      <c r="F594" s="27" t="s">
        <v>9</v>
      </c>
      <c r="G594" s="29" t="s">
        <v>8146</v>
      </c>
      <c r="H594" s="110" t="s">
        <v>4760</v>
      </c>
    </row>
    <row r="595" spans="1:8" ht="17.25" customHeight="1">
      <c r="A595" s="27" t="s">
        <v>16876</v>
      </c>
      <c r="B595" s="33" t="s">
        <v>18</v>
      </c>
      <c r="C595" s="35" t="s">
        <v>49</v>
      </c>
      <c r="D595" s="28" t="s">
        <v>794</v>
      </c>
      <c r="E595" s="107">
        <v>6.65</v>
      </c>
      <c r="F595" s="27" t="s">
        <v>9</v>
      </c>
      <c r="G595" s="29" t="s">
        <v>8146</v>
      </c>
      <c r="H595" s="110" t="s">
        <v>4761</v>
      </c>
    </row>
    <row r="596" spans="1:8" ht="17.25" customHeight="1">
      <c r="A596" s="27" t="s">
        <v>16876</v>
      </c>
      <c r="B596" s="33" t="s">
        <v>18</v>
      </c>
      <c r="C596" s="35" t="s">
        <v>51</v>
      </c>
      <c r="D596" s="28" t="s">
        <v>795</v>
      </c>
      <c r="E596" s="107">
        <v>6.416666666666667</v>
      </c>
      <c r="F596" s="27" t="s">
        <v>9</v>
      </c>
      <c r="G596" s="29" t="s">
        <v>8146</v>
      </c>
      <c r="H596" s="110" t="s">
        <v>4762</v>
      </c>
    </row>
    <row r="597" spans="1:8" ht="17.25" customHeight="1">
      <c r="A597" s="27" t="s">
        <v>16876</v>
      </c>
      <c r="B597" s="33" t="s">
        <v>18</v>
      </c>
      <c r="C597" s="35" t="s">
        <v>50</v>
      </c>
      <c r="D597" s="28" t="s">
        <v>796</v>
      </c>
      <c r="E597" s="107">
        <v>6.2</v>
      </c>
      <c r="F597" s="27" t="s">
        <v>9</v>
      </c>
      <c r="G597" s="29" t="s">
        <v>8146</v>
      </c>
      <c r="H597" s="110" t="s">
        <v>4763</v>
      </c>
    </row>
    <row r="598" spans="1:8" ht="17.25" customHeight="1">
      <c r="A598" s="27" t="s">
        <v>16876</v>
      </c>
      <c r="B598" s="33" t="s">
        <v>18</v>
      </c>
      <c r="C598" s="35" t="s">
        <v>52</v>
      </c>
      <c r="D598" s="28" t="s">
        <v>797</v>
      </c>
      <c r="E598" s="107">
        <v>7.3</v>
      </c>
      <c r="F598" s="27" t="s">
        <v>9</v>
      </c>
      <c r="G598" s="29" t="s">
        <v>8146</v>
      </c>
      <c r="H598" s="110" t="s">
        <v>4764</v>
      </c>
    </row>
    <row r="599" spans="1:8" ht="17.25" customHeight="1">
      <c r="A599" s="27" t="s">
        <v>16876</v>
      </c>
      <c r="B599" s="33" t="s">
        <v>18</v>
      </c>
      <c r="C599" s="35" t="s">
        <v>51</v>
      </c>
      <c r="D599" s="28" t="s">
        <v>798</v>
      </c>
      <c r="E599" s="107">
        <v>6.7</v>
      </c>
      <c r="F599" s="27" t="s">
        <v>9</v>
      </c>
      <c r="G599" s="29" t="s">
        <v>8146</v>
      </c>
      <c r="H599" s="110" t="s">
        <v>4765</v>
      </c>
    </row>
    <row r="600" spans="1:8" ht="17.25" customHeight="1">
      <c r="A600" s="27" t="s">
        <v>16876</v>
      </c>
      <c r="B600" s="33" t="s">
        <v>18</v>
      </c>
      <c r="C600" s="35" t="s">
        <v>50</v>
      </c>
      <c r="D600" s="28" t="s">
        <v>799</v>
      </c>
      <c r="E600" s="107">
        <v>5.3</v>
      </c>
      <c r="F600" s="27" t="s">
        <v>9</v>
      </c>
      <c r="G600" s="29" t="s">
        <v>8146</v>
      </c>
      <c r="H600" s="110" t="s">
        <v>4766</v>
      </c>
    </row>
    <row r="601" spans="1:8" ht="17.25" customHeight="1">
      <c r="A601" s="27" t="s">
        <v>16876</v>
      </c>
      <c r="B601" s="33" t="s">
        <v>18</v>
      </c>
      <c r="C601" s="35" t="s">
        <v>51</v>
      </c>
      <c r="D601" s="28" t="s">
        <v>800</v>
      </c>
      <c r="E601" s="107">
        <v>5.8833333333333337</v>
      </c>
      <c r="F601" s="27" t="s">
        <v>9</v>
      </c>
      <c r="G601" s="29" t="s">
        <v>8146</v>
      </c>
      <c r="H601" s="110" t="s">
        <v>4767</v>
      </c>
    </row>
    <row r="602" spans="1:8" ht="17.25" customHeight="1">
      <c r="A602" s="27" t="s">
        <v>16876</v>
      </c>
      <c r="B602" s="33" t="s">
        <v>18</v>
      </c>
      <c r="C602" s="35" t="s">
        <v>52</v>
      </c>
      <c r="D602" s="28" t="s">
        <v>801</v>
      </c>
      <c r="E602" s="107">
        <v>6.05</v>
      </c>
      <c r="F602" s="27" t="s">
        <v>9</v>
      </c>
      <c r="G602" s="29" t="s">
        <v>8146</v>
      </c>
      <c r="H602" s="110" t="s">
        <v>4768</v>
      </c>
    </row>
    <row r="603" spans="1:8" ht="17.25" customHeight="1">
      <c r="A603" s="27" t="s">
        <v>16876</v>
      </c>
      <c r="B603" s="33" t="s">
        <v>18</v>
      </c>
      <c r="C603" s="35" t="s">
        <v>50</v>
      </c>
      <c r="D603" s="28" t="s">
        <v>802</v>
      </c>
      <c r="E603" s="107">
        <v>6.15</v>
      </c>
      <c r="F603" s="27" t="s">
        <v>9</v>
      </c>
      <c r="G603" s="29" t="s">
        <v>8146</v>
      </c>
      <c r="H603" s="110" t="s">
        <v>4769</v>
      </c>
    </row>
    <row r="604" spans="1:8" ht="17.25" customHeight="1">
      <c r="A604" s="27" t="s">
        <v>16876</v>
      </c>
      <c r="B604" s="33" t="s">
        <v>18</v>
      </c>
      <c r="C604" s="35" t="s">
        <v>50</v>
      </c>
      <c r="D604" s="28" t="s">
        <v>803</v>
      </c>
      <c r="E604" s="107">
        <v>6.5333333333333332</v>
      </c>
      <c r="F604" s="27" t="s">
        <v>9</v>
      </c>
      <c r="G604" s="29" t="s">
        <v>8146</v>
      </c>
      <c r="H604" s="110" t="s">
        <v>4770</v>
      </c>
    </row>
    <row r="605" spans="1:8" ht="17.25" customHeight="1">
      <c r="A605" s="27" t="s">
        <v>16876</v>
      </c>
      <c r="B605" s="33" t="s">
        <v>18</v>
      </c>
      <c r="C605" s="35" t="s">
        <v>51</v>
      </c>
      <c r="D605" s="28" t="s">
        <v>804</v>
      </c>
      <c r="E605" s="107">
        <v>6.2833333333333332</v>
      </c>
      <c r="F605" s="27" t="s">
        <v>9</v>
      </c>
      <c r="G605" s="29" t="s">
        <v>8146</v>
      </c>
      <c r="H605" s="110" t="s">
        <v>4771</v>
      </c>
    </row>
    <row r="606" spans="1:8" ht="17.25" customHeight="1">
      <c r="A606" s="27" t="s">
        <v>16876</v>
      </c>
      <c r="B606" s="33" t="s">
        <v>18</v>
      </c>
      <c r="C606" s="35" t="s">
        <v>52</v>
      </c>
      <c r="D606" s="28" t="s">
        <v>805</v>
      </c>
      <c r="E606" s="107">
        <v>6.8666666666666663</v>
      </c>
      <c r="F606" s="27" t="s">
        <v>9</v>
      </c>
      <c r="G606" s="29" t="s">
        <v>8146</v>
      </c>
      <c r="H606" s="110" t="s">
        <v>4772</v>
      </c>
    </row>
    <row r="607" spans="1:8" ht="17.25" customHeight="1">
      <c r="A607" s="27" t="s">
        <v>16876</v>
      </c>
      <c r="B607" s="33" t="s">
        <v>18</v>
      </c>
      <c r="C607" s="35" t="s">
        <v>52</v>
      </c>
      <c r="D607" s="28" t="s">
        <v>806</v>
      </c>
      <c r="E607" s="107">
        <v>7.4</v>
      </c>
      <c r="F607" s="27" t="s">
        <v>9</v>
      </c>
      <c r="G607" s="29" t="s">
        <v>8146</v>
      </c>
      <c r="H607" s="110" t="s">
        <v>4773</v>
      </c>
    </row>
    <row r="608" spans="1:8" ht="17.25" customHeight="1">
      <c r="A608" s="27" t="s">
        <v>16876</v>
      </c>
      <c r="B608" s="33" t="s">
        <v>18</v>
      </c>
      <c r="C608" s="35" t="s">
        <v>51</v>
      </c>
      <c r="D608" s="28" t="s">
        <v>807</v>
      </c>
      <c r="E608" s="107">
        <v>6.6833333333333336</v>
      </c>
      <c r="F608" s="27" t="s">
        <v>9</v>
      </c>
      <c r="G608" s="29" t="s">
        <v>8146</v>
      </c>
      <c r="H608" s="110" t="s">
        <v>4774</v>
      </c>
    </row>
    <row r="609" spans="1:8" ht="17.25" customHeight="1">
      <c r="A609" s="27" t="s">
        <v>16876</v>
      </c>
      <c r="B609" s="33" t="s">
        <v>18</v>
      </c>
      <c r="C609" s="35" t="s">
        <v>50</v>
      </c>
      <c r="D609" s="28" t="s">
        <v>808</v>
      </c>
      <c r="E609" s="107">
        <v>5.7</v>
      </c>
      <c r="F609" s="27" t="s">
        <v>9</v>
      </c>
      <c r="G609" s="29" t="s">
        <v>8146</v>
      </c>
      <c r="H609" s="110" t="s">
        <v>4775</v>
      </c>
    </row>
    <row r="610" spans="1:8" ht="17.25" customHeight="1">
      <c r="A610" s="27" t="s">
        <v>16876</v>
      </c>
      <c r="B610" s="33" t="s">
        <v>18</v>
      </c>
      <c r="C610" s="35" t="s">
        <v>50</v>
      </c>
      <c r="D610" s="28" t="s">
        <v>809</v>
      </c>
      <c r="E610" s="107">
        <v>5.95</v>
      </c>
      <c r="F610" s="27" t="s">
        <v>9</v>
      </c>
      <c r="G610" s="29" t="s">
        <v>8146</v>
      </c>
      <c r="H610" s="110" t="s">
        <v>4776</v>
      </c>
    </row>
    <row r="611" spans="1:8" ht="17.25" customHeight="1">
      <c r="A611" s="27" t="s">
        <v>16876</v>
      </c>
      <c r="B611" s="33" t="s">
        <v>18</v>
      </c>
      <c r="C611" s="35" t="s">
        <v>51</v>
      </c>
      <c r="D611" s="28" t="s">
        <v>810</v>
      </c>
      <c r="E611" s="107">
        <v>6.4333333333333336</v>
      </c>
      <c r="F611" s="27" t="s">
        <v>9</v>
      </c>
      <c r="G611" s="29" t="s">
        <v>8146</v>
      </c>
      <c r="H611" s="110" t="s">
        <v>4777</v>
      </c>
    </row>
    <row r="612" spans="1:8" ht="17.25" customHeight="1">
      <c r="A612" s="27" t="s">
        <v>16876</v>
      </c>
      <c r="B612" s="33" t="s">
        <v>9351</v>
      </c>
      <c r="C612" s="35" t="s">
        <v>106</v>
      </c>
      <c r="D612" s="28" t="s">
        <v>811</v>
      </c>
      <c r="E612" s="107">
        <v>6.7166666666666668</v>
      </c>
      <c r="F612" s="27" t="s">
        <v>9</v>
      </c>
      <c r="G612" s="29" t="s">
        <v>8146</v>
      </c>
      <c r="H612" s="110" t="s">
        <v>4778</v>
      </c>
    </row>
    <row r="613" spans="1:8" ht="17.25" customHeight="1">
      <c r="A613" s="27" t="s">
        <v>16876</v>
      </c>
      <c r="B613" s="33" t="s">
        <v>9351</v>
      </c>
      <c r="C613" s="35" t="s">
        <v>106</v>
      </c>
      <c r="D613" s="28" t="s">
        <v>812</v>
      </c>
      <c r="E613" s="107">
        <v>5.7333333333333334</v>
      </c>
      <c r="F613" s="27" t="s">
        <v>9</v>
      </c>
      <c r="G613" s="29" t="s">
        <v>8146</v>
      </c>
      <c r="H613" s="110" t="s">
        <v>4779</v>
      </c>
    </row>
    <row r="614" spans="1:8" ht="17.25" customHeight="1">
      <c r="A614" s="27" t="s">
        <v>16876</v>
      </c>
      <c r="B614" s="33" t="s">
        <v>9351</v>
      </c>
      <c r="C614" s="35" t="s">
        <v>106</v>
      </c>
      <c r="D614" s="28" t="s">
        <v>813</v>
      </c>
      <c r="E614" s="107">
        <v>7.25</v>
      </c>
      <c r="F614" s="27" t="s">
        <v>9</v>
      </c>
      <c r="G614" s="29" t="s">
        <v>8146</v>
      </c>
      <c r="H614" s="110" t="s">
        <v>4780</v>
      </c>
    </row>
    <row r="615" spans="1:8" ht="17.25" customHeight="1">
      <c r="A615" s="27" t="s">
        <v>16876</v>
      </c>
      <c r="B615" s="33" t="s">
        <v>9351</v>
      </c>
      <c r="C615" s="35" t="s">
        <v>106</v>
      </c>
      <c r="D615" s="28" t="s">
        <v>814</v>
      </c>
      <c r="E615" s="107">
        <v>6.2666666666666666</v>
      </c>
      <c r="F615" s="27" t="s">
        <v>9</v>
      </c>
      <c r="G615" s="29" t="s">
        <v>8146</v>
      </c>
      <c r="H615" s="110" t="s">
        <v>4781</v>
      </c>
    </row>
    <row r="616" spans="1:8" ht="17.25" customHeight="1">
      <c r="A616" s="27" t="s">
        <v>16876</v>
      </c>
      <c r="B616" s="33" t="s">
        <v>9351</v>
      </c>
      <c r="C616" s="35" t="s">
        <v>106</v>
      </c>
      <c r="D616" s="28" t="s">
        <v>815</v>
      </c>
      <c r="E616" s="107">
        <v>7</v>
      </c>
      <c r="F616" s="27" t="s">
        <v>9</v>
      </c>
      <c r="G616" s="29" t="s">
        <v>8146</v>
      </c>
      <c r="H616" s="110" t="s">
        <v>4782</v>
      </c>
    </row>
    <row r="617" spans="1:8" ht="17.25" customHeight="1">
      <c r="A617" s="27" t="s">
        <v>16876</v>
      </c>
      <c r="B617" s="33" t="s">
        <v>9351</v>
      </c>
      <c r="C617" s="35" t="s">
        <v>106</v>
      </c>
      <c r="D617" s="28" t="s">
        <v>816</v>
      </c>
      <c r="E617" s="107">
        <v>6.7333333333333334</v>
      </c>
      <c r="F617" s="27" t="s">
        <v>9</v>
      </c>
      <c r="G617" s="29" t="s">
        <v>8146</v>
      </c>
      <c r="H617" s="110" t="s">
        <v>4783</v>
      </c>
    </row>
    <row r="618" spans="1:8" ht="17.25" customHeight="1">
      <c r="A618" s="27" t="s">
        <v>16876</v>
      </c>
      <c r="B618" s="33" t="s">
        <v>9351</v>
      </c>
      <c r="C618" s="35" t="s">
        <v>106</v>
      </c>
      <c r="D618" s="28" t="s">
        <v>817</v>
      </c>
      <c r="E618" s="107">
        <v>7.166666666666667</v>
      </c>
      <c r="F618" s="27" t="s">
        <v>9</v>
      </c>
      <c r="G618" s="29" t="s">
        <v>8146</v>
      </c>
      <c r="H618" s="110" t="s">
        <v>4784</v>
      </c>
    </row>
    <row r="619" spans="1:8" ht="17.25" customHeight="1">
      <c r="A619" s="27" t="s">
        <v>16876</v>
      </c>
      <c r="B619" s="33" t="s">
        <v>9351</v>
      </c>
      <c r="C619" s="35" t="s">
        <v>106</v>
      </c>
      <c r="D619" s="28" t="s">
        <v>818</v>
      </c>
      <c r="E619" s="107">
        <v>7.2</v>
      </c>
      <c r="F619" s="27" t="s">
        <v>9</v>
      </c>
      <c r="G619" s="29" t="s">
        <v>8146</v>
      </c>
      <c r="H619" s="110" t="s">
        <v>4785</v>
      </c>
    </row>
    <row r="620" spans="1:8" ht="17.25" customHeight="1">
      <c r="A620" s="27" t="s">
        <v>16876</v>
      </c>
      <c r="B620" s="33" t="s">
        <v>9351</v>
      </c>
      <c r="C620" s="35" t="s">
        <v>56</v>
      </c>
      <c r="D620" s="28" t="s">
        <v>819</v>
      </c>
      <c r="E620" s="107">
        <v>5.833333333333333</v>
      </c>
      <c r="F620" s="27" t="s">
        <v>9</v>
      </c>
      <c r="G620" s="29" t="s">
        <v>8146</v>
      </c>
      <c r="H620" s="110" t="s">
        <v>4786</v>
      </c>
    </row>
    <row r="621" spans="1:8" ht="17.25" customHeight="1">
      <c r="A621" s="27" t="s">
        <v>16876</v>
      </c>
      <c r="B621" s="33" t="s">
        <v>9351</v>
      </c>
      <c r="C621" s="35" t="s">
        <v>56</v>
      </c>
      <c r="D621" s="28" t="s">
        <v>820</v>
      </c>
      <c r="E621" s="107">
        <v>7.4666666666666668</v>
      </c>
      <c r="F621" s="27" t="s">
        <v>9</v>
      </c>
      <c r="G621" s="29" t="s">
        <v>8146</v>
      </c>
      <c r="H621" s="110" t="s">
        <v>4787</v>
      </c>
    </row>
    <row r="622" spans="1:8" ht="17.25" customHeight="1">
      <c r="A622" s="27" t="s">
        <v>16876</v>
      </c>
      <c r="B622" s="33" t="s">
        <v>9351</v>
      </c>
      <c r="C622" s="35" t="s">
        <v>56</v>
      </c>
      <c r="D622" s="28" t="s">
        <v>821</v>
      </c>
      <c r="E622" s="107">
        <v>6.9333333333333336</v>
      </c>
      <c r="F622" s="27" t="s">
        <v>9</v>
      </c>
      <c r="G622" s="29" t="s">
        <v>8146</v>
      </c>
      <c r="H622" s="110" t="s">
        <v>4788</v>
      </c>
    </row>
    <row r="623" spans="1:8" ht="17.25" customHeight="1">
      <c r="A623" s="27" t="s">
        <v>16876</v>
      </c>
      <c r="B623" s="33" t="s">
        <v>9351</v>
      </c>
      <c r="C623" s="35" t="s">
        <v>57</v>
      </c>
      <c r="D623" s="28" t="s">
        <v>822</v>
      </c>
      <c r="E623" s="107">
        <v>6.9833333333333334</v>
      </c>
      <c r="F623" s="27" t="s">
        <v>9</v>
      </c>
      <c r="G623" s="29" t="s">
        <v>8146</v>
      </c>
      <c r="H623" s="110" t="s">
        <v>4789</v>
      </c>
    </row>
    <row r="624" spans="1:8" ht="17.25" customHeight="1">
      <c r="A624" s="27" t="s">
        <v>16876</v>
      </c>
      <c r="B624" s="33" t="s">
        <v>9351</v>
      </c>
      <c r="C624" s="35" t="s">
        <v>56</v>
      </c>
      <c r="D624" s="28" t="s">
        <v>823</v>
      </c>
      <c r="E624" s="107">
        <v>6.6166666666666663</v>
      </c>
      <c r="F624" s="27" t="s">
        <v>9</v>
      </c>
      <c r="G624" s="29" t="s">
        <v>8146</v>
      </c>
      <c r="H624" s="110" t="s">
        <v>4790</v>
      </c>
    </row>
    <row r="625" spans="1:8" ht="17.25" customHeight="1">
      <c r="A625" s="27" t="s">
        <v>16876</v>
      </c>
      <c r="B625" s="33" t="s">
        <v>9351</v>
      </c>
      <c r="C625" s="35" t="s">
        <v>56</v>
      </c>
      <c r="D625" s="28" t="s">
        <v>824</v>
      </c>
      <c r="E625" s="107">
        <v>6.7166666666666668</v>
      </c>
      <c r="F625" s="27" t="s">
        <v>9</v>
      </c>
      <c r="G625" s="29" t="s">
        <v>8146</v>
      </c>
      <c r="H625" s="110" t="s">
        <v>4791</v>
      </c>
    </row>
    <row r="626" spans="1:8" ht="17.25" customHeight="1">
      <c r="A626" s="27" t="s">
        <v>16876</v>
      </c>
      <c r="B626" s="33" t="s">
        <v>9351</v>
      </c>
      <c r="C626" s="35" t="s">
        <v>57</v>
      </c>
      <c r="D626" s="28" t="s">
        <v>825</v>
      </c>
      <c r="E626" s="107">
        <v>6.85</v>
      </c>
      <c r="F626" s="27" t="s">
        <v>9</v>
      </c>
      <c r="G626" s="29" t="s">
        <v>8146</v>
      </c>
      <c r="H626" s="110" t="s">
        <v>4792</v>
      </c>
    </row>
    <row r="627" spans="1:8" ht="17.25" customHeight="1">
      <c r="A627" s="27" t="s">
        <v>16876</v>
      </c>
      <c r="B627" s="33" t="s">
        <v>9351</v>
      </c>
      <c r="C627" s="35" t="s">
        <v>56</v>
      </c>
      <c r="D627" s="28" t="s">
        <v>826</v>
      </c>
      <c r="E627" s="107">
        <v>6.5</v>
      </c>
      <c r="F627" s="27" t="s">
        <v>9</v>
      </c>
      <c r="G627" s="29" t="s">
        <v>8146</v>
      </c>
      <c r="H627" s="110" t="s">
        <v>4793</v>
      </c>
    </row>
    <row r="628" spans="1:8" ht="17.25" customHeight="1">
      <c r="A628" s="27" t="s">
        <v>16876</v>
      </c>
      <c r="B628" s="33" t="s">
        <v>9351</v>
      </c>
      <c r="C628" s="35" t="s">
        <v>56</v>
      </c>
      <c r="D628" s="28" t="s">
        <v>827</v>
      </c>
      <c r="E628" s="107">
        <v>6.4833333333333334</v>
      </c>
      <c r="F628" s="27" t="s">
        <v>9</v>
      </c>
      <c r="G628" s="29" t="s">
        <v>8146</v>
      </c>
      <c r="H628" s="110" t="s">
        <v>4794</v>
      </c>
    </row>
    <row r="629" spans="1:8" ht="17.25" customHeight="1">
      <c r="A629" s="27" t="s">
        <v>16876</v>
      </c>
      <c r="B629" s="33" t="s">
        <v>9351</v>
      </c>
      <c r="C629" s="35" t="s">
        <v>56</v>
      </c>
      <c r="D629" s="28" t="s">
        <v>828</v>
      </c>
      <c r="E629" s="107">
        <v>6.8166666666666664</v>
      </c>
      <c r="F629" s="27" t="s">
        <v>9</v>
      </c>
      <c r="G629" s="29" t="s">
        <v>8146</v>
      </c>
      <c r="H629" s="110" t="s">
        <v>4795</v>
      </c>
    </row>
    <row r="630" spans="1:8" ht="17.25" customHeight="1">
      <c r="A630" s="27" t="s">
        <v>16876</v>
      </c>
      <c r="B630" s="33" t="s">
        <v>9351</v>
      </c>
      <c r="C630" s="35" t="s">
        <v>56</v>
      </c>
      <c r="D630" s="28" t="s">
        <v>829</v>
      </c>
      <c r="E630" s="107">
        <v>11.683333333333334</v>
      </c>
      <c r="F630" s="27" t="s">
        <v>9</v>
      </c>
      <c r="G630" s="29" t="s">
        <v>8146</v>
      </c>
      <c r="H630" s="110" t="s">
        <v>4796</v>
      </c>
    </row>
    <row r="631" spans="1:8" ht="17.25" customHeight="1">
      <c r="A631" s="27" t="s">
        <v>16876</v>
      </c>
      <c r="B631" s="33" t="s">
        <v>9351</v>
      </c>
      <c r="C631" s="35" t="s">
        <v>56</v>
      </c>
      <c r="D631" s="28" t="s">
        <v>830</v>
      </c>
      <c r="E631" s="107">
        <v>17.483333333333334</v>
      </c>
      <c r="F631" s="27" t="s">
        <v>9</v>
      </c>
      <c r="G631" s="29" t="s">
        <v>8146</v>
      </c>
      <c r="H631" s="110" t="s">
        <v>4797</v>
      </c>
    </row>
    <row r="632" spans="1:8" ht="17.25" customHeight="1">
      <c r="A632" s="27" t="s">
        <v>16876</v>
      </c>
      <c r="B632" s="33" t="s">
        <v>9351</v>
      </c>
      <c r="C632" s="35" t="s">
        <v>57</v>
      </c>
      <c r="D632" s="28" t="s">
        <v>831</v>
      </c>
      <c r="E632" s="107">
        <v>6.8833333333333337</v>
      </c>
      <c r="F632" s="27" t="s">
        <v>9</v>
      </c>
      <c r="G632" s="29" t="s">
        <v>8146</v>
      </c>
      <c r="H632" s="110" t="s">
        <v>4798</v>
      </c>
    </row>
    <row r="633" spans="1:8" ht="17.25" customHeight="1">
      <c r="A633" s="27" t="s">
        <v>16876</v>
      </c>
      <c r="B633" s="33" t="s">
        <v>9351</v>
      </c>
      <c r="C633" s="35" t="s">
        <v>57</v>
      </c>
      <c r="D633" s="28" t="s">
        <v>832</v>
      </c>
      <c r="E633" s="107">
        <v>6.1166666666666663</v>
      </c>
      <c r="F633" s="27" t="s">
        <v>9</v>
      </c>
      <c r="G633" s="29" t="s">
        <v>8146</v>
      </c>
      <c r="H633" s="110" t="s">
        <v>4799</v>
      </c>
    </row>
    <row r="634" spans="1:8" ht="17.25" customHeight="1">
      <c r="A634" s="27" t="s">
        <v>16876</v>
      </c>
      <c r="B634" s="33" t="s">
        <v>9351</v>
      </c>
      <c r="C634" s="35" t="s">
        <v>56</v>
      </c>
      <c r="D634" s="28" t="s">
        <v>833</v>
      </c>
      <c r="E634" s="107">
        <v>13.3</v>
      </c>
      <c r="F634" s="27" t="s">
        <v>9</v>
      </c>
      <c r="G634" s="29" t="s">
        <v>8146</v>
      </c>
      <c r="H634" s="110" t="s">
        <v>4800</v>
      </c>
    </row>
    <row r="635" spans="1:8" ht="17.25" customHeight="1">
      <c r="A635" s="27" t="s">
        <v>16876</v>
      </c>
      <c r="B635" s="33" t="s">
        <v>9351</v>
      </c>
      <c r="C635" s="35" t="s">
        <v>57</v>
      </c>
      <c r="D635" s="28" t="s">
        <v>834</v>
      </c>
      <c r="E635" s="107">
        <v>6.55</v>
      </c>
      <c r="F635" s="27" t="s">
        <v>9</v>
      </c>
      <c r="G635" s="29" t="s">
        <v>8146</v>
      </c>
      <c r="H635" s="110" t="s">
        <v>4801</v>
      </c>
    </row>
    <row r="636" spans="1:8" ht="17.25" customHeight="1">
      <c r="A636" s="27" t="s">
        <v>16876</v>
      </c>
      <c r="B636" s="33" t="s">
        <v>9351</v>
      </c>
      <c r="C636" s="35" t="s">
        <v>57</v>
      </c>
      <c r="D636" s="28" t="s">
        <v>835</v>
      </c>
      <c r="E636" s="107">
        <v>6.2666666666666666</v>
      </c>
      <c r="F636" s="27" t="s">
        <v>9</v>
      </c>
      <c r="G636" s="29" t="s">
        <v>8146</v>
      </c>
      <c r="H636" s="110" t="s">
        <v>4802</v>
      </c>
    </row>
    <row r="637" spans="1:8" ht="17.25" customHeight="1">
      <c r="A637" s="27" t="s">
        <v>16876</v>
      </c>
      <c r="B637" s="33" t="s">
        <v>9351</v>
      </c>
      <c r="C637" s="35" t="s">
        <v>56</v>
      </c>
      <c r="D637" s="28" t="s">
        <v>836</v>
      </c>
      <c r="E637" s="107">
        <v>19.483333333333334</v>
      </c>
      <c r="F637" s="27" t="s">
        <v>9</v>
      </c>
      <c r="G637" s="29" t="s">
        <v>8146</v>
      </c>
      <c r="H637" s="110" t="s">
        <v>4803</v>
      </c>
    </row>
    <row r="638" spans="1:8" ht="17.25" customHeight="1">
      <c r="A638" s="27" t="s">
        <v>16876</v>
      </c>
      <c r="B638" s="33" t="s">
        <v>9351</v>
      </c>
      <c r="C638" s="35" t="s">
        <v>56</v>
      </c>
      <c r="D638" s="28" t="s">
        <v>837</v>
      </c>
      <c r="E638" s="107">
        <v>4.6333333333333337</v>
      </c>
      <c r="F638" s="27" t="s">
        <v>9</v>
      </c>
      <c r="G638" s="29" t="s">
        <v>8146</v>
      </c>
      <c r="H638" s="110" t="s">
        <v>4804</v>
      </c>
    </row>
    <row r="639" spans="1:8" ht="17.25" customHeight="1">
      <c r="A639" s="27" t="s">
        <v>16876</v>
      </c>
      <c r="B639" s="33" t="s">
        <v>9351</v>
      </c>
      <c r="C639" s="35" t="s">
        <v>57</v>
      </c>
      <c r="D639" s="28" t="s">
        <v>838</v>
      </c>
      <c r="E639" s="107">
        <v>6.9333333333333336</v>
      </c>
      <c r="F639" s="27" t="s">
        <v>9</v>
      </c>
      <c r="G639" s="29" t="s">
        <v>8146</v>
      </c>
      <c r="H639" s="110" t="s">
        <v>4805</v>
      </c>
    </row>
    <row r="640" spans="1:8" ht="17.25" customHeight="1">
      <c r="A640" s="27" t="s">
        <v>16876</v>
      </c>
      <c r="B640" s="33" t="s">
        <v>9351</v>
      </c>
      <c r="C640" s="35" t="s">
        <v>57</v>
      </c>
      <c r="D640" s="28" t="s">
        <v>839</v>
      </c>
      <c r="E640" s="107">
        <v>6.7833333333333332</v>
      </c>
      <c r="F640" s="27" t="s">
        <v>9</v>
      </c>
      <c r="G640" s="29" t="s">
        <v>8146</v>
      </c>
      <c r="H640" s="110" t="s">
        <v>4806</v>
      </c>
    </row>
    <row r="641" spans="1:8" ht="17.25" customHeight="1">
      <c r="A641" s="27" t="s">
        <v>16876</v>
      </c>
      <c r="B641" s="33" t="s">
        <v>9351</v>
      </c>
      <c r="C641" s="35" t="s">
        <v>57</v>
      </c>
      <c r="D641" s="28" t="s">
        <v>840</v>
      </c>
      <c r="E641" s="107">
        <v>6.7833333333333332</v>
      </c>
      <c r="F641" s="27" t="s">
        <v>9</v>
      </c>
      <c r="G641" s="29" t="s">
        <v>8146</v>
      </c>
      <c r="H641" s="110" t="s">
        <v>4807</v>
      </c>
    </row>
    <row r="642" spans="1:8" ht="17.25" customHeight="1">
      <c r="A642" s="27" t="s">
        <v>16876</v>
      </c>
      <c r="B642" s="33" t="s">
        <v>9351</v>
      </c>
      <c r="C642" s="35" t="s">
        <v>56</v>
      </c>
      <c r="D642" s="28" t="s">
        <v>841</v>
      </c>
      <c r="E642" s="107">
        <v>8</v>
      </c>
      <c r="F642" s="27" t="s">
        <v>9</v>
      </c>
      <c r="G642" s="29" t="s">
        <v>8146</v>
      </c>
      <c r="H642" s="110" t="s">
        <v>4808</v>
      </c>
    </row>
    <row r="643" spans="1:8" ht="17.25" customHeight="1">
      <c r="A643" s="27" t="s">
        <v>16876</v>
      </c>
      <c r="B643" s="33" t="s">
        <v>9351</v>
      </c>
      <c r="C643" s="35" t="s">
        <v>57</v>
      </c>
      <c r="D643" s="28" t="s">
        <v>842</v>
      </c>
      <c r="E643" s="107">
        <v>6.85</v>
      </c>
      <c r="F643" s="27" t="s">
        <v>9</v>
      </c>
      <c r="G643" s="29" t="s">
        <v>8146</v>
      </c>
      <c r="H643" s="110" t="s">
        <v>4809</v>
      </c>
    </row>
    <row r="644" spans="1:8" ht="17.25" customHeight="1">
      <c r="A644" s="27" t="s">
        <v>16876</v>
      </c>
      <c r="B644" s="33" t="s">
        <v>9351</v>
      </c>
      <c r="C644" s="35" t="s">
        <v>56</v>
      </c>
      <c r="D644" s="28" t="s">
        <v>843</v>
      </c>
      <c r="E644" s="107">
        <v>6.7166666666666668</v>
      </c>
      <c r="F644" s="27" t="s">
        <v>9</v>
      </c>
      <c r="G644" s="29" t="s">
        <v>8146</v>
      </c>
      <c r="H644" s="110" t="s">
        <v>4810</v>
      </c>
    </row>
    <row r="645" spans="1:8" ht="17.25" customHeight="1">
      <c r="A645" s="27" t="s">
        <v>16876</v>
      </c>
      <c r="B645" s="33" t="s">
        <v>9351</v>
      </c>
      <c r="C645" s="35" t="s">
        <v>56</v>
      </c>
      <c r="D645" s="28" t="s">
        <v>844</v>
      </c>
      <c r="E645" s="107">
        <v>6.3166666666666664</v>
      </c>
      <c r="F645" s="27" t="s">
        <v>9</v>
      </c>
      <c r="G645" s="29" t="s">
        <v>8146</v>
      </c>
      <c r="H645" s="110" t="s">
        <v>4811</v>
      </c>
    </row>
    <row r="646" spans="1:8" ht="17.25" customHeight="1">
      <c r="A646" s="27" t="s">
        <v>16876</v>
      </c>
      <c r="B646" s="33" t="s">
        <v>9351</v>
      </c>
      <c r="C646" s="35" t="s">
        <v>56</v>
      </c>
      <c r="D646" s="28" t="s">
        <v>845</v>
      </c>
      <c r="E646" s="107">
        <v>5.666666666666667</v>
      </c>
      <c r="F646" s="27" t="s">
        <v>9</v>
      </c>
      <c r="G646" s="29" t="s">
        <v>8146</v>
      </c>
      <c r="H646" s="110" t="s">
        <v>4812</v>
      </c>
    </row>
    <row r="647" spans="1:8" ht="17.25" customHeight="1">
      <c r="A647" s="27" t="s">
        <v>16876</v>
      </c>
      <c r="B647" s="33" t="s">
        <v>9351</v>
      </c>
      <c r="C647" s="35" t="s">
        <v>57</v>
      </c>
      <c r="D647" s="28" t="s">
        <v>846</v>
      </c>
      <c r="E647" s="107">
        <v>6.833333333333333</v>
      </c>
      <c r="F647" s="27" t="s">
        <v>9</v>
      </c>
      <c r="G647" s="29" t="s">
        <v>8146</v>
      </c>
      <c r="H647" s="110" t="s">
        <v>4813</v>
      </c>
    </row>
    <row r="648" spans="1:8" ht="17.25" customHeight="1">
      <c r="A648" s="27" t="s">
        <v>16876</v>
      </c>
      <c r="B648" s="33" t="s">
        <v>9351</v>
      </c>
      <c r="C648" s="35" t="s">
        <v>56</v>
      </c>
      <c r="D648" s="28" t="s">
        <v>847</v>
      </c>
      <c r="E648" s="107">
        <v>5.85</v>
      </c>
      <c r="F648" s="27" t="s">
        <v>9</v>
      </c>
      <c r="G648" s="29" t="s">
        <v>8146</v>
      </c>
      <c r="H648" s="110" t="s">
        <v>4814</v>
      </c>
    </row>
    <row r="649" spans="1:8" ht="17.25" customHeight="1">
      <c r="A649" s="27" t="s">
        <v>16876</v>
      </c>
      <c r="B649" s="33" t="s">
        <v>9351</v>
      </c>
      <c r="C649" s="35" t="s">
        <v>57</v>
      </c>
      <c r="D649" s="28" t="s">
        <v>848</v>
      </c>
      <c r="E649" s="107">
        <v>7.5333333333333332</v>
      </c>
      <c r="F649" s="27" t="s">
        <v>9</v>
      </c>
      <c r="G649" s="29" t="s">
        <v>8146</v>
      </c>
      <c r="H649" s="110" t="s">
        <v>4815</v>
      </c>
    </row>
    <row r="650" spans="1:8" ht="17.25" customHeight="1">
      <c r="A650" s="27" t="s">
        <v>16876</v>
      </c>
      <c r="B650" s="33" t="s">
        <v>9351</v>
      </c>
      <c r="C650" s="35" t="s">
        <v>56</v>
      </c>
      <c r="D650" s="28" t="s">
        <v>849</v>
      </c>
      <c r="E650" s="107">
        <v>5.9</v>
      </c>
      <c r="F650" s="27" t="s">
        <v>9</v>
      </c>
      <c r="G650" s="29" t="s">
        <v>8146</v>
      </c>
      <c r="H650" s="110" t="s">
        <v>4816</v>
      </c>
    </row>
    <row r="651" spans="1:8" ht="17.25" customHeight="1">
      <c r="A651" s="27" t="s">
        <v>16876</v>
      </c>
      <c r="B651" s="33" t="s">
        <v>9351</v>
      </c>
      <c r="C651" s="35" t="s">
        <v>57</v>
      </c>
      <c r="D651" s="28" t="s">
        <v>850</v>
      </c>
      <c r="E651" s="107">
        <v>6.666666666666667</v>
      </c>
      <c r="F651" s="27" t="s">
        <v>9</v>
      </c>
      <c r="G651" s="29" t="s">
        <v>8146</v>
      </c>
      <c r="H651" s="110" t="s">
        <v>4817</v>
      </c>
    </row>
    <row r="652" spans="1:8" ht="17.25" customHeight="1">
      <c r="A652" s="27" t="s">
        <v>16876</v>
      </c>
      <c r="B652" s="33" t="s">
        <v>9351</v>
      </c>
      <c r="C652" s="35" t="s">
        <v>57</v>
      </c>
      <c r="D652" s="28" t="s">
        <v>851</v>
      </c>
      <c r="E652" s="107">
        <v>6.65</v>
      </c>
      <c r="F652" s="27" t="s">
        <v>9</v>
      </c>
      <c r="G652" s="29" t="s">
        <v>8146</v>
      </c>
      <c r="H652" s="110" t="s">
        <v>4818</v>
      </c>
    </row>
    <row r="653" spans="1:8" ht="17.25" customHeight="1">
      <c r="A653" s="27" t="s">
        <v>16876</v>
      </c>
      <c r="B653" s="33" t="s">
        <v>9351</v>
      </c>
      <c r="C653" s="35" t="s">
        <v>57</v>
      </c>
      <c r="D653" s="28" t="s">
        <v>852</v>
      </c>
      <c r="E653" s="107">
        <v>7.1166666666666663</v>
      </c>
      <c r="F653" s="27" t="s">
        <v>9</v>
      </c>
      <c r="G653" s="29" t="s">
        <v>8146</v>
      </c>
      <c r="H653" s="110" t="s">
        <v>4819</v>
      </c>
    </row>
    <row r="654" spans="1:8" ht="17.25" customHeight="1">
      <c r="A654" s="27" t="s">
        <v>16876</v>
      </c>
      <c r="B654" s="33" t="s">
        <v>9351</v>
      </c>
      <c r="C654" s="35" t="s">
        <v>56</v>
      </c>
      <c r="D654" s="28" t="s">
        <v>853</v>
      </c>
      <c r="E654" s="107">
        <v>5.2</v>
      </c>
      <c r="F654" s="27" t="s">
        <v>9</v>
      </c>
      <c r="G654" s="29" t="s">
        <v>8146</v>
      </c>
      <c r="H654" s="110" t="s">
        <v>4820</v>
      </c>
    </row>
    <row r="655" spans="1:8" ht="17.25" customHeight="1">
      <c r="A655" s="27" t="s">
        <v>16876</v>
      </c>
      <c r="B655" s="33" t="s">
        <v>9351</v>
      </c>
      <c r="C655" s="35" t="s">
        <v>56</v>
      </c>
      <c r="D655" s="28" t="s">
        <v>854</v>
      </c>
      <c r="E655" s="107">
        <v>7.9666666666666668</v>
      </c>
      <c r="F655" s="27" t="s">
        <v>9</v>
      </c>
      <c r="G655" s="29" t="s">
        <v>8146</v>
      </c>
      <c r="H655" s="110" t="s">
        <v>4821</v>
      </c>
    </row>
    <row r="656" spans="1:8" ht="17.25" customHeight="1">
      <c r="A656" s="27" t="s">
        <v>16876</v>
      </c>
      <c r="B656" s="33" t="s">
        <v>9351</v>
      </c>
      <c r="C656" s="35" t="s">
        <v>56</v>
      </c>
      <c r="D656" s="28" t="s">
        <v>855</v>
      </c>
      <c r="E656" s="107">
        <v>6.5333333333333332</v>
      </c>
      <c r="F656" s="27" t="s">
        <v>9</v>
      </c>
      <c r="G656" s="29" t="s">
        <v>8146</v>
      </c>
      <c r="H656" s="110" t="s">
        <v>4822</v>
      </c>
    </row>
    <row r="657" spans="1:8" ht="17.25" customHeight="1">
      <c r="A657" s="27" t="s">
        <v>16876</v>
      </c>
      <c r="B657" s="33" t="s">
        <v>9351</v>
      </c>
      <c r="C657" s="35" t="s">
        <v>57</v>
      </c>
      <c r="D657" s="28" t="s">
        <v>856</v>
      </c>
      <c r="E657" s="107">
        <v>6.65</v>
      </c>
      <c r="F657" s="27" t="s">
        <v>9</v>
      </c>
      <c r="G657" s="29" t="s">
        <v>8146</v>
      </c>
      <c r="H657" s="110" t="s">
        <v>4823</v>
      </c>
    </row>
    <row r="658" spans="1:8" ht="17.25" customHeight="1">
      <c r="A658" s="27" t="s">
        <v>16876</v>
      </c>
      <c r="B658" s="33" t="s">
        <v>9351</v>
      </c>
      <c r="C658" s="35" t="s">
        <v>56</v>
      </c>
      <c r="D658" s="28" t="s">
        <v>857</v>
      </c>
      <c r="E658" s="107">
        <v>6.5333333333333332</v>
      </c>
      <c r="F658" s="27" t="s">
        <v>9</v>
      </c>
      <c r="G658" s="29" t="s">
        <v>8146</v>
      </c>
      <c r="H658" s="110" t="s">
        <v>4824</v>
      </c>
    </row>
    <row r="659" spans="1:8" ht="17.25" customHeight="1">
      <c r="A659" s="27" t="s">
        <v>16876</v>
      </c>
      <c r="B659" s="33" t="s">
        <v>9351</v>
      </c>
      <c r="C659" s="35" t="s">
        <v>57</v>
      </c>
      <c r="D659" s="28" t="s">
        <v>858</v>
      </c>
      <c r="E659" s="107">
        <v>6.6</v>
      </c>
      <c r="F659" s="27" t="s">
        <v>9</v>
      </c>
      <c r="G659" s="29" t="s">
        <v>8146</v>
      </c>
      <c r="H659" s="110" t="s">
        <v>4825</v>
      </c>
    </row>
    <row r="660" spans="1:8" ht="17.25" customHeight="1">
      <c r="A660" s="27" t="s">
        <v>16876</v>
      </c>
      <c r="B660" s="33" t="s">
        <v>9351</v>
      </c>
      <c r="C660" s="35" t="s">
        <v>56</v>
      </c>
      <c r="D660" s="28" t="s">
        <v>859</v>
      </c>
      <c r="E660" s="107">
        <v>7.25</v>
      </c>
      <c r="F660" s="27" t="s">
        <v>9</v>
      </c>
      <c r="G660" s="29" t="s">
        <v>8146</v>
      </c>
      <c r="H660" s="110" t="s">
        <v>4826</v>
      </c>
    </row>
    <row r="661" spans="1:8" ht="17.25" customHeight="1">
      <c r="A661" s="27" t="s">
        <v>16876</v>
      </c>
      <c r="B661" s="33" t="s">
        <v>9351</v>
      </c>
      <c r="C661" s="35" t="s">
        <v>56</v>
      </c>
      <c r="D661" s="28" t="s">
        <v>860</v>
      </c>
      <c r="E661" s="107">
        <v>7</v>
      </c>
      <c r="F661" s="27" t="s">
        <v>9</v>
      </c>
      <c r="G661" s="29" t="s">
        <v>8146</v>
      </c>
      <c r="H661" s="110" t="s">
        <v>4827</v>
      </c>
    </row>
    <row r="662" spans="1:8" ht="17.25" customHeight="1">
      <c r="A662" s="27" t="s">
        <v>16876</v>
      </c>
      <c r="B662" s="33" t="s">
        <v>9351</v>
      </c>
      <c r="C662" s="35" t="s">
        <v>56</v>
      </c>
      <c r="D662" s="28" t="s">
        <v>861</v>
      </c>
      <c r="E662" s="107">
        <v>6.0166666666666666</v>
      </c>
      <c r="F662" s="27" t="s">
        <v>9</v>
      </c>
      <c r="G662" s="29" t="s">
        <v>8146</v>
      </c>
      <c r="H662" s="110" t="s">
        <v>4828</v>
      </c>
    </row>
    <row r="663" spans="1:8" ht="17.25" customHeight="1">
      <c r="A663" s="27" t="s">
        <v>16876</v>
      </c>
      <c r="B663" s="33" t="s">
        <v>9351</v>
      </c>
      <c r="C663" s="35" t="s">
        <v>56</v>
      </c>
      <c r="D663" s="28" t="s">
        <v>862</v>
      </c>
      <c r="E663" s="107">
        <v>7.166666666666667</v>
      </c>
      <c r="F663" s="27" t="s">
        <v>9</v>
      </c>
      <c r="G663" s="29" t="s">
        <v>8146</v>
      </c>
      <c r="H663" s="110" t="s">
        <v>4829</v>
      </c>
    </row>
    <row r="664" spans="1:8" ht="17.25" customHeight="1">
      <c r="A664" s="27" t="s">
        <v>16876</v>
      </c>
      <c r="B664" s="33" t="s">
        <v>9351</v>
      </c>
      <c r="C664" s="35" t="s">
        <v>56</v>
      </c>
      <c r="D664" s="28" t="s">
        <v>863</v>
      </c>
      <c r="E664" s="107">
        <v>5.2</v>
      </c>
      <c r="F664" s="27" t="s">
        <v>9</v>
      </c>
      <c r="G664" s="29" t="s">
        <v>8146</v>
      </c>
      <c r="H664" s="110" t="s">
        <v>4830</v>
      </c>
    </row>
    <row r="665" spans="1:8" ht="17.25" customHeight="1">
      <c r="A665" s="27" t="s">
        <v>16876</v>
      </c>
      <c r="B665" s="33" t="s">
        <v>9351</v>
      </c>
      <c r="C665" s="35" t="s">
        <v>56</v>
      </c>
      <c r="D665" s="28" t="s">
        <v>864</v>
      </c>
      <c r="E665" s="107">
        <v>7.0333333333333332</v>
      </c>
      <c r="F665" s="27" t="s">
        <v>9</v>
      </c>
      <c r="G665" s="29" t="s">
        <v>8146</v>
      </c>
      <c r="H665" s="110" t="s">
        <v>4831</v>
      </c>
    </row>
    <row r="666" spans="1:8" ht="17.25" customHeight="1">
      <c r="A666" s="27" t="s">
        <v>16876</v>
      </c>
      <c r="B666" s="33" t="s">
        <v>9351</v>
      </c>
      <c r="C666" s="35" t="s">
        <v>57</v>
      </c>
      <c r="D666" s="28" t="s">
        <v>865</v>
      </c>
      <c r="E666" s="107">
        <v>6.95</v>
      </c>
      <c r="F666" s="27" t="s">
        <v>9</v>
      </c>
      <c r="G666" s="29" t="s">
        <v>8146</v>
      </c>
      <c r="H666" s="110" t="s">
        <v>4832</v>
      </c>
    </row>
    <row r="667" spans="1:8" ht="17.25" customHeight="1">
      <c r="A667" s="27" t="s">
        <v>16876</v>
      </c>
      <c r="B667" s="33" t="s">
        <v>9351</v>
      </c>
      <c r="C667" s="35" t="s">
        <v>56</v>
      </c>
      <c r="D667" s="28" t="s">
        <v>866</v>
      </c>
      <c r="E667" s="107">
        <v>7.65</v>
      </c>
      <c r="F667" s="27" t="s">
        <v>9</v>
      </c>
      <c r="G667" s="29" t="s">
        <v>8146</v>
      </c>
      <c r="H667" s="110" t="s">
        <v>4833</v>
      </c>
    </row>
    <row r="668" spans="1:8" ht="17.25" customHeight="1">
      <c r="A668" s="27" t="s">
        <v>16876</v>
      </c>
      <c r="B668" s="33" t="s">
        <v>9351</v>
      </c>
      <c r="C668" s="35" t="s">
        <v>57</v>
      </c>
      <c r="D668" s="28" t="s">
        <v>867</v>
      </c>
      <c r="E668" s="107">
        <v>7.2333333333333334</v>
      </c>
      <c r="F668" s="27" t="s">
        <v>9</v>
      </c>
      <c r="G668" s="29" t="s">
        <v>8146</v>
      </c>
      <c r="H668" s="110" t="s">
        <v>4834</v>
      </c>
    </row>
    <row r="669" spans="1:8" ht="17.25" customHeight="1">
      <c r="A669" s="27" t="s">
        <v>16876</v>
      </c>
      <c r="B669" s="33" t="s">
        <v>9351</v>
      </c>
      <c r="C669" s="35" t="s">
        <v>56</v>
      </c>
      <c r="D669" s="28" t="s">
        <v>868</v>
      </c>
      <c r="E669" s="107">
        <v>6.0666666666666664</v>
      </c>
      <c r="F669" s="27" t="s">
        <v>9</v>
      </c>
      <c r="G669" s="29" t="s">
        <v>8146</v>
      </c>
      <c r="H669" s="110" t="s">
        <v>4835</v>
      </c>
    </row>
    <row r="670" spans="1:8" ht="17.25" customHeight="1">
      <c r="A670" s="27" t="s">
        <v>16876</v>
      </c>
      <c r="B670" s="33" t="s">
        <v>9351</v>
      </c>
      <c r="C670" s="35" t="s">
        <v>56</v>
      </c>
      <c r="D670" s="28" t="s">
        <v>869</v>
      </c>
      <c r="E670" s="107">
        <v>6.6333333333333337</v>
      </c>
      <c r="F670" s="27" t="s">
        <v>9</v>
      </c>
      <c r="G670" s="29" t="s">
        <v>8146</v>
      </c>
      <c r="H670" s="110" t="s">
        <v>4836</v>
      </c>
    </row>
    <row r="671" spans="1:8" ht="17.25" customHeight="1">
      <c r="A671" s="27" t="s">
        <v>16876</v>
      </c>
      <c r="B671" s="33" t="s">
        <v>9351</v>
      </c>
      <c r="C671" s="35" t="s">
        <v>56</v>
      </c>
      <c r="D671" s="28" t="s">
        <v>870</v>
      </c>
      <c r="E671" s="107">
        <v>6.6833333333333336</v>
      </c>
      <c r="F671" s="27" t="s">
        <v>9</v>
      </c>
      <c r="G671" s="29" t="s">
        <v>8146</v>
      </c>
      <c r="H671" s="110" t="s">
        <v>4837</v>
      </c>
    </row>
    <row r="672" spans="1:8" ht="17.25" customHeight="1">
      <c r="A672" s="27" t="s">
        <v>16876</v>
      </c>
      <c r="B672" s="33" t="s">
        <v>9351</v>
      </c>
      <c r="C672" s="35" t="s">
        <v>56</v>
      </c>
      <c r="D672" s="28" t="s">
        <v>871</v>
      </c>
      <c r="E672" s="107">
        <v>7.45</v>
      </c>
      <c r="F672" s="27" t="s">
        <v>9</v>
      </c>
      <c r="G672" s="29" t="s">
        <v>8146</v>
      </c>
      <c r="H672" s="110" t="s">
        <v>4838</v>
      </c>
    </row>
    <row r="673" spans="1:8" ht="17.25" customHeight="1">
      <c r="A673" s="27" t="s">
        <v>16876</v>
      </c>
      <c r="B673" s="33" t="s">
        <v>9351</v>
      </c>
      <c r="C673" s="35" t="s">
        <v>56</v>
      </c>
      <c r="D673" s="28" t="s">
        <v>872</v>
      </c>
      <c r="E673" s="107">
        <v>5.9</v>
      </c>
      <c r="F673" s="27" t="s">
        <v>9</v>
      </c>
      <c r="G673" s="29" t="s">
        <v>8146</v>
      </c>
      <c r="H673" s="110" t="s">
        <v>4839</v>
      </c>
    </row>
    <row r="674" spans="1:8" ht="17.25" customHeight="1">
      <c r="A674" s="27" t="s">
        <v>16876</v>
      </c>
      <c r="B674" s="33" t="s">
        <v>9351</v>
      </c>
      <c r="C674" s="35" t="s">
        <v>56</v>
      </c>
      <c r="D674" s="28" t="s">
        <v>873</v>
      </c>
      <c r="E674" s="107">
        <v>5.166666666666667</v>
      </c>
      <c r="F674" s="27" t="s">
        <v>9</v>
      </c>
      <c r="G674" s="29" t="s">
        <v>8146</v>
      </c>
      <c r="H674" s="110" t="s">
        <v>4840</v>
      </c>
    </row>
    <row r="675" spans="1:8" ht="17.25" customHeight="1">
      <c r="A675" s="27" t="s">
        <v>16876</v>
      </c>
      <c r="B675" s="33" t="s">
        <v>9351</v>
      </c>
      <c r="C675" s="35" t="s">
        <v>56</v>
      </c>
      <c r="D675" s="28" t="s">
        <v>874</v>
      </c>
      <c r="E675" s="107">
        <v>5.55</v>
      </c>
      <c r="F675" s="27" t="s">
        <v>9</v>
      </c>
      <c r="G675" s="29" t="s">
        <v>8146</v>
      </c>
      <c r="H675" s="110" t="s">
        <v>4841</v>
      </c>
    </row>
    <row r="676" spans="1:8" ht="17.25" customHeight="1">
      <c r="A676" s="27" t="s">
        <v>16876</v>
      </c>
      <c r="B676" s="33" t="s">
        <v>9351</v>
      </c>
      <c r="C676" s="35" t="s">
        <v>56</v>
      </c>
      <c r="D676" s="28" t="s">
        <v>875</v>
      </c>
      <c r="E676" s="107">
        <v>7.7666666666666666</v>
      </c>
      <c r="F676" s="27" t="s">
        <v>9</v>
      </c>
      <c r="G676" s="29" t="s">
        <v>8146</v>
      </c>
      <c r="H676" s="110" t="s">
        <v>4842</v>
      </c>
    </row>
    <row r="677" spans="1:8" ht="17.25" customHeight="1">
      <c r="A677" s="27" t="s">
        <v>16876</v>
      </c>
      <c r="B677" s="33" t="s">
        <v>9351</v>
      </c>
      <c r="C677" s="35" t="s">
        <v>56</v>
      </c>
      <c r="D677" s="28" t="s">
        <v>876</v>
      </c>
      <c r="E677" s="107">
        <v>5.35</v>
      </c>
      <c r="F677" s="27" t="s">
        <v>9</v>
      </c>
      <c r="G677" s="29" t="s">
        <v>8146</v>
      </c>
      <c r="H677" s="110" t="s">
        <v>4843</v>
      </c>
    </row>
    <row r="678" spans="1:8" ht="17.25" customHeight="1">
      <c r="A678" s="27" t="s">
        <v>16876</v>
      </c>
      <c r="B678" s="33" t="s">
        <v>9351</v>
      </c>
      <c r="C678" s="35" t="s">
        <v>56</v>
      </c>
      <c r="D678" s="28" t="s">
        <v>877</v>
      </c>
      <c r="E678" s="107">
        <v>7.5333333333333332</v>
      </c>
      <c r="F678" s="27" t="s">
        <v>9</v>
      </c>
      <c r="G678" s="29" t="s">
        <v>8146</v>
      </c>
      <c r="H678" s="110" t="s">
        <v>4844</v>
      </c>
    </row>
    <row r="679" spans="1:8" ht="17.25" customHeight="1">
      <c r="A679" s="27" t="s">
        <v>16876</v>
      </c>
      <c r="B679" s="33" t="s">
        <v>9351</v>
      </c>
      <c r="C679" s="35" t="s">
        <v>56</v>
      </c>
      <c r="D679" s="28" t="s">
        <v>878</v>
      </c>
      <c r="E679" s="107">
        <v>6.7833333333333332</v>
      </c>
      <c r="F679" s="27" t="s">
        <v>9</v>
      </c>
      <c r="G679" s="29" t="s">
        <v>8146</v>
      </c>
      <c r="H679" s="110" t="s">
        <v>4845</v>
      </c>
    </row>
    <row r="680" spans="1:8" ht="17.25" customHeight="1">
      <c r="A680" s="27" t="s">
        <v>16876</v>
      </c>
      <c r="B680" s="33" t="s">
        <v>9351</v>
      </c>
      <c r="C680" s="35" t="s">
        <v>59</v>
      </c>
      <c r="D680" s="28" t="s">
        <v>879</v>
      </c>
      <c r="E680" s="107">
        <v>7.2833333333333332</v>
      </c>
      <c r="F680" s="27" t="s">
        <v>9</v>
      </c>
      <c r="G680" s="29" t="s">
        <v>8146</v>
      </c>
      <c r="H680" s="110" t="s">
        <v>4846</v>
      </c>
    </row>
    <row r="681" spans="1:8" ht="17.25" customHeight="1">
      <c r="A681" s="27" t="s">
        <v>16876</v>
      </c>
      <c r="B681" s="33" t="s">
        <v>9351</v>
      </c>
      <c r="C681" s="35" t="s">
        <v>59</v>
      </c>
      <c r="D681" s="28" t="s">
        <v>880</v>
      </c>
      <c r="E681" s="107">
        <v>5.9833333333333334</v>
      </c>
      <c r="F681" s="27" t="s">
        <v>9</v>
      </c>
      <c r="G681" s="29" t="s">
        <v>8146</v>
      </c>
      <c r="H681" s="110" t="s">
        <v>4847</v>
      </c>
    </row>
    <row r="682" spans="1:8" ht="17.25" customHeight="1">
      <c r="A682" s="27" t="s">
        <v>16876</v>
      </c>
      <c r="B682" s="33" t="s">
        <v>9351</v>
      </c>
      <c r="C682" s="35" t="s">
        <v>107</v>
      </c>
      <c r="D682" s="28" t="s">
        <v>881</v>
      </c>
      <c r="E682" s="107">
        <v>7.2666666666666666</v>
      </c>
      <c r="F682" s="27" t="s">
        <v>9</v>
      </c>
      <c r="G682" s="29" t="s">
        <v>8146</v>
      </c>
      <c r="H682" s="110" t="s">
        <v>4848</v>
      </c>
    </row>
    <row r="683" spans="1:8" ht="17.25" customHeight="1">
      <c r="A683" s="27" t="s">
        <v>16876</v>
      </c>
      <c r="B683" s="33" t="s">
        <v>9351</v>
      </c>
      <c r="C683" s="35" t="s">
        <v>107</v>
      </c>
      <c r="D683" s="28" t="s">
        <v>882</v>
      </c>
      <c r="E683" s="107">
        <v>6.4</v>
      </c>
      <c r="F683" s="27" t="s">
        <v>9</v>
      </c>
      <c r="G683" s="29" t="s">
        <v>8146</v>
      </c>
      <c r="H683" s="110" t="s">
        <v>4849</v>
      </c>
    </row>
    <row r="684" spans="1:8" ht="17.25" customHeight="1">
      <c r="A684" s="27" t="s">
        <v>16876</v>
      </c>
      <c r="B684" s="33" t="s">
        <v>9351</v>
      </c>
      <c r="C684" s="35" t="s">
        <v>108</v>
      </c>
      <c r="D684" s="28" t="s">
        <v>883</v>
      </c>
      <c r="E684" s="107">
        <v>13.85</v>
      </c>
      <c r="F684" s="27" t="s">
        <v>9</v>
      </c>
      <c r="G684" s="29" t="s">
        <v>8146</v>
      </c>
      <c r="H684" s="110" t="s">
        <v>4850</v>
      </c>
    </row>
    <row r="685" spans="1:8" ht="17.25" customHeight="1">
      <c r="A685" s="27" t="s">
        <v>16876</v>
      </c>
      <c r="B685" s="33" t="s">
        <v>9351</v>
      </c>
      <c r="C685" s="35" t="s">
        <v>107</v>
      </c>
      <c r="D685" s="28" t="s">
        <v>884</v>
      </c>
      <c r="E685" s="107">
        <v>7.583333333333333</v>
      </c>
      <c r="F685" s="27" t="s">
        <v>9</v>
      </c>
      <c r="G685" s="29" t="s">
        <v>8146</v>
      </c>
      <c r="H685" s="110" t="s">
        <v>4851</v>
      </c>
    </row>
    <row r="686" spans="1:8" ht="17.25" customHeight="1">
      <c r="A686" s="27" t="s">
        <v>16876</v>
      </c>
      <c r="B686" s="33" t="s">
        <v>9351</v>
      </c>
      <c r="C686" s="35" t="s">
        <v>107</v>
      </c>
      <c r="D686" s="28" t="s">
        <v>885</v>
      </c>
      <c r="E686" s="107">
        <v>7.5</v>
      </c>
      <c r="F686" s="27" t="s">
        <v>9</v>
      </c>
      <c r="G686" s="29" t="s">
        <v>8146</v>
      </c>
      <c r="H686" s="110" t="s">
        <v>4852</v>
      </c>
    </row>
    <row r="687" spans="1:8" ht="17.25" customHeight="1">
      <c r="A687" s="27" t="s">
        <v>16876</v>
      </c>
      <c r="B687" s="33" t="s">
        <v>9351</v>
      </c>
      <c r="C687" s="35" t="s">
        <v>108</v>
      </c>
      <c r="D687" s="28" t="s">
        <v>886</v>
      </c>
      <c r="E687" s="107">
        <v>13.533333333333333</v>
      </c>
      <c r="F687" s="27" t="s">
        <v>9</v>
      </c>
      <c r="G687" s="29" t="s">
        <v>8146</v>
      </c>
      <c r="H687" s="110" t="s">
        <v>4853</v>
      </c>
    </row>
    <row r="688" spans="1:8" ht="17.25" customHeight="1">
      <c r="A688" s="27" t="s">
        <v>16876</v>
      </c>
      <c r="B688" s="33" t="s">
        <v>9351</v>
      </c>
      <c r="C688" s="35" t="s">
        <v>107</v>
      </c>
      <c r="D688" s="28" t="s">
        <v>887</v>
      </c>
      <c r="E688" s="107">
        <v>7.9</v>
      </c>
      <c r="F688" s="27" t="s">
        <v>9</v>
      </c>
      <c r="G688" s="29" t="s">
        <v>8146</v>
      </c>
      <c r="H688" s="110" t="s">
        <v>4854</v>
      </c>
    </row>
    <row r="689" spans="1:8" ht="17.25" customHeight="1">
      <c r="A689" s="27" t="s">
        <v>16876</v>
      </c>
      <c r="B689" s="33" t="s">
        <v>9351</v>
      </c>
      <c r="C689" s="35" t="s">
        <v>108</v>
      </c>
      <c r="D689" s="28" t="s">
        <v>888</v>
      </c>
      <c r="E689" s="107">
        <v>11.2</v>
      </c>
      <c r="F689" s="27" t="s">
        <v>9</v>
      </c>
      <c r="G689" s="29" t="s">
        <v>8146</v>
      </c>
      <c r="H689" s="110" t="s">
        <v>4855</v>
      </c>
    </row>
    <row r="690" spans="1:8" ht="17.25" customHeight="1">
      <c r="A690" s="27" t="s">
        <v>16876</v>
      </c>
      <c r="B690" s="33" t="s">
        <v>9351</v>
      </c>
      <c r="C690" s="35" t="s">
        <v>107</v>
      </c>
      <c r="D690" s="28" t="s">
        <v>889</v>
      </c>
      <c r="E690" s="107">
        <v>7.666666666666667</v>
      </c>
      <c r="F690" s="27" t="s">
        <v>9</v>
      </c>
      <c r="G690" s="29" t="s">
        <v>8146</v>
      </c>
      <c r="H690" s="110" t="s">
        <v>4856</v>
      </c>
    </row>
    <row r="691" spans="1:8" ht="17.25" customHeight="1">
      <c r="A691" s="27" t="s">
        <v>16876</v>
      </c>
      <c r="B691" s="33" t="s">
        <v>9351</v>
      </c>
      <c r="C691" s="35" t="s">
        <v>107</v>
      </c>
      <c r="D691" s="28" t="s">
        <v>890</v>
      </c>
      <c r="E691" s="107">
        <v>7.7333333333333334</v>
      </c>
      <c r="F691" s="27" t="s">
        <v>9</v>
      </c>
      <c r="G691" s="29" t="s">
        <v>8146</v>
      </c>
      <c r="H691" s="110" t="s">
        <v>4857</v>
      </c>
    </row>
    <row r="692" spans="1:8" ht="17.25" customHeight="1">
      <c r="A692" s="27" t="s">
        <v>16876</v>
      </c>
      <c r="B692" s="33" t="s">
        <v>9351</v>
      </c>
      <c r="C692" s="35" t="s">
        <v>108</v>
      </c>
      <c r="D692" s="28" t="s">
        <v>891</v>
      </c>
      <c r="E692" s="107">
        <v>12.683333333333334</v>
      </c>
      <c r="F692" s="27" t="s">
        <v>9</v>
      </c>
      <c r="G692" s="29" t="s">
        <v>8146</v>
      </c>
      <c r="H692" s="110" t="s">
        <v>4858</v>
      </c>
    </row>
    <row r="693" spans="1:8" ht="17.25" customHeight="1">
      <c r="A693" s="27" t="s">
        <v>16876</v>
      </c>
      <c r="B693" s="33" t="s">
        <v>9351</v>
      </c>
      <c r="C693" s="35" t="s">
        <v>107</v>
      </c>
      <c r="D693" s="28" t="s">
        <v>892</v>
      </c>
      <c r="E693" s="107">
        <v>8.0166666666666675</v>
      </c>
      <c r="F693" s="27" t="s">
        <v>9</v>
      </c>
      <c r="G693" s="29" t="s">
        <v>8146</v>
      </c>
      <c r="H693" s="110" t="s">
        <v>4859</v>
      </c>
    </row>
    <row r="694" spans="1:8" ht="17.25" customHeight="1">
      <c r="A694" s="27" t="s">
        <v>16876</v>
      </c>
      <c r="B694" s="33" t="s">
        <v>9351</v>
      </c>
      <c r="C694" s="35" t="s">
        <v>108</v>
      </c>
      <c r="D694" s="28" t="s">
        <v>893</v>
      </c>
      <c r="E694" s="107">
        <v>11.966666666666667</v>
      </c>
      <c r="F694" s="27" t="s">
        <v>9</v>
      </c>
      <c r="G694" s="29" t="s">
        <v>8146</v>
      </c>
      <c r="H694" s="110" t="s">
        <v>4860</v>
      </c>
    </row>
    <row r="695" spans="1:8" ht="17.25" customHeight="1">
      <c r="A695" s="27" t="s">
        <v>16876</v>
      </c>
      <c r="B695" s="33" t="s">
        <v>9351</v>
      </c>
      <c r="C695" s="35" t="s">
        <v>108</v>
      </c>
      <c r="D695" s="28" t="s">
        <v>894</v>
      </c>
      <c r="E695" s="107">
        <v>13</v>
      </c>
      <c r="F695" s="27" t="s">
        <v>9</v>
      </c>
      <c r="G695" s="29" t="s">
        <v>8146</v>
      </c>
      <c r="H695" s="110" t="s">
        <v>4861</v>
      </c>
    </row>
    <row r="696" spans="1:8" ht="17.25" customHeight="1">
      <c r="A696" s="27" t="s">
        <v>16876</v>
      </c>
      <c r="B696" s="33" t="s">
        <v>9351</v>
      </c>
      <c r="C696" s="35" t="s">
        <v>61</v>
      </c>
      <c r="D696" s="28" t="s">
        <v>895</v>
      </c>
      <c r="E696" s="107">
        <v>6.5</v>
      </c>
      <c r="F696" s="27" t="s">
        <v>9</v>
      </c>
      <c r="G696" s="29" t="s">
        <v>8146</v>
      </c>
      <c r="H696" s="110" t="s">
        <v>4862</v>
      </c>
    </row>
    <row r="697" spans="1:8" ht="17.25" customHeight="1">
      <c r="A697" s="27" t="s">
        <v>16876</v>
      </c>
      <c r="B697" s="33" t="s">
        <v>9351</v>
      </c>
      <c r="C697" s="35" t="s">
        <v>108</v>
      </c>
      <c r="D697" s="28" t="s">
        <v>896</v>
      </c>
      <c r="E697" s="107">
        <v>12.35</v>
      </c>
      <c r="F697" s="27" t="s">
        <v>9</v>
      </c>
      <c r="G697" s="29" t="s">
        <v>8146</v>
      </c>
      <c r="H697" s="110" t="s">
        <v>4863</v>
      </c>
    </row>
    <row r="698" spans="1:8" ht="17.25" customHeight="1">
      <c r="A698" s="27" t="s">
        <v>16876</v>
      </c>
      <c r="B698" s="33" t="s">
        <v>9351</v>
      </c>
      <c r="C698" s="35" t="s">
        <v>61</v>
      </c>
      <c r="D698" s="28" t="s">
        <v>897</v>
      </c>
      <c r="E698" s="107">
        <v>5.666666666666667</v>
      </c>
      <c r="F698" s="27" t="s">
        <v>9</v>
      </c>
      <c r="G698" s="29" t="s">
        <v>8146</v>
      </c>
      <c r="H698" s="110" t="s">
        <v>4864</v>
      </c>
    </row>
    <row r="699" spans="1:8" ht="17.25" customHeight="1">
      <c r="A699" s="27" t="s">
        <v>16876</v>
      </c>
      <c r="B699" s="33" t="s">
        <v>9351</v>
      </c>
      <c r="C699" s="35" t="s">
        <v>63</v>
      </c>
      <c r="D699" s="28" t="s">
        <v>898</v>
      </c>
      <c r="E699" s="107">
        <v>6.3166666666666664</v>
      </c>
      <c r="F699" s="27" t="s">
        <v>9</v>
      </c>
      <c r="G699" s="29" t="s">
        <v>8146</v>
      </c>
      <c r="H699" s="110" t="s">
        <v>4865</v>
      </c>
    </row>
    <row r="700" spans="1:8" ht="17.25" customHeight="1">
      <c r="A700" s="27" t="s">
        <v>16876</v>
      </c>
      <c r="B700" s="33" t="s">
        <v>9351</v>
      </c>
      <c r="C700" s="35" t="s">
        <v>64</v>
      </c>
      <c r="D700" s="28" t="s">
        <v>899</v>
      </c>
      <c r="E700" s="107">
        <v>17.683333333333334</v>
      </c>
      <c r="F700" s="27" t="s">
        <v>9</v>
      </c>
      <c r="G700" s="29" t="s">
        <v>8146</v>
      </c>
      <c r="H700" s="110" t="s">
        <v>4866</v>
      </c>
    </row>
    <row r="701" spans="1:8" ht="17.25" customHeight="1">
      <c r="A701" s="27" t="s">
        <v>16876</v>
      </c>
      <c r="B701" s="33" t="s">
        <v>9351</v>
      </c>
      <c r="C701" s="35" t="s">
        <v>64</v>
      </c>
      <c r="D701" s="28" t="s">
        <v>900</v>
      </c>
      <c r="E701" s="107">
        <v>18.416666666666668</v>
      </c>
      <c r="F701" s="27" t="s">
        <v>9</v>
      </c>
      <c r="G701" s="29" t="s">
        <v>8146</v>
      </c>
      <c r="H701" s="110" t="s">
        <v>4867</v>
      </c>
    </row>
    <row r="702" spans="1:8" ht="17.25" customHeight="1">
      <c r="A702" s="27" t="s">
        <v>16876</v>
      </c>
      <c r="B702" s="33" t="s">
        <v>9351</v>
      </c>
      <c r="C702" s="35" t="s">
        <v>56</v>
      </c>
      <c r="D702" s="28" t="s">
        <v>901</v>
      </c>
      <c r="E702" s="107">
        <v>8.0333333333333332</v>
      </c>
      <c r="F702" s="27" t="s">
        <v>9</v>
      </c>
      <c r="G702" s="29" t="s">
        <v>8146</v>
      </c>
      <c r="H702" s="110" t="s">
        <v>4868</v>
      </c>
    </row>
    <row r="703" spans="1:8" ht="17.25" customHeight="1">
      <c r="A703" s="27" t="s">
        <v>16876</v>
      </c>
      <c r="B703" s="33" t="s">
        <v>9351</v>
      </c>
      <c r="C703" s="35" t="s">
        <v>64</v>
      </c>
      <c r="D703" s="28" t="s">
        <v>902</v>
      </c>
      <c r="E703" s="107">
        <v>22.733333333333334</v>
      </c>
      <c r="F703" s="27" t="s">
        <v>9</v>
      </c>
      <c r="G703" s="29" t="s">
        <v>8146</v>
      </c>
      <c r="H703" s="110" t="s">
        <v>4869</v>
      </c>
    </row>
    <row r="704" spans="1:8" ht="17.25" customHeight="1">
      <c r="A704" s="27" t="s">
        <v>16876</v>
      </c>
      <c r="B704" s="33" t="s">
        <v>9351</v>
      </c>
      <c r="C704" s="35" t="s">
        <v>56</v>
      </c>
      <c r="D704" s="28" t="s">
        <v>903</v>
      </c>
      <c r="E704" s="107">
        <v>7.2166666666666668</v>
      </c>
      <c r="F704" s="27" t="s">
        <v>9</v>
      </c>
      <c r="G704" s="29" t="s">
        <v>8146</v>
      </c>
      <c r="H704" s="110" t="s">
        <v>4870</v>
      </c>
    </row>
    <row r="705" spans="1:8" ht="17.25" customHeight="1">
      <c r="A705" s="27" t="s">
        <v>16876</v>
      </c>
      <c r="B705" s="33" t="s">
        <v>9351</v>
      </c>
      <c r="C705" s="35" t="s">
        <v>64</v>
      </c>
      <c r="D705" s="28" t="s">
        <v>904</v>
      </c>
      <c r="E705" s="107">
        <v>17.183333333333334</v>
      </c>
      <c r="F705" s="27" t="s">
        <v>9</v>
      </c>
      <c r="G705" s="29" t="s">
        <v>8146</v>
      </c>
      <c r="H705" s="110" t="s">
        <v>4871</v>
      </c>
    </row>
    <row r="706" spans="1:8" ht="17.25" customHeight="1">
      <c r="A706" s="27" t="s">
        <v>16876</v>
      </c>
      <c r="B706" s="33" t="s">
        <v>9351</v>
      </c>
      <c r="C706" s="35" t="s">
        <v>56</v>
      </c>
      <c r="D706" s="28" t="s">
        <v>905</v>
      </c>
      <c r="E706" s="107">
        <v>6.7833333333333332</v>
      </c>
      <c r="F706" s="27" t="s">
        <v>9</v>
      </c>
      <c r="G706" s="29" t="s">
        <v>8146</v>
      </c>
      <c r="H706" s="110" t="s">
        <v>4872</v>
      </c>
    </row>
    <row r="707" spans="1:8" ht="17.25" customHeight="1">
      <c r="A707" s="27" t="s">
        <v>16876</v>
      </c>
      <c r="B707" s="33" t="s">
        <v>9351</v>
      </c>
      <c r="C707" s="35" t="s">
        <v>56</v>
      </c>
      <c r="D707" s="28" t="s">
        <v>906</v>
      </c>
      <c r="E707" s="107">
        <v>5.4333333333333336</v>
      </c>
      <c r="F707" s="27" t="s">
        <v>9</v>
      </c>
      <c r="G707" s="29" t="s">
        <v>8146</v>
      </c>
      <c r="H707" s="110" t="s">
        <v>4873</v>
      </c>
    </row>
    <row r="708" spans="1:8" ht="17.25" customHeight="1">
      <c r="A708" s="27" t="s">
        <v>16876</v>
      </c>
      <c r="B708" s="33" t="s">
        <v>9352</v>
      </c>
      <c r="C708" s="35" t="s">
        <v>65</v>
      </c>
      <c r="D708" s="28" t="s">
        <v>907</v>
      </c>
      <c r="E708" s="107">
        <v>6.2833333333333332</v>
      </c>
      <c r="F708" s="27" t="s">
        <v>9</v>
      </c>
      <c r="G708" s="29" t="s">
        <v>8146</v>
      </c>
      <c r="H708" s="110" t="s">
        <v>4874</v>
      </c>
    </row>
    <row r="709" spans="1:8" ht="17.25" customHeight="1">
      <c r="A709" s="27" t="s">
        <v>16876</v>
      </c>
      <c r="B709" s="33" t="s">
        <v>9352</v>
      </c>
      <c r="C709" s="35" t="s">
        <v>65</v>
      </c>
      <c r="D709" s="28" t="s">
        <v>908</v>
      </c>
      <c r="E709" s="107">
        <v>7.7166666666666668</v>
      </c>
      <c r="F709" s="27" t="s">
        <v>9</v>
      </c>
      <c r="G709" s="29" t="s">
        <v>8146</v>
      </c>
      <c r="H709" s="110" t="s">
        <v>4875</v>
      </c>
    </row>
    <row r="710" spans="1:8" ht="17.25" customHeight="1">
      <c r="A710" s="27" t="s">
        <v>16876</v>
      </c>
      <c r="B710" s="33" t="s">
        <v>9351</v>
      </c>
      <c r="C710" s="35" t="s">
        <v>109</v>
      </c>
      <c r="D710" s="28" t="s">
        <v>9384</v>
      </c>
      <c r="E710" s="107">
        <v>5.9</v>
      </c>
      <c r="F710" s="27" t="s">
        <v>9</v>
      </c>
      <c r="G710" s="29" t="s">
        <v>8146</v>
      </c>
      <c r="H710" s="110" t="s">
        <v>4876</v>
      </c>
    </row>
    <row r="711" spans="1:8" ht="17.25" customHeight="1">
      <c r="A711" s="27" t="s">
        <v>16876</v>
      </c>
      <c r="B711" s="33" t="s">
        <v>9351</v>
      </c>
      <c r="C711" s="35" t="s">
        <v>109</v>
      </c>
      <c r="D711" s="28" t="s">
        <v>909</v>
      </c>
      <c r="E711" s="107">
        <v>6.9333333333333336</v>
      </c>
      <c r="F711" s="27" t="s">
        <v>9</v>
      </c>
      <c r="G711" s="29" t="s">
        <v>8146</v>
      </c>
      <c r="H711" s="110" t="s">
        <v>4877</v>
      </c>
    </row>
    <row r="712" spans="1:8" ht="17.25" customHeight="1">
      <c r="A712" s="27" t="s">
        <v>16876</v>
      </c>
      <c r="B712" s="33" t="s">
        <v>9353</v>
      </c>
      <c r="C712" s="35" t="s">
        <v>66</v>
      </c>
      <c r="D712" s="28" t="s">
        <v>910</v>
      </c>
      <c r="E712" s="107">
        <v>6.25</v>
      </c>
      <c r="F712" s="27" t="s">
        <v>9</v>
      </c>
      <c r="G712" s="29" t="s">
        <v>8146</v>
      </c>
      <c r="H712" s="110" t="s">
        <v>4878</v>
      </c>
    </row>
    <row r="713" spans="1:8" ht="17.25" customHeight="1">
      <c r="A713" s="27" t="s">
        <v>16876</v>
      </c>
      <c r="B713" s="33" t="s">
        <v>9353</v>
      </c>
      <c r="C713" s="35" t="s">
        <v>66</v>
      </c>
      <c r="D713" s="28" t="s">
        <v>911</v>
      </c>
      <c r="E713" s="107">
        <v>6.333333333333333</v>
      </c>
      <c r="F713" s="27" t="s">
        <v>9</v>
      </c>
      <c r="G713" s="29" t="s">
        <v>8146</v>
      </c>
      <c r="H713" s="110" t="s">
        <v>4879</v>
      </c>
    </row>
    <row r="714" spans="1:8" ht="17.25" customHeight="1">
      <c r="A714" s="27" t="s">
        <v>16876</v>
      </c>
      <c r="B714" s="33" t="s">
        <v>9353</v>
      </c>
      <c r="C714" s="35" t="s">
        <v>66</v>
      </c>
      <c r="D714" s="28" t="s">
        <v>912</v>
      </c>
      <c r="E714" s="107">
        <v>5.5</v>
      </c>
      <c r="F714" s="27" t="s">
        <v>9</v>
      </c>
      <c r="G714" s="29" t="s">
        <v>8146</v>
      </c>
      <c r="H714" s="110" t="s">
        <v>4880</v>
      </c>
    </row>
    <row r="715" spans="1:8" ht="17.25" customHeight="1">
      <c r="A715" s="27" t="s">
        <v>16876</v>
      </c>
      <c r="B715" s="33" t="s">
        <v>9353</v>
      </c>
      <c r="C715" s="35" t="s">
        <v>66</v>
      </c>
      <c r="D715" s="28" t="s">
        <v>913</v>
      </c>
      <c r="E715" s="107">
        <v>6.85</v>
      </c>
      <c r="F715" s="27" t="s">
        <v>9</v>
      </c>
      <c r="G715" s="29" t="s">
        <v>8146</v>
      </c>
      <c r="H715" s="110" t="s">
        <v>4881</v>
      </c>
    </row>
    <row r="716" spans="1:8" ht="17.25" customHeight="1">
      <c r="A716" s="27" t="s">
        <v>16876</v>
      </c>
      <c r="B716" s="33" t="s">
        <v>9353</v>
      </c>
      <c r="C716" s="35" t="s">
        <v>66</v>
      </c>
      <c r="D716" s="28" t="s">
        <v>914</v>
      </c>
      <c r="E716" s="107">
        <v>6.9</v>
      </c>
      <c r="F716" s="27" t="s">
        <v>9</v>
      </c>
      <c r="G716" s="29" t="s">
        <v>8146</v>
      </c>
      <c r="H716" s="110" t="s">
        <v>4882</v>
      </c>
    </row>
    <row r="717" spans="1:8" ht="17.25" customHeight="1">
      <c r="A717" s="27" t="s">
        <v>16876</v>
      </c>
      <c r="B717" s="33" t="s">
        <v>9353</v>
      </c>
      <c r="C717" s="35" t="s">
        <v>66</v>
      </c>
      <c r="D717" s="28" t="s">
        <v>915</v>
      </c>
      <c r="E717" s="107">
        <v>6.1833333333333336</v>
      </c>
      <c r="F717" s="27" t="s">
        <v>9</v>
      </c>
      <c r="G717" s="29" t="s">
        <v>8146</v>
      </c>
      <c r="H717" s="110" t="s">
        <v>4883</v>
      </c>
    </row>
    <row r="718" spans="1:8" ht="17.25" customHeight="1">
      <c r="A718" s="27" t="s">
        <v>16876</v>
      </c>
      <c r="B718" s="33" t="s">
        <v>9353</v>
      </c>
      <c r="C718" s="35" t="s">
        <v>66</v>
      </c>
      <c r="D718" s="28" t="s">
        <v>916</v>
      </c>
      <c r="E718" s="107">
        <v>6.9666666666666668</v>
      </c>
      <c r="F718" s="27" t="s">
        <v>9</v>
      </c>
      <c r="G718" s="29" t="s">
        <v>8146</v>
      </c>
      <c r="H718" s="110" t="s">
        <v>4884</v>
      </c>
    </row>
    <row r="719" spans="1:8" ht="17.25" customHeight="1">
      <c r="A719" s="27" t="s">
        <v>16876</v>
      </c>
      <c r="B719" s="33" t="s">
        <v>9353</v>
      </c>
      <c r="C719" s="35" t="s">
        <v>66</v>
      </c>
      <c r="D719" s="28" t="s">
        <v>917</v>
      </c>
      <c r="E719" s="107">
        <v>7.6333333333333337</v>
      </c>
      <c r="F719" s="27" t="s">
        <v>9</v>
      </c>
      <c r="G719" s="29" t="s">
        <v>8146</v>
      </c>
      <c r="H719" s="110" t="s">
        <v>4885</v>
      </c>
    </row>
    <row r="720" spans="1:8" ht="17.25" customHeight="1">
      <c r="A720" s="27" t="s">
        <v>16876</v>
      </c>
      <c r="B720" s="33" t="s">
        <v>9353</v>
      </c>
      <c r="C720" s="35" t="s">
        <v>66</v>
      </c>
      <c r="D720" s="28" t="s">
        <v>918</v>
      </c>
      <c r="E720" s="107">
        <v>6.75</v>
      </c>
      <c r="F720" s="27" t="s">
        <v>9</v>
      </c>
      <c r="G720" s="29" t="s">
        <v>8146</v>
      </c>
      <c r="H720" s="110" t="s">
        <v>4886</v>
      </c>
    </row>
    <row r="721" spans="1:8" ht="17.25" customHeight="1">
      <c r="A721" s="27" t="s">
        <v>16876</v>
      </c>
      <c r="B721" s="33" t="s">
        <v>9353</v>
      </c>
      <c r="C721" s="35" t="s">
        <v>66</v>
      </c>
      <c r="D721" s="28" t="s">
        <v>919</v>
      </c>
      <c r="E721" s="107">
        <v>6.4</v>
      </c>
      <c r="F721" s="27" t="s">
        <v>9</v>
      </c>
      <c r="G721" s="29" t="s">
        <v>8146</v>
      </c>
      <c r="H721" s="110" t="s">
        <v>4887</v>
      </c>
    </row>
    <row r="722" spans="1:8" ht="17.25" customHeight="1">
      <c r="A722" s="27" t="s">
        <v>16876</v>
      </c>
      <c r="B722" s="33" t="s">
        <v>9353</v>
      </c>
      <c r="C722" s="35" t="s">
        <v>66</v>
      </c>
      <c r="D722" s="28" t="s">
        <v>920</v>
      </c>
      <c r="E722" s="107">
        <v>5.666666666666667</v>
      </c>
      <c r="F722" s="27" t="s">
        <v>9</v>
      </c>
      <c r="G722" s="29" t="s">
        <v>8146</v>
      </c>
      <c r="H722" s="110" t="s">
        <v>4888</v>
      </c>
    </row>
    <row r="723" spans="1:8" ht="17.25" customHeight="1">
      <c r="A723" s="27" t="s">
        <v>16876</v>
      </c>
      <c r="B723" s="33" t="s">
        <v>9353</v>
      </c>
      <c r="C723" s="35" t="s">
        <v>110</v>
      </c>
      <c r="D723" s="28" t="s">
        <v>921</v>
      </c>
      <c r="E723" s="107">
        <v>8.5833333333333339</v>
      </c>
      <c r="F723" s="27" t="s">
        <v>9</v>
      </c>
      <c r="G723" s="29" t="s">
        <v>8146</v>
      </c>
      <c r="H723" s="110" t="s">
        <v>4889</v>
      </c>
    </row>
    <row r="724" spans="1:8" ht="17.25" customHeight="1">
      <c r="A724" s="27" t="s">
        <v>16876</v>
      </c>
      <c r="B724" s="33" t="s">
        <v>9353</v>
      </c>
      <c r="C724" s="35" t="s">
        <v>110</v>
      </c>
      <c r="D724" s="28" t="s">
        <v>922</v>
      </c>
      <c r="E724" s="107">
        <v>7.3</v>
      </c>
      <c r="F724" s="27" t="s">
        <v>9</v>
      </c>
      <c r="G724" s="29" t="s">
        <v>8146</v>
      </c>
      <c r="H724" s="110" t="s">
        <v>4890</v>
      </c>
    </row>
    <row r="725" spans="1:8" ht="17.25" customHeight="1">
      <c r="A725" s="27" t="s">
        <v>16876</v>
      </c>
      <c r="B725" s="33" t="s">
        <v>9353</v>
      </c>
      <c r="C725" s="35" t="s">
        <v>110</v>
      </c>
      <c r="D725" s="28" t="s">
        <v>923</v>
      </c>
      <c r="E725" s="107">
        <v>9.1166666666666671</v>
      </c>
      <c r="F725" s="27" t="s">
        <v>9</v>
      </c>
      <c r="G725" s="29" t="s">
        <v>8146</v>
      </c>
      <c r="H725" s="110" t="s">
        <v>4891</v>
      </c>
    </row>
    <row r="726" spans="1:8" ht="17.25" customHeight="1">
      <c r="A726" s="27" t="s">
        <v>16876</v>
      </c>
      <c r="B726" s="33" t="s">
        <v>9353</v>
      </c>
      <c r="C726" s="35" t="s">
        <v>110</v>
      </c>
      <c r="D726" s="28" t="s">
        <v>924</v>
      </c>
      <c r="E726" s="107">
        <v>8</v>
      </c>
      <c r="F726" s="27" t="s">
        <v>9</v>
      </c>
      <c r="G726" s="29" t="s">
        <v>8146</v>
      </c>
      <c r="H726" s="110" t="s">
        <v>4892</v>
      </c>
    </row>
    <row r="727" spans="1:8" ht="17.25" customHeight="1">
      <c r="A727" s="27" t="s">
        <v>16876</v>
      </c>
      <c r="B727" s="33" t="s">
        <v>9353</v>
      </c>
      <c r="C727" s="35" t="s">
        <v>110</v>
      </c>
      <c r="D727" s="28" t="s">
        <v>925</v>
      </c>
      <c r="E727" s="107">
        <v>10.733333333333333</v>
      </c>
      <c r="F727" s="27" t="s">
        <v>9</v>
      </c>
      <c r="G727" s="29" t="s">
        <v>8146</v>
      </c>
      <c r="H727" s="110" t="s">
        <v>4893</v>
      </c>
    </row>
    <row r="728" spans="1:8" ht="17.25" customHeight="1">
      <c r="A728" s="27" t="s">
        <v>16876</v>
      </c>
      <c r="B728" s="33" t="s">
        <v>9353</v>
      </c>
      <c r="C728" s="35" t="s">
        <v>110</v>
      </c>
      <c r="D728" s="28" t="s">
        <v>926</v>
      </c>
      <c r="E728" s="107">
        <v>11.15</v>
      </c>
      <c r="F728" s="27" t="s">
        <v>9</v>
      </c>
      <c r="G728" s="29" t="s">
        <v>8146</v>
      </c>
      <c r="H728" s="110" t="s">
        <v>4894</v>
      </c>
    </row>
    <row r="729" spans="1:8" ht="17.25" customHeight="1">
      <c r="A729" s="27" t="s">
        <v>16876</v>
      </c>
      <c r="B729" s="33" t="s">
        <v>9353</v>
      </c>
      <c r="C729" s="35" t="s">
        <v>68</v>
      </c>
      <c r="D729" s="28" t="s">
        <v>927</v>
      </c>
      <c r="E729" s="107">
        <v>6.6166666666666663</v>
      </c>
      <c r="F729" s="27" t="s">
        <v>9</v>
      </c>
      <c r="G729" s="29" t="s">
        <v>8146</v>
      </c>
      <c r="H729" s="110" t="s">
        <v>4895</v>
      </c>
    </row>
    <row r="730" spans="1:8" ht="17.25" customHeight="1">
      <c r="A730" s="27" t="s">
        <v>16876</v>
      </c>
      <c r="B730" s="33" t="s">
        <v>9353</v>
      </c>
      <c r="C730" s="35" t="s">
        <v>69</v>
      </c>
      <c r="D730" s="28" t="s">
        <v>928</v>
      </c>
      <c r="E730" s="107">
        <v>6.9333333333333336</v>
      </c>
      <c r="F730" s="27" t="s">
        <v>9</v>
      </c>
      <c r="G730" s="29" t="s">
        <v>8146</v>
      </c>
      <c r="H730" s="110" t="s">
        <v>4896</v>
      </c>
    </row>
    <row r="731" spans="1:8" ht="17.25" customHeight="1">
      <c r="A731" s="27" t="s">
        <v>16876</v>
      </c>
      <c r="B731" s="33" t="s">
        <v>9353</v>
      </c>
      <c r="C731" s="35" t="s">
        <v>67</v>
      </c>
      <c r="D731" s="28" t="s">
        <v>929</v>
      </c>
      <c r="E731" s="107">
        <v>7.8666666666666663</v>
      </c>
      <c r="F731" s="27" t="s">
        <v>9</v>
      </c>
      <c r="G731" s="29" t="s">
        <v>8146</v>
      </c>
      <c r="H731" s="110" t="s">
        <v>4897</v>
      </c>
    </row>
    <row r="732" spans="1:8" ht="17.25" customHeight="1">
      <c r="A732" s="27" t="s">
        <v>16876</v>
      </c>
      <c r="B732" s="33" t="s">
        <v>9353</v>
      </c>
      <c r="C732" s="35" t="s">
        <v>68</v>
      </c>
      <c r="D732" s="28" t="s">
        <v>930</v>
      </c>
      <c r="E732" s="107">
        <v>7.15</v>
      </c>
      <c r="F732" s="27" t="s">
        <v>9</v>
      </c>
      <c r="G732" s="29" t="s">
        <v>8146</v>
      </c>
      <c r="H732" s="110" t="s">
        <v>4898</v>
      </c>
    </row>
    <row r="733" spans="1:8" ht="17.25" customHeight="1">
      <c r="A733" s="27" t="s">
        <v>16876</v>
      </c>
      <c r="B733" s="33" t="s">
        <v>9353</v>
      </c>
      <c r="C733" s="35" t="s">
        <v>69</v>
      </c>
      <c r="D733" s="28" t="s">
        <v>931</v>
      </c>
      <c r="E733" s="107">
        <v>6.5333333333333332</v>
      </c>
      <c r="F733" s="27" t="s">
        <v>9</v>
      </c>
      <c r="G733" s="29" t="s">
        <v>8146</v>
      </c>
      <c r="H733" s="110" t="s">
        <v>4899</v>
      </c>
    </row>
    <row r="734" spans="1:8" ht="17.25" customHeight="1">
      <c r="A734" s="27" t="s">
        <v>16876</v>
      </c>
      <c r="B734" s="33" t="s">
        <v>9353</v>
      </c>
      <c r="C734" s="35" t="s">
        <v>67</v>
      </c>
      <c r="D734" s="28" t="s">
        <v>932</v>
      </c>
      <c r="E734" s="107">
        <v>7.9833333333333334</v>
      </c>
      <c r="F734" s="27" t="s">
        <v>9</v>
      </c>
      <c r="G734" s="29" t="s">
        <v>8146</v>
      </c>
      <c r="H734" s="110" t="s">
        <v>4900</v>
      </c>
    </row>
    <row r="735" spans="1:8" ht="17.25" customHeight="1">
      <c r="A735" s="27" t="s">
        <v>16876</v>
      </c>
      <c r="B735" s="33" t="s">
        <v>9353</v>
      </c>
      <c r="C735" s="35" t="s">
        <v>68</v>
      </c>
      <c r="D735" s="28" t="s">
        <v>933</v>
      </c>
      <c r="E735" s="107">
        <v>7</v>
      </c>
      <c r="F735" s="27" t="s">
        <v>9</v>
      </c>
      <c r="G735" s="29" t="s">
        <v>8146</v>
      </c>
      <c r="H735" s="110" t="s">
        <v>4901</v>
      </c>
    </row>
    <row r="736" spans="1:8" ht="17.25" customHeight="1">
      <c r="A736" s="27" t="s">
        <v>16876</v>
      </c>
      <c r="B736" s="33" t="s">
        <v>9353</v>
      </c>
      <c r="C736" s="35" t="s">
        <v>67</v>
      </c>
      <c r="D736" s="28" t="s">
        <v>934</v>
      </c>
      <c r="E736" s="107">
        <v>8.1333333333333329</v>
      </c>
      <c r="F736" s="27" t="s">
        <v>9</v>
      </c>
      <c r="G736" s="29" t="s">
        <v>8146</v>
      </c>
      <c r="H736" s="110" t="s">
        <v>4902</v>
      </c>
    </row>
    <row r="737" spans="1:8" ht="17.25" customHeight="1">
      <c r="A737" s="27" t="s">
        <v>16876</v>
      </c>
      <c r="B737" s="33" t="s">
        <v>9353</v>
      </c>
      <c r="C737" s="35" t="s">
        <v>69</v>
      </c>
      <c r="D737" s="28" t="s">
        <v>935</v>
      </c>
      <c r="E737" s="107">
        <v>6.583333333333333</v>
      </c>
      <c r="F737" s="27" t="s">
        <v>9</v>
      </c>
      <c r="G737" s="29" t="s">
        <v>8146</v>
      </c>
      <c r="H737" s="110" t="s">
        <v>4903</v>
      </c>
    </row>
    <row r="738" spans="1:8" ht="17.25" customHeight="1">
      <c r="A738" s="27" t="s">
        <v>16876</v>
      </c>
      <c r="B738" s="33" t="s">
        <v>9353</v>
      </c>
      <c r="C738" s="35" t="s">
        <v>68</v>
      </c>
      <c r="D738" s="28" t="s">
        <v>936</v>
      </c>
      <c r="E738" s="107">
        <v>6.8</v>
      </c>
      <c r="F738" s="27" t="s">
        <v>9</v>
      </c>
      <c r="G738" s="29" t="s">
        <v>8146</v>
      </c>
      <c r="H738" s="110" t="s">
        <v>4904</v>
      </c>
    </row>
    <row r="739" spans="1:8" ht="17.25" customHeight="1">
      <c r="A739" s="27" t="s">
        <v>16876</v>
      </c>
      <c r="B739" s="33" t="s">
        <v>9353</v>
      </c>
      <c r="C739" s="35" t="s">
        <v>67</v>
      </c>
      <c r="D739" s="28" t="s">
        <v>937</v>
      </c>
      <c r="E739" s="107">
        <v>7.95</v>
      </c>
      <c r="F739" s="27" t="s">
        <v>9</v>
      </c>
      <c r="G739" s="29" t="s">
        <v>8146</v>
      </c>
      <c r="H739" s="110" t="s">
        <v>4905</v>
      </c>
    </row>
    <row r="740" spans="1:8" ht="17.25" customHeight="1">
      <c r="A740" s="27" t="s">
        <v>16876</v>
      </c>
      <c r="B740" s="33" t="s">
        <v>9353</v>
      </c>
      <c r="C740" s="35" t="s">
        <v>69</v>
      </c>
      <c r="D740" s="28" t="s">
        <v>938</v>
      </c>
      <c r="E740" s="107">
        <v>6.55</v>
      </c>
      <c r="F740" s="27" t="s">
        <v>9</v>
      </c>
      <c r="G740" s="29" t="s">
        <v>8146</v>
      </c>
      <c r="H740" s="110" t="s">
        <v>4906</v>
      </c>
    </row>
    <row r="741" spans="1:8" ht="17.25" customHeight="1">
      <c r="A741" s="27" t="s">
        <v>16876</v>
      </c>
      <c r="B741" s="33" t="s">
        <v>9353</v>
      </c>
      <c r="C741" s="35" t="s">
        <v>68</v>
      </c>
      <c r="D741" s="28" t="s">
        <v>939</v>
      </c>
      <c r="E741" s="107">
        <v>8.0166666666666675</v>
      </c>
      <c r="F741" s="27" t="s">
        <v>9</v>
      </c>
      <c r="G741" s="29" t="s">
        <v>8146</v>
      </c>
      <c r="H741" s="110" t="s">
        <v>4907</v>
      </c>
    </row>
    <row r="742" spans="1:8" ht="17.25" customHeight="1">
      <c r="A742" s="27" t="s">
        <v>16876</v>
      </c>
      <c r="B742" s="33" t="s">
        <v>9353</v>
      </c>
      <c r="C742" s="35" t="s">
        <v>69</v>
      </c>
      <c r="D742" s="28" t="s">
        <v>940</v>
      </c>
      <c r="E742" s="107">
        <v>6.3</v>
      </c>
      <c r="F742" s="27" t="s">
        <v>9</v>
      </c>
      <c r="G742" s="29" t="s">
        <v>8146</v>
      </c>
      <c r="H742" s="110" t="s">
        <v>4908</v>
      </c>
    </row>
    <row r="743" spans="1:8" ht="17.25" customHeight="1">
      <c r="A743" s="27" t="s">
        <v>16876</v>
      </c>
      <c r="B743" s="33" t="s">
        <v>9353</v>
      </c>
      <c r="C743" s="35" t="s">
        <v>68</v>
      </c>
      <c r="D743" s="28" t="s">
        <v>941</v>
      </c>
      <c r="E743" s="107">
        <v>7.25</v>
      </c>
      <c r="F743" s="27" t="s">
        <v>9</v>
      </c>
      <c r="G743" s="29" t="s">
        <v>8146</v>
      </c>
      <c r="H743" s="110" t="s">
        <v>4909</v>
      </c>
    </row>
    <row r="744" spans="1:8" ht="17.25" customHeight="1">
      <c r="A744" s="27" t="s">
        <v>16876</v>
      </c>
      <c r="B744" s="33" t="s">
        <v>9353</v>
      </c>
      <c r="C744" s="35" t="s">
        <v>67</v>
      </c>
      <c r="D744" s="28" t="s">
        <v>942</v>
      </c>
      <c r="E744" s="107">
        <v>7.8833333333333337</v>
      </c>
      <c r="F744" s="27" t="s">
        <v>9</v>
      </c>
      <c r="G744" s="29" t="s">
        <v>8146</v>
      </c>
      <c r="H744" s="110" t="s">
        <v>4910</v>
      </c>
    </row>
    <row r="745" spans="1:8" ht="17.25" customHeight="1">
      <c r="A745" s="27" t="s">
        <v>16876</v>
      </c>
      <c r="B745" s="33" t="s">
        <v>9353</v>
      </c>
      <c r="C745" s="35" t="s">
        <v>67</v>
      </c>
      <c r="D745" s="28" t="s">
        <v>943</v>
      </c>
      <c r="E745" s="107">
        <v>7.8833333333333337</v>
      </c>
      <c r="F745" s="27" t="s">
        <v>9</v>
      </c>
      <c r="G745" s="29" t="s">
        <v>8146</v>
      </c>
      <c r="H745" s="110" t="s">
        <v>4911</v>
      </c>
    </row>
    <row r="746" spans="1:8" ht="17.25" customHeight="1">
      <c r="A746" s="27" t="s">
        <v>16876</v>
      </c>
      <c r="B746" s="33" t="s">
        <v>9353</v>
      </c>
      <c r="C746" s="35" t="s">
        <v>69</v>
      </c>
      <c r="D746" s="28" t="s">
        <v>944</v>
      </c>
      <c r="E746" s="107">
        <v>6.083333333333333</v>
      </c>
      <c r="F746" s="27" t="s">
        <v>9</v>
      </c>
      <c r="G746" s="29" t="s">
        <v>8146</v>
      </c>
      <c r="H746" s="110" t="s">
        <v>4912</v>
      </c>
    </row>
    <row r="747" spans="1:8" ht="17.25" customHeight="1">
      <c r="A747" s="27" t="s">
        <v>16876</v>
      </c>
      <c r="B747" s="33" t="s">
        <v>9353</v>
      </c>
      <c r="C747" s="35" t="s">
        <v>68</v>
      </c>
      <c r="D747" s="28" t="s">
        <v>945</v>
      </c>
      <c r="E747" s="107">
        <v>7.6166666666666663</v>
      </c>
      <c r="F747" s="27" t="s">
        <v>9</v>
      </c>
      <c r="G747" s="29" t="s">
        <v>8146</v>
      </c>
      <c r="H747" s="110" t="s">
        <v>4913</v>
      </c>
    </row>
    <row r="748" spans="1:8" ht="17.25" customHeight="1">
      <c r="A748" s="27" t="s">
        <v>16876</v>
      </c>
      <c r="B748" s="33" t="s">
        <v>9353</v>
      </c>
      <c r="C748" s="35" t="s">
        <v>67</v>
      </c>
      <c r="D748" s="28" t="s">
        <v>946</v>
      </c>
      <c r="E748" s="107">
        <v>6.8</v>
      </c>
      <c r="F748" s="27" t="s">
        <v>9</v>
      </c>
      <c r="G748" s="29" t="s">
        <v>8146</v>
      </c>
      <c r="H748" s="110" t="s">
        <v>4914</v>
      </c>
    </row>
    <row r="749" spans="1:8" ht="17.25" customHeight="1">
      <c r="A749" s="27" t="s">
        <v>16876</v>
      </c>
      <c r="B749" s="33" t="s">
        <v>9353</v>
      </c>
      <c r="C749" s="35" t="s">
        <v>69</v>
      </c>
      <c r="D749" s="28" t="s">
        <v>947</v>
      </c>
      <c r="E749" s="107">
        <v>6.4833333333333334</v>
      </c>
      <c r="F749" s="27" t="s">
        <v>9</v>
      </c>
      <c r="G749" s="29" t="s">
        <v>8146</v>
      </c>
      <c r="H749" s="110" t="s">
        <v>4915</v>
      </c>
    </row>
    <row r="750" spans="1:8" ht="17.25" customHeight="1">
      <c r="A750" s="27" t="s">
        <v>16876</v>
      </c>
      <c r="B750" s="33" t="s">
        <v>9353</v>
      </c>
      <c r="C750" s="35" t="s">
        <v>68</v>
      </c>
      <c r="D750" s="28" t="s">
        <v>948</v>
      </c>
      <c r="E750" s="107">
        <v>6.5666666666666664</v>
      </c>
      <c r="F750" s="27" t="s">
        <v>9</v>
      </c>
      <c r="G750" s="29" t="s">
        <v>8146</v>
      </c>
      <c r="H750" s="110" t="s">
        <v>4916</v>
      </c>
    </row>
    <row r="751" spans="1:8" ht="17.25" customHeight="1">
      <c r="A751" s="27" t="s">
        <v>16876</v>
      </c>
      <c r="B751" s="33" t="s">
        <v>9353</v>
      </c>
      <c r="C751" s="35" t="s">
        <v>67</v>
      </c>
      <c r="D751" s="28" t="s">
        <v>949</v>
      </c>
      <c r="E751" s="107">
        <v>7.6833333333333336</v>
      </c>
      <c r="F751" s="27" t="s">
        <v>9</v>
      </c>
      <c r="G751" s="29" t="s">
        <v>8146</v>
      </c>
      <c r="H751" s="110" t="s">
        <v>4917</v>
      </c>
    </row>
    <row r="752" spans="1:8" ht="17.25" customHeight="1">
      <c r="A752" s="27" t="s">
        <v>16876</v>
      </c>
      <c r="B752" s="33" t="s">
        <v>9353</v>
      </c>
      <c r="C752" s="35" t="s">
        <v>69</v>
      </c>
      <c r="D752" s="28" t="s">
        <v>950</v>
      </c>
      <c r="E752" s="107">
        <v>5.5666666666666664</v>
      </c>
      <c r="F752" s="27" t="s">
        <v>9</v>
      </c>
      <c r="G752" s="29" t="s">
        <v>8146</v>
      </c>
      <c r="H752" s="110" t="s">
        <v>4918</v>
      </c>
    </row>
    <row r="753" spans="1:8" ht="17.25" customHeight="1">
      <c r="A753" s="27" t="s">
        <v>16876</v>
      </c>
      <c r="B753" s="33" t="s">
        <v>9353</v>
      </c>
      <c r="C753" s="35" t="s">
        <v>68</v>
      </c>
      <c r="D753" s="28" t="s">
        <v>951</v>
      </c>
      <c r="E753" s="107">
        <v>6.583333333333333</v>
      </c>
      <c r="F753" s="27" t="s">
        <v>9</v>
      </c>
      <c r="G753" s="29" t="s">
        <v>8146</v>
      </c>
      <c r="H753" s="110" t="s">
        <v>4919</v>
      </c>
    </row>
    <row r="754" spans="1:8" ht="17.25" customHeight="1">
      <c r="A754" s="27" t="s">
        <v>16876</v>
      </c>
      <c r="B754" s="33" t="s">
        <v>9353</v>
      </c>
      <c r="C754" s="35" t="s">
        <v>67</v>
      </c>
      <c r="D754" s="28" t="s">
        <v>952</v>
      </c>
      <c r="E754" s="107">
        <v>6.35</v>
      </c>
      <c r="F754" s="27" t="s">
        <v>9</v>
      </c>
      <c r="G754" s="29" t="s">
        <v>8146</v>
      </c>
      <c r="H754" s="110" t="s">
        <v>4920</v>
      </c>
    </row>
    <row r="755" spans="1:8" ht="17.25" customHeight="1">
      <c r="A755" s="27" t="s">
        <v>16876</v>
      </c>
      <c r="B755" s="33" t="s">
        <v>9353</v>
      </c>
      <c r="C755" s="35" t="s">
        <v>68</v>
      </c>
      <c r="D755" s="28" t="s">
        <v>953</v>
      </c>
      <c r="E755" s="107">
        <v>6.5</v>
      </c>
      <c r="F755" s="27" t="s">
        <v>9</v>
      </c>
      <c r="G755" s="29" t="s">
        <v>8146</v>
      </c>
      <c r="H755" s="110" t="s">
        <v>4921</v>
      </c>
    </row>
    <row r="756" spans="1:8" ht="17.25" customHeight="1">
      <c r="A756" s="27" t="s">
        <v>16876</v>
      </c>
      <c r="B756" s="33" t="s">
        <v>9353</v>
      </c>
      <c r="C756" s="35" t="s">
        <v>69</v>
      </c>
      <c r="D756" s="28" t="s">
        <v>954</v>
      </c>
      <c r="E756" s="107">
        <v>6.666666666666667</v>
      </c>
      <c r="F756" s="27" t="s">
        <v>9</v>
      </c>
      <c r="G756" s="29" t="s">
        <v>8146</v>
      </c>
      <c r="H756" s="110" t="s">
        <v>4922</v>
      </c>
    </row>
    <row r="757" spans="1:8" ht="17.25" customHeight="1">
      <c r="A757" s="27" t="s">
        <v>16876</v>
      </c>
      <c r="B757" s="33" t="s">
        <v>9353</v>
      </c>
      <c r="C757" s="35" t="s">
        <v>67</v>
      </c>
      <c r="D757" s="28" t="s">
        <v>955</v>
      </c>
      <c r="E757" s="107">
        <v>7.2166666666666668</v>
      </c>
      <c r="F757" s="27" t="s">
        <v>9</v>
      </c>
      <c r="G757" s="29" t="s">
        <v>8146</v>
      </c>
      <c r="H757" s="110" t="s">
        <v>4923</v>
      </c>
    </row>
    <row r="758" spans="1:8" ht="17.25" customHeight="1">
      <c r="A758" s="27" t="s">
        <v>16876</v>
      </c>
      <c r="B758" s="33" t="s">
        <v>9353</v>
      </c>
      <c r="C758" s="35" t="s">
        <v>68</v>
      </c>
      <c r="D758" s="28" t="s">
        <v>956</v>
      </c>
      <c r="E758" s="107">
        <v>7.3666666666666663</v>
      </c>
      <c r="F758" s="27" t="s">
        <v>9</v>
      </c>
      <c r="G758" s="29" t="s">
        <v>8146</v>
      </c>
      <c r="H758" s="110" t="s">
        <v>4924</v>
      </c>
    </row>
    <row r="759" spans="1:8" ht="17.25" customHeight="1">
      <c r="A759" s="27" t="s">
        <v>16876</v>
      </c>
      <c r="B759" s="33" t="s">
        <v>9353</v>
      </c>
      <c r="C759" s="35" t="s">
        <v>67</v>
      </c>
      <c r="D759" s="28" t="s">
        <v>957</v>
      </c>
      <c r="E759" s="107">
        <v>6.8833333333333337</v>
      </c>
      <c r="F759" s="27" t="s">
        <v>9</v>
      </c>
      <c r="G759" s="29" t="s">
        <v>8146</v>
      </c>
      <c r="H759" s="110" t="s">
        <v>4925</v>
      </c>
    </row>
    <row r="760" spans="1:8" ht="17.25" customHeight="1">
      <c r="A760" s="27" t="s">
        <v>16876</v>
      </c>
      <c r="B760" s="33" t="s">
        <v>9353</v>
      </c>
      <c r="C760" s="35" t="s">
        <v>69</v>
      </c>
      <c r="D760" s="28" t="s">
        <v>958</v>
      </c>
      <c r="E760" s="107">
        <v>6.7</v>
      </c>
      <c r="F760" s="27" t="s">
        <v>9</v>
      </c>
      <c r="G760" s="29" t="s">
        <v>8146</v>
      </c>
      <c r="H760" s="110" t="s">
        <v>4926</v>
      </c>
    </row>
    <row r="761" spans="1:8" ht="17.25" customHeight="1">
      <c r="A761" s="27" t="s">
        <v>16876</v>
      </c>
      <c r="B761" s="33" t="s">
        <v>9353</v>
      </c>
      <c r="C761" s="35" t="s">
        <v>68</v>
      </c>
      <c r="D761" s="28" t="s">
        <v>959</v>
      </c>
      <c r="E761" s="107">
        <v>7.166666666666667</v>
      </c>
      <c r="F761" s="27" t="s">
        <v>9</v>
      </c>
      <c r="G761" s="29" t="s">
        <v>8146</v>
      </c>
      <c r="H761" s="110" t="s">
        <v>4927</v>
      </c>
    </row>
    <row r="762" spans="1:8" ht="17.25" customHeight="1">
      <c r="A762" s="27" t="s">
        <v>16876</v>
      </c>
      <c r="B762" s="33" t="s">
        <v>9353</v>
      </c>
      <c r="C762" s="35" t="s">
        <v>70</v>
      </c>
      <c r="D762" s="28" t="s">
        <v>960</v>
      </c>
      <c r="E762" s="107">
        <v>6.9</v>
      </c>
      <c r="F762" s="27" t="s">
        <v>9</v>
      </c>
      <c r="G762" s="29" t="s">
        <v>8146</v>
      </c>
      <c r="H762" s="110" t="s">
        <v>4928</v>
      </c>
    </row>
    <row r="763" spans="1:8" ht="17.25" customHeight="1">
      <c r="A763" s="27" t="s">
        <v>16876</v>
      </c>
      <c r="B763" s="33" t="s">
        <v>9353</v>
      </c>
      <c r="C763" s="35" t="s">
        <v>70</v>
      </c>
      <c r="D763" s="28" t="s">
        <v>961</v>
      </c>
      <c r="E763" s="107">
        <v>6.9333333333333336</v>
      </c>
      <c r="F763" s="27" t="s">
        <v>9</v>
      </c>
      <c r="G763" s="29" t="s">
        <v>8146</v>
      </c>
      <c r="H763" s="110" t="s">
        <v>4929</v>
      </c>
    </row>
    <row r="764" spans="1:8" ht="17.25" customHeight="1">
      <c r="A764" s="27" t="s">
        <v>16876</v>
      </c>
      <c r="B764" s="33" t="s">
        <v>9353</v>
      </c>
      <c r="C764" s="35" t="s">
        <v>70</v>
      </c>
      <c r="D764" s="28" t="s">
        <v>962</v>
      </c>
      <c r="E764" s="107">
        <v>6.95</v>
      </c>
      <c r="F764" s="27" t="s">
        <v>9</v>
      </c>
      <c r="G764" s="29" t="s">
        <v>8146</v>
      </c>
      <c r="H764" s="110" t="s">
        <v>4930</v>
      </c>
    </row>
    <row r="765" spans="1:8" ht="17.25" customHeight="1">
      <c r="A765" s="27" t="s">
        <v>16876</v>
      </c>
      <c r="B765" s="33" t="s">
        <v>9353</v>
      </c>
      <c r="C765" s="35" t="s">
        <v>70</v>
      </c>
      <c r="D765" s="28" t="s">
        <v>963</v>
      </c>
      <c r="E765" s="107">
        <v>7.2166666666666668</v>
      </c>
      <c r="F765" s="27" t="s">
        <v>9</v>
      </c>
      <c r="G765" s="29" t="s">
        <v>8146</v>
      </c>
      <c r="H765" s="110" t="s">
        <v>4931</v>
      </c>
    </row>
    <row r="766" spans="1:8" ht="17.25" customHeight="1">
      <c r="A766" s="27" t="s">
        <v>16876</v>
      </c>
      <c r="B766" s="33" t="s">
        <v>9353</v>
      </c>
      <c r="C766" s="35" t="s">
        <v>70</v>
      </c>
      <c r="D766" s="28" t="s">
        <v>964</v>
      </c>
      <c r="E766" s="107">
        <v>6.1</v>
      </c>
      <c r="F766" s="27" t="s">
        <v>9</v>
      </c>
      <c r="G766" s="29" t="s">
        <v>8146</v>
      </c>
      <c r="H766" s="110" t="s">
        <v>4932</v>
      </c>
    </row>
    <row r="767" spans="1:8" ht="17.25" customHeight="1">
      <c r="A767" s="27" t="s">
        <v>16876</v>
      </c>
      <c r="B767" s="33" t="s">
        <v>9353</v>
      </c>
      <c r="C767" s="35" t="s">
        <v>70</v>
      </c>
      <c r="D767" s="28" t="s">
        <v>965</v>
      </c>
      <c r="E767" s="107">
        <v>6.0166666666666666</v>
      </c>
      <c r="F767" s="27" t="s">
        <v>9</v>
      </c>
      <c r="G767" s="29" t="s">
        <v>8146</v>
      </c>
      <c r="H767" s="110" t="s">
        <v>4933</v>
      </c>
    </row>
    <row r="768" spans="1:8" ht="17.25" customHeight="1">
      <c r="A768" s="27" t="s">
        <v>16876</v>
      </c>
      <c r="B768" s="33" t="s">
        <v>9353</v>
      </c>
      <c r="C768" s="35" t="s">
        <v>70</v>
      </c>
      <c r="D768" s="28" t="s">
        <v>966</v>
      </c>
      <c r="E768" s="107">
        <v>7.5166666666666666</v>
      </c>
      <c r="F768" s="27" t="s">
        <v>9</v>
      </c>
      <c r="G768" s="29" t="s">
        <v>8146</v>
      </c>
      <c r="H768" s="110" t="s">
        <v>4934</v>
      </c>
    </row>
    <row r="769" spans="1:8" ht="17.25" customHeight="1">
      <c r="A769" s="27" t="s">
        <v>16876</v>
      </c>
      <c r="B769" s="33" t="s">
        <v>9353</v>
      </c>
      <c r="C769" s="35" t="s">
        <v>70</v>
      </c>
      <c r="D769" s="28" t="s">
        <v>967</v>
      </c>
      <c r="E769" s="107">
        <v>6.916666666666667</v>
      </c>
      <c r="F769" s="27" t="s">
        <v>9</v>
      </c>
      <c r="G769" s="29" t="s">
        <v>8146</v>
      </c>
      <c r="H769" s="110" t="s">
        <v>4935</v>
      </c>
    </row>
    <row r="770" spans="1:8" ht="17.25" customHeight="1">
      <c r="A770" s="27" t="s">
        <v>16876</v>
      </c>
      <c r="B770" s="33" t="s">
        <v>9353</v>
      </c>
      <c r="C770" s="35" t="s">
        <v>70</v>
      </c>
      <c r="D770" s="28" t="s">
        <v>968</v>
      </c>
      <c r="E770" s="107">
        <v>6.7</v>
      </c>
      <c r="F770" s="27" t="s">
        <v>9</v>
      </c>
      <c r="G770" s="29" t="s">
        <v>8146</v>
      </c>
      <c r="H770" s="110" t="s">
        <v>4936</v>
      </c>
    </row>
    <row r="771" spans="1:8" ht="17.25" customHeight="1">
      <c r="A771" s="27" t="s">
        <v>16876</v>
      </c>
      <c r="B771" s="33" t="s">
        <v>9353</v>
      </c>
      <c r="C771" s="35" t="s">
        <v>70</v>
      </c>
      <c r="D771" s="28" t="s">
        <v>969</v>
      </c>
      <c r="E771" s="107">
        <v>6.7666666666666666</v>
      </c>
      <c r="F771" s="27" t="s">
        <v>9</v>
      </c>
      <c r="G771" s="29" t="s">
        <v>8146</v>
      </c>
      <c r="H771" s="110" t="s">
        <v>4937</v>
      </c>
    </row>
    <row r="772" spans="1:8" ht="17.25" customHeight="1">
      <c r="A772" s="27" t="s">
        <v>16876</v>
      </c>
      <c r="B772" s="33" t="s">
        <v>9353</v>
      </c>
      <c r="C772" s="35" t="s">
        <v>70</v>
      </c>
      <c r="D772" s="28" t="s">
        <v>970</v>
      </c>
      <c r="E772" s="107">
        <v>6.2333333333333334</v>
      </c>
      <c r="F772" s="27" t="s">
        <v>9</v>
      </c>
      <c r="G772" s="29" t="s">
        <v>8146</v>
      </c>
      <c r="H772" s="110" t="s">
        <v>4938</v>
      </c>
    </row>
    <row r="773" spans="1:8" ht="17.25" customHeight="1">
      <c r="A773" s="27" t="s">
        <v>16876</v>
      </c>
      <c r="B773" s="33" t="s">
        <v>9353</v>
      </c>
      <c r="C773" s="35" t="s">
        <v>70</v>
      </c>
      <c r="D773" s="28" t="s">
        <v>971</v>
      </c>
      <c r="E773" s="107">
        <v>7.4833333333333334</v>
      </c>
      <c r="F773" s="27" t="s">
        <v>9</v>
      </c>
      <c r="G773" s="29" t="s">
        <v>8146</v>
      </c>
      <c r="H773" s="110" t="s">
        <v>4939</v>
      </c>
    </row>
    <row r="774" spans="1:8" ht="17.25" customHeight="1">
      <c r="A774" s="27" t="s">
        <v>16876</v>
      </c>
      <c r="B774" s="33" t="s">
        <v>9353</v>
      </c>
      <c r="C774" s="35" t="s">
        <v>70</v>
      </c>
      <c r="D774" s="28" t="s">
        <v>972</v>
      </c>
      <c r="E774" s="107">
        <v>6.0666666666666664</v>
      </c>
      <c r="F774" s="27" t="s">
        <v>9</v>
      </c>
      <c r="G774" s="29" t="s">
        <v>8146</v>
      </c>
      <c r="H774" s="110" t="s">
        <v>4940</v>
      </c>
    </row>
    <row r="775" spans="1:8" ht="17.25" customHeight="1">
      <c r="A775" s="27" t="s">
        <v>16876</v>
      </c>
      <c r="B775" s="33" t="s">
        <v>9353</v>
      </c>
      <c r="C775" s="35" t="s">
        <v>70</v>
      </c>
      <c r="D775" s="28" t="s">
        <v>973</v>
      </c>
      <c r="E775" s="107">
        <v>6.8666666666666663</v>
      </c>
      <c r="F775" s="27" t="s">
        <v>9</v>
      </c>
      <c r="G775" s="29" t="s">
        <v>8146</v>
      </c>
      <c r="H775" s="110" t="s">
        <v>4941</v>
      </c>
    </row>
    <row r="776" spans="1:8" ht="17.25" customHeight="1">
      <c r="A776" s="27" t="s">
        <v>16876</v>
      </c>
      <c r="B776" s="33" t="s">
        <v>9353</v>
      </c>
      <c r="C776" s="35" t="s">
        <v>70</v>
      </c>
      <c r="D776" s="28" t="s">
        <v>974</v>
      </c>
      <c r="E776" s="107">
        <v>6.5</v>
      </c>
      <c r="F776" s="27" t="s">
        <v>9</v>
      </c>
      <c r="G776" s="29" t="s">
        <v>8146</v>
      </c>
      <c r="H776" s="110" t="s">
        <v>4942</v>
      </c>
    </row>
    <row r="777" spans="1:8" ht="17.25" customHeight="1">
      <c r="A777" s="27" t="s">
        <v>16876</v>
      </c>
      <c r="B777" s="33" t="s">
        <v>9353</v>
      </c>
      <c r="C777" s="35" t="s">
        <v>72</v>
      </c>
      <c r="D777" s="28" t="s">
        <v>975</v>
      </c>
      <c r="E777" s="107">
        <v>5.85</v>
      </c>
      <c r="F777" s="27" t="s">
        <v>9</v>
      </c>
      <c r="G777" s="29" t="s">
        <v>8146</v>
      </c>
      <c r="H777" s="110" t="s">
        <v>4943</v>
      </c>
    </row>
    <row r="778" spans="1:8" ht="17.25" customHeight="1">
      <c r="A778" s="27" t="s">
        <v>16876</v>
      </c>
      <c r="B778" s="33" t="s">
        <v>9353</v>
      </c>
      <c r="C778" s="35" t="s">
        <v>73</v>
      </c>
      <c r="D778" s="28" t="s">
        <v>976</v>
      </c>
      <c r="E778" s="107">
        <v>7.2166666666666668</v>
      </c>
      <c r="F778" s="27" t="s">
        <v>9</v>
      </c>
      <c r="G778" s="29" t="s">
        <v>8146</v>
      </c>
      <c r="H778" s="110" t="s">
        <v>4944</v>
      </c>
    </row>
    <row r="779" spans="1:8" ht="17.25" customHeight="1">
      <c r="A779" s="27" t="s">
        <v>16876</v>
      </c>
      <c r="B779" s="33" t="s">
        <v>9353</v>
      </c>
      <c r="C779" s="35" t="s">
        <v>72</v>
      </c>
      <c r="D779" s="28" t="s">
        <v>977</v>
      </c>
      <c r="E779" s="107">
        <v>5.85</v>
      </c>
      <c r="F779" s="27" t="s">
        <v>9</v>
      </c>
      <c r="G779" s="29" t="s">
        <v>8146</v>
      </c>
      <c r="H779" s="110" t="s">
        <v>4945</v>
      </c>
    </row>
    <row r="780" spans="1:8" ht="17.25" customHeight="1">
      <c r="A780" s="27" t="s">
        <v>16876</v>
      </c>
      <c r="B780" s="33" t="s">
        <v>9353</v>
      </c>
      <c r="C780" s="35" t="s">
        <v>73</v>
      </c>
      <c r="D780" s="28" t="s">
        <v>978</v>
      </c>
      <c r="E780" s="107">
        <v>7.5333333333333332</v>
      </c>
      <c r="F780" s="27" t="s">
        <v>9</v>
      </c>
      <c r="G780" s="29" t="s">
        <v>8146</v>
      </c>
      <c r="H780" s="110" t="s">
        <v>4946</v>
      </c>
    </row>
    <row r="781" spans="1:8" ht="17.25" customHeight="1">
      <c r="A781" s="27" t="s">
        <v>16876</v>
      </c>
      <c r="B781" s="33" t="s">
        <v>9353</v>
      </c>
      <c r="C781" s="35" t="s">
        <v>71</v>
      </c>
      <c r="D781" s="28" t="s">
        <v>979</v>
      </c>
      <c r="E781" s="107">
        <v>6.35</v>
      </c>
      <c r="F781" s="27" t="s">
        <v>9</v>
      </c>
      <c r="G781" s="29" t="s">
        <v>8146</v>
      </c>
      <c r="H781" s="110" t="s">
        <v>4947</v>
      </c>
    </row>
    <row r="782" spans="1:8" ht="17.25" customHeight="1">
      <c r="A782" s="27" t="s">
        <v>16876</v>
      </c>
      <c r="B782" s="33" t="s">
        <v>9353</v>
      </c>
      <c r="C782" s="35" t="s">
        <v>72</v>
      </c>
      <c r="D782" s="28" t="s">
        <v>980</v>
      </c>
      <c r="E782" s="107">
        <v>6.0166666666666666</v>
      </c>
      <c r="F782" s="27" t="s">
        <v>9</v>
      </c>
      <c r="G782" s="29" t="s">
        <v>8146</v>
      </c>
      <c r="H782" s="110" t="s">
        <v>4948</v>
      </c>
    </row>
    <row r="783" spans="1:8" ht="17.25" customHeight="1">
      <c r="A783" s="27" t="s">
        <v>16876</v>
      </c>
      <c r="B783" s="33" t="s">
        <v>9353</v>
      </c>
      <c r="C783" s="35" t="s">
        <v>73</v>
      </c>
      <c r="D783" s="28" t="s">
        <v>981</v>
      </c>
      <c r="E783" s="107">
        <v>6.166666666666667</v>
      </c>
      <c r="F783" s="27" t="s">
        <v>9</v>
      </c>
      <c r="G783" s="29" t="s">
        <v>8146</v>
      </c>
      <c r="H783" s="110" t="s">
        <v>4949</v>
      </c>
    </row>
    <row r="784" spans="1:8" ht="17.25" customHeight="1">
      <c r="A784" s="27" t="s">
        <v>16876</v>
      </c>
      <c r="B784" s="33" t="s">
        <v>9353</v>
      </c>
      <c r="C784" s="35" t="s">
        <v>71</v>
      </c>
      <c r="D784" s="28" t="s">
        <v>982</v>
      </c>
      <c r="E784" s="107">
        <v>6.666666666666667</v>
      </c>
      <c r="F784" s="27" t="s">
        <v>9</v>
      </c>
      <c r="G784" s="29" t="s">
        <v>8146</v>
      </c>
      <c r="H784" s="110" t="s">
        <v>4950</v>
      </c>
    </row>
    <row r="785" spans="1:8" ht="17.25" customHeight="1">
      <c r="A785" s="27" t="s">
        <v>16876</v>
      </c>
      <c r="B785" s="33" t="s">
        <v>9353</v>
      </c>
      <c r="C785" s="35" t="s">
        <v>72</v>
      </c>
      <c r="D785" s="28" t="s">
        <v>983</v>
      </c>
      <c r="E785" s="107">
        <v>5.7666666666666666</v>
      </c>
      <c r="F785" s="27" t="s">
        <v>9</v>
      </c>
      <c r="G785" s="29" t="s">
        <v>8146</v>
      </c>
      <c r="H785" s="110" t="s">
        <v>4951</v>
      </c>
    </row>
    <row r="786" spans="1:8" ht="17.25" customHeight="1">
      <c r="A786" s="27" t="s">
        <v>16876</v>
      </c>
      <c r="B786" s="33" t="s">
        <v>9353</v>
      </c>
      <c r="C786" s="35" t="s">
        <v>73</v>
      </c>
      <c r="D786" s="28" t="s">
        <v>984</v>
      </c>
      <c r="E786" s="107">
        <v>6.9833333333333334</v>
      </c>
      <c r="F786" s="27" t="s">
        <v>9</v>
      </c>
      <c r="G786" s="29" t="s">
        <v>8146</v>
      </c>
      <c r="H786" s="110" t="s">
        <v>4952</v>
      </c>
    </row>
    <row r="787" spans="1:8" ht="17.25" customHeight="1">
      <c r="A787" s="27" t="s">
        <v>16876</v>
      </c>
      <c r="B787" s="33" t="s">
        <v>9353</v>
      </c>
      <c r="C787" s="35" t="s">
        <v>72</v>
      </c>
      <c r="D787" s="28" t="s">
        <v>985</v>
      </c>
      <c r="E787" s="107">
        <v>5.6333333333333337</v>
      </c>
      <c r="F787" s="27" t="s">
        <v>9</v>
      </c>
      <c r="G787" s="29" t="s">
        <v>8146</v>
      </c>
      <c r="H787" s="110" t="s">
        <v>4953</v>
      </c>
    </row>
    <row r="788" spans="1:8" ht="17.25" customHeight="1">
      <c r="A788" s="27" t="s">
        <v>16876</v>
      </c>
      <c r="B788" s="33" t="s">
        <v>9353</v>
      </c>
      <c r="C788" s="35" t="s">
        <v>71</v>
      </c>
      <c r="D788" s="28" t="s">
        <v>986</v>
      </c>
      <c r="E788" s="107">
        <v>7.083333333333333</v>
      </c>
      <c r="F788" s="27" t="s">
        <v>9</v>
      </c>
      <c r="G788" s="29" t="s">
        <v>8146</v>
      </c>
      <c r="H788" s="110" t="s">
        <v>4954</v>
      </c>
    </row>
    <row r="789" spans="1:8" ht="17.25" customHeight="1">
      <c r="A789" s="27" t="s">
        <v>16876</v>
      </c>
      <c r="B789" s="33" t="s">
        <v>9353</v>
      </c>
      <c r="C789" s="35" t="s">
        <v>73</v>
      </c>
      <c r="D789" s="28" t="s">
        <v>987</v>
      </c>
      <c r="E789" s="107">
        <v>5.8833333333333337</v>
      </c>
      <c r="F789" s="27" t="s">
        <v>9</v>
      </c>
      <c r="G789" s="29" t="s">
        <v>8146</v>
      </c>
      <c r="H789" s="110" t="s">
        <v>4955</v>
      </c>
    </row>
    <row r="790" spans="1:8" ht="17.25" customHeight="1">
      <c r="A790" s="27" t="s">
        <v>16876</v>
      </c>
      <c r="B790" s="33" t="s">
        <v>9353</v>
      </c>
      <c r="C790" s="35" t="s">
        <v>72</v>
      </c>
      <c r="D790" s="28" t="s">
        <v>988</v>
      </c>
      <c r="E790" s="107">
        <v>5.95</v>
      </c>
      <c r="F790" s="27" t="s">
        <v>9</v>
      </c>
      <c r="G790" s="29" t="s">
        <v>8146</v>
      </c>
      <c r="H790" s="110" t="s">
        <v>4956</v>
      </c>
    </row>
    <row r="791" spans="1:8" ht="17.25" customHeight="1">
      <c r="A791" s="27" t="s">
        <v>16876</v>
      </c>
      <c r="B791" s="33" t="s">
        <v>9353</v>
      </c>
      <c r="C791" s="35" t="s">
        <v>73</v>
      </c>
      <c r="D791" s="28" t="s">
        <v>989</v>
      </c>
      <c r="E791" s="107">
        <v>6.55</v>
      </c>
      <c r="F791" s="27" t="s">
        <v>9</v>
      </c>
      <c r="G791" s="29" t="s">
        <v>8146</v>
      </c>
      <c r="H791" s="110" t="s">
        <v>4957</v>
      </c>
    </row>
    <row r="792" spans="1:8" ht="17.25" customHeight="1">
      <c r="A792" s="27" t="s">
        <v>16876</v>
      </c>
      <c r="B792" s="33" t="s">
        <v>9353</v>
      </c>
      <c r="C792" s="35" t="s">
        <v>71</v>
      </c>
      <c r="D792" s="28" t="s">
        <v>990</v>
      </c>
      <c r="E792" s="107">
        <v>7.4333333333333336</v>
      </c>
      <c r="F792" s="27" t="s">
        <v>9</v>
      </c>
      <c r="G792" s="29" t="s">
        <v>8146</v>
      </c>
      <c r="H792" s="110" t="s">
        <v>4958</v>
      </c>
    </row>
    <row r="793" spans="1:8" ht="17.25" customHeight="1">
      <c r="A793" s="27" t="s">
        <v>16876</v>
      </c>
      <c r="B793" s="33" t="s">
        <v>9353</v>
      </c>
      <c r="C793" s="35" t="s">
        <v>73</v>
      </c>
      <c r="D793" s="28" t="s">
        <v>991</v>
      </c>
      <c r="E793" s="107">
        <v>6.5666666666666664</v>
      </c>
      <c r="F793" s="27" t="s">
        <v>9</v>
      </c>
      <c r="G793" s="29" t="s">
        <v>8146</v>
      </c>
      <c r="H793" s="110" t="s">
        <v>4959</v>
      </c>
    </row>
    <row r="794" spans="1:8" ht="17.25" customHeight="1">
      <c r="A794" s="27" t="s">
        <v>16876</v>
      </c>
      <c r="B794" s="33" t="s">
        <v>9353</v>
      </c>
      <c r="C794" s="35" t="s">
        <v>72</v>
      </c>
      <c r="D794" s="28" t="s">
        <v>992</v>
      </c>
      <c r="E794" s="107">
        <v>5.75</v>
      </c>
      <c r="F794" s="27" t="s">
        <v>9</v>
      </c>
      <c r="G794" s="29" t="s">
        <v>8146</v>
      </c>
      <c r="H794" s="110" t="s">
        <v>4960</v>
      </c>
    </row>
    <row r="795" spans="1:8" ht="17.25" customHeight="1">
      <c r="A795" s="27" t="s">
        <v>16876</v>
      </c>
      <c r="B795" s="33" t="s">
        <v>9353</v>
      </c>
      <c r="C795" s="35" t="s">
        <v>71</v>
      </c>
      <c r="D795" s="28" t="s">
        <v>993</v>
      </c>
      <c r="E795" s="107">
        <v>7.1166666666666663</v>
      </c>
      <c r="F795" s="27" t="s">
        <v>9</v>
      </c>
      <c r="G795" s="29" t="s">
        <v>8146</v>
      </c>
      <c r="H795" s="110" t="s">
        <v>4961</v>
      </c>
    </row>
    <row r="796" spans="1:8" ht="17.25" customHeight="1">
      <c r="A796" s="27" t="s">
        <v>16876</v>
      </c>
      <c r="B796" s="33" t="s">
        <v>9353</v>
      </c>
      <c r="C796" s="35" t="s">
        <v>73</v>
      </c>
      <c r="D796" s="28" t="s">
        <v>994</v>
      </c>
      <c r="E796" s="107">
        <v>7.2333333333333334</v>
      </c>
      <c r="F796" s="27" t="s">
        <v>9</v>
      </c>
      <c r="G796" s="29" t="s">
        <v>8146</v>
      </c>
      <c r="H796" s="110" t="s">
        <v>4962</v>
      </c>
    </row>
    <row r="797" spans="1:8" ht="17.25" customHeight="1">
      <c r="A797" s="27" t="s">
        <v>16876</v>
      </c>
      <c r="B797" s="33" t="s">
        <v>9353</v>
      </c>
      <c r="C797" s="35" t="s">
        <v>71</v>
      </c>
      <c r="D797" s="28" t="s">
        <v>477</v>
      </c>
      <c r="E797" s="107">
        <v>7.65</v>
      </c>
      <c r="F797" s="27" t="s">
        <v>9</v>
      </c>
      <c r="G797" s="29" t="s">
        <v>8146</v>
      </c>
      <c r="H797" s="110" t="s">
        <v>4444</v>
      </c>
    </row>
    <row r="798" spans="1:8" ht="17.25" customHeight="1">
      <c r="A798" s="27" t="s">
        <v>16876</v>
      </c>
      <c r="B798" s="33" t="s">
        <v>9353</v>
      </c>
      <c r="C798" s="35" t="s">
        <v>71</v>
      </c>
      <c r="D798" s="28" t="s">
        <v>995</v>
      </c>
      <c r="E798" s="107">
        <v>7.2333333333333334</v>
      </c>
      <c r="F798" s="27" t="s">
        <v>9</v>
      </c>
      <c r="G798" s="29" t="s">
        <v>8146</v>
      </c>
      <c r="H798" s="110" t="s">
        <v>4963</v>
      </c>
    </row>
    <row r="799" spans="1:8" ht="17.25" customHeight="1">
      <c r="A799" s="27" t="s">
        <v>16876</v>
      </c>
      <c r="B799" s="33" t="s">
        <v>9353</v>
      </c>
      <c r="C799" s="35" t="s">
        <v>73</v>
      </c>
      <c r="D799" s="28" t="s">
        <v>996</v>
      </c>
      <c r="E799" s="107">
        <v>7.416666666666667</v>
      </c>
      <c r="F799" s="27" t="s">
        <v>9</v>
      </c>
      <c r="G799" s="29" t="s">
        <v>8146</v>
      </c>
      <c r="H799" s="110" t="s">
        <v>4964</v>
      </c>
    </row>
    <row r="800" spans="1:8" ht="17.25" customHeight="1">
      <c r="A800" s="27" t="s">
        <v>16876</v>
      </c>
      <c r="B800" s="33" t="s">
        <v>9353</v>
      </c>
      <c r="C800" s="35" t="s">
        <v>72</v>
      </c>
      <c r="D800" s="28" t="s">
        <v>997</v>
      </c>
      <c r="E800" s="107">
        <v>5.5166666666666666</v>
      </c>
      <c r="F800" s="27" t="s">
        <v>9</v>
      </c>
      <c r="G800" s="29" t="s">
        <v>8146</v>
      </c>
      <c r="H800" s="110" t="s">
        <v>4965</v>
      </c>
    </row>
    <row r="801" spans="1:8" ht="17.25" customHeight="1">
      <c r="A801" s="27" t="s">
        <v>16876</v>
      </c>
      <c r="B801" s="33" t="s">
        <v>9353</v>
      </c>
      <c r="C801" s="35" t="s">
        <v>73</v>
      </c>
      <c r="D801" s="28" t="s">
        <v>998</v>
      </c>
      <c r="E801" s="107">
        <v>7.8833333333333337</v>
      </c>
      <c r="F801" s="27" t="s">
        <v>9</v>
      </c>
      <c r="G801" s="29" t="s">
        <v>8146</v>
      </c>
      <c r="H801" s="110" t="s">
        <v>4966</v>
      </c>
    </row>
    <row r="802" spans="1:8" ht="17.25" customHeight="1">
      <c r="A802" s="27" t="s">
        <v>16876</v>
      </c>
      <c r="B802" s="33" t="s">
        <v>9353</v>
      </c>
      <c r="C802" s="35" t="s">
        <v>71</v>
      </c>
      <c r="D802" s="28" t="s">
        <v>999</v>
      </c>
      <c r="E802" s="107">
        <v>7.7666666666666666</v>
      </c>
      <c r="F802" s="27" t="s">
        <v>9</v>
      </c>
      <c r="G802" s="29" t="s">
        <v>8146</v>
      </c>
      <c r="H802" s="110" t="s">
        <v>4967</v>
      </c>
    </row>
    <row r="803" spans="1:8" ht="17.25" customHeight="1">
      <c r="A803" s="27" t="s">
        <v>16876</v>
      </c>
      <c r="B803" s="33" t="s">
        <v>9353</v>
      </c>
      <c r="C803" s="35" t="s">
        <v>72</v>
      </c>
      <c r="D803" s="28" t="s">
        <v>1000</v>
      </c>
      <c r="E803" s="107">
        <v>6.6333333333333337</v>
      </c>
      <c r="F803" s="27" t="s">
        <v>9</v>
      </c>
      <c r="G803" s="29" t="s">
        <v>8146</v>
      </c>
      <c r="H803" s="110" t="s">
        <v>4968</v>
      </c>
    </row>
    <row r="804" spans="1:8" ht="17.25" customHeight="1">
      <c r="A804" s="27" t="s">
        <v>16876</v>
      </c>
      <c r="B804" s="33" t="s">
        <v>9353</v>
      </c>
      <c r="C804" s="35" t="s">
        <v>73</v>
      </c>
      <c r="D804" s="28" t="s">
        <v>1001</v>
      </c>
      <c r="E804" s="107">
        <v>5.9666666666666668</v>
      </c>
      <c r="F804" s="27" t="s">
        <v>9</v>
      </c>
      <c r="G804" s="29" t="s">
        <v>8146</v>
      </c>
      <c r="H804" s="110" t="s">
        <v>4969</v>
      </c>
    </row>
    <row r="805" spans="1:8" ht="17.25" customHeight="1">
      <c r="A805" s="27" t="s">
        <v>16876</v>
      </c>
      <c r="B805" s="33" t="s">
        <v>9353</v>
      </c>
      <c r="C805" s="35" t="s">
        <v>71</v>
      </c>
      <c r="D805" s="28" t="s">
        <v>1002</v>
      </c>
      <c r="E805" s="107">
        <v>8.1</v>
      </c>
      <c r="F805" s="27" t="s">
        <v>9</v>
      </c>
      <c r="G805" s="29" t="s">
        <v>8146</v>
      </c>
      <c r="H805" s="110" t="s">
        <v>4970</v>
      </c>
    </row>
    <row r="806" spans="1:8" ht="17.25" customHeight="1">
      <c r="A806" s="27" t="s">
        <v>16876</v>
      </c>
      <c r="B806" s="33" t="s">
        <v>9353</v>
      </c>
      <c r="C806" s="35" t="s">
        <v>72</v>
      </c>
      <c r="D806" s="28" t="s">
        <v>1003</v>
      </c>
      <c r="E806" s="107">
        <v>5.8</v>
      </c>
      <c r="F806" s="27" t="s">
        <v>9</v>
      </c>
      <c r="G806" s="29" t="s">
        <v>8146</v>
      </c>
      <c r="H806" s="110" t="s">
        <v>4971</v>
      </c>
    </row>
    <row r="807" spans="1:8" ht="17.25" customHeight="1">
      <c r="A807" s="27" t="s">
        <v>16876</v>
      </c>
      <c r="B807" s="33" t="s">
        <v>9353</v>
      </c>
      <c r="C807" s="35" t="s">
        <v>73</v>
      </c>
      <c r="D807" s="28" t="s">
        <v>1004</v>
      </c>
      <c r="E807" s="107">
        <v>7.5333333333333332</v>
      </c>
      <c r="F807" s="27" t="s">
        <v>9</v>
      </c>
      <c r="G807" s="29" t="s">
        <v>8146</v>
      </c>
      <c r="H807" s="110" t="s">
        <v>4972</v>
      </c>
    </row>
    <row r="808" spans="1:8" ht="17.25" customHeight="1">
      <c r="A808" s="27" t="s">
        <v>16876</v>
      </c>
      <c r="B808" s="33" t="s">
        <v>9353</v>
      </c>
      <c r="C808" s="35" t="s">
        <v>72</v>
      </c>
      <c r="D808" s="28" t="s">
        <v>1005</v>
      </c>
      <c r="E808" s="107">
        <v>5.7833333333333332</v>
      </c>
      <c r="F808" s="27" t="s">
        <v>9</v>
      </c>
      <c r="G808" s="29" t="s">
        <v>8146</v>
      </c>
      <c r="H808" s="110" t="s">
        <v>4973</v>
      </c>
    </row>
    <row r="809" spans="1:8" ht="17.25" customHeight="1">
      <c r="A809" s="27" t="s">
        <v>16876</v>
      </c>
      <c r="B809" s="33" t="s">
        <v>9350</v>
      </c>
      <c r="C809" s="35" t="s">
        <v>77</v>
      </c>
      <c r="D809" s="28" t="s">
        <v>1006</v>
      </c>
      <c r="E809" s="107">
        <v>7.3833333333333337</v>
      </c>
      <c r="F809" s="27" t="s">
        <v>9</v>
      </c>
      <c r="G809" s="29" t="s">
        <v>8146</v>
      </c>
      <c r="H809" s="110" t="s">
        <v>4974</v>
      </c>
    </row>
    <row r="810" spans="1:8" ht="17.25" customHeight="1">
      <c r="A810" s="27" t="s">
        <v>16876</v>
      </c>
      <c r="B810" s="33" t="s">
        <v>9350</v>
      </c>
      <c r="C810" s="35" t="s">
        <v>75</v>
      </c>
      <c r="D810" s="28" t="s">
        <v>1007</v>
      </c>
      <c r="E810" s="107">
        <v>7.2</v>
      </c>
      <c r="F810" s="27" t="s">
        <v>9</v>
      </c>
      <c r="G810" s="29" t="s">
        <v>8146</v>
      </c>
      <c r="H810" s="110" t="s">
        <v>4975</v>
      </c>
    </row>
    <row r="811" spans="1:8" ht="17.25" customHeight="1">
      <c r="A811" s="27" t="s">
        <v>16876</v>
      </c>
      <c r="B811" s="33" t="s">
        <v>9350</v>
      </c>
      <c r="C811" s="35" t="s">
        <v>75</v>
      </c>
      <c r="D811" s="28" t="s">
        <v>1008</v>
      </c>
      <c r="E811" s="107">
        <v>7.45</v>
      </c>
      <c r="F811" s="27" t="s">
        <v>9</v>
      </c>
      <c r="G811" s="29" t="s">
        <v>8146</v>
      </c>
      <c r="H811" s="110" t="s">
        <v>4976</v>
      </c>
    </row>
    <row r="812" spans="1:8" ht="17.25" customHeight="1">
      <c r="A812" s="27" t="s">
        <v>16876</v>
      </c>
      <c r="B812" s="33" t="s">
        <v>9350</v>
      </c>
      <c r="C812" s="35" t="s">
        <v>75</v>
      </c>
      <c r="D812" s="28" t="s">
        <v>1009</v>
      </c>
      <c r="E812" s="107">
        <v>7.666666666666667</v>
      </c>
      <c r="F812" s="27" t="s">
        <v>9</v>
      </c>
      <c r="G812" s="29" t="s">
        <v>8146</v>
      </c>
      <c r="H812" s="110" t="s">
        <v>4977</v>
      </c>
    </row>
    <row r="813" spans="1:8" ht="17.25" customHeight="1">
      <c r="A813" s="27" t="s">
        <v>16876</v>
      </c>
      <c r="B813" s="33" t="s">
        <v>9353</v>
      </c>
      <c r="C813" s="35" t="s">
        <v>111</v>
      </c>
      <c r="D813" s="28" t="s">
        <v>1010</v>
      </c>
      <c r="E813" s="107">
        <v>22.133333333333333</v>
      </c>
      <c r="F813" s="27" t="s">
        <v>9</v>
      </c>
      <c r="G813" s="29" t="s">
        <v>8146</v>
      </c>
      <c r="H813" s="110" t="s">
        <v>4978</v>
      </c>
    </row>
    <row r="814" spans="1:8" ht="17.25" customHeight="1">
      <c r="A814" s="27" t="s">
        <v>16876</v>
      </c>
      <c r="B814" s="33" t="s">
        <v>9350</v>
      </c>
      <c r="C814" s="35" t="s">
        <v>75</v>
      </c>
      <c r="D814" s="28" t="s">
        <v>1011</v>
      </c>
      <c r="E814" s="107">
        <v>8.0833333333333339</v>
      </c>
      <c r="F814" s="27" t="s">
        <v>9</v>
      </c>
      <c r="G814" s="29" t="s">
        <v>8146</v>
      </c>
      <c r="H814" s="110" t="s">
        <v>4979</v>
      </c>
    </row>
    <row r="815" spans="1:8" ht="17.25" customHeight="1">
      <c r="A815" s="27" t="s">
        <v>16876</v>
      </c>
      <c r="B815" s="33" t="s">
        <v>9353</v>
      </c>
      <c r="C815" s="35" t="s">
        <v>111</v>
      </c>
      <c r="D815" s="28" t="s">
        <v>1012</v>
      </c>
      <c r="E815" s="107">
        <v>19.616666666666667</v>
      </c>
      <c r="F815" s="27" t="s">
        <v>9</v>
      </c>
      <c r="G815" s="29" t="s">
        <v>8146</v>
      </c>
      <c r="H815" s="110" t="s">
        <v>4980</v>
      </c>
    </row>
    <row r="816" spans="1:8" ht="17.25" customHeight="1">
      <c r="A816" s="27" t="s">
        <v>16876</v>
      </c>
      <c r="B816" s="33" t="s">
        <v>9353</v>
      </c>
      <c r="C816" s="35" t="s">
        <v>111</v>
      </c>
      <c r="D816" s="28" t="s">
        <v>1013</v>
      </c>
      <c r="E816" s="107">
        <v>19.983333333333334</v>
      </c>
      <c r="F816" s="27" t="s">
        <v>9</v>
      </c>
      <c r="G816" s="29" t="s">
        <v>8146</v>
      </c>
      <c r="H816" s="110" t="s">
        <v>4981</v>
      </c>
    </row>
    <row r="817" spans="1:8" ht="17.25" customHeight="1">
      <c r="A817" s="27" t="s">
        <v>16876</v>
      </c>
      <c r="B817" s="33" t="s">
        <v>9350</v>
      </c>
      <c r="C817" s="35" t="s">
        <v>79</v>
      </c>
      <c r="D817" s="28" t="s">
        <v>1014</v>
      </c>
      <c r="E817" s="107">
        <v>6.35</v>
      </c>
      <c r="F817" s="27" t="s">
        <v>9</v>
      </c>
      <c r="G817" s="29" t="s">
        <v>8146</v>
      </c>
      <c r="H817" s="110" t="s">
        <v>4982</v>
      </c>
    </row>
    <row r="818" spans="1:8" ht="17.25" customHeight="1">
      <c r="A818" s="27" t="s">
        <v>16876</v>
      </c>
      <c r="B818" s="33" t="s">
        <v>9350</v>
      </c>
      <c r="C818" s="35" t="s">
        <v>79</v>
      </c>
      <c r="D818" s="28" t="s">
        <v>1015</v>
      </c>
      <c r="E818" s="107">
        <v>5.7666666666666666</v>
      </c>
      <c r="F818" s="27" t="s">
        <v>9</v>
      </c>
      <c r="G818" s="29" t="s">
        <v>8146</v>
      </c>
      <c r="H818" s="110" t="s">
        <v>4983</v>
      </c>
    </row>
    <row r="819" spans="1:8" ht="17.25" customHeight="1">
      <c r="A819" s="27" t="s">
        <v>16876</v>
      </c>
      <c r="B819" s="33" t="s">
        <v>9350</v>
      </c>
      <c r="C819" s="35" t="s">
        <v>79</v>
      </c>
      <c r="D819" s="28" t="s">
        <v>1016</v>
      </c>
      <c r="E819" s="107">
        <v>6.7</v>
      </c>
      <c r="F819" s="27" t="s">
        <v>9</v>
      </c>
      <c r="G819" s="29" t="s">
        <v>8146</v>
      </c>
      <c r="H819" s="110" t="s">
        <v>4984</v>
      </c>
    </row>
    <row r="820" spans="1:8" ht="17.25" customHeight="1">
      <c r="A820" s="27" t="s">
        <v>16876</v>
      </c>
      <c r="B820" s="33" t="s">
        <v>9350</v>
      </c>
      <c r="C820" s="35" t="s">
        <v>79</v>
      </c>
      <c r="D820" s="28" t="s">
        <v>1017</v>
      </c>
      <c r="E820" s="107">
        <v>6.6333333333333337</v>
      </c>
      <c r="F820" s="27" t="s">
        <v>9</v>
      </c>
      <c r="G820" s="29" t="s">
        <v>8146</v>
      </c>
      <c r="H820" s="110" t="s">
        <v>4985</v>
      </c>
    </row>
    <row r="821" spans="1:8" ht="17.25" customHeight="1">
      <c r="A821" s="27" t="s">
        <v>16876</v>
      </c>
      <c r="B821" s="33" t="s">
        <v>9350</v>
      </c>
      <c r="C821" s="35" t="s">
        <v>79</v>
      </c>
      <c r="D821" s="28" t="s">
        <v>1018</v>
      </c>
      <c r="E821" s="107">
        <v>5.583333333333333</v>
      </c>
      <c r="F821" s="27" t="s">
        <v>9</v>
      </c>
      <c r="G821" s="29" t="s">
        <v>8146</v>
      </c>
      <c r="H821" s="110" t="s">
        <v>4986</v>
      </c>
    </row>
    <row r="822" spans="1:8" ht="17.25" customHeight="1">
      <c r="A822" s="27" t="s">
        <v>16876</v>
      </c>
      <c r="B822" s="33" t="s">
        <v>9350</v>
      </c>
      <c r="C822" s="35" t="s">
        <v>79</v>
      </c>
      <c r="D822" s="28" t="s">
        <v>1019</v>
      </c>
      <c r="E822" s="107">
        <v>6.1833333333333336</v>
      </c>
      <c r="F822" s="27" t="s">
        <v>9</v>
      </c>
      <c r="G822" s="29" t="s">
        <v>8146</v>
      </c>
      <c r="H822" s="110" t="s">
        <v>4987</v>
      </c>
    </row>
    <row r="823" spans="1:8" ht="17.25" customHeight="1">
      <c r="A823" s="27" t="s">
        <v>16876</v>
      </c>
      <c r="B823" s="33" t="s">
        <v>9350</v>
      </c>
      <c r="C823" s="35" t="s">
        <v>79</v>
      </c>
      <c r="D823" s="28" t="s">
        <v>1020</v>
      </c>
      <c r="E823" s="107">
        <v>5.666666666666667</v>
      </c>
      <c r="F823" s="27" t="s">
        <v>9</v>
      </c>
      <c r="G823" s="29" t="s">
        <v>8146</v>
      </c>
      <c r="H823" s="110" t="s">
        <v>4988</v>
      </c>
    </row>
    <row r="824" spans="1:8" ht="17.25" customHeight="1">
      <c r="A824" s="27" t="s">
        <v>16876</v>
      </c>
      <c r="B824" s="33" t="s">
        <v>9350</v>
      </c>
      <c r="C824" s="35" t="s">
        <v>79</v>
      </c>
      <c r="D824" s="28" t="s">
        <v>1021</v>
      </c>
      <c r="E824" s="107">
        <v>6.6333333333333337</v>
      </c>
      <c r="F824" s="27" t="s">
        <v>9</v>
      </c>
      <c r="G824" s="29" t="s">
        <v>8146</v>
      </c>
      <c r="H824" s="110" t="s">
        <v>4989</v>
      </c>
    </row>
    <row r="825" spans="1:8" ht="17.25" customHeight="1">
      <c r="A825" s="27" t="s">
        <v>16876</v>
      </c>
      <c r="B825" s="33" t="s">
        <v>9350</v>
      </c>
      <c r="C825" s="35" t="s">
        <v>79</v>
      </c>
      <c r="D825" s="28" t="s">
        <v>1022</v>
      </c>
      <c r="E825" s="107">
        <v>6.916666666666667</v>
      </c>
      <c r="F825" s="27" t="s">
        <v>9</v>
      </c>
      <c r="G825" s="29" t="s">
        <v>8146</v>
      </c>
      <c r="H825" s="110" t="s">
        <v>4990</v>
      </c>
    </row>
    <row r="826" spans="1:8" ht="17.25" customHeight="1">
      <c r="A826" s="27" t="s">
        <v>16876</v>
      </c>
      <c r="B826" s="33" t="s">
        <v>9350</v>
      </c>
      <c r="C826" s="35" t="s">
        <v>79</v>
      </c>
      <c r="D826" s="28" t="s">
        <v>1023</v>
      </c>
      <c r="E826" s="107">
        <v>6.3666666666666663</v>
      </c>
      <c r="F826" s="27" t="s">
        <v>9</v>
      </c>
      <c r="G826" s="29" t="s">
        <v>8146</v>
      </c>
      <c r="H826" s="110" t="s">
        <v>4991</v>
      </c>
    </row>
    <row r="827" spans="1:8" ht="17.25" customHeight="1">
      <c r="A827" s="27" t="s">
        <v>16876</v>
      </c>
      <c r="B827" s="33" t="s">
        <v>9350</v>
      </c>
      <c r="C827" s="35" t="s">
        <v>79</v>
      </c>
      <c r="D827" s="28" t="s">
        <v>1024</v>
      </c>
      <c r="E827" s="107">
        <v>6.083333333333333</v>
      </c>
      <c r="F827" s="27" t="s">
        <v>9</v>
      </c>
      <c r="G827" s="29" t="s">
        <v>8146</v>
      </c>
      <c r="H827" s="110" t="s">
        <v>4992</v>
      </c>
    </row>
    <row r="828" spans="1:8" ht="17.25" customHeight="1">
      <c r="A828" s="27" t="s">
        <v>16876</v>
      </c>
      <c r="B828" s="33" t="s">
        <v>9350</v>
      </c>
      <c r="C828" s="35" t="s">
        <v>79</v>
      </c>
      <c r="D828" s="28" t="s">
        <v>1025</v>
      </c>
      <c r="E828" s="107">
        <v>6.833333333333333</v>
      </c>
      <c r="F828" s="27" t="s">
        <v>9</v>
      </c>
      <c r="G828" s="29" t="s">
        <v>8146</v>
      </c>
      <c r="H828" s="110" t="s">
        <v>4993</v>
      </c>
    </row>
    <row r="829" spans="1:8" ht="17.25" customHeight="1">
      <c r="A829" s="27" t="s">
        <v>16876</v>
      </c>
      <c r="B829" s="33" t="s">
        <v>9350</v>
      </c>
      <c r="C829" s="35" t="s">
        <v>79</v>
      </c>
      <c r="D829" s="28" t="s">
        <v>1026</v>
      </c>
      <c r="E829" s="107">
        <v>6.4833333333333334</v>
      </c>
      <c r="F829" s="27" t="s">
        <v>9</v>
      </c>
      <c r="G829" s="29" t="s">
        <v>8146</v>
      </c>
      <c r="H829" s="110" t="s">
        <v>4994</v>
      </c>
    </row>
    <row r="830" spans="1:8" ht="17.25" customHeight="1">
      <c r="A830" s="27" t="s">
        <v>16876</v>
      </c>
      <c r="B830" s="33" t="s">
        <v>9350</v>
      </c>
      <c r="C830" s="35" t="s">
        <v>112</v>
      </c>
      <c r="D830" s="28" t="s">
        <v>1027</v>
      </c>
      <c r="E830" s="107">
        <v>11.183333333333334</v>
      </c>
      <c r="F830" s="27" t="s">
        <v>9</v>
      </c>
      <c r="G830" s="29" t="s">
        <v>8146</v>
      </c>
      <c r="H830" s="110" t="s">
        <v>4995</v>
      </c>
    </row>
    <row r="831" spans="1:8" ht="17.25" customHeight="1">
      <c r="A831" s="27" t="s">
        <v>16876</v>
      </c>
      <c r="B831" s="33" t="s">
        <v>9350</v>
      </c>
      <c r="C831" s="35" t="s">
        <v>112</v>
      </c>
      <c r="D831" s="28" t="s">
        <v>1028</v>
      </c>
      <c r="E831" s="107">
        <v>9.1166666666666671</v>
      </c>
      <c r="F831" s="27" t="s">
        <v>9</v>
      </c>
      <c r="G831" s="29" t="s">
        <v>8146</v>
      </c>
      <c r="H831" s="110" t="s">
        <v>4996</v>
      </c>
    </row>
    <row r="832" spans="1:8" ht="17.25" customHeight="1">
      <c r="A832" s="27" t="s">
        <v>16876</v>
      </c>
      <c r="B832" s="33" t="s">
        <v>9350</v>
      </c>
      <c r="C832" s="35" t="s">
        <v>112</v>
      </c>
      <c r="D832" s="28" t="s">
        <v>1029</v>
      </c>
      <c r="E832" s="107">
        <v>9.8666666666666671</v>
      </c>
      <c r="F832" s="27" t="s">
        <v>9</v>
      </c>
      <c r="G832" s="29" t="s">
        <v>8146</v>
      </c>
      <c r="H832" s="110" t="s">
        <v>4997</v>
      </c>
    </row>
    <row r="833" spans="1:8" ht="17.25" customHeight="1">
      <c r="A833" s="27" t="s">
        <v>16876</v>
      </c>
      <c r="B833" s="33" t="s">
        <v>9350</v>
      </c>
      <c r="C833" s="35" t="s">
        <v>112</v>
      </c>
      <c r="D833" s="28" t="s">
        <v>1030</v>
      </c>
      <c r="E833" s="107">
        <v>9.4833333333333325</v>
      </c>
      <c r="F833" s="27" t="s">
        <v>9</v>
      </c>
      <c r="G833" s="29" t="s">
        <v>8146</v>
      </c>
      <c r="H833" s="110" t="s">
        <v>4998</v>
      </c>
    </row>
    <row r="834" spans="1:8" ht="17.25" customHeight="1">
      <c r="A834" s="27" t="s">
        <v>16876</v>
      </c>
      <c r="B834" s="33" t="s">
        <v>9350</v>
      </c>
      <c r="C834" s="35" t="s">
        <v>112</v>
      </c>
      <c r="D834" s="28" t="s">
        <v>1031</v>
      </c>
      <c r="E834" s="107">
        <v>18.816666666666666</v>
      </c>
      <c r="F834" s="27" t="s">
        <v>9</v>
      </c>
      <c r="G834" s="29" t="s">
        <v>8146</v>
      </c>
      <c r="H834" s="110" t="s">
        <v>4999</v>
      </c>
    </row>
    <row r="835" spans="1:8" ht="17.25" customHeight="1">
      <c r="A835" s="27" t="s">
        <v>16876</v>
      </c>
      <c r="B835" s="33" t="s">
        <v>9351</v>
      </c>
      <c r="C835" s="35" t="s">
        <v>113</v>
      </c>
      <c r="D835" s="28" t="s">
        <v>1032</v>
      </c>
      <c r="E835" s="107">
        <v>11.15</v>
      </c>
      <c r="F835" s="27" t="s">
        <v>9</v>
      </c>
      <c r="G835" s="29" t="s">
        <v>8146</v>
      </c>
      <c r="H835" s="110" t="s">
        <v>5000</v>
      </c>
    </row>
    <row r="836" spans="1:8" ht="17.25" customHeight="1">
      <c r="A836" s="27" t="s">
        <v>16876</v>
      </c>
      <c r="B836" s="33" t="s">
        <v>9351</v>
      </c>
      <c r="C836" s="35" t="s">
        <v>113</v>
      </c>
      <c r="D836" s="28" t="s">
        <v>1033</v>
      </c>
      <c r="E836" s="107">
        <v>13.533333333333333</v>
      </c>
      <c r="F836" s="27" t="s">
        <v>9</v>
      </c>
      <c r="G836" s="29" t="s">
        <v>8146</v>
      </c>
      <c r="H836" s="110" t="s">
        <v>5001</v>
      </c>
    </row>
    <row r="837" spans="1:8" ht="17.25" customHeight="1">
      <c r="A837" s="27" t="s">
        <v>16876</v>
      </c>
      <c r="B837" s="33" t="s">
        <v>9351</v>
      </c>
      <c r="C837" s="35" t="s">
        <v>113</v>
      </c>
      <c r="D837" s="28" t="s">
        <v>1034</v>
      </c>
      <c r="E837" s="107">
        <v>15.916666666666666</v>
      </c>
      <c r="F837" s="27" t="s">
        <v>9</v>
      </c>
      <c r="G837" s="29" t="s">
        <v>8146</v>
      </c>
      <c r="H837" s="110" t="s">
        <v>5002</v>
      </c>
    </row>
    <row r="838" spans="1:8" ht="17.25" customHeight="1">
      <c r="A838" s="27" t="s">
        <v>16876</v>
      </c>
      <c r="B838" s="33" t="s">
        <v>9351</v>
      </c>
      <c r="C838" s="35" t="s">
        <v>113</v>
      </c>
      <c r="D838" s="28" t="s">
        <v>1035</v>
      </c>
      <c r="E838" s="107">
        <v>14.566666666666666</v>
      </c>
      <c r="F838" s="27" t="s">
        <v>9</v>
      </c>
      <c r="G838" s="29" t="s">
        <v>8146</v>
      </c>
      <c r="H838" s="110" t="s">
        <v>5003</v>
      </c>
    </row>
    <row r="839" spans="1:8" ht="17.25" customHeight="1">
      <c r="A839" s="27" t="s">
        <v>16876</v>
      </c>
      <c r="B839" s="33" t="s">
        <v>9351</v>
      </c>
      <c r="C839" s="35" t="s">
        <v>113</v>
      </c>
      <c r="D839" s="28" t="s">
        <v>1036</v>
      </c>
      <c r="E839" s="107">
        <v>21.133333333333333</v>
      </c>
      <c r="F839" s="27" t="s">
        <v>9</v>
      </c>
      <c r="G839" s="29" t="s">
        <v>8146</v>
      </c>
      <c r="H839" s="110" t="s">
        <v>5004</v>
      </c>
    </row>
    <row r="840" spans="1:8" ht="17.25" customHeight="1">
      <c r="A840" s="27" t="s">
        <v>16876</v>
      </c>
      <c r="B840" s="33" t="s">
        <v>9350</v>
      </c>
      <c r="C840" s="35" t="s">
        <v>80</v>
      </c>
      <c r="D840" s="28" t="s">
        <v>1037</v>
      </c>
      <c r="E840" s="107">
        <v>7.5666666666666664</v>
      </c>
      <c r="F840" s="27" t="s">
        <v>9</v>
      </c>
      <c r="G840" s="29" t="s">
        <v>8146</v>
      </c>
      <c r="H840" s="110" t="s">
        <v>5005</v>
      </c>
    </row>
    <row r="841" spans="1:8" ht="17.25" customHeight="1">
      <c r="A841" s="27" t="s">
        <v>16876</v>
      </c>
      <c r="B841" s="33" t="s">
        <v>9350</v>
      </c>
      <c r="C841" s="35" t="s">
        <v>81</v>
      </c>
      <c r="D841" s="28" t="s">
        <v>1038</v>
      </c>
      <c r="E841" s="107">
        <v>5</v>
      </c>
      <c r="F841" s="27" t="s">
        <v>9</v>
      </c>
      <c r="G841" s="29" t="s">
        <v>8146</v>
      </c>
      <c r="H841" s="110" t="s">
        <v>5006</v>
      </c>
    </row>
    <row r="842" spans="1:8" ht="17.25" customHeight="1">
      <c r="A842" s="27" t="s">
        <v>16876</v>
      </c>
      <c r="B842" s="33" t="s">
        <v>9350</v>
      </c>
      <c r="C842" s="35" t="s">
        <v>81</v>
      </c>
      <c r="D842" s="28" t="s">
        <v>1039</v>
      </c>
      <c r="E842" s="107">
        <v>5.0666666666666664</v>
      </c>
      <c r="F842" s="27" t="s">
        <v>9</v>
      </c>
      <c r="G842" s="29" t="s">
        <v>8146</v>
      </c>
      <c r="H842" s="110" t="s">
        <v>5007</v>
      </c>
    </row>
    <row r="843" spans="1:8" ht="17.25" customHeight="1">
      <c r="A843" s="27" t="s">
        <v>16876</v>
      </c>
      <c r="B843" s="33" t="s">
        <v>9350</v>
      </c>
      <c r="C843" s="35" t="s">
        <v>81</v>
      </c>
      <c r="D843" s="28" t="s">
        <v>1040</v>
      </c>
      <c r="E843" s="107">
        <v>5.333333333333333</v>
      </c>
      <c r="F843" s="27" t="s">
        <v>9</v>
      </c>
      <c r="G843" s="29" t="s">
        <v>8146</v>
      </c>
      <c r="H843" s="110" t="s">
        <v>5008</v>
      </c>
    </row>
    <row r="844" spans="1:8" ht="17.25" customHeight="1">
      <c r="A844" s="27" t="s">
        <v>16876</v>
      </c>
      <c r="B844" s="33" t="s">
        <v>9350</v>
      </c>
      <c r="C844" s="35" t="s">
        <v>80</v>
      </c>
      <c r="D844" s="28" t="s">
        <v>1041</v>
      </c>
      <c r="E844" s="107">
        <v>7.1</v>
      </c>
      <c r="F844" s="27" t="s">
        <v>9</v>
      </c>
      <c r="G844" s="29" t="s">
        <v>8146</v>
      </c>
      <c r="H844" s="110" t="s">
        <v>5009</v>
      </c>
    </row>
    <row r="845" spans="1:8" ht="17.25" customHeight="1">
      <c r="A845" s="27" t="s">
        <v>16876</v>
      </c>
      <c r="B845" s="33" t="s">
        <v>9350</v>
      </c>
      <c r="C845" s="35" t="s">
        <v>80</v>
      </c>
      <c r="D845" s="28" t="s">
        <v>1042</v>
      </c>
      <c r="E845" s="107">
        <v>6.8</v>
      </c>
      <c r="F845" s="27" t="s">
        <v>9</v>
      </c>
      <c r="G845" s="29" t="s">
        <v>8146</v>
      </c>
      <c r="H845" s="110" t="s">
        <v>5010</v>
      </c>
    </row>
    <row r="846" spans="1:8" ht="17.25" customHeight="1">
      <c r="A846" s="27" t="s">
        <v>16876</v>
      </c>
      <c r="B846" s="33" t="s">
        <v>9350</v>
      </c>
      <c r="C846" s="35" t="s">
        <v>80</v>
      </c>
      <c r="D846" s="28" t="s">
        <v>1043</v>
      </c>
      <c r="E846" s="107">
        <v>6.3666666666666663</v>
      </c>
      <c r="F846" s="27" t="s">
        <v>9</v>
      </c>
      <c r="G846" s="29" t="s">
        <v>8146</v>
      </c>
      <c r="H846" s="110" t="s">
        <v>5011</v>
      </c>
    </row>
    <row r="847" spans="1:8" ht="17.25" customHeight="1">
      <c r="A847" s="27" t="s">
        <v>16876</v>
      </c>
      <c r="B847" s="33" t="s">
        <v>9350</v>
      </c>
      <c r="C847" s="35" t="s">
        <v>81</v>
      </c>
      <c r="D847" s="28" t="s">
        <v>1044</v>
      </c>
      <c r="E847" s="107">
        <v>5.6166666666666663</v>
      </c>
      <c r="F847" s="27" t="s">
        <v>9</v>
      </c>
      <c r="G847" s="29" t="s">
        <v>8146</v>
      </c>
      <c r="H847" s="110" t="s">
        <v>5012</v>
      </c>
    </row>
    <row r="848" spans="1:8" ht="17.25" customHeight="1">
      <c r="A848" s="27" t="s">
        <v>16876</v>
      </c>
      <c r="B848" s="33" t="s">
        <v>9350</v>
      </c>
      <c r="C848" s="35" t="s">
        <v>81</v>
      </c>
      <c r="D848" s="28" t="s">
        <v>1045</v>
      </c>
      <c r="E848" s="107">
        <v>6.7666666666666666</v>
      </c>
      <c r="F848" s="27" t="s">
        <v>9</v>
      </c>
      <c r="G848" s="29" t="s">
        <v>8146</v>
      </c>
      <c r="H848" s="110" t="s">
        <v>5013</v>
      </c>
    </row>
    <row r="849" spans="1:8" ht="17.25" customHeight="1">
      <c r="A849" s="27" t="s">
        <v>16876</v>
      </c>
      <c r="B849" s="33" t="s">
        <v>9350</v>
      </c>
      <c r="C849" s="35" t="s">
        <v>81</v>
      </c>
      <c r="D849" s="28" t="s">
        <v>1046</v>
      </c>
      <c r="E849" s="107">
        <v>5.8666666666666663</v>
      </c>
      <c r="F849" s="27" t="s">
        <v>9</v>
      </c>
      <c r="G849" s="29" t="s">
        <v>8146</v>
      </c>
      <c r="H849" s="110" t="s">
        <v>5014</v>
      </c>
    </row>
    <row r="850" spans="1:8" ht="17.25" customHeight="1">
      <c r="A850" s="27" t="s">
        <v>16876</v>
      </c>
      <c r="B850" s="33" t="s">
        <v>9350</v>
      </c>
      <c r="C850" s="35" t="s">
        <v>80</v>
      </c>
      <c r="D850" s="28" t="s">
        <v>1047</v>
      </c>
      <c r="E850" s="107">
        <v>5.8166666666666664</v>
      </c>
      <c r="F850" s="27" t="s">
        <v>9</v>
      </c>
      <c r="G850" s="29" t="s">
        <v>8146</v>
      </c>
      <c r="H850" s="110" t="s">
        <v>5015</v>
      </c>
    </row>
    <row r="851" spans="1:8" ht="17.25" customHeight="1">
      <c r="A851" s="27" t="s">
        <v>16876</v>
      </c>
      <c r="B851" s="33" t="s">
        <v>9350</v>
      </c>
      <c r="C851" s="35" t="s">
        <v>80</v>
      </c>
      <c r="D851" s="28" t="s">
        <v>1048</v>
      </c>
      <c r="E851" s="107">
        <v>5.333333333333333</v>
      </c>
      <c r="F851" s="27" t="s">
        <v>9</v>
      </c>
      <c r="G851" s="29" t="s">
        <v>8146</v>
      </c>
      <c r="H851" s="110" t="s">
        <v>5016</v>
      </c>
    </row>
    <row r="852" spans="1:8" ht="17.25" customHeight="1">
      <c r="A852" s="27" t="s">
        <v>16876</v>
      </c>
      <c r="B852" s="33" t="s">
        <v>9350</v>
      </c>
      <c r="C852" s="35" t="s">
        <v>81</v>
      </c>
      <c r="D852" s="28" t="s">
        <v>1049</v>
      </c>
      <c r="E852" s="107">
        <v>5.3833333333333337</v>
      </c>
      <c r="F852" s="27" t="s">
        <v>9</v>
      </c>
      <c r="G852" s="29" t="s">
        <v>8146</v>
      </c>
      <c r="H852" s="110" t="s">
        <v>5017</v>
      </c>
    </row>
    <row r="853" spans="1:8" ht="17.25" customHeight="1">
      <c r="A853" s="27" t="s">
        <v>16876</v>
      </c>
      <c r="B853" s="33" t="s">
        <v>9350</v>
      </c>
      <c r="C853" s="35" t="s">
        <v>81</v>
      </c>
      <c r="D853" s="28" t="s">
        <v>1050</v>
      </c>
      <c r="E853" s="107">
        <v>5.916666666666667</v>
      </c>
      <c r="F853" s="27" t="s">
        <v>9</v>
      </c>
      <c r="G853" s="29" t="s">
        <v>8146</v>
      </c>
      <c r="H853" s="110" t="s">
        <v>5018</v>
      </c>
    </row>
    <row r="854" spans="1:8" ht="17.25" customHeight="1">
      <c r="A854" s="27" t="s">
        <v>16876</v>
      </c>
      <c r="B854" s="33" t="s">
        <v>9350</v>
      </c>
      <c r="C854" s="35" t="s">
        <v>81</v>
      </c>
      <c r="D854" s="28" t="s">
        <v>1051</v>
      </c>
      <c r="E854" s="107">
        <v>5.3166666666666664</v>
      </c>
      <c r="F854" s="27" t="s">
        <v>9</v>
      </c>
      <c r="G854" s="29" t="s">
        <v>8146</v>
      </c>
      <c r="H854" s="110" t="s">
        <v>5019</v>
      </c>
    </row>
    <row r="855" spans="1:8" ht="17.25" customHeight="1">
      <c r="A855" s="27" t="s">
        <v>16876</v>
      </c>
      <c r="B855" s="33" t="s">
        <v>9350</v>
      </c>
      <c r="C855" s="35" t="s">
        <v>80</v>
      </c>
      <c r="D855" s="28" t="s">
        <v>1052</v>
      </c>
      <c r="E855" s="107">
        <v>7.3166666666666664</v>
      </c>
      <c r="F855" s="27" t="s">
        <v>9</v>
      </c>
      <c r="G855" s="29" t="s">
        <v>8146</v>
      </c>
      <c r="H855" s="110" t="s">
        <v>5020</v>
      </c>
    </row>
    <row r="856" spans="1:8" ht="17.25" customHeight="1">
      <c r="A856" s="27" t="s">
        <v>16876</v>
      </c>
      <c r="B856" s="33" t="s">
        <v>9350</v>
      </c>
      <c r="C856" s="35" t="s">
        <v>80</v>
      </c>
      <c r="D856" s="28" t="s">
        <v>1053</v>
      </c>
      <c r="E856" s="107">
        <v>6.65</v>
      </c>
      <c r="F856" s="27" t="s">
        <v>9</v>
      </c>
      <c r="G856" s="29" t="s">
        <v>8146</v>
      </c>
      <c r="H856" s="110" t="s">
        <v>5021</v>
      </c>
    </row>
    <row r="857" spans="1:8" ht="17.25" customHeight="1">
      <c r="A857" s="27" t="s">
        <v>16876</v>
      </c>
      <c r="B857" s="33" t="s">
        <v>9350</v>
      </c>
      <c r="C857" s="35" t="s">
        <v>114</v>
      </c>
      <c r="D857" s="28" t="s">
        <v>1054</v>
      </c>
      <c r="E857" s="107">
        <v>7.8666666666666663</v>
      </c>
      <c r="F857" s="27" t="s">
        <v>9</v>
      </c>
      <c r="G857" s="29" t="s">
        <v>8146</v>
      </c>
      <c r="H857" s="110" t="s">
        <v>5022</v>
      </c>
    </row>
    <row r="858" spans="1:8" ht="17.25" customHeight="1">
      <c r="A858" s="27" t="s">
        <v>16876</v>
      </c>
      <c r="B858" s="33" t="s">
        <v>9350</v>
      </c>
      <c r="C858" s="35" t="s">
        <v>83</v>
      </c>
      <c r="D858" s="28" t="s">
        <v>1055</v>
      </c>
      <c r="E858" s="107">
        <v>6.3833333333333337</v>
      </c>
      <c r="F858" s="27" t="s">
        <v>9</v>
      </c>
      <c r="G858" s="29" t="s">
        <v>8146</v>
      </c>
      <c r="H858" s="110" t="s">
        <v>5023</v>
      </c>
    </row>
    <row r="859" spans="1:8" ht="17.25" customHeight="1">
      <c r="A859" s="27" t="s">
        <v>16876</v>
      </c>
      <c r="B859" s="33" t="s">
        <v>9350</v>
      </c>
      <c r="C859" s="35" t="s">
        <v>83</v>
      </c>
      <c r="D859" s="28" t="s">
        <v>1056</v>
      </c>
      <c r="E859" s="107">
        <v>7.416666666666667</v>
      </c>
      <c r="F859" s="27" t="s">
        <v>9</v>
      </c>
      <c r="G859" s="29" t="s">
        <v>8146</v>
      </c>
      <c r="H859" s="110" t="s">
        <v>5024</v>
      </c>
    </row>
    <row r="860" spans="1:8" ht="17.25" customHeight="1">
      <c r="A860" s="27" t="s">
        <v>16876</v>
      </c>
      <c r="B860" s="33" t="s">
        <v>9350</v>
      </c>
      <c r="C860" s="35" t="s">
        <v>83</v>
      </c>
      <c r="D860" s="28" t="s">
        <v>1057</v>
      </c>
      <c r="E860" s="107">
        <v>7.5166666666666666</v>
      </c>
      <c r="F860" s="27" t="s">
        <v>9</v>
      </c>
      <c r="G860" s="29" t="s">
        <v>8146</v>
      </c>
      <c r="H860" s="110" t="s">
        <v>5025</v>
      </c>
    </row>
    <row r="861" spans="1:8" ht="17.25" customHeight="1">
      <c r="A861" s="27" t="s">
        <v>16876</v>
      </c>
      <c r="B861" s="33" t="s">
        <v>9350</v>
      </c>
      <c r="C861" s="35" t="s">
        <v>83</v>
      </c>
      <c r="D861" s="28" t="s">
        <v>1058</v>
      </c>
      <c r="E861" s="107">
        <v>7.05</v>
      </c>
      <c r="F861" s="27" t="s">
        <v>9</v>
      </c>
      <c r="G861" s="29" t="s">
        <v>8146</v>
      </c>
      <c r="H861" s="110" t="s">
        <v>5026</v>
      </c>
    </row>
    <row r="862" spans="1:8" ht="17.25" customHeight="1">
      <c r="A862" s="27" t="s">
        <v>16876</v>
      </c>
      <c r="B862" s="33" t="s">
        <v>9350</v>
      </c>
      <c r="C862" s="35" t="s">
        <v>83</v>
      </c>
      <c r="D862" s="28" t="s">
        <v>1059</v>
      </c>
      <c r="E862" s="107">
        <v>7.9666666666666668</v>
      </c>
      <c r="F862" s="27" t="s">
        <v>9</v>
      </c>
      <c r="G862" s="29" t="s">
        <v>8146</v>
      </c>
      <c r="H862" s="110" t="s">
        <v>5027</v>
      </c>
    </row>
    <row r="863" spans="1:8" ht="17.25" customHeight="1">
      <c r="A863" s="27" t="s">
        <v>16876</v>
      </c>
      <c r="B863" s="33" t="s">
        <v>9350</v>
      </c>
      <c r="C863" s="35" t="s">
        <v>83</v>
      </c>
      <c r="D863" s="28" t="s">
        <v>1060</v>
      </c>
      <c r="E863" s="107">
        <v>7.4333333333333336</v>
      </c>
      <c r="F863" s="27" t="s">
        <v>9</v>
      </c>
      <c r="G863" s="29" t="s">
        <v>8146</v>
      </c>
      <c r="H863" s="110" t="s">
        <v>5028</v>
      </c>
    </row>
    <row r="864" spans="1:8" ht="17.25" customHeight="1">
      <c r="A864" s="27" t="s">
        <v>16876</v>
      </c>
      <c r="B864" s="33" t="s">
        <v>9350</v>
      </c>
      <c r="C864" s="35" t="s">
        <v>115</v>
      </c>
      <c r="D864" s="28" t="s">
        <v>1061</v>
      </c>
      <c r="E864" s="107">
        <v>6.416666666666667</v>
      </c>
      <c r="F864" s="27" t="s">
        <v>9</v>
      </c>
      <c r="G864" s="29" t="s">
        <v>8146</v>
      </c>
      <c r="H864" s="110" t="s">
        <v>5029</v>
      </c>
    </row>
    <row r="865" spans="1:8" ht="17.25" customHeight="1">
      <c r="A865" s="27" t="s">
        <v>16876</v>
      </c>
      <c r="B865" s="33" t="s">
        <v>9350</v>
      </c>
      <c r="C865" s="35" t="s">
        <v>115</v>
      </c>
      <c r="D865" s="28" t="s">
        <v>1062</v>
      </c>
      <c r="E865" s="107">
        <v>7.7833333333333332</v>
      </c>
      <c r="F865" s="27" t="s">
        <v>9</v>
      </c>
      <c r="G865" s="29" t="s">
        <v>8146</v>
      </c>
      <c r="H865" s="110" t="s">
        <v>5030</v>
      </c>
    </row>
    <row r="866" spans="1:8" ht="17.25" customHeight="1">
      <c r="A866" s="27" t="s">
        <v>16876</v>
      </c>
      <c r="B866" s="33" t="s">
        <v>9350</v>
      </c>
      <c r="C866" s="35" t="s">
        <v>115</v>
      </c>
      <c r="D866" s="28" t="s">
        <v>1063</v>
      </c>
      <c r="E866" s="107">
        <v>8.6</v>
      </c>
      <c r="F866" s="27" t="s">
        <v>9</v>
      </c>
      <c r="G866" s="29" t="s">
        <v>8146</v>
      </c>
      <c r="H866" s="110" t="s">
        <v>5031</v>
      </c>
    </row>
    <row r="867" spans="1:8" ht="17.25" customHeight="1">
      <c r="A867" s="27" t="s">
        <v>16876</v>
      </c>
      <c r="B867" s="33" t="s">
        <v>9350</v>
      </c>
      <c r="C867" s="35" t="s">
        <v>115</v>
      </c>
      <c r="D867" s="28" t="s">
        <v>1064</v>
      </c>
      <c r="E867" s="107">
        <v>6.916666666666667</v>
      </c>
      <c r="F867" s="27" t="s">
        <v>9</v>
      </c>
      <c r="G867" s="29" t="s">
        <v>8146</v>
      </c>
      <c r="H867" s="110" t="s">
        <v>5032</v>
      </c>
    </row>
    <row r="868" spans="1:8" ht="17.25" customHeight="1">
      <c r="A868" s="27" t="s">
        <v>16876</v>
      </c>
      <c r="B868" s="33" t="s">
        <v>9350</v>
      </c>
      <c r="C868" s="35" t="s">
        <v>115</v>
      </c>
      <c r="D868" s="28" t="s">
        <v>1065</v>
      </c>
      <c r="E868" s="107">
        <v>7.2166666666666668</v>
      </c>
      <c r="F868" s="27" t="s">
        <v>9</v>
      </c>
      <c r="G868" s="29" t="s">
        <v>8146</v>
      </c>
      <c r="H868" s="110" t="s">
        <v>5033</v>
      </c>
    </row>
    <row r="869" spans="1:8" ht="17.25" customHeight="1">
      <c r="A869" s="27" t="s">
        <v>16876</v>
      </c>
      <c r="B869" s="33" t="s">
        <v>9350</v>
      </c>
      <c r="C869" s="35" t="s">
        <v>115</v>
      </c>
      <c r="D869" s="28" t="s">
        <v>1066</v>
      </c>
      <c r="E869" s="107">
        <v>7.2833333333333332</v>
      </c>
      <c r="F869" s="27" t="s">
        <v>9</v>
      </c>
      <c r="G869" s="29" t="s">
        <v>8146</v>
      </c>
      <c r="H869" s="110" t="s">
        <v>5034</v>
      </c>
    </row>
    <row r="870" spans="1:8" ht="17.25" customHeight="1">
      <c r="A870" s="27" t="s">
        <v>16876</v>
      </c>
      <c r="B870" s="33" t="s">
        <v>9350</v>
      </c>
      <c r="C870" s="35" t="s">
        <v>115</v>
      </c>
      <c r="D870" s="28" t="s">
        <v>1067</v>
      </c>
      <c r="E870" s="107">
        <v>6.95</v>
      </c>
      <c r="F870" s="27" t="s">
        <v>9</v>
      </c>
      <c r="G870" s="29" t="s">
        <v>8146</v>
      </c>
      <c r="H870" s="110" t="s">
        <v>5035</v>
      </c>
    </row>
    <row r="871" spans="1:8" ht="17.25" customHeight="1">
      <c r="A871" s="27" t="s">
        <v>16876</v>
      </c>
      <c r="B871" s="33" t="s">
        <v>9350</v>
      </c>
      <c r="C871" s="35" t="s">
        <v>115</v>
      </c>
      <c r="D871" s="28" t="s">
        <v>1068</v>
      </c>
      <c r="E871" s="107">
        <v>7.9666666666666668</v>
      </c>
      <c r="F871" s="27" t="s">
        <v>9</v>
      </c>
      <c r="G871" s="29" t="s">
        <v>8146</v>
      </c>
      <c r="H871" s="110" t="s">
        <v>5036</v>
      </c>
    </row>
    <row r="872" spans="1:8" ht="17.25" customHeight="1">
      <c r="A872" s="27" t="s">
        <v>16876</v>
      </c>
      <c r="B872" s="33" t="s">
        <v>9350</v>
      </c>
      <c r="C872" s="35" t="s">
        <v>115</v>
      </c>
      <c r="D872" s="28" t="s">
        <v>1069</v>
      </c>
      <c r="E872" s="107">
        <v>7.6333333333333337</v>
      </c>
      <c r="F872" s="27" t="s">
        <v>9</v>
      </c>
      <c r="G872" s="29" t="s">
        <v>8146</v>
      </c>
      <c r="H872" s="110" t="s">
        <v>5037</v>
      </c>
    </row>
    <row r="873" spans="1:8" ht="17.25" customHeight="1">
      <c r="A873" s="27" t="s">
        <v>16876</v>
      </c>
      <c r="B873" s="33" t="s">
        <v>9350</v>
      </c>
      <c r="C873" s="35" t="s">
        <v>115</v>
      </c>
      <c r="D873" s="28" t="s">
        <v>1070</v>
      </c>
      <c r="E873" s="107">
        <v>7.4333333333333336</v>
      </c>
      <c r="F873" s="27" t="s">
        <v>9</v>
      </c>
      <c r="G873" s="29" t="s">
        <v>8146</v>
      </c>
      <c r="H873" s="110" t="s">
        <v>5038</v>
      </c>
    </row>
    <row r="874" spans="1:8" ht="17.25" customHeight="1">
      <c r="A874" s="27" t="s">
        <v>16876</v>
      </c>
      <c r="B874" s="33" t="s">
        <v>9350</v>
      </c>
      <c r="C874" s="35" t="s">
        <v>115</v>
      </c>
      <c r="D874" s="28" t="s">
        <v>1071</v>
      </c>
      <c r="E874" s="107">
        <v>7.1833333333333336</v>
      </c>
      <c r="F874" s="27" t="s">
        <v>9</v>
      </c>
      <c r="G874" s="29" t="s">
        <v>8146</v>
      </c>
      <c r="H874" s="110" t="s">
        <v>5039</v>
      </c>
    </row>
    <row r="875" spans="1:8" ht="17.25" customHeight="1">
      <c r="A875" s="27" t="s">
        <v>16876</v>
      </c>
      <c r="B875" s="33" t="s">
        <v>9350</v>
      </c>
      <c r="C875" s="35" t="s">
        <v>115</v>
      </c>
      <c r="D875" s="28" t="s">
        <v>1072</v>
      </c>
      <c r="E875" s="107">
        <v>7.3833333333333337</v>
      </c>
      <c r="F875" s="27" t="s">
        <v>9</v>
      </c>
      <c r="G875" s="29" t="s">
        <v>8146</v>
      </c>
      <c r="H875" s="110" t="s">
        <v>5040</v>
      </c>
    </row>
    <row r="876" spans="1:8" ht="17.25" customHeight="1">
      <c r="A876" s="27" t="s">
        <v>16876</v>
      </c>
      <c r="B876" s="33" t="s">
        <v>9350</v>
      </c>
      <c r="C876" s="35" t="s">
        <v>115</v>
      </c>
      <c r="D876" s="28" t="s">
        <v>1073</v>
      </c>
      <c r="E876" s="107">
        <v>8.5666666666666664</v>
      </c>
      <c r="F876" s="27" t="s">
        <v>9</v>
      </c>
      <c r="G876" s="29" t="s">
        <v>8146</v>
      </c>
      <c r="H876" s="110" t="s">
        <v>5041</v>
      </c>
    </row>
    <row r="877" spans="1:8" ht="17.25" customHeight="1">
      <c r="A877" s="27" t="s">
        <v>16876</v>
      </c>
      <c r="B877" s="33" t="s">
        <v>9350</v>
      </c>
      <c r="C877" s="35" t="s">
        <v>115</v>
      </c>
      <c r="D877" s="28" t="s">
        <v>1074</v>
      </c>
      <c r="E877" s="107">
        <v>8.25</v>
      </c>
      <c r="F877" s="27" t="s">
        <v>9</v>
      </c>
      <c r="G877" s="29" t="s">
        <v>8146</v>
      </c>
      <c r="H877" s="110" t="s">
        <v>5042</v>
      </c>
    </row>
    <row r="878" spans="1:8" ht="17.25" customHeight="1">
      <c r="A878" s="27" t="s">
        <v>16881</v>
      </c>
      <c r="B878" s="33" t="s">
        <v>9354</v>
      </c>
      <c r="C878" s="35" t="s">
        <v>84</v>
      </c>
      <c r="D878" s="28" t="s">
        <v>1075</v>
      </c>
      <c r="E878" s="107">
        <v>6.083333333333333</v>
      </c>
      <c r="F878" s="27" t="s">
        <v>9</v>
      </c>
      <c r="G878" s="29" t="s">
        <v>8146</v>
      </c>
      <c r="H878" s="110" t="s">
        <v>5043</v>
      </c>
    </row>
    <row r="879" spans="1:8" ht="17.25" customHeight="1">
      <c r="A879" s="27" t="s">
        <v>16881</v>
      </c>
      <c r="B879" s="33" t="s">
        <v>9355</v>
      </c>
      <c r="C879" s="35" t="s">
        <v>86</v>
      </c>
      <c r="D879" s="28" t="s">
        <v>1076</v>
      </c>
      <c r="E879" s="107">
        <v>6.1833333333333336</v>
      </c>
      <c r="F879" s="27" t="s">
        <v>9</v>
      </c>
      <c r="G879" s="29" t="s">
        <v>8146</v>
      </c>
      <c r="H879" s="110" t="s">
        <v>5044</v>
      </c>
    </row>
    <row r="880" spans="1:8" ht="17.25" customHeight="1">
      <c r="A880" s="27" t="s">
        <v>16881</v>
      </c>
      <c r="B880" s="33" t="s">
        <v>9355</v>
      </c>
      <c r="C880" s="35" t="s">
        <v>86</v>
      </c>
      <c r="D880" s="28" t="s">
        <v>1077</v>
      </c>
      <c r="E880" s="107">
        <v>6.0666666666666664</v>
      </c>
      <c r="F880" s="27" t="s">
        <v>9</v>
      </c>
      <c r="G880" s="29" t="s">
        <v>8146</v>
      </c>
      <c r="H880" s="110" t="s">
        <v>5045</v>
      </c>
    </row>
    <row r="881" spans="1:8" ht="17.25" customHeight="1">
      <c r="A881" s="27" t="s">
        <v>16881</v>
      </c>
      <c r="B881" s="33" t="s">
        <v>9355</v>
      </c>
      <c r="C881" s="35" t="s">
        <v>86</v>
      </c>
      <c r="D881" s="28" t="s">
        <v>1078</v>
      </c>
      <c r="E881" s="107">
        <v>6.1166666666666663</v>
      </c>
      <c r="F881" s="27" t="s">
        <v>9</v>
      </c>
      <c r="G881" s="29" t="s">
        <v>8146</v>
      </c>
      <c r="H881" s="110" t="s">
        <v>5046</v>
      </c>
    </row>
    <row r="882" spans="1:8" ht="17.25" customHeight="1">
      <c r="A882" s="27" t="s">
        <v>16881</v>
      </c>
      <c r="B882" s="33" t="s">
        <v>9355</v>
      </c>
      <c r="C882" s="35" t="s">
        <v>86</v>
      </c>
      <c r="D882" s="28" t="s">
        <v>1079</v>
      </c>
      <c r="E882" s="107">
        <v>6.7</v>
      </c>
      <c r="F882" s="27" t="s">
        <v>9</v>
      </c>
      <c r="G882" s="29" t="s">
        <v>8146</v>
      </c>
      <c r="H882" s="110" t="s">
        <v>5047</v>
      </c>
    </row>
    <row r="883" spans="1:8" ht="17.25" customHeight="1">
      <c r="A883" s="27" t="s">
        <v>16881</v>
      </c>
      <c r="B883" s="33" t="s">
        <v>9355</v>
      </c>
      <c r="C883" s="35" t="s">
        <v>86</v>
      </c>
      <c r="D883" s="28" t="s">
        <v>1080</v>
      </c>
      <c r="E883" s="107">
        <v>5.3166666666666664</v>
      </c>
      <c r="F883" s="27" t="s">
        <v>9</v>
      </c>
      <c r="G883" s="29" t="s">
        <v>8146</v>
      </c>
      <c r="H883" s="110" t="s">
        <v>5048</v>
      </c>
    </row>
    <row r="884" spans="1:8" ht="17.25" customHeight="1">
      <c r="A884" s="27" t="s">
        <v>16881</v>
      </c>
      <c r="B884" s="33" t="s">
        <v>9355</v>
      </c>
      <c r="C884" s="35" t="s">
        <v>86</v>
      </c>
      <c r="D884" s="28" t="s">
        <v>1081</v>
      </c>
      <c r="E884" s="107">
        <v>6.4333333333333336</v>
      </c>
      <c r="F884" s="27" t="s">
        <v>9</v>
      </c>
      <c r="G884" s="29" t="s">
        <v>8146</v>
      </c>
      <c r="H884" s="110" t="s">
        <v>5049</v>
      </c>
    </row>
    <row r="885" spans="1:8" ht="17.25" customHeight="1">
      <c r="A885" s="27" t="s">
        <v>16881</v>
      </c>
      <c r="B885" s="33" t="s">
        <v>9355</v>
      </c>
      <c r="C885" s="35" t="s">
        <v>86</v>
      </c>
      <c r="D885" s="28" t="s">
        <v>1082</v>
      </c>
      <c r="E885" s="107">
        <v>7.3</v>
      </c>
      <c r="F885" s="27" t="s">
        <v>9</v>
      </c>
      <c r="G885" s="29" t="s">
        <v>8146</v>
      </c>
      <c r="H885" s="110" t="s">
        <v>5050</v>
      </c>
    </row>
    <row r="886" spans="1:8" ht="17.25" customHeight="1">
      <c r="A886" s="27" t="s">
        <v>16881</v>
      </c>
      <c r="B886" s="33" t="s">
        <v>9355</v>
      </c>
      <c r="C886" s="35" t="s">
        <v>86</v>
      </c>
      <c r="D886" s="28" t="s">
        <v>1083</v>
      </c>
      <c r="E886" s="107">
        <v>6.1166666666666663</v>
      </c>
      <c r="F886" s="27" t="s">
        <v>9</v>
      </c>
      <c r="G886" s="29" t="s">
        <v>8146</v>
      </c>
      <c r="H886" s="110" t="s">
        <v>5051</v>
      </c>
    </row>
    <row r="887" spans="1:8" ht="17.25" customHeight="1">
      <c r="A887" s="27" t="s">
        <v>16881</v>
      </c>
      <c r="B887" s="33" t="s">
        <v>9355</v>
      </c>
      <c r="C887" s="35" t="s">
        <v>86</v>
      </c>
      <c r="D887" s="28" t="s">
        <v>1084</v>
      </c>
      <c r="E887" s="107">
        <v>6.5333333333333332</v>
      </c>
      <c r="F887" s="27" t="s">
        <v>9</v>
      </c>
      <c r="G887" s="29" t="s">
        <v>8146</v>
      </c>
      <c r="H887" s="110" t="s">
        <v>5052</v>
      </c>
    </row>
    <row r="888" spans="1:8" ht="17.25" customHeight="1">
      <c r="A888" s="27" t="s">
        <v>16881</v>
      </c>
      <c r="B888" s="33" t="s">
        <v>9355</v>
      </c>
      <c r="C888" s="35" t="s">
        <v>86</v>
      </c>
      <c r="D888" s="28" t="s">
        <v>1085</v>
      </c>
      <c r="E888" s="107">
        <v>6.6833333333333336</v>
      </c>
      <c r="F888" s="27" t="s">
        <v>9</v>
      </c>
      <c r="G888" s="29" t="s">
        <v>8146</v>
      </c>
      <c r="H888" s="110" t="s">
        <v>5053</v>
      </c>
    </row>
    <row r="889" spans="1:8" ht="17.25" customHeight="1">
      <c r="A889" s="27" t="s">
        <v>16881</v>
      </c>
      <c r="B889" s="33" t="s">
        <v>9355</v>
      </c>
      <c r="C889" s="35" t="s">
        <v>86</v>
      </c>
      <c r="D889" s="28" t="s">
        <v>1086</v>
      </c>
      <c r="E889" s="107">
        <v>6.8</v>
      </c>
      <c r="F889" s="27" t="s">
        <v>9</v>
      </c>
      <c r="G889" s="29" t="s">
        <v>8146</v>
      </c>
      <c r="H889" s="110" t="s">
        <v>5054</v>
      </c>
    </row>
    <row r="890" spans="1:8" ht="17.25" customHeight="1">
      <c r="A890" s="27" t="s">
        <v>16881</v>
      </c>
      <c r="B890" s="33" t="s">
        <v>9355</v>
      </c>
      <c r="C890" s="35" t="s">
        <v>86</v>
      </c>
      <c r="D890" s="28" t="s">
        <v>1087</v>
      </c>
      <c r="E890" s="107">
        <v>5.7666666666666666</v>
      </c>
      <c r="F890" s="27" t="s">
        <v>9</v>
      </c>
      <c r="G890" s="29" t="s">
        <v>8146</v>
      </c>
      <c r="H890" s="110" t="s">
        <v>5055</v>
      </c>
    </row>
    <row r="891" spans="1:8" ht="17.25" customHeight="1">
      <c r="A891" s="27" t="s">
        <v>16881</v>
      </c>
      <c r="B891" s="33" t="s">
        <v>9355</v>
      </c>
      <c r="C891" s="35" t="s">
        <v>86</v>
      </c>
      <c r="D891" s="28" t="s">
        <v>1088</v>
      </c>
      <c r="E891" s="107">
        <v>6.5666666666666664</v>
      </c>
      <c r="F891" s="27" t="s">
        <v>9</v>
      </c>
      <c r="G891" s="29" t="s">
        <v>8146</v>
      </c>
      <c r="H891" s="110" t="s">
        <v>5056</v>
      </c>
    </row>
    <row r="892" spans="1:8" ht="17.25" customHeight="1">
      <c r="A892" s="27" t="s">
        <v>16881</v>
      </c>
      <c r="B892" s="33" t="s">
        <v>9355</v>
      </c>
      <c r="C892" s="35" t="s">
        <v>86</v>
      </c>
      <c r="D892" s="28" t="s">
        <v>1089</v>
      </c>
      <c r="E892" s="107">
        <v>6.9333333333333336</v>
      </c>
      <c r="F892" s="27" t="s">
        <v>9</v>
      </c>
      <c r="G892" s="29" t="s">
        <v>8146</v>
      </c>
      <c r="H892" s="110" t="s">
        <v>5057</v>
      </c>
    </row>
    <row r="893" spans="1:8" ht="17.25" customHeight="1">
      <c r="A893" s="27" t="s">
        <v>16881</v>
      </c>
      <c r="B893" s="33" t="s">
        <v>9355</v>
      </c>
      <c r="C893" s="35" t="s">
        <v>86</v>
      </c>
      <c r="D893" s="28" t="s">
        <v>1090</v>
      </c>
      <c r="E893" s="107">
        <v>6.7333333333333334</v>
      </c>
      <c r="F893" s="27" t="s">
        <v>9</v>
      </c>
      <c r="G893" s="29" t="s">
        <v>8146</v>
      </c>
      <c r="H893" s="110" t="s">
        <v>5058</v>
      </c>
    </row>
    <row r="894" spans="1:8" ht="17.25" customHeight="1">
      <c r="A894" s="27" t="s">
        <v>16881</v>
      </c>
      <c r="B894" s="33" t="s">
        <v>9355</v>
      </c>
      <c r="C894" s="35" t="s">
        <v>86</v>
      </c>
      <c r="D894" s="28" t="s">
        <v>1091</v>
      </c>
      <c r="E894" s="107">
        <v>6.0166666666666666</v>
      </c>
      <c r="F894" s="27" t="s">
        <v>9</v>
      </c>
      <c r="G894" s="29" t="s">
        <v>8146</v>
      </c>
      <c r="H894" s="110" t="s">
        <v>5059</v>
      </c>
    </row>
    <row r="895" spans="1:8" ht="17.25" customHeight="1">
      <c r="A895" s="27" t="s">
        <v>16881</v>
      </c>
      <c r="B895" s="33" t="s">
        <v>9355</v>
      </c>
      <c r="C895" s="35" t="s">
        <v>86</v>
      </c>
      <c r="D895" s="28" t="s">
        <v>1092</v>
      </c>
      <c r="E895" s="107">
        <v>6.5</v>
      </c>
      <c r="F895" s="27" t="s">
        <v>9</v>
      </c>
      <c r="G895" s="29" t="s">
        <v>8146</v>
      </c>
      <c r="H895" s="110" t="s">
        <v>5060</v>
      </c>
    </row>
    <row r="896" spans="1:8" ht="17.25" customHeight="1">
      <c r="A896" s="27" t="s">
        <v>16881</v>
      </c>
      <c r="B896" s="33" t="s">
        <v>9355</v>
      </c>
      <c r="C896" s="35" t="s">
        <v>86</v>
      </c>
      <c r="D896" s="28" t="s">
        <v>1093</v>
      </c>
      <c r="E896" s="107">
        <v>6.45</v>
      </c>
      <c r="F896" s="27" t="s">
        <v>9</v>
      </c>
      <c r="G896" s="29" t="s">
        <v>8146</v>
      </c>
      <c r="H896" s="110" t="s">
        <v>5061</v>
      </c>
    </row>
    <row r="897" spans="1:8" ht="17.25" customHeight="1">
      <c r="A897" s="27" t="s">
        <v>16881</v>
      </c>
      <c r="B897" s="33" t="s">
        <v>9355</v>
      </c>
      <c r="C897" s="35" t="s">
        <v>86</v>
      </c>
      <c r="D897" s="28" t="s">
        <v>1094</v>
      </c>
      <c r="E897" s="107">
        <v>5.35</v>
      </c>
      <c r="F897" s="27" t="s">
        <v>9</v>
      </c>
      <c r="G897" s="29" t="s">
        <v>8146</v>
      </c>
      <c r="H897" s="110" t="s">
        <v>5062</v>
      </c>
    </row>
    <row r="898" spans="1:8" ht="17.25" customHeight="1">
      <c r="A898" s="27" t="s">
        <v>16881</v>
      </c>
      <c r="B898" s="33" t="s">
        <v>9355</v>
      </c>
      <c r="C898" s="35" t="s">
        <v>86</v>
      </c>
      <c r="D898" s="28" t="s">
        <v>1095</v>
      </c>
      <c r="E898" s="107">
        <v>5.7333333333333334</v>
      </c>
      <c r="F898" s="27" t="s">
        <v>9</v>
      </c>
      <c r="G898" s="29" t="s">
        <v>8146</v>
      </c>
      <c r="H898" s="110" t="s">
        <v>5063</v>
      </c>
    </row>
    <row r="899" spans="1:8" ht="17.25" customHeight="1">
      <c r="A899" s="27" t="s">
        <v>16881</v>
      </c>
      <c r="B899" s="33" t="s">
        <v>9355</v>
      </c>
      <c r="C899" s="35" t="s">
        <v>86</v>
      </c>
      <c r="D899" s="28" t="s">
        <v>1096</v>
      </c>
      <c r="E899" s="107">
        <v>7.5166666666666666</v>
      </c>
      <c r="F899" s="27" t="s">
        <v>9</v>
      </c>
      <c r="G899" s="29" t="s">
        <v>8146</v>
      </c>
      <c r="H899" s="110" t="s">
        <v>5064</v>
      </c>
    </row>
    <row r="900" spans="1:8" ht="17.25" customHeight="1">
      <c r="A900" s="27" t="s">
        <v>16881</v>
      </c>
      <c r="B900" s="33" t="s">
        <v>9355</v>
      </c>
      <c r="C900" s="35" t="s">
        <v>87</v>
      </c>
      <c r="D900" s="28" t="s">
        <v>1097</v>
      </c>
      <c r="E900" s="107">
        <v>6.7666666666666666</v>
      </c>
      <c r="F900" s="27" t="s">
        <v>9</v>
      </c>
      <c r="G900" s="29" t="s">
        <v>8146</v>
      </c>
      <c r="H900" s="110" t="s">
        <v>5065</v>
      </c>
    </row>
    <row r="901" spans="1:8" ht="17.25" customHeight="1">
      <c r="A901" s="27" t="s">
        <v>16881</v>
      </c>
      <c r="B901" s="33" t="s">
        <v>9355</v>
      </c>
      <c r="C901" s="35" t="s">
        <v>87</v>
      </c>
      <c r="D901" s="28" t="s">
        <v>1098</v>
      </c>
      <c r="E901" s="107">
        <v>7.1166666666666663</v>
      </c>
      <c r="F901" s="27" t="s">
        <v>9</v>
      </c>
      <c r="G901" s="29" t="s">
        <v>8146</v>
      </c>
      <c r="H901" s="110" t="s">
        <v>5066</v>
      </c>
    </row>
    <row r="902" spans="1:8" ht="17.25" customHeight="1">
      <c r="A902" s="27" t="s">
        <v>16881</v>
      </c>
      <c r="B902" s="33" t="s">
        <v>9355</v>
      </c>
      <c r="C902" s="35" t="s">
        <v>87</v>
      </c>
      <c r="D902" s="28" t="s">
        <v>1099</v>
      </c>
      <c r="E902" s="107">
        <v>7.7</v>
      </c>
      <c r="F902" s="27" t="s">
        <v>9</v>
      </c>
      <c r="G902" s="29" t="s">
        <v>8146</v>
      </c>
      <c r="H902" s="110" t="s">
        <v>5067</v>
      </c>
    </row>
    <row r="903" spans="1:8" ht="17.25" customHeight="1">
      <c r="A903" s="27" t="s">
        <v>16881</v>
      </c>
      <c r="B903" s="33" t="s">
        <v>9355</v>
      </c>
      <c r="C903" s="35" t="s">
        <v>87</v>
      </c>
      <c r="D903" s="28" t="s">
        <v>1100</v>
      </c>
      <c r="E903" s="107">
        <v>6.95</v>
      </c>
      <c r="F903" s="27" t="s">
        <v>9</v>
      </c>
      <c r="G903" s="29" t="s">
        <v>8146</v>
      </c>
      <c r="H903" s="110" t="s">
        <v>5068</v>
      </c>
    </row>
    <row r="904" spans="1:8" ht="17.25" customHeight="1">
      <c r="A904" s="27" t="s">
        <v>16881</v>
      </c>
      <c r="B904" s="33" t="s">
        <v>9355</v>
      </c>
      <c r="C904" s="35" t="s">
        <v>87</v>
      </c>
      <c r="D904" s="28" t="s">
        <v>1101</v>
      </c>
      <c r="E904" s="107">
        <v>7.65</v>
      </c>
      <c r="F904" s="27" t="s">
        <v>9</v>
      </c>
      <c r="G904" s="29" t="s">
        <v>8146</v>
      </c>
      <c r="H904" s="110" t="s">
        <v>5069</v>
      </c>
    </row>
    <row r="905" spans="1:8" ht="17.25" customHeight="1">
      <c r="A905" s="27" t="s">
        <v>16881</v>
      </c>
      <c r="B905" s="33" t="s">
        <v>9355</v>
      </c>
      <c r="C905" s="35" t="s">
        <v>87</v>
      </c>
      <c r="D905" s="28" t="s">
        <v>1102</v>
      </c>
      <c r="E905" s="107">
        <v>6.9833333333333334</v>
      </c>
      <c r="F905" s="27" t="s">
        <v>9</v>
      </c>
      <c r="G905" s="29" t="s">
        <v>8146</v>
      </c>
      <c r="H905" s="110" t="s">
        <v>5070</v>
      </c>
    </row>
    <row r="906" spans="1:8" ht="17.25" customHeight="1">
      <c r="A906" s="27" t="s">
        <v>16881</v>
      </c>
      <c r="B906" s="33" t="s">
        <v>9355</v>
      </c>
      <c r="C906" s="35" t="s">
        <v>87</v>
      </c>
      <c r="D906" s="28" t="s">
        <v>1103</v>
      </c>
      <c r="E906" s="107">
        <v>6.8833333333333337</v>
      </c>
      <c r="F906" s="27" t="s">
        <v>9</v>
      </c>
      <c r="G906" s="29" t="s">
        <v>8146</v>
      </c>
      <c r="H906" s="110" t="s">
        <v>5071</v>
      </c>
    </row>
    <row r="907" spans="1:8" ht="17.25" customHeight="1">
      <c r="A907" s="27" t="s">
        <v>16881</v>
      </c>
      <c r="B907" s="33" t="s">
        <v>9355</v>
      </c>
      <c r="C907" s="35" t="s">
        <v>87</v>
      </c>
      <c r="D907" s="28" t="s">
        <v>1104</v>
      </c>
      <c r="E907" s="107">
        <v>6.7166666666666668</v>
      </c>
      <c r="F907" s="27" t="s">
        <v>9</v>
      </c>
      <c r="G907" s="29" t="s">
        <v>8146</v>
      </c>
      <c r="H907" s="110" t="s">
        <v>5072</v>
      </c>
    </row>
    <row r="908" spans="1:8" ht="17.25" customHeight="1">
      <c r="A908" s="27" t="s">
        <v>16881</v>
      </c>
      <c r="B908" s="33" t="s">
        <v>9355</v>
      </c>
      <c r="C908" s="35" t="s">
        <v>87</v>
      </c>
      <c r="D908" s="28" t="s">
        <v>1105</v>
      </c>
      <c r="E908" s="107">
        <v>7.0166666666666666</v>
      </c>
      <c r="F908" s="27" t="s">
        <v>9</v>
      </c>
      <c r="G908" s="29" t="s">
        <v>8146</v>
      </c>
      <c r="H908" s="110" t="s">
        <v>5073</v>
      </c>
    </row>
    <row r="909" spans="1:8" ht="17.25" customHeight="1">
      <c r="A909" s="27" t="s">
        <v>16876</v>
      </c>
      <c r="B909" s="33" t="s">
        <v>9351</v>
      </c>
      <c r="C909" s="35" t="s">
        <v>88</v>
      </c>
      <c r="D909" s="28" t="s">
        <v>1106</v>
      </c>
      <c r="E909" s="107">
        <v>7.55</v>
      </c>
      <c r="F909" s="27" t="s">
        <v>9</v>
      </c>
      <c r="G909" s="29" t="s">
        <v>8146</v>
      </c>
      <c r="H909" s="110" t="s">
        <v>5074</v>
      </c>
    </row>
    <row r="910" spans="1:8" ht="17.25" customHeight="1">
      <c r="A910" s="27" t="s">
        <v>16876</v>
      </c>
      <c r="B910" s="33" t="s">
        <v>9351</v>
      </c>
      <c r="C910" s="35" t="s">
        <v>88</v>
      </c>
      <c r="D910" s="28" t="s">
        <v>1107</v>
      </c>
      <c r="E910" s="107">
        <v>8.4166666666666661</v>
      </c>
      <c r="F910" s="27" t="s">
        <v>9</v>
      </c>
      <c r="G910" s="29" t="s">
        <v>8146</v>
      </c>
      <c r="H910" s="110" t="s">
        <v>5075</v>
      </c>
    </row>
    <row r="911" spans="1:8" ht="17.25" customHeight="1">
      <c r="A911" s="27" t="s">
        <v>16876</v>
      </c>
      <c r="B911" s="33" t="s">
        <v>9351</v>
      </c>
      <c r="C911" s="35" t="s">
        <v>88</v>
      </c>
      <c r="D911" s="28" t="s">
        <v>1108</v>
      </c>
      <c r="E911" s="107">
        <v>8</v>
      </c>
      <c r="F911" s="27" t="s">
        <v>9</v>
      </c>
      <c r="G911" s="29" t="s">
        <v>8146</v>
      </c>
      <c r="H911" s="110" t="s">
        <v>5076</v>
      </c>
    </row>
    <row r="912" spans="1:8" ht="17.25" customHeight="1">
      <c r="A912" s="27" t="s">
        <v>16876</v>
      </c>
      <c r="B912" s="33" t="s">
        <v>9351</v>
      </c>
      <c r="C912" s="35" t="s">
        <v>88</v>
      </c>
      <c r="D912" s="28" t="s">
        <v>1109</v>
      </c>
      <c r="E912" s="107">
        <v>8.3833333333333329</v>
      </c>
      <c r="F912" s="27" t="s">
        <v>9</v>
      </c>
      <c r="G912" s="29" t="s">
        <v>8146</v>
      </c>
      <c r="H912" s="110" t="s">
        <v>5077</v>
      </c>
    </row>
    <row r="913" spans="1:8" ht="17.25" customHeight="1">
      <c r="A913" s="27" t="s">
        <v>16876</v>
      </c>
      <c r="B913" s="33" t="s">
        <v>9351</v>
      </c>
      <c r="C913" s="35" t="s">
        <v>88</v>
      </c>
      <c r="D913" s="28" t="s">
        <v>1110</v>
      </c>
      <c r="E913" s="107">
        <v>8.9166666666666661</v>
      </c>
      <c r="F913" s="27" t="s">
        <v>9</v>
      </c>
      <c r="G913" s="29" t="s">
        <v>8146</v>
      </c>
      <c r="H913" s="110" t="s">
        <v>5078</v>
      </c>
    </row>
    <row r="914" spans="1:8" ht="17.25" customHeight="1">
      <c r="A914" s="27" t="s">
        <v>16876</v>
      </c>
      <c r="B914" s="33" t="s">
        <v>9351</v>
      </c>
      <c r="C914" s="35" t="s">
        <v>88</v>
      </c>
      <c r="D914" s="28" t="s">
        <v>1111</v>
      </c>
      <c r="E914" s="107">
        <v>8.4166666666666661</v>
      </c>
      <c r="F914" s="27" t="s">
        <v>9</v>
      </c>
      <c r="G914" s="29" t="s">
        <v>8146</v>
      </c>
      <c r="H914" s="110" t="s">
        <v>5079</v>
      </c>
    </row>
    <row r="915" spans="1:8" ht="17.25" customHeight="1">
      <c r="A915" s="27" t="s">
        <v>16876</v>
      </c>
      <c r="B915" s="33" t="s">
        <v>9351</v>
      </c>
      <c r="C915" s="35" t="s">
        <v>88</v>
      </c>
      <c r="D915" s="28" t="s">
        <v>1112</v>
      </c>
      <c r="E915" s="107">
        <v>7.4833333333333334</v>
      </c>
      <c r="F915" s="27" t="s">
        <v>9</v>
      </c>
      <c r="G915" s="29" t="s">
        <v>8146</v>
      </c>
      <c r="H915" s="110" t="s">
        <v>5080</v>
      </c>
    </row>
    <row r="916" spans="1:8" ht="17.25" customHeight="1">
      <c r="A916" s="27" t="s">
        <v>16876</v>
      </c>
      <c r="B916" s="33" t="s">
        <v>9351</v>
      </c>
      <c r="C916" s="35" t="s">
        <v>88</v>
      </c>
      <c r="D916" s="28" t="s">
        <v>1113</v>
      </c>
      <c r="E916" s="107">
        <v>7.8833333333333337</v>
      </c>
      <c r="F916" s="27" t="s">
        <v>9</v>
      </c>
      <c r="G916" s="29" t="s">
        <v>8146</v>
      </c>
      <c r="H916" s="110" t="s">
        <v>5081</v>
      </c>
    </row>
    <row r="917" spans="1:8" ht="17.25" customHeight="1">
      <c r="A917" s="27" t="s">
        <v>16876</v>
      </c>
      <c r="B917" s="33" t="s">
        <v>9351</v>
      </c>
      <c r="C917" s="35" t="s">
        <v>88</v>
      </c>
      <c r="D917" s="28" t="s">
        <v>1114</v>
      </c>
      <c r="E917" s="107">
        <v>9.4</v>
      </c>
      <c r="F917" s="27" t="s">
        <v>9</v>
      </c>
      <c r="G917" s="29" t="s">
        <v>8146</v>
      </c>
      <c r="H917" s="110" t="s">
        <v>5082</v>
      </c>
    </row>
    <row r="918" spans="1:8" ht="17.25" customHeight="1">
      <c r="A918" s="27" t="s">
        <v>16876</v>
      </c>
      <c r="B918" s="33" t="s">
        <v>9351</v>
      </c>
      <c r="C918" s="35" t="s">
        <v>88</v>
      </c>
      <c r="D918" s="28" t="s">
        <v>1115</v>
      </c>
      <c r="E918" s="107">
        <v>8.5</v>
      </c>
      <c r="F918" s="27" t="s">
        <v>9</v>
      </c>
      <c r="G918" s="29" t="s">
        <v>8146</v>
      </c>
      <c r="H918" s="110" t="s">
        <v>5083</v>
      </c>
    </row>
    <row r="919" spans="1:8" ht="17.25" customHeight="1">
      <c r="A919" s="27" t="s">
        <v>16876</v>
      </c>
      <c r="B919" s="33" t="s">
        <v>9351</v>
      </c>
      <c r="C919" s="35" t="s">
        <v>88</v>
      </c>
      <c r="D919" s="28" t="s">
        <v>1116</v>
      </c>
      <c r="E919" s="107">
        <v>7.15</v>
      </c>
      <c r="F919" s="27" t="s">
        <v>9</v>
      </c>
      <c r="G919" s="29" t="s">
        <v>8146</v>
      </c>
      <c r="H919" s="110" t="s">
        <v>5084</v>
      </c>
    </row>
    <row r="920" spans="1:8" ht="17.25" customHeight="1">
      <c r="A920" s="27" t="s">
        <v>16881</v>
      </c>
      <c r="B920" s="33" t="s">
        <v>9356</v>
      </c>
      <c r="C920" s="35" t="s">
        <v>89</v>
      </c>
      <c r="D920" s="28" t="s">
        <v>1117</v>
      </c>
      <c r="E920" s="107">
        <v>7.6</v>
      </c>
      <c r="F920" s="27" t="s">
        <v>9</v>
      </c>
      <c r="G920" s="29" t="s">
        <v>8146</v>
      </c>
      <c r="H920" s="110" t="s">
        <v>5085</v>
      </c>
    </row>
    <row r="921" spans="1:8" ht="17.25" customHeight="1">
      <c r="A921" s="27" t="s">
        <v>16881</v>
      </c>
      <c r="B921" s="33" t="s">
        <v>9356</v>
      </c>
      <c r="C921" s="35" t="s">
        <v>89</v>
      </c>
      <c r="D921" s="28" t="s">
        <v>1118</v>
      </c>
      <c r="E921" s="107">
        <v>7.166666666666667</v>
      </c>
      <c r="F921" s="27" t="s">
        <v>9</v>
      </c>
      <c r="G921" s="29" t="s">
        <v>8146</v>
      </c>
      <c r="H921" s="110" t="s">
        <v>5086</v>
      </c>
    </row>
    <row r="922" spans="1:8" ht="17.25" customHeight="1">
      <c r="A922" s="27" t="s">
        <v>16881</v>
      </c>
      <c r="B922" s="33" t="s">
        <v>9356</v>
      </c>
      <c r="C922" s="35" t="s">
        <v>89</v>
      </c>
      <c r="D922" s="28" t="s">
        <v>1119</v>
      </c>
      <c r="E922" s="107">
        <v>7.7166666666666668</v>
      </c>
      <c r="F922" s="27" t="s">
        <v>9</v>
      </c>
      <c r="G922" s="29" t="s">
        <v>8146</v>
      </c>
      <c r="H922" s="110" t="s">
        <v>5087</v>
      </c>
    </row>
    <row r="923" spans="1:8" ht="17.25" customHeight="1">
      <c r="A923" s="27" t="s">
        <v>16881</v>
      </c>
      <c r="B923" s="33" t="s">
        <v>9356</v>
      </c>
      <c r="C923" s="35" t="s">
        <v>89</v>
      </c>
      <c r="D923" s="28" t="s">
        <v>1120</v>
      </c>
      <c r="E923" s="107">
        <v>7.333333333333333</v>
      </c>
      <c r="F923" s="27" t="s">
        <v>9</v>
      </c>
      <c r="G923" s="29" t="s">
        <v>8146</v>
      </c>
      <c r="H923" s="110" t="s">
        <v>5088</v>
      </c>
    </row>
    <row r="924" spans="1:8" ht="17.25" customHeight="1">
      <c r="A924" s="27" t="s">
        <v>16881</v>
      </c>
      <c r="B924" s="33" t="s">
        <v>9356</v>
      </c>
      <c r="C924" s="35" t="s">
        <v>89</v>
      </c>
      <c r="D924" s="28" t="s">
        <v>1121</v>
      </c>
      <c r="E924" s="107">
        <v>7.3</v>
      </c>
      <c r="F924" s="27" t="s">
        <v>9</v>
      </c>
      <c r="G924" s="29" t="s">
        <v>8146</v>
      </c>
      <c r="H924" s="110" t="s">
        <v>5089</v>
      </c>
    </row>
    <row r="925" spans="1:8" ht="17.25" customHeight="1">
      <c r="A925" s="27" t="s">
        <v>16881</v>
      </c>
      <c r="B925" s="33" t="s">
        <v>9356</v>
      </c>
      <c r="C925" s="35" t="s">
        <v>89</v>
      </c>
      <c r="D925" s="28" t="s">
        <v>1122</v>
      </c>
      <c r="E925" s="107">
        <v>7.8166666666666664</v>
      </c>
      <c r="F925" s="27" t="s">
        <v>9</v>
      </c>
      <c r="G925" s="29" t="s">
        <v>8146</v>
      </c>
      <c r="H925" s="110" t="s">
        <v>5090</v>
      </c>
    </row>
    <row r="926" spans="1:8" ht="17.25" customHeight="1">
      <c r="A926" s="27" t="s">
        <v>16881</v>
      </c>
      <c r="B926" s="33" t="s">
        <v>9356</v>
      </c>
      <c r="C926" s="35" t="s">
        <v>89</v>
      </c>
      <c r="D926" s="28" t="s">
        <v>1123</v>
      </c>
      <c r="E926" s="107">
        <v>7.05</v>
      </c>
      <c r="F926" s="27" t="s">
        <v>9</v>
      </c>
      <c r="G926" s="29" t="s">
        <v>8146</v>
      </c>
      <c r="H926" s="110" t="s">
        <v>5091</v>
      </c>
    </row>
    <row r="927" spans="1:8" ht="17.25" customHeight="1">
      <c r="A927" s="27" t="s">
        <v>16881</v>
      </c>
      <c r="B927" s="33" t="s">
        <v>9356</v>
      </c>
      <c r="C927" s="35" t="s">
        <v>89</v>
      </c>
      <c r="D927" s="28" t="s">
        <v>1124</v>
      </c>
      <c r="E927" s="107">
        <v>6.833333333333333</v>
      </c>
      <c r="F927" s="27" t="s">
        <v>9</v>
      </c>
      <c r="G927" s="29" t="s">
        <v>8146</v>
      </c>
      <c r="H927" s="110" t="s">
        <v>5092</v>
      </c>
    </row>
    <row r="928" spans="1:8" ht="17.25" customHeight="1">
      <c r="A928" s="27" t="s">
        <v>16881</v>
      </c>
      <c r="B928" s="33" t="s">
        <v>9356</v>
      </c>
      <c r="C928" s="35" t="s">
        <v>89</v>
      </c>
      <c r="D928" s="28" t="s">
        <v>1125</v>
      </c>
      <c r="E928" s="107">
        <v>7.9333333333333336</v>
      </c>
      <c r="F928" s="27" t="s">
        <v>9</v>
      </c>
      <c r="G928" s="29" t="s">
        <v>8146</v>
      </c>
      <c r="H928" s="110" t="s">
        <v>5093</v>
      </c>
    </row>
    <row r="929" spans="1:8" ht="17.25" customHeight="1">
      <c r="A929" s="27" t="s">
        <v>16876</v>
      </c>
      <c r="B929" s="33" t="s">
        <v>9353</v>
      </c>
      <c r="C929" s="35" t="s">
        <v>90</v>
      </c>
      <c r="D929" s="28" t="s">
        <v>1126</v>
      </c>
      <c r="E929" s="107">
        <v>5.7333333333333334</v>
      </c>
      <c r="F929" s="27" t="s">
        <v>9</v>
      </c>
      <c r="G929" s="29" t="s">
        <v>8146</v>
      </c>
      <c r="H929" s="110" t="s">
        <v>5094</v>
      </c>
    </row>
    <row r="930" spans="1:8" ht="17.25" customHeight="1">
      <c r="A930" s="27" t="s">
        <v>16877</v>
      </c>
      <c r="B930" s="33" t="s">
        <v>9349</v>
      </c>
      <c r="C930" s="35" t="s">
        <v>116</v>
      </c>
      <c r="D930" s="28" t="s">
        <v>1127</v>
      </c>
      <c r="E930" s="107">
        <v>7.8166666666666664</v>
      </c>
      <c r="F930" s="27" t="s">
        <v>9</v>
      </c>
      <c r="G930" s="29" t="s">
        <v>8146</v>
      </c>
      <c r="H930" s="110" t="s">
        <v>5095</v>
      </c>
    </row>
    <row r="931" spans="1:8" ht="17.25" customHeight="1">
      <c r="A931" s="27" t="s">
        <v>16877</v>
      </c>
      <c r="B931" s="33" t="s">
        <v>9349</v>
      </c>
      <c r="C931" s="35" t="s">
        <v>116</v>
      </c>
      <c r="D931" s="28" t="s">
        <v>1128</v>
      </c>
      <c r="E931" s="107">
        <v>8.1</v>
      </c>
      <c r="F931" s="27" t="s">
        <v>9</v>
      </c>
      <c r="G931" s="29" t="s">
        <v>8146</v>
      </c>
      <c r="H931" s="110" t="s">
        <v>5096</v>
      </c>
    </row>
    <row r="932" spans="1:8" ht="17.25" customHeight="1">
      <c r="A932" s="27" t="s">
        <v>16877</v>
      </c>
      <c r="B932" s="33" t="s">
        <v>9349</v>
      </c>
      <c r="C932" s="35" t="s">
        <v>116</v>
      </c>
      <c r="D932" s="28" t="s">
        <v>1129</v>
      </c>
      <c r="E932" s="107">
        <v>7.3666666666666663</v>
      </c>
      <c r="F932" s="27" t="s">
        <v>9</v>
      </c>
      <c r="G932" s="29" t="s">
        <v>8146</v>
      </c>
      <c r="H932" s="110" t="s">
        <v>5097</v>
      </c>
    </row>
    <row r="933" spans="1:8" ht="17.25" customHeight="1">
      <c r="A933" s="27" t="s">
        <v>16877</v>
      </c>
      <c r="B933" s="33" t="s">
        <v>9349</v>
      </c>
      <c r="C933" s="35" t="s">
        <v>116</v>
      </c>
      <c r="D933" s="28" t="s">
        <v>1130</v>
      </c>
      <c r="E933" s="107">
        <v>7.3166666666666664</v>
      </c>
      <c r="F933" s="27" t="s">
        <v>9</v>
      </c>
      <c r="G933" s="29" t="s">
        <v>8146</v>
      </c>
      <c r="H933" s="110" t="s">
        <v>5098</v>
      </c>
    </row>
    <row r="934" spans="1:8" ht="17.25" customHeight="1">
      <c r="A934" s="27" t="s">
        <v>16877</v>
      </c>
      <c r="B934" s="33" t="s">
        <v>9349</v>
      </c>
      <c r="C934" s="35" t="s">
        <v>91</v>
      </c>
      <c r="D934" s="28" t="s">
        <v>1131</v>
      </c>
      <c r="E934" s="107">
        <v>7.3666666666666663</v>
      </c>
      <c r="F934" s="27" t="s">
        <v>9</v>
      </c>
      <c r="G934" s="29" t="s">
        <v>8146</v>
      </c>
      <c r="H934" s="110" t="s">
        <v>5099</v>
      </c>
    </row>
    <row r="935" spans="1:8" ht="17.25" customHeight="1">
      <c r="A935" s="27" t="s">
        <v>16877</v>
      </c>
      <c r="B935" s="33" t="s">
        <v>9349</v>
      </c>
      <c r="C935" s="35" t="s">
        <v>116</v>
      </c>
      <c r="D935" s="28" t="s">
        <v>1132</v>
      </c>
      <c r="E935" s="107">
        <v>7.1833333333333336</v>
      </c>
      <c r="F935" s="27" t="s">
        <v>9</v>
      </c>
      <c r="G935" s="29" t="s">
        <v>8146</v>
      </c>
      <c r="H935" s="110" t="s">
        <v>5100</v>
      </c>
    </row>
    <row r="936" spans="1:8" ht="17.25" customHeight="1">
      <c r="A936" s="27" t="s">
        <v>16877</v>
      </c>
      <c r="B936" s="33" t="s">
        <v>9349</v>
      </c>
      <c r="C936" s="35" t="s">
        <v>91</v>
      </c>
      <c r="D936" s="28" t="s">
        <v>1133</v>
      </c>
      <c r="E936" s="107">
        <v>7</v>
      </c>
      <c r="F936" s="27" t="s">
        <v>9</v>
      </c>
      <c r="G936" s="29" t="s">
        <v>8146</v>
      </c>
      <c r="H936" s="110" t="s">
        <v>5101</v>
      </c>
    </row>
    <row r="937" spans="1:8" ht="17.25" customHeight="1">
      <c r="A937" s="27" t="s">
        <v>16877</v>
      </c>
      <c r="B937" s="33" t="s">
        <v>9349</v>
      </c>
      <c r="C937" s="35" t="s">
        <v>116</v>
      </c>
      <c r="D937" s="28" t="s">
        <v>1134</v>
      </c>
      <c r="E937" s="107">
        <v>6.95</v>
      </c>
      <c r="F937" s="27" t="s">
        <v>9</v>
      </c>
      <c r="G937" s="29" t="s">
        <v>8146</v>
      </c>
      <c r="H937" s="110" t="s">
        <v>5102</v>
      </c>
    </row>
    <row r="938" spans="1:8" ht="17.25" customHeight="1">
      <c r="A938" s="27" t="s">
        <v>16877</v>
      </c>
      <c r="B938" s="33" t="s">
        <v>9349</v>
      </c>
      <c r="C938" s="35" t="s">
        <v>91</v>
      </c>
      <c r="D938" s="28" t="s">
        <v>1135</v>
      </c>
      <c r="E938" s="107">
        <v>7.2166666666666668</v>
      </c>
      <c r="F938" s="27" t="s">
        <v>9</v>
      </c>
      <c r="G938" s="29" t="s">
        <v>8146</v>
      </c>
      <c r="H938" s="110" t="s">
        <v>5103</v>
      </c>
    </row>
    <row r="939" spans="1:8" ht="17.25" customHeight="1">
      <c r="A939" s="27" t="s">
        <v>16877</v>
      </c>
      <c r="B939" s="33" t="s">
        <v>9349</v>
      </c>
      <c r="C939" s="35" t="s">
        <v>93</v>
      </c>
      <c r="D939" s="28" t="s">
        <v>1136</v>
      </c>
      <c r="E939" s="107">
        <v>7.3833333333333337</v>
      </c>
      <c r="F939" s="27" t="s">
        <v>9</v>
      </c>
      <c r="G939" s="29" t="s">
        <v>8146</v>
      </c>
      <c r="H939" s="110" t="s">
        <v>5104</v>
      </c>
    </row>
    <row r="940" spans="1:8" ht="17.25" customHeight="1">
      <c r="A940" s="27" t="s">
        <v>16877</v>
      </c>
      <c r="B940" s="33" t="s">
        <v>9349</v>
      </c>
      <c r="C940" s="35" t="s">
        <v>93</v>
      </c>
      <c r="D940" s="28" t="s">
        <v>1137</v>
      </c>
      <c r="E940" s="107">
        <v>7.0333333333333332</v>
      </c>
      <c r="F940" s="27" t="s">
        <v>9</v>
      </c>
      <c r="G940" s="29" t="s">
        <v>8146</v>
      </c>
      <c r="H940" s="110" t="s">
        <v>5105</v>
      </c>
    </row>
    <row r="941" spans="1:8" ht="17.25" customHeight="1">
      <c r="A941" s="27" t="s">
        <v>16877</v>
      </c>
      <c r="B941" s="33" t="s">
        <v>9349</v>
      </c>
      <c r="C941" s="35" t="s">
        <v>93</v>
      </c>
      <c r="D941" s="28" t="s">
        <v>1138</v>
      </c>
      <c r="E941" s="107">
        <v>6.7166666666666668</v>
      </c>
      <c r="F941" s="27" t="s">
        <v>9</v>
      </c>
      <c r="G941" s="29" t="s">
        <v>8146</v>
      </c>
      <c r="H941" s="110" t="s">
        <v>5106</v>
      </c>
    </row>
    <row r="942" spans="1:8" ht="17.25" customHeight="1">
      <c r="A942" s="27" t="s">
        <v>16877</v>
      </c>
      <c r="B942" s="33" t="s">
        <v>9349</v>
      </c>
      <c r="C942" s="35" t="s">
        <v>93</v>
      </c>
      <c r="D942" s="28" t="s">
        <v>1139</v>
      </c>
      <c r="E942" s="107">
        <v>5.9666666666666668</v>
      </c>
      <c r="F942" s="27" t="s">
        <v>9</v>
      </c>
      <c r="G942" s="29" t="s">
        <v>8146</v>
      </c>
      <c r="H942" s="110" t="s">
        <v>5107</v>
      </c>
    </row>
    <row r="943" spans="1:8" ht="17.25" customHeight="1">
      <c r="A943" s="27" t="s">
        <v>16877</v>
      </c>
      <c r="B943" s="33" t="s">
        <v>9349</v>
      </c>
      <c r="C943" s="35" t="s">
        <v>93</v>
      </c>
      <c r="D943" s="28" t="s">
        <v>1140</v>
      </c>
      <c r="E943" s="107">
        <v>6.3833333333333337</v>
      </c>
      <c r="F943" s="27" t="s">
        <v>9</v>
      </c>
      <c r="G943" s="29" t="s">
        <v>8146</v>
      </c>
      <c r="H943" s="110" t="s">
        <v>5108</v>
      </c>
    </row>
    <row r="944" spans="1:8" ht="17.25" customHeight="1">
      <c r="A944" s="27" t="s">
        <v>16877</v>
      </c>
      <c r="B944" s="33" t="s">
        <v>9349</v>
      </c>
      <c r="C944" s="35" t="s">
        <v>93</v>
      </c>
      <c r="D944" s="28" t="s">
        <v>1141</v>
      </c>
      <c r="E944" s="107">
        <v>6.5</v>
      </c>
      <c r="F944" s="27" t="s">
        <v>9</v>
      </c>
      <c r="G944" s="29" t="s">
        <v>8146</v>
      </c>
      <c r="H944" s="110" t="s">
        <v>5109</v>
      </c>
    </row>
    <row r="945" spans="1:8" ht="17.25" customHeight="1">
      <c r="A945" s="27" t="s">
        <v>16877</v>
      </c>
      <c r="B945" s="33" t="s">
        <v>9349</v>
      </c>
      <c r="C945" s="35" t="s">
        <v>93</v>
      </c>
      <c r="D945" s="28" t="s">
        <v>1142</v>
      </c>
      <c r="E945" s="107">
        <v>6.583333333333333</v>
      </c>
      <c r="F945" s="27" t="s">
        <v>9</v>
      </c>
      <c r="G945" s="29" t="s">
        <v>8146</v>
      </c>
      <c r="H945" s="110" t="s">
        <v>5110</v>
      </c>
    </row>
    <row r="946" spans="1:8" ht="17.25" customHeight="1">
      <c r="A946" s="27" t="s">
        <v>16877</v>
      </c>
      <c r="B946" s="33" t="s">
        <v>9349</v>
      </c>
      <c r="C946" s="35" t="s">
        <v>93</v>
      </c>
      <c r="D946" s="28" t="s">
        <v>1143</v>
      </c>
      <c r="E946" s="107">
        <v>6.5</v>
      </c>
      <c r="F946" s="27" t="s">
        <v>9</v>
      </c>
      <c r="G946" s="29" t="s">
        <v>8146</v>
      </c>
      <c r="H946" s="110" t="s">
        <v>5111</v>
      </c>
    </row>
    <row r="947" spans="1:8" ht="17.25" customHeight="1">
      <c r="A947" s="27" t="s">
        <v>16877</v>
      </c>
      <c r="B947" s="33" t="s">
        <v>9349</v>
      </c>
      <c r="C947" s="35" t="s">
        <v>93</v>
      </c>
      <c r="D947" s="28" t="s">
        <v>1144</v>
      </c>
      <c r="E947" s="107">
        <v>5.3666666666666663</v>
      </c>
      <c r="F947" s="27" t="s">
        <v>9</v>
      </c>
      <c r="G947" s="29" t="s">
        <v>8146</v>
      </c>
      <c r="H947" s="110" t="s">
        <v>5112</v>
      </c>
    </row>
    <row r="948" spans="1:8" ht="17.25" customHeight="1">
      <c r="A948" s="27" t="s">
        <v>16877</v>
      </c>
      <c r="B948" s="33" t="s">
        <v>9349</v>
      </c>
      <c r="C948" s="35" t="s">
        <v>93</v>
      </c>
      <c r="D948" s="28" t="s">
        <v>1145</v>
      </c>
      <c r="E948" s="107">
        <v>6.416666666666667</v>
      </c>
      <c r="F948" s="27" t="s">
        <v>9</v>
      </c>
      <c r="G948" s="29" t="s">
        <v>8146</v>
      </c>
      <c r="H948" s="110" t="s">
        <v>5113</v>
      </c>
    </row>
    <row r="949" spans="1:8" ht="17.25" customHeight="1">
      <c r="A949" s="27" t="s">
        <v>16877</v>
      </c>
      <c r="B949" s="33" t="s">
        <v>9349</v>
      </c>
      <c r="C949" s="35" t="s">
        <v>93</v>
      </c>
      <c r="D949" s="28" t="s">
        <v>1146</v>
      </c>
      <c r="E949" s="107">
        <v>6.7333333333333334</v>
      </c>
      <c r="F949" s="27" t="s">
        <v>9</v>
      </c>
      <c r="G949" s="29" t="s">
        <v>8146</v>
      </c>
      <c r="H949" s="110" t="s">
        <v>5114</v>
      </c>
    </row>
    <row r="950" spans="1:8" ht="17.25" customHeight="1">
      <c r="A950" s="27" t="s">
        <v>16877</v>
      </c>
      <c r="B950" s="33" t="s">
        <v>9349</v>
      </c>
      <c r="C950" s="35" t="s">
        <v>93</v>
      </c>
      <c r="D950" s="28" t="s">
        <v>1147</v>
      </c>
      <c r="E950" s="107">
        <v>6.6</v>
      </c>
      <c r="F950" s="27" t="s">
        <v>9</v>
      </c>
      <c r="G950" s="29" t="s">
        <v>8146</v>
      </c>
      <c r="H950" s="110" t="s">
        <v>5115</v>
      </c>
    </row>
    <row r="951" spans="1:8" ht="17.25" customHeight="1">
      <c r="A951" s="27" t="s">
        <v>16877</v>
      </c>
      <c r="B951" s="33" t="s">
        <v>9349</v>
      </c>
      <c r="C951" s="35" t="s">
        <v>93</v>
      </c>
      <c r="D951" s="28" t="s">
        <v>1148</v>
      </c>
      <c r="E951" s="107">
        <v>7.5333333333333332</v>
      </c>
      <c r="F951" s="27" t="s">
        <v>9</v>
      </c>
      <c r="G951" s="29" t="s">
        <v>8146</v>
      </c>
      <c r="H951" s="110" t="s">
        <v>5116</v>
      </c>
    </row>
    <row r="952" spans="1:8" ht="17.25" customHeight="1">
      <c r="A952" s="27" t="s">
        <v>16881</v>
      </c>
      <c r="B952" s="33" t="s">
        <v>9354</v>
      </c>
      <c r="C952" s="35" t="s">
        <v>117</v>
      </c>
      <c r="D952" s="28" t="s">
        <v>1149</v>
      </c>
      <c r="E952" s="107">
        <v>6.9</v>
      </c>
      <c r="F952" s="27" t="s">
        <v>9</v>
      </c>
      <c r="G952" s="29" t="s">
        <v>8146</v>
      </c>
      <c r="H952" s="110" t="s">
        <v>5117</v>
      </c>
    </row>
    <row r="953" spans="1:8" ht="17.25" customHeight="1">
      <c r="A953" s="27" t="s">
        <v>16881</v>
      </c>
      <c r="B953" s="33" t="s">
        <v>9354</v>
      </c>
      <c r="C953" s="35" t="s">
        <v>117</v>
      </c>
      <c r="D953" s="28" t="s">
        <v>1150</v>
      </c>
      <c r="E953" s="107">
        <v>6.6833333333333336</v>
      </c>
      <c r="F953" s="27" t="s">
        <v>9</v>
      </c>
      <c r="G953" s="29" t="s">
        <v>8146</v>
      </c>
      <c r="H953" s="110" t="s">
        <v>5118</v>
      </c>
    </row>
    <row r="954" spans="1:8" ht="17.25" customHeight="1">
      <c r="A954" s="27" t="s">
        <v>16881</v>
      </c>
      <c r="B954" s="33" t="s">
        <v>9355</v>
      </c>
      <c r="C954" s="35" t="s">
        <v>94</v>
      </c>
      <c r="D954" s="28" t="s">
        <v>1151</v>
      </c>
      <c r="E954" s="107">
        <v>6.8666666666666663</v>
      </c>
      <c r="F954" s="27" t="s">
        <v>9</v>
      </c>
      <c r="G954" s="29" t="s">
        <v>8146</v>
      </c>
      <c r="H954" s="110" t="s">
        <v>5119</v>
      </c>
    </row>
    <row r="955" spans="1:8" ht="17.25" customHeight="1">
      <c r="A955" s="27" t="s">
        <v>16881</v>
      </c>
      <c r="B955" s="33" t="s">
        <v>9355</v>
      </c>
      <c r="C955" s="35" t="s">
        <v>94</v>
      </c>
      <c r="D955" s="28" t="s">
        <v>1152</v>
      </c>
      <c r="E955" s="107">
        <v>7.15</v>
      </c>
      <c r="F955" s="27" t="s">
        <v>9</v>
      </c>
      <c r="G955" s="29" t="s">
        <v>8146</v>
      </c>
      <c r="H955" s="110" t="s">
        <v>5120</v>
      </c>
    </row>
    <row r="956" spans="1:8" ht="17.25" customHeight="1">
      <c r="A956" s="27" t="s">
        <v>16881</v>
      </c>
      <c r="B956" s="33" t="s">
        <v>9355</v>
      </c>
      <c r="C956" s="35" t="s">
        <v>94</v>
      </c>
      <c r="D956" s="28" t="s">
        <v>1153</v>
      </c>
      <c r="E956" s="107">
        <v>6.75</v>
      </c>
      <c r="F956" s="27" t="s">
        <v>9</v>
      </c>
      <c r="G956" s="29" t="s">
        <v>8146</v>
      </c>
      <c r="H956" s="110" t="s">
        <v>5121</v>
      </c>
    </row>
    <row r="957" spans="1:8" ht="17.25" customHeight="1">
      <c r="A957" s="27" t="s">
        <v>16881</v>
      </c>
      <c r="B957" s="33" t="s">
        <v>9355</v>
      </c>
      <c r="C957" s="35" t="s">
        <v>94</v>
      </c>
      <c r="D957" s="28" t="s">
        <v>1154</v>
      </c>
      <c r="E957" s="107">
        <v>7</v>
      </c>
      <c r="F957" s="27" t="s">
        <v>9</v>
      </c>
      <c r="G957" s="29" t="s">
        <v>8146</v>
      </c>
      <c r="H957" s="110" t="s">
        <v>5122</v>
      </c>
    </row>
    <row r="958" spans="1:8" ht="17.25" customHeight="1">
      <c r="A958" s="27" t="s">
        <v>16881</v>
      </c>
      <c r="B958" s="33" t="s">
        <v>9355</v>
      </c>
      <c r="C958" s="35" t="s">
        <v>94</v>
      </c>
      <c r="D958" s="28" t="s">
        <v>1155</v>
      </c>
      <c r="E958" s="107">
        <v>6.4666666666666668</v>
      </c>
      <c r="F958" s="27" t="s">
        <v>9</v>
      </c>
      <c r="G958" s="29" t="s">
        <v>8146</v>
      </c>
      <c r="H958" s="110" t="s">
        <v>5123</v>
      </c>
    </row>
    <row r="959" spans="1:8" ht="17.25" customHeight="1">
      <c r="A959" s="27" t="s">
        <v>16881</v>
      </c>
      <c r="B959" s="33" t="s">
        <v>9355</v>
      </c>
      <c r="C959" s="35" t="s">
        <v>94</v>
      </c>
      <c r="D959" s="28" t="s">
        <v>1156</v>
      </c>
      <c r="E959" s="107">
        <v>6.7833333333333332</v>
      </c>
      <c r="F959" s="27" t="s">
        <v>9</v>
      </c>
      <c r="G959" s="29" t="s">
        <v>8146</v>
      </c>
      <c r="H959" s="110" t="s">
        <v>5124</v>
      </c>
    </row>
    <row r="960" spans="1:8" ht="17.25" customHeight="1">
      <c r="A960" s="27" t="s">
        <v>16881</v>
      </c>
      <c r="B960" s="33" t="s">
        <v>9355</v>
      </c>
      <c r="C960" s="35" t="s">
        <v>94</v>
      </c>
      <c r="D960" s="28" t="s">
        <v>1157</v>
      </c>
      <c r="E960" s="107">
        <v>7.3833333333333337</v>
      </c>
      <c r="F960" s="27" t="s">
        <v>9</v>
      </c>
      <c r="G960" s="29" t="s">
        <v>8146</v>
      </c>
      <c r="H960" s="110" t="s">
        <v>5125</v>
      </c>
    </row>
    <row r="961" spans="1:8" ht="17.25" customHeight="1">
      <c r="A961" s="27" t="s">
        <v>16881</v>
      </c>
      <c r="B961" s="33" t="s">
        <v>9355</v>
      </c>
      <c r="C961" s="35" t="s">
        <v>94</v>
      </c>
      <c r="D961" s="28" t="s">
        <v>1158</v>
      </c>
      <c r="E961" s="107">
        <v>7.7333333333333334</v>
      </c>
      <c r="F961" s="27" t="s">
        <v>9</v>
      </c>
      <c r="G961" s="29" t="s">
        <v>8146</v>
      </c>
      <c r="H961" s="110" t="s">
        <v>5126</v>
      </c>
    </row>
    <row r="962" spans="1:8" ht="17.25" customHeight="1">
      <c r="A962" s="27" t="s">
        <v>16881</v>
      </c>
      <c r="B962" s="33" t="s">
        <v>9355</v>
      </c>
      <c r="C962" s="35" t="s">
        <v>94</v>
      </c>
      <c r="D962" s="28" t="s">
        <v>1159</v>
      </c>
      <c r="E962" s="107">
        <v>7.666666666666667</v>
      </c>
      <c r="F962" s="27" t="s">
        <v>9</v>
      </c>
      <c r="G962" s="29" t="s">
        <v>8146</v>
      </c>
      <c r="H962" s="110" t="s">
        <v>5127</v>
      </c>
    </row>
    <row r="963" spans="1:8" ht="17.25" customHeight="1">
      <c r="A963" s="27" t="s">
        <v>16881</v>
      </c>
      <c r="B963" s="33" t="s">
        <v>9354</v>
      </c>
      <c r="C963" s="35" t="s">
        <v>95</v>
      </c>
      <c r="D963" s="28" t="s">
        <v>1160</v>
      </c>
      <c r="E963" s="107">
        <v>6.2333333333333334</v>
      </c>
      <c r="F963" s="27" t="s">
        <v>9</v>
      </c>
      <c r="G963" s="29" t="s">
        <v>8146</v>
      </c>
      <c r="H963" s="110" t="s">
        <v>5128</v>
      </c>
    </row>
    <row r="964" spans="1:8" ht="17.25" customHeight="1">
      <c r="A964" s="27" t="s">
        <v>16881</v>
      </c>
      <c r="B964" s="33" t="s">
        <v>9355</v>
      </c>
      <c r="C964" s="35" t="s">
        <v>118</v>
      </c>
      <c r="D964" s="28" t="s">
        <v>1161</v>
      </c>
      <c r="E964" s="107">
        <v>7.833333333333333</v>
      </c>
      <c r="F964" s="27" t="s">
        <v>9</v>
      </c>
      <c r="G964" s="29" t="s">
        <v>8146</v>
      </c>
      <c r="H964" s="110" t="s">
        <v>5129</v>
      </c>
    </row>
    <row r="965" spans="1:8" ht="17.25" customHeight="1">
      <c r="A965" s="27" t="s">
        <v>16881</v>
      </c>
      <c r="B965" s="33" t="s">
        <v>9355</v>
      </c>
      <c r="C965" s="35" t="s">
        <v>118</v>
      </c>
      <c r="D965" s="28" t="s">
        <v>1162</v>
      </c>
      <c r="E965" s="107">
        <v>7.1833333333333336</v>
      </c>
      <c r="F965" s="27" t="s">
        <v>9</v>
      </c>
      <c r="G965" s="29" t="s">
        <v>8146</v>
      </c>
      <c r="H965" s="110" t="s">
        <v>5130</v>
      </c>
    </row>
    <row r="966" spans="1:8" ht="17.25" customHeight="1">
      <c r="A966" s="27" t="s">
        <v>16881</v>
      </c>
      <c r="B966" s="33" t="s">
        <v>9355</v>
      </c>
      <c r="C966" s="35" t="s">
        <v>118</v>
      </c>
      <c r="D966" s="28" t="s">
        <v>1163</v>
      </c>
      <c r="E966" s="107">
        <v>6.3833333333333337</v>
      </c>
      <c r="F966" s="27" t="s">
        <v>9</v>
      </c>
      <c r="G966" s="29" t="s">
        <v>8146</v>
      </c>
      <c r="H966" s="110" t="s">
        <v>5131</v>
      </c>
    </row>
    <row r="967" spans="1:8" ht="17.25" customHeight="1">
      <c r="A967" s="27" t="s">
        <v>16881</v>
      </c>
      <c r="B967" s="33" t="s">
        <v>9355</v>
      </c>
      <c r="C967" s="35" t="s">
        <v>118</v>
      </c>
      <c r="D967" s="28" t="s">
        <v>1164</v>
      </c>
      <c r="E967" s="107">
        <v>7.1</v>
      </c>
      <c r="F967" s="27" t="s">
        <v>9</v>
      </c>
      <c r="G967" s="29" t="s">
        <v>8146</v>
      </c>
      <c r="H967" s="110" t="s">
        <v>5132</v>
      </c>
    </row>
    <row r="968" spans="1:8" ht="17.25" customHeight="1">
      <c r="A968" s="27" t="s">
        <v>16881</v>
      </c>
      <c r="B968" s="33" t="s">
        <v>23</v>
      </c>
      <c r="C968" s="35" t="s">
        <v>96</v>
      </c>
      <c r="D968" s="28" t="s">
        <v>1165</v>
      </c>
      <c r="E968" s="107">
        <v>6.15</v>
      </c>
      <c r="F968" s="27" t="s">
        <v>9</v>
      </c>
      <c r="G968" s="29" t="s">
        <v>8146</v>
      </c>
      <c r="H968" s="110" t="s">
        <v>5133</v>
      </c>
    </row>
    <row r="969" spans="1:8" ht="17.25" customHeight="1">
      <c r="A969" s="27" t="s">
        <v>16881</v>
      </c>
      <c r="B969" s="33" t="s">
        <v>23</v>
      </c>
      <c r="C969" s="35" t="s">
        <v>96</v>
      </c>
      <c r="D969" s="28" t="s">
        <v>1166</v>
      </c>
      <c r="E969" s="107">
        <v>5.3</v>
      </c>
      <c r="F969" s="27" t="s">
        <v>9</v>
      </c>
      <c r="G969" s="29" t="s">
        <v>8146</v>
      </c>
      <c r="H969" s="110" t="s">
        <v>5134</v>
      </c>
    </row>
    <row r="970" spans="1:8" ht="17.25" customHeight="1">
      <c r="A970" s="27" t="s">
        <v>16881</v>
      </c>
      <c r="B970" s="33" t="s">
        <v>23</v>
      </c>
      <c r="C970" s="35" t="s">
        <v>96</v>
      </c>
      <c r="D970" s="28" t="s">
        <v>1167</v>
      </c>
      <c r="E970" s="107">
        <v>5.55</v>
      </c>
      <c r="F970" s="27" t="s">
        <v>9</v>
      </c>
      <c r="G970" s="29" t="s">
        <v>8146</v>
      </c>
      <c r="H970" s="110" t="s">
        <v>5135</v>
      </c>
    </row>
    <row r="971" spans="1:8" ht="17.25" customHeight="1">
      <c r="A971" s="27" t="s">
        <v>16881</v>
      </c>
      <c r="B971" s="33" t="s">
        <v>23</v>
      </c>
      <c r="C971" s="35" t="s">
        <v>96</v>
      </c>
      <c r="D971" s="28" t="s">
        <v>1168</v>
      </c>
      <c r="E971" s="107">
        <v>6.1166666666666663</v>
      </c>
      <c r="F971" s="27" t="s">
        <v>9</v>
      </c>
      <c r="G971" s="29" t="s">
        <v>8146</v>
      </c>
      <c r="H971" s="110" t="s">
        <v>5136</v>
      </c>
    </row>
    <row r="972" spans="1:8" ht="17.25" customHeight="1">
      <c r="A972" s="27" t="s">
        <v>16881</v>
      </c>
      <c r="B972" s="33" t="s">
        <v>23</v>
      </c>
      <c r="C972" s="35" t="s">
        <v>96</v>
      </c>
      <c r="D972" s="28" t="s">
        <v>1169</v>
      </c>
      <c r="E972" s="107">
        <v>6.3666666666666663</v>
      </c>
      <c r="F972" s="27" t="s">
        <v>9</v>
      </c>
      <c r="G972" s="29" t="s">
        <v>8146</v>
      </c>
      <c r="H972" s="110" t="s">
        <v>5137</v>
      </c>
    </row>
    <row r="973" spans="1:8" ht="17.25" customHeight="1">
      <c r="A973" s="27" t="s">
        <v>16881</v>
      </c>
      <c r="B973" s="33" t="s">
        <v>23</v>
      </c>
      <c r="C973" s="35" t="s">
        <v>96</v>
      </c>
      <c r="D973" s="28" t="s">
        <v>1170</v>
      </c>
      <c r="E973" s="107">
        <v>5.166666666666667</v>
      </c>
      <c r="F973" s="27" t="s">
        <v>9</v>
      </c>
      <c r="G973" s="29" t="s">
        <v>8146</v>
      </c>
      <c r="H973" s="110" t="s">
        <v>5138</v>
      </c>
    </row>
    <row r="974" spans="1:8" ht="17.25" customHeight="1">
      <c r="A974" s="27" t="s">
        <v>16881</v>
      </c>
      <c r="B974" s="33" t="s">
        <v>23</v>
      </c>
      <c r="C974" s="35" t="s">
        <v>96</v>
      </c>
      <c r="D974" s="28" t="s">
        <v>1171</v>
      </c>
      <c r="E974" s="107">
        <v>5.75</v>
      </c>
      <c r="F974" s="27" t="s">
        <v>9</v>
      </c>
      <c r="G974" s="29" t="s">
        <v>8146</v>
      </c>
      <c r="H974" s="110" t="s">
        <v>5139</v>
      </c>
    </row>
    <row r="975" spans="1:8" ht="17.25" customHeight="1">
      <c r="A975" s="27" t="s">
        <v>16881</v>
      </c>
      <c r="B975" s="33" t="s">
        <v>23</v>
      </c>
      <c r="C975" s="35" t="s">
        <v>96</v>
      </c>
      <c r="D975" s="28" t="s">
        <v>1172</v>
      </c>
      <c r="E975" s="107">
        <v>5.333333333333333</v>
      </c>
      <c r="F975" s="27" t="s">
        <v>9</v>
      </c>
      <c r="G975" s="29" t="s">
        <v>8146</v>
      </c>
      <c r="H975" s="110" t="s">
        <v>5140</v>
      </c>
    </row>
    <row r="976" spans="1:8" ht="17.25" customHeight="1">
      <c r="A976" s="27" t="s">
        <v>16881</v>
      </c>
      <c r="B976" s="33" t="s">
        <v>23</v>
      </c>
      <c r="C976" s="35" t="s">
        <v>96</v>
      </c>
      <c r="D976" s="28" t="s">
        <v>1173</v>
      </c>
      <c r="E976" s="107">
        <v>6.7</v>
      </c>
      <c r="F976" s="27" t="s">
        <v>9</v>
      </c>
      <c r="G976" s="29" t="s">
        <v>8146</v>
      </c>
      <c r="H976" s="110" t="s">
        <v>5141</v>
      </c>
    </row>
    <row r="977" spans="1:8" ht="17.25" customHeight="1">
      <c r="A977" s="27" t="s">
        <v>16881</v>
      </c>
      <c r="B977" s="33" t="s">
        <v>23</v>
      </c>
      <c r="C977" s="35" t="s">
        <v>96</v>
      </c>
      <c r="D977" s="28" t="s">
        <v>1174</v>
      </c>
      <c r="E977" s="107">
        <v>5.9</v>
      </c>
      <c r="F977" s="27" t="s">
        <v>9</v>
      </c>
      <c r="G977" s="29" t="s">
        <v>8146</v>
      </c>
      <c r="H977" s="110" t="s">
        <v>5142</v>
      </c>
    </row>
    <row r="978" spans="1:8" ht="17.25" customHeight="1">
      <c r="A978" s="27" t="s">
        <v>16881</v>
      </c>
      <c r="B978" s="33" t="s">
        <v>23</v>
      </c>
      <c r="C978" s="35" t="s">
        <v>96</v>
      </c>
      <c r="D978" s="28" t="s">
        <v>1175</v>
      </c>
      <c r="E978" s="107">
        <v>5.45</v>
      </c>
      <c r="F978" s="27" t="s">
        <v>9</v>
      </c>
      <c r="G978" s="29" t="s">
        <v>8146</v>
      </c>
      <c r="H978" s="110" t="s">
        <v>5143</v>
      </c>
    </row>
    <row r="979" spans="1:8" ht="17.25" customHeight="1">
      <c r="A979" s="27" t="s">
        <v>16881</v>
      </c>
      <c r="B979" s="33" t="s">
        <v>23</v>
      </c>
      <c r="C979" s="35" t="s">
        <v>96</v>
      </c>
      <c r="D979" s="28" t="s">
        <v>1176</v>
      </c>
      <c r="E979" s="107">
        <v>6.0166666666666666</v>
      </c>
      <c r="F979" s="27" t="s">
        <v>9</v>
      </c>
      <c r="G979" s="29" t="s">
        <v>8146</v>
      </c>
      <c r="H979" s="110" t="s">
        <v>5144</v>
      </c>
    </row>
    <row r="980" spans="1:8" ht="17.25" customHeight="1">
      <c r="A980" s="27" t="s">
        <v>16881</v>
      </c>
      <c r="B980" s="33" t="s">
        <v>23</v>
      </c>
      <c r="C980" s="35" t="s">
        <v>96</v>
      </c>
      <c r="D980" s="28" t="s">
        <v>1177</v>
      </c>
      <c r="E980" s="107">
        <v>7</v>
      </c>
      <c r="F980" s="27" t="s">
        <v>9</v>
      </c>
      <c r="G980" s="29" t="s">
        <v>8146</v>
      </c>
      <c r="H980" s="110" t="s">
        <v>5145</v>
      </c>
    </row>
    <row r="981" spans="1:8" ht="17.25" customHeight="1">
      <c r="A981" s="27" t="s">
        <v>16881</v>
      </c>
      <c r="B981" s="33" t="s">
        <v>23</v>
      </c>
      <c r="C981" s="35" t="s">
        <v>96</v>
      </c>
      <c r="D981" s="28" t="s">
        <v>1178</v>
      </c>
      <c r="E981" s="107">
        <v>4.6166666666666663</v>
      </c>
      <c r="F981" s="27" t="s">
        <v>9</v>
      </c>
      <c r="G981" s="29" t="s">
        <v>8146</v>
      </c>
      <c r="H981" s="110" t="s">
        <v>5146</v>
      </c>
    </row>
    <row r="982" spans="1:8" ht="17.25" customHeight="1">
      <c r="A982" s="27" t="s">
        <v>16881</v>
      </c>
      <c r="B982" s="33" t="s">
        <v>23</v>
      </c>
      <c r="C982" s="35" t="s">
        <v>96</v>
      </c>
      <c r="D982" s="28" t="s">
        <v>1179</v>
      </c>
      <c r="E982" s="107">
        <v>6.3</v>
      </c>
      <c r="F982" s="27" t="s">
        <v>9</v>
      </c>
      <c r="G982" s="29" t="s">
        <v>8146</v>
      </c>
      <c r="H982" s="110" t="s">
        <v>5147</v>
      </c>
    </row>
    <row r="983" spans="1:8" ht="17.25" customHeight="1">
      <c r="A983" s="27" t="s">
        <v>16881</v>
      </c>
      <c r="B983" s="33" t="s">
        <v>23</v>
      </c>
      <c r="C983" s="35" t="s">
        <v>96</v>
      </c>
      <c r="D983" s="28" t="s">
        <v>1180</v>
      </c>
      <c r="E983" s="107">
        <v>7.3166666666666664</v>
      </c>
      <c r="F983" s="27" t="s">
        <v>9</v>
      </c>
      <c r="G983" s="29" t="s">
        <v>8146</v>
      </c>
      <c r="H983" s="110" t="s">
        <v>5148</v>
      </c>
    </row>
    <row r="984" spans="1:8" ht="17.25" customHeight="1">
      <c r="A984" s="27" t="s">
        <v>16881</v>
      </c>
      <c r="B984" s="33" t="s">
        <v>23</v>
      </c>
      <c r="C984" s="35" t="s">
        <v>96</v>
      </c>
      <c r="D984" s="28" t="s">
        <v>1181</v>
      </c>
      <c r="E984" s="107">
        <v>5.9333333333333336</v>
      </c>
      <c r="F984" s="27" t="s">
        <v>9</v>
      </c>
      <c r="G984" s="29" t="s">
        <v>8146</v>
      </c>
      <c r="H984" s="110" t="s">
        <v>5149</v>
      </c>
    </row>
    <row r="985" spans="1:8" ht="17.25" customHeight="1">
      <c r="A985" s="27" t="s">
        <v>16881</v>
      </c>
      <c r="B985" s="33" t="s">
        <v>23</v>
      </c>
      <c r="C985" s="35" t="s">
        <v>96</v>
      </c>
      <c r="D985" s="28" t="s">
        <v>1182</v>
      </c>
      <c r="E985" s="107">
        <v>6.583333333333333</v>
      </c>
      <c r="F985" s="27" t="s">
        <v>9</v>
      </c>
      <c r="G985" s="29" t="s">
        <v>8146</v>
      </c>
      <c r="H985" s="110" t="s">
        <v>5150</v>
      </c>
    </row>
    <row r="986" spans="1:8" ht="17.25" customHeight="1">
      <c r="A986" s="27" t="s">
        <v>16881</v>
      </c>
      <c r="B986" s="33" t="s">
        <v>23</v>
      </c>
      <c r="C986" s="35" t="s">
        <v>96</v>
      </c>
      <c r="D986" s="28" t="s">
        <v>1183</v>
      </c>
      <c r="E986" s="107">
        <v>6.85</v>
      </c>
      <c r="F986" s="27" t="s">
        <v>9</v>
      </c>
      <c r="G986" s="29" t="s">
        <v>8146</v>
      </c>
      <c r="H986" s="110" t="s">
        <v>5151</v>
      </c>
    </row>
    <row r="987" spans="1:8" ht="17.25" customHeight="1">
      <c r="A987" s="27" t="s">
        <v>16881</v>
      </c>
      <c r="B987" s="33" t="s">
        <v>9356</v>
      </c>
      <c r="C987" s="35" t="s">
        <v>97</v>
      </c>
      <c r="D987" s="28" t="s">
        <v>1184</v>
      </c>
      <c r="E987" s="107">
        <v>5.8</v>
      </c>
      <c r="F987" s="27" t="s">
        <v>9</v>
      </c>
      <c r="G987" s="29" t="s">
        <v>8146</v>
      </c>
      <c r="H987" s="110" t="s">
        <v>5152</v>
      </c>
    </row>
    <row r="988" spans="1:8" ht="17.25" customHeight="1">
      <c r="A988" s="27" t="s">
        <v>16876</v>
      </c>
      <c r="B988" s="33" t="s">
        <v>9353</v>
      </c>
      <c r="C988" s="35" t="s">
        <v>119</v>
      </c>
      <c r="D988" s="28" t="s">
        <v>1185</v>
      </c>
      <c r="E988" s="107">
        <v>17.333333333333332</v>
      </c>
      <c r="F988" s="27" t="s">
        <v>9</v>
      </c>
      <c r="G988" s="29" t="s">
        <v>8146</v>
      </c>
      <c r="H988" s="110" t="s">
        <v>5153</v>
      </c>
    </row>
    <row r="989" spans="1:8" ht="17.25" customHeight="1">
      <c r="A989" s="27" t="s">
        <v>16876</v>
      </c>
      <c r="B989" s="33" t="s">
        <v>9353</v>
      </c>
      <c r="C989" s="35" t="s">
        <v>119</v>
      </c>
      <c r="D989" s="28" t="s">
        <v>1186</v>
      </c>
      <c r="E989" s="107">
        <v>12.183333333333334</v>
      </c>
      <c r="F989" s="27" t="s">
        <v>9</v>
      </c>
      <c r="G989" s="29" t="s">
        <v>8146</v>
      </c>
      <c r="H989" s="110" t="s">
        <v>5154</v>
      </c>
    </row>
    <row r="990" spans="1:8" ht="17.25" customHeight="1">
      <c r="A990" s="27" t="s">
        <v>16876</v>
      </c>
      <c r="B990" s="33" t="s">
        <v>9353</v>
      </c>
      <c r="C990" s="35" t="s">
        <v>119</v>
      </c>
      <c r="D990" s="28" t="s">
        <v>1187</v>
      </c>
      <c r="E990" s="107">
        <v>11.816666666666666</v>
      </c>
      <c r="F990" s="27" t="s">
        <v>9</v>
      </c>
      <c r="G990" s="29" t="s">
        <v>8146</v>
      </c>
      <c r="H990" s="110" t="s">
        <v>5155</v>
      </c>
    </row>
    <row r="991" spans="1:8" ht="17.25" customHeight="1">
      <c r="A991" s="27" t="s">
        <v>16876</v>
      </c>
      <c r="B991" s="33" t="s">
        <v>9353</v>
      </c>
      <c r="C991" s="35" t="s">
        <v>119</v>
      </c>
      <c r="D991" s="28" t="s">
        <v>1188</v>
      </c>
      <c r="E991" s="107">
        <v>16.083333333333332</v>
      </c>
      <c r="F991" s="27" t="s">
        <v>9</v>
      </c>
      <c r="G991" s="29" t="s">
        <v>8146</v>
      </c>
      <c r="H991" s="110" t="s">
        <v>5156</v>
      </c>
    </row>
    <row r="992" spans="1:8" ht="17.25" customHeight="1">
      <c r="A992" s="27" t="s">
        <v>16876</v>
      </c>
      <c r="B992" s="33" t="s">
        <v>9353</v>
      </c>
      <c r="C992" s="35" t="s">
        <v>119</v>
      </c>
      <c r="D992" s="28" t="s">
        <v>1189</v>
      </c>
      <c r="E992" s="107">
        <v>16.05</v>
      </c>
      <c r="F992" s="27" t="s">
        <v>9</v>
      </c>
      <c r="G992" s="29" t="s">
        <v>8146</v>
      </c>
      <c r="H992" s="110" t="s">
        <v>5157</v>
      </c>
    </row>
    <row r="993" spans="1:8" ht="17.25" customHeight="1">
      <c r="A993" s="27" t="s">
        <v>16876</v>
      </c>
      <c r="B993" s="33" t="s">
        <v>9353</v>
      </c>
      <c r="C993" s="35" t="s">
        <v>119</v>
      </c>
      <c r="D993" s="28" t="s">
        <v>1190</v>
      </c>
      <c r="E993" s="107">
        <v>11.766666666666667</v>
      </c>
      <c r="F993" s="27" t="s">
        <v>9</v>
      </c>
      <c r="G993" s="29" t="s">
        <v>8146</v>
      </c>
      <c r="H993" s="110" t="s">
        <v>5158</v>
      </c>
    </row>
    <row r="994" spans="1:8" ht="17.25" customHeight="1">
      <c r="A994" s="27" t="s">
        <v>16881</v>
      </c>
      <c r="B994" s="33" t="s">
        <v>9356</v>
      </c>
      <c r="C994" s="35" t="s">
        <v>97</v>
      </c>
      <c r="D994" s="28" t="s">
        <v>1191</v>
      </c>
      <c r="E994" s="107">
        <v>5.35</v>
      </c>
      <c r="F994" s="27" t="s">
        <v>9</v>
      </c>
      <c r="G994" s="29" t="s">
        <v>8146</v>
      </c>
      <c r="H994" s="110" t="s">
        <v>5159</v>
      </c>
    </row>
    <row r="995" spans="1:8" ht="17.25" customHeight="1">
      <c r="A995" s="27" t="s">
        <v>16876</v>
      </c>
      <c r="B995" s="33" t="s">
        <v>9351</v>
      </c>
      <c r="C995" s="35" t="s">
        <v>98</v>
      </c>
      <c r="D995" s="28" t="s">
        <v>1192</v>
      </c>
      <c r="E995" s="107">
        <v>5.916666666666667</v>
      </c>
      <c r="F995" s="27" t="s">
        <v>9</v>
      </c>
      <c r="G995" s="29" t="s">
        <v>8146</v>
      </c>
      <c r="H995" s="110" t="s">
        <v>5160</v>
      </c>
    </row>
    <row r="996" spans="1:8" ht="17.25" customHeight="1">
      <c r="A996" s="27" t="s">
        <v>16881</v>
      </c>
      <c r="B996" s="33" t="s">
        <v>9356</v>
      </c>
      <c r="C996" s="35" t="s">
        <v>97</v>
      </c>
      <c r="D996" s="28" t="s">
        <v>1193</v>
      </c>
      <c r="E996" s="107">
        <v>5.65</v>
      </c>
      <c r="F996" s="27" t="s">
        <v>9</v>
      </c>
      <c r="G996" s="29" t="s">
        <v>8146</v>
      </c>
      <c r="H996" s="110" t="s">
        <v>5161</v>
      </c>
    </row>
    <row r="997" spans="1:8" ht="17.25" customHeight="1">
      <c r="A997" s="27" t="s">
        <v>16876</v>
      </c>
      <c r="B997" s="33" t="s">
        <v>9351</v>
      </c>
      <c r="C997" s="35" t="s">
        <v>98</v>
      </c>
      <c r="D997" s="28" t="s">
        <v>1194</v>
      </c>
      <c r="E997" s="107">
        <v>6.1833333333333336</v>
      </c>
      <c r="F997" s="27" t="s">
        <v>9</v>
      </c>
      <c r="G997" s="29" t="s">
        <v>8146</v>
      </c>
      <c r="H997" s="110" t="s">
        <v>5162</v>
      </c>
    </row>
    <row r="998" spans="1:8" ht="17.25" customHeight="1">
      <c r="A998" s="27" t="s">
        <v>16876</v>
      </c>
      <c r="B998" s="33" t="s">
        <v>9351</v>
      </c>
      <c r="C998" s="35" t="s">
        <v>98</v>
      </c>
      <c r="D998" s="28" t="s">
        <v>1195</v>
      </c>
      <c r="E998" s="107">
        <v>6.3666666666666663</v>
      </c>
      <c r="F998" s="27" t="s">
        <v>9</v>
      </c>
      <c r="G998" s="29" t="s">
        <v>8146</v>
      </c>
      <c r="H998" s="110" t="s">
        <v>5163</v>
      </c>
    </row>
    <row r="999" spans="1:8" ht="17.25" customHeight="1">
      <c r="A999" s="27" t="s">
        <v>16881</v>
      </c>
      <c r="B999" s="33" t="s">
        <v>9356</v>
      </c>
      <c r="C999" s="35" t="s">
        <v>97</v>
      </c>
      <c r="D999" s="28" t="s">
        <v>1196</v>
      </c>
      <c r="E999" s="107">
        <v>5.3833333333333337</v>
      </c>
      <c r="F999" s="27" t="s">
        <v>9</v>
      </c>
      <c r="G999" s="29" t="s">
        <v>8146</v>
      </c>
      <c r="H999" s="110" t="s">
        <v>5164</v>
      </c>
    </row>
    <row r="1000" spans="1:8" ht="17.25" customHeight="1">
      <c r="A1000" s="27" t="s">
        <v>16876</v>
      </c>
      <c r="B1000" s="33" t="s">
        <v>9351</v>
      </c>
      <c r="C1000" s="35" t="s">
        <v>98</v>
      </c>
      <c r="D1000" s="28" t="s">
        <v>1197</v>
      </c>
      <c r="E1000" s="107">
        <v>6.083333333333333</v>
      </c>
      <c r="F1000" s="27" t="s">
        <v>9</v>
      </c>
      <c r="G1000" s="29" t="s">
        <v>8146</v>
      </c>
      <c r="H1000" s="110" t="s">
        <v>5165</v>
      </c>
    </row>
    <row r="1001" spans="1:8" ht="17.25" customHeight="1">
      <c r="A1001" s="27" t="s">
        <v>16881</v>
      </c>
      <c r="B1001" s="33" t="s">
        <v>9356</v>
      </c>
      <c r="C1001" s="35" t="s">
        <v>97</v>
      </c>
      <c r="D1001" s="28" t="s">
        <v>1198</v>
      </c>
      <c r="E1001" s="107">
        <v>5.4833333333333334</v>
      </c>
      <c r="F1001" s="27" t="s">
        <v>9</v>
      </c>
      <c r="G1001" s="29" t="s">
        <v>8146</v>
      </c>
      <c r="H1001" s="110" t="s">
        <v>5166</v>
      </c>
    </row>
    <row r="1002" spans="1:8" ht="17.25" customHeight="1">
      <c r="A1002" s="27" t="s">
        <v>16876</v>
      </c>
      <c r="B1002" s="33" t="s">
        <v>9351</v>
      </c>
      <c r="C1002" s="35" t="s">
        <v>98</v>
      </c>
      <c r="D1002" s="28" t="s">
        <v>1199</v>
      </c>
      <c r="E1002" s="107">
        <v>7.2666666666666666</v>
      </c>
      <c r="F1002" s="27" t="s">
        <v>9</v>
      </c>
      <c r="G1002" s="29" t="s">
        <v>8146</v>
      </c>
      <c r="H1002" s="110" t="s">
        <v>5167</v>
      </c>
    </row>
    <row r="1003" spans="1:8" ht="17.25" customHeight="1">
      <c r="A1003" s="27" t="s">
        <v>16881</v>
      </c>
      <c r="B1003" s="33" t="s">
        <v>9356</v>
      </c>
      <c r="C1003" s="35" t="s">
        <v>97</v>
      </c>
      <c r="D1003" s="28" t="s">
        <v>1200</v>
      </c>
      <c r="E1003" s="107">
        <v>6.416666666666667</v>
      </c>
      <c r="F1003" s="27" t="s">
        <v>9</v>
      </c>
      <c r="G1003" s="29" t="s">
        <v>8146</v>
      </c>
      <c r="H1003" s="110" t="s">
        <v>5168</v>
      </c>
    </row>
    <row r="1004" spans="1:8" ht="17.25" customHeight="1">
      <c r="A1004" s="27" t="s">
        <v>16876</v>
      </c>
      <c r="B1004" s="33" t="s">
        <v>9351</v>
      </c>
      <c r="C1004" s="35" t="s">
        <v>98</v>
      </c>
      <c r="D1004" s="28" t="s">
        <v>1201</v>
      </c>
      <c r="E1004" s="107">
        <v>7</v>
      </c>
      <c r="F1004" s="27" t="s">
        <v>9</v>
      </c>
      <c r="G1004" s="29" t="s">
        <v>8146</v>
      </c>
      <c r="H1004" s="110" t="s">
        <v>5169</v>
      </c>
    </row>
    <row r="1005" spans="1:8" ht="17.25" customHeight="1">
      <c r="A1005" s="27" t="s">
        <v>16881</v>
      </c>
      <c r="B1005" s="33" t="s">
        <v>9356</v>
      </c>
      <c r="C1005" s="35" t="s">
        <v>97</v>
      </c>
      <c r="D1005" s="28" t="s">
        <v>1202</v>
      </c>
      <c r="E1005" s="107">
        <v>5.7833333333333332</v>
      </c>
      <c r="F1005" s="27" t="s">
        <v>9</v>
      </c>
      <c r="G1005" s="29" t="s">
        <v>8146</v>
      </c>
      <c r="H1005" s="110" t="s">
        <v>5170</v>
      </c>
    </row>
    <row r="1006" spans="1:8" ht="17.25" customHeight="1">
      <c r="A1006" s="27" t="s">
        <v>16876</v>
      </c>
      <c r="B1006" s="33" t="s">
        <v>9351</v>
      </c>
      <c r="C1006" s="35" t="s">
        <v>98</v>
      </c>
      <c r="D1006" s="28" t="s">
        <v>1203</v>
      </c>
      <c r="E1006" s="107">
        <v>6.65</v>
      </c>
      <c r="F1006" s="27" t="s">
        <v>9</v>
      </c>
      <c r="G1006" s="29" t="s">
        <v>8146</v>
      </c>
      <c r="H1006" s="110" t="s">
        <v>5171</v>
      </c>
    </row>
    <row r="1007" spans="1:8" ht="17.25" customHeight="1">
      <c r="A1007" s="27" t="s">
        <v>16881</v>
      </c>
      <c r="B1007" s="33" t="s">
        <v>9356</v>
      </c>
      <c r="C1007" s="35" t="s">
        <v>97</v>
      </c>
      <c r="D1007" s="28" t="s">
        <v>1204</v>
      </c>
      <c r="E1007" s="107">
        <v>5.416666666666667</v>
      </c>
      <c r="F1007" s="27" t="s">
        <v>9</v>
      </c>
      <c r="G1007" s="29" t="s">
        <v>8146</v>
      </c>
      <c r="H1007" s="110" t="s">
        <v>5172</v>
      </c>
    </row>
    <row r="1008" spans="1:8" ht="17.25" customHeight="1">
      <c r="A1008" s="27" t="s">
        <v>16876</v>
      </c>
      <c r="B1008" s="33" t="s">
        <v>9351</v>
      </c>
      <c r="C1008" s="35" t="s">
        <v>98</v>
      </c>
      <c r="D1008" s="28" t="s">
        <v>1205</v>
      </c>
      <c r="E1008" s="107">
        <v>7.25</v>
      </c>
      <c r="F1008" s="27" t="s">
        <v>9</v>
      </c>
      <c r="G1008" s="29" t="s">
        <v>8146</v>
      </c>
      <c r="H1008" s="110" t="s">
        <v>5173</v>
      </c>
    </row>
    <row r="1009" spans="1:8" ht="17.25" customHeight="1">
      <c r="A1009" s="27" t="s">
        <v>16881</v>
      </c>
      <c r="B1009" s="33" t="s">
        <v>9356</v>
      </c>
      <c r="C1009" s="35" t="s">
        <v>97</v>
      </c>
      <c r="D1009" s="28" t="s">
        <v>1206</v>
      </c>
      <c r="E1009" s="107">
        <v>5.4333333333333336</v>
      </c>
      <c r="F1009" s="27" t="s">
        <v>9</v>
      </c>
      <c r="G1009" s="29" t="s">
        <v>8146</v>
      </c>
      <c r="H1009" s="110" t="s">
        <v>5174</v>
      </c>
    </row>
    <row r="1010" spans="1:8" ht="17.25" customHeight="1">
      <c r="A1010" s="27" t="s">
        <v>16881</v>
      </c>
      <c r="B1010" s="33" t="s">
        <v>9356</v>
      </c>
      <c r="C1010" s="35" t="s">
        <v>97</v>
      </c>
      <c r="D1010" s="28" t="s">
        <v>1207</v>
      </c>
      <c r="E1010" s="107">
        <v>5.65</v>
      </c>
      <c r="F1010" s="27" t="s">
        <v>9</v>
      </c>
      <c r="G1010" s="29" t="s">
        <v>8146</v>
      </c>
      <c r="H1010" s="110" t="s">
        <v>5175</v>
      </c>
    </row>
    <row r="1011" spans="1:8" ht="17.25" customHeight="1">
      <c r="A1011" s="27" t="s">
        <v>16876</v>
      </c>
      <c r="B1011" s="33" t="s">
        <v>9351</v>
      </c>
      <c r="C1011" s="35" t="s">
        <v>98</v>
      </c>
      <c r="D1011" s="28" t="s">
        <v>1208</v>
      </c>
      <c r="E1011" s="107">
        <v>6.166666666666667</v>
      </c>
      <c r="F1011" s="27" t="s">
        <v>9</v>
      </c>
      <c r="G1011" s="29" t="s">
        <v>8146</v>
      </c>
      <c r="H1011" s="110" t="s">
        <v>5176</v>
      </c>
    </row>
    <row r="1012" spans="1:8" ht="17.25" customHeight="1">
      <c r="A1012" s="27" t="s">
        <v>16881</v>
      </c>
      <c r="B1012" s="33" t="s">
        <v>9356</v>
      </c>
      <c r="C1012" s="35" t="s">
        <v>97</v>
      </c>
      <c r="D1012" s="28" t="s">
        <v>1209</v>
      </c>
      <c r="E1012" s="107">
        <v>5.45</v>
      </c>
      <c r="F1012" s="27" t="s">
        <v>9</v>
      </c>
      <c r="G1012" s="29" t="s">
        <v>8146</v>
      </c>
      <c r="H1012" s="110" t="s">
        <v>5177</v>
      </c>
    </row>
    <row r="1013" spans="1:8" ht="17.25" customHeight="1">
      <c r="A1013" s="27" t="s">
        <v>16881</v>
      </c>
      <c r="B1013" s="33" t="s">
        <v>9356</v>
      </c>
      <c r="C1013" s="35" t="s">
        <v>97</v>
      </c>
      <c r="D1013" s="28" t="s">
        <v>1210</v>
      </c>
      <c r="E1013" s="107">
        <v>5.4833333333333334</v>
      </c>
      <c r="F1013" s="27" t="s">
        <v>9</v>
      </c>
      <c r="G1013" s="29" t="s">
        <v>8146</v>
      </c>
      <c r="H1013" s="110" t="s">
        <v>5178</v>
      </c>
    </row>
    <row r="1014" spans="1:8" ht="17.25" customHeight="1">
      <c r="A1014" s="27" t="s">
        <v>16881</v>
      </c>
      <c r="B1014" s="33" t="s">
        <v>9356</v>
      </c>
      <c r="C1014" s="35" t="s">
        <v>100</v>
      </c>
      <c r="D1014" s="28" t="s">
        <v>1211</v>
      </c>
      <c r="E1014" s="107">
        <v>7.55</v>
      </c>
      <c r="F1014" s="27" t="s">
        <v>9</v>
      </c>
      <c r="G1014" s="29" t="s">
        <v>8146</v>
      </c>
      <c r="H1014" s="110" t="s">
        <v>5179</v>
      </c>
    </row>
    <row r="1015" spans="1:8" ht="17.25" customHeight="1">
      <c r="A1015" s="27" t="s">
        <v>16881</v>
      </c>
      <c r="B1015" s="33" t="s">
        <v>9356</v>
      </c>
      <c r="C1015" s="35" t="s">
        <v>100</v>
      </c>
      <c r="D1015" s="28" t="s">
        <v>1212</v>
      </c>
      <c r="E1015" s="107">
        <v>7.6333333333333337</v>
      </c>
      <c r="F1015" s="27" t="s">
        <v>9</v>
      </c>
      <c r="G1015" s="29" t="s">
        <v>8146</v>
      </c>
      <c r="H1015" s="110" t="s">
        <v>5180</v>
      </c>
    </row>
    <row r="1016" spans="1:8" ht="17.25" customHeight="1">
      <c r="A1016" s="27" t="s">
        <v>16881</v>
      </c>
      <c r="B1016" s="33" t="s">
        <v>9356</v>
      </c>
      <c r="C1016" s="35" t="s">
        <v>100</v>
      </c>
      <c r="D1016" s="28" t="s">
        <v>1213</v>
      </c>
      <c r="E1016" s="107">
        <v>7.3</v>
      </c>
      <c r="F1016" s="27" t="s">
        <v>9</v>
      </c>
      <c r="G1016" s="29" t="s">
        <v>8146</v>
      </c>
      <c r="H1016" s="110" t="s">
        <v>5181</v>
      </c>
    </row>
    <row r="1017" spans="1:8" ht="17.25" customHeight="1">
      <c r="A1017" s="27" t="s">
        <v>16881</v>
      </c>
      <c r="B1017" s="33" t="s">
        <v>9356</v>
      </c>
      <c r="C1017" s="35" t="s">
        <v>100</v>
      </c>
      <c r="D1017" s="28" t="s">
        <v>1214</v>
      </c>
      <c r="E1017" s="107">
        <v>7.75</v>
      </c>
      <c r="F1017" s="27" t="s">
        <v>9</v>
      </c>
      <c r="G1017" s="29" t="s">
        <v>8146</v>
      </c>
      <c r="H1017" s="110" t="s">
        <v>5182</v>
      </c>
    </row>
    <row r="1018" spans="1:8" ht="17.25" customHeight="1">
      <c r="A1018" s="27" t="s">
        <v>16881</v>
      </c>
      <c r="B1018" s="33" t="s">
        <v>9356</v>
      </c>
      <c r="C1018" s="35" t="s">
        <v>100</v>
      </c>
      <c r="D1018" s="28" t="s">
        <v>1215</v>
      </c>
      <c r="E1018" s="107">
        <v>7.2166666666666668</v>
      </c>
      <c r="F1018" s="27" t="s">
        <v>9</v>
      </c>
      <c r="G1018" s="29" t="s">
        <v>8146</v>
      </c>
      <c r="H1018" s="110" t="s">
        <v>5183</v>
      </c>
    </row>
    <row r="1019" spans="1:8" ht="17.25" customHeight="1">
      <c r="A1019" s="27" t="s">
        <v>16881</v>
      </c>
      <c r="B1019" s="33" t="s">
        <v>9356</v>
      </c>
      <c r="C1019" s="35" t="s">
        <v>100</v>
      </c>
      <c r="D1019" s="28" t="s">
        <v>1216</v>
      </c>
      <c r="E1019" s="107">
        <v>7.5333333333333332</v>
      </c>
      <c r="F1019" s="27" t="s">
        <v>9</v>
      </c>
      <c r="G1019" s="29" t="s">
        <v>8146</v>
      </c>
      <c r="H1019" s="110" t="s">
        <v>5184</v>
      </c>
    </row>
    <row r="1020" spans="1:8" ht="17.25" customHeight="1">
      <c r="A1020" s="27" t="s">
        <v>16881</v>
      </c>
      <c r="B1020" s="33" t="s">
        <v>9356</v>
      </c>
      <c r="C1020" s="35" t="s">
        <v>100</v>
      </c>
      <c r="D1020" s="28" t="s">
        <v>1217</v>
      </c>
      <c r="E1020" s="107">
        <v>6.7</v>
      </c>
      <c r="F1020" s="27" t="s">
        <v>9</v>
      </c>
      <c r="G1020" s="29" t="s">
        <v>8146</v>
      </c>
      <c r="H1020" s="110" t="s">
        <v>5185</v>
      </c>
    </row>
    <row r="1021" spans="1:8" ht="17.25" customHeight="1">
      <c r="A1021" s="27" t="s">
        <v>16881</v>
      </c>
      <c r="B1021" s="33" t="s">
        <v>9356</v>
      </c>
      <c r="C1021" s="35" t="s">
        <v>100</v>
      </c>
      <c r="D1021" s="28" t="s">
        <v>1218</v>
      </c>
      <c r="E1021" s="107">
        <v>7.25</v>
      </c>
      <c r="F1021" s="27" t="s">
        <v>9</v>
      </c>
      <c r="G1021" s="29" t="s">
        <v>8146</v>
      </c>
      <c r="H1021" s="110" t="s">
        <v>5186</v>
      </c>
    </row>
    <row r="1022" spans="1:8" ht="17.25" customHeight="1">
      <c r="A1022" s="27" t="s">
        <v>16881</v>
      </c>
      <c r="B1022" s="33" t="s">
        <v>9356</v>
      </c>
      <c r="C1022" s="35" t="s">
        <v>100</v>
      </c>
      <c r="D1022" s="28" t="s">
        <v>1219</v>
      </c>
      <c r="E1022" s="107">
        <v>6.7</v>
      </c>
      <c r="F1022" s="27" t="s">
        <v>9</v>
      </c>
      <c r="G1022" s="29" t="s">
        <v>8146</v>
      </c>
      <c r="H1022" s="110" t="s">
        <v>5187</v>
      </c>
    </row>
    <row r="1023" spans="1:8" ht="17.25" customHeight="1">
      <c r="A1023" s="27" t="s">
        <v>16881</v>
      </c>
      <c r="B1023" s="33" t="s">
        <v>9356</v>
      </c>
      <c r="C1023" s="35" t="s">
        <v>100</v>
      </c>
      <c r="D1023" s="28" t="s">
        <v>1220</v>
      </c>
      <c r="E1023" s="107">
        <v>6.8833333333333337</v>
      </c>
      <c r="F1023" s="27" t="s">
        <v>9</v>
      </c>
      <c r="G1023" s="29" t="s">
        <v>8146</v>
      </c>
      <c r="H1023" s="110" t="s">
        <v>5188</v>
      </c>
    </row>
    <row r="1024" spans="1:8" ht="17.25" customHeight="1">
      <c r="A1024" s="27" t="s">
        <v>16881</v>
      </c>
      <c r="B1024" s="33" t="s">
        <v>9358</v>
      </c>
      <c r="C1024" s="35" t="s">
        <v>120</v>
      </c>
      <c r="D1024" s="28" t="s">
        <v>1221</v>
      </c>
      <c r="E1024" s="107">
        <v>6.4833333333333334</v>
      </c>
      <c r="F1024" s="27" t="s">
        <v>9</v>
      </c>
      <c r="G1024" s="29" t="s">
        <v>8146</v>
      </c>
      <c r="H1024" s="110" t="s">
        <v>5189</v>
      </c>
    </row>
    <row r="1025" spans="1:8" ht="17.25" customHeight="1">
      <c r="A1025" s="27" t="s">
        <v>16881</v>
      </c>
      <c r="B1025" s="33" t="s">
        <v>9356</v>
      </c>
      <c r="C1025" s="35" t="s">
        <v>100</v>
      </c>
      <c r="D1025" s="28" t="s">
        <v>1222</v>
      </c>
      <c r="E1025" s="107">
        <v>7.3</v>
      </c>
      <c r="F1025" s="27" t="s">
        <v>9</v>
      </c>
      <c r="G1025" s="29" t="s">
        <v>8146</v>
      </c>
      <c r="H1025" s="110" t="s">
        <v>5190</v>
      </c>
    </row>
    <row r="1026" spans="1:8" ht="17.25" customHeight="1">
      <c r="A1026" s="27" t="s">
        <v>16881</v>
      </c>
      <c r="B1026" s="33" t="s">
        <v>9358</v>
      </c>
      <c r="C1026" s="35" t="s">
        <v>120</v>
      </c>
      <c r="D1026" s="28" t="s">
        <v>1223</v>
      </c>
      <c r="E1026" s="107">
        <v>6.5333333333333332</v>
      </c>
      <c r="F1026" s="27" t="s">
        <v>9</v>
      </c>
      <c r="G1026" s="29" t="s">
        <v>8146</v>
      </c>
      <c r="H1026" s="110" t="s">
        <v>5191</v>
      </c>
    </row>
    <row r="1027" spans="1:8" ht="17.25" customHeight="1">
      <c r="A1027" s="27" t="s">
        <v>16876</v>
      </c>
      <c r="B1027" s="33" t="s">
        <v>9351</v>
      </c>
      <c r="C1027" s="35" t="s">
        <v>102</v>
      </c>
      <c r="D1027" s="28" t="s">
        <v>1224</v>
      </c>
      <c r="E1027" s="107">
        <v>7.05</v>
      </c>
      <c r="F1027" s="27" t="s">
        <v>9</v>
      </c>
      <c r="G1027" s="29" t="s">
        <v>8146</v>
      </c>
      <c r="H1027" s="110" t="s">
        <v>5192</v>
      </c>
    </row>
    <row r="1028" spans="1:8" ht="17.25" customHeight="1">
      <c r="A1028" s="27" t="s">
        <v>16876</v>
      </c>
      <c r="B1028" s="33" t="s">
        <v>9351</v>
      </c>
      <c r="C1028" s="35" t="s">
        <v>102</v>
      </c>
      <c r="D1028" s="28" t="s">
        <v>1225</v>
      </c>
      <c r="E1028" s="107">
        <v>7.5</v>
      </c>
      <c r="F1028" s="27" t="s">
        <v>9</v>
      </c>
      <c r="G1028" s="29" t="s">
        <v>8146</v>
      </c>
      <c r="H1028" s="110" t="s">
        <v>5193</v>
      </c>
    </row>
    <row r="1029" spans="1:8" ht="17.25" customHeight="1">
      <c r="A1029" s="27" t="s">
        <v>16876</v>
      </c>
      <c r="B1029" s="33" t="s">
        <v>9351</v>
      </c>
      <c r="C1029" s="35" t="s">
        <v>102</v>
      </c>
      <c r="D1029" s="28" t="s">
        <v>1226</v>
      </c>
      <c r="E1029" s="107">
        <v>7.7</v>
      </c>
      <c r="F1029" s="27" t="s">
        <v>9</v>
      </c>
      <c r="G1029" s="29" t="s">
        <v>8146</v>
      </c>
      <c r="H1029" s="110" t="s">
        <v>5194</v>
      </c>
    </row>
    <row r="1030" spans="1:8" ht="17.25" customHeight="1">
      <c r="A1030" s="27" t="s">
        <v>16876</v>
      </c>
      <c r="B1030" s="33" t="s">
        <v>9351</v>
      </c>
      <c r="C1030" s="35" t="s">
        <v>102</v>
      </c>
      <c r="D1030" s="28" t="s">
        <v>1227</v>
      </c>
      <c r="E1030" s="107">
        <v>7.6</v>
      </c>
      <c r="F1030" s="27" t="s">
        <v>9</v>
      </c>
      <c r="G1030" s="29" t="s">
        <v>8146</v>
      </c>
      <c r="H1030" s="110" t="s">
        <v>5195</v>
      </c>
    </row>
    <row r="1031" spans="1:8" ht="17.25" customHeight="1">
      <c r="A1031" s="27" t="s">
        <v>16876</v>
      </c>
      <c r="B1031" s="33" t="s">
        <v>9351</v>
      </c>
      <c r="C1031" s="35" t="s">
        <v>102</v>
      </c>
      <c r="D1031" s="28" t="s">
        <v>1228</v>
      </c>
      <c r="E1031" s="107">
        <v>7.2833333333333332</v>
      </c>
      <c r="F1031" s="27" t="s">
        <v>9</v>
      </c>
      <c r="G1031" s="29" t="s">
        <v>8146</v>
      </c>
      <c r="H1031" s="110" t="s">
        <v>5196</v>
      </c>
    </row>
    <row r="1032" spans="1:8" ht="17.25" customHeight="1">
      <c r="A1032" s="27" t="s">
        <v>16876</v>
      </c>
      <c r="B1032" s="33" t="s">
        <v>9351</v>
      </c>
      <c r="C1032" s="35" t="s">
        <v>102</v>
      </c>
      <c r="D1032" s="28" t="s">
        <v>1229</v>
      </c>
      <c r="E1032" s="107">
        <v>7.3666666666666663</v>
      </c>
      <c r="F1032" s="27" t="s">
        <v>9</v>
      </c>
      <c r="G1032" s="29" t="s">
        <v>8146</v>
      </c>
      <c r="H1032" s="110" t="s">
        <v>5197</v>
      </c>
    </row>
    <row r="1033" spans="1:8" ht="17.25" customHeight="1">
      <c r="A1033" s="27" t="s">
        <v>16876</v>
      </c>
      <c r="B1033" s="33" t="s">
        <v>9351</v>
      </c>
      <c r="C1033" s="35" t="s">
        <v>121</v>
      </c>
      <c r="D1033" s="28" t="s">
        <v>1230</v>
      </c>
      <c r="E1033" s="107">
        <v>6.2833333333333332</v>
      </c>
      <c r="F1033" s="27" t="s">
        <v>9</v>
      </c>
      <c r="G1033" s="29" t="s">
        <v>8146</v>
      </c>
      <c r="H1033" s="110" t="s">
        <v>5198</v>
      </c>
    </row>
    <row r="1034" spans="1:8" ht="17.25" customHeight="1">
      <c r="A1034" s="27" t="s">
        <v>16876</v>
      </c>
      <c r="B1034" s="33" t="s">
        <v>9351</v>
      </c>
      <c r="C1034" s="35" t="s">
        <v>121</v>
      </c>
      <c r="D1034" s="28" t="s">
        <v>1231</v>
      </c>
      <c r="E1034" s="107">
        <v>5.2333333333333334</v>
      </c>
      <c r="F1034" s="27" t="s">
        <v>9</v>
      </c>
      <c r="G1034" s="29" t="s">
        <v>8146</v>
      </c>
      <c r="H1034" s="110" t="s">
        <v>5199</v>
      </c>
    </row>
    <row r="1035" spans="1:8" ht="17.25" customHeight="1">
      <c r="A1035" s="27" t="s">
        <v>16876</v>
      </c>
      <c r="B1035" s="33" t="s">
        <v>9351</v>
      </c>
      <c r="C1035" s="35" t="s">
        <v>121</v>
      </c>
      <c r="D1035" s="28" t="s">
        <v>1232</v>
      </c>
      <c r="E1035" s="107">
        <v>5.0166666666666666</v>
      </c>
      <c r="F1035" s="27" t="s">
        <v>9</v>
      </c>
      <c r="G1035" s="29" t="s">
        <v>8146</v>
      </c>
      <c r="H1035" s="110" t="s">
        <v>5200</v>
      </c>
    </row>
    <row r="1036" spans="1:8" ht="17.25" customHeight="1">
      <c r="A1036" s="27" t="s">
        <v>16876</v>
      </c>
      <c r="B1036" s="33" t="s">
        <v>9351</v>
      </c>
      <c r="C1036" s="35" t="s">
        <v>121</v>
      </c>
      <c r="D1036" s="28" t="s">
        <v>1233</v>
      </c>
      <c r="E1036" s="107">
        <v>4.6833333333333336</v>
      </c>
      <c r="F1036" s="27" t="s">
        <v>9</v>
      </c>
      <c r="G1036" s="29" t="s">
        <v>8146</v>
      </c>
      <c r="H1036" s="110" t="s">
        <v>5201</v>
      </c>
    </row>
    <row r="1037" spans="1:8" ht="17.25" customHeight="1">
      <c r="A1037" s="27" t="s">
        <v>16876</v>
      </c>
      <c r="B1037" s="33" t="s">
        <v>9351</v>
      </c>
      <c r="C1037" s="35" t="s">
        <v>121</v>
      </c>
      <c r="D1037" s="28" t="s">
        <v>1234</v>
      </c>
      <c r="E1037" s="107">
        <v>5.5166666666666666</v>
      </c>
      <c r="F1037" s="27" t="s">
        <v>9</v>
      </c>
      <c r="G1037" s="29" t="s">
        <v>8146</v>
      </c>
      <c r="H1037" s="110" t="s">
        <v>5202</v>
      </c>
    </row>
    <row r="1038" spans="1:8" ht="17.25" customHeight="1">
      <c r="A1038" s="27" t="s">
        <v>16876</v>
      </c>
      <c r="B1038" s="33" t="s">
        <v>9351</v>
      </c>
      <c r="C1038" s="35" t="s">
        <v>121</v>
      </c>
      <c r="D1038" s="28" t="s">
        <v>1235</v>
      </c>
      <c r="E1038" s="107">
        <v>4.7833333333333332</v>
      </c>
      <c r="F1038" s="27" t="s">
        <v>9</v>
      </c>
      <c r="G1038" s="29" t="s">
        <v>8146</v>
      </c>
      <c r="H1038" s="110" t="s">
        <v>5203</v>
      </c>
    </row>
    <row r="1039" spans="1:8" ht="17.25" customHeight="1">
      <c r="A1039" s="27" t="s">
        <v>16876</v>
      </c>
      <c r="B1039" s="33" t="s">
        <v>9351</v>
      </c>
      <c r="C1039" s="35" t="s">
        <v>102</v>
      </c>
      <c r="D1039" s="28" t="s">
        <v>1236</v>
      </c>
      <c r="E1039" s="107">
        <v>7.3</v>
      </c>
      <c r="F1039" s="27" t="s">
        <v>9</v>
      </c>
      <c r="G1039" s="29" t="s">
        <v>8146</v>
      </c>
      <c r="H1039" s="110" t="s">
        <v>5204</v>
      </c>
    </row>
    <row r="1040" spans="1:8" ht="17.25" customHeight="1">
      <c r="A1040" s="27" t="s">
        <v>16876</v>
      </c>
      <c r="B1040" s="33" t="s">
        <v>9351</v>
      </c>
      <c r="C1040" s="35" t="s">
        <v>121</v>
      </c>
      <c r="D1040" s="28" t="s">
        <v>1237</v>
      </c>
      <c r="E1040" s="107">
        <v>5.85</v>
      </c>
      <c r="F1040" s="27" t="s">
        <v>9</v>
      </c>
      <c r="G1040" s="29" t="s">
        <v>8146</v>
      </c>
      <c r="H1040" s="110" t="s">
        <v>5205</v>
      </c>
    </row>
    <row r="1041" spans="1:8" ht="17.25" customHeight="1">
      <c r="A1041" s="27" t="s">
        <v>16876</v>
      </c>
      <c r="B1041" s="33" t="s">
        <v>9351</v>
      </c>
      <c r="C1041" s="35" t="s">
        <v>121</v>
      </c>
      <c r="D1041" s="28" t="s">
        <v>1238</v>
      </c>
      <c r="E1041" s="107">
        <v>5.0666666666666664</v>
      </c>
      <c r="F1041" s="27" t="s">
        <v>9</v>
      </c>
      <c r="G1041" s="29" t="s">
        <v>8146</v>
      </c>
      <c r="H1041" s="110" t="s">
        <v>5206</v>
      </c>
    </row>
    <row r="1042" spans="1:8" ht="17.25" customHeight="1">
      <c r="A1042" s="27" t="s">
        <v>16876</v>
      </c>
      <c r="B1042" s="33" t="s">
        <v>9351</v>
      </c>
      <c r="C1042" s="35" t="s">
        <v>121</v>
      </c>
      <c r="D1042" s="28" t="s">
        <v>1239</v>
      </c>
      <c r="E1042" s="107">
        <v>4.6500000000000004</v>
      </c>
      <c r="F1042" s="27" t="s">
        <v>9</v>
      </c>
      <c r="G1042" s="29" t="s">
        <v>8146</v>
      </c>
      <c r="H1042" s="110" t="s">
        <v>5207</v>
      </c>
    </row>
    <row r="1043" spans="1:8" ht="17.25" customHeight="1">
      <c r="A1043" s="27" t="s">
        <v>16876</v>
      </c>
      <c r="B1043" s="33" t="s">
        <v>9351</v>
      </c>
      <c r="C1043" s="35" t="s">
        <v>121</v>
      </c>
      <c r="D1043" s="28" t="s">
        <v>1240</v>
      </c>
      <c r="E1043" s="107">
        <v>5.2666666666666666</v>
      </c>
      <c r="F1043" s="27" t="s">
        <v>9</v>
      </c>
      <c r="G1043" s="29" t="s">
        <v>8146</v>
      </c>
      <c r="H1043" s="110" t="s">
        <v>5208</v>
      </c>
    </row>
    <row r="1044" spans="1:8" ht="17.25" customHeight="1">
      <c r="A1044" s="27" t="s">
        <v>16876</v>
      </c>
      <c r="B1044" s="33" t="s">
        <v>9351</v>
      </c>
      <c r="C1044" s="35" t="s">
        <v>102</v>
      </c>
      <c r="D1044" s="28" t="s">
        <v>1241</v>
      </c>
      <c r="E1044" s="107">
        <v>7.35</v>
      </c>
      <c r="F1044" s="27" t="s">
        <v>9</v>
      </c>
      <c r="G1044" s="29" t="s">
        <v>8146</v>
      </c>
      <c r="H1044" s="110" t="s">
        <v>5209</v>
      </c>
    </row>
    <row r="1045" spans="1:8" ht="17.25" customHeight="1">
      <c r="A1045" s="27" t="s">
        <v>16876</v>
      </c>
      <c r="B1045" s="33" t="s">
        <v>9351</v>
      </c>
      <c r="C1045" s="35" t="s">
        <v>102</v>
      </c>
      <c r="D1045" s="28" t="s">
        <v>1242</v>
      </c>
      <c r="E1045" s="107">
        <v>7.7666666666666666</v>
      </c>
      <c r="F1045" s="27" t="s">
        <v>9</v>
      </c>
      <c r="G1045" s="29" t="s">
        <v>8146</v>
      </c>
      <c r="H1045" s="110" t="s">
        <v>5210</v>
      </c>
    </row>
    <row r="1046" spans="1:8" ht="17.25" customHeight="1">
      <c r="A1046" s="27" t="s">
        <v>16876</v>
      </c>
      <c r="B1046" s="33" t="s">
        <v>9351</v>
      </c>
      <c r="C1046" s="35" t="s">
        <v>102</v>
      </c>
      <c r="D1046" s="28" t="s">
        <v>1243</v>
      </c>
      <c r="E1046" s="107">
        <v>7.4333333333333336</v>
      </c>
      <c r="F1046" s="27" t="s">
        <v>9</v>
      </c>
      <c r="G1046" s="29" t="s">
        <v>8146</v>
      </c>
      <c r="H1046" s="110" t="s">
        <v>5211</v>
      </c>
    </row>
    <row r="1047" spans="1:8" ht="17.25" customHeight="1">
      <c r="A1047" s="27" t="s">
        <v>16876</v>
      </c>
      <c r="B1047" s="33" t="s">
        <v>9351</v>
      </c>
      <c r="C1047" s="35" t="s">
        <v>102</v>
      </c>
      <c r="D1047" s="28" t="s">
        <v>1244</v>
      </c>
      <c r="E1047" s="107">
        <v>7.7</v>
      </c>
      <c r="F1047" s="27" t="s">
        <v>9</v>
      </c>
      <c r="G1047" s="29" t="s">
        <v>8146</v>
      </c>
      <c r="H1047" s="110" t="s">
        <v>5212</v>
      </c>
    </row>
    <row r="1048" spans="1:8" ht="17.25" customHeight="1">
      <c r="A1048" s="27" t="s">
        <v>16876</v>
      </c>
      <c r="B1048" s="33" t="s">
        <v>9351</v>
      </c>
      <c r="C1048" s="35" t="s">
        <v>103</v>
      </c>
      <c r="D1048" s="28" t="s">
        <v>1245</v>
      </c>
      <c r="E1048" s="107">
        <v>6.6833333333333336</v>
      </c>
      <c r="F1048" s="27" t="s">
        <v>9</v>
      </c>
      <c r="G1048" s="29" t="s">
        <v>8146</v>
      </c>
      <c r="H1048" s="110" t="s">
        <v>5213</v>
      </c>
    </row>
    <row r="1049" spans="1:8" ht="17.25" customHeight="1">
      <c r="A1049" s="27" t="s">
        <v>16876</v>
      </c>
      <c r="B1049" s="33" t="s">
        <v>9351</v>
      </c>
      <c r="C1049" s="35" t="s">
        <v>103</v>
      </c>
      <c r="D1049" s="28" t="s">
        <v>1246</v>
      </c>
      <c r="E1049" s="107">
        <v>6.4833333333333334</v>
      </c>
      <c r="F1049" s="27" t="s">
        <v>9</v>
      </c>
      <c r="G1049" s="29" t="s">
        <v>8146</v>
      </c>
      <c r="H1049" s="110" t="s">
        <v>5214</v>
      </c>
    </row>
    <row r="1050" spans="1:8" ht="17.25" customHeight="1">
      <c r="A1050" s="27" t="s">
        <v>16876</v>
      </c>
      <c r="B1050" s="33" t="s">
        <v>9351</v>
      </c>
      <c r="C1050" s="35" t="s">
        <v>103</v>
      </c>
      <c r="D1050" s="28" t="s">
        <v>1247</v>
      </c>
      <c r="E1050" s="107">
        <v>6.666666666666667</v>
      </c>
      <c r="F1050" s="27" t="s">
        <v>9</v>
      </c>
      <c r="G1050" s="29" t="s">
        <v>8146</v>
      </c>
      <c r="H1050" s="110" t="s">
        <v>5215</v>
      </c>
    </row>
    <row r="1051" spans="1:8" ht="17.25" customHeight="1">
      <c r="A1051" s="27" t="s">
        <v>16876</v>
      </c>
      <c r="B1051" s="33" t="s">
        <v>9351</v>
      </c>
      <c r="C1051" s="35" t="s">
        <v>103</v>
      </c>
      <c r="D1051" s="28" t="s">
        <v>1248</v>
      </c>
      <c r="E1051" s="107">
        <v>5.8</v>
      </c>
      <c r="F1051" s="27" t="s">
        <v>9</v>
      </c>
      <c r="G1051" s="29" t="s">
        <v>8146</v>
      </c>
      <c r="H1051" s="110" t="s">
        <v>5216</v>
      </c>
    </row>
    <row r="1052" spans="1:8" ht="17.25" customHeight="1">
      <c r="A1052" s="27" t="s">
        <v>16876</v>
      </c>
      <c r="B1052" s="33" t="s">
        <v>9351</v>
      </c>
      <c r="C1052" s="35" t="s">
        <v>103</v>
      </c>
      <c r="D1052" s="28" t="s">
        <v>1249</v>
      </c>
      <c r="E1052" s="107">
        <v>5.6</v>
      </c>
      <c r="F1052" s="27" t="s">
        <v>9</v>
      </c>
      <c r="G1052" s="29" t="s">
        <v>8146</v>
      </c>
      <c r="H1052" s="110" t="s">
        <v>5217</v>
      </c>
    </row>
    <row r="1053" spans="1:8" ht="17.25" customHeight="1">
      <c r="A1053" s="27" t="s">
        <v>16876</v>
      </c>
      <c r="B1053" s="33" t="s">
        <v>9351</v>
      </c>
      <c r="C1053" s="35" t="s">
        <v>103</v>
      </c>
      <c r="D1053" s="28" t="s">
        <v>1250</v>
      </c>
      <c r="E1053" s="107">
        <v>5.8166666666666664</v>
      </c>
      <c r="F1053" s="27" t="s">
        <v>9</v>
      </c>
      <c r="G1053" s="29" t="s">
        <v>8146</v>
      </c>
      <c r="H1053" s="110" t="s">
        <v>5218</v>
      </c>
    </row>
    <row r="1054" spans="1:8" ht="17.25" customHeight="1">
      <c r="A1054" s="27" t="s">
        <v>16876</v>
      </c>
      <c r="B1054" s="33" t="s">
        <v>9351</v>
      </c>
      <c r="C1054" s="35" t="s">
        <v>103</v>
      </c>
      <c r="D1054" s="28" t="s">
        <v>1251</v>
      </c>
      <c r="E1054" s="107">
        <v>6.1333333333333337</v>
      </c>
      <c r="F1054" s="27" t="s">
        <v>9</v>
      </c>
      <c r="G1054" s="29" t="s">
        <v>8146</v>
      </c>
      <c r="H1054" s="110" t="s">
        <v>5219</v>
      </c>
    </row>
    <row r="1055" spans="1:8" ht="17.25" customHeight="1">
      <c r="A1055" s="27" t="s">
        <v>16876</v>
      </c>
      <c r="B1055" s="33" t="s">
        <v>9351</v>
      </c>
      <c r="C1055" s="35" t="s">
        <v>103</v>
      </c>
      <c r="D1055" s="28" t="s">
        <v>1252</v>
      </c>
      <c r="E1055" s="107">
        <v>6.0666666666666664</v>
      </c>
      <c r="F1055" s="27" t="s">
        <v>9</v>
      </c>
      <c r="G1055" s="29" t="s">
        <v>8146</v>
      </c>
      <c r="H1055" s="110" t="s">
        <v>5220</v>
      </c>
    </row>
    <row r="1056" spans="1:8" ht="17.25" customHeight="1">
      <c r="A1056" s="27" t="s">
        <v>16876</v>
      </c>
      <c r="B1056" s="33" t="s">
        <v>9351</v>
      </c>
      <c r="C1056" s="35" t="s">
        <v>103</v>
      </c>
      <c r="D1056" s="28" t="s">
        <v>1253</v>
      </c>
      <c r="E1056" s="107">
        <v>5.4666666666666668</v>
      </c>
      <c r="F1056" s="27" t="s">
        <v>9</v>
      </c>
      <c r="G1056" s="29" t="s">
        <v>8146</v>
      </c>
      <c r="H1056" s="110" t="s">
        <v>5221</v>
      </c>
    </row>
    <row r="1057" spans="1:8" ht="17.25" customHeight="1">
      <c r="A1057" s="27" t="s">
        <v>16876</v>
      </c>
      <c r="B1057" s="33" t="s">
        <v>9351</v>
      </c>
      <c r="C1057" s="35" t="s">
        <v>103</v>
      </c>
      <c r="D1057" s="28" t="s">
        <v>1254</v>
      </c>
      <c r="E1057" s="107">
        <v>6.5</v>
      </c>
      <c r="F1057" s="27" t="s">
        <v>9</v>
      </c>
      <c r="G1057" s="29" t="s">
        <v>8146</v>
      </c>
      <c r="H1057" s="110" t="s">
        <v>5222</v>
      </c>
    </row>
    <row r="1058" spans="1:8" ht="17.25" customHeight="1">
      <c r="A1058" s="27" t="s">
        <v>16877</v>
      </c>
      <c r="B1058" s="33" t="s">
        <v>9349</v>
      </c>
      <c r="C1058" s="35" t="s">
        <v>122</v>
      </c>
      <c r="D1058" s="28" t="s">
        <v>1255</v>
      </c>
      <c r="E1058" s="107">
        <v>6.583333333333333</v>
      </c>
      <c r="F1058" s="27" t="s">
        <v>9</v>
      </c>
      <c r="G1058" s="29" t="s">
        <v>8146</v>
      </c>
      <c r="H1058" s="110" t="s">
        <v>5223</v>
      </c>
    </row>
    <row r="1059" spans="1:8" ht="17.25" customHeight="1">
      <c r="A1059" s="27" t="s">
        <v>16877</v>
      </c>
      <c r="B1059" s="33" t="s">
        <v>9349</v>
      </c>
      <c r="C1059" s="35" t="s">
        <v>122</v>
      </c>
      <c r="D1059" s="28" t="s">
        <v>9385</v>
      </c>
      <c r="E1059" s="107">
        <v>5.85</v>
      </c>
      <c r="F1059" s="27" t="s">
        <v>9</v>
      </c>
      <c r="G1059" s="29" t="s">
        <v>8146</v>
      </c>
      <c r="H1059" s="110" t="s">
        <v>5224</v>
      </c>
    </row>
    <row r="1060" spans="1:8" ht="17.25" customHeight="1">
      <c r="A1060" s="27" t="s">
        <v>16877</v>
      </c>
      <c r="B1060" s="33" t="s">
        <v>9349</v>
      </c>
      <c r="C1060" s="35" t="s">
        <v>122</v>
      </c>
      <c r="D1060" s="28" t="s">
        <v>9386</v>
      </c>
      <c r="E1060" s="107">
        <v>6.3</v>
      </c>
      <c r="F1060" s="27" t="s">
        <v>9</v>
      </c>
      <c r="G1060" s="29" t="s">
        <v>8146</v>
      </c>
      <c r="H1060" s="110" t="s">
        <v>5225</v>
      </c>
    </row>
    <row r="1061" spans="1:8" ht="17.25" customHeight="1">
      <c r="A1061" s="27" t="s">
        <v>16877</v>
      </c>
      <c r="B1061" s="33" t="s">
        <v>9349</v>
      </c>
      <c r="C1061" s="35" t="s">
        <v>122</v>
      </c>
      <c r="D1061" s="28" t="s">
        <v>9387</v>
      </c>
      <c r="E1061" s="107">
        <v>6.15</v>
      </c>
      <c r="F1061" s="27" t="s">
        <v>9</v>
      </c>
      <c r="G1061" s="29" t="s">
        <v>8146</v>
      </c>
      <c r="H1061" s="110" t="s">
        <v>5226</v>
      </c>
    </row>
    <row r="1062" spans="1:8" ht="17.25" customHeight="1">
      <c r="A1062" s="27" t="s">
        <v>16876</v>
      </c>
      <c r="B1062" s="33" t="s">
        <v>9348</v>
      </c>
      <c r="C1062" s="35" t="s">
        <v>123</v>
      </c>
      <c r="D1062" s="28" t="s">
        <v>1256</v>
      </c>
      <c r="E1062" s="107">
        <v>7.25</v>
      </c>
      <c r="F1062" s="27" t="s">
        <v>9</v>
      </c>
      <c r="G1062" s="29" t="s">
        <v>8146</v>
      </c>
      <c r="H1062" s="110" t="s">
        <v>5227</v>
      </c>
    </row>
    <row r="1063" spans="1:8" ht="17.25" customHeight="1">
      <c r="A1063" s="27" t="s">
        <v>16876</v>
      </c>
      <c r="B1063" s="33" t="s">
        <v>9348</v>
      </c>
      <c r="C1063" s="35" t="s">
        <v>123</v>
      </c>
      <c r="D1063" s="28" t="s">
        <v>1257</v>
      </c>
      <c r="E1063" s="107">
        <v>6.583333333333333</v>
      </c>
      <c r="F1063" s="27" t="s">
        <v>9</v>
      </c>
      <c r="G1063" s="29" t="s">
        <v>8146</v>
      </c>
      <c r="H1063" s="110" t="s">
        <v>5228</v>
      </c>
    </row>
    <row r="1064" spans="1:8" ht="17.25" customHeight="1">
      <c r="A1064" s="27" t="s">
        <v>16876</v>
      </c>
      <c r="B1064" s="33" t="s">
        <v>9348</v>
      </c>
      <c r="C1064" s="35" t="s">
        <v>123</v>
      </c>
      <c r="D1064" s="28" t="s">
        <v>1258</v>
      </c>
      <c r="E1064" s="107">
        <v>6.833333333333333</v>
      </c>
      <c r="F1064" s="27" t="s">
        <v>9</v>
      </c>
      <c r="G1064" s="29" t="s">
        <v>8146</v>
      </c>
      <c r="H1064" s="110" t="s">
        <v>5229</v>
      </c>
    </row>
    <row r="1065" spans="1:8" ht="17.25" customHeight="1">
      <c r="A1065" s="27" t="s">
        <v>16876</v>
      </c>
      <c r="B1065" s="33" t="s">
        <v>9348</v>
      </c>
      <c r="C1065" s="35" t="s">
        <v>123</v>
      </c>
      <c r="D1065" s="28" t="s">
        <v>1259</v>
      </c>
      <c r="E1065" s="107">
        <v>6.6166666666666663</v>
      </c>
      <c r="F1065" s="27" t="s">
        <v>9</v>
      </c>
      <c r="G1065" s="29" t="s">
        <v>8146</v>
      </c>
      <c r="H1065" s="110" t="s">
        <v>5230</v>
      </c>
    </row>
    <row r="1066" spans="1:8" ht="17.25" customHeight="1">
      <c r="A1066" s="27" t="s">
        <v>16876</v>
      </c>
      <c r="B1066" s="33" t="s">
        <v>9348</v>
      </c>
      <c r="C1066" s="35" t="s">
        <v>123</v>
      </c>
      <c r="D1066" s="28" t="s">
        <v>1260</v>
      </c>
      <c r="E1066" s="107">
        <v>5.9666666666666668</v>
      </c>
      <c r="F1066" s="27" t="s">
        <v>9</v>
      </c>
      <c r="G1066" s="29" t="s">
        <v>8146</v>
      </c>
      <c r="H1066" s="110" t="s">
        <v>5231</v>
      </c>
    </row>
    <row r="1067" spans="1:8" ht="17.25" customHeight="1">
      <c r="A1067" s="27" t="s">
        <v>16877</v>
      </c>
      <c r="B1067" s="33" t="s">
        <v>9349</v>
      </c>
      <c r="C1067" s="35" t="s">
        <v>44</v>
      </c>
      <c r="D1067" s="28" t="s">
        <v>1261</v>
      </c>
      <c r="E1067" s="107">
        <v>7.7333333333333334</v>
      </c>
      <c r="F1067" s="27" t="s">
        <v>9</v>
      </c>
      <c r="G1067" s="29" t="s">
        <v>8146</v>
      </c>
      <c r="H1067" s="110" t="s">
        <v>5232</v>
      </c>
    </row>
    <row r="1068" spans="1:8" ht="17.25" customHeight="1">
      <c r="A1068" s="27" t="s">
        <v>16877</v>
      </c>
      <c r="B1068" s="33" t="s">
        <v>9349</v>
      </c>
      <c r="C1068" s="35" t="s">
        <v>44</v>
      </c>
      <c r="D1068" s="28" t="s">
        <v>1262</v>
      </c>
      <c r="E1068" s="107">
        <v>7.0166666666666666</v>
      </c>
      <c r="F1068" s="27" t="s">
        <v>9</v>
      </c>
      <c r="G1068" s="29" t="s">
        <v>8146</v>
      </c>
      <c r="H1068" s="110" t="s">
        <v>5233</v>
      </c>
    </row>
    <row r="1069" spans="1:8" ht="17.25" customHeight="1">
      <c r="A1069" s="27" t="s">
        <v>16877</v>
      </c>
      <c r="B1069" s="33" t="s">
        <v>9349</v>
      </c>
      <c r="C1069" s="35" t="s">
        <v>44</v>
      </c>
      <c r="D1069" s="28" t="s">
        <v>1263</v>
      </c>
      <c r="E1069" s="107">
        <v>7</v>
      </c>
      <c r="F1069" s="27" t="s">
        <v>9</v>
      </c>
      <c r="G1069" s="29" t="s">
        <v>8146</v>
      </c>
      <c r="H1069" s="110" t="s">
        <v>5234</v>
      </c>
    </row>
    <row r="1070" spans="1:8" ht="17.25" customHeight="1">
      <c r="A1070" s="27" t="s">
        <v>16877</v>
      </c>
      <c r="B1070" s="33" t="s">
        <v>9349</v>
      </c>
      <c r="C1070" s="35" t="s">
        <v>44</v>
      </c>
      <c r="D1070" s="28" t="s">
        <v>1264</v>
      </c>
      <c r="E1070" s="107">
        <v>10.616666666666667</v>
      </c>
      <c r="F1070" s="27" t="s">
        <v>9</v>
      </c>
      <c r="G1070" s="29" t="s">
        <v>8146</v>
      </c>
      <c r="H1070" s="110" t="s">
        <v>5235</v>
      </c>
    </row>
    <row r="1071" spans="1:8" ht="17.25" customHeight="1">
      <c r="A1071" s="27" t="s">
        <v>16877</v>
      </c>
      <c r="B1071" s="33" t="s">
        <v>9349</v>
      </c>
      <c r="C1071" s="35" t="s">
        <v>44</v>
      </c>
      <c r="D1071" s="28" t="s">
        <v>1265</v>
      </c>
      <c r="E1071" s="107">
        <v>7.416666666666667</v>
      </c>
      <c r="F1071" s="27" t="s">
        <v>9</v>
      </c>
      <c r="G1071" s="29" t="s">
        <v>8146</v>
      </c>
      <c r="H1071" s="110" t="s">
        <v>5236</v>
      </c>
    </row>
    <row r="1072" spans="1:8" ht="17.25" customHeight="1">
      <c r="A1072" s="27" t="s">
        <v>16877</v>
      </c>
      <c r="B1072" s="33" t="s">
        <v>9349</v>
      </c>
      <c r="C1072" s="35" t="s">
        <v>44</v>
      </c>
      <c r="D1072" s="28" t="s">
        <v>1266</v>
      </c>
      <c r="E1072" s="107">
        <v>7.85</v>
      </c>
      <c r="F1072" s="27" t="s">
        <v>9</v>
      </c>
      <c r="G1072" s="29" t="s">
        <v>8146</v>
      </c>
      <c r="H1072" s="110" t="s">
        <v>5237</v>
      </c>
    </row>
    <row r="1073" spans="1:8" ht="17.25" customHeight="1">
      <c r="A1073" s="27" t="s">
        <v>16877</v>
      </c>
      <c r="B1073" s="33" t="s">
        <v>9349</v>
      </c>
      <c r="C1073" s="35" t="s">
        <v>44</v>
      </c>
      <c r="D1073" s="28" t="s">
        <v>1267</v>
      </c>
      <c r="E1073" s="107">
        <v>7.916666666666667</v>
      </c>
      <c r="F1073" s="27" t="s">
        <v>9</v>
      </c>
      <c r="G1073" s="29" t="s">
        <v>8146</v>
      </c>
      <c r="H1073" s="110" t="s">
        <v>5238</v>
      </c>
    </row>
    <row r="1074" spans="1:8" ht="17.25" customHeight="1">
      <c r="A1074" s="27" t="s">
        <v>16877</v>
      </c>
      <c r="B1074" s="33" t="s">
        <v>9349</v>
      </c>
      <c r="C1074" s="35" t="s">
        <v>44</v>
      </c>
      <c r="D1074" s="28" t="s">
        <v>1268</v>
      </c>
      <c r="E1074" s="107">
        <v>7.9666666666666668</v>
      </c>
      <c r="F1074" s="27" t="s">
        <v>9</v>
      </c>
      <c r="G1074" s="29" t="s">
        <v>8146</v>
      </c>
      <c r="H1074" s="110" t="s">
        <v>5239</v>
      </c>
    </row>
    <row r="1075" spans="1:8" ht="17.25" customHeight="1">
      <c r="A1075" s="27" t="s">
        <v>16877</v>
      </c>
      <c r="B1075" s="33" t="s">
        <v>9349</v>
      </c>
      <c r="C1075" s="35" t="s">
        <v>44</v>
      </c>
      <c r="D1075" s="28" t="s">
        <v>1269</v>
      </c>
      <c r="E1075" s="107">
        <v>8.0333333333333332</v>
      </c>
      <c r="F1075" s="27" t="s">
        <v>9</v>
      </c>
      <c r="G1075" s="29" t="s">
        <v>8146</v>
      </c>
      <c r="H1075" s="110" t="s">
        <v>5240</v>
      </c>
    </row>
    <row r="1076" spans="1:8" ht="17.25" customHeight="1">
      <c r="A1076" s="27" t="s">
        <v>16877</v>
      </c>
      <c r="B1076" s="33" t="s">
        <v>9349</v>
      </c>
      <c r="C1076" s="35" t="s">
        <v>44</v>
      </c>
      <c r="D1076" s="28" t="s">
        <v>1270</v>
      </c>
      <c r="E1076" s="107">
        <v>8.0833333333333339</v>
      </c>
      <c r="F1076" s="27" t="s">
        <v>9</v>
      </c>
      <c r="G1076" s="29" t="s">
        <v>8146</v>
      </c>
      <c r="H1076" s="110" t="s">
        <v>5241</v>
      </c>
    </row>
    <row r="1077" spans="1:8" ht="17.25" customHeight="1">
      <c r="A1077" s="27" t="s">
        <v>16877</v>
      </c>
      <c r="B1077" s="33" t="s">
        <v>9349</v>
      </c>
      <c r="C1077" s="35" t="s">
        <v>44</v>
      </c>
      <c r="D1077" s="28" t="s">
        <v>1271</v>
      </c>
      <c r="E1077" s="107">
        <v>7.85</v>
      </c>
      <c r="F1077" s="27" t="s">
        <v>9</v>
      </c>
      <c r="G1077" s="29" t="s">
        <v>8146</v>
      </c>
      <c r="H1077" s="110" t="s">
        <v>5242</v>
      </c>
    </row>
    <row r="1078" spans="1:8" ht="17.25" customHeight="1">
      <c r="A1078" s="27" t="s">
        <v>16877</v>
      </c>
      <c r="B1078" s="33" t="s">
        <v>9349</v>
      </c>
      <c r="C1078" s="35" t="s">
        <v>44</v>
      </c>
      <c r="D1078" s="28" t="s">
        <v>1272</v>
      </c>
      <c r="E1078" s="107">
        <v>8.1166666666666671</v>
      </c>
      <c r="F1078" s="27" t="s">
        <v>9</v>
      </c>
      <c r="G1078" s="29" t="s">
        <v>8146</v>
      </c>
      <c r="H1078" s="110" t="s">
        <v>5243</v>
      </c>
    </row>
    <row r="1079" spans="1:8" ht="17.25" customHeight="1">
      <c r="A1079" s="27" t="s">
        <v>16876</v>
      </c>
      <c r="B1079" s="33" t="s">
        <v>9350</v>
      </c>
      <c r="C1079" s="35" t="s">
        <v>46</v>
      </c>
      <c r="D1079" s="28" t="s">
        <v>1273</v>
      </c>
      <c r="E1079" s="107">
        <v>7.2166666666666668</v>
      </c>
      <c r="F1079" s="27" t="s">
        <v>9</v>
      </c>
      <c r="G1079" s="29" t="s">
        <v>8146</v>
      </c>
      <c r="H1079" s="110" t="s">
        <v>5244</v>
      </c>
    </row>
    <row r="1080" spans="1:8" ht="17.25" customHeight="1">
      <c r="A1080" s="27" t="s">
        <v>16876</v>
      </c>
      <c r="B1080" s="33" t="s">
        <v>9350</v>
      </c>
      <c r="C1080" s="35" t="s">
        <v>46</v>
      </c>
      <c r="D1080" s="28" t="s">
        <v>9388</v>
      </c>
      <c r="E1080" s="107">
        <v>7.416666666666667</v>
      </c>
      <c r="F1080" s="27" t="s">
        <v>9</v>
      </c>
      <c r="G1080" s="29" t="s">
        <v>8146</v>
      </c>
      <c r="H1080" s="110" t="s">
        <v>5245</v>
      </c>
    </row>
    <row r="1081" spans="1:8" ht="17.25" customHeight="1">
      <c r="A1081" s="27" t="s">
        <v>16876</v>
      </c>
      <c r="B1081" s="33" t="s">
        <v>18</v>
      </c>
      <c r="C1081" s="35" t="s">
        <v>48</v>
      </c>
      <c r="D1081" s="28" t="s">
        <v>1274</v>
      </c>
      <c r="E1081" s="107">
        <v>6.7333333333333334</v>
      </c>
      <c r="F1081" s="27" t="s">
        <v>9</v>
      </c>
      <c r="G1081" s="29" t="s">
        <v>8146</v>
      </c>
      <c r="H1081" s="110" t="s">
        <v>5246</v>
      </c>
    </row>
    <row r="1082" spans="1:8" ht="17.25" customHeight="1">
      <c r="A1082" s="27" t="s">
        <v>16876</v>
      </c>
      <c r="B1082" s="33" t="s">
        <v>18</v>
      </c>
      <c r="C1082" s="35" t="s">
        <v>48</v>
      </c>
      <c r="D1082" s="28" t="s">
        <v>1275</v>
      </c>
      <c r="E1082" s="107">
        <v>6.6166666666666663</v>
      </c>
      <c r="F1082" s="27" t="s">
        <v>9</v>
      </c>
      <c r="G1082" s="29" t="s">
        <v>8146</v>
      </c>
      <c r="H1082" s="110" t="s">
        <v>5247</v>
      </c>
    </row>
    <row r="1083" spans="1:8" ht="17.25" customHeight="1">
      <c r="A1083" s="27" t="s">
        <v>16876</v>
      </c>
      <c r="B1083" s="33" t="s">
        <v>18</v>
      </c>
      <c r="C1083" s="35" t="s">
        <v>48</v>
      </c>
      <c r="D1083" s="28" t="s">
        <v>1276</v>
      </c>
      <c r="E1083" s="107">
        <v>6.7</v>
      </c>
      <c r="F1083" s="27" t="s">
        <v>9</v>
      </c>
      <c r="G1083" s="29" t="s">
        <v>8146</v>
      </c>
      <c r="H1083" s="110" t="s">
        <v>5248</v>
      </c>
    </row>
    <row r="1084" spans="1:8" ht="17.25" customHeight="1">
      <c r="A1084" s="27" t="s">
        <v>16876</v>
      </c>
      <c r="B1084" s="33" t="s">
        <v>18</v>
      </c>
      <c r="C1084" s="35" t="s">
        <v>48</v>
      </c>
      <c r="D1084" s="28" t="s">
        <v>1277</v>
      </c>
      <c r="E1084" s="107">
        <v>7.0666666666666664</v>
      </c>
      <c r="F1084" s="27" t="s">
        <v>9</v>
      </c>
      <c r="G1084" s="29" t="s">
        <v>8146</v>
      </c>
      <c r="H1084" s="110" t="s">
        <v>5249</v>
      </c>
    </row>
    <row r="1085" spans="1:8" ht="17.25" customHeight="1">
      <c r="A1085" s="27" t="s">
        <v>16876</v>
      </c>
      <c r="B1085" s="33" t="s">
        <v>18</v>
      </c>
      <c r="C1085" s="35" t="s">
        <v>48</v>
      </c>
      <c r="D1085" s="28" t="s">
        <v>1278</v>
      </c>
      <c r="E1085" s="107">
        <v>7.1</v>
      </c>
      <c r="F1085" s="27" t="s">
        <v>9</v>
      </c>
      <c r="G1085" s="29" t="s">
        <v>8146</v>
      </c>
      <c r="H1085" s="110" t="s">
        <v>5250</v>
      </c>
    </row>
    <row r="1086" spans="1:8" ht="17.25" customHeight="1">
      <c r="A1086" s="27" t="s">
        <v>16876</v>
      </c>
      <c r="B1086" s="33" t="s">
        <v>18</v>
      </c>
      <c r="C1086" s="35" t="s">
        <v>48</v>
      </c>
      <c r="D1086" s="28" t="s">
        <v>1279</v>
      </c>
      <c r="E1086" s="107">
        <v>7.2</v>
      </c>
      <c r="F1086" s="27" t="s">
        <v>9</v>
      </c>
      <c r="G1086" s="29" t="s">
        <v>8146</v>
      </c>
      <c r="H1086" s="110" t="s">
        <v>5251</v>
      </c>
    </row>
    <row r="1087" spans="1:8" ht="17.25" customHeight="1">
      <c r="A1087" s="27" t="s">
        <v>16876</v>
      </c>
      <c r="B1087" s="33" t="s">
        <v>18</v>
      </c>
      <c r="C1087" s="35" t="s">
        <v>48</v>
      </c>
      <c r="D1087" s="28" t="s">
        <v>1280</v>
      </c>
      <c r="E1087" s="107">
        <v>6.7166666666666668</v>
      </c>
      <c r="F1087" s="27" t="s">
        <v>9</v>
      </c>
      <c r="G1087" s="29" t="s">
        <v>8146</v>
      </c>
      <c r="H1087" s="110" t="s">
        <v>5252</v>
      </c>
    </row>
    <row r="1088" spans="1:8" ht="17.25" customHeight="1">
      <c r="A1088" s="27" t="s">
        <v>16876</v>
      </c>
      <c r="B1088" s="33" t="s">
        <v>18</v>
      </c>
      <c r="C1088" s="35" t="s">
        <v>48</v>
      </c>
      <c r="D1088" s="28" t="s">
        <v>1281</v>
      </c>
      <c r="E1088" s="107">
        <v>6.75</v>
      </c>
      <c r="F1088" s="27" t="s">
        <v>9</v>
      </c>
      <c r="G1088" s="29" t="s">
        <v>8146</v>
      </c>
      <c r="H1088" s="110" t="s">
        <v>5253</v>
      </c>
    </row>
    <row r="1089" spans="1:8" ht="17.25" customHeight="1">
      <c r="A1089" s="27" t="s">
        <v>16876</v>
      </c>
      <c r="B1089" s="33" t="s">
        <v>18</v>
      </c>
      <c r="C1089" s="35" t="s">
        <v>48</v>
      </c>
      <c r="D1089" s="28" t="s">
        <v>1282</v>
      </c>
      <c r="E1089" s="107">
        <v>6.583333333333333</v>
      </c>
      <c r="F1089" s="27" t="s">
        <v>9</v>
      </c>
      <c r="G1089" s="29" t="s">
        <v>8146</v>
      </c>
      <c r="H1089" s="110" t="s">
        <v>5254</v>
      </c>
    </row>
    <row r="1090" spans="1:8" ht="17.25" customHeight="1">
      <c r="A1090" s="27" t="s">
        <v>16876</v>
      </c>
      <c r="B1090" s="33" t="s">
        <v>18</v>
      </c>
      <c r="C1090" s="35" t="s">
        <v>52</v>
      </c>
      <c r="D1090" s="28" t="s">
        <v>1283</v>
      </c>
      <c r="E1090" s="107">
        <v>7.8666666666666663</v>
      </c>
      <c r="F1090" s="27" t="s">
        <v>9</v>
      </c>
      <c r="G1090" s="29" t="s">
        <v>8146</v>
      </c>
      <c r="H1090" s="110" t="s">
        <v>5255</v>
      </c>
    </row>
    <row r="1091" spans="1:8" ht="17.25" customHeight="1">
      <c r="A1091" s="27" t="s">
        <v>16876</v>
      </c>
      <c r="B1091" s="33" t="s">
        <v>18</v>
      </c>
      <c r="C1091" s="35" t="s">
        <v>51</v>
      </c>
      <c r="D1091" s="28" t="s">
        <v>1284</v>
      </c>
      <c r="E1091" s="107">
        <v>6.85</v>
      </c>
      <c r="F1091" s="27" t="s">
        <v>9</v>
      </c>
      <c r="G1091" s="29" t="s">
        <v>8146</v>
      </c>
      <c r="H1091" s="110" t="s">
        <v>5256</v>
      </c>
    </row>
    <row r="1092" spans="1:8" ht="17.25" customHeight="1">
      <c r="A1092" s="27" t="s">
        <v>16876</v>
      </c>
      <c r="B1092" s="33" t="s">
        <v>18</v>
      </c>
      <c r="C1092" s="35" t="s">
        <v>50</v>
      </c>
      <c r="D1092" s="28" t="s">
        <v>1285</v>
      </c>
      <c r="E1092" s="107">
        <v>6.7833333333333332</v>
      </c>
      <c r="F1092" s="27" t="s">
        <v>9</v>
      </c>
      <c r="G1092" s="29" t="s">
        <v>8146</v>
      </c>
      <c r="H1092" s="110" t="s">
        <v>5257</v>
      </c>
    </row>
    <row r="1093" spans="1:8" ht="17.25" customHeight="1">
      <c r="A1093" s="27" t="s">
        <v>16876</v>
      </c>
      <c r="B1093" s="33" t="s">
        <v>18</v>
      </c>
      <c r="C1093" s="35" t="s">
        <v>52</v>
      </c>
      <c r="D1093" s="28" t="s">
        <v>1286</v>
      </c>
      <c r="E1093" s="107">
        <v>6.75</v>
      </c>
      <c r="F1093" s="27" t="s">
        <v>9</v>
      </c>
      <c r="G1093" s="29" t="s">
        <v>8146</v>
      </c>
      <c r="H1093" s="110" t="s">
        <v>5258</v>
      </c>
    </row>
    <row r="1094" spans="1:8" ht="17.25" customHeight="1">
      <c r="A1094" s="27" t="s">
        <v>16876</v>
      </c>
      <c r="B1094" s="33" t="s">
        <v>18</v>
      </c>
      <c r="C1094" s="35" t="s">
        <v>51</v>
      </c>
      <c r="D1094" s="28" t="s">
        <v>1287</v>
      </c>
      <c r="E1094" s="107">
        <v>6.083333333333333</v>
      </c>
      <c r="F1094" s="27" t="s">
        <v>9</v>
      </c>
      <c r="G1094" s="29" t="s">
        <v>8146</v>
      </c>
      <c r="H1094" s="110" t="s">
        <v>5259</v>
      </c>
    </row>
    <row r="1095" spans="1:8" ht="17.25" customHeight="1">
      <c r="A1095" s="27" t="s">
        <v>16876</v>
      </c>
      <c r="B1095" s="33" t="s">
        <v>18</v>
      </c>
      <c r="C1095" s="35" t="s">
        <v>52</v>
      </c>
      <c r="D1095" s="28" t="s">
        <v>1288</v>
      </c>
      <c r="E1095" s="107">
        <v>7.1</v>
      </c>
      <c r="F1095" s="27" t="s">
        <v>9</v>
      </c>
      <c r="G1095" s="29" t="s">
        <v>8146</v>
      </c>
      <c r="H1095" s="110" t="s">
        <v>5260</v>
      </c>
    </row>
    <row r="1096" spans="1:8" ht="17.25" customHeight="1">
      <c r="A1096" s="27" t="s">
        <v>16876</v>
      </c>
      <c r="B1096" s="33" t="s">
        <v>18</v>
      </c>
      <c r="C1096" s="35" t="s">
        <v>50</v>
      </c>
      <c r="D1096" s="28" t="s">
        <v>1289</v>
      </c>
      <c r="E1096" s="107">
        <v>5.65</v>
      </c>
      <c r="F1096" s="27" t="s">
        <v>9</v>
      </c>
      <c r="G1096" s="29" t="s">
        <v>8146</v>
      </c>
      <c r="H1096" s="110" t="s">
        <v>5261</v>
      </c>
    </row>
    <row r="1097" spans="1:8" ht="17.25" customHeight="1">
      <c r="A1097" s="27" t="s">
        <v>16876</v>
      </c>
      <c r="B1097" s="33" t="s">
        <v>18</v>
      </c>
      <c r="C1097" s="35" t="s">
        <v>51</v>
      </c>
      <c r="D1097" s="28" t="s">
        <v>1290</v>
      </c>
      <c r="E1097" s="107">
        <v>6.0666666666666664</v>
      </c>
      <c r="F1097" s="27" t="s">
        <v>9</v>
      </c>
      <c r="G1097" s="29" t="s">
        <v>8146</v>
      </c>
      <c r="H1097" s="110" t="s">
        <v>5262</v>
      </c>
    </row>
    <row r="1098" spans="1:8" ht="17.25" customHeight="1">
      <c r="A1098" s="27" t="s">
        <v>16876</v>
      </c>
      <c r="B1098" s="33" t="s">
        <v>18</v>
      </c>
      <c r="C1098" s="35" t="s">
        <v>50</v>
      </c>
      <c r="D1098" s="28" t="s">
        <v>1291</v>
      </c>
      <c r="E1098" s="107">
        <v>6.333333333333333</v>
      </c>
      <c r="F1098" s="27" t="s">
        <v>9</v>
      </c>
      <c r="G1098" s="29" t="s">
        <v>8146</v>
      </c>
      <c r="H1098" s="110" t="s">
        <v>5263</v>
      </c>
    </row>
    <row r="1099" spans="1:8" ht="17.25" customHeight="1">
      <c r="A1099" s="27" t="s">
        <v>16876</v>
      </c>
      <c r="B1099" s="33" t="s">
        <v>18</v>
      </c>
      <c r="C1099" s="35" t="s">
        <v>51</v>
      </c>
      <c r="D1099" s="28" t="s">
        <v>1292</v>
      </c>
      <c r="E1099" s="107">
        <v>8.5</v>
      </c>
      <c r="F1099" s="27" t="s">
        <v>9</v>
      </c>
      <c r="G1099" s="29" t="s">
        <v>8146</v>
      </c>
      <c r="H1099" s="110" t="s">
        <v>5264</v>
      </c>
    </row>
    <row r="1100" spans="1:8" ht="17.25" customHeight="1">
      <c r="A1100" s="27" t="s">
        <v>16876</v>
      </c>
      <c r="B1100" s="33" t="s">
        <v>18</v>
      </c>
      <c r="C1100" s="35" t="s">
        <v>52</v>
      </c>
      <c r="D1100" s="28" t="s">
        <v>1293</v>
      </c>
      <c r="E1100" s="107">
        <v>6.5166666666666666</v>
      </c>
      <c r="F1100" s="27" t="s">
        <v>9</v>
      </c>
      <c r="G1100" s="29" t="s">
        <v>8146</v>
      </c>
      <c r="H1100" s="110" t="s">
        <v>5265</v>
      </c>
    </row>
    <row r="1101" spans="1:8" ht="17.25" customHeight="1">
      <c r="A1101" s="27" t="s">
        <v>16876</v>
      </c>
      <c r="B1101" s="33" t="s">
        <v>18</v>
      </c>
      <c r="C1101" s="35" t="s">
        <v>51</v>
      </c>
      <c r="D1101" s="28" t="s">
        <v>1294</v>
      </c>
      <c r="E1101" s="107">
        <v>7.8666666666666663</v>
      </c>
      <c r="F1101" s="27" t="s">
        <v>9</v>
      </c>
      <c r="G1101" s="29" t="s">
        <v>8146</v>
      </c>
      <c r="H1101" s="110" t="s">
        <v>5266</v>
      </c>
    </row>
    <row r="1102" spans="1:8" ht="17.25" customHeight="1">
      <c r="A1102" s="27" t="s">
        <v>16876</v>
      </c>
      <c r="B1102" s="33" t="s">
        <v>18</v>
      </c>
      <c r="C1102" s="35" t="s">
        <v>50</v>
      </c>
      <c r="D1102" s="28" t="s">
        <v>1295</v>
      </c>
      <c r="E1102" s="107">
        <v>8.0500000000000007</v>
      </c>
      <c r="F1102" s="27" t="s">
        <v>9</v>
      </c>
      <c r="G1102" s="29" t="s">
        <v>8146</v>
      </c>
      <c r="H1102" s="110" t="s">
        <v>5267</v>
      </c>
    </row>
    <row r="1103" spans="1:8" ht="17.25" customHeight="1">
      <c r="A1103" s="27" t="s">
        <v>16876</v>
      </c>
      <c r="B1103" s="33" t="s">
        <v>18</v>
      </c>
      <c r="C1103" s="35" t="s">
        <v>51</v>
      </c>
      <c r="D1103" s="28" t="s">
        <v>1296</v>
      </c>
      <c r="E1103" s="107">
        <v>6.6</v>
      </c>
      <c r="F1103" s="27" t="s">
        <v>9</v>
      </c>
      <c r="G1103" s="29" t="s">
        <v>8146</v>
      </c>
      <c r="H1103" s="110" t="s">
        <v>5268</v>
      </c>
    </row>
    <row r="1104" spans="1:8" ht="17.25" customHeight="1">
      <c r="A1104" s="27" t="s">
        <v>16876</v>
      </c>
      <c r="B1104" s="33" t="s">
        <v>18</v>
      </c>
      <c r="C1104" s="35" t="s">
        <v>50</v>
      </c>
      <c r="D1104" s="28" t="s">
        <v>1297</v>
      </c>
      <c r="E1104" s="107">
        <v>6.9333333333333336</v>
      </c>
      <c r="F1104" s="27" t="s">
        <v>9</v>
      </c>
      <c r="G1104" s="29" t="s">
        <v>8146</v>
      </c>
      <c r="H1104" s="110" t="s">
        <v>5269</v>
      </c>
    </row>
    <row r="1105" spans="1:8" ht="17.25" customHeight="1">
      <c r="A1105" s="27" t="s">
        <v>16876</v>
      </c>
      <c r="B1105" s="33" t="s">
        <v>18</v>
      </c>
      <c r="C1105" s="35" t="s">
        <v>51</v>
      </c>
      <c r="D1105" s="28" t="s">
        <v>1298</v>
      </c>
      <c r="E1105" s="107">
        <v>7.15</v>
      </c>
      <c r="F1105" s="27" t="s">
        <v>9</v>
      </c>
      <c r="G1105" s="29" t="s">
        <v>8146</v>
      </c>
      <c r="H1105" s="110" t="s">
        <v>5270</v>
      </c>
    </row>
    <row r="1106" spans="1:8" ht="17.25" customHeight="1">
      <c r="A1106" s="27" t="s">
        <v>16876</v>
      </c>
      <c r="B1106" s="33" t="s">
        <v>18</v>
      </c>
      <c r="C1106" s="35" t="s">
        <v>50</v>
      </c>
      <c r="D1106" s="28" t="s">
        <v>1299</v>
      </c>
      <c r="E1106" s="107">
        <v>7.666666666666667</v>
      </c>
      <c r="F1106" s="27" t="s">
        <v>9</v>
      </c>
      <c r="G1106" s="29" t="s">
        <v>8146</v>
      </c>
      <c r="H1106" s="110" t="s">
        <v>5271</v>
      </c>
    </row>
    <row r="1107" spans="1:8" ht="17.25" customHeight="1">
      <c r="A1107" s="27" t="s">
        <v>16876</v>
      </c>
      <c r="B1107" s="33" t="s">
        <v>18</v>
      </c>
      <c r="C1107" s="35" t="s">
        <v>51</v>
      </c>
      <c r="D1107" s="28" t="s">
        <v>1300</v>
      </c>
      <c r="E1107" s="107">
        <v>6.5333333333333332</v>
      </c>
      <c r="F1107" s="27" t="s">
        <v>9</v>
      </c>
      <c r="G1107" s="29" t="s">
        <v>8146</v>
      </c>
      <c r="H1107" s="110" t="s">
        <v>5272</v>
      </c>
    </row>
    <row r="1108" spans="1:8" ht="17.25" customHeight="1">
      <c r="A1108" s="27" t="s">
        <v>16876</v>
      </c>
      <c r="B1108" s="33" t="s">
        <v>18</v>
      </c>
      <c r="C1108" s="35" t="s">
        <v>50</v>
      </c>
      <c r="D1108" s="28" t="s">
        <v>1301</v>
      </c>
      <c r="E1108" s="107">
        <v>6.0666666666666664</v>
      </c>
      <c r="F1108" s="27" t="s">
        <v>9</v>
      </c>
      <c r="G1108" s="29" t="s">
        <v>8146</v>
      </c>
      <c r="H1108" s="110" t="s">
        <v>5273</v>
      </c>
    </row>
    <row r="1109" spans="1:8" ht="17.25" customHeight="1">
      <c r="A1109" s="27" t="s">
        <v>16876</v>
      </c>
      <c r="B1109" s="33" t="s">
        <v>18</v>
      </c>
      <c r="C1109" s="35" t="s">
        <v>52</v>
      </c>
      <c r="D1109" s="28" t="s">
        <v>1302</v>
      </c>
      <c r="E1109" s="107">
        <v>7.3833333333333337</v>
      </c>
      <c r="F1109" s="27" t="s">
        <v>9</v>
      </c>
      <c r="G1109" s="29" t="s">
        <v>8146</v>
      </c>
      <c r="H1109" s="110" t="s">
        <v>5274</v>
      </c>
    </row>
    <row r="1110" spans="1:8" ht="17.25" customHeight="1">
      <c r="A1110" s="27" t="s">
        <v>16876</v>
      </c>
      <c r="B1110" s="33" t="s">
        <v>18</v>
      </c>
      <c r="C1110" s="35" t="s">
        <v>51</v>
      </c>
      <c r="D1110" s="28" t="s">
        <v>1303</v>
      </c>
      <c r="E1110" s="107">
        <v>7.6833333333333336</v>
      </c>
      <c r="F1110" s="27" t="s">
        <v>9</v>
      </c>
      <c r="G1110" s="29" t="s">
        <v>8146</v>
      </c>
      <c r="H1110" s="110" t="s">
        <v>5275</v>
      </c>
    </row>
    <row r="1111" spans="1:8" ht="17.25" customHeight="1">
      <c r="A1111" s="27" t="s">
        <v>16876</v>
      </c>
      <c r="B1111" s="33" t="s">
        <v>18</v>
      </c>
      <c r="C1111" s="35" t="s">
        <v>50</v>
      </c>
      <c r="D1111" s="28" t="s">
        <v>1304</v>
      </c>
      <c r="E1111" s="107">
        <v>6.2666666666666666</v>
      </c>
      <c r="F1111" s="27" t="s">
        <v>9</v>
      </c>
      <c r="G1111" s="29" t="s">
        <v>8146</v>
      </c>
      <c r="H1111" s="110" t="s">
        <v>5276</v>
      </c>
    </row>
    <row r="1112" spans="1:8" ht="17.25" customHeight="1">
      <c r="A1112" s="27" t="s">
        <v>16876</v>
      </c>
      <c r="B1112" s="33" t="s">
        <v>18</v>
      </c>
      <c r="C1112" s="35" t="s">
        <v>52</v>
      </c>
      <c r="D1112" s="28" t="s">
        <v>1305</v>
      </c>
      <c r="E1112" s="107">
        <v>6.7833333333333332</v>
      </c>
      <c r="F1112" s="27" t="s">
        <v>9</v>
      </c>
      <c r="G1112" s="29" t="s">
        <v>8146</v>
      </c>
      <c r="H1112" s="110" t="s">
        <v>5277</v>
      </c>
    </row>
    <row r="1113" spans="1:8" ht="17.25" customHeight="1">
      <c r="A1113" s="27" t="s">
        <v>16876</v>
      </c>
      <c r="B1113" s="33" t="s">
        <v>18</v>
      </c>
      <c r="C1113" s="35" t="s">
        <v>51</v>
      </c>
      <c r="D1113" s="28" t="s">
        <v>1306</v>
      </c>
      <c r="E1113" s="107">
        <v>7.1166666666666663</v>
      </c>
      <c r="F1113" s="27" t="s">
        <v>9</v>
      </c>
      <c r="G1113" s="29" t="s">
        <v>8146</v>
      </c>
      <c r="H1113" s="110" t="s">
        <v>5278</v>
      </c>
    </row>
    <row r="1114" spans="1:8" ht="17.25" customHeight="1">
      <c r="A1114" s="27" t="s">
        <v>16876</v>
      </c>
      <c r="B1114" s="33" t="s">
        <v>18</v>
      </c>
      <c r="C1114" s="35" t="s">
        <v>50</v>
      </c>
      <c r="D1114" s="28" t="s">
        <v>1307</v>
      </c>
      <c r="E1114" s="107">
        <v>6.05</v>
      </c>
      <c r="F1114" s="27" t="s">
        <v>9</v>
      </c>
      <c r="G1114" s="29" t="s">
        <v>8146</v>
      </c>
      <c r="H1114" s="110" t="s">
        <v>5279</v>
      </c>
    </row>
    <row r="1115" spans="1:8" ht="17.25" customHeight="1">
      <c r="A1115" s="27" t="s">
        <v>16876</v>
      </c>
      <c r="B1115" s="33" t="s">
        <v>18</v>
      </c>
      <c r="C1115" s="35" t="s">
        <v>51</v>
      </c>
      <c r="D1115" s="28" t="s">
        <v>1308</v>
      </c>
      <c r="E1115" s="107">
        <v>6.9666666666666668</v>
      </c>
      <c r="F1115" s="27" t="s">
        <v>9</v>
      </c>
      <c r="G1115" s="29" t="s">
        <v>8146</v>
      </c>
      <c r="H1115" s="110" t="s">
        <v>5280</v>
      </c>
    </row>
    <row r="1116" spans="1:8" ht="17.25" customHeight="1">
      <c r="A1116" s="27" t="s">
        <v>16876</v>
      </c>
      <c r="B1116" s="33" t="s">
        <v>18</v>
      </c>
      <c r="C1116" s="35" t="s">
        <v>52</v>
      </c>
      <c r="D1116" s="28" t="s">
        <v>1309</v>
      </c>
      <c r="E1116" s="107">
        <v>7.6333333333333337</v>
      </c>
      <c r="F1116" s="27" t="s">
        <v>9</v>
      </c>
      <c r="G1116" s="29" t="s">
        <v>8146</v>
      </c>
      <c r="H1116" s="110" t="s">
        <v>5281</v>
      </c>
    </row>
    <row r="1117" spans="1:8" ht="17.25" customHeight="1">
      <c r="A1117" s="27" t="s">
        <v>16876</v>
      </c>
      <c r="B1117" s="33" t="s">
        <v>9351</v>
      </c>
      <c r="C1117" s="35" t="s">
        <v>62</v>
      </c>
      <c r="D1117" s="28" t="s">
        <v>1310</v>
      </c>
      <c r="E1117" s="107">
        <v>5.7</v>
      </c>
      <c r="F1117" s="27" t="s">
        <v>9</v>
      </c>
      <c r="G1117" s="29" t="s">
        <v>8146</v>
      </c>
      <c r="H1117" s="110" t="s">
        <v>5282</v>
      </c>
    </row>
    <row r="1118" spans="1:8" ht="17.25" customHeight="1">
      <c r="A1118" s="27" t="s">
        <v>16876</v>
      </c>
      <c r="B1118" s="33" t="s">
        <v>9351</v>
      </c>
      <c r="C1118" s="35" t="s">
        <v>124</v>
      </c>
      <c r="D1118" s="28" t="s">
        <v>1311</v>
      </c>
      <c r="E1118" s="107">
        <v>7.2166666666666668</v>
      </c>
      <c r="F1118" s="27" t="s">
        <v>9</v>
      </c>
      <c r="G1118" s="29" t="s">
        <v>8146</v>
      </c>
      <c r="H1118" s="110" t="s">
        <v>5283</v>
      </c>
    </row>
    <row r="1119" spans="1:8" ht="17.25" customHeight="1">
      <c r="A1119" s="27" t="s">
        <v>16876</v>
      </c>
      <c r="B1119" s="33" t="s">
        <v>9351</v>
      </c>
      <c r="C1119" s="35" t="s">
        <v>124</v>
      </c>
      <c r="D1119" s="28" t="s">
        <v>1312</v>
      </c>
      <c r="E1119" s="107">
        <v>8.1166666666666671</v>
      </c>
      <c r="F1119" s="27" t="s">
        <v>9</v>
      </c>
      <c r="G1119" s="29" t="s">
        <v>8146</v>
      </c>
      <c r="H1119" s="110" t="s">
        <v>5284</v>
      </c>
    </row>
    <row r="1120" spans="1:8" ht="17.25" customHeight="1">
      <c r="A1120" s="27" t="s">
        <v>16876</v>
      </c>
      <c r="B1120" s="33" t="s">
        <v>9351</v>
      </c>
      <c r="C1120" s="35" t="s">
        <v>124</v>
      </c>
      <c r="D1120" s="28" t="s">
        <v>1313</v>
      </c>
      <c r="E1120" s="107">
        <v>5.8666666666666663</v>
      </c>
      <c r="F1120" s="27" t="s">
        <v>9</v>
      </c>
      <c r="G1120" s="29" t="s">
        <v>8146</v>
      </c>
      <c r="H1120" s="110" t="s">
        <v>5285</v>
      </c>
    </row>
    <row r="1121" spans="1:8" ht="17.25" customHeight="1">
      <c r="A1121" s="27" t="s">
        <v>16876</v>
      </c>
      <c r="B1121" s="33" t="s">
        <v>9351</v>
      </c>
      <c r="C1121" s="35" t="s">
        <v>125</v>
      </c>
      <c r="D1121" s="28" t="s">
        <v>1314</v>
      </c>
      <c r="E1121" s="107">
        <v>6.5</v>
      </c>
      <c r="F1121" s="27" t="s">
        <v>9</v>
      </c>
      <c r="G1121" s="29" t="s">
        <v>8146</v>
      </c>
      <c r="H1121" s="110" t="s">
        <v>5286</v>
      </c>
    </row>
    <row r="1122" spans="1:8" ht="17.25" customHeight="1">
      <c r="A1122" s="27" t="s">
        <v>16876</v>
      </c>
      <c r="B1122" s="33" t="s">
        <v>9351</v>
      </c>
      <c r="C1122" s="35" t="s">
        <v>125</v>
      </c>
      <c r="D1122" s="28" t="s">
        <v>1315</v>
      </c>
      <c r="E1122" s="107">
        <v>7.3833333333333337</v>
      </c>
      <c r="F1122" s="27" t="s">
        <v>9</v>
      </c>
      <c r="G1122" s="29" t="s">
        <v>8146</v>
      </c>
      <c r="H1122" s="110" t="s">
        <v>5287</v>
      </c>
    </row>
    <row r="1123" spans="1:8" ht="17.25" customHeight="1">
      <c r="A1123" s="27" t="s">
        <v>16876</v>
      </c>
      <c r="B1123" s="33" t="s">
        <v>9351</v>
      </c>
      <c r="C1123" s="35" t="s">
        <v>125</v>
      </c>
      <c r="D1123" s="28" t="s">
        <v>1316</v>
      </c>
      <c r="E1123" s="107">
        <v>7.4666666666666668</v>
      </c>
      <c r="F1123" s="27" t="s">
        <v>9</v>
      </c>
      <c r="G1123" s="29" t="s">
        <v>8146</v>
      </c>
      <c r="H1123" s="110" t="s">
        <v>5288</v>
      </c>
    </row>
    <row r="1124" spans="1:8" ht="17.25" customHeight="1">
      <c r="A1124" s="27" t="s">
        <v>16876</v>
      </c>
      <c r="B1124" s="33" t="s">
        <v>9351</v>
      </c>
      <c r="C1124" s="35" t="s">
        <v>125</v>
      </c>
      <c r="D1124" s="28" t="s">
        <v>1317</v>
      </c>
      <c r="E1124" s="107">
        <v>5.833333333333333</v>
      </c>
      <c r="F1124" s="27" t="s">
        <v>9</v>
      </c>
      <c r="G1124" s="29" t="s">
        <v>8146</v>
      </c>
      <c r="H1124" s="110" t="s">
        <v>5289</v>
      </c>
    </row>
    <row r="1125" spans="1:8" ht="17.25" customHeight="1">
      <c r="A1125" s="27" t="s">
        <v>16876</v>
      </c>
      <c r="B1125" s="33" t="s">
        <v>9351</v>
      </c>
      <c r="C1125" s="35" t="s">
        <v>125</v>
      </c>
      <c r="D1125" s="28" t="s">
        <v>1318</v>
      </c>
      <c r="E1125" s="107">
        <v>6.5333333333333332</v>
      </c>
      <c r="F1125" s="27" t="s">
        <v>9</v>
      </c>
      <c r="G1125" s="29" t="s">
        <v>8146</v>
      </c>
      <c r="H1125" s="110" t="s">
        <v>5290</v>
      </c>
    </row>
    <row r="1126" spans="1:8" ht="17.25" customHeight="1">
      <c r="A1126" s="27" t="s">
        <v>16876</v>
      </c>
      <c r="B1126" s="33" t="s">
        <v>9351</v>
      </c>
      <c r="C1126" s="35" t="s">
        <v>125</v>
      </c>
      <c r="D1126" s="28" t="s">
        <v>1319</v>
      </c>
      <c r="E1126" s="107">
        <v>5.3666666666666663</v>
      </c>
      <c r="F1126" s="27" t="s">
        <v>9</v>
      </c>
      <c r="G1126" s="29" t="s">
        <v>8146</v>
      </c>
      <c r="H1126" s="110" t="s">
        <v>5291</v>
      </c>
    </row>
    <row r="1127" spans="1:8" ht="17.25" customHeight="1">
      <c r="A1127" s="27" t="s">
        <v>16876</v>
      </c>
      <c r="B1127" s="33" t="s">
        <v>9351</v>
      </c>
      <c r="C1127" s="35" t="s">
        <v>125</v>
      </c>
      <c r="D1127" s="28" t="s">
        <v>1320</v>
      </c>
      <c r="E1127" s="107">
        <v>7.35</v>
      </c>
      <c r="F1127" s="27" t="s">
        <v>9</v>
      </c>
      <c r="G1127" s="29" t="s">
        <v>8146</v>
      </c>
      <c r="H1127" s="110" t="s">
        <v>5292</v>
      </c>
    </row>
    <row r="1128" spans="1:8" ht="17.25" customHeight="1">
      <c r="A1128" s="27" t="s">
        <v>16876</v>
      </c>
      <c r="B1128" s="33" t="s">
        <v>9351</v>
      </c>
      <c r="C1128" s="35" t="s">
        <v>125</v>
      </c>
      <c r="D1128" s="28" t="s">
        <v>1321</v>
      </c>
      <c r="E1128" s="107">
        <v>6.2166666666666668</v>
      </c>
      <c r="F1128" s="27" t="s">
        <v>9</v>
      </c>
      <c r="G1128" s="29" t="s">
        <v>8146</v>
      </c>
      <c r="H1128" s="110" t="s">
        <v>5293</v>
      </c>
    </row>
    <row r="1129" spans="1:8" ht="17.25" customHeight="1">
      <c r="A1129" s="27" t="s">
        <v>16876</v>
      </c>
      <c r="B1129" s="33" t="s">
        <v>9351</v>
      </c>
      <c r="C1129" s="35" t="s">
        <v>124</v>
      </c>
      <c r="D1129" s="28" t="s">
        <v>1322</v>
      </c>
      <c r="E1129" s="107">
        <v>5.95</v>
      </c>
      <c r="F1129" s="27" t="s">
        <v>9</v>
      </c>
      <c r="G1129" s="29" t="s">
        <v>8146</v>
      </c>
      <c r="H1129" s="110" t="s">
        <v>5294</v>
      </c>
    </row>
    <row r="1130" spans="1:8" ht="17.25" customHeight="1">
      <c r="A1130" s="27" t="s">
        <v>16876</v>
      </c>
      <c r="B1130" s="33" t="s">
        <v>9351</v>
      </c>
      <c r="C1130" s="35" t="s">
        <v>124</v>
      </c>
      <c r="D1130" s="28" t="s">
        <v>1323</v>
      </c>
      <c r="E1130" s="107">
        <v>6.6833333333333336</v>
      </c>
      <c r="F1130" s="27" t="s">
        <v>9</v>
      </c>
      <c r="G1130" s="29" t="s">
        <v>8146</v>
      </c>
      <c r="H1130" s="110" t="s">
        <v>5295</v>
      </c>
    </row>
    <row r="1131" spans="1:8" ht="17.25" customHeight="1">
      <c r="A1131" s="27" t="s">
        <v>16876</v>
      </c>
      <c r="B1131" s="33" t="s">
        <v>9351</v>
      </c>
      <c r="C1131" s="35" t="s">
        <v>62</v>
      </c>
      <c r="D1131" s="28" t="s">
        <v>1324</v>
      </c>
      <c r="E1131" s="107">
        <v>4.8166666666666664</v>
      </c>
      <c r="F1131" s="27" t="s">
        <v>9</v>
      </c>
      <c r="G1131" s="29" t="s">
        <v>8146</v>
      </c>
      <c r="H1131" s="110" t="s">
        <v>5296</v>
      </c>
    </row>
    <row r="1132" spans="1:8" ht="17.25" customHeight="1">
      <c r="A1132" s="27" t="s">
        <v>16876</v>
      </c>
      <c r="B1132" s="33" t="s">
        <v>9351</v>
      </c>
      <c r="C1132" s="35" t="s">
        <v>124</v>
      </c>
      <c r="D1132" s="28" t="s">
        <v>1325</v>
      </c>
      <c r="E1132" s="107">
        <v>6.3</v>
      </c>
      <c r="F1132" s="27" t="s">
        <v>9</v>
      </c>
      <c r="G1132" s="29" t="s">
        <v>8146</v>
      </c>
      <c r="H1132" s="110" t="s">
        <v>5297</v>
      </c>
    </row>
    <row r="1133" spans="1:8" ht="17.25" customHeight="1">
      <c r="A1133" s="27" t="s">
        <v>16876</v>
      </c>
      <c r="B1133" s="33" t="s">
        <v>9351</v>
      </c>
      <c r="C1133" s="35" t="s">
        <v>58</v>
      </c>
      <c r="D1133" s="28" t="s">
        <v>1326</v>
      </c>
      <c r="E1133" s="107">
        <v>7.3</v>
      </c>
      <c r="F1133" s="27" t="s">
        <v>9</v>
      </c>
      <c r="G1133" s="29" t="s">
        <v>8146</v>
      </c>
      <c r="H1133" s="110" t="s">
        <v>5298</v>
      </c>
    </row>
    <row r="1134" spans="1:8" ht="17.25" customHeight="1">
      <c r="A1134" s="27" t="s">
        <v>16876</v>
      </c>
      <c r="B1134" s="33" t="s">
        <v>9351</v>
      </c>
      <c r="C1134" s="35" t="s">
        <v>58</v>
      </c>
      <c r="D1134" s="28" t="s">
        <v>1327</v>
      </c>
      <c r="E1134" s="107">
        <v>7.2833333333333332</v>
      </c>
      <c r="F1134" s="27" t="s">
        <v>9</v>
      </c>
      <c r="G1134" s="29" t="s">
        <v>8146</v>
      </c>
      <c r="H1134" s="110" t="s">
        <v>5299</v>
      </c>
    </row>
    <row r="1135" spans="1:8" ht="17.25" customHeight="1">
      <c r="A1135" s="27" t="s">
        <v>16876</v>
      </c>
      <c r="B1135" s="33" t="s">
        <v>9351</v>
      </c>
      <c r="C1135" s="35" t="s">
        <v>58</v>
      </c>
      <c r="D1135" s="28" t="s">
        <v>1328</v>
      </c>
      <c r="E1135" s="107">
        <v>7.4333333333333336</v>
      </c>
      <c r="F1135" s="27" t="s">
        <v>9</v>
      </c>
      <c r="G1135" s="29" t="s">
        <v>8146</v>
      </c>
      <c r="H1135" s="110" t="s">
        <v>5300</v>
      </c>
    </row>
    <row r="1136" spans="1:8" ht="17.25" customHeight="1">
      <c r="A1136" s="27" t="s">
        <v>16876</v>
      </c>
      <c r="B1136" s="33" t="s">
        <v>9351</v>
      </c>
      <c r="C1136" s="35" t="s">
        <v>58</v>
      </c>
      <c r="D1136" s="28" t="s">
        <v>1329</v>
      </c>
      <c r="E1136" s="107">
        <v>6.083333333333333</v>
      </c>
      <c r="F1136" s="27" t="s">
        <v>9</v>
      </c>
      <c r="G1136" s="29" t="s">
        <v>8146</v>
      </c>
      <c r="H1136" s="110" t="s">
        <v>5301</v>
      </c>
    </row>
    <row r="1137" spans="1:8" ht="17.25" customHeight="1">
      <c r="A1137" s="27" t="s">
        <v>16876</v>
      </c>
      <c r="B1137" s="33" t="s">
        <v>9351</v>
      </c>
      <c r="C1137" s="35" t="s">
        <v>58</v>
      </c>
      <c r="D1137" s="28" t="s">
        <v>1330</v>
      </c>
      <c r="E1137" s="107">
        <v>6.8</v>
      </c>
      <c r="F1137" s="27" t="s">
        <v>9</v>
      </c>
      <c r="G1137" s="29" t="s">
        <v>8146</v>
      </c>
      <c r="H1137" s="110" t="s">
        <v>5302</v>
      </c>
    </row>
    <row r="1138" spans="1:8" ht="17.25" customHeight="1">
      <c r="A1138" s="27" t="s">
        <v>16876</v>
      </c>
      <c r="B1138" s="33" t="s">
        <v>9351</v>
      </c>
      <c r="C1138" s="35" t="s">
        <v>58</v>
      </c>
      <c r="D1138" s="28" t="s">
        <v>1331</v>
      </c>
      <c r="E1138" s="107">
        <v>6.85</v>
      </c>
      <c r="F1138" s="27" t="s">
        <v>9</v>
      </c>
      <c r="G1138" s="29" t="s">
        <v>8146</v>
      </c>
      <c r="H1138" s="110" t="s">
        <v>5303</v>
      </c>
    </row>
    <row r="1139" spans="1:8" ht="17.25" customHeight="1">
      <c r="A1139" s="27" t="s">
        <v>16876</v>
      </c>
      <c r="B1139" s="33" t="s">
        <v>9351</v>
      </c>
      <c r="C1139" s="35" t="s">
        <v>58</v>
      </c>
      <c r="D1139" s="28" t="s">
        <v>1332</v>
      </c>
      <c r="E1139" s="107">
        <v>7.7333333333333334</v>
      </c>
      <c r="F1139" s="27" t="s">
        <v>9</v>
      </c>
      <c r="G1139" s="29" t="s">
        <v>8146</v>
      </c>
      <c r="H1139" s="110" t="s">
        <v>5304</v>
      </c>
    </row>
    <row r="1140" spans="1:8" ht="17.25" customHeight="1">
      <c r="A1140" s="27" t="s">
        <v>16876</v>
      </c>
      <c r="B1140" s="33" t="s">
        <v>9351</v>
      </c>
      <c r="C1140" s="35" t="s">
        <v>58</v>
      </c>
      <c r="D1140" s="28" t="s">
        <v>1333</v>
      </c>
      <c r="E1140" s="107">
        <v>7.85</v>
      </c>
      <c r="F1140" s="27" t="s">
        <v>9</v>
      </c>
      <c r="G1140" s="29" t="s">
        <v>8146</v>
      </c>
      <c r="H1140" s="110" t="s">
        <v>5305</v>
      </c>
    </row>
    <row r="1141" spans="1:8" ht="17.25" customHeight="1">
      <c r="A1141" s="27" t="s">
        <v>16876</v>
      </c>
      <c r="B1141" s="33" t="s">
        <v>9351</v>
      </c>
      <c r="C1141" s="35" t="s">
        <v>62</v>
      </c>
      <c r="D1141" s="28" t="s">
        <v>1334</v>
      </c>
      <c r="E1141" s="107">
        <v>8.1</v>
      </c>
      <c r="F1141" s="27" t="s">
        <v>9</v>
      </c>
      <c r="G1141" s="29" t="s">
        <v>8146</v>
      </c>
      <c r="H1141" s="110" t="s">
        <v>5306</v>
      </c>
    </row>
    <row r="1142" spans="1:8" ht="17.25" customHeight="1">
      <c r="A1142" s="27" t="s">
        <v>16876</v>
      </c>
      <c r="B1142" s="33" t="s">
        <v>9351</v>
      </c>
      <c r="C1142" s="35" t="s">
        <v>62</v>
      </c>
      <c r="D1142" s="28" t="s">
        <v>1335</v>
      </c>
      <c r="E1142" s="107">
        <v>6.75</v>
      </c>
      <c r="F1142" s="27" t="s">
        <v>9</v>
      </c>
      <c r="G1142" s="29" t="s">
        <v>8146</v>
      </c>
      <c r="H1142" s="110" t="s">
        <v>5307</v>
      </c>
    </row>
    <row r="1143" spans="1:8" ht="17.25" customHeight="1">
      <c r="A1143" s="27" t="s">
        <v>16876</v>
      </c>
      <c r="B1143" s="33" t="s">
        <v>9351</v>
      </c>
      <c r="C1143" s="35" t="s">
        <v>62</v>
      </c>
      <c r="D1143" s="28" t="s">
        <v>1336</v>
      </c>
      <c r="E1143" s="107">
        <v>5.7833333333333332</v>
      </c>
      <c r="F1143" s="27" t="s">
        <v>9</v>
      </c>
      <c r="G1143" s="29" t="s">
        <v>8146</v>
      </c>
      <c r="H1143" s="110" t="s">
        <v>5308</v>
      </c>
    </row>
    <row r="1144" spans="1:8" ht="17.25" customHeight="1">
      <c r="A1144" s="27" t="s">
        <v>16876</v>
      </c>
      <c r="B1144" s="33" t="s">
        <v>9351</v>
      </c>
      <c r="C1144" s="35" t="s">
        <v>62</v>
      </c>
      <c r="D1144" s="28" t="s">
        <v>1337</v>
      </c>
      <c r="E1144" s="107">
        <v>6.05</v>
      </c>
      <c r="F1144" s="27" t="s">
        <v>9</v>
      </c>
      <c r="G1144" s="29" t="s">
        <v>8146</v>
      </c>
      <c r="H1144" s="110" t="s">
        <v>5309</v>
      </c>
    </row>
    <row r="1145" spans="1:8" ht="17.25" customHeight="1">
      <c r="A1145" s="27" t="s">
        <v>16876</v>
      </c>
      <c r="B1145" s="33" t="s">
        <v>9351</v>
      </c>
      <c r="C1145" s="35" t="s">
        <v>62</v>
      </c>
      <c r="D1145" s="28" t="s">
        <v>1338</v>
      </c>
      <c r="E1145" s="107">
        <v>6.4833333333333334</v>
      </c>
      <c r="F1145" s="27" t="s">
        <v>9</v>
      </c>
      <c r="G1145" s="29" t="s">
        <v>8146</v>
      </c>
      <c r="H1145" s="110" t="s">
        <v>5310</v>
      </c>
    </row>
    <row r="1146" spans="1:8" ht="17.25" customHeight="1">
      <c r="A1146" s="27" t="s">
        <v>16876</v>
      </c>
      <c r="B1146" s="33" t="s">
        <v>9351</v>
      </c>
      <c r="C1146" s="35" t="s">
        <v>62</v>
      </c>
      <c r="D1146" s="28" t="s">
        <v>1339</v>
      </c>
      <c r="E1146" s="107">
        <v>5.6</v>
      </c>
      <c r="F1146" s="27" t="s">
        <v>9</v>
      </c>
      <c r="G1146" s="29" t="s">
        <v>8146</v>
      </c>
      <c r="H1146" s="110" t="s">
        <v>5311</v>
      </c>
    </row>
    <row r="1147" spans="1:8" ht="17.25" customHeight="1">
      <c r="A1147" s="27" t="s">
        <v>16876</v>
      </c>
      <c r="B1147" s="33" t="s">
        <v>9351</v>
      </c>
      <c r="C1147" s="35" t="s">
        <v>62</v>
      </c>
      <c r="D1147" s="28" t="s">
        <v>1340</v>
      </c>
      <c r="E1147" s="107">
        <v>8.1999999999999993</v>
      </c>
      <c r="F1147" s="27" t="s">
        <v>9</v>
      </c>
      <c r="G1147" s="29" t="s">
        <v>8146</v>
      </c>
      <c r="H1147" s="110" t="s">
        <v>5312</v>
      </c>
    </row>
    <row r="1148" spans="1:8" ht="17.25" customHeight="1">
      <c r="A1148" s="27" t="s">
        <v>16876</v>
      </c>
      <c r="B1148" s="33" t="s">
        <v>9351</v>
      </c>
      <c r="C1148" s="35" t="s">
        <v>62</v>
      </c>
      <c r="D1148" s="28" t="s">
        <v>1341</v>
      </c>
      <c r="E1148" s="107">
        <v>7.2</v>
      </c>
      <c r="F1148" s="27" t="s">
        <v>9</v>
      </c>
      <c r="G1148" s="29" t="s">
        <v>8146</v>
      </c>
      <c r="H1148" s="110" t="s">
        <v>5313</v>
      </c>
    </row>
    <row r="1149" spans="1:8" ht="17.25" customHeight="1">
      <c r="A1149" s="27" t="s">
        <v>16876</v>
      </c>
      <c r="B1149" s="33" t="s">
        <v>9351</v>
      </c>
      <c r="C1149" s="35" t="s">
        <v>62</v>
      </c>
      <c r="D1149" s="28" t="s">
        <v>1342</v>
      </c>
      <c r="E1149" s="107">
        <v>8.8000000000000007</v>
      </c>
      <c r="F1149" s="27" t="s">
        <v>9</v>
      </c>
      <c r="G1149" s="29" t="s">
        <v>8146</v>
      </c>
      <c r="H1149" s="110" t="s">
        <v>5314</v>
      </c>
    </row>
    <row r="1150" spans="1:8" ht="17.25" customHeight="1">
      <c r="A1150" s="27" t="s">
        <v>16876</v>
      </c>
      <c r="B1150" s="33" t="s">
        <v>9351</v>
      </c>
      <c r="C1150" s="35" t="s">
        <v>62</v>
      </c>
      <c r="D1150" s="28" t="s">
        <v>1343</v>
      </c>
      <c r="E1150" s="107">
        <v>5.916666666666667</v>
      </c>
      <c r="F1150" s="27" t="s">
        <v>9</v>
      </c>
      <c r="G1150" s="29" t="s">
        <v>8146</v>
      </c>
      <c r="H1150" s="110" t="s">
        <v>5315</v>
      </c>
    </row>
    <row r="1151" spans="1:8" ht="17.25" customHeight="1">
      <c r="A1151" s="27" t="s">
        <v>16876</v>
      </c>
      <c r="B1151" s="33" t="s">
        <v>9351</v>
      </c>
      <c r="C1151" s="35" t="s">
        <v>62</v>
      </c>
      <c r="D1151" s="28" t="s">
        <v>1344</v>
      </c>
      <c r="E1151" s="107">
        <v>6.8666666666666663</v>
      </c>
      <c r="F1151" s="27" t="s">
        <v>9</v>
      </c>
      <c r="G1151" s="29" t="s">
        <v>8146</v>
      </c>
      <c r="H1151" s="110" t="s">
        <v>5316</v>
      </c>
    </row>
    <row r="1152" spans="1:8" ht="17.25" customHeight="1">
      <c r="A1152" s="27" t="s">
        <v>16876</v>
      </c>
      <c r="B1152" s="33" t="s">
        <v>9351</v>
      </c>
      <c r="C1152" s="35" t="s">
        <v>62</v>
      </c>
      <c r="D1152" s="28" t="s">
        <v>1345</v>
      </c>
      <c r="E1152" s="107">
        <v>6.65</v>
      </c>
      <c r="F1152" s="27" t="s">
        <v>9</v>
      </c>
      <c r="G1152" s="29" t="s">
        <v>8146</v>
      </c>
      <c r="H1152" s="110" t="s">
        <v>5317</v>
      </c>
    </row>
    <row r="1153" spans="1:8" ht="17.25" customHeight="1">
      <c r="A1153" s="27" t="s">
        <v>16876</v>
      </c>
      <c r="B1153" s="33" t="s">
        <v>9351</v>
      </c>
      <c r="C1153" s="35" t="s">
        <v>62</v>
      </c>
      <c r="D1153" s="28" t="s">
        <v>1346</v>
      </c>
      <c r="E1153" s="107">
        <v>6.416666666666667</v>
      </c>
      <c r="F1153" s="27" t="s">
        <v>9</v>
      </c>
      <c r="G1153" s="29" t="s">
        <v>8146</v>
      </c>
      <c r="H1153" s="110" t="s">
        <v>5318</v>
      </c>
    </row>
    <row r="1154" spans="1:8" ht="17.25" customHeight="1">
      <c r="A1154" s="27" t="s">
        <v>16876</v>
      </c>
      <c r="B1154" s="33" t="s">
        <v>9351</v>
      </c>
      <c r="C1154" s="35" t="s">
        <v>62</v>
      </c>
      <c r="D1154" s="28" t="s">
        <v>1347</v>
      </c>
      <c r="E1154" s="107">
        <v>6.0666666666666664</v>
      </c>
      <c r="F1154" s="27" t="s">
        <v>9</v>
      </c>
      <c r="G1154" s="29" t="s">
        <v>8146</v>
      </c>
      <c r="H1154" s="110" t="s">
        <v>5319</v>
      </c>
    </row>
    <row r="1155" spans="1:8" ht="17.25" customHeight="1">
      <c r="A1155" s="27" t="s">
        <v>16876</v>
      </c>
      <c r="B1155" s="33" t="s">
        <v>9351</v>
      </c>
      <c r="C1155" s="35" t="s">
        <v>62</v>
      </c>
      <c r="D1155" s="28" t="s">
        <v>1348</v>
      </c>
      <c r="E1155" s="107">
        <v>7.8833333333333337</v>
      </c>
      <c r="F1155" s="27" t="s">
        <v>9</v>
      </c>
      <c r="G1155" s="29" t="s">
        <v>8146</v>
      </c>
      <c r="H1155" s="110" t="s">
        <v>5320</v>
      </c>
    </row>
    <row r="1156" spans="1:8" ht="17.25" customHeight="1">
      <c r="A1156" s="27" t="s">
        <v>16876</v>
      </c>
      <c r="B1156" s="33" t="s">
        <v>9351</v>
      </c>
      <c r="C1156" s="35" t="s">
        <v>62</v>
      </c>
      <c r="D1156" s="28" t="s">
        <v>1349</v>
      </c>
      <c r="E1156" s="107">
        <v>5.8833333333333337</v>
      </c>
      <c r="F1156" s="27" t="s">
        <v>9</v>
      </c>
      <c r="G1156" s="29" t="s">
        <v>8146</v>
      </c>
      <c r="H1156" s="110" t="s">
        <v>5321</v>
      </c>
    </row>
    <row r="1157" spans="1:8" ht="17.25" customHeight="1">
      <c r="A1157" s="27" t="s">
        <v>16876</v>
      </c>
      <c r="B1157" s="33" t="s">
        <v>9351</v>
      </c>
      <c r="C1157" s="35" t="s">
        <v>62</v>
      </c>
      <c r="D1157" s="28" t="s">
        <v>1350</v>
      </c>
      <c r="E1157" s="107">
        <v>6.55</v>
      </c>
      <c r="F1157" s="27" t="s">
        <v>9</v>
      </c>
      <c r="G1157" s="29" t="s">
        <v>8146</v>
      </c>
      <c r="H1157" s="110" t="s">
        <v>5322</v>
      </c>
    </row>
    <row r="1158" spans="1:8" ht="17.25" customHeight="1">
      <c r="A1158" s="27" t="s">
        <v>16876</v>
      </c>
      <c r="B1158" s="33" t="s">
        <v>9351</v>
      </c>
      <c r="C1158" s="35" t="s">
        <v>62</v>
      </c>
      <c r="D1158" s="28" t="s">
        <v>1351</v>
      </c>
      <c r="E1158" s="107">
        <v>6.3166666666666664</v>
      </c>
      <c r="F1158" s="27" t="s">
        <v>9</v>
      </c>
      <c r="G1158" s="29" t="s">
        <v>8146</v>
      </c>
      <c r="H1158" s="110" t="s">
        <v>5323</v>
      </c>
    </row>
    <row r="1159" spans="1:8" ht="17.25" customHeight="1">
      <c r="A1159" s="27" t="s">
        <v>16876</v>
      </c>
      <c r="B1159" s="33" t="s">
        <v>9351</v>
      </c>
      <c r="C1159" s="35" t="s">
        <v>62</v>
      </c>
      <c r="D1159" s="28" t="s">
        <v>1352</v>
      </c>
      <c r="E1159" s="107">
        <v>6.9666666666666668</v>
      </c>
      <c r="F1159" s="27" t="s">
        <v>9</v>
      </c>
      <c r="G1159" s="29" t="s">
        <v>8146</v>
      </c>
      <c r="H1159" s="110" t="s">
        <v>5324</v>
      </c>
    </row>
    <row r="1160" spans="1:8" ht="17.25" customHeight="1">
      <c r="A1160" s="27" t="s">
        <v>16876</v>
      </c>
      <c r="B1160" s="33" t="s">
        <v>9351</v>
      </c>
      <c r="C1160" s="35" t="s">
        <v>62</v>
      </c>
      <c r="D1160" s="28" t="s">
        <v>1353</v>
      </c>
      <c r="E1160" s="107">
        <v>6.6166666666666663</v>
      </c>
      <c r="F1160" s="27" t="s">
        <v>9</v>
      </c>
      <c r="G1160" s="29" t="s">
        <v>8146</v>
      </c>
      <c r="H1160" s="110" t="s">
        <v>5325</v>
      </c>
    </row>
    <row r="1161" spans="1:8" ht="17.25" customHeight="1">
      <c r="A1161" s="27" t="s">
        <v>16876</v>
      </c>
      <c r="B1161" s="33" t="s">
        <v>9351</v>
      </c>
      <c r="C1161" s="35" t="s">
        <v>62</v>
      </c>
      <c r="D1161" s="28" t="s">
        <v>1354</v>
      </c>
      <c r="E1161" s="107">
        <v>6.333333333333333</v>
      </c>
      <c r="F1161" s="27" t="s">
        <v>9</v>
      </c>
      <c r="G1161" s="29" t="s">
        <v>8146</v>
      </c>
      <c r="H1161" s="110" t="s">
        <v>5326</v>
      </c>
    </row>
    <row r="1162" spans="1:8" ht="17.25" customHeight="1">
      <c r="A1162" s="27" t="s">
        <v>16876</v>
      </c>
      <c r="B1162" s="33" t="s">
        <v>9351</v>
      </c>
      <c r="C1162" s="35" t="s">
        <v>62</v>
      </c>
      <c r="D1162" s="28" t="s">
        <v>1355</v>
      </c>
      <c r="E1162" s="107">
        <v>6.7833333333333332</v>
      </c>
      <c r="F1162" s="27" t="s">
        <v>9</v>
      </c>
      <c r="G1162" s="29" t="s">
        <v>8146</v>
      </c>
      <c r="H1162" s="110" t="s">
        <v>5327</v>
      </c>
    </row>
    <row r="1163" spans="1:8" ht="17.25" customHeight="1">
      <c r="A1163" s="27" t="s">
        <v>16876</v>
      </c>
      <c r="B1163" s="33" t="s">
        <v>9351</v>
      </c>
      <c r="C1163" s="35" t="s">
        <v>62</v>
      </c>
      <c r="D1163" s="28" t="s">
        <v>1356</v>
      </c>
      <c r="E1163" s="107">
        <v>7.85</v>
      </c>
      <c r="F1163" s="27" t="s">
        <v>9</v>
      </c>
      <c r="G1163" s="29" t="s">
        <v>8146</v>
      </c>
      <c r="H1163" s="110" t="s">
        <v>5328</v>
      </c>
    </row>
    <row r="1164" spans="1:8" ht="17.25" customHeight="1">
      <c r="A1164" s="27" t="s">
        <v>16876</v>
      </c>
      <c r="B1164" s="33" t="s">
        <v>9351</v>
      </c>
      <c r="C1164" s="35" t="s">
        <v>62</v>
      </c>
      <c r="D1164" s="28" t="s">
        <v>1357</v>
      </c>
      <c r="E1164" s="107">
        <v>5.3833333333333337</v>
      </c>
      <c r="F1164" s="27" t="s">
        <v>9</v>
      </c>
      <c r="G1164" s="29" t="s">
        <v>8146</v>
      </c>
      <c r="H1164" s="110" t="s">
        <v>5329</v>
      </c>
    </row>
    <row r="1165" spans="1:8" ht="17.25" customHeight="1">
      <c r="A1165" s="27" t="s">
        <v>16876</v>
      </c>
      <c r="B1165" s="33" t="s">
        <v>9351</v>
      </c>
      <c r="C1165" s="35" t="s">
        <v>62</v>
      </c>
      <c r="D1165" s="28" t="s">
        <v>1358</v>
      </c>
      <c r="E1165" s="107">
        <v>6.166666666666667</v>
      </c>
      <c r="F1165" s="27" t="s">
        <v>9</v>
      </c>
      <c r="G1165" s="29" t="s">
        <v>8146</v>
      </c>
      <c r="H1165" s="110" t="s">
        <v>5330</v>
      </c>
    </row>
    <row r="1166" spans="1:8" ht="17.25" customHeight="1">
      <c r="A1166" s="27" t="s">
        <v>16876</v>
      </c>
      <c r="B1166" s="33" t="s">
        <v>9351</v>
      </c>
      <c r="C1166" s="35" t="s">
        <v>62</v>
      </c>
      <c r="D1166" s="28" t="s">
        <v>1359</v>
      </c>
      <c r="E1166" s="107">
        <v>8.2333333333333325</v>
      </c>
      <c r="F1166" s="27" t="s">
        <v>9</v>
      </c>
      <c r="G1166" s="29" t="s">
        <v>8146</v>
      </c>
      <c r="H1166" s="110" t="s">
        <v>5331</v>
      </c>
    </row>
    <row r="1167" spans="1:8" ht="17.25" customHeight="1">
      <c r="A1167" s="27" t="s">
        <v>16876</v>
      </c>
      <c r="B1167" s="33" t="s">
        <v>9351</v>
      </c>
      <c r="C1167" s="35" t="s">
        <v>62</v>
      </c>
      <c r="D1167" s="28" t="s">
        <v>1360</v>
      </c>
      <c r="E1167" s="107">
        <v>6.9833333333333334</v>
      </c>
      <c r="F1167" s="27" t="s">
        <v>9</v>
      </c>
      <c r="G1167" s="29" t="s">
        <v>8146</v>
      </c>
      <c r="H1167" s="110" t="s">
        <v>5332</v>
      </c>
    </row>
    <row r="1168" spans="1:8" ht="17.25" customHeight="1">
      <c r="A1168" s="27" t="s">
        <v>16876</v>
      </c>
      <c r="B1168" s="33" t="s">
        <v>9351</v>
      </c>
      <c r="C1168" s="35" t="s">
        <v>62</v>
      </c>
      <c r="D1168" s="28" t="s">
        <v>1361</v>
      </c>
      <c r="E1168" s="107">
        <v>7.25</v>
      </c>
      <c r="F1168" s="27" t="s">
        <v>9</v>
      </c>
      <c r="G1168" s="29" t="s">
        <v>8146</v>
      </c>
      <c r="H1168" s="110" t="s">
        <v>5333</v>
      </c>
    </row>
    <row r="1169" spans="1:8" ht="17.25" customHeight="1">
      <c r="A1169" s="27" t="s">
        <v>16876</v>
      </c>
      <c r="B1169" s="33" t="s">
        <v>9351</v>
      </c>
      <c r="C1169" s="35" t="s">
        <v>126</v>
      </c>
      <c r="D1169" s="28" t="s">
        <v>1362</v>
      </c>
      <c r="E1169" s="107">
        <v>7.8</v>
      </c>
      <c r="F1169" s="27" t="s">
        <v>9</v>
      </c>
      <c r="G1169" s="29" t="s">
        <v>8146</v>
      </c>
      <c r="H1169" s="110" t="s">
        <v>5334</v>
      </c>
    </row>
    <row r="1170" spans="1:8" ht="17.25" customHeight="1">
      <c r="A1170" s="27" t="s">
        <v>16876</v>
      </c>
      <c r="B1170" s="33" t="s">
        <v>9351</v>
      </c>
      <c r="C1170" s="35" t="s">
        <v>127</v>
      </c>
      <c r="D1170" s="28" t="s">
        <v>1363</v>
      </c>
      <c r="E1170" s="107">
        <v>6.95</v>
      </c>
      <c r="F1170" s="27" t="s">
        <v>9</v>
      </c>
      <c r="G1170" s="29" t="s">
        <v>8146</v>
      </c>
      <c r="H1170" s="110" t="s">
        <v>5335</v>
      </c>
    </row>
    <row r="1171" spans="1:8" ht="17.25" customHeight="1">
      <c r="A1171" s="27" t="s">
        <v>16876</v>
      </c>
      <c r="B1171" s="33" t="s">
        <v>9351</v>
      </c>
      <c r="C1171" s="35" t="s">
        <v>127</v>
      </c>
      <c r="D1171" s="28" t="s">
        <v>1364</v>
      </c>
      <c r="E1171" s="107">
        <v>8.7833333333333332</v>
      </c>
      <c r="F1171" s="27" t="s">
        <v>9</v>
      </c>
      <c r="G1171" s="29" t="s">
        <v>8146</v>
      </c>
      <c r="H1171" s="110" t="s">
        <v>5336</v>
      </c>
    </row>
    <row r="1172" spans="1:8" ht="17.25" customHeight="1">
      <c r="A1172" s="27" t="s">
        <v>16876</v>
      </c>
      <c r="B1172" s="33" t="s">
        <v>9351</v>
      </c>
      <c r="C1172" s="35" t="s">
        <v>127</v>
      </c>
      <c r="D1172" s="28" t="s">
        <v>1365</v>
      </c>
      <c r="E1172" s="107">
        <v>8.1999999999999993</v>
      </c>
      <c r="F1172" s="27" t="s">
        <v>9</v>
      </c>
      <c r="G1172" s="29" t="s">
        <v>8146</v>
      </c>
      <c r="H1172" s="110" t="s">
        <v>5337</v>
      </c>
    </row>
    <row r="1173" spans="1:8" ht="17.25" customHeight="1">
      <c r="A1173" s="27" t="s">
        <v>16876</v>
      </c>
      <c r="B1173" s="33" t="s">
        <v>9351</v>
      </c>
      <c r="C1173" s="35" t="s">
        <v>127</v>
      </c>
      <c r="D1173" s="28" t="s">
        <v>1366</v>
      </c>
      <c r="E1173" s="107">
        <v>9.1333333333333329</v>
      </c>
      <c r="F1173" s="27" t="s">
        <v>9</v>
      </c>
      <c r="G1173" s="29" t="s">
        <v>8146</v>
      </c>
      <c r="H1173" s="110" t="s">
        <v>5338</v>
      </c>
    </row>
    <row r="1174" spans="1:8" ht="17.25" customHeight="1">
      <c r="A1174" s="27" t="s">
        <v>16876</v>
      </c>
      <c r="B1174" s="33" t="s">
        <v>9351</v>
      </c>
      <c r="C1174" s="35" t="s">
        <v>127</v>
      </c>
      <c r="D1174" s="28" t="s">
        <v>1367</v>
      </c>
      <c r="E1174" s="107">
        <v>7.083333333333333</v>
      </c>
      <c r="F1174" s="27" t="s">
        <v>9</v>
      </c>
      <c r="G1174" s="29" t="s">
        <v>8146</v>
      </c>
      <c r="H1174" s="110" t="s">
        <v>5339</v>
      </c>
    </row>
    <row r="1175" spans="1:8" ht="17.25" customHeight="1">
      <c r="A1175" s="27" t="s">
        <v>16876</v>
      </c>
      <c r="B1175" s="33" t="s">
        <v>9351</v>
      </c>
      <c r="C1175" s="35" t="s">
        <v>127</v>
      </c>
      <c r="D1175" s="28" t="s">
        <v>1368</v>
      </c>
      <c r="E1175" s="107">
        <v>7.4833333333333334</v>
      </c>
      <c r="F1175" s="27" t="s">
        <v>9</v>
      </c>
      <c r="G1175" s="29" t="s">
        <v>8146</v>
      </c>
      <c r="H1175" s="110" t="s">
        <v>5340</v>
      </c>
    </row>
    <row r="1176" spans="1:8" ht="17.25" customHeight="1">
      <c r="A1176" s="27" t="s">
        <v>16876</v>
      </c>
      <c r="B1176" s="33" t="s">
        <v>9351</v>
      </c>
      <c r="C1176" s="35" t="s">
        <v>127</v>
      </c>
      <c r="D1176" s="28" t="s">
        <v>1369</v>
      </c>
      <c r="E1176" s="107">
        <v>6.85</v>
      </c>
      <c r="F1176" s="27" t="s">
        <v>9</v>
      </c>
      <c r="G1176" s="29" t="s">
        <v>8146</v>
      </c>
      <c r="H1176" s="110" t="s">
        <v>5341</v>
      </c>
    </row>
    <row r="1177" spans="1:8" ht="17.25" customHeight="1">
      <c r="A1177" s="27" t="s">
        <v>16876</v>
      </c>
      <c r="B1177" s="33" t="s">
        <v>9351</v>
      </c>
      <c r="C1177" s="35" t="s">
        <v>63</v>
      </c>
      <c r="D1177" s="28" t="s">
        <v>1370</v>
      </c>
      <c r="E1177" s="107">
        <v>7.833333333333333</v>
      </c>
      <c r="F1177" s="27" t="s">
        <v>9</v>
      </c>
      <c r="G1177" s="29" t="s">
        <v>8146</v>
      </c>
      <c r="H1177" s="110" t="s">
        <v>5342</v>
      </c>
    </row>
    <row r="1178" spans="1:8" ht="17.25" customHeight="1">
      <c r="A1178" s="27" t="s">
        <v>16876</v>
      </c>
      <c r="B1178" s="33" t="s">
        <v>9351</v>
      </c>
      <c r="C1178" s="35" t="s">
        <v>63</v>
      </c>
      <c r="D1178" s="28" t="s">
        <v>1371</v>
      </c>
      <c r="E1178" s="107">
        <v>7.416666666666667</v>
      </c>
      <c r="F1178" s="27" t="s">
        <v>9</v>
      </c>
      <c r="G1178" s="29" t="s">
        <v>8146</v>
      </c>
      <c r="H1178" s="110" t="s">
        <v>5343</v>
      </c>
    </row>
    <row r="1179" spans="1:8" ht="17.25" customHeight="1">
      <c r="A1179" s="27" t="s">
        <v>16876</v>
      </c>
      <c r="B1179" s="33" t="s">
        <v>9351</v>
      </c>
      <c r="C1179" s="35" t="s">
        <v>62</v>
      </c>
      <c r="D1179" s="28" t="s">
        <v>1372</v>
      </c>
      <c r="E1179" s="107">
        <v>8.1</v>
      </c>
      <c r="F1179" s="27" t="s">
        <v>9</v>
      </c>
      <c r="G1179" s="29" t="s">
        <v>8146</v>
      </c>
      <c r="H1179" s="110" t="s">
        <v>5344</v>
      </c>
    </row>
    <row r="1180" spans="1:8" ht="17.25" customHeight="1">
      <c r="A1180" s="27" t="s">
        <v>16876</v>
      </c>
      <c r="B1180" s="33" t="s">
        <v>9351</v>
      </c>
      <c r="C1180" s="35" t="s">
        <v>58</v>
      </c>
      <c r="D1180" s="28" t="s">
        <v>1373</v>
      </c>
      <c r="E1180" s="107">
        <v>7.0166666666666666</v>
      </c>
      <c r="F1180" s="27" t="s">
        <v>9</v>
      </c>
      <c r="G1180" s="29" t="s">
        <v>8146</v>
      </c>
      <c r="H1180" s="110" t="s">
        <v>5345</v>
      </c>
    </row>
    <row r="1181" spans="1:8" ht="17.25" customHeight="1">
      <c r="A1181" s="27" t="s">
        <v>16876</v>
      </c>
      <c r="B1181" s="33" t="s">
        <v>9351</v>
      </c>
      <c r="C1181" s="35" t="s">
        <v>62</v>
      </c>
      <c r="D1181" s="28" t="s">
        <v>1374</v>
      </c>
      <c r="E1181" s="107">
        <v>8.3166666666666664</v>
      </c>
      <c r="F1181" s="27" t="s">
        <v>9</v>
      </c>
      <c r="G1181" s="29" t="s">
        <v>8146</v>
      </c>
      <c r="H1181" s="110" t="s">
        <v>5346</v>
      </c>
    </row>
    <row r="1182" spans="1:8" ht="17.25" customHeight="1">
      <c r="A1182" s="27" t="s">
        <v>16876</v>
      </c>
      <c r="B1182" s="33" t="s">
        <v>9351</v>
      </c>
      <c r="C1182" s="35" t="s">
        <v>56</v>
      </c>
      <c r="D1182" s="28" t="s">
        <v>1375</v>
      </c>
      <c r="E1182" s="107">
        <v>6.1</v>
      </c>
      <c r="F1182" s="27" t="s">
        <v>9</v>
      </c>
      <c r="G1182" s="29" t="s">
        <v>8146</v>
      </c>
      <c r="H1182" s="110" t="s">
        <v>5347</v>
      </c>
    </row>
    <row r="1183" spans="1:8" ht="17.25" customHeight="1">
      <c r="A1183" s="27" t="s">
        <v>16876</v>
      </c>
      <c r="B1183" s="33" t="s">
        <v>9351</v>
      </c>
      <c r="C1183" s="35" t="s">
        <v>62</v>
      </c>
      <c r="D1183" s="28" t="s">
        <v>1376</v>
      </c>
      <c r="E1183" s="107">
        <v>7.55</v>
      </c>
      <c r="F1183" s="27" t="s">
        <v>9</v>
      </c>
      <c r="G1183" s="29" t="s">
        <v>8146</v>
      </c>
      <c r="H1183" s="110" t="s">
        <v>5348</v>
      </c>
    </row>
    <row r="1184" spans="1:8" ht="17.25" customHeight="1">
      <c r="A1184" s="27" t="s">
        <v>16876</v>
      </c>
      <c r="B1184" s="33" t="s">
        <v>9351</v>
      </c>
      <c r="C1184" s="35" t="s">
        <v>62</v>
      </c>
      <c r="D1184" s="28" t="s">
        <v>1377</v>
      </c>
      <c r="E1184" s="107">
        <v>6.65</v>
      </c>
      <c r="F1184" s="27" t="s">
        <v>9</v>
      </c>
      <c r="G1184" s="29" t="s">
        <v>8146</v>
      </c>
      <c r="H1184" s="110" t="s">
        <v>13677</v>
      </c>
    </row>
    <row r="1185" spans="1:8" ht="17.25" customHeight="1">
      <c r="A1185" s="27" t="s">
        <v>16876</v>
      </c>
      <c r="B1185" s="33" t="s">
        <v>9351</v>
      </c>
      <c r="C1185" s="35" t="s">
        <v>62</v>
      </c>
      <c r="D1185" s="28" t="s">
        <v>1378</v>
      </c>
      <c r="E1185" s="107">
        <v>6.5</v>
      </c>
      <c r="F1185" s="27" t="s">
        <v>9</v>
      </c>
      <c r="G1185" s="29" t="s">
        <v>8146</v>
      </c>
      <c r="H1185" s="110" t="s">
        <v>5349</v>
      </c>
    </row>
    <row r="1186" spans="1:8" ht="17.25" customHeight="1">
      <c r="A1186" s="27" t="s">
        <v>16876</v>
      </c>
      <c r="B1186" s="33" t="s">
        <v>9351</v>
      </c>
      <c r="C1186" s="35" t="s">
        <v>62</v>
      </c>
      <c r="D1186" s="28" t="s">
        <v>1379</v>
      </c>
      <c r="E1186" s="107">
        <v>5.6333333333333337</v>
      </c>
      <c r="F1186" s="27" t="s">
        <v>9</v>
      </c>
      <c r="G1186" s="29" t="s">
        <v>8146</v>
      </c>
      <c r="H1186" s="110" t="s">
        <v>5350</v>
      </c>
    </row>
    <row r="1187" spans="1:8" ht="17.25" customHeight="1">
      <c r="A1187" s="27" t="s">
        <v>16876</v>
      </c>
      <c r="B1187" s="33" t="s">
        <v>9352</v>
      </c>
      <c r="C1187" s="35" t="s">
        <v>65</v>
      </c>
      <c r="D1187" s="28" t="s">
        <v>1380</v>
      </c>
      <c r="E1187" s="107">
        <v>7.55</v>
      </c>
      <c r="F1187" s="27" t="s">
        <v>9</v>
      </c>
      <c r="G1187" s="29" t="s">
        <v>8146</v>
      </c>
      <c r="H1187" s="110" t="s">
        <v>5351</v>
      </c>
    </row>
    <row r="1188" spans="1:8" ht="17.25" customHeight="1">
      <c r="A1188" s="27" t="s">
        <v>16876</v>
      </c>
      <c r="B1188" s="33" t="s">
        <v>9352</v>
      </c>
      <c r="C1188" s="35" t="s">
        <v>65</v>
      </c>
      <c r="D1188" s="28" t="s">
        <v>1381</v>
      </c>
      <c r="E1188" s="107">
        <v>7.416666666666667</v>
      </c>
      <c r="F1188" s="27" t="s">
        <v>9</v>
      </c>
      <c r="G1188" s="29" t="s">
        <v>8146</v>
      </c>
      <c r="H1188" s="110" t="s">
        <v>5352</v>
      </c>
    </row>
    <row r="1189" spans="1:8" ht="17.25" customHeight="1">
      <c r="A1189" s="27" t="s">
        <v>16876</v>
      </c>
      <c r="B1189" s="33" t="s">
        <v>9353</v>
      </c>
      <c r="C1189" s="35" t="s">
        <v>66</v>
      </c>
      <c r="D1189" s="28" t="s">
        <v>1382</v>
      </c>
      <c r="E1189" s="107">
        <v>7.2333333333333334</v>
      </c>
      <c r="F1189" s="27" t="s">
        <v>9</v>
      </c>
      <c r="G1189" s="29" t="s">
        <v>8146</v>
      </c>
      <c r="H1189" s="110" t="s">
        <v>5353</v>
      </c>
    </row>
    <row r="1190" spans="1:8" ht="17.25" customHeight="1">
      <c r="A1190" s="27" t="s">
        <v>16876</v>
      </c>
      <c r="B1190" s="33" t="s">
        <v>9353</v>
      </c>
      <c r="C1190" s="35" t="s">
        <v>66</v>
      </c>
      <c r="D1190" s="28" t="s">
        <v>1383</v>
      </c>
      <c r="E1190" s="107">
        <v>7.2333333333333334</v>
      </c>
      <c r="F1190" s="27" t="s">
        <v>9</v>
      </c>
      <c r="G1190" s="29" t="s">
        <v>8146</v>
      </c>
      <c r="H1190" s="110" t="s">
        <v>5354</v>
      </c>
    </row>
    <row r="1191" spans="1:8" ht="17.25" customHeight="1">
      <c r="A1191" s="27" t="s">
        <v>16876</v>
      </c>
      <c r="B1191" s="33" t="s">
        <v>9353</v>
      </c>
      <c r="C1191" s="35" t="s">
        <v>66</v>
      </c>
      <c r="D1191" s="28" t="s">
        <v>1384</v>
      </c>
      <c r="E1191" s="107">
        <v>6.3833333333333337</v>
      </c>
      <c r="F1191" s="27" t="s">
        <v>9</v>
      </c>
      <c r="G1191" s="29" t="s">
        <v>8146</v>
      </c>
      <c r="H1191" s="110" t="s">
        <v>5355</v>
      </c>
    </row>
    <row r="1192" spans="1:8" ht="17.25" customHeight="1">
      <c r="A1192" s="27" t="s">
        <v>16876</v>
      </c>
      <c r="B1192" s="33" t="s">
        <v>9353</v>
      </c>
      <c r="C1192" s="35" t="s">
        <v>66</v>
      </c>
      <c r="D1192" s="28" t="s">
        <v>1385</v>
      </c>
      <c r="E1192" s="107">
        <v>6.6</v>
      </c>
      <c r="F1192" s="27" t="s">
        <v>9</v>
      </c>
      <c r="G1192" s="29" t="s">
        <v>8146</v>
      </c>
      <c r="H1192" s="110" t="s">
        <v>5356</v>
      </c>
    </row>
    <row r="1193" spans="1:8" ht="17.25" customHeight="1">
      <c r="A1193" s="27" t="s">
        <v>16876</v>
      </c>
      <c r="B1193" s="33" t="s">
        <v>9353</v>
      </c>
      <c r="C1193" s="35" t="s">
        <v>66</v>
      </c>
      <c r="D1193" s="28" t="s">
        <v>1386</v>
      </c>
      <c r="E1193" s="107">
        <v>6.083333333333333</v>
      </c>
      <c r="F1193" s="27" t="s">
        <v>9</v>
      </c>
      <c r="G1193" s="29" t="s">
        <v>8146</v>
      </c>
      <c r="H1193" s="110" t="s">
        <v>5357</v>
      </c>
    </row>
    <row r="1194" spans="1:8" ht="17.25" customHeight="1">
      <c r="A1194" s="27" t="s">
        <v>16876</v>
      </c>
      <c r="B1194" s="33" t="s">
        <v>9353</v>
      </c>
      <c r="C1194" s="35" t="s">
        <v>66</v>
      </c>
      <c r="D1194" s="28" t="s">
        <v>1387</v>
      </c>
      <c r="E1194" s="107">
        <v>6.65</v>
      </c>
      <c r="F1194" s="27" t="s">
        <v>9</v>
      </c>
      <c r="G1194" s="29" t="s">
        <v>8146</v>
      </c>
      <c r="H1194" s="110" t="s">
        <v>5358</v>
      </c>
    </row>
    <row r="1195" spans="1:8" ht="17.25" customHeight="1">
      <c r="A1195" s="27" t="s">
        <v>16876</v>
      </c>
      <c r="B1195" s="33" t="s">
        <v>9353</v>
      </c>
      <c r="C1195" s="35" t="s">
        <v>66</v>
      </c>
      <c r="D1195" s="28" t="s">
        <v>1388</v>
      </c>
      <c r="E1195" s="107">
        <v>6.5</v>
      </c>
      <c r="F1195" s="27" t="s">
        <v>9</v>
      </c>
      <c r="G1195" s="29" t="s">
        <v>8146</v>
      </c>
      <c r="H1195" s="110" t="s">
        <v>5359</v>
      </c>
    </row>
    <row r="1196" spans="1:8" ht="17.25" customHeight="1">
      <c r="A1196" s="27" t="s">
        <v>16876</v>
      </c>
      <c r="B1196" s="33" t="s">
        <v>9353</v>
      </c>
      <c r="C1196" s="35" t="s">
        <v>66</v>
      </c>
      <c r="D1196" s="28" t="s">
        <v>1389</v>
      </c>
      <c r="E1196" s="107">
        <v>6.583333333333333</v>
      </c>
      <c r="F1196" s="27" t="s">
        <v>9</v>
      </c>
      <c r="G1196" s="29" t="s">
        <v>8146</v>
      </c>
      <c r="H1196" s="110" t="s">
        <v>5360</v>
      </c>
    </row>
    <row r="1197" spans="1:8" ht="17.25" customHeight="1">
      <c r="A1197" s="27" t="s">
        <v>16876</v>
      </c>
      <c r="B1197" s="33" t="s">
        <v>9353</v>
      </c>
      <c r="C1197" s="35" t="s">
        <v>66</v>
      </c>
      <c r="D1197" s="28" t="s">
        <v>1390</v>
      </c>
      <c r="E1197" s="107">
        <v>6</v>
      </c>
      <c r="F1197" s="27" t="s">
        <v>9</v>
      </c>
      <c r="G1197" s="29" t="s">
        <v>8146</v>
      </c>
      <c r="H1197" s="110" t="s">
        <v>5361</v>
      </c>
    </row>
    <row r="1198" spans="1:8" ht="17.25" customHeight="1">
      <c r="A1198" s="27" t="s">
        <v>16876</v>
      </c>
      <c r="B1198" s="33" t="s">
        <v>9353</v>
      </c>
      <c r="C1198" s="35" t="s">
        <v>66</v>
      </c>
      <c r="D1198" s="28" t="s">
        <v>1391</v>
      </c>
      <c r="E1198" s="107">
        <v>5.75</v>
      </c>
      <c r="F1198" s="27" t="s">
        <v>9</v>
      </c>
      <c r="G1198" s="29" t="s">
        <v>8146</v>
      </c>
      <c r="H1198" s="110" t="s">
        <v>5362</v>
      </c>
    </row>
    <row r="1199" spans="1:8" ht="17.25" customHeight="1">
      <c r="A1199" s="27" t="s">
        <v>16876</v>
      </c>
      <c r="B1199" s="33" t="s">
        <v>9353</v>
      </c>
      <c r="C1199" s="35" t="s">
        <v>66</v>
      </c>
      <c r="D1199" s="28" t="s">
        <v>1392</v>
      </c>
      <c r="E1199" s="107">
        <v>6.1166666666666663</v>
      </c>
      <c r="F1199" s="27" t="s">
        <v>9</v>
      </c>
      <c r="G1199" s="29" t="s">
        <v>8146</v>
      </c>
      <c r="H1199" s="110" t="s">
        <v>5363</v>
      </c>
    </row>
    <row r="1200" spans="1:8" ht="17.25" customHeight="1">
      <c r="A1200" s="27" t="s">
        <v>16876</v>
      </c>
      <c r="B1200" s="33" t="s">
        <v>9353</v>
      </c>
      <c r="C1200" s="35" t="s">
        <v>66</v>
      </c>
      <c r="D1200" s="28" t="s">
        <v>1393</v>
      </c>
      <c r="E1200" s="107">
        <v>6.6166666666666663</v>
      </c>
      <c r="F1200" s="27" t="s">
        <v>9</v>
      </c>
      <c r="G1200" s="29" t="s">
        <v>8146</v>
      </c>
      <c r="H1200" s="110" t="s">
        <v>5364</v>
      </c>
    </row>
    <row r="1201" spans="1:8" ht="17.25" customHeight="1">
      <c r="A1201" s="27" t="s">
        <v>16876</v>
      </c>
      <c r="B1201" s="33" t="s">
        <v>9359</v>
      </c>
      <c r="C1201" s="35" t="s">
        <v>128</v>
      </c>
      <c r="D1201" s="28" t="s">
        <v>1394</v>
      </c>
      <c r="E1201" s="107">
        <v>7</v>
      </c>
      <c r="F1201" s="27" t="s">
        <v>9</v>
      </c>
      <c r="G1201" s="29" t="s">
        <v>8146</v>
      </c>
      <c r="H1201" s="110" t="s">
        <v>5365</v>
      </c>
    </row>
    <row r="1202" spans="1:8" ht="17.25" customHeight="1">
      <c r="A1202" s="27" t="s">
        <v>16876</v>
      </c>
      <c r="B1202" s="33" t="s">
        <v>9359</v>
      </c>
      <c r="C1202" s="35" t="s">
        <v>128</v>
      </c>
      <c r="D1202" s="28" t="s">
        <v>1395</v>
      </c>
      <c r="E1202" s="107">
        <v>7.333333333333333</v>
      </c>
      <c r="F1202" s="27" t="s">
        <v>9</v>
      </c>
      <c r="G1202" s="29" t="s">
        <v>8146</v>
      </c>
      <c r="H1202" s="110" t="s">
        <v>5366</v>
      </c>
    </row>
    <row r="1203" spans="1:8" ht="17.25" customHeight="1">
      <c r="A1203" s="27" t="s">
        <v>16881</v>
      </c>
      <c r="B1203" s="33" t="s">
        <v>9355</v>
      </c>
      <c r="C1203" s="35" t="s">
        <v>129</v>
      </c>
      <c r="D1203" s="28" t="s">
        <v>1396</v>
      </c>
      <c r="E1203" s="107">
        <v>6</v>
      </c>
      <c r="F1203" s="27" t="s">
        <v>9</v>
      </c>
      <c r="G1203" s="29" t="s">
        <v>8146</v>
      </c>
      <c r="H1203" s="110" t="s">
        <v>5367</v>
      </c>
    </row>
    <row r="1204" spans="1:8" ht="17.25" customHeight="1">
      <c r="A1204" s="27" t="s">
        <v>16881</v>
      </c>
      <c r="B1204" s="33" t="s">
        <v>9355</v>
      </c>
      <c r="C1204" s="35" t="s">
        <v>129</v>
      </c>
      <c r="D1204" s="28" t="s">
        <v>1397</v>
      </c>
      <c r="E1204" s="107">
        <v>6.166666666666667</v>
      </c>
      <c r="F1204" s="27" t="s">
        <v>9</v>
      </c>
      <c r="G1204" s="29" t="s">
        <v>8146</v>
      </c>
      <c r="H1204" s="110" t="s">
        <v>5368</v>
      </c>
    </row>
    <row r="1205" spans="1:8" ht="17.25" customHeight="1">
      <c r="A1205" s="27" t="s">
        <v>16876</v>
      </c>
      <c r="B1205" s="33" t="s">
        <v>9359</v>
      </c>
      <c r="C1205" s="35" t="s">
        <v>128</v>
      </c>
      <c r="D1205" s="28" t="s">
        <v>1398</v>
      </c>
      <c r="E1205" s="107">
        <v>6.8166666666666664</v>
      </c>
      <c r="F1205" s="27" t="s">
        <v>9</v>
      </c>
      <c r="G1205" s="29" t="s">
        <v>8146</v>
      </c>
      <c r="H1205" s="110" t="s">
        <v>5369</v>
      </c>
    </row>
    <row r="1206" spans="1:8" ht="17.25" customHeight="1">
      <c r="A1206" s="27" t="s">
        <v>16876</v>
      </c>
      <c r="B1206" s="33" t="s">
        <v>9359</v>
      </c>
      <c r="C1206" s="35" t="s">
        <v>128</v>
      </c>
      <c r="D1206" s="28" t="s">
        <v>1399</v>
      </c>
      <c r="E1206" s="107">
        <v>7.4</v>
      </c>
      <c r="F1206" s="27" t="s">
        <v>9</v>
      </c>
      <c r="G1206" s="29" t="s">
        <v>8146</v>
      </c>
      <c r="H1206" s="110" t="s">
        <v>5370</v>
      </c>
    </row>
    <row r="1207" spans="1:8" ht="17.25" customHeight="1">
      <c r="A1207" s="27" t="s">
        <v>16876</v>
      </c>
      <c r="B1207" s="33" t="s">
        <v>9359</v>
      </c>
      <c r="C1207" s="35" t="s">
        <v>128</v>
      </c>
      <c r="D1207" s="28" t="s">
        <v>1400</v>
      </c>
      <c r="E1207" s="107">
        <v>5.35</v>
      </c>
      <c r="F1207" s="27" t="s">
        <v>9</v>
      </c>
      <c r="G1207" s="29" t="s">
        <v>8146</v>
      </c>
      <c r="H1207" s="110" t="s">
        <v>5371</v>
      </c>
    </row>
    <row r="1208" spans="1:8" ht="17.25" customHeight="1">
      <c r="A1208" s="27" t="s">
        <v>16876</v>
      </c>
      <c r="B1208" s="33" t="s">
        <v>9359</v>
      </c>
      <c r="C1208" s="35" t="s">
        <v>128</v>
      </c>
      <c r="D1208" s="28" t="s">
        <v>1401</v>
      </c>
      <c r="E1208" s="107">
        <v>6.416666666666667</v>
      </c>
      <c r="F1208" s="27" t="s">
        <v>9</v>
      </c>
      <c r="G1208" s="29" t="s">
        <v>8146</v>
      </c>
      <c r="H1208" s="110" t="s">
        <v>5372</v>
      </c>
    </row>
    <row r="1209" spans="1:8" ht="17.25" customHeight="1">
      <c r="A1209" s="27" t="s">
        <v>16876</v>
      </c>
      <c r="B1209" s="33" t="s">
        <v>9359</v>
      </c>
      <c r="C1209" s="35" t="s">
        <v>128</v>
      </c>
      <c r="D1209" s="28" t="s">
        <v>1402</v>
      </c>
      <c r="E1209" s="107">
        <v>7.15</v>
      </c>
      <c r="F1209" s="27" t="s">
        <v>9</v>
      </c>
      <c r="G1209" s="29" t="s">
        <v>8146</v>
      </c>
      <c r="H1209" s="110" t="s">
        <v>5373</v>
      </c>
    </row>
    <row r="1210" spans="1:8" ht="17.25" customHeight="1">
      <c r="A1210" s="27" t="s">
        <v>16876</v>
      </c>
      <c r="B1210" s="33" t="s">
        <v>9359</v>
      </c>
      <c r="C1210" s="35" t="s">
        <v>128</v>
      </c>
      <c r="D1210" s="28" t="s">
        <v>1403</v>
      </c>
      <c r="E1210" s="107">
        <v>5.9333333333333336</v>
      </c>
      <c r="F1210" s="27" t="s">
        <v>9</v>
      </c>
      <c r="G1210" s="29" t="s">
        <v>8146</v>
      </c>
      <c r="H1210" s="110" t="s">
        <v>5374</v>
      </c>
    </row>
    <row r="1211" spans="1:8" ht="17.25" customHeight="1">
      <c r="A1211" s="27" t="s">
        <v>16876</v>
      </c>
      <c r="B1211" s="33" t="s">
        <v>9353</v>
      </c>
      <c r="C1211" s="35" t="s">
        <v>130</v>
      </c>
      <c r="D1211" s="28" t="s">
        <v>9389</v>
      </c>
      <c r="E1211" s="107">
        <v>7.1333333333333337</v>
      </c>
      <c r="F1211" s="27" t="s">
        <v>9</v>
      </c>
      <c r="G1211" s="29" t="s">
        <v>8146</v>
      </c>
      <c r="H1211" s="110" t="s">
        <v>5375</v>
      </c>
    </row>
    <row r="1212" spans="1:8" ht="17.25" customHeight="1">
      <c r="A1212" s="27" t="s">
        <v>16881</v>
      </c>
      <c r="B1212" s="33" t="s">
        <v>9354</v>
      </c>
      <c r="C1212" s="35" t="s">
        <v>84</v>
      </c>
      <c r="D1212" s="28" t="s">
        <v>1404</v>
      </c>
      <c r="E1212" s="107">
        <v>6.1</v>
      </c>
      <c r="F1212" s="27" t="s">
        <v>9</v>
      </c>
      <c r="G1212" s="29" t="s">
        <v>8146</v>
      </c>
      <c r="H1212" s="110" t="s">
        <v>5376</v>
      </c>
    </row>
    <row r="1213" spans="1:8" ht="17.25" customHeight="1">
      <c r="A1213" s="27" t="s">
        <v>16881</v>
      </c>
      <c r="B1213" s="33" t="s">
        <v>9354</v>
      </c>
      <c r="C1213" s="35" t="s">
        <v>84</v>
      </c>
      <c r="D1213" s="28" t="s">
        <v>1405</v>
      </c>
      <c r="E1213" s="107">
        <v>6.9333333333333336</v>
      </c>
      <c r="F1213" s="27" t="s">
        <v>9</v>
      </c>
      <c r="G1213" s="29" t="s">
        <v>8146</v>
      </c>
      <c r="H1213" s="110" t="s">
        <v>5377</v>
      </c>
    </row>
    <row r="1214" spans="1:8" ht="17.25" customHeight="1">
      <c r="A1214" s="27" t="s">
        <v>16881</v>
      </c>
      <c r="B1214" s="33" t="s">
        <v>9354</v>
      </c>
      <c r="C1214" s="35" t="s">
        <v>84</v>
      </c>
      <c r="D1214" s="28" t="s">
        <v>1406</v>
      </c>
      <c r="E1214" s="107">
        <v>5.8166666666666664</v>
      </c>
      <c r="F1214" s="27" t="s">
        <v>9</v>
      </c>
      <c r="G1214" s="29" t="s">
        <v>8146</v>
      </c>
      <c r="H1214" s="110" t="s">
        <v>5378</v>
      </c>
    </row>
    <row r="1215" spans="1:8" ht="17.25" customHeight="1">
      <c r="A1215" s="27" t="s">
        <v>16881</v>
      </c>
      <c r="B1215" s="33" t="s">
        <v>9354</v>
      </c>
      <c r="C1215" s="35" t="s">
        <v>85</v>
      </c>
      <c r="D1215" s="28" t="s">
        <v>1407</v>
      </c>
      <c r="E1215" s="107">
        <v>8.6666666666666661</v>
      </c>
      <c r="F1215" s="27" t="s">
        <v>9</v>
      </c>
      <c r="G1215" s="29" t="s">
        <v>8146</v>
      </c>
      <c r="H1215" s="110" t="s">
        <v>5379</v>
      </c>
    </row>
    <row r="1216" spans="1:8" ht="17.25" customHeight="1">
      <c r="A1216" s="27" t="s">
        <v>16881</v>
      </c>
      <c r="B1216" s="33" t="s">
        <v>9354</v>
      </c>
      <c r="C1216" s="35" t="s">
        <v>84</v>
      </c>
      <c r="D1216" s="28" t="s">
        <v>1408</v>
      </c>
      <c r="E1216" s="107">
        <v>7.7833333333333332</v>
      </c>
      <c r="F1216" s="27" t="s">
        <v>9</v>
      </c>
      <c r="G1216" s="29" t="s">
        <v>8146</v>
      </c>
      <c r="H1216" s="110" t="s">
        <v>5380</v>
      </c>
    </row>
    <row r="1217" spans="1:8" ht="17.25" customHeight="1">
      <c r="A1217" s="27" t="s">
        <v>16881</v>
      </c>
      <c r="B1217" s="33" t="s">
        <v>9354</v>
      </c>
      <c r="C1217" s="35" t="s">
        <v>84</v>
      </c>
      <c r="D1217" s="28" t="s">
        <v>1409</v>
      </c>
      <c r="E1217" s="107">
        <v>6.8</v>
      </c>
      <c r="F1217" s="27" t="s">
        <v>9</v>
      </c>
      <c r="G1217" s="29" t="s">
        <v>8146</v>
      </c>
      <c r="H1217" s="110" t="s">
        <v>5381</v>
      </c>
    </row>
    <row r="1218" spans="1:8" ht="17.25" customHeight="1">
      <c r="A1218" s="27" t="s">
        <v>16881</v>
      </c>
      <c r="B1218" s="33" t="s">
        <v>9354</v>
      </c>
      <c r="C1218" s="35" t="s">
        <v>84</v>
      </c>
      <c r="D1218" s="28" t="s">
        <v>1410</v>
      </c>
      <c r="E1218" s="107">
        <v>5.9</v>
      </c>
      <c r="F1218" s="27" t="s">
        <v>9</v>
      </c>
      <c r="G1218" s="29" t="s">
        <v>8146</v>
      </c>
      <c r="H1218" s="110" t="s">
        <v>5382</v>
      </c>
    </row>
    <row r="1219" spans="1:8" ht="17.25" customHeight="1">
      <c r="A1219" s="27" t="s">
        <v>16881</v>
      </c>
      <c r="B1219" s="33" t="s">
        <v>9354</v>
      </c>
      <c r="C1219" s="35" t="s">
        <v>84</v>
      </c>
      <c r="D1219" s="28" t="s">
        <v>1411</v>
      </c>
      <c r="E1219" s="107">
        <v>5.6833333333333336</v>
      </c>
      <c r="F1219" s="27" t="s">
        <v>9</v>
      </c>
      <c r="G1219" s="29" t="s">
        <v>8146</v>
      </c>
      <c r="H1219" s="110" t="s">
        <v>5383</v>
      </c>
    </row>
    <row r="1220" spans="1:8" ht="17.25" customHeight="1">
      <c r="A1220" s="27" t="s">
        <v>16881</v>
      </c>
      <c r="B1220" s="33" t="s">
        <v>9354</v>
      </c>
      <c r="C1220" s="35" t="s">
        <v>84</v>
      </c>
      <c r="D1220" s="28" t="s">
        <v>1412</v>
      </c>
      <c r="E1220" s="107">
        <v>7.15</v>
      </c>
      <c r="F1220" s="27" t="s">
        <v>9</v>
      </c>
      <c r="G1220" s="29" t="s">
        <v>8146</v>
      </c>
      <c r="H1220" s="110" t="s">
        <v>5384</v>
      </c>
    </row>
    <row r="1221" spans="1:8" ht="17.25" customHeight="1">
      <c r="A1221" s="27" t="s">
        <v>16881</v>
      </c>
      <c r="B1221" s="33" t="s">
        <v>9354</v>
      </c>
      <c r="C1221" s="35" t="s">
        <v>84</v>
      </c>
      <c r="D1221" s="28" t="s">
        <v>1413</v>
      </c>
      <c r="E1221" s="107">
        <v>6.833333333333333</v>
      </c>
      <c r="F1221" s="27" t="s">
        <v>9</v>
      </c>
      <c r="G1221" s="29" t="s">
        <v>8146</v>
      </c>
      <c r="H1221" s="110" t="s">
        <v>5385</v>
      </c>
    </row>
    <row r="1222" spans="1:8" ht="17.25" customHeight="1">
      <c r="A1222" s="27" t="s">
        <v>16881</v>
      </c>
      <c r="B1222" s="33" t="s">
        <v>9354</v>
      </c>
      <c r="C1222" s="35" t="s">
        <v>84</v>
      </c>
      <c r="D1222" s="28" t="s">
        <v>1414</v>
      </c>
      <c r="E1222" s="107">
        <v>6.45</v>
      </c>
      <c r="F1222" s="27" t="s">
        <v>9</v>
      </c>
      <c r="G1222" s="29" t="s">
        <v>8146</v>
      </c>
      <c r="H1222" s="110" t="s">
        <v>5386</v>
      </c>
    </row>
    <row r="1223" spans="1:8" ht="17.25" customHeight="1">
      <c r="A1223" s="27" t="s">
        <v>16881</v>
      </c>
      <c r="B1223" s="33" t="s">
        <v>9354</v>
      </c>
      <c r="C1223" s="35" t="s">
        <v>84</v>
      </c>
      <c r="D1223" s="28" t="s">
        <v>1415</v>
      </c>
      <c r="E1223" s="107">
        <v>5.2333333333333334</v>
      </c>
      <c r="F1223" s="27" t="s">
        <v>9</v>
      </c>
      <c r="G1223" s="29" t="s">
        <v>8146</v>
      </c>
      <c r="H1223" s="110" t="s">
        <v>5387</v>
      </c>
    </row>
    <row r="1224" spans="1:8" ht="17.25" customHeight="1">
      <c r="A1224" s="27" t="s">
        <v>16881</v>
      </c>
      <c r="B1224" s="33" t="s">
        <v>9354</v>
      </c>
      <c r="C1224" s="35" t="s">
        <v>84</v>
      </c>
      <c r="D1224" s="28" t="s">
        <v>1416</v>
      </c>
      <c r="E1224" s="107">
        <v>6.45</v>
      </c>
      <c r="F1224" s="27" t="s">
        <v>9</v>
      </c>
      <c r="G1224" s="29" t="s">
        <v>8146</v>
      </c>
      <c r="H1224" s="110" t="s">
        <v>5388</v>
      </c>
    </row>
    <row r="1225" spans="1:8" ht="17.25" customHeight="1">
      <c r="A1225" s="27" t="s">
        <v>16881</v>
      </c>
      <c r="B1225" s="33" t="s">
        <v>9354</v>
      </c>
      <c r="C1225" s="35" t="s">
        <v>84</v>
      </c>
      <c r="D1225" s="28" t="s">
        <v>1417</v>
      </c>
      <c r="E1225" s="107">
        <v>7.7166666666666668</v>
      </c>
      <c r="F1225" s="27" t="s">
        <v>9</v>
      </c>
      <c r="G1225" s="29" t="s">
        <v>8146</v>
      </c>
      <c r="H1225" s="110" t="s">
        <v>5389</v>
      </c>
    </row>
    <row r="1226" spans="1:8" ht="17.25" customHeight="1">
      <c r="A1226" s="27" t="s">
        <v>16881</v>
      </c>
      <c r="B1226" s="33" t="s">
        <v>9354</v>
      </c>
      <c r="C1226" s="35" t="s">
        <v>84</v>
      </c>
      <c r="D1226" s="28" t="s">
        <v>1418</v>
      </c>
      <c r="E1226" s="107">
        <v>6.166666666666667</v>
      </c>
      <c r="F1226" s="27" t="s">
        <v>9</v>
      </c>
      <c r="G1226" s="29" t="s">
        <v>8146</v>
      </c>
      <c r="H1226" s="110" t="s">
        <v>5390</v>
      </c>
    </row>
    <row r="1227" spans="1:8" ht="17.25" customHeight="1">
      <c r="A1227" s="27" t="s">
        <v>16881</v>
      </c>
      <c r="B1227" s="33" t="s">
        <v>9354</v>
      </c>
      <c r="C1227" s="35" t="s">
        <v>84</v>
      </c>
      <c r="D1227" s="28" t="s">
        <v>1419</v>
      </c>
      <c r="E1227" s="107">
        <v>7.5333333333333332</v>
      </c>
      <c r="F1227" s="27" t="s">
        <v>9</v>
      </c>
      <c r="G1227" s="29" t="s">
        <v>8146</v>
      </c>
      <c r="H1227" s="110" t="s">
        <v>5391</v>
      </c>
    </row>
    <row r="1228" spans="1:8" ht="17.25" customHeight="1">
      <c r="A1228" s="27" t="s">
        <v>16881</v>
      </c>
      <c r="B1228" s="33" t="s">
        <v>9354</v>
      </c>
      <c r="C1228" s="35" t="s">
        <v>84</v>
      </c>
      <c r="D1228" s="28" t="s">
        <v>1420</v>
      </c>
      <c r="E1228" s="107">
        <v>6.55</v>
      </c>
      <c r="F1228" s="27" t="s">
        <v>9</v>
      </c>
      <c r="G1228" s="29" t="s">
        <v>8146</v>
      </c>
      <c r="H1228" s="110" t="s">
        <v>5392</v>
      </c>
    </row>
    <row r="1229" spans="1:8" ht="17.25" customHeight="1">
      <c r="A1229" s="27" t="s">
        <v>16881</v>
      </c>
      <c r="B1229" s="33" t="s">
        <v>9354</v>
      </c>
      <c r="C1229" s="35" t="s">
        <v>84</v>
      </c>
      <c r="D1229" s="28" t="s">
        <v>1421</v>
      </c>
      <c r="E1229" s="107">
        <v>6.7</v>
      </c>
      <c r="F1229" s="27" t="s">
        <v>9</v>
      </c>
      <c r="G1229" s="29" t="s">
        <v>8146</v>
      </c>
      <c r="H1229" s="110" t="s">
        <v>5393</v>
      </c>
    </row>
    <row r="1230" spans="1:8" ht="17.25" customHeight="1">
      <c r="A1230" s="27" t="s">
        <v>16881</v>
      </c>
      <c r="B1230" s="33" t="s">
        <v>9354</v>
      </c>
      <c r="C1230" s="35" t="s">
        <v>84</v>
      </c>
      <c r="D1230" s="28" t="s">
        <v>1422</v>
      </c>
      <c r="E1230" s="107">
        <v>5.6166666666666663</v>
      </c>
      <c r="F1230" s="27" t="s">
        <v>9</v>
      </c>
      <c r="G1230" s="29" t="s">
        <v>8146</v>
      </c>
      <c r="H1230" s="110" t="s">
        <v>5394</v>
      </c>
    </row>
    <row r="1231" spans="1:8" ht="17.25" customHeight="1">
      <c r="A1231" s="27" t="s">
        <v>16881</v>
      </c>
      <c r="B1231" s="33" t="s">
        <v>9354</v>
      </c>
      <c r="C1231" s="35" t="s">
        <v>84</v>
      </c>
      <c r="D1231" s="28" t="s">
        <v>1423</v>
      </c>
      <c r="E1231" s="107">
        <v>5.6833333333333336</v>
      </c>
      <c r="F1231" s="27" t="s">
        <v>9</v>
      </c>
      <c r="G1231" s="29" t="s">
        <v>8146</v>
      </c>
      <c r="H1231" s="110" t="s">
        <v>5395</v>
      </c>
    </row>
    <row r="1232" spans="1:8" ht="17.25" customHeight="1">
      <c r="A1232" s="27" t="s">
        <v>16881</v>
      </c>
      <c r="B1232" s="33" t="s">
        <v>9354</v>
      </c>
      <c r="C1232" s="35" t="s">
        <v>84</v>
      </c>
      <c r="D1232" s="28" t="s">
        <v>1424</v>
      </c>
      <c r="E1232" s="107">
        <v>5.9833333333333334</v>
      </c>
      <c r="F1232" s="27" t="s">
        <v>9</v>
      </c>
      <c r="G1232" s="29" t="s">
        <v>8146</v>
      </c>
      <c r="H1232" s="110" t="s">
        <v>5396</v>
      </c>
    </row>
    <row r="1233" spans="1:8" ht="17.25" customHeight="1">
      <c r="A1233" s="27" t="s">
        <v>16881</v>
      </c>
      <c r="B1233" s="33" t="s">
        <v>9354</v>
      </c>
      <c r="C1233" s="35" t="s">
        <v>84</v>
      </c>
      <c r="D1233" s="28" t="s">
        <v>1425</v>
      </c>
      <c r="E1233" s="107">
        <v>7.7333333333333334</v>
      </c>
      <c r="F1233" s="27" t="s">
        <v>9</v>
      </c>
      <c r="G1233" s="29" t="s">
        <v>8146</v>
      </c>
      <c r="H1233" s="110" t="s">
        <v>5397</v>
      </c>
    </row>
    <row r="1234" spans="1:8" ht="17.25" customHeight="1">
      <c r="A1234" s="27" t="s">
        <v>16881</v>
      </c>
      <c r="B1234" s="33" t="s">
        <v>9355</v>
      </c>
      <c r="C1234" s="35" t="s">
        <v>86</v>
      </c>
      <c r="D1234" s="28" t="s">
        <v>1426</v>
      </c>
      <c r="E1234" s="107">
        <v>5.6</v>
      </c>
      <c r="F1234" s="27" t="s">
        <v>9</v>
      </c>
      <c r="G1234" s="29" t="s">
        <v>8146</v>
      </c>
      <c r="H1234" s="110" t="s">
        <v>5398</v>
      </c>
    </row>
    <row r="1235" spans="1:8" ht="17.25" customHeight="1">
      <c r="A1235" s="27" t="s">
        <v>16881</v>
      </c>
      <c r="B1235" s="33" t="s">
        <v>9355</v>
      </c>
      <c r="C1235" s="35" t="s">
        <v>86</v>
      </c>
      <c r="D1235" s="28" t="s">
        <v>1427</v>
      </c>
      <c r="E1235" s="107">
        <v>5.45</v>
      </c>
      <c r="F1235" s="27" t="s">
        <v>9</v>
      </c>
      <c r="G1235" s="29" t="s">
        <v>8146</v>
      </c>
      <c r="H1235" s="110" t="s">
        <v>5399</v>
      </c>
    </row>
    <row r="1236" spans="1:8" ht="17.25" customHeight="1">
      <c r="A1236" s="27" t="s">
        <v>16881</v>
      </c>
      <c r="B1236" s="33" t="s">
        <v>9355</v>
      </c>
      <c r="C1236" s="35" t="s">
        <v>86</v>
      </c>
      <c r="D1236" s="28" t="s">
        <v>1428</v>
      </c>
      <c r="E1236" s="107">
        <v>5.1166666666666663</v>
      </c>
      <c r="F1236" s="27" t="s">
        <v>9</v>
      </c>
      <c r="G1236" s="29" t="s">
        <v>8146</v>
      </c>
      <c r="H1236" s="110" t="s">
        <v>5400</v>
      </c>
    </row>
    <row r="1237" spans="1:8" ht="17.25" customHeight="1">
      <c r="A1237" s="27" t="s">
        <v>16881</v>
      </c>
      <c r="B1237" s="33" t="s">
        <v>9355</v>
      </c>
      <c r="C1237" s="35" t="s">
        <v>86</v>
      </c>
      <c r="D1237" s="28" t="s">
        <v>1429</v>
      </c>
      <c r="E1237" s="107">
        <v>6.333333333333333</v>
      </c>
      <c r="F1237" s="27" t="s">
        <v>9</v>
      </c>
      <c r="G1237" s="29" t="s">
        <v>8146</v>
      </c>
      <c r="H1237" s="110" t="s">
        <v>5401</v>
      </c>
    </row>
    <row r="1238" spans="1:8" ht="17.25" customHeight="1">
      <c r="A1238" s="27" t="s">
        <v>16881</v>
      </c>
      <c r="B1238" s="33" t="s">
        <v>9355</v>
      </c>
      <c r="C1238" s="35" t="s">
        <v>86</v>
      </c>
      <c r="D1238" s="28" t="s">
        <v>1430</v>
      </c>
      <c r="E1238" s="107">
        <v>7.2333333333333334</v>
      </c>
      <c r="F1238" s="27" t="s">
        <v>9</v>
      </c>
      <c r="G1238" s="29" t="s">
        <v>8146</v>
      </c>
      <c r="H1238" s="110" t="s">
        <v>5402</v>
      </c>
    </row>
    <row r="1239" spans="1:8" ht="17.25" customHeight="1">
      <c r="A1239" s="27" t="s">
        <v>16881</v>
      </c>
      <c r="B1239" s="33" t="s">
        <v>9355</v>
      </c>
      <c r="C1239" s="35" t="s">
        <v>86</v>
      </c>
      <c r="D1239" s="28" t="s">
        <v>1431</v>
      </c>
      <c r="E1239" s="107">
        <v>7.2166666666666668</v>
      </c>
      <c r="F1239" s="27" t="s">
        <v>9</v>
      </c>
      <c r="G1239" s="29" t="s">
        <v>8146</v>
      </c>
      <c r="H1239" s="110" t="s">
        <v>5403</v>
      </c>
    </row>
    <row r="1240" spans="1:8" ht="17.25" customHeight="1">
      <c r="A1240" s="27" t="s">
        <v>16881</v>
      </c>
      <c r="B1240" s="33" t="s">
        <v>9355</v>
      </c>
      <c r="C1240" s="35" t="s">
        <v>86</v>
      </c>
      <c r="D1240" s="28" t="s">
        <v>1432</v>
      </c>
      <c r="E1240" s="107">
        <v>8.2166666666666668</v>
      </c>
      <c r="F1240" s="27" t="s">
        <v>9</v>
      </c>
      <c r="G1240" s="29" t="s">
        <v>8146</v>
      </c>
      <c r="H1240" s="110" t="s">
        <v>5404</v>
      </c>
    </row>
    <row r="1241" spans="1:8" ht="17.25" customHeight="1">
      <c r="A1241" s="27" t="s">
        <v>16881</v>
      </c>
      <c r="B1241" s="33" t="s">
        <v>9355</v>
      </c>
      <c r="C1241" s="35" t="s">
        <v>86</v>
      </c>
      <c r="D1241" s="28" t="s">
        <v>1433</v>
      </c>
      <c r="E1241" s="107">
        <v>7.75</v>
      </c>
      <c r="F1241" s="27" t="s">
        <v>9</v>
      </c>
      <c r="G1241" s="29" t="s">
        <v>8146</v>
      </c>
      <c r="H1241" s="110" t="s">
        <v>5405</v>
      </c>
    </row>
    <row r="1242" spans="1:8" ht="17.25" customHeight="1">
      <c r="A1242" s="27" t="s">
        <v>16881</v>
      </c>
      <c r="B1242" s="33" t="s">
        <v>9355</v>
      </c>
      <c r="C1242" s="35" t="s">
        <v>86</v>
      </c>
      <c r="D1242" s="28" t="s">
        <v>1434</v>
      </c>
      <c r="E1242" s="107">
        <v>6.5666666666666664</v>
      </c>
      <c r="F1242" s="27" t="s">
        <v>9</v>
      </c>
      <c r="G1242" s="29" t="s">
        <v>8146</v>
      </c>
      <c r="H1242" s="110" t="s">
        <v>5406</v>
      </c>
    </row>
    <row r="1243" spans="1:8" ht="17.25" customHeight="1">
      <c r="A1243" s="27" t="s">
        <v>16881</v>
      </c>
      <c r="B1243" s="33" t="s">
        <v>9355</v>
      </c>
      <c r="C1243" s="35" t="s">
        <v>86</v>
      </c>
      <c r="D1243" s="28" t="s">
        <v>1435</v>
      </c>
      <c r="E1243" s="107">
        <v>7.666666666666667</v>
      </c>
      <c r="F1243" s="27" t="s">
        <v>9</v>
      </c>
      <c r="G1243" s="29" t="s">
        <v>8146</v>
      </c>
      <c r="H1243" s="110" t="s">
        <v>5407</v>
      </c>
    </row>
    <row r="1244" spans="1:8" ht="17.25" customHeight="1">
      <c r="A1244" s="27" t="s">
        <v>16881</v>
      </c>
      <c r="B1244" s="33" t="s">
        <v>9355</v>
      </c>
      <c r="C1244" s="35" t="s">
        <v>86</v>
      </c>
      <c r="D1244" s="28" t="s">
        <v>1436</v>
      </c>
      <c r="E1244" s="107">
        <v>7.25</v>
      </c>
      <c r="F1244" s="27" t="s">
        <v>9</v>
      </c>
      <c r="G1244" s="29" t="s">
        <v>8146</v>
      </c>
      <c r="H1244" s="110" t="s">
        <v>5408</v>
      </c>
    </row>
    <row r="1245" spans="1:8" ht="17.25" customHeight="1">
      <c r="A1245" s="27" t="s">
        <v>16881</v>
      </c>
      <c r="B1245" s="33" t="s">
        <v>9355</v>
      </c>
      <c r="C1245" s="35" t="s">
        <v>86</v>
      </c>
      <c r="D1245" s="28" t="s">
        <v>1437</v>
      </c>
      <c r="E1245" s="107">
        <v>7.2833333333333332</v>
      </c>
      <c r="F1245" s="27" t="s">
        <v>9</v>
      </c>
      <c r="G1245" s="29" t="s">
        <v>8146</v>
      </c>
      <c r="H1245" s="110" t="s">
        <v>5409</v>
      </c>
    </row>
    <row r="1246" spans="1:8" ht="17.25" customHeight="1">
      <c r="A1246" s="27" t="s">
        <v>16881</v>
      </c>
      <c r="B1246" s="33" t="s">
        <v>9355</v>
      </c>
      <c r="C1246" s="35" t="s">
        <v>86</v>
      </c>
      <c r="D1246" s="28" t="s">
        <v>1438</v>
      </c>
      <c r="E1246" s="107">
        <v>5.3666666666666663</v>
      </c>
      <c r="F1246" s="27" t="s">
        <v>9</v>
      </c>
      <c r="G1246" s="29" t="s">
        <v>8146</v>
      </c>
      <c r="H1246" s="110" t="s">
        <v>5410</v>
      </c>
    </row>
    <row r="1247" spans="1:8" ht="17.25" customHeight="1">
      <c r="A1247" s="27" t="s">
        <v>16881</v>
      </c>
      <c r="B1247" s="33" t="s">
        <v>9355</v>
      </c>
      <c r="C1247" s="35" t="s">
        <v>131</v>
      </c>
      <c r="D1247" s="28" t="s">
        <v>1439</v>
      </c>
      <c r="E1247" s="107">
        <v>5.7166666666666668</v>
      </c>
      <c r="F1247" s="27" t="s">
        <v>9</v>
      </c>
      <c r="G1247" s="29" t="s">
        <v>8146</v>
      </c>
      <c r="H1247" s="110" t="s">
        <v>5411</v>
      </c>
    </row>
    <row r="1248" spans="1:8" ht="17.25" customHeight="1">
      <c r="A1248" s="27" t="s">
        <v>16881</v>
      </c>
      <c r="B1248" s="33" t="s">
        <v>9355</v>
      </c>
      <c r="C1248" s="35" t="s">
        <v>132</v>
      </c>
      <c r="D1248" s="28" t="s">
        <v>1440</v>
      </c>
      <c r="E1248" s="107">
        <v>7.4833333333333334</v>
      </c>
      <c r="F1248" s="27" t="s">
        <v>9</v>
      </c>
      <c r="G1248" s="29" t="s">
        <v>8146</v>
      </c>
      <c r="H1248" s="110" t="s">
        <v>5412</v>
      </c>
    </row>
    <row r="1249" spans="1:8" ht="17.25" customHeight="1">
      <c r="A1249" s="27" t="s">
        <v>16881</v>
      </c>
      <c r="B1249" s="33" t="s">
        <v>9355</v>
      </c>
      <c r="C1249" s="35" t="s">
        <v>86</v>
      </c>
      <c r="D1249" s="28" t="s">
        <v>1441</v>
      </c>
      <c r="E1249" s="107">
        <v>6.35</v>
      </c>
      <c r="F1249" s="27" t="s">
        <v>9</v>
      </c>
      <c r="G1249" s="29" t="s">
        <v>8146</v>
      </c>
      <c r="H1249" s="110" t="s">
        <v>5413</v>
      </c>
    </row>
    <row r="1250" spans="1:8" ht="17.25" customHeight="1">
      <c r="A1250" s="27" t="s">
        <v>16881</v>
      </c>
      <c r="B1250" s="33" t="s">
        <v>9355</v>
      </c>
      <c r="C1250" s="35" t="s">
        <v>86</v>
      </c>
      <c r="D1250" s="28" t="s">
        <v>1442</v>
      </c>
      <c r="E1250" s="107">
        <v>8.4166666666666661</v>
      </c>
      <c r="F1250" s="27" t="s">
        <v>9</v>
      </c>
      <c r="G1250" s="29" t="s">
        <v>8146</v>
      </c>
      <c r="H1250" s="110" t="s">
        <v>5414</v>
      </c>
    </row>
    <row r="1251" spans="1:8" ht="17.25" customHeight="1">
      <c r="A1251" s="27" t="s">
        <v>16881</v>
      </c>
      <c r="B1251" s="33" t="s">
        <v>9355</v>
      </c>
      <c r="C1251" s="35" t="s">
        <v>131</v>
      </c>
      <c r="D1251" s="28" t="s">
        <v>1443</v>
      </c>
      <c r="E1251" s="107">
        <v>6.5666666666666664</v>
      </c>
      <c r="F1251" s="27" t="s">
        <v>9</v>
      </c>
      <c r="G1251" s="29" t="s">
        <v>8146</v>
      </c>
      <c r="H1251" s="110" t="s">
        <v>5415</v>
      </c>
    </row>
    <row r="1252" spans="1:8" ht="17.25" customHeight="1">
      <c r="A1252" s="27" t="s">
        <v>16881</v>
      </c>
      <c r="B1252" s="33" t="s">
        <v>9355</v>
      </c>
      <c r="C1252" s="35" t="s">
        <v>86</v>
      </c>
      <c r="D1252" s="28" t="s">
        <v>1444</v>
      </c>
      <c r="E1252" s="107">
        <v>7.7333333333333334</v>
      </c>
      <c r="F1252" s="27" t="s">
        <v>9</v>
      </c>
      <c r="G1252" s="29" t="s">
        <v>8146</v>
      </c>
      <c r="H1252" s="110" t="s">
        <v>5416</v>
      </c>
    </row>
    <row r="1253" spans="1:8" ht="17.25" customHeight="1">
      <c r="A1253" s="27" t="s">
        <v>16881</v>
      </c>
      <c r="B1253" s="33" t="s">
        <v>9355</v>
      </c>
      <c r="C1253" s="35" t="s">
        <v>132</v>
      </c>
      <c r="D1253" s="28" t="s">
        <v>1445</v>
      </c>
      <c r="E1253" s="107">
        <v>7.25</v>
      </c>
      <c r="F1253" s="27" t="s">
        <v>9</v>
      </c>
      <c r="G1253" s="29" t="s">
        <v>8146</v>
      </c>
      <c r="H1253" s="110" t="s">
        <v>5417</v>
      </c>
    </row>
    <row r="1254" spans="1:8" ht="17.25" customHeight="1">
      <c r="A1254" s="27" t="s">
        <v>16881</v>
      </c>
      <c r="B1254" s="33" t="s">
        <v>9355</v>
      </c>
      <c r="C1254" s="35" t="s">
        <v>86</v>
      </c>
      <c r="D1254" s="28" t="s">
        <v>1446</v>
      </c>
      <c r="E1254" s="107">
        <v>7.2833333333333332</v>
      </c>
      <c r="F1254" s="27" t="s">
        <v>9</v>
      </c>
      <c r="G1254" s="29" t="s">
        <v>8146</v>
      </c>
      <c r="H1254" s="110" t="s">
        <v>5418</v>
      </c>
    </row>
    <row r="1255" spans="1:8" ht="17.25" customHeight="1">
      <c r="A1255" s="27" t="s">
        <v>16881</v>
      </c>
      <c r="B1255" s="33" t="s">
        <v>9355</v>
      </c>
      <c r="C1255" s="35" t="s">
        <v>131</v>
      </c>
      <c r="D1255" s="28" t="s">
        <v>1447</v>
      </c>
      <c r="E1255" s="107">
        <v>6.0166666666666666</v>
      </c>
      <c r="F1255" s="27" t="s">
        <v>9</v>
      </c>
      <c r="G1255" s="29" t="s">
        <v>8146</v>
      </c>
      <c r="H1255" s="110" t="s">
        <v>5419</v>
      </c>
    </row>
    <row r="1256" spans="1:8" ht="17.25" customHeight="1">
      <c r="A1256" s="27" t="s">
        <v>16881</v>
      </c>
      <c r="B1256" s="33" t="s">
        <v>9355</v>
      </c>
      <c r="C1256" s="35" t="s">
        <v>132</v>
      </c>
      <c r="D1256" s="28" t="s">
        <v>1448</v>
      </c>
      <c r="E1256" s="107">
        <v>7.3166666666666664</v>
      </c>
      <c r="F1256" s="27" t="s">
        <v>9</v>
      </c>
      <c r="G1256" s="29" t="s">
        <v>8146</v>
      </c>
      <c r="H1256" s="110" t="s">
        <v>5420</v>
      </c>
    </row>
    <row r="1257" spans="1:8" ht="17.25" customHeight="1">
      <c r="A1257" s="27" t="s">
        <v>16881</v>
      </c>
      <c r="B1257" s="33" t="s">
        <v>9355</v>
      </c>
      <c r="C1257" s="35" t="s">
        <v>131</v>
      </c>
      <c r="D1257" s="28" t="s">
        <v>1449</v>
      </c>
      <c r="E1257" s="107">
        <v>6.0333333333333332</v>
      </c>
      <c r="F1257" s="27" t="s">
        <v>9</v>
      </c>
      <c r="G1257" s="29" t="s">
        <v>8146</v>
      </c>
      <c r="H1257" s="110" t="s">
        <v>5421</v>
      </c>
    </row>
    <row r="1258" spans="1:8" ht="17.25" customHeight="1">
      <c r="A1258" s="27" t="s">
        <v>16881</v>
      </c>
      <c r="B1258" s="33" t="s">
        <v>9355</v>
      </c>
      <c r="C1258" s="35" t="s">
        <v>86</v>
      </c>
      <c r="D1258" s="28" t="s">
        <v>1450</v>
      </c>
      <c r="E1258" s="107">
        <v>7.4833333333333334</v>
      </c>
      <c r="F1258" s="27" t="s">
        <v>9</v>
      </c>
      <c r="G1258" s="29" t="s">
        <v>8146</v>
      </c>
      <c r="H1258" s="110" t="s">
        <v>5422</v>
      </c>
    </row>
    <row r="1259" spans="1:8" ht="17.25" customHeight="1">
      <c r="A1259" s="27" t="s">
        <v>16881</v>
      </c>
      <c r="B1259" s="33" t="s">
        <v>9355</v>
      </c>
      <c r="C1259" s="35" t="s">
        <v>132</v>
      </c>
      <c r="D1259" s="28" t="s">
        <v>1451</v>
      </c>
      <c r="E1259" s="107">
        <v>7.6166666666666663</v>
      </c>
      <c r="F1259" s="27" t="s">
        <v>9</v>
      </c>
      <c r="G1259" s="29" t="s">
        <v>8146</v>
      </c>
      <c r="H1259" s="110" t="s">
        <v>5423</v>
      </c>
    </row>
    <row r="1260" spans="1:8" ht="17.25" customHeight="1">
      <c r="A1260" s="27" t="s">
        <v>16881</v>
      </c>
      <c r="B1260" s="33" t="s">
        <v>9355</v>
      </c>
      <c r="C1260" s="35" t="s">
        <v>131</v>
      </c>
      <c r="D1260" s="28" t="s">
        <v>1452</v>
      </c>
      <c r="E1260" s="107">
        <v>5.4666666666666668</v>
      </c>
      <c r="F1260" s="27" t="s">
        <v>9</v>
      </c>
      <c r="G1260" s="29" t="s">
        <v>8146</v>
      </c>
      <c r="H1260" s="110" t="s">
        <v>5424</v>
      </c>
    </row>
    <row r="1261" spans="1:8" ht="17.25" customHeight="1">
      <c r="A1261" s="27" t="s">
        <v>16881</v>
      </c>
      <c r="B1261" s="33" t="s">
        <v>9355</v>
      </c>
      <c r="C1261" s="35" t="s">
        <v>86</v>
      </c>
      <c r="D1261" s="28" t="s">
        <v>1453</v>
      </c>
      <c r="E1261" s="107">
        <v>5.65</v>
      </c>
      <c r="F1261" s="27" t="s">
        <v>9</v>
      </c>
      <c r="G1261" s="29" t="s">
        <v>8146</v>
      </c>
      <c r="H1261" s="110" t="s">
        <v>5425</v>
      </c>
    </row>
    <row r="1262" spans="1:8" ht="17.25" customHeight="1">
      <c r="A1262" s="27" t="s">
        <v>16881</v>
      </c>
      <c r="B1262" s="33" t="s">
        <v>9355</v>
      </c>
      <c r="C1262" s="35" t="s">
        <v>132</v>
      </c>
      <c r="D1262" s="28" t="s">
        <v>1454</v>
      </c>
      <c r="E1262" s="107">
        <v>7.7833333333333332</v>
      </c>
      <c r="F1262" s="27" t="s">
        <v>9</v>
      </c>
      <c r="G1262" s="29" t="s">
        <v>8146</v>
      </c>
      <c r="H1262" s="110" t="s">
        <v>5426</v>
      </c>
    </row>
    <row r="1263" spans="1:8" ht="17.25" customHeight="1">
      <c r="A1263" s="27" t="s">
        <v>16881</v>
      </c>
      <c r="B1263" s="33" t="s">
        <v>9355</v>
      </c>
      <c r="C1263" s="35" t="s">
        <v>86</v>
      </c>
      <c r="D1263" s="28" t="s">
        <v>1455</v>
      </c>
      <c r="E1263" s="107">
        <v>5.15</v>
      </c>
      <c r="F1263" s="27" t="s">
        <v>9</v>
      </c>
      <c r="G1263" s="29" t="s">
        <v>8146</v>
      </c>
      <c r="H1263" s="110" t="s">
        <v>5427</v>
      </c>
    </row>
    <row r="1264" spans="1:8" ht="17.25" customHeight="1">
      <c r="A1264" s="27" t="s">
        <v>16881</v>
      </c>
      <c r="B1264" s="33" t="s">
        <v>9355</v>
      </c>
      <c r="C1264" s="35" t="s">
        <v>86</v>
      </c>
      <c r="D1264" s="28" t="s">
        <v>1456</v>
      </c>
      <c r="E1264" s="107">
        <v>7.7333333333333334</v>
      </c>
      <c r="F1264" s="27" t="s">
        <v>9</v>
      </c>
      <c r="G1264" s="29" t="s">
        <v>8146</v>
      </c>
      <c r="H1264" s="110" t="s">
        <v>5428</v>
      </c>
    </row>
    <row r="1265" spans="1:8" ht="17.25" customHeight="1">
      <c r="A1265" s="27" t="s">
        <v>16881</v>
      </c>
      <c r="B1265" s="33" t="s">
        <v>9355</v>
      </c>
      <c r="C1265" s="35" t="s">
        <v>87</v>
      </c>
      <c r="D1265" s="28" t="s">
        <v>1457</v>
      </c>
      <c r="E1265" s="107">
        <v>7.85</v>
      </c>
      <c r="F1265" s="27" t="s">
        <v>9</v>
      </c>
      <c r="G1265" s="29" t="s">
        <v>8146</v>
      </c>
      <c r="H1265" s="110" t="s">
        <v>5429</v>
      </c>
    </row>
    <row r="1266" spans="1:8" ht="17.25" customHeight="1">
      <c r="A1266" s="27" t="s">
        <v>16881</v>
      </c>
      <c r="B1266" s="33" t="s">
        <v>9355</v>
      </c>
      <c r="C1266" s="35" t="s">
        <v>87</v>
      </c>
      <c r="D1266" s="28" t="s">
        <v>1458</v>
      </c>
      <c r="E1266" s="107">
        <v>7.0166666666666666</v>
      </c>
      <c r="F1266" s="27" t="s">
        <v>9</v>
      </c>
      <c r="G1266" s="29" t="s">
        <v>8146</v>
      </c>
      <c r="H1266" s="110" t="s">
        <v>5430</v>
      </c>
    </row>
    <row r="1267" spans="1:8" ht="17.25" customHeight="1">
      <c r="A1267" s="27" t="s">
        <v>16881</v>
      </c>
      <c r="B1267" s="33" t="s">
        <v>9355</v>
      </c>
      <c r="C1267" s="35" t="s">
        <v>87</v>
      </c>
      <c r="D1267" s="28" t="s">
        <v>1459</v>
      </c>
      <c r="E1267" s="107">
        <v>7.2833333333333332</v>
      </c>
      <c r="F1267" s="27" t="s">
        <v>9</v>
      </c>
      <c r="G1267" s="29" t="s">
        <v>8146</v>
      </c>
      <c r="H1267" s="110" t="s">
        <v>5431</v>
      </c>
    </row>
    <row r="1268" spans="1:8" ht="17.25" customHeight="1">
      <c r="A1268" s="27" t="s">
        <v>16881</v>
      </c>
      <c r="B1268" s="33" t="s">
        <v>9355</v>
      </c>
      <c r="C1268" s="35" t="s">
        <v>87</v>
      </c>
      <c r="D1268" s="28" t="s">
        <v>1460</v>
      </c>
      <c r="E1268" s="107">
        <v>6.7</v>
      </c>
      <c r="F1268" s="27" t="s">
        <v>9</v>
      </c>
      <c r="G1268" s="29" t="s">
        <v>8146</v>
      </c>
      <c r="H1268" s="110" t="s">
        <v>5432</v>
      </c>
    </row>
    <row r="1269" spans="1:8" ht="17.25" customHeight="1">
      <c r="A1269" s="27" t="s">
        <v>16881</v>
      </c>
      <c r="B1269" s="33" t="s">
        <v>9355</v>
      </c>
      <c r="C1269" s="35" t="s">
        <v>87</v>
      </c>
      <c r="D1269" s="28" t="s">
        <v>1461</v>
      </c>
      <c r="E1269" s="107">
        <v>6.05</v>
      </c>
      <c r="F1269" s="27" t="s">
        <v>9</v>
      </c>
      <c r="G1269" s="29" t="s">
        <v>8146</v>
      </c>
      <c r="H1269" s="110" t="s">
        <v>5433</v>
      </c>
    </row>
    <row r="1270" spans="1:8" ht="17.25" customHeight="1">
      <c r="A1270" s="27" t="s">
        <v>16881</v>
      </c>
      <c r="B1270" s="33" t="s">
        <v>9355</v>
      </c>
      <c r="C1270" s="35" t="s">
        <v>87</v>
      </c>
      <c r="D1270" s="28" t="s">
        <v>1462</v>
      </c>
      <c r="E1270" s="107">
        <v>7.65</v>
      </c>
      <c r="F1270" s="27" t="s">
        <v>9</v>
      </c>
      <c r="G1270" s="29" t="s">
        <v>8146</v>
      </c>
      <c r="H1270" s="110" t="s">
        <v>5434</v>
      </c>
    </row>
    <row r="1271" spans="1:8" ht="17.25" customHeight="1">
      <c r="A1271" s="27" t="s">
        <v>16881</v>
      </c>
      <c r="B1271" s="33" t="s">
        <v>9355</v>
      </c>
      <c r="C1271" s="35" t="s">
        <v>87</v>
      </c>
      <c r="D1271" s="28" t="s">
        <v>1463</v>
      </c>
      <c r="E1271" s="107">
        <v>6.9333333333333336</v>
      </c>
      <c r="F1271" s="27" t="s">
        <v>9</v>
      </c>
      <c r="G1271" s="29" t="s">
        <v>8146</v>
      </c>
      <c r="H1271" s="110" t="s">
        <v>5435</v>
      </c>
    </row>
    <row r="1272" spans="1:8" ht="17.25" customHeight="1">
      <c r="A1272" s="27" t="s">
        <v>16881</v>
      </c>
      <c r="B1272" s="33" t="s">
        <v>9355</v>
      </c>
      <c r="C1272" s="35" t="s">
        <v>87</v>
      </c>
      <c r="D1272" s="28" t="s">
        <v>1464</v>
      </c>
      <c r="E1272" s="107">
        <v>7.45</v>
      </c>
      <c r="F1272" s="27" t="s">
        <v>9</v>
      </c>
      <c r="G1272" s="29" t="s">
        <v>8146</v>
      </c>
      <c r="H1272" s="110" t="s">
        <v>5436</v>
      </c>
    </row>
    <row r="1273" spans="1:8" ht="17.25" customHeight="1">
      <c r="A1273" s="27" t="s">
        <v>16881</v>
      </c>
      <c r="B1273" s="33" t="s">
        <v>9355</v>
      </c>
      <c r="C1273" s="35" t="s">
        <v>87</v>
      </c>
      <c r="D1273" s="28" t="s">
        <v>1465</v>
      </c>
      <c r="E1273" s="107">
        <v>7.0666666666666664</v>
      </c>
      <c r="F1273" s="27" t="s">
        <v>9</v>
      </c>
      <c r="G1273" s="29" t="s">
        <v>8146</v>
      </c>
      <c r="H1273" s="110" t="s">
        <v>5437</v>
      </c>
    </row>
    <row r="1274" spans="1:8" ht="17.25" customHeight="1">
      <c r="A1274" s="27" t="s">
        <v>16881</v>
      </c>
      <c r="B1274" s="33" t="s">
        <v>9355</v>
      </c>
      <c r="C1274" s="35" t="s">
        <v>87</v>
      </c>
      <c r="D1274" s="28" t="s">
        <v>1466</v>
      </c>
      <c r="E1274" s="107">
        <v>7.9833333333333334</v>
      </c>
      <c r="F1274" s="27" t="s">
        <v>9</v>
      </c>
      <c r="G1274" s="29" t="s">
        <v>8146</v>
      </c>
      <c r="H1274" s="110" t="s">
        <v>5438</v>
      </c>
    </row>
    <row r="1275" spans="1:8" ht="17.25" customHeight="1">
      <c r="A1275" s="27" t="s">
        <v>16881</v>
      </c>
      <c r="B1275" s="33" t="s">
        <v>9355</v>
      </c>
      <c r="C1275" s="35" t="s">
        <v>87</v>
      </c>
      <c r="D1275" s="28" t="s">
        <v>1467</v>
      </c>
      <c r="E1275" s="107">
        <v>7.8833333333333337</v>
      </c>
      <c r="F1275" s="27" t="s">
        <v>9</v>
      </c>
      <c r="G1275" s="29" t="s">
        <v>8146</v>
      </c>
      <c r="H1275" s="110" t="s">
        <v>5439</v>
      </c>
    </row>
    <row r="1276" spans="1:8" ht="17.25" customHeight="1">
      <c r="A1276" s="27" t="s">
        <v>16881</v>
      </c>
      <c r="B1276" s="33" t="s">
        <v>9355</v>
      </c>
      <c r="C1276" s="35" t="s">
        <v>87</v>
      </c>
      <c r="D1276" s="28" t="s">
        <v>1468</v>
      </c>
      <c r="E1276" s="107">
        <v>7.0666666666666664</v>
      </c>
      <c r="F1276" s="27" t="s">
        <v>9</v>
      </c>
      <c r="G1276" s="29" t="s">
        <v>8146</v>
      </c>
      <c r="H1276" s="110" t="s">
        <v>5440</v>
      </c>
    </row>
    <row r="1277" spans="1:8" ht="17.25" customHeight="1">
      <c r="A1277" s="27" t="s">
        <v>16876</v>
      </c>
      <c r="B1277" s="33" t="s">
        <v>9351</v>
      </c>
      <c r="C1277" s="35" t="s">
        <v>88</v>
      </c>
      <c r="D1277" s="28" t="s">
        <v>1469</v>
      </c>
      <c r="E1277" s="107">
        <v>7.05</v>
      </c>
      <c r="F1277" s="27" t="s">
        <v>9</v>
      </c>
      <c r="G1277" s="29" t="s">
        <v>8146</v>
      </c>
      <c r="H1277" s="110" t="s">
        <v>5441</v>
      </c>
    </row>
    <row r="1278" spans="1:8" ht="17.25" customHeight="1">
      <c r="A1278" s="27" t="s">
        <v>16876</v>
      </c>
      <c r="B1278" s="33" t="s">
        <v>9351</v>
      </c>
      <c r="C1278" s="35" t="s">
        <v>88</v>
      </c>
      <c r="D1278" s="28" t="s">
        <v>1470</v>
      </c>
      <c r="E1278" s="107">
        <v>7.9833333333333334</v>
      </c>
      <c r="F1278" s="27" t="s">
        <v>9</v>
      </c>
      <c r="G1278" s="29" t="s">
        <v>8146</v>
      </c>
      <c r="H1278" s="110" t="s">
        <v>5442</v>
      </c>
    </row>
    <row r="1279" spans="1:8" ht="17.25" customHeight="1">
      <c r="A1279" s="27" t="s">
        <v>16876</v>
      </c>
      <c r="B1279" s="33" t="s">
        <v>9351</v>
      </c>
      <c r="C1279" s="35" t="s">
        <v>88</v>
      </c>
      <c r="D1279" s="28" t="s">
        <v>1471</v>
      </c>
      <c r="E1279" s="107">
        <v>8.0500000000000007</v>
      </c>
      <c r="F1279" s="27" t="s">
        <v>9</v>
      </c>
      <c r="G1279" s="29" t="s">
        <v>8146</v>
      </c>
      <c r="H1279" s="110" t="s">
        <v>5443</v>
      </c>
    </row>
    <row r="1280" spans="1:8" ht="17.25" customHeight="1">
      <c r="A1280" s="27" t="s">
        <v>16876</v>
      </c>
      <c r="B1280" s="33" t="s">
        <v>9351</v>
      </c>
      <c r="C1280" s="35" t="s">
        <v>88</v>
      </c>
      <c r="D1280" s="28" t="s">
        <v>1472</v>
      </c>
      <c r="E1280" s="107">
        <v>7.05</v>
      </c>
      <c r="F1280" s="27" t="s">
        <v>9</v>
      </c>
      <c r="G1280" s="29" t="s">
        <v>8146</v>
      </c>
      <c r="H1280" s="110" t="s">
        <v>5444</v>
      </c>
    </row>
    <row r="1281" spans="1:8" ht="17.25" customHeight="1">
      <c r="A1281" s="27" t="s">
        <v>16876</v>
      </c>
      <c r="B1281" s="33" t="s">
        <v>9351</v>
      </c>
      <c r="C1281" s="35" t="s">
        <v>88</v>
      </c>
      <c r="D1281" s="28" t="s">
        <v>1473</v>
      </c>
      <c r="E1281" s="107">
        <v>8.3333333333333339</v>
      </c>
      <c r="F1281" s="27" t="s">
        <v>9</v>
      </c>
      <c r="G1281" s="29" t="s">
        <v>8146</v>
      </c>
      <c r="H1281" s="110" t="s">
        <v>5445</v>
      </c>
    </row>
    <row r="1282" spans="1:8" ht="17.25" customHeight="1">
      <c r="A1282" s="27" t="s">
        <v>16876</v>
      </c>
      <c r="B1282" s="33" t="s">
        <v>9351</v>
      </c>
      <c r="C1282" s="35" t="s">
        <v>88</v>
      </c>
      <c r="D1282" s="28" t="s">
        <v>1474</v>
      </c>
      <c r="E1282" s="107">
        <v>7.6833333333333336</v>
      </c>
      <c r="F1282" s="27" t="s">
        <v>9</v>
      </c>
      <c r="G1282" s="29" t="s">
        <v>8146</v>
      </c>
      <c r="H1282" s="110" t="s">
        <v>5446</v>
      </c>
    </row>
    <row r="1283" spans="1:8" ht="17.25" customHeight="1">
      <c r="A1283" s="27" t="s">
        <v>16876</v>
      </c>
      <c r="B1283" s="33" t="s">
        <v>9351</v>
      </c>
      <c r="C1283" s="35" t="s">
        <v>88</v>
      </c>
      <c r="D1283" s="28" t="s">
        <v>1475</v>
      </c>
      <c r="E1283" s="107">
        <v>7.6</v>
      </c>
      <c r="F1283" s="27" t="s">
        <v>9</v>
      </c>
      <c r="G1283" s="29" t="s">
        <v>8146</v>
      </c>
      <c r="H1283" s="110" t="s">
        <v>5447</v>
      </c>
    </row>
    <row r="1284" spans="1:8" ht="17.25" customHeight="1">
      <c r="A1284" s="27" t="s">
        <v>16876</v>
      </c>
      <c r="B1284" s="33" t="s">
        <v>9351</v>
      </c>
      <c r="C1284" s="35" t="s">
        <v>88</v>
      </c>
      <c r="D1284" s="28" t="s">
        <v>1476</v>
      </c>
      <c r="E1284" s="107">
        <v>7.5</v>
      </c>
      <c r="F1284" s="27" t="s">
        <v>9</v>
      </c>
      <c r="G1284" s="29" t="s">
        <v>8146</v>
      </c>
      <c r="H1284" s="110" t="s">
        <v>5448</v>
      </c>
    </row>
    <row r="1285" spans="1:8" ht="17.25" customHeight="1">
      <c r="A1285" s="27" t="s">
        <v>16876</v>
      </c>
      <c r="B1285" s="33" t="s">
        <v>9351</v>
      </c>
      <c r="C1285" s="35" t="s">
        <v>88</v>
      </c>
      <c r="D1285" s="28" t="s">
        <v>1477</v>
      </c>
      <c r="E1285" s="107">
        <v>7.5666666666666664</v>
      </c>
      <c r="F1285" s="27" t="s">
        <v>9</v>
      </c>
      <c r="G1285" s="29" t="s">
        <v>8146</v>
      </c>
      <c r="H1285" s="110" t="s">
        <v>5449</v>
      </c>
    </row>
    <row r="1286" spans="1:8" ht="17.25" customHeight="1">
      <c r="A1286" s="27" t="s">
        <v>16876</v>
      </c>
      <c r="B1286" s="33" t="s">
        <v>9351</v>
      </c>
      <c r="C1286" s="35" t="s">
        <v>88</v>
      </c>
      <c r="D1286" s="28" t="s">
        <v>1478</v>
      </c>
      <c r="E1286" s="107">
        <v>7.166666666666667</v>
      </c>
      <c r="F1286" s="27" t="s">
        <v>9</v>
      </c>
      <c r="G1286" s="29" t="s">
        <v>8146</v>
      </c>
      <c r="H1286" s="110" t="s">
        <v>5450</v>
      </c>
    </row>
    <row r="1287" spans="1:8" ht="17.25" customHeight="1">
      <c r="A1287" s="27" t="s">
        <v>16876</v>
      </c>
      <c r="B1287" s="33" t="s">
        <v>9351</v>
      </c>
      <c r="C1287" s="35" t="s">
        <v>88</v>
      </c>
      <c r="D1287" s="28" t="s">
        <v>1479</v>
      </c>
      <c r="E1287" s="107">
        <v>7.7166666666666668</v>
      </c>
      <c r="F1287" s="27" t="s">
        <v>9</v>
      </c>
      <c r="G1287" s="29" t="s">
        <v>8146</v>
      </c>
      <c r="H1287" s="110" t="s">
        <v>5451</v>
      </c>
    </row>
    <row r="1288" spans="1:8" ht="17.25" customHeight="1">
      <c r="A1288" s="27" t="s">
        <v>16881</v>
      </c>
      <c r="B1288" s="33" t="s">
        <v>9356</v>
      </c>
      <c r="C1288" s="35" t="s">
        <v>89</v>
      </c>
      <c r="D1288" s="28" t="s">
        <v>1480</v>
      </c>
      <c r="E1288" s="107">
        <v>7.4333333333333336</v>
      </c>
      <c r="F1288" s="27" t="s">
        <v>9</v>
      </c>
      <c r="G1288" s="29" t="s">
        <v>8146</v>
      </c>
      <c r="H1288" s="110" t="s">
        <v>5452</v>
      </c>
    </row>
    <row r="1289" spans="1:8" ht="17.25" customHeight="1">
      <c r="A1289" s="27" t="s">
        <v>16881</v>
      </c>
      <c r="B1289" s="33" t="s">
        <v>9356</v>
      </c>
      <c r="C1289" s="35" t="s">
        <v>89</v>
      </c>
      <c r="D1289" s="28" t="s">
        <v>1481</v>
      </c>
      <c r="E1289" s="107">
        <v>7.6</v>
      </c>
      <c r="F1289" s="27" t="s">
        <v>9</v>
      </c>
      <c r="G1289" s="29" t="s">
        <v>8146</v>
      </c>
      <c r="H1289" s="110" t="s">
        <v>5453</v>
      </c>
    </row>
    <row r="1290" spans="1:8" ht="17.25" customHeight="1">
      <c r="A1290" s="27" t="s">
        <v>16881</v>
      </c>
      <c r="B1290" s="33" t="s">
        <v>9356</v>
      </c>
      <c r="C1290" s="35" t="s">
        <v>89</v>
      </c>
      <c r="D1290" s="28" t="s">
        <v>1482</v>
      </c>
      <c r="E1290" s="107">
        <v>7.2166666666666668</v>
      </c>
      <c r="F1290" s="27" t="s">
        <v>9</v>
      </c>
      <c r="G1290" s="29" t="s">
        <v>8146</v>
      </c>
      <c r="H1290" s="110" t="s">
        <v>5454</v>
      </c>
    </row>
    <row r="1291" spans="1:8" ht="17.25" customHeight="1">
      <c r="A1291" s="27" t="s">
        <v>16881</v>
      </c>
      <c r="B1291" s="33" t="s">
        <v>9356</v>
      </c>
      <c r="C1291" s="35" t="s">
        <v>89</v>
      </c>
      <c r="D1291" s="28" t="s">
        <v>1483</v>
      </c>
      <c r="E1291" s="107">
        <v>7.916666666666667</v>
      </c>
      <c r="F1291" s="27" t="s">
        <v>9</v>
      </c>
      <c r="G1291" s="29" t="s">
        <v>8146</v>
      </c>
      <c r="H1291" s="110" t="s">
        <v>5455</v>
      </c>
    </row>
    <row r="1292" spans="1:8" ht="17.25" customHeight="1">
      <c r="A1292" s="27" t="s">
        <v>16881</v>
      </c>
      <c r="B1292" s="33" t="s">
        <v>9356</v>
      </c>
      <c r="C1292" s="35" t="s">
        <v>89</v>
      </c>
      <c r="D1292" s="28" t="s">
        <v>1484</v>
      </c>
      <c r="E1292" s="107">
        <v>7.6333333333333337</v>
      </c>
      <c r="F1292" s="27" t="s">
        <v>9</v>
      </c>
      <c r="G1292" s="29" t="s">
        <v>8146</v>
      </c>
      <c r="H1292" s="110" t="s">
        <v>5456</v>
      </c>
    </row>
    <row r="1293" spans="1:8" ht="17.25" customHeight="1">
      <c r="A1293" s="27" t="s">
        <v>16881</v>
      </c>
      <c r="B1293" s="33" t="s">
        <v>9356</v>
      </c>
      <c r="C1293" s="35" t="s">
        <v>89</v>
      </c>
      <c r="D1293" s="28" t="s">
        <v>1485</v>
      </c>
      <c r="E1293" s="107">
        <v>7.5</v>
      </c>
      <c r="F1293" s="27" t="s">
        <v>9</v>
      </c>
      <c r="G1293" s="29" t="s">
        <v>8146</v>
      </c>
      <c r="H1293" s="110" t="s">
        <v>5457</v>
      </c>
    </row>
    <row r="1294" spans="1:8" ht="17.25" customHeight="1">
      <c r="A1294" s="27" t="s">
        <v>16881</v>
      </c>
      <c r="B1294" s="33" t="s">
        <v>9356</v>
      </c>
      <c r="C1294" s="35" t="s">
        <v>89</v>
      </c>
      <c r="D1294" s="28" t="s">
        <v>1486</v>
      </c>
      <c r="E1294" s="107">
        <v>7.7833333333333332</v>
      </c>
      <c r="F1294" s="27" t="s">
        <v>9</v>
      </c>
      <c r="G1294" s="29" t="s">
        <v>8146</v>
      </c>
      <c r="H1294" s="110" t="s">
        <v>5458</v>
      </c>
    </row>
    <row r="1295" spans="1:8" ht="17.25" customHeight="1">
      <c r="A1295" s="27" t="s">
        <v>16881</v>
      </c>
      <c r="B1295" s="33" t="s">
        <v>9356</v>
      </c>
      <c r="C1295" s="35" t="s">
        <v>89</v>
      </c>
      <c r="D1295" s="28" t="s">
        <v>1487</v>
      </c>
      <c r="E1295" s="107">
        <v>6.65</v>
      </c>
      <c r="F1295" s="27" t="s">
        <v>9</v>
      </c>
      <c r="G1295" s="29" t="s">
        <v>8146</v>
      </c>
      <c r="H1295" s="110" t="s">
        <v>5459</v>
      </c>
    </row>
    <row r="1296" spans="1:8" ht="17.25" customHeight="1">
      <c r="A1296" s="27" t="s">
        <v>16881</v>
      </c>
      <c r="B1296" s="33" t="s">
        <v>9356</v>
      </c>
      <c r="C1296" s="35" t="s">
        <v>89</v>
      </c>
      <c r="D1296" s="28" t="s">
        <v>1488</v>
      </c>
      <c r="E1296" s="107">
        <v>7.7333333333333334</v>
      </c>
      <c r="F1296" s="27" t="s">
        <v>9</v>
      </c>
      <c r="G1296" s="29" t="s">
        <v>8146</v>
      </c>
      <c r="H1296" s="110" t="s">
        <v>5460</v>
      </c>
    </row>
    <row r="1297" spans="1:8" ht="17.25" customHeight="1">
      <c r="A1297" s="27" t="s">
        <v>16881</v>
      </c>
      <c r="B1297" s="33" t="s">
        <v>9356</v>
      </c>
      <c r="C1297" s="35" t="s">
        <v>89</v>
      </c>
      <c r="D1297" s="28" t="s">
        <v>1489</v>
      </c>
      <c r="E1297" s="107">
        <v>7.85</v>
      </c>
      <c r="F1297" s="27" t="s">
        <v>9</v>
      </c>
      <c r="G1297" s="29" t="s">
        <v>8146</v>
      </c>
      <c r="H1297" s="110" t="s">
        <v>5461</v>
      </c>
    </row>
    <row r="1298" spans="1:8" ht="17.25" customHeight="1">
      <c r="A1298" s="27" t="s">
        <v>16876</v>
      </c>
      <c r="B1298" s="33" t="s">
        <v>9353</v>
      </c>
      <c r="C1298" s="35" t="s">
        <v>90</v>
      </c>
      <c r="D1298" s="28" t="s">
        <v>1490</v>
      </c>
      <c r="E1298" s="107">
        <v>4.2166666666666668</v>
      </c>
      <c r="F1298" s="27" t="s">
        <v>9</v>
      </c>
      <c r="G1298" s="29" t="s">
        <v>8146</v>
      </c>
      <c r="H1298" s="110" t="s">
        <v>5462</v>
      </c>
    </row>
    <row r="1299" spans="1:8" ht="17.25" customHeight="1">
      <c r="A1299" s="27" t="s">
        <v>16877</v>
      </c>
      <c r="B1299" s="33" t="s">
        <v>9349</v>
      </c>
      <c r="C1299" s="35" t="s">
        <v>91</v>
      </c>
      <c r="D1299" s="28" t="s">
        <v>1491</v>
      </c>
      <c r="E1299" s="107">
        <v>6.6</v>
      </c>
      <c r="F1299" s="27" t="s">
        <v>9</v>
      </c>
      <c r="G1299" s="29" t="s">
        <v>8146</v>
      </c>
      <c r="H1299" s="110" t="s">
        <v>5463</v>
      </c>
    </row>
    <row r="1300" spans="1:8" ht="17.25" customHeight="1">
      <c r="A1300" s="27" t="s">
        <v>16877</v>
      </c>
      <c r="B1300" s="33" t="s">
        <v>9349</v>
      </c>
      <c r="C1300" s="35" t="s">
        <v>116</v>
      </c>
      <c r="D1300" s="28" t="s">
        <v>1492</v>
      </c>
      <c r="E1300" s="107">
        <v>6.7166666666666668</v>
      </c>
      <c r="F1300" s="27" t="s">
        <v>9</v>
      </c>
      <c r="G1300" s="29" t="s">
        <v>8146</v>
      </c>
      <c r="H1300" s="110" t="s">
        <v>5464</v>
      </c>
    </row>
    <row r="1301" spans="1:8" ht="17.25" customHeight="1">
      <c r="A1301" s="27" t="s">
        <v>16877</v>
      </c>
      <c r="B1301" s="33" t="s">
        <v>9349</v>
      </c>
      <c r="C1301" s="35" t="s">
        <v>91</v>
      </c>
      <c r="D1301" s="28" t="s">
        <v>1493</v>
      </c>
      <c r="E1301" s="107">
        <v>7.05</v>
      </c>
      <c r="F1301" s="27" t="s">
        <v>9</v>
      </c>
      <c r="G1301" s="29" t="s">
        <v>8146</v>
      </c>
      <c r="H1301" s="110" t="s">
        <v>5465</v>
      </c>
    </row>
    <row r="1302" spans="1:8" ht="17.25" customHeight="1">
      <c r="A1302" s="27" t="s">
        <v>16877</v>
      </c>
      <c r="B1302" s="33" t="s">
        <v>9349</v>
      </c>
      <c r="C1302" s="35" t="s">
        <v>116</v>
      </c>
      <c r="D1302" s="28" t="s">
        <v>1494</v>
      </c>
      <c r="E1302" s="107">
        <v>7.0666666666666664</v>
      </c>
      <c r="F1302" s="27" t="s">
        <v>9</v>
      </c>
      <c r="G1302" s="29" t="s">
        <v>8146</v>
      </c>
      <c r="H1302" s="110" t="s">
        <v>5466</v>
      </c>
    </row>
    <row r="1303" spans="1:8" ht="17.25" customHeight="1">
      <c r="A1303" s="27" t="s">
        <v>16877</v>
      </c>
      <c r="B1303" s="33" t="s">
        <v>9349</v>
      </c>
      <c r="C1303" s="35" t="s">
        <v>91</v>
      </c>
      <c r="D1303" s="28" t="s">
        <v>1495</v>
      </c>
      <c r="E1303" s="107">
        <v>6.0166666666666666</v>
      </c>
      <c r="F1303" s="27" t="s">
        <v>9</v>
      </c>
      <c r="G1303" s="29" t="s">
        <v>8146</v>
      </c>
      <c r="H1303" s="110" t="s">
        <v>5467</v>
      </c>
    </row>
    <row r="1304" spans="1:8" ht="17.25" customHeight="1">
      <c r="A1304" s="27" t="s">
        <v>16877</v>
      </c>
      <c r="B1304" s="33" t="s">
        <v>9349</v>
      </c>
      <c r="C1304" s="35" t="s">
        <v>116</v>
      </c>
      <c r="D1304" s="28" t="s">
        <v>1496</v>
      </c>
      <c r="E1304" s="107">
        <v>7.95</v>
      </c>
      <c r="F1304" s="27" t="s">
        <v>9</v>
      </c>
      <c r="G1304" s="29" t="s">
        <v>8146</v>
      </c>
      <c r="H1304" s="110" t="s">
        <v>5468</v>
      </c>
    </row>
    <row r="1305" spans="1:8" ht="17.25" customHeight="1">
      <c r="A1305" s="27" t="s">
        <v>16877</v>
      </c>
      <c r="B1305" s="33" t="s">
        <v>9349</v>
      </c>
      <c r="C1305" s="35" t="s">
        <v>91</v>
      </c>
      <c r="D1305" s="28" t="s">
        <v>1497</v>
      </c>
      <c r="E1305" s="107">
        <v>8</v>
      </c>
      <c r="F1305" s="27" t="s">
        <v>9</v>
      </c>
      <c r="G1305" s="29" t="s">
        <v>8146</v>
      </c>
      <c r="H1305" s="110" t="s">
        <v>5469</v>
      </c>
    </row>
    <row r="1306" spans="1:8" ht="17.25" customHeight="1">
      <c r="A1306" s="27" t="s">
        <v>16877</v>
      </c>
      <c r="B1306" s="33" t="s">
        <v>9349</v>
      </c>
      <c r="C1306" s="35" t="s">
        <v>116</v>
      </c>
      <c r="D1306" s="28" t="s">
        <v>1498</v>
      </c>
      <c r="E1306" s="107">
        <v>7.4</v>
      </c>
      <c r="F1306" s="27" t="s">
        <v>9</v>
      </c>
      <c r="G1306" s="29" t="s">
        <v>8146</v>
      </c>
      <c r="H1306" s="110" t="s">
        <v>5470</v>
      </c>
    </row>
    <row r="1307" spans="1:8" ht="17.25" customHeight="1">
      <c r="A1307" s="27" t="s">
        <v>16877</v>
      </c>
      <c r="B1307" s="33" t="s">
        <v>9349</v>
      </c>
      <c r="C1307" s="35" t="s">
        <v>91</v>
      </c>
      <c r="D1307" s="28" t="s">
        <v>1499</v>
      </c>
      <c r="E1307" s="107">
        <v>7.9833333333333334</v>
      </c>
      <c r="F1307" s="27" t="s">
        <v>9</v>
      </c>
      <c r="G1307" s="29" t="s">
        <v>8146</v>
      </c>
      <c r="H1307" s="110" t="s">
        <v>5471</v>
      </c>
    </row>
    <row r="1308" spans="1:8" ht="17.25" customHeight="1">
      <c r="A1308" s="27" t="s">
        <v>16877</v>
      </c>
      <c r="B1308" s="33" t="s">
        <v>9349</v>
      </c>
      <c r="C1308" s="35" t="s">
        <v>116</v>
      </c>
      <c r="D1308" s="28" t="s">
        <v>1500</v>
      </c>
      <c r="E1308" s="107">
        <v>7.2833333333333332</v>
      </c>
      <c r="F1308" s="27" t="s">
        <v>9</v>
      </c>
      <c r="G1308" s="29" t="s">
        <v>8146</v>
      </c>
      <c r="H1308" s="110" t="s">
        <v>5472</v>
      </c>
    </row>
    <row r="1309" spans="1:8" ht="17.25" customHeight="1">
      <c r="A1309" s="27" t="s">
        <v>16877</v>
      </c>
      <c r="B1309" s="33" t="s">
        <v>9349</v>
      </c>
      <c r="C1309" s="35" t="s">
        <v>91</v>
      </c>
      <c r="D1309" s="28" t="s">
        <v>1501</v>
      </c>
      <c r="E1309" s="107">
        <v>8.0166666666666675</v>
      </c>
      <c r="F1309" s="27" t="s">
        <v>9</v>
      </c>
      <c r="G1309" s="29" t="s">
        <v>8146</v>
      </c>
      <c r="H1309" s="110" t="s">
        <v>5473</v>
      </c>
    </row>
    <row r="1310" spans="1:8" ht="17.25" customHeight="1">
      <c r="A1310" s="27" t="s">
        <v>16877</v>
      </c>
      <c r="B1310" s="33" t="s">
        <v>9349</v>
      </c>
      <c r="C1310" s="35" t="s">
        <v>116</v>
      </c>
      <c r="D1310" s="28" t="s">
        <v>1502</v>
      </c>
      <c r="E1310" s="107">
        <v>7.2</v>
      </c>
      <c r="F1310" s="27" t="s">
        <v>9</v>
      </c>
      <c r="G1310" s="29" t="s">
        <v>8146</v>
      </c>
      <c r="H1310" s="110" t="s">
        <v>5474</v>
      </c>
    </row>
    <row r="1311" spans="1:8" ht="17.25" customHeight="1">
      <c r="A1311" s="27" t="s">
        <v>16877</v>
      </c>
      <c r="B1311" s="33" t="s">
        <v>9349</v>
      </c>
      <c r="C1311" s="35" t="s">
        <v>91</v>
      </c>
      <c r="D1311" s="28" t="s">
        <v>1503</v>
      </c>
      <c r="E1311" s="107">
        <v>6.2666666666666666</v>
      </c>
      <c r="F1311" s="27" t="s">
        <v>9</v>
      </c>
      <c r="G1311" s="29" t="s">
        <v>8146</v>
      </c>
      <c r="H1311" s="110" t="s">
        <v>5475</v>
      </c>
    </row>
    <row r="1312" spans="1:8" ht="17.25" customHeight="1">
      <c r="A1312" s="27" t="s">
        <v>16877</v>
      </c>
      <c r="B1312" s="33" t="s">
        <v>9349</v>
      </c>
      <c r="C1312" s="35" t="s">
        <v>116</v>
      </c>
      <c r="D1312" s="28" t="s">
        <v>1504</v>
      </c>
      <c r="E1312" s="107">
        <v>6.4</v>
      </c>
      <c r="F1312" s="27" t="s">
        <v>9</v>
      </c>
      <c r="G1312" s="29" t="s">
        <v>8146</v>
      </c>
      <c r="H1312" s="110" t="s">
        <v>5476</v>
      </c>
    </row>
    <row r="1313" spans="1:8" ht="17.25" customHeight="1">
      <c r="A1313" s="27" t="s">
        <v>16877</v>
      </c>
      <c r="B1313" s="33" t="s">
        <v>9349</v>
      </c>
      <c r="C1313" s="35" t="s">
        <v>91</v>
      </c>
      <c r="D1313" s="28" t="s">
        <v>1505</v>
      </c>
      <c r="E1313" s="107">
        <v>6.916666666666667</v>
      </c>
      <c r="F1313" s="27" t="s">
        <v>9</v>
      </c>
      <c r="G1313" s="29" t="s">
        <v>8146</v>
      </c>
      <c r="H1313" s="110" t="s">
        <v>5477</v>
      </c>
    </row>
    <row r="1314" spans="1:8" ht="17.25" customHeight="1">
      <c r="A1314" s="27" t="s">
        <v>16877</v>
      </c>
      <c r="B1314" s="33" t="s">
        <v>9349</v>
      </c>
      <c r="C1314" s="35" t="s">
        <v>116</v>
      </c>
      <c r="D1314" s="28" t="s">
        <v>1506</v>
      </c>
      <c r="E1314" s="107">
        <v>5.8666666666666663</v>
      </c>
      <c r="F1314" s="27" t="s">
        <v>9</v>
      </c>
      <c r="G1314" s="29" t="s">
        <v>8146</v>
      </c>
      <c r="H1314" s="110" t="s">
        <v>5478</v>
      </c>
    </row>
    <row r="1315" spans="1:8" ht="17.25" customHeight="1">
      <c r="A1315" s="27" t="s">
        <v>16877</v>
      </c>
      <c r="B1315" s="33" t="s">
        <v>9349</v>
      </c>
      <c r="C1315" s="35" t="s">
        <v>91</v>
      </c>
      <c r="D1315" s="28" t="s">
        <v>1507</v>
      </c>
      <c r="E1315" s="107">
        <v>7.9</v>
      </c>
      <c r="F1315" s="27" t="s">
        <v>9</v>
      </c>
      <c r="G1315" s="29" t="s">
        <v>8146</v>
      </c>
      <c r="H1315" s="110" t="s">
        <v>5479</v>
      </c>
    </row>
    <row r="1316" spans="1:8" ht="17.25" customHeight="1">
      <c r="A1316" s="27" t="s">
        <v>16877</v>
      </c>
      <c r="B1316" s="33" t="s">
        <v>9349</v>
      </c>
      <c r="C1316" s="35" t="s">
        <v>116</v>
      </c>
      <c r="D1316" s="28" t="s">
        <v>1508</v>
      </c>
      <c r="E1316" s="107">
        <v>5.666666666666667</v>
      </c>
      <c r="F1316" s="27" t="s">
        <v>9</v>
      </c>
      <c r="G1316" s="29" t="s">
        <v>8146</v>
      </c>
      <c r="H1316" s="110" t="s">
        <v>5480</v>
      </c>
    </row>
    <row r="1317" spans="1:8" ht="17.25" customHeight="1">
      <c r="A1317" s="27" t="s">
        <v>16877</v>
      </c>
      <c r="B1317" s="33" t="s">
        <v>9349</v>
      </c>
      <c r="C1317" s="35" t="s">
        <v>91</v>
      </c>
      <c r="D1317" s="28" t="s">
        <v>1509</v>
      </c>
      <c r="E1317" s="107">
        <v>8.1666666666666661</v>
      </c>
      <c r="F1317" s="27" t="s">
        <v>9</v>
      </c>
      <c r="G1317" s="29" t="s">
        <v>8146</v>
      </c>
      <c r="H1317" s="110" t="s">
        <v>5481</v>
      </c>
    </row>
    <row r="1318" spans="1:8" ht="17.25" customHeight="1">
      <c r="A1318" s="27" t="s">
        <v>16877</v>
      </c>
      <c r="B1318" s="33" t="s">
        <v>9349</v>
      </c>
      <c r="C1318" s="35" t="s">
        <v>116</v>
      </c>
      <c r="D1318" s="28" t="s">
        <v>1510</v>
      </c>
      <c r="E1318" s="107">
        <v>6.2</v>
      </c>
      <c r="F1318" s="27" t="s">
        <v>9</v>
      </c>
      <c r="G1318" s="29" t="s">
        <v>8146</v>
      </c>
      <c r="H1318" s="110" t="s">
        <v>5482</v>
      </c>
    </row>
    <row r="1319" spans="1:8" ht="17.25" customHeight="1">
      <c r="A1319" s="27" t="s">
        <v>16877</v>
      </c>
      <c r="B1319" s="33" t="s">
        <v>9349</v>
      </c>
      <c r="C1319" s="35" t="s">
        <v>91</v>
      </c>
      <c r="D1319" s="28" t="s">
        <v>1511</v>
      </c>
      <c r="E1319" s="107">
        <v>6.333333333333333</v>
      </c>
      <c r="F1319" s="27" t="s">
        <v>9</v>
      </c>
      <c r="G1319" s="29" t="s">
        <v>8146</v>
      </c>
      <c r="H1319" s="110" t="s">
        <v>5483</v>
      </c>
    </row>
    <row r="1320" spans="1:8" ht="17.25" customHeight="1">
      <c r="A1320" s="27" t="s">
        <v>16877</v>
      </c>
      <c r="B1320" s="33" t="s">
        <v>9349</v>
      </c>
      <c r="C1320" s="35" t="s">
        <v>116</v>
      </c>
      <c r="D1320" s="28" t="s">
        <v>1512</v>
      </c>
      <c r="E1320" s="107">
        <v>6.2166666666666668</v>
      </c>
      <c r="F1320" s="27" t="s">
        <v>9</v>
      </c>
      <c r="G1320" s="29" t="s">
        <v>8146</v>
      </c>
      <c r="H1320" s="110" t="s">
        <v>5484</v>
      </c>
    </row>
    <row r="1321" spans="1:8" ht="17.25" customHeight="1">
      <c r="A1321" s="27" t="s">
        <v>16877</v>
      </c>
      <c r="B1321" s="33" t="s">
        <v>9349</v>
      </c>
      <c r="C1321" s="35" t="s">
        <v>91</v>
      </c>
      <c r="D1321" s="28" t="s">
        <v>1513</v>
      </c>
      <c r="E1321" s="107">
        <v>6.1166666666666663</v>
      </c>
      <c r="F1321" s="27" t="s">
        <v>9</v>
      </c>
      <c r="G1321" s="29" t="s">
        <v>8146</v>
      </c>
      <c r="H1321" s="110" t="s">
        <v>5485</v>
      </c>
    </row>
    <row r="1322" spans="1:8" ht="17.25" customHeight="1">
      <c r="A1322" s="27" t="s">
        <v>16877</v>
      </c>
      <c r="B1322" s="33" t="s">
        <v>9349</v>
      </c>
      <c r="C1322" s="35" t="s">
        <v>116</v>
      </c>
      <c r="D1322" s="28" t="s">
        <v>1514</v>
      </c>
      <c r="E1322" s="107">
        <v>5.75</v>
      </c>
      <c r="F1322" s="27" t="s">
        <v>9</v>
      </c>
      <c r="G1322" s="29" t="s">
        <v>8146</v>
      </c>
      <c r="H1322" s="110" t="s">
        <v>5486</v>
      </c>
    </row>
    <row r="1323" spans="1:8" ht="17.25" customHeight="1">
      <c r="A1323" s="27" t="s">
        <v>16877</v>
      </c>
      <c r="B1323" s="33" t="s">
        <v>9357</v>
      </c>
      <c r="C1323" s="35" t="s">
        <v>133</v>
      </c>
      <c r="D1323" s="28" t="s">
        <v>1515</v>
      </c>
      <c r="E1323" s="107">
        <v>7.3</v>
      </c>
      <c r="F1323" s="27" t="s">
        <v>9</v>
      </c>
      <c r="G1323" s="29" t="s">
        <v>8146</v>
      </c>
      <c r="H1323" s="110" t="s">
        <v>5487</v>
      </c>
    </row>
    <row r="1324" spans="1:8" ht="17.25" customHeight="1">
      <c r="A1324" s="27" t="s">
        <v>16877</v>
      </c>
      <c r="B1324" s="33" t="s">
        <v>9357</v>
      </c>
      <c r="C1324" s="35" t="s">
        <v>133</v>
      </c>
      <c r="D1324" s="28" t="s">
        <v>1516</v>
      </c>
      <c r="E1324" s="107">
        <v>6.5333333333333332</v>
      </c>
      <c r="F1324" s="27" t="s">
        <v>9</v>
      </c>
      <c r="G1324" s="29" t="s">
        <v>8146</v>
      </c>
      <c r="H1324" s="110" t="s">
        <v>5488</v>
      </c>
    </row>
    <row r="1325" spans="1:8" ht="17.25" customHeight="1">
      <c r="A1325" s="27" t="s">
        <v>16877</v>
      </c>
      <c r="B1325" s="33" t="s">
        <v>9357</v>
      </c>
      <c r="C1325" s="35" t="s">
        <v>133</v>
      </c>
      <c r="D1325" s="28" t="s">
        <v>1517</v>
      </c>
      <c r="E1325" s="107">
        <v>8</v>
      </c>
      <c r="F1325" s="27" t="s">
        <v>9</v>
      </c>
      <c r="G1325" s="29" t="s">
        <v>8146</v>
      </c>
      <c r="H1325" s="110" t="s">
        <v>5489</v>
      </c>
    </row>
    <row r="1326" spans="1:8" ht="17.25" customHeight="1">
      <c r="A1326" s="27" t="s">
        <v>16877</v>
      </c>
      <c r="B1326" s="33" t="s">
        <v>9357</v>
      </c>
      <c r="C1326" s="35" t="s">
        <v>133</v>
      </c>
      <c r="D1326" s="28" t="s">
        <v>1518</v>
      </c>
      <c r="E1326" s="107">
        <v>7.7166666666666668</v>
      </c>
      <c r="F1326" s="27" t="s">
        <v>9</v>
      </c>
      <c r="G1326" s="29" t="s">
        <v>8146</v>
      </c>
      <c r="H1326" s="110" t="s">
        <v>5490</v>
      </c>
    </row>
    <row r="1327" spans="1:8" ht="17.25" customHeight="1">
      <c r="A1327" s="27" t="s">
        <v>16877</v>
      </c>
      <c r="B1327" s="33" t="s">
        <v>9349</v>
      </c>
      <c r="C1327" s="35" t="s">
        <v>93</v>
      </c>
      <c r="D1327" s="28" t="s">
        <v>1519</v>
      </c>
      <c r="E1327" s="107">
        <v>7.666666666666667</v>
      </c>
      <c r="F1327" s="27" t="s">
        <v>9</v>
      </c>
      <c r="G1327" s="29" t="s">
        <v>8146</v>
      </c>
      <c r="H1327" s="110" t="s">
        <v>5491</v>
      </c>
    </row>
    <row r="1328" spans="1:8" ht="17.25" customHeight="1">
      <c r="A1328" s="27" t="s">
        <v>16877</v>
      </c>
      <c r="B1328" s="33" t="s">
        <v>9349</v>
      </c>
      <c r="C1328" s="35" t="s">
        <v>93</v>
      </c>
      <c r="D1328" s="28" t="s">
        <v>1520</v>
      </c>
      <c r="E1328" s="107">
        <v>6.6166666666666663</v>
      </c>
      <c r="F1328" s="27" t="s">
        <v>9</v>
      </c>
      <c r="G1328" s="29" t="s">
        <v>8146</v>
      </c>
      <c r="H1328" s="110" t="s">
        <v>5492</v>
      </c>
    </row>
    <row r="1329" spans="1:8" ht="17.25" customHeight="1">
      <c r="A1329" s="27" t="s">
        <v>16877</v>
      </c>
      <c r="B1329" s="33" t="s">
        <v>9349</v>
      </c>
      <c r="C1329" s="35" t="s">
        <v>93</v>
      </c>
      <c r="D1329" s="28" t="s">
        <v>1521</v>
      </c>
      <c r="E1329" s="107">
        <v>6.1</v>
      </c>
      <c r="F1329" s="27" t="s">
        <v>9</v>
      </c>
      <c r="G1329" s="29" t="s">
        <v>8146</v>
      </c>
      <c r="H1329" s="110" t="s">
        <v>5493</v>
      </c>
    </row>
    <row r="1330" spans="1:8" ht="17.25" customHeight="1">
      <c r="A1330" s="27" t="s">
        <v>16877</v>
      </c>
      <c r="B1330" s="33" t="s">
        <v>9349</v>
      </c>
      <c r="C1330" s="35" t="s">
        <v>93</v>
      </c>
      <c r="D1330" s="28" t="s">
        <v>1522</v>
      </c>
      <c r="E1330" s="107">
        <v>6.8666666666666663</v>
      </c>
      <c r="F1330" s="27" t="s">
        <v>9</v>
      </c>
      <c r="G1330" s="29" t="s">
        <v>8146</v>
      </c>
      <c r="H1330" s="110" t="s">
        <v>5494</v>
      </c>
    </row>
    <row r="1331" spans="1:8" ht="17.25" customHeight="1">
      <c r="A1331" s="27" t="s">
        <v>16877</v>
      </c>
      <c r="B1331" s="33" t="s">
        <v>9349</v>
      </c>
      <c r="C1331" s="35" t="s">
        <v>93</v>
      </c>
      <c r="D1331" s="28" t="s">
        <v>1523</v>
      </c>
      <c r="E1331" s="107">
        <v>5.9</v>
      </c>
      <c r="F1331" s="27" t="s">
        <v>9</v>
      </c>
      <c r="G1331" s="29" t="s">
        <v>8146</v>
      </c>
      <c r="H1331" s="110" t="s">
        <v>5495</v>
      </c>
    </row>
    <row r="1332" spans="1:8" ht="17.25" customHeight="1">
      <c r="A1332" s="27" t="s">
        <v>16877</v>
      </c>
      <c r="B1332" s="33" t="s">
        <v>9349</v>
      </c>
      <c r="C1332" s="35" t="s">
        <v>93</v>
      </c>
      <c r="D1332" s="28" t="s">
        <v>1524</v>
      </c>
      <c r="E1332" s="107">
        <v>6.55</v>
      </c>
      <c r="F1332" s="27" t="s">
        <v>9</v>
      </c>
      <c r="G1332" s="29" t="s">
        <v>8146</v>
      </c>
      <c r="H1332" s="110" t="s">
        <v>5496</v>
      </c>
    </row>
    <row r="1333" spans="1:8" ht="17.25" customHeight="1">
      <c r="A1333" s="27" t="s">
        <v>16877</v>
      </c>
      <c r="B1333" s="33" t="s">
        <v>9349</v>
      </c>
      <c r="C1333" s="35" t="s">
        <v>93</v>
      </c>
      <c r="D1333" s="28" t="s">
        <v>1525</v>
      </c>
      <c r="E1333" s="107">
        <v>6.45</v>
      </c>
      <c r="F1333" s="27" t="s">
        <v>9</v>
      </c>
      <c r="G1333" s="29" t="s">
        <v>8146</v>
      </c>
      <c r="H1333" s="110" t="s">
        <v>5497</v>
      </c>
    </row>
    <row r="1334" spans="1:8" ht="17.25" customHeight="1">
      <c r="A1334" s="27" t="s">
        <v>16877</v>
      </c>
      <c r="B1334" s="33" t="s">
        <v>9349</v>
      </c>
      <c r="C1334" s="35" t="s">
        <v>93</v>
      </c>
      <c r="D1334" s="28" t="s">
        <v>1526</v>
      </c>
      <c r="E1334" s="107">
        <v>6.1</v>
      </c>
      <c r="F1334" s="27" t="s">
        <v>9</v>
      </c>
      <c r="G1334" s="29" t="s">
        <v>8146</v>
      </c>
      <c r="H1334" s="110" t="s">
        <v>5498</v>
      </c>
    </row>
    <row r="1335" spans="1:8" ht="17.25" customHeight="1">
      <c r="A1335" s="27" t="s">
        <v>16877</v>
      </c>
      <c r="B1335" s="33" t="s">
        <v>9349</v>
      </c>
      <c r="C1335" s="35" t="s">
        <v>93</v>
      </c>
      <c r="D1335" s="28" t="s">
        <v>1527</v>
      </c>
      <c r="E1335" s="107">
        <v>5.85</v>
      </c>
      <c r="F1335" s="27" t="s">
        <v>9</v>
      </c>
      <c r="G1335" s="29" t="s">
        <v>8146</v>
      </c>
      <c r="H1335" s="110" t="s">
        <v>5499</v>
      </c>
    </row>
    <row r="1336" spans="1:8" ht="17.25" customHeight="1">
      <c r="A1336" s="27" t="s">
        <v>16877</v>
      </c>
      <c r="B1336" s="33" t="s">
        <v>9349</v>
      </c>
      <c r="C1336" s="35" t="s">
        <v>93</v>
      </c>
      <c r="D1336" s="28" t="s">
        <v>1528</v>
      </c>
      <c r="E1336" s="107">
        <v>6.083333333333333</v>
      </c>
      <c r="F1336" s="27" t="s">
        <v>9</v>
      </c>
      <c r="G1336" s="29" t="s">
        <v>8146</v>
      </c>
      <c r="H1336" s="110" t="s">
        <v>5500</v>
      </c>
    </row>
    <row r="1337" spans="1:8" ht="17.25" customHeight="1">
      <c r="A1337" s="27" t="s">
        <v>16877</v>
      </c>
      <c r="B1337" s="33" t="s">
        <v>9349</v>
      </c>
      <c r="C1337" s="35" t="s">
        <v>93</v>
      </c>
      <c r="D1337" s="28" t="s">
        <v>1529</v>
      </c>
      <c r="E1337" s="107">
        <v>6.0666666666666664</v>
      </c>
      <c r="F1337" s="27" t="s">
        <v>9</v>
      </c>
      <c r="G1337" s="29" t="s">
        <v>8146</v>
      </c>
      <c r="H1337" s="110" t="s">
        <v>5501</v>
      </c>
    </row>
    <row r="1338" spans="1:8" ht="17.25" customHeight="1">
      <c r="A1338" s="27" t="s">
        <v>16877</v>
      </c>
      <c r="B1338" s="33" t="s">
        <v>9349</v>
      </c>
      <c r="C1338" s="35" t="s">
        <v>93</v>
      </c>
      <c r="D1338" s="28" t="s">
        <v>1530</v>
      </c>
      <c r="E1338" s="107">
        <v>5.85</v>
      </c>
      <c r="F1338" s="27" t="s">
        <v>9</v>
      </c>
      <c r="G1338" s="29" t="s">
        <v>8146</v>
      </c>
      <c r="H1338" s="110" t="s">
        <v>5502</v>
      </c>
    </row>
    <row r="1339" spans="1:8" ht="17.25" customHeight="1">
      <c r="A1339" s="27" t="s">
        <v>16881</v>
      </c>
      <c r="B1339" s="33" t="s">
        <v>9354</v>
      </c>
      <c r="C1339" s="35" t="s">
        <v>117</v>
      </c>
      <c r="D1339" s="28" t="s">
        <v>1531</v>
      </c>
      <c r="E1339" s="107">
        <v>6.15</v>
      </c>
      <c r="F1339" s="27" t="s">
        <v>9</v>
      </c>
      <c r="G1339" s="29" t="s">
        <v>8146</v>
      </c>
      <c r="H1339" s="110" t="s">
        <v>5503</v>
      </c>
    </row>
    <row r="1340" spans="1:8" ht="17.25" customHeight="1">
      <c r="A1340" s="27" t="s">
        <v>16881</v>
      </c>
      <c r="B1340" s="33" t="s">
        <v>9354</v>
      </c>
      <c r="C1340" s="35" t="s">
        <v>117</v>
      </c>
      <c r="D1340" s="28" t="s">
        <v>1532</v>
      </c>
      <c r="E1340" s="107">
        <v>6.1166666666666663</v>
      </c>
      <c r="F1340" s="27" t="s">
        <v>9</v>
      </c>
      <c r="G1340" s="29" t="s">
        <v>8146</v>
      </c>
      <c r="H1340" s="110" t="s">
        <v>5504</v>
      </c>
    </row>
    <row r="1341" spans="1:8" ht="17.25" customHeight="1">
      <c r="A1341" s="27" t="s">
        <v>16881</v>
      </c>
      <c r="B1341" s="33" t="s">
        <v>9354</v>
      </c>
      <c r="C1341" s="35" t="s">
        <v>117</v>
      </c>
      <c r="D1341" s="28" t="s">
        <v>1533</v>
      </c>
      <c r="E1341" s="107">
        <v>6.666666666666667</v>
      </c>
      <c r="F1341" s="27" t="s">
        <v>9</v>
      </c>
      <c r="G1341" s="29" t="s">
        <v>8146</v>
      </c>
      <c r="H1341" s="110" t="s">
        <v>5505</v>
      </c>
    </row>
    <row r="1342" spans="1:8" ht="17.25" customHeight="1">
      <c r="A1342" s="27" t="s">
        <v>16881</v>
      </c>
      <c r="B1342" s="33" t="s">
        <v>9354</v>
      </c>
      <c r="C1342" s="35" t="s">
        <v>117</v>
      </c>
      <c r="D1342" s="28" t="s">
        <v>1534</v>
      </c>
      <c r="E1342" s="107">
        <v>5.8833333333333337</v>
      </c>
      <c r="F1342" s="27" t="s">
        <v>9</v>
      </c>
      <c r="G1342" s="29" t="s">
        <v>8146</v>
      </c>
      <c r="H1342" s="110" t="s">
        <v>5506</v>
      </c>
    </row>
    <row r="1343" spans="1:8" ht="17.25" customHeight="1">
      <c r="A1343" s="27" t="s">
        <v>16881</v>
      </c>
      <c r="B1343" s="33" t="s">
        <v>9354</v>
      </c>
      <c r="C1343" s="35" t="s">
        <v>117</v>
      </c>
      <c r="D1343" s="28" t="s">
        <v>1535</v>
      </c>
      <c r="E1343" s="107">
        <v>6.333333333333333</v>
      </c>
      <c r="F1343" s="27" t="s">
        <v>9</v>
      </c>
      <c r="G1343" s="29" t="s">
        <v>8146</v>
      </c>
      <c r="H1343" s="110" t="s">
        <v>5507</v>
      </c>
    </row>
    <row r="1344" spans="1:8" ht="17.25" customHeight="1">
      <c r="A1344" s="27" t="s">
        <v>16881</v>
      </c>
      <c r="B1344" s="33" t="s">
        <v>9354</v>
      </c>
      <c r="C1344" s="35" t="s">
        <v>117</v>
      </c>
      <c r="D1344" s="28" t="s">
        <v>1536</v>
      </c>
      <c r="E1344" s="107">
        <v>6</v>
      </c>
      <c r="F1344" s="27" t="s">
        <v>9</v>
      </c>
      <c r="G1344" s="29" t="s">
        <v>8146</v>
      </c>
      <c r="H1344" s="110" t="s">
        <v>5508</v>
      </c>
    </row>
    <row r="1345" spans="1:8" ht="17.25" customHeight="1">
      <c r="A1345" s="27" t="s">
        <v>16881</v>
      </c>
      <c r="B1345" s="33" t="s">
        <v>9354</v>
      </c>
      <c r="C1345" s="35" t="s">
        <v>117</v>
      </c>
      <c r="D1345" s="28" t="s">
        <v>1537</v>
      </c>
      <c r="E1345" s="107">
        <v>6.666666666666667</v>
      </c>
      <c r="F1345" s="27" t="s">
        <v>9</v>
      </c>
      <c r="G1345" s="29" t="s">
        <v>8146</v>
      </c>
      <c r="H1345" s="110" t="s">
        <v>5509</v>
      </c>
    </row>
    <row r="1346" spans="1:8" ht="17.25" customHeight="1">
      <c r="A1346" s="27" t="s">
        <v>16881</v>
      </c>
      <c r="B1346" s="33" t="s">
        <v>9354</v>
      </c>
      <c r="C1346" s="35" t="s">
        <v>117</v>
      </c>
      <c r="D1346" s="28" t="s">
        <v>1538</v>
      </c>
      <c r="E1346" s="107">
        <v>6.0333333333333332</v>
      </c>
      <c r="F1346" s="27" t="s">
        <v>9</v>
      </c>
      <c r="G1346" s="29" t="s">
        <v>8146</v>
      </c>
      <c r="H1346" s="110" t="s">
        <v>5510</v>
      </c>
    </row>
    <row r="1347" spans="1:8" ht="17.25" customHeight="1">
      <c r="A1347" s="27" t="s">
        <v>16881</v>
      </c>
      <c r="B1347" s="33" t="s">
        <v>9354</v>
      </c>
      <c r="C1347" s="35" t="s">
        <v>117</v>
      </c>
      <c r="D1347" s="28" t="s">
        <v>1539</v>
      </c>
      <c r="E1347" s="107">
        <v>6.1833333333333336</v>
      </c>
      <c r="F1347" s="27" t="s">
        <v>9</v>
      </c>
      <c r="G1347" s="29" t="s">
        <v>8146</v>
      </c>
      <c r="H1347" s="110" t="s">
        <v>5511</v>
      </c>
    </row>
    <row r="1348" spans="1:8" ht="17.25" customHeight="1">
      <c r="A1348" s="27" t="s">
        <v>16881</v>
      </c>
      <c r="B1348" s="33" t="s">
        <v>9354</v>
      </c>
      <c r="C1348" s="35" t="s">
        <v>117</v>
      </c>
      <c r="D1348" s="28" t="s">
        <v>1540</v>
      </c>
      <c r="E1348" s="107">
        <v>6.666666666666667</v>
      </c>
      <c r="F1348" s="27" t="s">
        <v>9</v>
      </c>
      <c r="G1348" s="29" t="s">
        <v>8146</v>
      </c>
      <c r="H1348" s="110" t="s">
        <v>5512</v>
      </c>
    </row>
    <row r="1349" spans="1:8" ht="17.25" customHeight="1">
      <c r="A1349" s="27" t="s">
        <v>16881</v>
      </c>
      <c r="B1349" s="33" t="s">
        <v>9354</v>
      </c>
      <c r="C1349" s="35" t="s">
        <v>117</v>
      </c>
      <c r="D1349" s="28" t="s">
        <v>1541</v>
      </c>
      <c r="E1349" s="107">
        <v>6.583333333333333</v>
      </c>
      <c r="F1349" s="27" t="s">
        <v>9</v>
      </c>
      <c r="G1349" s="29" t="s">
        <v>8146</v>
      </c>
      <c r="H1349" s="110" t="s">
        <v>5513</v>
      </c>
    </row>
    <row r="1350" spans="1:8" ht="17.25" customHeight="1">
      <c r="A1350" s="27" t="s">
        <v>16881</v>
      </c>
      <c r="B1350" s="33" t="s">
        <v>9355</v>
      </c>
      <c r="C1350" s="35" t="s">
        <v>134</v>
      </c>
      <c r="D1350" s="28" t="s">
        <v>1542</v>
      </c>
      <c r="E1350" s="107">
        <v>7.8833333333333337</v>
      </c>
      <c r="F1350" s="27" t="s">
        <v>9</v>
      </c>
      <c r="G1350" s="29" t="s">
        <v>8146</v>
      </c>
      <c r="H1350" s="110" t="s">
        <v>5514</v>
      </c>
    </row>
    <row r="1351" spans="1:8" ht="17.25" customHeight="1">
      <c r="A1351" s="27" t="s">
        <v>16881</v>
      </c>
      <c r="B1351" s="33" t="s">
        <v>9355</v>
      </c>
      <c r="C1351" s="35" t="s">
        <v>134</v>
      </c>
      <c r="D1351" s="28" t="s">
        <v>1543</v>
      </c>
      <c r="E1351" s="107">
        <v>8.4666666666666668</v>
      </c>
      <c r="F1351" s="27" t="s">
        <v>9</v>
      </c>
      <c r="G1351" s="29" t="s">
        <v>8146</v>
      </c>
      <c r="H1351" s="110" t="s">
        <v>5515</v>
      </c>
    </row>
    <row r="1352" spans="1:8" ht="17.25" customHeight="1">
      <c r="A1352" s="27" t="s">
        <v>16881</v>
      </c>
      <c r="B1352" s="33" t="s">
        <v>9355</v>
      </c>
      <c r="C1352" s="35" t="s">
        <v>134</v>
      </c>
      <c r="D1352" s="28" t="s">
        <v>1544</v>
      </c>
      <c r="E1352" s="107">
        <v>7.1833333333333336</v>
      </c>
      <c r="F1352" s="27" t="s">
        <v>9</v>
      </c>
      <c r="G1352" s="29" t="s">
        <v>8146</v>
      </c>
      <c r="H1352" s="110" t="s">
        <v>5516</v>
      </c>
    </row>
    <row r="1353" spans="1:8" ht="17.25" customHeight="1">
      <c r="A1353" s="27" t="s">
        <v>16881</v>
      </c>
      <c r="B1353" s="33" t="s">
        <v>9355</v>
      </c>
      <c r="C1353" s="35" t="s">
        <v>134</v>
      </c>
      <c r="D1353" s="28" t="s">
        <v>1545</v>
      </c>
      <c r="E1353" s="107">
        <v>7.2833333333333332</v>
      </c>
      <c r="F1353" s="27" t="s">
        <v>9</v>
      </c>
      <c r="G1353" s="29" t="s">
        <v>8146</v>
      </c>
      <c r="H1353" s="110" t="s">
        <v>5517</v>
      </c>
    </row>
    <row r="1354" spans="1:8" ht="17.25" customHeight="1">
      <c r="A1354" s="27" t="s">
        <v>16881</v>
      </c>
      <c r="B1354" s="33" t="s">
        <v>9355</v>
      </c>
      <c r="C1354" s="35" t="s">
        <v>134</v>
      </c>
      <c r="D1354" s="28" t="s">
        <v>1546</v>
      </c>
      <c r="E1354" s="107">
        <v>6.4833333333333334</v>
      </c>
      <c r="F1354" s="27" t="s">
        <v>9</v>
      </c>
      <c r="G1354" s="29" t="s">
        <v>8146</v>
      </c>
      <c r="H1354" s="110" t="s">
        <v>5518</v>
      </c>
    </row>
    <row r="1355" spans="1:8" ht="17.25" customHeight="1">
      <c r="A1355" s="27" t="s">
        <v>16881</v>
      </c>
      <c r="B1355" s="33" t="s">
        <v>9355</v>
      </c>
      <c r="C1355" s="35" t="s">
        <v>134</v>
      </c>
      <c r="D1355" s="28" t="s">
        <v>1547</v>
      </c>
      <c r="E1355" s="107">
        <v>7.45</v>
      </c>
      <c r="F1355" s="27" t="s">
        <v>9</v>
      </c>
      <c r="G1355" s="29" t="s">
        <v>8146</v>
      </c>
      <c r="H1355" s="110" t="s">
        <v>5519</v>
      </c>
    </row>
    <row r="1356" spans="1:8" ht="17.25" customHeight="1">
      <c r="A1356" s="27" t="s">
        <v>16881</v>
      </c>
      <c r="B1356" s="33" t="s">
        <v>9355</v>
      </c>
      <c r="C1356" s="35" t="s">
        <v>94</v>
      </c>
      <c r="D1356" s="28" t="s">
        <v>1548</v>
      </c>
      <c r="E1356" s="107">
        <v>6.6833333333333336</v>
      </c>
      <c r="F1356" s="27" t="s">
        <v>9</v>
      </c>
      <c r="G1356" s="29" t="s">
        <v>8146</v>
      </c>
      <c r="H1356" s="110" t="s">
        <v>5520</v>
      </c>
    </row>
    <row r="1357" spans="1:8" ht="17.25" customHeight="1">
      <c r="A1357" s="27" t="s">
        <v>16881</v>
      </c>
      <c r="B1357" s="33" t="s">
        <v>9355</v>
      </c>
      <c r="C1357" s="35" t="s">
        <v>94</v>
      </c>
      <c r="D1357" s="28" t="s">
        <v>1549</v>
      </c>
      <c r="E1357" s="107">
        <v>7.2833333333333332</v>
      </c>
      <c r="F1357" s="27" t="s">
        <v>9</v>
      </c>
      <c r="G1357" s="29" t="s">
        <v>8146</v>
      </c>
      <c r="H1357" s="110" t="s">
        <v>5521</v>
      </c>
    </row>
    <row r="1358" spans="1:8" ht="17.25" customHeight="1">
      <c r="A1358" s="27" t="s">
        <v>16881</v>
      </c>
      <c r="B1358" s="33" t="s">
        <v>9355</v>
      </c>
      <c r="C1358" s="35" t="s">
        <v>94</v>
      </c>
      <c r="D1358" s="28" t="s">
        <v>1550</v>
      </c>
      <c r="E1358" s="107">
        <v>8.7333333333333325</v>
      </c>
      <c r="F1358" s="27" t="s">
        <v>9</v>
      </c>
      <c r="G1358" s="29" t="s">
        <v>8146</v>
      </c>
      <c r="H1358" s="110" t="s">
        <v>5522</v>
      </c>
    </row>
    <row r="1359" spans="1:8" ht="17.25" customHeight="1">
      <c r="A1359" s="27" t="s">
        <v>16881</v>
      </c>
      <c r="B1359" s="33" t="s">
        <v>9355</v>
      </c>
      <c r="C1359" s="35" t="s">
        <v>94</v>
      </c>
      <c r="D1359" s="28" t="s">
        <v>1551</v>
      </c>
      <c r="E1359" s="107">
        <v>7.8666666666666663</v>
      </c>
      <c r="F1359" s="27" t="s">
        <v>9</v>
      </c>
      <c r="G1359" s="29" t="s">
        <v>8146</v>
      </c>
      <c r="H1359" s="110" t="s">
        <v>5523</v>
      </c>
    </row>
    <row r="1360" spans="1:8" ht="17.25" customHeight="1">
      <c r="A1360" s="27" t="s">
        <v>16881</v>
      </c>
      <c r="B1360" s="33" t="s">
        <v>9355</v>
      </c>
      <c r="C1360" s="35" t="s">
        <v>94</v>
      </c>
      <c r="D1360" s="28" t="s">
        <v>1552</v>
      </c>
      <c r="E1360" s="107">
        <v>7.7666666666666666</v>
      </c>
      <c r="F1360" s="27" t="s">
        <v>9</v>
      </c>
      <c r="G1360" s="29" t="s">
        <v>8146</v>
      </c>
      <c r="H1360" s="110" t="s">
        <v>5524</v>
      </c>
    </row>
    <row r="1361" spans="1:8" ht="17.25" customHeight="1">
      <c r="A1361" s="27" t="s">
        <v>16881</v>
      </c>
      <c r="B1361" s="33" t="s">
        <v>9355</v>
      </c>
      <c r="C1361" s="35" t="s">
        <v>94</v>
      </c>
      <c r="D1361" s="28" t="s">
        <v>1553</v>
      </c>
      <c r="E1361" s="107">
        <v>8.0833333333333339</v>
      </c>
      <c r="F1361" s="27" t="s">
        <v>9</v>
      </c>
      <c r="G1361" s="29" t="s">
        <v>8146</v>
      </c>
      <c r="H1361" s="110" t="s">
        <v>5525</v>
      </c>
    </row>
    <row r="1362" spans="1:8" ht="17.25" customHeight="1">
      <c r="A1362" s="27" t="s">
        <v>16881</v>
      </c>
      <c r="B1362" s="33" t="s">
        <v>9355</v>
      </c>
      <c r="C1362" s="35" t="s">
        <v>94</v>
      </c>
      <c r="D1362" s="28" t="s">
        <v>1554</v>
      </c>
      <c r="E1362" s="107">
        <v>8.25</v>
      </c>
      <c r="F1362" s="27" t="s">
        <v>9</v>
      </c>
      <c r="G1362" s="29" t="s">
        <v>8146</v>
      </c>
      <c r="H1362" s="110" t="s">
        <v>5526</v>
      </c>
    </row>
    <row r="1363" spans="1:8" ht="17.25" customHeight="1">
      <c r="A1363" s="27" t="s">
        <v>16881</v>
      </c>
      <c r="B1363" s="33" t="s">
        <v>9355</v>
      </c>
      <c r="C1363" s="35" t="s">
        <v>94</v>
      </c>
      <c r="D1363" s="28" t="s">
        <v>1555</v>
      </c>
      <c r="E1363" s="107">
        <v>7.583333333333333</v>
      </c>
      <c r="F1363" s="27" t="s">
        <v>9</v>
      </c>
      <c r="G1363" s="29" t="s">
        <v>8146</v>
      </c>
      <c r="H1363" s="110" t="s">
        <v>5527</v>
      </c>
    </row>
    <row r="1364" spans="1:8" ht="17.25" customHeight="1">
      <c r="A1364" s="27" t="s">
        <v>16881</v>
      </c>
      <c r="B1364" s="33" t="s">
        <v>9355</v>
      </c>
      <c r="C1364" s="35" t="s">
        <v>94</v>
      </c>
      <c r="D1364" s="28" t="s">
        <v>1556</v>
      </c>
      <c r="E1364" s="107">
        <v>7.6166666666666663</v>
      </c>
      <c r="F1364" s="27" t="s">
        <v>9</v>
      </c>
      <c r="G1364" s="29" t="s">
        <v>8146</v>
      </c>
      <c r="H1364" s="110" t="s">
        <v>5528</v>
      </c>
    </row>
    <row r="1365" spans="1:8" ht="17.25" customHeight="1">
      <c r="A1365" s="27" t="s">
        <v>16881</v>
      </c>
      <c r="B1365" s="33" t="s">
        <v>9354</v>
      </c>
      <c r="C1365" s="35" t="s">
        <v>95</v>
      </c>
      <c r="D1365" s="28" t="s">
        <v>1557</v>
      </c>
      <c r="E1365" s="107">
        <v>5.5166666666666666</v>
      </c>
      <c r="F1365" s="27" t="s">
        <v>9</v>
      </c>
      <c r="G1365" s="29" t="s">
        <v>8146</v>
      </c>
      <c r="H1365" s="110" t="s">
        <v>5529</v>
      </c>
    </row>
    <row r="1366" spans="1:8" ht="17.25" customHeight="1">
      <c r="A1366" s="27" t="s">
        <v>16881</v>
      </c>
      <c r="B1366" s="33" t="s">
        <v>9354</v>
      </c>
      <c r="C1366" s="35" t="s">
        <v>95</v>
      </c>
      <c r="D1366" s="28" t="s">
        <v>1558</v>
      </c>
      <c r="E1366" s="107">
        <v>6</v>
      </c>
      <c r="F1366" s="27" t="s">
        <v>9</v>
      </c>
      <c r="G1366" s="29" t="s">
        <v>8146</v>
      </c>
      <c r="H1366" s="110" t="s">
        <v>5530</v>
      </c>
    </row>
    <row r="1367" spans="1:8" ht="17.25" customHeight="1">
      <c r="A1367" s="27" t="s">
        <v>16881</v>
      </c>
      <c r="B1367" s="33" t="s">
        <v>9354</v>
      </c>
      <c r="C1367" s="35" t="s">
        <v>95</v>
      </c>
      <c r="D1367" s="28" t="s">
        <v>1559</v>
      </c>
      <c r="E1367" s="107">
        <v>7.05</v>
      </c>
      <c r="F1367" s="27" t="s">
        <v>9</v>
      </c>
      <c r="G1367" s="29" t="s">
        <v>8146</v>
      </c>
      <c r="H1367" s="110" t="s">
        <v>5531</v>
      </c>
    </row>
    <row r="1368" spans="1:8" ht="17.25" customHeight="1">
      <c r="A1368" s="27" t="s">
        <v>16881</v>
      </c>
      <c r="B1368" s="33" t="s">
        <v>9355</v>
      </c>
      <c r="C1368" s="35" t="s">
        <v>118</v>
      </c>
      <c r="D1368" s="28" t="s">
        <v>1560</v>
      </c>
      <c r="E1368" s="107">
        <v>7.05</v>
      </c>
      <c r="F1368" s="27" t="s">
        <v>9</v>
      </c>
      <c r="G1368" s="29" t="s">
        <v>8146</v>
      </c>
      <c r="H1368" s="110" t="s">
        <v>5532</v>
      </c>
    </row>
    <row r="1369" spans="1:8" ht="17.25" customHeight="1">
      <c r="A1369" s="27" t="s">
        <v>16881</v>
      </c>
      <c r="B1369" s="33" t="s">
        <v>9355</v>
      </c>
      <c r="C1369" s="35" t="s">
        <v>118</v>
      </c>
      <c r="D1369" s="28" t="s">
        <v>1561</v>
      </c>
      <c r="E1369" s="107">
        <v>7.0166666666666666</v>
      </c>
      <c r="F1369" s="27" t="s">
        <v>9</v>
      </c>
      <c r="G1369" s="29" t="s">
        <v>8146</v>
      </c>
      <c r="H1369" s="110" t="s">
        <v>5533</v>
      </c>
    </row>
    <row r="1370" spans="1:8" ht="17.25" customHeight="1">
      <c r="A1370" s="27" t="s">
        <v>16881</v>
      </c>
      <c r="B1370" s="33" t="s">
        <v>9355</v>
      </c>
      <c r="C1370" s="35" t="s">
        <v>118</v>
      </c>
      <c r="D1370" s="28" t="s">
        <v>1562</v>
      </c>
      <c r="E1370" s="107">
        <v>6.7333333333333334</v>
      </c>
      <c r="F1370" s="27" t="s">
        <v>9</v>
      </c>
      <c r="G1370" s="29" t="s">
        <v>8146</v>
      </c>
      <c r="H1370" s="110" t="s">
        <v>5534</v>
      </c>
    </row>
    <row r="1371" spans="1:8" ht="17.25" customHeight="1">
      <c r="A1371" s="27" t="s">
        <v>16881</v>
      </c>
      <c r="B1371" s="33" t="s">
        <v>9355</v>
      </c>
      <c r="C1371" s="35" t="s">
        <v>118</v>
      </c>
      <c r="D1371" s="28" t="s">
        <v>1563</v>
      </c>
      <c r="E1371" s="107">
        <v>7.333333333333333</v>
      </c>
      <c r="F1371" s="27" t="s">
        <v>9</v>
      </c>
      <c r="G1371" s="29" t="s">
        <v>8146</v>
      </c>
      <c r="H1371" s="110" t="s">
        <v>5535</v>
      </c>
    </row>
    <row r="1372" spans="1:8" ht="17.25" customHeight="1">
      <c r="A1372" s="27" t="s">
        <v>16881</v>
      </c>
      <c r="B1372" s="33" t="s">
        <v>9355</v>
      </c>
      <c r="C1372" s="35" t="s">
        <v>118</v>
      </c>
      <c r="D1372" s="28" t="s">
        <v>1564</v>
      </c>
      <c r="E1372" s="107">
        <v>7.6</v>
      </c>
      <c r="F1372" s="27" t="s">
        <v>9</v>
      </c>
      <c r="G1372" s="29" t="s">
        <v>8146</v>
      </c>
      <c r="H1372" s="110" t="s">
        <v>5536</v>
      </c>
    </row>
    <row r="1373" spans="1:8" ht="17.25" customHeight="1">
      <c r="A1373" s="27" t="s">
        <v>16881</v>
      </c>
      <c r="B1373" s="33" t="s">
        <v>9355</v>
      </c>
      <c r="C1373" s="35" t="s">
        <v>118</v>
      </c>
      <c r="D1373" s="28" t="s">
        <v>1565</v>
      </c>
      <c r="E1373" s="107">
        <v>7.4</v>
      </c>
      <c r="F1373" s="27" t="s">
        <v>9</v>
      </c>
      <c r="G1373" s="29" t="s">
        <v>8146</v>
      </c>
      <c r="H1373" s="110" t="s">
        <v>5537</v>
      </c>
    </row>
    <row r="1374" spans="1:8" ht="17.25" customHeight="1">
      <c r="A1374" s="27" t="s">
        <v>16881</v>
      </c>
      <c r="B1374" s="33" t="s">
        <v>9355</v>
      </c>
      <c r="C1374" s="35" t="s">
        <v>118</v>
      </c>
      <c r="D1374" s="28" t="s">
        <v>1566</v>
      </c>
      <c r="E1374" s="107">
        <v>6.0666666666666664</v>
      </c>
      <c r="F1374" s="27" t="s">
        <v>9</v>
      </c>
      <c r="G1374" s="29" t="s">
        <v>8146</v>
      </c>
      <c r="H1374" s="110" t="s">
        <v>5538</v>
      </c>
    </row>
    <row r="1375" spans="1:8" ht="17.25" customHeight="1">
      <c r="A1375" s="27" t="s">
        <v>16881</v>
      </c>
      <c r="B1375" s="33" t="s">
        <v>9355</v>
      </c>
      <c r="C1375" s="35" t="s">
        <v>118</v>
      </c>
      <c r="D1375" s="28" t="s">
        <v>1567</v>
      </c>
      <c r="E1375" s="107">
        <v>7.2833333333333332</v>
      </c>
      <c r="F1375" s="27" t="s">
        <v>9</v>
      </c>
      <c r="G1375" s="29" t="s">
        <v>8146</v>
      </c>
      <c r="H1375" s="110" t="s">
        <v>5539</v>
      </c>
    </row>
    <row r="1376" spans="1:8" ht="17.25" customHeight="1">
      <c r="A1376" s="27" t="s">
        <v>16881</v>
      </c>
      <c r="B1376" s="33" t="s">
        <v>9355</v>
      </c>
      <c r="C1376" s="35" t="s">
        <v>118</v>
      </c>
      <c r="D1376" s="28" t="s">
        <v>1568</v>
      </c>
      <c r="E1376" s="107">
        <v>7.65</v>
      </c>
      <c r="F1376" s="27" t="s">
        <v>9</v>
      </c>
      <c r="G1376" s="29" t="s">
        <v>8146</v>
      </c>
      <c r="H1376" s="110" t="s">
        <v>5540</v>
      </c>
    </row>
    <row r="1377" spans="1:8" ht="17.25" customHeight="1">
      <c r="A1377" s="27" t="s">
        <v>16881</v>
      </c>
      <c r="B1377" s="33" t="s">
        <v>9355</v>
      </c>
      <c r="C1377" s="35" t="s">
        <v>135</v>
      </c>
      <c r="D1377" s="28" t="s">
        <v>1569</v>
      </c>
      <c r="E1377" s="107">
        <v>7.5</v>
      </c>
      <c r="F1377" s="27" t="s">
        <v>9</v>
      </c>
      <c r="G1377" s="29" t="s">
        <v>8146</v>
      </c>
      <c r="H1377" s="110" t="s">
        <v>5541</v>
      </c>
    </row>
    <row r="1378" spans="1:8" ht="17.25" customHeight="1">
      <c r="A1378" s="27" t="s">
        <v>16881</v>
      </c>
      <c r="B1378" s="33" t="s">
        <v>9355</v>
      </c>
      <c r="C1378" s="35" t="s">
        <v>135</v>
      </c>
      <c r="D1378" s="28" t="s">
        <v>1570</v>
      </c>
      <c r="E1378" s="107">
        <v>8.1666666666666661</v>
      </c>
      <c r="F1378" s="27" t="s">
        <v>9</v>
      </c>
      <c r="G1378" s="29" t="s">
        <v>8146</v>
      </c>
      <c r="H1378" s="110" t="s">
        <v>5542</v>
      </c>
    </row>
    <row r="1379" spans="1:8" ht="17.25" customHeight="1">
      <c r="A1379" s="27" t="s">
        <v>16881</v>
      </c>
      <c r="B1379" s="33" t="s">
        <v>9355</v>
      </c>
      <c r="C1379" s="35" t="s">
        <v>135</v>
      </c>
      <c r="D1379" s="28" t="s">
        <v>1571</v>
      </c>
      <c r="E1379" s="107">
        <v>8.8333333333333339</v>
      </c>
      <c r="F1379" s="27" t="s">
        <v>9</v>
      </c>
      <c r="G1379" s="29" t="s">
        <v>8146</v>
      </c>
      <c r="H1379" s="110" t="s">
        <v>5543</v>
      </c>
    </row>
    <row r="1380" spans="1:8" ht="17.25" customHeight="1">
      <c r="A1380" s="27" t="s">
        <v>16881</v>
      </c>
      <c r="B1380" s="33" t="s">
        <v>9355</v>
      </c>
      <c r="C1380" s="35" t="s">
        <v>135</v>
      </c>
      <c r="D1380" s="28" t="s">
        <v>1572</v>
      </c>
      <c r="E1380" s="107">
        <v>8.5333333333333332</v>
      </c>
      <c r="F1380" s="27" t="s">
        <v>9</v>
      </c>
      <c r="G1380" s="29" t="s">
        <v>8146</v>
      </c>
      <c r="H1380" s="110" t="s">
        <v>5544</v>
      </c>
    </row>
    <row r="1381" spans="1:8" ht="17.25" customHeight="1">
      <c r="A1381" s="27" t="s">
        <v>16881</v>
      </c>
      <c r="B1381" s="33" t="s">
        <v>9355</v>
      </c>
      <c r="C1381" s="35" t="s">
        <v>135</v>
      </c>
      <c r="D1381" s="28" t="s">
        <v>1573</v>
      </c>
      <c r="E1381" s="107">
        <v>8.5500000000000007</v>
      </c>
      <c r="F1381" s="27" t="s">
        <v>9</v>
      </c>
      <c r="G1381" s="29" t="s">
        <v>8146</v>
      </c>
      <c r="H1381" s="110" t="s">
        <v>5545</v>
      </c>
    </row>
    <row r="1382" spans="1:8" ht="17.25" customHeight="1">
      <c r="A1382" s="27" t="s">
        <v>16881</v>
      </c>
      <c r="B1382" s="33" t="s">
        <v>9355</v>
      </c>
      <c r="C1382" s="35" t="s">
        <v>135</v>
      </c>
      <c r="D1382" s="28" t="s">
        <v>1574</v>
      </c>
      <c r="E1382" s="107">
        <v>8.3666666666666671</v>
      </c>
      <c r="F1382" s="27" t="s">
        <v>9</v>
      </c>
      <c r="G1382" s="29" t="s">
        <v>8146</v>
      </c>
      <c r="H1382" s="110" t="s">
        <v>5546</v>
      </c>
    </row>
    <row r="1383" spans="1:8" ht="17.25" customHeight="1">
      <c r="A1383" s="27" t="s">
        <v>16881</v>
      </c>
      <c r="B1383" s="33" t="s">
        <v>9355</v>
      </c>
      <c r="C1383" s="35" t="s">
        <v>135</v>
      </c>
      <c r="D1383" s="28" t="s">
        <v>1575</v>
      </c>
      <c r="E1383" s="107">
        <v>8.9499999999999993</v>
      </c>
      <c r="F1383" s="27" t="s">
        <v>9</v>
      </c>
      <c r="G1383" s="29" t="s">
        <v>8146</v>
      </c>
      <c r="H1383" s="110" t="s">
        <v>5547</v>
      </c>
    </row>
    <row r="1384" spans="1:8" ht="17.25" customHeight="1">
      <c r="A1384" s="27" t="s">
        <v>16881</v>
      </c>
      <c r="B1384" s="33" t="s">
        <v>9355</v>
      </c>
      <c r="C1384" s="35" t="s">
        <v>135</v>
      </c>
      <c r="D1384" s="28" t="s">
        <v>1576</v>
      </c>
      <c r="E1384" s="107">
        <v>8.5500000000000007</v>
      </c>
      <c r="F1384" s="27" t="s">
        <v>9</v>
      </c>
      <c r="G1384" s="29" t="s">
        <v>8146</v>
      </c>
      <c r="H1384" s="110" t="s">
        <v>5548</v>
      </c>
    </row>
    <row r="1385" spans="1:8" ht="17.25" customHeight="1">
      <c r="A1385" s="27" t="s">
        <v>16881</v>
      </c>
      <c r="B1385" s="33" t="s">
        <v>23</v>
      </c>
      <c r="C1385" s="35" t="s">
        <v>96</v>
      </c>
      <c r="D1385" s="28" t="s">
        <v>1577</v>
      </c>
      <c r="E1385" s="107">
        <v>5.65</v>
      </c>
      <c r="F1385" s="27" t="s">
        <v>9</v>
      </c>
      <c r="G1385" s="29" t="s">
        <v>8146</v>
      </c>
      <c r="H1385" s="110" t="s">
        <v>5549</v>
      </c>
    </row>
    <row r="1386" spans="1:8" ht="17.25" customHeight="1">
      <c r="A1386" s="27" t="s">
        <v>16881</v>
      </c>
      <c r="B1386" s="33" t="s">
        <v>23</v>
      </c>
      <c r="C1386" s="35" t="s">
        <v>96</v>
      </c>
      <c r="D1386" s="28" t="s">
        <v>1578</v>
      </c>
      <c r="E1386" s="107">
        <v>7.4833333333333334</v>
      </c>
      <c r="F1386" s="27" t="s">
        <v>9</v>
      </c>
      <c r="G1386" s="29" t="s">
        <v>8146</v>
      </c>
      <c r="H1386" s="110" t="s">
        <v>5550</v>
      </c>
    </row>
    <row r="1387" spans="1:8" ht="17.25" customHeight="1">
      <c r="A1387" s="27" t="s">
        <v>16881</v>
      </c>
      <c r="B1387" s="33" t="s">
        <v>23</v>
      </c>
      <c r="C1387" s="35" t="s">
        <v>96</v>
      </c>
      <c r="D1387" s="28" t="s">
        <v>1579</v>
      </c>
      <c r="E1387" s="107">
        <v>6.75</v>
      </c>
      <c r="F1387" s="27" t="s">
        <v>9</v>
      </c>
      <c r="G1387" s="29" t="s">
        <v>8146</v>
      </c>
      <c r="H1387" s="110" t="s">
        <v>5551</v>
      </c>
    </row>
    <row r="1388" spans="1:8" ht="17.25" customHeight="1">
      <c r="A1388" s="27" t="s">
        <v>16881</v>
      </c>
      <c r="B1388" s="33" t="s">
        <v>23</v>
      </c>
      <c r="C1388" s="35" t="s">
        <v>96</v>
      </c>
      <c r="D1388" s="28" t="s">
        <v>1580</v>
      </c>
      <c r="E1388" s="107">
        <v>6.4666666666666668</v>
      </c>
      <c r="F1388" s="27" t="s">
        <v>9</v>
      </c>
      <c r="G1388" s="29" t="s">
        <v>8146</v>
      </c>
      <c r="H1388" s="110" t="s">
        <v>5552</v>
      </c>
    </row>
    <row r="1389" spans="1:8" ht="17.25" customHeight="1">
      <c r="A1389" s="27" t="s">
        <v>16881</v>
      </c>
      <c r="B1389" s="33" t="s">
        <v>23</v>
      </c>
      <c r="C1389" s="35" t="s">
        <v>96</v>
      </c>
      <c r="D1389" s="28" t="s">
        <v>1581</v>
      </c>
      <c r="E1389" s="107">
        <v>6.35</v>
      </c>
      <c r="F1389" s="27" t="s">
        <v>9</v>
      </c>
      <c r="G1389" s="29" t="s">
        <v>8146</v>
      </c>
      <c r="H1389" s="110" t="s">
        <v>5553</v>
      </c>
    </row>
    <row r="1390" spans="1:8" ht="17.25" customHeight="1">
      <c r="A1390" s="27" t="s">
        <v>16881</v>
      </c>
      <c r="B1390" s="33" t="s">
        <v>23</v>
      </c>
      <c r="C1390" s="35" t="s">
        <v>96</v>
      </c>
      <c r="D1390" s="28" t="s">
        <v>1582</v>
      </c>
      <c r="E1390" s="107">
        <v>7.4833333333333334</v>
      </c>
      <c r="F1390" s="27" t="s">
        <v>9</v>
      </c>
      <c r="G1390" s="29" t="s">
        <v>8146</v>
      </c>
      <c r="H1390" s="110" t="s">
        <v>5554</v>
      </c>
    </row>
    <row r="1391" spans="1:8" ht="17.25" customHeight="1">
      <c r="A1391" s="27" t="s">
        <v>16881</v>
      </c>
      <c r="B1391" s="33" t="s">
        <v>23</v>
      </c>
      <c r="C1391" s="35" t="s">
        <v>96</v>
      </c>
      <c r="D1391" s="28" t="s">
        <v>1583</v>
      </c>
      <c r="E1391" s="107">
        <v>7.1</v>
      </c>
      <c r="F1391" s="27" t="s">
        <v>9</v>
      </c>
      <c r="G1391" s="29" t="s">
        <v>8146</v>
      </c>
      <c r="H1391" s="110" t="s">
        <v>5555</v>
      </c>
    </row>
    <row r="1392" spans="1:8" ht="17.25" customHeight="1">
      <c r="A1392" s="27" t="s">
        <v>16881</v>
      </c>
      <c r="B1392" s="33" t="s">
        <v>23</v>
      </c>
      <c r="C1392" s="35" t="s">
        <v>96</v>
      </c>
      <c r="D1392" s="28" t="s">
        <v>1584</v>
      </c>
      <c r="E1392" s="107">
        <v>7.5666666666666664</v>
      </c>
      <c r="F1392" s="27" t="s">
        <v>9</v>
      </c>
      <c r="G1392" s="29" t="s">
        <v>8146</v>
      </c>
      <c r="H1392" s="110" t="s">
        <v>5556</v>
      </c>
    </row>
    <row r="1393" spans="1:8" ht="17.25" customHeight="1">
      <c r="A1393" s="27" t="s">
        <v>16876</v>
      </c>
      <c r="B1393" s="33" t="s">
        <v>9351</v>
      </c>
      <c r="C1393" s="35" t="s">
        <v>98</v>
      </c>
      <c r="D1393" s="28" t="s">
        <v>1585</v>
      </c>
      <c r="E1393" s="107">
        <v>7.95</v>
      </c>
      <c r="F1393" s="27" t="s">
        <v>9</v>
      </c>
      <c r="G1393" s="29" t="s">
        <v>8146</v>
      </c>
      <c r="H1393" s="110" t="s">
        <v>5557</v>
      </c>
    </row>
    <row r="1394" spans="1:8" ht="17.25" customHeight="1">
      <c r="A1394" s="27" t="s">
        <v>16881</v>
      </c>
      <c r="B1394" s="33" t="s">
        <v>9356</v>
      </c>
      <c r="C1394" s="35" t="s">
        <v>97</v>
      </c>
      <c r="D1394" s="28" t="s">
        <v>1586</v>
      </c>
      <c r="E1394" s="107">
        <v>5.55</v>
      </c>
      <c r="F1394" s="27" t="s">
        <v>9</v>
      </c>
      <c r="G1394" s="29" t="s">
        <v>8146</v>
      </c>
      <c r="H1394" s="110" t="s">
        <v>5558</v>
      </c>
    </row>
    <row r="1395" spans="1:8" ht="17.25" customHeight="1">
      <c r="A1395" s="27" t="s">
        <v>16876</v>
      </c>
      <c r="B1395" s="33" t="s">
        <v>9351</v>
      </c>
      <c r="C1395" s="35" t="s">
        <v>98</v>
      </c>
      <c r="D1395" s="28" t="s">
        <v>1587</v>
      </c>
      <c r="E1395" s="107">
        <v>7.1166666666666663</v>
      </c>
      <c r="F1395" s="27" t="s">
        <v>9</v>
      </c>
      <c r="G1395" s="29" t="s">
        <v>8146</v>
      </c>
      <c r="H1395" s="110" t="s">
        <v>5559</v>
      </c>
    </row>
    <row r="1396" spans="1:8" ht="17.25" customHeight="1">
      <c r="A1396" s="27" t="s">
        <v>16881</v>
      </c>
      <c r="B1396" s="33" t="s">
        <v>9356</v>
      </c>
      <c r="C1396" s="35" t="s">
        <v>97</v>
      </c>
      <c r="D1396" s="28" t="s">
        <v>1588</v>
      </c>
      <c r="E1396" s="107">
        <v>6.6166666666666663</v>
      </c>
      <c r="F1396" s="27" t="s">
        <v>9</v>
      </c>
      <c r="G1396" s="29" t="s">
        <v>8146</v>
      </c>
      <c r="H1396" s="110" t="s">
        <v>5560</v>
      </c>
    </row>
    <row r="1397" spans="1:8" ht="17.25" customHeight="1">
      <c r="A1397" s="27" t="s">
        <v>16876</v>
      </c>
      <c r="B1397" s="33" t="s">
        <v>9351</v>
      </c>
      <c r="C1397" s="35" t="s">
        <v>98</v>
      </c>
      <c r="D1397" s="28" t="s">
        <v>1589</v>
      </c>
      <c r="E1397" s="107">
        <v>8.0333333333333332</v>
      </c>
      <c r="F1397" s="27" t="s">
        <v>9</v>
      </c>
      <c r="G1397" s="29" t="s">
        <v>8146</v>
      </c>
      <c r="H1397" s="110" t="s">
        <v>5561</v>
      </c>
    </row>
    <row r="1398" spans="1:8" ht="17.25" customHeight="1">
      <c r="A1398" s="27" t="s">
        <v>16876</v>
      </c>
      <c r="B1398" s="33" t="s">
        <v>9351</v>
      </c>
      <c r="C1398" s="35" t="s">
        <v>98</v>
      </c>
      <c r="D1398" s="28" t="s">
        <v>1590</v>
      </c>
      <c r="E1398" s="107">
        <v>8.5</v>
      </c>
      <c r="F1398" s="27" t="s">
        <v>9</v>
      </c>
      <c r="G1398" s="29" t="s">
        <v>8146</v>
      </c>
      <c r="H1398" s="110" t="s">
        <v>5562</v>
      </c>
    </row>
    <row r="1399" spans="1:8" ht="17.25" customHeight="1">
      <c r="A1399" s="27" t="s">
        <v>16876</v>
      </c>
      <c r="B1399" s="33" t="s">
        <v>9351</v>
      </c>
      <c r="C1399" s="35" t="s">
        <v>98</v>
      </c>
      <c r="D1399" s="28" t="s">
        <v>1591</v>
      </c>
      <c r="E1399" s="107">
        <v>7.8833333333333337</v>
      </c>
      <c r="F1399" s="27" t="s">
        <v>9</v>
      </c>
      <c r="G1399" s="29" t="s">
        <v>8146</v>
      </c>
      <c r="H1399" s="110" t="s">
        <v>5563</v>
      </c>
    </row>
    <row r="1400" spans="1:8" ht="17.25" customHeight="1">
      <c r="A1400" s="27" t="s">
        <v>16876</v>
      </c>
      <c r="B1400" s="33" t="s">
        <v>9351</v>
      </c>
      <c r="C1400" s="35" t="s">
        <v>98</v>
      </c>
      <c r="D1400" s="28" t="s">
        <v>1592</v>
      </c>
      <c r="E1400" s="107">
        <v>7.166666666666667</v>
      </c>
      <c r="F1400" s="27" t="s">
        <v>9</v>
      </c>
      <c r="G1400" s="29" t="s">
        <v>8146</v>
      </c>
      <c r="H1400" s="110" t="s">
        <v>5564</v>
      </c>
    </row>
    <row r="1401" spans="1:8" ht="17.25" customHeight="1">
      <c r="A1401" s="27" t="s">
        <v>16881</v>
      </c>
      <c r="B1401" s="33" t="s">
        <v>9356</v>
      </c>
      <c r="C1401" s="35" t="s">
        <v>97</v>
      </c>
      <c r="D1401" s="28" t="s">
        <v>1593</v>
      </c>
      <c r="E1401" s="107">
        <v>6.1833333333333336</v>
      </c>
      <c r="F1401" s="27" t="s">
        <v>9</v>
      </c>
      <c r="G1401" s="29" t="s">
        <v>8146</v>
      </c>
      <c r="H1401" s="110" t="s">
        <v>5565</v>
      </c>
    </row>
    <row r="1402" spans="1:8" ht="17.25" customHeight="1">
      <c r="A1402" s="27" t="s">
        <v>16876</v>
      </c>
      <c r="B1402" s="33" t="s">
        <v>9351</v>
      </c>
      <c r="C1402" s="35" t="s">
        <v>98</v>
      </c>
      <c r="D1402" s="28" t="s">
        <v>1594</v>
      </c>
      <c r="E1402" s="107">
        <v>7.95</v>
      </c>
      <c r="F1402" s="27" t="s">
        <v>9</v>
      </c>
      <c r="G1402" s="29" t="s">
        <v>8146</v>
      </c>
      <c r="H1402" s="110" t="s">
        <v>5566</v>
      </c>
    </row>
    <row r="1403" spans="1:8" ht="17.25" customHeight="1">
      <c r="A1403" s="27" t="s">
        <v>16876</v>
      </c>
      <c r="B1403" s="33" t="s">
        <v>9351</v>
      </c>
      <c r="C1403" s="35" t="s">
        <v>98</v>
      </c>
      <c r="D1403" s="28" t="s">
        <v>1595</v>
      </c>
      <c r="E1403" s="107">
        <v>7.6333333333333337</v>
      </c>
      <c r="F1403" s="27" t="s">
        <v>9</v>
      </c>
      <c r="G1403" s="29" t="s">
        <v>8146</v>
      </c>
      <c r="H1403" s="110" t="s">
        <v>5567</v>
      </c>
    </row>
    <row r="1404" spans="1:8" ht="17.25" customHeight="1">
      <c r="A1404" s="27" t="s">
        <v>16881</v>
      </c>
      <c r="B1404" s="33" t="s">
        <v>9356</v>
      </c>
      <c r="C1404" s="35" t="s">
        <v>97</v>
      </c>
      <c r="D1404" s="28" t="s">
        <v>1596</v>
      </c>
      <c r="E1404" s="107">
        <v>6.35</v>
      </c>
      <c r="F1404" s="27" t="s">
        <v>9</v>
      </c>
      <c r="G1404" s="29" t="s">
        <v>8146</v>
      </c>
      <c r="H1404" s="110" t="s">
        <v>5568</v>
      </c>
    </row>
    <row r="1405" spans="1:8" ht="17.25" customHeight="1">
      <c r="A1405" s="27" t="s">
        <v>16876</v>
      </c>
      <c r="B1405" s="33" t="s">
        <v>9351</v>
      </c>
      <c r="C1405" s="35" t="s">
        <v>98</v>
      </c>
      <c r="D1405" s="28" t="s">
        <v>1597</v>
      </c>
      <c r="E1405" s="107">
        <v>7.4</v>
      </c>
      <c r="F1405" s="27" t="s">
        <v>9</v>
      </c>
      <c r="G1405" s="29" t="s">
        <v>8146</v>
      </c>
      <c r="H1405" s="110" t="s">
        <v>5569</v>
      </c>
    </row>
    <row r="1406" spans="1:8" ht="17.25" customHeight="1">
      <c r="A1406" s="27" t="s">
        <v>16876</v>
      </c>
      <c r="B1406" s="33" t="s">
        <v>9351</v>
      </c>
      <c r="C1406" s="35" t="s">
        <v>98</v>
      </c>
      <c r="D1406" s="28" t="s">
        <v>1598</v>
      </c>
      <c r="E1406" s="107">
        <v>7.4833333333333334</v>
      </c>
      <c r="F1406" s="27" t="s">
        <v>9</v>
      </c>
      <c r="G1406" s="29" t="s">
        <v>8146</v>
      </c>
      <c r="H1406" s="110" t="s">
        <v>5570</v>
      </c>
    </row>
    <row r="1407" spans="1:8" ht="17.25" customHeight="1">
      <c r="A1407" s="27" t="s">
        <v>16876</v>
      </c>
      <c r="B1407" s="33" t="s">
        <v>9351</v>
      </c>
      <c r="C1407" s="35" t="s">
        <v>98</v>
      </c>
      <c r="D1407" s="28" t="s">
        <v>1599</v>
      </c>
      <c r="E1407" s="107">
        <v>7.6833333333333336</v>
      </c>
      <c r="F1407" s="27" t="s">
        <v>9</v>
      </c>
      <c r="G1407" s="29" t="s">
        <v>8146</v>
      </c>
      <c r="H1407" s="110" t="s">
        <v>5571</v>
      </c>
    </row>
    <row r="1408" spans="1:8" ht="17.25" customHeight="1">
      <c r="A1408" s="27" t="s">
        <v>16881</v>
      </c>
      <c r="B1408" s="33" t="s">
        <v>9356</v>
      </c>
      <c r="C1408" s="35" t="s">
        <v>97</v>
      </c>
      <c r="D1408" s="28" t="s">
        <v>1600</v>
      </c>
      <c r="E1408" s="107">
        <v>5.916666666666667</v>
      </c>
      <c r="F1408" s="27" t="s">
        <v>9</v>
      </c>
      <c r="G1408" s="29" t="s">
        <v>8146</v>
      </c>
      <c r="H1408" s="110" t="s">
        <v>5572</v>
      </c>
    </row>
    <row r="1409" spans="1:8" ht="17.25" customHeight="1">
      <c r="A1409" s="27" t="s">
        <v>16876</v>
      </c>
      <c r="B1409" s="33" t="s">
        <v>9351</v>
      </c>
      <c r="C1409" s="35" t="s">
        <v>98</v>
      </c>
      <c r="D1409" s="28" t="s">
        <v>1601</v>
      </c>
      <c r="E1409" s="107">
        <v>6.666666666666667</v>
      </c>
      <c r="F1409" s="27" t="s">
        <v>9</v>
      </c>
      <c r="G1409" s="29" t="s">
        <v>8146</v>
      </c>
      <c r="H1409" s="110" t="s">
        <v>5573</v>
      </c>
    </row>
    <row r="1410" spans="1:8" ht="17.25" customHeight="1">
      <c r="A1410" s="27" t="s">
        <v>16881</v>
      </c>
      <c r="B1410" s="33" t="s">
        <v>9358</v>
      </c>
      <c r="C1410" s="35" t="s">
        <v>120</v>
      </c>
      <c r="D1410" s="28" t="s">
        <v>1602</v>
      </c>
      <c r="E1410" s="107">
        <v>6.6</v>
      </c>
      <c r="F1410" s="27" t="s">
        <v>9</v>
      </c>
      <c r="G1410" s="29" t="s">
        <v>8146</v>
      </c>
      <c r="H1410" s="110" t="s">
        <v>5574</v>
      </c>
    </row>
    <row r="1411" spans="1:8" ht="17.25" customHeight="1">
      <c r="A1411" s="27" t="s">
        <v>16881</v>
      </c>
      <c r="B1411" s="33" t="s">
        <v>9356</v>
      </c>
      <c r="C1411" s="35" t="s">
        <v>100</v>
      </c>
      <c r="D1411" s="28" t="s">
        <v>1603</v>
      </c>
      <c r="E1411" s="107">
        <v>7.45</v>
      </c>
      <c r="F1411" s="27" t="s">
        <v>9</v>
      </c>
      <c r="G1411" s="29" t="s">
        <v>8146</v>
      </c>
      <c r="H1411" s="110" t="s">
        <v>5575</v>
      </c>
    </row>
    <row r="1412" spans="1:8" ht="17.25" customHeight="1">
      <c r="A1412" s="27" t="s">
        <v>16881</v>
      </c>
      <c r="B1412" s="33" t="s">
        <v>9358</v>
      </c>
      <c r="C1412" s="35" t="s">
        <v>120</v>
      </c>
      <c r="D1412" s="28" t="s">
        <v>1604</v>
      </c>
      <c r="E1412" s="107">
        <v>5.9833333333333334</v>
      </c>
      <c r="F1412" s="27" t="s">
        <v>9</v>
      </c>
      <c r="G1412" s="29" t="s">
        <v>8146</v>
      </c>
      <c r="H1412" s="110" t="s">
        <v>5576</v>
      </c>
    </row>
    <row r="1413" spans="1:8" ht="17.25" customHeight="1">
      <c r="A1413" s="27" t="s">
        <v>16881</v>
      </c>
      <c r="B1413" s="33" t="s">
        <v>9356</v>
      </c>
      <c r="C1413" s="35" t="s">
        <v>100</v>
      </c>
      <c r="D1413" s="28" t="s">
        <v>1605</v>
      </c>
      <c r="E1413" s="107">
        <v>7.1333333333333337</v>
      </c>
      <c r="F1413" s="27" t="s">
        <v>9</v>
      </c>
      <c r="G1413" s="29" t="s">
        <v>8146</v>
      </c>
      <c r="H1413" s="110" t="s">
        <v>5577</v>
      </c>
    </row>
    <row r="1414" spans="1:8" ht="17.25" customHeight="1">
      <c r="A1414" s="27" t="s">
        <v>16881</v>
      </c>
      <c r="B1414" s="33" t="s">
        <v>9358</v>
      </c>
      <c r="C1414" s="35" t="s">
        <v>120</v>
      </c>
      <c r="D1414" s="28" t="s">
        <v>1606</v>
      </c>
      <c r="E1414" s="107">
        <v>6.05</v>
      </c>
      <c r="F1414" s="27" t="s">
        <v>9</v>
      </c>
      <c r="G1414" s="29" t="s">
        <v>8146</v>
      </c>
      <c r="H1414" s="110" t="s">
        <v>5578</v>
      </c>
    </row>
    <row r="1415" spans="1:8" ht="17.25" customHeight="1">
      <c r="A1415" s="27" t="s">
        <v>16881</v>
      </c>
      <c r="B1415" s="33" t="s">
        <v>9356</v>
      </c>
      <c r="C1415" s="35" t="s">
        <v>100</v>
      </c>
      <c r="D1415" s="28" t="s">
        <v>1607</v>
      </c>
      <c r="E1415" s="107">
        <v>6.8666666666666663</v>
      </c>
      <c r="F1415" s="27" t="s">
        <v>9</v>
      </c>
      <c r="G1415" s="29" t="s">
        <v>8146</v>
      </c>
      <c r="H1415" s="110" t="s">
        <v>5579</v>
      </c>
    </row>
    <row r="1416" spans="1:8" ht="17.25" customHeight="1">
      <c r="A1416" s="27" t="s">
        <v>16881</v>
      </c>
      <c r="B1416" s="33" t="s">
        <v>9358</v>
      </c>
      <c r="C1416" s="35" t="s">
        <v>120</v>
      </c>
      <c r="D1416" s="28" t="s">
        <v>1608</v>
      </c>
      <c r="E1416" s="107">
        <v>6.9</v>
      </c>
      <c r="F1416" s="27" t="s">
        <v>9</v>
      </c>
      <c r="G1416" s="29" t="s">
        <v>8146</v>
      </c>
      <c r="H1416" s="110" t="s">
        <v>5580</v>
      </c>
    </row>
    <row r="1417" spans="1:8" ht="17.25" customHeight="1">
      <c r="A1417" s="27" t="s">
        <v>16876</v>
      </c>
      <c r="B1417" s="33" t="s">
        <v>9350</v>
      </c>
      <c r="C1417" s="35" t="s">
        <v>99</v>
      </c>
      <c r="D1417" s="28" t="s">
        <v>1609</v>
      </c>
      <c r="E1417" s="107">
        <v>6.15</v>
      </c>
      <c r="F1417" s="27" t="s">
        <v>9</v>
      </c>
      <c r="G1417" s="29" t="s">
        <v>8146</v>
      </c>
      <c r="H1417" s="110" t="s">
        <v>5581</v>
      </c>
    </row>
    <row r="1418" spans="1:8" ht="17.25" customHeight="1">
      <c r="A1418" s="27" t="s">
        <v>16881</v>
      </c>
      <c r="B1418" s="33" t="s">
        <v>9356</v>
      </c>
      <c r="C1418" s="35" t="s">
        <v>100</v>
      </c>
      <c r="D1418" s="28" t="s">
        <v>1610</v>
      </c>
      <c r="E1418" s="107">
        <v>6.1333333333333337</v>
      </c>
      <c r="F1418" s="27" t="s">
        <v>9</v>
      </c>
      <c r="G1418" s="29" t="s">
        <v>8146</v>
      </c>
      <c r="H1418" s="110" t="s">
        <v>13678</v>
      </c>
    </row>
    <row r="1419" spans="1:8" ht="17.25" customHeight="1">
      <c r="A1419" s="27" t="s">
        <v>16881</v>
      </c>
      <c r="B1419" s="33" t="s">
        <v>9358</v>
      </c>
      <c r="C1419" s="35" t="s">
        <v>120</v>
      </c>
      <c r="D1419" s="28" t="s">
        <v>1611</v>
      </c>
      <c r="E1419" s="107">
        <v>6.5333333333333332</v>
      </c>
      <c r="F1419" s="27" t="s">
        <v>9</v>
      </c>
      <c r="G1419" s="29" t="s">
        <v>8146</v>
      </c>
      <c r="H1419" s="110" t="s">
        <v>5582</v>
      </c>
    </row>
    <row r="1420" spans="1:8" ht="17.25" customHeight="1">
      <c r="A1420" s="27" t="s">
        <v>16876</v>
      </c>
      <c r="B1420" s="33" t="s">
        <v>9350</v>
      </c>
      <c r="C1420" s="35" t="s">
        <v>99</v>
      </c>
      <c r="D1420" s="28" t="s">
        <v>1612</v>
      </c>
      <c r="E1420" s="107">
        <v>6.0666666666666664</v>
      </c>
      <c r="F1420" s="27" t="s">
        <v>9</v>
      </c>
      <c r="G1420" s="29" t="s">
        <v>8146</v>
      </c>
      <c r="H1420" s="110" t="s">
        <v>5583</v>
      </c>
    </row>
    <row r="1421" spans="1:8" ht="17.25" customHeight="1">
      <c r="A1421" s="27" t="s">
        <v>16881</v>
      </c>
      <c r="B1421" s="33" t="s">
        <v>9358</v>
      </c>
      <c r="C1421" s="35" t="s">
        <v>120</v>
      </c>
      <c r="D1421" s="28" t="s">
        <v>1613</v>
      </c>
      <c r="E1421" s="107">
        <v>5.9</v>
      </c>
      <c r="F1421" s="27" t="s">
        <v>9</v>
      </c>
      <c r="G1421" s="29" t="s">
        <v>8146</v>
      </c>
      <c r="H1421" s="110" t="s">
        <v>5584</v>
      </c>
    </row>
    <row r="1422" spans="1:8" ht="17.25" customHeight="1">
      <c r="A1422" s="27" t="s">
        <v>16876</v>
      </c>
      <c r="B1422" s="33" t="s">
        <v>9350</v>
      </c>
      <c r="C1422" s="35" t="s">
        <v>99</v>
      </c>
      <c r="D1422" s="28" t="s">
        <v>1614</v>
      </c>
      <c r="E1422" s="107">
        <v>6.5166666666666666</v>
      </c>
      <c r="F1422" s="27" t="s">
        <v>9</v>
      </c>
      <c r="G1422" s="29" t="s">
        <v>8146</v>
      </c>
      <c r="H1422" s="110" t="s">
        <v>5585</v>
      </c>
    </row>
    <row r="1423" spans="1:8" ht="17.25" customHeight="1">
      <c r="A1423" s="27" t="s">
        <v>16881</v>
      </c>
      <c r="B1423" s="33" t="s">
        <v>9356</v>
      </c>
      <c r="C1423" s="35" t="s">
        <v>100</v>
      </c>
      <c r="D1423" s="28" t="s">
        <v>1615</v>
      </c>
      <c r="E1423" s="107">
        <v>6.0333333333333332</v>
      </c>
      <c r="F1423" s="27" t="s">
        <v>9</v>
      </c>
      <c r="G1423" s="29" t="s">
        <v>8146</v>
      </c>
      <c r="H1423" s="110" t="s">
        <v>5586</v>
      </c>
    </row>
    <row r="1424" spans="1:8" ht="17.25" customHeight="1">
      <c r="A1424" s="27" t="s">
        <v>16876</v>
      </c>
      <c r="B1424" s="33" t="s">
        <v>9350</v>
      </c>
      <c r="C1424" s="35" t="s">
        <v>99</v>
      </c>
      <c r="D1424" s="28" t="s">
        <v>1616</v>
      </c>
      <c r="E1424" s="107">
        <v>6.3666666666666663</v>
      </c>
      <c r="F1424" s="27" t="s">
        <v>9</v>
      </c>
      <c r="G1424" s="29" t="s">
        <v>8146</v>
      </c>
      <c r="H1424" s="110" t="s">
        <v>5587</v>
      </c>
    </row>
    <row r="1425" spans="1:8" ht="17.25" customHeight="1">
      <c r="A1425" s="27" t="s">
        <v>16881</v>
      </c>
      <c r="B1425" s="33" t="s">
        <v>9358</v>
      </c>
      <c r="C1425" s="35" t="s">
        <v>120</v>
      </c>
      <c r="D1425" s="28" t="s">
        <v>1617</v>
      </c>
      <c r="E1425" s="107">
        <v>5.4</v>
      </c>
      <c r="F1425" s="27" t="s">
        <v>9</v>
      </c>
      <c r="G1425" s="29" t="s">
        <v>8146</v>
      </c>
      <c r="H1425" s="110" t="s">
        <v>5588</v>
      </c>
    </row>
    <row r="1426" spans="1:8" ht="17.25" customHeight="1">
      <c r="A1426" s="27" t="s">
        <v>16881</v>
      </c>
      <c r="B1426" s="33" t="s">
        <v>9356</v>
      </c>
      <c r="C1426" s="35" t="s">
        <v>100</v>
      </c>
      <c r="D1426" s="28" t="s">
        <v>1618</v>
      </c>
      <c r="E1426" s="107">
        <v>7.2666666666666666</v>
      </c>
      <c r="F1426" s="27" t="s">
        <v>9</v>
      </c>
      <c r="G1426" s="29" t="s">
        <v>8146</v>
      </c>
      <c r="H1426" s="110" t="s">
        <v>5589</v>
      </c>
    </row>
    <row r="1427" spans="1:8" ht="17.25" customHeight="1">
      <c r="A1427" s="27" t="s">
        <v>16881</v>
      </c>
      <c r="B1427" s="33" t="s">
        <v>9358</v>
      </c>
      <c r="C1427" s="35" t="s">
        <v>120</v>
      </c>
      <c r="D1427" s="28" t="s">
        <v>1619</v>
      </c>
      <c r="E1427" s="107">
        <v>6.4666666666666668</v>
      </c>
      <c r="F1427" s="27" t="s">
        <v>9</v>
      </c>
      <c r="G1427" s="29" t="s">
        <v>8146</v>
      </c>
      <c r="H1427" s="110" t="s">
        <v>5590</v>
      </c>
    </row>
    <row r="1428" spans="1:8" ht="17.25" customHeight="1">
      <c r="A1428" s="27" t="s">
        <v>16876</v>
      </c>
      <c r="B1428" s="33" t="s">
        <v>9350</v>
      </c>
      <c r="C1428" s="35" t="s">
        <v>99</v>
      </c>
      <c r="D1428" s="28" t="s">
        <v>1620</v>
      </c>
      <c r="E1428" s="107">
        <v>6.1833333333333336</v>
      </c>
      <c r="F1428" s="27" t="s">
        <v>9</v>
      </c>
      <c r="G1428" s="29" t="s">
        <v>8146</v>
      </c>
      <c r="H1428" s="110" t="s">
        <v>5591</v>
      </c>
    </row>
    <row r="1429" spans="1:8" ht="17.25" customHeight="1">
      <c r="A1429" s="27" t="s">
        <v>16876</v>
      </c>
      <c r="B1429" s="33" t="s">
        <v>9350</v>
      </c>
      <c r="C1429" s="35" t="s">
        <v>99</v>
      </c>
      <c r="D1429" s="28" t="s">
        <v>1621</v>
      </c>
      <c r="E1429" s="107">
        <v>6.3833333333333337</v>
      </c>
      <c r="F1429" s="27" t="s">
        <v>9</v>
      </c>
      <c r="G1429" s="29" t="s">
        <v>8146</v>
      </c>
      <c r="H1429" s="110" t="s">
        <v>5592</v>
      </c>
    </row>
    <row r="1430" spans="1:8" ht="17.25" customHeight="1">
      <c r="A1430" s="27" t="s">
        <v>16881</v>
      </c>
      <c r="B1430" s="33" t="s">
        <v>9356</v>
      </c>
      <c r="C1430" s="35" t="s">
        <v>100</v>
      </c>
      <c r="D1430" s="28" t="s">
        <v>1622</v>
      </c>
      <c r="E1430" s="107">
        <v>6.916666666666667</v>
      </c>
      <c r="F1430" s="27" t="s">
        <v>9</v>
      </c>
      <c r="G1430" s="29" t="s">
        <v>8146</v>
      </c>
      <c r="H1430" s="110" t="s">
        <v>5593</v>
      </c>
    </row>
    <row r="1431" spans="1:8" ht="17.25" customHeight="1">
      <c r="A1431" s="27" t="s">
        <v>16881</v>
      </c>
      <c r="B1431" s="33" t="s">
        <v>9358</v>
      </c>
      <c r="C1431" s="35" t="s">
        <v>120</v>
      </c>
      <c r="D1431" s="28" t="s">
        <v>1623</v>
      </c>
      <c r="E1431" s="107">
        <v>5.7333333333333334</v>
      </c>
      <c r="F1431" s="27" t="s">
        <v>9</v>
      </c>
      <c r="G1431" s="29" t="s">
        <v>8146</v>
      </c>
      <c r="H1431" s="110" t="s">
        <v>5594</v>
      </c>
    </row>
    <row r="1432" spans="1:8" ht="17.25" customHeight="1">
      <c r="A1432" s="27" t="s">
        <v>16876</v>
      </c>
      <c r="B1432" s="33" t="s">
        <v>9350</v>
      </c>
      <c r="C1432" s="35" t="s">
        <v>99</v>
      </c>
      <c r="D1432" s="28" t="s">
        <v>9390</v>
      </c>
      <c r="E1432" s="107">
        <v>6.7166666666666668</v>
      </c>
      <c r="F1432" s="27" t="s">
        <v>9</v>
      </c>
      <c r="G1432" s="29" t="s">
        <v>8146</v>
      </c>
      <c r="H1432" s="110" t="s">
        <v>5595</v>
      </c>
    </row>
    <row r="1433" spans="1:8" ht="17.25" customHeight="1">
      <c r="A1433" s="27" t="s">
        <v>16881</v>
      </c>
      <c r="B1433" s="33" t="s">
        <v>9356</v>
      </c>
      <c r="C1433" s="35" t="s">
        <v>100</v>
      </c>
      <c r="D1433" s="28" t="s">
        <v>1624</v>
      </c>
      <c r="E1433" s="107">
        <v>7.7333333333333334</v>
      </c>
      <c r="F1433" s="27" t="s">
        <v>9</v>
      </c>
      <c r="G1433" s="29" t="s">
        <v>8146</v>
      </c>
      <c r="H1433" s="110" t="s">
        <v>5596</v>
      </c>
    </row>
    <row r="1434" spans="1:8" ht="17.25" customHeight="1">
      <c r="A1434" s="27" t="s">
        <v>16876</v>
      </c>
      <c r="B1434" s="33" t="s">
        <v>9351</v>
      </c>
      <c r="C1434" s="35" t="s">
        <v>101</v>
      </c>
      <c r="D1434" s="28" t="s">
        <v>1625</v>
      </c>
      <c r="E1434" s="107">
        <v>7.7666666666666666</v>
      </c>
      <c r="F1434" s="27" t="s">
        <v>9</v>
      </c>
      <c r="G1434" s="29" t="s">
        <v>8146</v>
      </c>
      <c r="H1434" s="110" t="s">
        <v>5597</v>
      </c>
    </row>
    <row r="1435" spans="1:8" ht="17.25" customHeight="1">
      <c r="A1435" s="27" t="s">
        <v>16876</v>
      </c>
      <c r="B1435" s="33" t="s">
        <v>9350</v>
      </c>
      <c r="C1435" s="35" t="s">
        <v>99</v>
      </c>
      <c r="D1435" s="28" t="s">
        <v>1626</v>
      </c>
      <c r="E1435" s="107">
        <v>6.583333333333333</v>
      </c>
      <c r="F1435" s="27" t="s">
        <v>9</v>
      </c>
      <c r="G1435" s="29" t="s">
        <v>8146</v>
      </c>
      <c r="H1435" s="110" t="s">
        <v>5598</v>
      </c>
    </row>
    <row r="1436" spans="1:8" ht="17.25" customHeight="1">
      <c r="A1436" s="27" t="s">
        <v>16881</v>
      </c>
      <c r="B1436" s="33" t="s">
        <v>9358</v>
      </c>
      <c r="C1436" s="35" t="s">
        <v>120</v>
      </c>
      <c r="D1436" s="28" t="s">
        <v>1627</v>
      </c>
      <c r="E1436" s="107">
        <v>6.4333333333333336</v>
      </c>
      <c r="F1436" s="27" t="s">
        <v>9</v>
      </c>
      <c r="G1436" s="29" t="s">
        <v>8146</v>
      </c>
      <c r="H1436" s="110" t="s">
        <v>5599</v>
      </c>
    </row>
    <row r="1437" spans="1:8" ht="17.25" customHeight="1">
      <c r="A1437" s="27" t="s">
        <v>16881</v>
      </c>
      <c r="B1437" s="33" t="s">
        <v>9356</v>
      </c>
      <c r="C1437" s="35" t="s">
        <v>100</v>
      </c>
      <c r="D1437" s="28" t="s">
        <v>1628</v>
      </c>
      <c r="E1437" s="107">
        <v>6.416666666666667</v>
      </c>
      <c r="F1437" s="27" t="s">
        <v>9</v>
      </c>
      <c r="G1437" s="29" t="s">
        <v>8146</v>
      </c>
      <c r="H1437" s="110" t="s">
        <v>5600</v>
      </c>
    </row>
    <row r="1438" spans="1:8" ht="17.25" customHeight="1">
      <c r="A1438" s="27" t="s">
        <v>16876</v>
      </c>
      <c r="B1438" s="33" t="s">
        <v>9351</v>
      </c>
      <c r="C1438" s="35" t="s">
        <v>101</v>
      </c>
      <c r="D1438" s="28" t="s">
        <v>1629</v>
      </c>
      <c r="E1438" s="107">
        <v>8.0333333333333332</v>
      </c>
      <c r="F1438" s="27" t="s">
        <v>9</v>
      </c>
      <c r="G1438" s="29" t="s">
        <v>8146</v>
      </c>
      <c r="H1438" s="110" t="s">
        <v>5601</v>
      </c>
    </row>
    <row r="1439" spans="1:8" ht="17.25" customHeight="1">
      <c r="A1439" s="27" t="s">
        <v>16881</v>
      </c>
      <c r="B1439" s="33" t="s">
        <v>9358</v>
      </c>
      <c r="C1439" s="35" t="s">
        <v>120</v>
      </c>
      <c r="D1439" s="28" t="s">
        <v>1630</v>
      </c>
      <c r="E1439" s="107">
        <v>7.2166666666666668</v>
      </c>
      <c r="F1439" s="27" t="s">
        <v>9</v>
      </c>
      <c r="G1439" s="29" t="s">
        <v>8146</v>
      </c>
      <c r="H1439" s="110" t="s">
        <v>5602</v>
      </c>
    </row>
    <row r="1440" spans="1:8" ht="17.25" customHeight="1">
      <c r="A1440" s="27" t="s">
        <v>16881</v>
      </c>
      <c r="B1440" s="33" t="s">
        <v>9356</v>
      </c>
      <c r="C1440" s="35" t="s">
        <v>100</v>
      </c>
      <c r="D1440" s="28" t="s">
        <v>1631</v>
      </c>
      <c r="E1440" s="107">
        <v>7.3</v>
      </c>
      <c r="F1440" s="27" t="s">
        <v>9</v>
      </c>
      <c r="G1440" s="29" t="s">
        <v>8146</v>
      </c>
      <c r="H1440" s="110" t="s">
        <v>5603</v>
      </c>
    </row>
    <row r="1441" spans="1:8" ht="17.25" customHeight="1">
      <c r="A1441" s="27" t="s">
        <v>16876</v>
      </c>
      <c r="B1441" s="33" t="s">
        <v>9350</v>
      </c>
      <c r="C1441" s="35" t="s">
        <v>99</v>
      </c>
      <c r="D1441" s="28" t="s">
        <v>1632</v>
      </c>
      <c r="E1441" s="107">
        <v>6.9</v>
      </c>
      <c r="F1441" s="27" t="s">
        <v>9</v>
      </c>
      <c r="G1441" s="29" t="s">
        <v>8146</v>
      </c>
      <c r="H1441" s="110" t="s">
        <v>5604</v>
      </c>
    </row>
    <row r="1442" spans="1:8" ht="17.25" customHeight="1">
      <c r="A1442" s="27" t="s">
        <v>16876</v>
      </c>
      <c r="B1442" s="33" t="s">
        <v>9351</v>
      </c>
      <c r="C1442" s="35" t="s">
        <v>101</v>
      </c>
      <c r="D1442" s="28" t="s">
        <v>1633</v>
      </c>
      <c r="E1442" s="107">
        <v>7.95</v>
      </c>
      <c r="F1442" s="27" t="s">
        <v>9</v>
      </c>
      <c r="G1442" s="29" t="s">
        <v>8146</v>
      </c>
      <c r="H1442" s="110" t="s">
        <v>5605</v>
      </c>
    </row>
    <row r="1443" spans="1:8" ht="17.25" customHeight="1">
      <c r="A1443" s="27" t="s">
        <v>16881</v>
      </c>
      <c r="B1443" s="33" t="s">
        <v>9358</v>
      </c>
      <c r="C1443" s="35" t="s">
        <v>120</v>
      </c>
      <c r="D1443" s="28" t="s">
        <v>1634</v>
      </c>
      <c r="E1443" s="107">
        <v>5.4666666666666668</v>
      </c>
      <c r="F1443" s="27" t="s">
        <v>9</v>
      </c>
      <c r="G1443" s="29" t="s">
        <v>8146</v>
      </c>
      <c r="H1443" s="110" t="s">
        <v>5606</v>
      </c>
    </row>
    <row r="1444" spans="1:8" ht="17.25" customHeight="1">
      <c r="A1444" s="27" t="s">
        <v>16876</v>
      </c>
      <c r="B1444" s="33" t="s">
        <v>9351</v>
      </c>
      <c r="C1444" s="35" t="s">
        <v>136</v>
      </c>
      <c r="D1444" s="28" t="s">
        <v>1635</v>
      </c>
      <c r="E1444" s="107">
        <v>7.2166666666666668</v>
      </c>
      <c r="F1444" s="27" t="s">
        <v>9</v>
      </c>
      <c r="G1444" s="29" t="s">
        <v>8146</v>
      </c>
      <c r="H1444" s="110" t="s">
        <v>5607</v>
      </c>
    </row>
    <row r="1445" spans="1:8" ht="17.25" customHeight="1">
      <c r="A1445" s="27" t="s">
        <v>16876</v>
      </c>
      <c r="B1445" s="33" t="s">
        <v>9351</v>
      </c>
      <c r="C1445" s="35" t="s">
        <v>136</v>
      </c>
      <c r="D1445" s="28" t="s">
        <v>1636</v>
      </c>
      <c r="E1445" s="107">
        <v>7.7166666666666668</v>
      </c>
      <c r="F1445" s="27" t="s">
        <v>9</v>
      </c>
      <c r="G1445" s="29" t="s">
        <v>8146</v>
      </c>
      <c r="H1445" s="110" t="s">
        <v>5608</v>
      </c>
    </row>
    <row r="1446" spans="1:8" ht="17.25" customHeight="1">
      <c r="A1446" s="27" t="s">
        <v>16876</v>
      </c>
      <c r="B1446" s="33" t="s">
        <v>9351</v>
      </c>
      <c r="C1446" s="35" t="s">
        <v>136</v>
      </c>
      <c r="D1446" s="28" t="s">
        <v>1637</v>
      </c>
      <c r="E1446" s="107">
        <v>7.7833333333333332</v>
      </c>
      <c r="F1446" s="27" t="s">
        <v>9</v>
      </c>
      <c r="G1446" s="29" t="s">
        <v>8146</v>
      </c>
      <c r="H1446" s="110" t="s">
        <v>5609</v>
      </c>
    </row>
    <row r="1447" spans="1:8" ht="17.25" customHeight="1">
      <c r="A1447" s="27" t="s">
        <v>16876</v>
      </c>
      <c r="B1447" s="33" t="s">
        <v>9351</v>
      </c>
      <c r="C1447" s="35" t="s">
        <v>136</v>
      </c>
      <c r="D1447" s="28" t="s">
        <v>1638</v>
      </c>
      <c r="E1447" s="107">
        <v>6.7333333333333334</v>
      </c>
      <c r="F1447" s="27" t="s">
        <v>9</v>
      </c>
      <c r="G1447" s="29" t="s">
        <v>8146</v>
      </c>
      <c r="H1447" s="110" t="s">
        <v>5610</v>
      </c>
    </row>
    <row r="1448" spans="1:8" ht="17.25" customHeight="1">
      <c r="A1448" s="27" t="s">
        <v>16876</v>
      </c>
      <c r="B1448" s="33" t="s">
        <v>9351</v>
      </c>
      <c r="C1448" s="35" t="s">
        <v>136</v>
      </c>
      <c r="D1448" s="28" t="s">
        <v>1639</v>
      </c>
      <c r="E1448" s="107">
        <v>6.833333333333333</v>
      </c>
      <c r="F1448" s="27" t="s">
        <v>9</v>
      </c>
      <c r="G1448" s="29" t="s">
        <v>8146</v>
      </c>
      <c r="H1448" s="110" t="s">
        <v>5611</v>
      </c>
    </row>
    <row r="1449" spans="1:8" ht="17.25" customHeight="1">
      <c r="A1449" s="27" t="s">
        <v>16876</v>
      </c>
      <c r="B1449" s="33" t="s">
        <v>9351</v>
      </c>
      <c r="C1449" s="35" t="s">
        <v>102</v>
      </c>
      <c r="D1449" s="28" t="s">
        <v>1640</v>
      </c>
      <c r="E1449" s="107">
        <v>7.666666666666667</v>
      </c>
      <c r="F1449" s="27" t="s">
        <v>9</v>
      </c>
      <c r="G1449" s="29" t="s">
        <v>8146</v>
      </c>
      <c r="H1449" s="110" t="s">
        <v>5612</v>
      </c>
    </row>
    <row r="1450" spans="1:8" ht="17.25" customHeight="1">
      <c r="A1450" s="27" t="s">
        <v>16876</v>
      </c>
      <c r="B1450" s="33" t="s">
        <v>9351</v>
      </c>
      <c r="C1450" s="35" t="s">
        <v>102</v>
      </c>
      <c r="D1450" s="28" t="s">
        <v>1641</v>
      </c>
      <c r="E1450" s="107">
        <v>7.0666666666666664</v>
      </c>
      <c r="F1450" s="27" t="s">
        <v>9</v>
      </c>
      <c r="G1450" s="29" t="s">
        <v>8146</v>
      </c>
      <c r="H1450" s="110" t="s">
        <v>5613</v>
      </c>
    </row>
    <row r="1451" spans="1:8" ht="17.25" customHeight="1">
      <c r="A1451" s="27" t="s">
        <v>16876</v>
      </c>
      <c r="B1451" s="33" t="s">
        <v>9351</v>
      </c>
      <c r="C1451" s="35" t="s">
        <v>102</v>
      </c>
      <c r="D1451" s="28" t="s">
        <v>1642</v>
      </c>
      <c r="E1451" s="107">
        <v>6.6166666666666663</v>
      </c>
      <c r="F1451" s="27" t="s">
        <v>9</v>
      </c>
      <c r="G1451" s="29" t="s">
        <v>8146</v>
      </c>
      <c r="H1451" s="110" t="s">
        <v>5614</v>
      </c>
    </row>
    <row r="1452" spans="1:8" ht="17.25" customHeight="1">
      <c r="A1452" s="27" t="s">
        <v>16876</v>
      </c>
      <c r="B1452" s="33" t="s">
        <v>9351</v>
      </c>
      <c r="C1452" s="35" t="s">
        <v>102</v>
      </c>
      <c r="D1452" s="28" t="s">
        <v>1643</v>
      </c>
      <c r="E1452" s="107">
        <v>7.2833333333333332</v>
      </c>
      <c r="F1452" s="27" t="s">
        <v>9</v>
      </c>
      <c r="G1452" s="29" t="s">
        <v>8146</v>
      </c>
      <c r="H1452" s="110" t="s">
        <v>5615</v>
      </c>
    </row>
    <row r="1453" spans="1:8" ht="17.25" customHeight="1">
      <c r="A1453" s="27" t="s">
        <v>16876</v>
      </c>
      <c r="B1453" s="33" t="s">
        <v>9351</v>
      </c>
      <c r="C1453" s="35" t="s">
        <v>102</v>
      </c>
      <c r="D1453" s="28" t="s">
        <v>1644</v>
      </c>
      <c r="E1453" s="107">
        <v>7.0166666666666666</v>
      </c>
      <c r="F1453" s="27" t="s">
        <v>9</v>
      </c>
      <c r="G1453" s="29" t="s">
        <v>8146</v>
      </c>
      <c r="H1453" s="110" t="s">
        <v>5616</v>
      </c>
    </row>
    <row r="1454" spans="1:8" ht="17.25" customHeight="1">
      <c r="A1454" s="27" t="s">
        <v>16876</v>
      </c>
      <c r="B1454" s="33" t="s">
        <v>9351</v>
      </c>
      <c r="C1454" s="35" t="s">
        <v>102</v>
      </c>
      <c r="D1454" s="28" t="s">
        <v>1645</v>
      </c>
      <c r="E1454" s="107">
        <v>7.8166666666666664</v>
      </c>
      <c r="F1454" s="27" t="s">
        <v>9</v>
      </c>
      <c r="G1454" s="29" t="s">
        <v>8146</v>
      </c>
      <c r="H1454" s="110" t="s">
        <v>5617</v>
      </c>
    </row>
    <row r="1455" spans="1:8" ht="17.25" customHeight="1">
      <c r="A1455" s="27" t="s">
        <v>16876</v>
      </c>
      <c r="B1455" s="33" t="s">
        <v>9351</v>
      </c>
      <c r="C1455" s="35" t="s">
        <v>102</v>
      </c>
      <c r="D1455" s="28" t="s">
        <v>1646</v>
      </c>
      <c r="E1455" s="107">
        <v>6.8666666666666663</v>
      </c>
      <c r="F1455" s="27" t="s">
        <v>9</v>
      </c>
      <c r="G1455" s="29" t="s">
        <v>8146</v>
      </c>
      <c r="H1455" s="110" t="s">
        <v>5618</v>
      </c>
    </row>
    <row r="1456" spans="1:8" ht="17.25" customHeight="1">
      <c r="A1456" s="27" t="s">
        <v>16876</v>
      </c>
      <c r="B1456" s="33" t="s">
        <v>9351</v>
      </c>
      <c r="C1456" s="35" t="s">
        <v>102</v>
      </c>
      <c r="D1456" s="28" t="s">
        <v>1647</v>
      </c>
      <c r="E1456" s="107">
        <v>7.1</v>
      </c>
      <c r="F1456" s="27" t="s">
        <v>9</v>
      </c>
      <c r="G1456" s="29" t="s">
        <v>8146</v>
      </c>
      <c r="H1456" s="110" t="s">
        <v>5619</v>
      </c>
    </row>
    <row r="1457" spans="1:8" ht="17.25" customHeight="1">
      <c r="A1457" s="27" t="s">
        <v>16876</v>
      </c>
      <c r="B1457" s="33" t="s">
        <v>9351</v>
      </c>
      <c r="C1457" s="35" t="s">
        <v>102</v>
      </c>
      <c r="D1457" s="28" t="s">
        <v>1648</v>
      </c>
      <c r="E1457" s="107">
        <v>7.1</v>
      </c>
      <c r="F1457" s="27" t="s">
        <v>9</v>
      </c>
      <c r="G1457" s="29" t="s">
        <v>8146</v>
      </c>
      <c r="H1457" s="110" t="s">
        <v>5620</v>
      </c>
    </row>
    <row r="1458" spans="1:8" ht="17.25" customHeight="1">
      <c r="A1458" s="27" t="s">
        <v>16876</v>
      </c>
      <c r="B1458" s="33" t="s">
        <v>9351</v>
      </c>
      <c r="C1458" s="35" t="s">
        <v>102</v>
      </c>
      <c r="D1458" s="28" t="s">
        <v>1649</v>
      </c>
      <c r="E1458" s="107">
        <v>7.1166666666666663</v>
      </c>
      <c r="F1458" s="27" t="s">
        <v>9</v>
      </c>
      <c r="G1458" s="29" t="s">
        <v>8146</v>
      </c>
      <c r="H1458" s="110" t="s">
        <v>5621</v>
      </c>
    </row>
    <row r="1459" spans="1:8" ht="17.25" customHeight="1">
      <c r="A1459" s="27" t="s">
        <v>16876</v>
      </c>
      <c r="B1459" s="33" t="s">
        <v>9351</v>
      </c>
      <c r="C1459" s="35" t="s">
        <v>103</v>
      </c>
      <c r="D1459" s="28" t="s">
        <v>1650</v>
      </c>
      <c r="E1459" s="107">
        <v>5.5666666666666664</v>
      </c>
      <c r="F1459" s="27" t="s">
        <v>9</v>
      </c>
      <c r="G1459" s="29" t="s">
        <v>8146</v>
      </c>
      <c r="H1459" s="110" t="s">
        <v>5622</v>
      </c>
    </row>
    <row r="1460" spans="1:8" ht="17.25" customHeight="1">
      <c r="A1460" s="27" t="s">
        <v>16876</v>
      </c>
      <c r="B1460" s="33" t="s">
        <v>9351</v>
      </c>
      <c r="C1460" s="35" t="s">
        <v>103</v>
      </c>
      <c r="D1460" s="28" t="s">
        <v>1651</v>
      </c>
      <c r="E1460" s="107">
        <v>6.75</v>
      </c>
      <c r="F1460" s="27" t="s">
        <v>9</v>
      </c>
      <c r="G1460" s="29" t="s">
        <v>8146</v>
      </c>
      <c r="H1460" s="110" t="s">
        <v>5623</v>
      </c>
    </row>
    <row r="1461" spans="1:8" ht="17.25" customHeight="1">
      <c r="A1461" s="27" t="s">
        <v>16876</v>
      </c>
      <c r="B1461" s="33" t="s">
        <v>9351</v>
      </c>
      <c r="C1461" s="35" t="s">
        <v>103</v>
      </c>
      <c r="D1461" s="28" t="s">
        <v>1652</v>
      </c>
      <c r="E1461" s="107">
        <v>5.3666666666666663</v>
      </c>
      <c r="F1461" s="27" t="s">
        <v>9</v>
      </c>
      <c r="G1461" s="29" t="s">
        <v>8146</v>
      </c>
      <c r="H1461" s="110" t="s">
        <v>5624</v>
      </c>
    </row>
    <row r="1462" spans="1:8" ht="17.25" customHeight="1">
      <c r="A1462" s="27" t="s">
        <v>16876</v>
      </c>
      <c r="B1462" s="33" t="s">
        <v>9351</v>
      </c>
      <c r="C1462" s="35" t="s">
        <v>103</v>
      </c>
      <c r="D1462" s="28" t="s">
        <v>1653</v>
      </c>
      <c r="E1462" s="107">
        <v>4.7666666666666666</v>
      </c>
      <c r="F1462" s="27" t="s">
        <v>9</v>
      </c>
      <c r="G1462" s="29" t="s">
        <v>8146</v>
      </c>
      <c r="H1462" s="110" t="s">
        <v>5625</v>
      </c>
    </row>
    <row r="1463" spans="1:8" ht="17.25" customHeight="1">
      <c r="A1463" s="27" t="s">
        <v>16876</v>
      </c>
      <c r="B1463" s="33" t="s">
        <v>9351</v>
      </c>
      <c r="C1463" s="35" t="s">
        <v>103</v>
      </c>
      <c r="D1463" s="28" t="s">
        <v>1654</v>
      </c>
      <c r="E1463" s="107">
        <v>5.5666666666666664</v>
      </c>
      <c r="F1463" s="27" t="s">
        <v>9</v>
      </c>
      <c r="G1463" s="29" t="s">
        <v>8146</v>
      </c>
      <c r="H1463" s="110" t="s">
        <v>5626</v>
      </c>
    </row>
    <row r="1464" spans="1:8" ht="17.25" customHeight="1">
      <c r="A1464" s="27" t="s">
        <v>16876</v>
      </c>
      <c r="B1464" s="33" t="s">
        <v>9351</v>
      </c>
      <c r="C1464" s="35" t="s">
        <v>103</v>
      </c>
      <c r="D1464" s="28" t="s">
        <v>1655</v>
      </c>
      <c r="E1464" s="107">
        <v>6.3</v>
      </c>
      <c r="F1464" s="27" t="s">
        <v>9</v>
      </c>
      <c r="G1464" s="29" t="s">
        <v>8146</v>
      </c>
      <c r="H1464" s="110" t="s">
        <v>5627</v>
      </c>
    </row>
    <row r="1465" spans="1:8" ht="17.25" customHeight="1">
      <c r="A1465" s="27" t="s">
        <v>16876</v>
      </c>
      <c r="B1465" s="33" t="s">
        <v>9351</v>
      </c>
      <c r="C1465" s="35" t="s">
        <v>103</v>
      </c>
      <c r="D1465" s="28" t="s">
        <v>1656</v>
      </c>
      <c r="E1465" s="107">
        <v>5.0333333333333332</v>
      </c>
      <c r="F1465" s="27" t="s">
        <v>9</v>
      </c>
      <c r="G1465" s="29" t="s">
        <v>8146</v>
      </c>
      <c r="H1465" s="110" t="s">
        <v>5628</v>
      </c>
    </row>
    <row r="1466" spans="1:8" ht="17.25" customHeight="1">
      <c r="A1466" s="27" t="s">
        <v>16876</v>
      </c>
      <c r="B1466" s="33" t="s">
        <v>9351</v>
      </c>
      <c r="C1466" s="35" t="s">
        <v>103</v>
      </c>
      <c r="D1466" s="28" t="s">
        <v>1657</v>
      </c>
      <c r="E1466" s="107">
        <v>5.5166666666666666</v>
      </c>
      <c r="F1466" s="27" t="s">
        <v>9</v>
      </c>
      <c r="G1466" s="29" t="s">
        <v>8146</v>
      </c>
      <c r="H1466" s="110" t="s">
        <v>5629</v>
      </c>
    </row>
    <row r="1467" spans="1:8" ht="17.25" customHeight="1">
      <c r="A1467" s="27" t="s">
        <v>16876</v>
      </c>
      <c r="B1467" s="33" t="s">
        <v>9351</v>
      </c>
      <c r="C1467" s="35" t="s">
        <v>103</v>
      </c>
      <c r="D1467" s="28" t="s">
        <v>1658</v>
      </c>
      <c r="E1467" s="107">
        <v>5.333333333333333</v>
      </c>
      <c r="F1467" s="27" t="s">
        <v>9</v>
      </c>
      <c r="G1467" s="29" t="s">
        <v>8146</v>
      </c>
      <c r="H1467" s="110" t="s">
        <v>5630</v>
      </c>
    </row>
    <row r="1468" spans="1:8" ht="17.25" customHeight="1">
      <c r="A1468" s="27" t="s">
        <v>16876</v>
      </c>
      <c r="B1468" s="33" t="s">
        <v>9351</v>
      </c>
      <c r="C1468" s="35" t="s">
        <v>103</v>
      </c>
      <c r="D1468" s="28" t="s">
        <v>1659</v>
      </c>
      <c r="E1468" s="107">
        <v>6.2666666666666666</v>
      </c>
      <c r="F1468" s="27" t="s">
        <v>9</v>
      </c>
      <c r="G1468" s="29" t="s">
        <v>8146</v>
      </c>
      <c r="H1468" s="110" t="s">
        <v>5631</v>
      </c>
    </row>
    <row r="1469" spans="1:8" ht="17.25" customHeight="1">
      <c r="A1469" s="27" t="s">
        <v>16876</v>
      </c>
      <c r="B1469" s="33" t="s">
        <v>9351</v>
      </c>
      <c r="C1469" s="35" t="s">
        <v>103</v>
      </c>
      <c r="D1469" s="28" t="s">
        <v>1660</v>
      </c>
      <c r="E1469" s="107">
        <v>6.0666666666666664</v>
      </c>
      <c r="F1469" s="27" t="s">
        <v>9</v>
      </c>
      <c r="G1469" s="29" t="s">
        <v>8146</v>
      </c>
      <c r="H1469" s="110" t="s">
        <v>5632</v>
      </c>
    </row>
    <row r="1470" spans="1:8" ht="17.25" customHeight="1">
      <c r="A1470" s="27" t="s">
        <v>16876</v>
      </c>
      <c r="B1470" s="33" t="s">
        <v>9351</v>
      </c>
      <c r="C1470" s="35" t="s">
        <v>103</v>
      </c>
      <c r="D1470" s="28" t="s">
        <v>1661</v>
      </c>
      <c r="E1470" s="107">
        <v>4.7166666666666668</v>
      </c>
      <c r="F1470" s="27" t="s">
        <v>9</v>
      </c>
      <c r="G1470" s="29" t="s">
        <v>8146</v>
      </c>
      <c r="H1470" s="110" t="s">
        <v>5633</v>
      </c>
    </row>
    <row r="1471" spans="1:8" ht="17.25" customHeight="1">
      <c r="A1471" s="27" t="s">
        <v>13</v>
      </c>
      <c r="B1471" s="33" t="s">
        <v>9350</v>
      </c>
      <c r="C1471" s="35" t="s">
        <v>137</v>
      </c>
      <c r="D1471" s="28" t="s">
        <v>1662</v>
      </c>
      <c r="E1471" s="107">
        <v>7.0333333333333332</v>
      </c>
      <c r="F1471" s="27" t="s">
        <v>9</v>
      </c>
      <c r="G1471" s="29" t="s">
        <v>8146</v>
      </c>
      <c r="H1471" s="110" t="s">
        <v>5634</v>
      </c>
    </row>
    <row r="1472" spans="1:8" ht="17.25" customHeight="1">
      <c r="A1472" s="27" t="s">
        <v>13</v>
      </c>
      <c r="B1472" s="33" t="s">
        <v>9350</v>
      </c>
      <c r="C1472" s="35" t="s">
        <v>137</v>
      </c>
      <c r="D1472" s="28" t="s">
        <v>1663</v>
      </c>
      <c r="E1472" s="107">
        <v>6.3</v>
      </c>
      <c r="F1472" s="27" t="s">
        <v>9</v>
      </c>
      <c r="G1472" s="29" t="s">
        <v>8146</v>
      </c>
      <c r="H1472" s="110" t="s">
        <v>5635</v>
      </c>
    </row>
    <row r="1473" spans="1:8" ht="17.25" customHeight="1">
      <c r="A1473" s="27" t="s">
        <v>13</v>
      </c>
      <c r="B1473" s="33" t="s">
        <v>9350</v>
      </c>
      <c r="C1473" s="35" t="s">
        <v>137</v>
      </c>
      <c r="D1473" s="28" t="s">
        <v>1664</v>
      </c>
      <c r="E1473" s="107">
        <v>7.7</v>
      </c>
      <c r="F1473" s="27" t="s">
        <v>9</v>
      </c>
      <c r="G1473" s="29" t="s">
        <v>8146</v>
      </c>
      <c r="H1473" s="110" t="s">
        <v>5636</v>
      </c>
    </row>
    <row r="1474" spans="1:8" ht="17.25" customHeight="1">
      <c r="A1474" s="27" t="s">
        <v>13</v>
      </c>
      <c r="B1474" s="33" t="s">
        <v>9350</v>
      </c>
      <c r="C1474" s="35" t="s">
        <v>137</v>
      </c>
      <c r="D1474" s="28" t="s">
        <v>1665</v>
      </c>
      <c r="E1474" s="107">
        <v>7.7</v>
      </c>
      <c r="F1474" s="27" t="s">
        <v>9</v>
      </c>
      <c r="G1474" s="29" t="s">
        <v>8146</v>
      </c>
      <c r="H1474" s="110" t="s">
        <v>5637</v>
      </c>
    </row>
    <row r="1475" spans="1:8" ht="17.25" customHeight="1">
      <c r="A1475" s="27" t="s">
        <v>13</v>
      </c>
      <c r="B1475" s="33" t="s">
        <v>9350</v>
      </c>
      <c r="C1475" s="35" t="s">
        <v>137</v>
      </c>
      <c r="D1475" s="28" t="s">
        <v>1666</v>
      </c>
      <c r="E1475" s="107">
        <v>8.1999999999999993</v>
      </c>
      <c r="F1475" s="27" t="s">
        <v>9</v>
      </c>
      <c r="G1475" s="29" t="s">
        <v>8146</v>
      </c>
      <c r="H1475" s="110" t="s">
        <v>5638</v>
      </c>
    </row>
    <row r="1476" spans="1:8" ht="17.25" customHeight="1">
      <c r="A1476" s="27" t="s">
        <v>13</v>
      </c>
      <c r="B1476" s="33" t="s">
        <v>9350</v>
      </c>
      <c r="C1476" s="35" t="s">
        <v>137</v>
      </c>
      <c r="D1476" s="28" t="s">
        <v>1667</v>
      </c>
      <c r="E1476" s="107">
        <v>7.95</v>
      </c>
      <c r="F1476" s="27" t="s">
        <v>9</v>
      </c>
      <c r="G1476" s="29" t="s">
        <v>8146</v>
      </c>
      <c r="H1476" s="110" t="s">
        <v>5639</v>
      </c>
    </row>
    <row r="1477" spans="1:8" ht="17.25" customHeight="1">
      <c r="A1477" s="27" t="s">
        <v>13</v>
      </c>
      <c r="B1477" s="33" t="s">
        <v>9350</v>
      </c>
      <c r="C1477" s="35" t="s">
        <v>137</v>
      </c>
      <c r="D1477" s="28" t="s">
        <v>1668</v>
      </c>
      <c r="E1477" s="107">
        <v>7.6</v>
      </c>
      <c r="F1477" s="27" t="s">
        <v>9</v>
      </c>
      <c r="G1477" s="29" t="s">
        <v>8146</v>
      </c>
      <c r="H1477" s="110" t="s">
        <v>5640</v>
      </c>
    </row>
    <row r="1478" spans="1:8" ht="17.25" customHeight="1">
      <c r="A1478" s="27" t="s">
        <v>13</v>
      </c>
      <c r="B1478" s="33" t="s">
        <v>9350</v>
      </c>
      <c r="C1478" s="35" t="s">
        <v>137</v>
      </c>
      <c r="D1478" s="28" t="s">
        <v>1669</v>
      </c>
      <c r="E1478" s="107">
        <v>8.1999999999999993</v>
      </c>
      <c r="F1478" s="27" t="s">
        <v>9</v>
      </c>
      <c r="G1478" s="29" t="s">
        <v>8146</v>
      </c>
      <c r="H1478" s="110" t="s">
        <v>5641</v>
      </c>
    </row>
    <row r="1479" spans="1:8" ht="17.25" customHeight="1">
      <c r="A1479" s="27" t="s">
        <v>13</v>
      </c>
      <c r="B1479" s="33" t="s">
        <v>9350</v>
      </c>
      <c r="C1479" s="35" t="s">
        <v>137</v>
      </c>
      <c r="D1479" s="28" t="s">
        <v>1670</v>
      </c>
      <c r="E1479" s="107">
        <v>7.6</v>
      </c>
      <c r="F1479" s="27" t="s">
        <v>9</v>
      </c>
      <c r="G1479" s="29" t="s">
        <v>8146</v>
      </c>
      <c r="H1479" s="110" t="s">
        <v>5642</v>
      </c>
    </row>
    <row r="1480" spans="1:8" ht="17.25" customHeight="1">
      <c r="A1480" s="27" t="s">
        <v>13</v>
      </c>
      <c r="B1480" s="33" t="s">
        <v>9350</v>
      </c>
      <c r="C1480" s="35" t="s">
        <v>137</v>
      </c>
      <c r="D1480" s="28" t="s">
        <v>1671</v>
      </c>
      <c r="E1480" s="107">
        <v>7.9</v>
      </c>
      <c r="F1480" s="27" t="s">
        <v>9</v>
      </c>
      <c r="G1480" s="29" t="s">
        <v>8146</v>
      </c>
      <c r="H1480" s="110" t="s">
        <v>5643</v>
      </c>
    </row>
    <row r="1481" spans="1:8" ht="17.25" customHeight="1">
      <c r="A1481" s="27" t="s">
        <v>13</v>
      </c>
      <c r="B1481" s="33" t="s">
        <v>9350</v>
      </c>
      <c r="C1481" s="35" t="s">
        <v>137</v>
      </c>
      <c r="D1481" s="28" t="s">
        <v>1672</v>
      </c>
      <c r="E1481" s="107">
        <v>8.4166666666666661</v>
      </c>
      <c r="F1481" s="27" t="s">
        <v>9</v>
      </c>
      <c r="G1481" s="29" t="s">
        <v>8146</v>
      </c>
      <c r="H1481" s="110" t="s">
        <v>5644</v>
      </c>
    </row>
    <row r="1482" spans="1:8" ht="17.25" customHeight="1">
      <c r="A1482" s="27" t="s">
        <v>13</v>
      </c>
      <c r="B1482" s="33" t="s">
        <v>9350</v>
      </c>
      <c r="C1482" s="35" t="s">
        <v>137</v>
      </c>
      <c r="D1482" s="28" t="s">
        <v>1673</v>
      </c>
      <c r="E1482" s="107">
        <v>7.9333333333333336</v>
      </c>
      <c r="F1482" s="27" t="s">
        <v>9</v>
      </c>
      <c r="G1482" s="29" t="s">
        <v>8146</v>
      </c>
      <c r="H1482" s="110" t="s">
        <v>5645</v>
      </c>
    </row>
    <row r="1483" spans="1:8" ht="17.25" customHeight="1">
      <c r="A1483" s="27" t="s">
        <v>13</v>
      </c>
      <c r="B1483" s="33" t="s">
        <v>9350</v>
      </c>
      <c r="C1483" s="35" t="s">
        <v>137</v>
      </c>
      <c r="D1483" s="28" t="s">
        <v>1674</v>
      </c>
      <c r="E1483" s="107">
        <v>8.5666666666666664</v>
      </c>
      <c r="F1483" s="27" t="s">
        <v>9</v>
      </c>
      <c r="G1483" s="29" t="s">
        <v>8146</v>
      </c>
      <c r="H1483" s="110" t="s">
        <v>5646</v>
      </c>
    </row>
    <row r="1484" spans="1:8" ht="17.25" customHeight="1">
      <c r="A1484" s="27" t="s">
        <v>22</v>
      </c>
      <c r="B1484" s="33" t="s">
        <v>9360</v>
      </c>
      <c r="C1484" s="35" t="s">
        <v>138</v>
      </c>
      <c r="D1484" s="28" t="s">
        <v>1675</v>
      </c>
      <c r="E1484" s="107">
        <v>7</v>
      </c>
      <c r="F1484" s="27" t="s">
        <v>9</v>
      </c>
      <c r="G1484" s="29" t="s">
        <v>8146</v>
      </c>
      <c r="H1484" s="110" t="s">
        <v>5647</v>
      </c>
    </row>
    <row r="1485" spans="1:8" ht="17.25" customHeight="1">
      <c r="A1485" s="27" t="s">
        <v>22</v>
      </c>
      <c r="B1485" s="33" t="s">
        <v>9360</v>
      </c>
      <c r="C1485" s="35" t="s">
        <v>138</v>
      </c>
      <c r="D1485" s="28" t="s">
        <v>1676</v>
      </c>
      <c r="E1485" s="107">
        <v>6</v>
      </c>
      <c r="F1485" s="27" t="s">
        <v>9</v>
      </c>
      <c r="G1485" s="29" t="s">
        <v>8146</v>
      </c>
      <c r="H1485" s="110" t="s">
        <v>5648</v>
      </c>
    </row>
    <row r="1486" spans="1:8" ht="17.25" customHeight="1">
      <c r="A1486" s="27" t="s">
        <v>22</v>
      </c>
      <c r="B1486" s="33" t="s">
        <v>9360</v>
      </c>
      <c r="C1486" s="35" t="s">
        <v>138</v>
      </c>
      <c r="D1486" s="28" t="s">
        <v>1677</v>
      </c>
      <c r="E1486" s="107">
        <v>5.7666666666666666</v>
      </c>
      <c r="F1486" s="27" t="s">
        <v>9</v>
      </c>
      <c r="G1486" s="29" t="s">
        <v>8146</v>
      </c>
      <c r="H1486" s="110" t="s">
        <v>5649</v>
      </c>
    </row>
    <row r="1487" spans="1:8" ht="17.25" customHeight="1">
      <c r="A1487" s="27" t="s">
        <v>22</v>
      </c>
      <c r="B1487" s="33" t="s">
        <v>9360</v>
      </c>
      <c r="C1487" s="35" t="s">
        <v>138</v>
      </c>
      <c r="D1487" s="28" t="s">
        <v>1678</v>
      </c>
      <c r="E1487" s="107">
        <v>6.5333333333333332</v>
      </c>
      <c r="F1487" s="27" t="s">
        <v>9</v>
      </c>
      <c r="G1487" s="29" t="s">
        <v>8146</v>
      </c>
      <c r="H1487" s="110" t="s">
        <v>5650</v>
      </c>
    </row>
    <row r="1488" spans="1:8" ht="17.25" customHeight="1">
      <c r="A1488" s="27" t="s">
        <v>22</v>
      </c>
      <c r="B1488" s="33" t="s">
        <v>9360</v>
      </c>
      <c r="C1488" s="35" t="s">
        <v>138</v>
      </c>
      <c r="D1488" s="28" t="s">
        <v>1679</v>
      </c>
      <c r="E1488" s="107">
        <v>5.4333333333333336</v>
      </c>
      <c r="F1488" s="27" t="s">
        <v>9</v>
      </c>
      <c r="G1488" s="29" t="s">
        <v>8146</v>
      </c>
      <c r="H1488" s="110" t="s">
        <v>5651</v>
      </c>
    </row>
    <row r="1489" spans="1:8" ht="17.25" customHeight="1">
      <c r="A1489" s="27" t="s">
        <v>22</v>
      </c>
      <c r="B1489" s="33" t="s">
        <v>9360</v>
      </c>
      <c r="C1489" s="35" t="s">
        <v>138</v>
      </c>
      <c r="D1489" s="28" t="s">
        <v>1680</v>
      </c>
      <c r="E1489" s="107">
        <v>6.2166666666666668</v>
      </c>
      <c r="F1489" s="27" t="s">
        <v>9</v>
      </c>
      <c r="G1489" s="29" t="s">
        <v>8146</v>
      </c>
      <c r="H1489" s="110" t="s">
        <v>5652</v>
      </c>
    </row>
    <row r="1490" spans="1:8" ht="17.25" customHeight="1">
      <c r="A1490" s="27" t="s">
        <v>22</v>
      </c>
      <c r="B1490" s="33" t="s">
        <v>9360</v>
      </c>
      <c r="C1490" s="35" t="s">
        <v>138</v>
      </c>
      <c r="D1490" s="28" t="s">
        <v>1681</v>
      </c>
      <c r="E1490" s="107">
        <v>6.6166666666666663</v>
      </c>
      <c r="F1490" s="27" t="s">
        <v>9</v>
      </c>
      <c r="G1490" s="29" t="s">
        <v>8146</v>
      </c>
      <c r="H1490" s="110" t="s">
        <v>5653</v>
      </c>
    </row>
    <row r="1491" spans="1:8" ht="17.25" customHeight="1">
      <c r="A1491" s="27" t="s">
        <v>22</v>
      </c>
      <c r="B1491" s="33" t="s">
        <v>9360</v>
      </c>
      <c r="C1491" s="35" t="s">
        <v>138</v>
      </c>
      <c r="D1491" s="28" t="s">
        <v>1682</v>
      </c>
      <c r="E1491" s="107">
        <v>6.4333333333333336</v>
      </c>
      <c r="F1491" s="27" t="s">
        <v>9</v>
      </c>
      <c r="G1491" s="29" t="s">
        <v>8146</v>
      </c>
      <c r="H1491" s="110" t="s">
        <v>5654</v>
      </c>
    </row>
    <row r="1492" spans="1:8" ht="17.25" customHeight="1">
      <c r="A1492" s="27" t="s">
        <v>22</v>
      </c>
      <c r="B1492" s="33" t="s">
        <v>9360</v>
      </c>
      <c r="C1492" s="35" t="s">
        <v>139</v>
      </c>
      <c r="D1492" s="28" t="s">
        <v>1683</v>
      </c>
      <c r="E1492" s="107">
        <v>9.1</v>
      </c>
      <c r="F1492" s="27" t="s">
        <v>9</v>
      </c>
      <c r="G1492" s="29" t="s">
        <v>8146</v>
      </c>
      <c r="H1492" s="110" t="s">
        <v>5655</v>
      </c>
    </row>
    <row r="1493" spans="1:8" ht="17.25" customHeight="1">
      <c r="A1493" s="27" t="s">
        <v>22</v>
      </c>
      <c r="B1493" s="33" t="s">
        <v>9360</v>
      </c>
      <c r="C1493" s="35" t="s">
        <v>139</v>
      </c>
      <c r="D1493" s="28" t="s">
        <v>1684</v>
      </c>
      <c r="E1493" s="107">
        <v>9.8166666666666664</v>
      </c>
      <c r="F1493" s="27" t="s">
        <v>9</v>
      </c>
      <c r="G1493" s="29" t="s">
        <v>8146</v>
      </c>
      <c r="H1493" s="110" t="s">
        <v>5656</v>
      </c>
    </row>
    <row r="1494" spans="1:8" ht="17.25" customHeight="1">
      <c r="A1494" s="27" t="s">
        <v>22</v>
      </c>
      <c r="B1494" s="33" t="s">
        <v>9360</v>
      </c>
      <c r="C1494" s="35" t="s">
        <v>139</v>
      </c>
      <c r="D1494" s="28" t="s">
        <v>1685</v>
      </c>
      <c r="E1494" s="107">
        <v>7.4333333333333336</v>
      </c>
      <c r="F1494" s="27" t="s">
        <v>9</v>
      </c>
      <c r="G1494" s="29" t="s">
        <v>8146</v>
      </c>
      <c r="H1494" s="110" t="s">
        <v>5657</v>
      </c>
    </row>
    <row r="1495" spans="1:8" ht="17.25" customHeight="1">
      <c r="A1495" s="27" t="s">
        <v>22</v>
      </c>
      <c r="B1495" s="33" t="s">
        <v>9360</v>
      </c>
      <c r="C1495" s="35" t="s">
        <v>139</v>
      </c>
      <c r="D1495" s="28" t="s">
        <v>1686</v>
      </c>
      <c r="E1495" s="107">
        <v>10.166666666666666</v>
      </c>
      <c r="F1495" s="27" t="s">
        <v>9</v>
      </c>
      <c r="G1495" s="29" t="s">
        <v>8146</v>
      </c>
      <c r="H1495" s="110" t="s">
        <v>5658</v>
      </c>
    </row>
    <row r="1496" spans="1:8" ht="17.25" customHeight="1">
      <c r="A1496" s="27" t="s">
        <v>22</v>
      </c>
      <c r="B1496" s="33" t="s">
        <v>9360</v>
      </c>
      <c r="C1496" s="35" t="s">
        <v>139</v>
      </c>
      <c r="D1496" s="28" t="s">
        <v>1687</v>
      </c>
      <c r="E1496" s="107">
        <v>9.9333333333333336</v>
      </c>
      <c r="F1496" s="27" t="s">
        <v>9</v>
      </c>
      <c r="G1496" s="29" t="s">
        <v>8146</v>
      </c>
      <c r="H1496" s="110" t="s">
        <v>5659</v>
      </c>
    </row>
    <row r="1497" spans="1:8" ht="17.25" customHeight="1">
      <c r="A1497" s="27" t="s">
        <v>22</v>
      </c>
      <c r="B1497" s="33" t="s">
        <v>9360</v>
      </c>
      <c r="C1497" s="35" t="s">
        <v>139</v>
      </c>
      <c r="D1497" s="28" t="s">
        <v>1688</v>
      </c>
      <c r="E1497" s="107">
        <v>9.3333333333333339</v>
      </c>
      <c r="F1497" s="27" t="s">
        <v>9</v>
      </c>
      <c r="G1497" s="29" t="s">
        <v>8146</v>
      </c>
      <c r="H1497" s="110" t="s">
        <v>5660</v>
      </c>
    </row>
    <row r="1498" spans="1:8" ht="17.25" customHeight="1">
      <c r="A1498" s="27" t="s">
        <v>22</v>
      </c>
      <c r="B1498" s="33" t="s">
        <v>9360</v>
      </c>
      <c r="C1498" s="35" t="s">
        <v>139</v>
      </c>
      <c r="D1498" s="28" t="s">
        <v>1689</v>
      </c>
      <c r="E1498" s="107">
        <v>11.733333333333333</v>
      </c>
      <c r="F1498" s="27" t="s">
        <v>9</v>
      </c>
      <c r="G1498" s="29" t="s">
        <v>8146</v>
      </c>
      <c r="H1498" s="110" t="s">
        <v>5661</v>
      </c>
    </row>
    <row r="1499" spans="1:8" ht="17.25" customHeight="1">
      <c r="A1499" s="27" t="s">
        <v>22</v>
      </c>
      <c r="B1499" s="33" t="s">
        <v>9360</v>
      </c>
      <c r="C1499" s="35" t="s">
        <v>139</v>
      </c>
      <c r="D1499" s="28" t="s">
        <v>1690</v>
      </c>
      <c r="E1499" s="107">
        <v>7.6</v>
      </c>
      <c r="F1499" s="27" t="s">
        <v>9</v>
      </c>
      <c r="G1499" s="29" t="s">
        <v>8146</v>
      </c>
      <c r="H1499" s="110" t="s">
        <v>5662</v>
      </c>
    </row>
    <row r="1500" spans="1:8" ht="17.25" customHeight="1">
      <c r="A1500" s="27" t="s">
        <v>22</v>
      </c>
      <c r="B1500" s="33" t="s">
        <v>9360</v>
      </c>
      <c r="C1500" s="35" t="s">
        <v>139</v>
      </c>
      <c r="D1500" s="28" t="s">
        <v>1691</v>
      </c>
      <c r="E1500" s="107">
        <v>9.2833333333333332</v>
      </c>
      <c r="F1500" s="27" t="s">
        <v>9</v>
      </c>
      <c r="G1500" s="29" t="s">
        <v>8146</v>
      </c>
      <c r="H1500" s="110" t="s">
        <v>5663</v>
      </c>
    </row>
    <row r="1501" spans="1:8" ht="17.25" customHeight="1">
      <c r="A1501" s="27" t="s">
        <v>22</v>
      </c>
      <c r="B1501" s="33" t="s">
        <v>9360</v>
      </c>
      <c r="C1501" s="35" t="s">
        <v>139</v>
      </c>
      <c r="D1501" s="28" t="s">
        <v>1692</v>
      </c>
      <c r="E1501" s="107">
        <v>10.916666666666666</v>
      </c>
      <c r="F1501" s="27" t="s">
        <v>9</v>
      </c>
      <c r="G1501" s="29" t="s">
        <v>8146</v>
      </c>
      <c r="H1501" s="110" t="s">
        <v>5664</v>
      </c>
    </row>
    <row r="1502" spans="1:8" ht="17.25" customHeight="1">
      <c r="A1502" s="27" t="s">
        <v>22</v>
      </c>
      <c r="B1502" s="33" t="s">
        <v>9360</v>
      </c>
      <c r="C1502" s="35" t="s">
        <v>139</v>
      </c>
      <c r="D1502" s="28" t="s">
        <v>1693</v>
      </c>
      <c r="E1502" s="107">
        <v>7.4333333333333336</v>
      </c>
      <c r="F1502" s="27" t="s">
        <v>9</v>
      </c>
      <c r="G1502" s="29" t="s">
        <v>8146</v>
      </c>
      <c r="H1502" s="110" t="s">
        <v>5665</v>
      </c>
    </row>
    <row r="1503" spans="1:8" ht="17.25" customHeight="1">
      <c r="A1503" s="27" t="s">
        <v>22</v>
      </c>
      <c r="B1503" s="33" t="s">
        <v>9360</v>
      </c>
      <c r="C1503" s="35" t="s">
        <v>139</v>
      </c>
      <c r="D1503" s="28" t="s">
        <v>1694</v>
      </c>
      <c r="E1503" s="107">
        <v>14.9</v>
      </c>
      <c r="F1503" s="27" t="s">
        <v>9</v>
      </c>
      <c r="G1503" s="29" t="s">
        <v>8146</v>
      </c>
      <c r="H1503" s="110" t="s">
        <v>5666</v>
      </c>
    </row>
    <row r="1504" spans="1:8" ht="17.25" customHeight="1">
      <c r="A1504" s="27" t="s">
        <v>22</v>
      </c>
      <c r="B1504" s="33" t="s">
        <v>9360</v>
      </c>
      <c r="C1504" s="35" t="s">
        <v>139</v>
      </c>
      <c r="D1504" s="28" t="s">
        <v>1695</v>
      </c>
      <c r="E1504" s="107">
        <v>11.416666666666666</v>
      </c>
      <c r="F1504" s="27" t="s">
        <v>9</v>
      </c>
      <c r="G1504" s="29" t="s">
        <v>8146</v>
      </c>
      <c r="H1504" s="110" t="s">
        <v>5667</v>
      </c>
    </row>
    <row r="1505" spans="1:8" ht="17.25" customHeight="1">
      <c r="A1505" s="27" t="s">
        <v>22</v>
      </c>
      <c r="B1505" s="33" t="s">
        <v>9360</v>
      </c>
      <c r="C1505" s="35" t="s">
        <v>139</v>
      </c>
      <c r="D1505" s="28" t="s">
        <v>1696</v>
      </c>
      <c r="E1505" s="107">
        <v>11.4</v>
      </c>
      <c r="F1505" s="27" t="s">
        <v>9</v>
      </c>
      <c r="G1505" s="29" t="s">
        <v>8146</v>
      </c>
      <c r="H1505" s="110" t="s">
        <v>5668</v>
      </c>
    </row>
    <row r="1506" spans="1:8" ht="17.25" customHeight="1">
      <c r="A1506" s="27" t="s">
        <v>22</v>
      </c>
      <c r="B1506" s="33" t="s">
        <v>9360</v>
      </c>
      <c r="C1506" s="35" t="s">
        <v>139</v>
      </c>
      <c r="D1506" s="28" t="s">
        <v>1697</v>
      </c>
      <c r="E1506" s="107">
        <v>11.866666666666667</v>
      </c>
      <c r="F1506" s="27" t="s">
        <v>9</v>
      </c>
      <c r="G1506" s="29" t="s">
        <v>8146</v>
      </c>
      <c r="H1506" s="110" t="s">
        <v>5669</v>
      </c>
    </row>
    <row r="1507" spans="1:8" ht="17.25" customHeight="1">
      <c r="A1507" s="27" t="s">
        <v>13</v>
      </c>
      <c r="B1507" s="33" t="s">
        <v>9361</v>
      </c>
      <c r="C1507" s="35" t="s">
        <v>140</v>
      </c>
      <c r="D1507" s="28" t="s">
        <v>1698</v>
      </c>
      <c r="E1507" s="107">
        <v>5.5166666666666666</v>
      </c>
      <c r="F1507" s="27" t="s">
        <v>9</v>
      </c>
      <c r="G1507" s="29" t="s">
        <v>8146</v>
      </c>
      <c r="H1507" s="110" t="s">
        <v>5670</v>
      </c>
    </row>
    <row r="1508" spans="1:8" ht="17.25" customHeight="1">
      <c r="A1508" s="27" t="s">
        <v>13</v>
      </c>
      <c r="B1508" s="33" t="s">
        <v>9361</v>
      </c>
      <c r="C1508" s="35" t="s">
        <v>140</v>
      </c>
      <c r="D1508" s="28" t="s">
        <v>1699</v>
      </c>
      <c r="E1508" s="107">
        <v>5.166666666666667</v>
      </c>
      <c r="F1508" s="27" t="s">
        <v>9</v>
      </c>
      <c r="G1508" s="29" t="s">
        <v>8146</v>
      </c>
      <c r="H1508" s="110" t="s">
        <v>5671</v>
      </c>
    </row>
    <row r="1509" spans="1:8" ht="17.25" customHeight="1">
      <c r="A1509" s="27" t="s">
        <v>13</v>
      </c>
      <c r="B1509" s="33" t="s">
        <v>9361</v>
      </c>
      <c r="C1509" s="35" t="s">
        <v>140</v>
      </c>
      <c r="D1509" s="28" t="s">
        <v>1700</v>
      </c>
      <c r="E1509" s="107">
        <v>5.833333333333333</v>
      </c>
      <c r="F1509" s="27" t="s">
        <v>9</v>
      </c>
      <c r="G1509" s="29" t="s">
        <v>8146</v>
      </c>
      <c r="H1509" s="110" t="s">
        <v>5672</v>
      </c>
    </row>
    <row r="1510" spans="1:8" ht="17.25" customHeight="1">
      <c r="A1510" s="27" t="s">
        <v>13</v>
      </c>
      <c r="B1510" s="33" t="s">
        <v>9361</v>
      </c>
      <c r="C1510" s="35" t="s">
        <v>140</v>
      </c>
      <c r="D1510" s="28" t="s">
        <v>1701</v>
      </c>
      <c r="E1510" s="107">
        <v>5.3666666666666663</v>
      </c>
      <c r="F1510" s="27" t="s">
        <v>9</v>
      </c>
      <c r="G1510" s="29" t="s">
        <v>8146</v>
      </c>
      <c r="H1510" s="110" t="s">
        <v>5673</v>
      </c>
    </row>
    <row r="1511" spans="1:8" ht="17.25" customHeight="1">
      <c r="A1511" s="27" t="s">
        <v>13</v>
      </c>
      <c r="B1511" s="33" t="s">
        <v>9361</v>
      </c>
      <c r="C1511" s="35" t="s">
        <v>140</v>
      </c>
      <c r="D1511" s="28" t="s">
        <v>1702</v>
      </c>
      <c r="E1511" s="107">
        <v>5.2666666666666666</v>
      </c>
      <c r="F1511" s="27" t="s">
        <v>9</v>
      </c>
      <c r="G1511" s="29" t="s">
        <v>8146</v>
      </c>
      <c r="H1511" s="110" t="s">
        <v>5674</v>
      </c>
    </row>
    <row r="1512" spans="1:8" ht="17.25" customHeight="1">
      <c r="A1512" s="27" t="s">
        <v>13</v>
      </c>
      <c r="B1512" s="33" t="s">
        <v>9361</v>
      </c>
      <c r="C1512" s="35" t="s">
        <v>140</v>
      </c>
      <c r="D1512" s="28" t="s">
        <v>1703</v>
      </c>
      <c r="E1512" s="107">
        <v>5.2</v>
      </c>
      <c r="F1512" s="27" t="s">
        <v>9</v>
      </c>
      <c r="G1512" s="29" t="s">
        <v>8146</v>
      </c>
      <c r="H1512" s="110" t="s">
        <v>5675</v>
      </c>
    </row>
    <row r="1513" spans="1:8" ht="17.25" customHeight="1">
      <c r="A1513" s="27" t="s">
        <v>13</v>
      </c>
      <c r="B1513" s="33" t="s">
        <v>9361</v>
      </c>
      <c r="C1513" s="35" t="s">
        <v>140</v>
      </c>
      <c r="D1513" s="28" t="s">
        <v>1704</v>
      </c>
      <c r="E1513" s="107">
        <v>4.6833333333333336</v>
      </c>
      <c r="F1513" s="27" t="s">
        <v>9</v>
      </c>
      <c r="G1513" s="29" t="s">
        <v>8146</v>
      </c>
      <c r="H1513" s="110" t="s">
        <v>5676</v>
      </c>
    </row>
    <row r="1514" spans="1:8" ht="17.25" customHeight="1">
      <c r="A1514" s="27" t="s">
        <v>13</v>
      </c>
      <c r="B1514" s="33" t="s">
        <v>9361</v>
      </c>
      <c r="C1514" s="35" t="s">
        <v>140</v>
      </c>
      <c r="D1514" s="28" t="s">
        <v>1705</v>
      </c>
      <c r="E1514" s="107">
        <v>5.6333333333333337</v>
      </c>
      <c r="F1514" s="27" t="s">
        <v>9</v>
      </c>
      <c r="G1514" s="29" t="s">
        <v>8146</v>
      </c>
      <c r="H1514" s="110" t="s">
        <v>5677</v>
      </c>
    </row>
    <row r="1515" spans="1:8" ht="17.25" customHeight="1">
      <c r="A1515" s="27" t="s">
        <v>13</v>
      </c>
      <c r="B1515" s="33" t="s">
        <v>9361</v>
      </c>
      <c r="C1515" s="35" t="s">
        <v>140</v>
      </c>
      <c r="D1515" s="28" t="s">
        <v>1706</v>
      </c>
      <c r="E1515" s="107">
        <v>5.6333333333333337</v>
      </c>
      <c r="F1515" s="27" t="s">
        <v>9</v>
      </c>
      <c r="G1515" s="29" t="s">
        <v>8146</v>
      </c>
      <c r="H1515" s="110" t="s">
        <v>5678</v>
      </c>
    </row>
    <row r="1516" spans="1:8" ht="17.25" customHeight="1">
      <c r="A1516" s="27" t="s">
        <v>13</v>
      </c>
      <c r="B1516" s="33" t="s">
        <v>9361</v>
      </c>
      <c r="C1516" s="35" t="s">
        <v>140</v>
      </c>
      <c r="D1516" s="28" t="s">
        <v>1707</v>
      </c>
      <c r="E1516" s="107">
        <v>4.833333333333333</v>
      </c>
      <c r="F1516" s="27" t="s">
        <v>9</v>
      </c>
      <c r="G1516" s="29" t="s">
        <v>8146</v>
      </c>
      <c r="H1516" s="110" t="s">
        <v>5679</v>
      </c>
    </row>
    <row r="1517" spans="1:8" ht="17.25" customHeight="1">
      <c r="A1517" s="27" t="s">
        <v>13</v>
      </c>
      <c r="B1517" s="33" t="s">
        <v>9361</v>
      </c>
      <c r="C1517" s="35" t="s">
        <v>140</v>
      </c>
      <c r="D1517" s="28" t="s">
        <v>1708</v>
      </c>
      <c r="E1517" s="107">
        <v>5.35</v>
      </c>
      <c r="F1517" s="27" t="s">
        <v>9</v>
      </c>
      <c r="G1517" s="29" t="s">
        <v>8146</v>
      </c>
      <c r="H1517" s="110" t="s">
        <v>5680</v>
      </c>
    </row>
    <row r="1518" spans="1:8" ht="17.25" customHeight="1">
      <c r="A1518" s="27" t="s">
        <v>13</v>
      </c>
      <c r="B1518" s="33" t="s">
        <v>9361</v>
      </c>
      <c r="C1518" s="35" t="s">
        <v>140</v>
      </c>
      <c r="D1518" s="28" t="s">
        <v>1709</v>
      </c>
      <c r="E1518" s="107">
        <v>6</v>
      </c>
      <c r="F1518" s="27" t="s">
        <v>9</v>
      </c>
      <c r="G1518" s="29" t="s">
        <v>8146</v>
      </c>
      <c r="H1518" s="110" t="s">
        <v>5681</v>
      </c>
    </row>
    <row r="1519" spans="1:8" ht="17.25" customHeight="1">
      <c r="A1519" s="27" t="s">
        <v>13</v>
      </c>
      <c r="B1519" s="33" t="s">
        <v>9361</v>
      </c>
      <c r="C1519" s="35" t="s">
        <v>140</v>
      </c>
      <c r="D1519" s="28" t="s">
        <v>1710</v>
      </c>
      <c r="E1519" s="107">
        <v>6.416666666666667</v>
      </c>
      <c r="F1519" s="27" t="s">
        <v>9</v>
      </c>
      <c r="G1519" s="29" t="s">
        <v>8146</v>
      </c>
      <c r="H1519" s="110" t="s">
        <v>5682</v>
      </c>
    </row>
    <row r="1520" spans="1:8" ht="17.25" customHeight="1">
      <c r="A1520" s="27" t="s">
        <v>13</v>
      </c>
      <c r="B1520" s="33" t="s">
        <v>9361</v>
      </c>
      <c r="C1520" s="35" t="s">
        <v>140</v>
      </c>
      <c r="D1520" s="28" t="s">
        <v>1711</v>
      </c>
      <c r="E1520" s="107">
        <v>5.0333333333333332</v>
      </c>
      <c r="F1520" s="27" t="s">
        <v>9</v>
      </c>
      <c r="G1520" s="29" t="s">
        <v>8146</v>
      </c>
      <c r="H1520" s="110" t="s">
        <v>5683</v>
      </c>
    </row>
    <row r="1521" spans="1:8" ht="17.25" customHeight="1">
      <c r="A1521" s="27" t="s">
        <v>13</v>
      </c>
      <c r="B1521" s="33" t="s">
        <v>9361</v>
      </c>
      <c r="C1521" s="35" t="s">
        <v>140</v>
      </c>
      <c r="D1521" s="28" t="s">
        <v>1712</v>
      </c>
      <c r="E1521" s="107">
        <v>6.0666666666666664</v>
      </c>
      <c r="F1521" s="27" t="s">
        <v>9</v>
      </c>
      <c r="G1521" s="29" t="s">
        <v>8146</v>
      </c>
      <c r="H1521" s="110" t="s">
        <v>5684</v>
      </c>
    </row>
    <row r="1522" spans="1:8" ht="17.25" customHeight="1">
      <c r="A1522" s="27" t="s">
        <v>13</v>
      </c>
      <c r="B1522" s="33" t="s">
        <v>9361</v>
      </c>
      <c r="C1522" s="35" t="s">
        <v>140</v>
      </c>
      <c r="D1522" s="28" t="s">
        <v>1713</v>
      </c>
      <c r="E1522" s="107">
        <v>4.8166666666666664</v>
      </c>
      <c r="F1522" s="27" t="s">
        <v>9</v>
      </c>
      <c r="G1522" s="29" t="s">
        <v>8146</v>
      </c>
      <c r="H1522" s="110" t="s">
        <v>5685</v>
      </c>
    </row>
    <row r="1523" spans="1:8" ht="17.25" customHeight="1">
      <c r="A1523" s="27" t="s">
        <v>13</v>
      </c>
      <c r="B1523" s="33" t="s">
        <v>9361</v>
      </c>
      <c r="C1523" s="35" t="s">
        <v>140</v>
      </c>
      <c r="D1523" s="28" t="s">
        <v>1714</v>
      </c>
      <c r="E1523" s="107">
        <v>5.7</v>
      </c>
      <c r="F1523" s="27" t="s">
        <v>9</v>
      </c>
      <c r="G1523" s="29" t="s">
        <v>8146</v>
      </c>
      <c r="H1523" s="110" t="s">
        <v>5686</v>
      </c>
    </row>
    <row r="1524" spans="1:8" ht="17.25" customHeight="1">
      <c r="A1524" s="27" t="s">
        <v>13</v>
      </c>
      <c r="B1524" s="33" t="s">
        <v>9361</v>
      </c>
      <c r="C1524" s="35" t="s">
        <v>140</v>
      </c>
      <c r="D1524" s="28" t="s">
        <v>1715</v>
      </c>
      <c r="E1524" s="107">
        <v>7.7</v>
      </c>
      <c r="F1524" s="27" t="s">
        <v>9</v>
      </c>
      <c r="G1524" s="29" t="s">
        <v>8146</v>
      </c>
      <c r="H1524" s="110" t="s">
        <v>5687</v>
      </c>
    </row>
    <row r="1525" spans="1:8" ht="17.25" customHeight="1">
      <c r="A1525" s="27" t="s">
        <v>22</v>
      </c>
      <c r="B1525" s="33" t="s">
        <v>9360</v>
      </c>
      <c r="C1525" s="35" t="s">
        <v>86</v>
      </c>
      <c r="D1525" s="28" t="s">
        <v>1716</v>
      </c>
      <c r="E1525" s="107">
        <v>7.75</v>
      </c>
      <c r="F1525" s="27" t="s">
        <v>9</v>
      </c>
      <c r="G1525" s="29" t="s">
        <v>8146</v>
      </c>
      <c r="H1525" s="110" t="s">
        <v>5688</v>
      </c>
    </row>
    <row r="1526" spans="1:8" ht="17.25" customHeight="1">
      <c r="A1526" s="27" t="s">
        <v>22</v>
      </c>
      <c r="B1526" s="33" t="s">
        <v>9360</v>
      </c>
      <c r="C1526" s="35" t="s">
        <v>86</v>
      </c>
      <c r="D1526" s="28" t="s">
        <v>1717</v>
      </c>
      <c r="E1526" s="107">
        <v>7.3666666666666663</v>
      </c>
      <c r="F1526" s="27" t="s">
        <v>9</v>
      </c>
      <c r="G1526" s="29" t="s">
        <v>8146</v>
      </c>
      <c r="H1526" s="110" t="s">
        <v>5689</v>
      </c>
    </row>
    <row r="1527" spans="1:8" ht="17.25" customHeight="1">
      <c r="A1527" s="27" t="s">
        <v>22</v>
      </c>
      <c r="B1527" s="33" t="s">
        <v>9360</v>
      </c>
      <c r="C1527" s="35" t="s">
        <v>86</v>
      </c>
      <c r="D1527" s="28" t="s">
        <v>1718</v>
      </c>
      <c r="E1527" s="107">
        <v>5.85</v>
      </c>
      <c r="F1527" s="27" t="s">
        <v>9</v>
      </c>
      <c r="G1527" s="29" t="s">
        <v>8146</v>
      </c>
      <c r="H1527" s="110" t="s">
        <v>5690</v>
      </c>
    </row>
    <row r="1528" spans="1:8" ht="17.25" customHeight="1">
      <c r="A1528" s="27" t="s">
        <v>22</v>
      </c>
      <c r="B1528" s="33" t="s">
        <v>9360</v>
      </c>
      <c r="C1528" s="35" t="s">
        <v>86</v>
      </c>
      <c r="D1528" s="28" t="s">
        <v>1719</v>
      </c>
      <c r="E1528" s="107">
        <v>6.1166666666666663</v>
      </c>
      <c r="F1528" s="27" t="s">
        <v>9</v>
      </c>
      <c r="G1528" s="29" t="s">
        <v>8146</v>
      </c>
      <c r="H1528" s="110" t="s">
        <v>5691</v>
      </c>
    </row>
    <row r="1529" spans="1:8" ht="17.25" customHeight="1">
      <c r="A1529" s="27" t="s">
        <v>22</v>
      </c>
      <c r="B1529" s="33" t="s">
        <v>9360</v>
      </c>
      <c r="C1529" s="35" t="s">
        <v>86</v>
      </c>
      <c r="D1529" s="28" t="s">
        <v>1720</v>
      </c>
      <c r="E1529" s="107">
        <v>6.6833333333333336</v>
      </c>
      <c r="F1529" s="27" t="s">
        <v>9</v>
      </c>
      <c r="G1529" s="29" t="s">
        <v>8146</v>
      </c>
      <c r="H1529" s="110" t="s">
        <v>5692</v>
      </c>
    </row>
    <row r="1530" spans="1:8" ht="17.25" customHeight="1">
      <c r="A1530" s="27" t="s">
        <v>22</v>
      </c>
      <c r="B1530" s="33" t="s">
        <v>9360</v>
      </c>
      <c r="C1530" s="35" t="s">
        <v>86</v>
      </c>
      <c r="D1530" s="28" t="s">
        <v>1721</v>
      </c>
      <c r="E1530" s="107">
        <v>6.416666666666667</v>
      </c>
      <c r="F1530" s="27" t="s">
        <v>9</v>
      </c>
      <c r="G1530" s="29" t="s">
        <v>8146</v>
      </c>
      <c r="H1530" s="110" t="s">
        <v>5693</v>
      </c>
    </row>
    <row r="1531" spans="1:8" ht="17.25" customHeight="1">
      <c r="A1531" s="27" t="s">
        <v>22</v>
      </c>
      <c r="B1531" s="33" t="s">
        <v>9360</v>
      </c>
      <c r="C1531" s="35" t="s">
        <v>86</v>
      </c>
      <c r="D1531" s="28" t="s">
        <v>1722</v>
      </c>
      <c r="E1531" s="107">
        <v>6.6166666666666663</v>
      </c>
      <c r="F1531" s="27" t="s">
        <v>9</v>
      </c>
      <c r="G1531" s="29" t="s">
        <v>8146</v>
      </c>
      <c r="H1531" s="110" t="s">
        <v>5694</v>
      </c>
    </row>
    <row r="1532" spans="1:8" ht="17.25" customHeight="1">
      <c r="A1532" s="27" t="s">
        <v>22</v>
      </c>
      <c r="B1532" s="33" t="s">
        <v>9360</v>
      </c>
      <c r="C1532" s="35" t="s">
        <v>86</v>
      </c>
      <c r="D1532" s="28" t="s">
        <v>1723</v>
      </c>
      <c r="E1532" s="107">
        <v>7.3166666666666664</v>
      </c>
      <c r="F1532" s="27" t="s">
        <v>9</v>
      </c>
      <c r="G1532" s="29" t="s">
        <v>8146</v>
      </c>
      <c r="H1532" s="110" t="s">
        <v>5695</v>
      </c>
    </row>
    <row r="1533" spans="1:8" ht="17.25" customHeight="1">
      <c r="A1533" s="27" t="s">
        <v>22</v>
      </c>
      <c r="B1533" s="33" t="s">
        <v>9360</v>
      </c>
      <c r="C1533" s="35" t="s">
        <v>86</v>
      </c>
      <c r="D1533" s="28" t="s">
        <v>1724</v>
      </c>
      <c r="E1533" s="107">
        <v>6.2166666666666668</v>
      </c>
      <c r="F1533" s="27" t="s">
        <v>9</v>
      </c>
      <c r="G1533" s="29" t="s">
        <v>8146</v>
      </c>
      <c r="H1533" s="110" t="s">
        <v>5696</v>
      </c>
    </row>
    <row r="1534" spans="1:8" ht="17.25" customHeight="1">
      <c r="A1534" s="27" t="s">
        <v>22</v>
      </c>
      <c r="B1534" s="33" t="s">
        <v>9360</v>
      </c>
      <c r="C1534" s="35" t="s">
        <v>86</v>
      </c>
      <c r="D1534" s="28" t="s">
        <v>1725</v>
      </c>
      <c r="E1534" s="107">
        <v>7.25</v>
      </c>
      <c r="F1534" s="27" t="s">
        <v>9</v>
      </c>
      <c r="G1534" s="29" t="s">
        <v>8146</v>
      </c>
      <c r="H1534" s="110" t="s">
        <v>5697</v>
      </c>
    </row>
    <row r="1535" spans="1:8" ht="17.25" customHeight="1">
      <c r="A1535" s="27" t="s">
        <v>22</v>
      </c>
      <c r="B1535" s="33" t="s">
        <v>9360</v>
      </c>
      <c r="C1535" s="35" t="s">
        <v>86</v>
      </c>
      <c r="D1535" s="28" t="s">
        <v>1726</v>
      </c>
      <c r="E1535" s="107">
        <v>6.833333333333333</v>
      </c>
      <c r="F1535" s="27" t="s">
        <v>9</v>
      </c>
      <c r="G1535" s="29" t="s">
        <v>8146</v>
      </c>
      <c r="H1535" s="110" t="s">
        <v>5698</v>
      </c>
    </row>
    <row r="1536" spans="1:8" ht="17.25" customHeight="1">
      <c r="A1536" s="27" t="s">
        <v>22</v>
      </c>
      <c r="B1536" s="33" t="s">
        <v>9360</v>
      </c>
      <c r="C1536" s="35" t="s">
        <v>86</v>
      </c>
      <c r="D1536" s="28" t="s">
        <v>1727</v>
      </c>
      <c r="E1536" s="107">
        <v>6.2</v>
      </c>
      <c r="F1536" s="27" t="s">
        <v>9</v>
      </c>
      <c r="G1536" s="29" t="s">
        <v>8146</v>
      </c>
      <c r="H1536" s="110" t="s">
        <v>5699</v>
      </c>
    </row>
    <row r="1537" spans="1:8" ht="17.25" customHeight="1">
      <c r="A1537" s="27" t="s">
        <v>22</v>
      </c>
      <c r="B1537" s="33" t="s">
        <v>9360</v>
      </c>
      <c r="C1537" s="35" t="s">
        <v>86</v>
      </c>
      <c r="D1537" s="28" t="s">
        <v>1728</v>
      </c>
      <c r="E1537" s="107">
        <v>6.0333333333333332</v>
      </c>
      <c r="F1537" s="27" t="s">
        <v>9</v>
      </c>
      <c r="G1537" s="29" t="s">
        <v>8146</v>
      </c>
      <c r="H1537" s="110" t="s">
        <v>5700</v>
      </c>
    </row>
    <row r="1538" spans="1:8" ht="17.25" customHeight="1">
      <c r="A1538" s="27" t="s">
        <v>22</v>
      </c>
      <c r="B1538" s="33" t="s">
        <v>9360</v>
      </c>
      <c r="C1538" s="35" t="s">
        <v>86</v>
      </c>
      <c r="D1538" s="28" t="s">
        <v>1729</v>
      </c>
      <c r="E1538" s="107">
        <v>7.55</v>
      </c>
      <c r="F1538" s="27" t="s">
        <v>9</v>
      </c>
      <c r="G1538" s="29" t="s">
        <v>8146</v>
      </c>
      <c r="H1538" s="110" t="s">
        <v>5701</v>
      </c>
    </row>
    <row r="1539" spans="1:8" ht="17.25" customHeight="1">
      <c r="A1539" s="27" t="s">
        <v>22</v>
      </c>
      <c r="B1539" s="33" t="s">
        <v>9360</v>
      </c>
      <c r="C1539" s="35" t="s">
        <v>86</v>
      </c>
      <c r="D1539" s="28" t="s">
        <v>1730</v>
      </c>
      <c r="E1539" s="107">
        <v>6.2833333333333332</v>
      </c>
      <c r="F1539" s="27" t="s">
        <v>9</v>
      </c>
      <c r="G1539" s="29" t="s">
        <v>8146</v>
      </c>
      <c r="H1539" s="110" t="s">
        <v>5702</v>
      </c>
    </row>
    <row r="1540" spans="1:8" ht="17.25" customHeight="1">
      <c r="A1540" s="27" t="s">
        <v>22</v>
      </c>
      <c r="B1540" s="33" t="s">
        <v>9360</v>
      </c>
      <c r="C1540" s="35" t="s">
        <v>86</v>
      </c>
      <c r="D1540" s="28" t="s">
        <v>1731</v>
      </c>
      <c r="E1540" s="107">
        <v>7.833333333333333</v>
      </c>
      <c r="F1540" s="27" t="s">
        <v>9</v>
      </c>
      <c r="G1540" s="29" t="s">
        <v>8146</v>
      </c>
      <c r="H1540" s="110" t="s">
        <v>5703</v>
      </c>
    </row>
    <row r="1541" spans="1:8" ht="17.25" customHeight="1">
      <c r="A1541" s="27" t="s">
        <v>22</v>
      </c>
      <c r="B1541" s="33" t="s">
        <v>9360</v>
      </c>
      <c r="C1541" s="35" t="s">
        <v>86</v>
      </c>
      <c r="D1541" s="28" t="s">
        <v>1732</v>
      </c>
      <c r="E1541" s="107">
        <v>4.5999999999999996</v>
      </c>
      <c r="F1541" s="27" t="s">
        <v>9</v>
      </c>
      <c r="G1541" s="29" t="s">
        <v>8146</v>
      </c>
      <c r="H1541" s="110" t="s">
        <v>5704</v>
      </c>
    </row>
    <row r="1542" spans="1:8" ht="17.25" customHeight="1">
      <c r="A1542" s="27" t="s">
        <v>22</v>
      </c>
      <c r="B1542" s="33" t="s">
        <v>9360</v>
      </c>
      <c r="C1542" s="35" t="s">
        <v>86</v>
      </c>
      <c r="D1542" s="28" t="s">
        <v>1733</v>
      </c>
      <c r="E1542" s="107">
        <v>6.1833333333333336</v>
      </c>
      <c r="F1542" s="27" t="s">
        <v>9</v>
      </c>
      <c r="G1542" s="29" t="s">
        <v>8146</v>
      </c>
      <c r="H1542" s="110" t="s">
        <v>5705</v>
      </c>
    </row>
    <row r="1543" spans="1:8" ht="17.25" customHeight="1">
      <c r="A1543" s="27" t="s">
        <v>22</v>
      </c>
      <c r="B1543" s="33" t="s">
        <v>9360</v>
      </c>
      <c r="C1543" s="35" t="s">
        <v>86</v>
      </c>
      <c r="D1543" s="28" t="s">
        <v>1734</v>
      </c>
      <c r="E1543" s="107">
        <v>6</v>
      </c>
      <c r="F1543" s="27" t="s">
        <v>9</v>
      </c>
      <c r="G1543" s="29" t="s">
        <v>8146</v>
      </c>
      <c r="H1543" s="110" t="s">
        <v>5706</v>
      </c>
    </row>
    <row r="1544" spans="1:8" ht="17.25" customHeight="1">
      <c r="A1544" s="27" t="s">
        <v>22</v>
      </c>
      <c r="B1544" s="33" t="s">
        <v>9360</v>
      </c>
      <c r="C1544" s="35" t="s">
        <v>86</v>
      </c>
      <c r="D1544" s="28" t="s">
        <v>1735</v>
      </c>
      <c r="E1544" s="107">
        <v>5.55</v>
      </c>
      <c r="F1544" s="27" t="s">
        <v>9</v>
      </c>
      <c r="G1544" s="29" t="s">
        <v>8146</v>
      </c>
      <c r="H1544" s="110" t="s">
        <v>5707</v>
      </c>
    </row>
    <row r="1545" spans="1:8" ht="17.25" customHeight="1">
      <c r="A1545" s="27" t="s">
        <v>22</v>
      </c>
      <c r="B1545" s="33" t="s">
        <v>9360</v>
      </c>
      <c r="C1545" s="35" t="s">
        <v>86</v>
      </c>
      <c r="D1545" s="28" t="s">
        <v>1736</v>
      </c>
      <c r="E1545" s="107">
        <v>4.8666666666666663</v>
      </c>
      <c r="F1545" s="27" t="s">
        <v>9</v>
      </c>
      <c r="G1545" s="29" t="s">
        <v>8146</v>
      </c>
      <c r="H1545" s="110" t="s">
        <v>5708</v>
      </c>
    </row>
    <row r="1546" spans="1:8" ht="17.25" customHeight="1">
      <c r="A1546" s="27" t="s">
        <v>22</v>
      </c>
      <c r="B1546" s="33" t="s">
        <v>9360</v>
      </c>
      <c r="C1546" s="35" t="s">
        <v>86</v>
      </c>
      <c r="D1546" s="28" t="s">
        <v>1737</v>
      </c>
      <c r="E1546" s="107">
        <v>6.0333333333333332</v>
      </c>
      <c r="F1546" s="27" t="s">
        <v>9</v>
      </c>
      <c r="G1546" s="29" t="s">
        <v>8146</v>
      </c>
      <c r="H1546" s="110" t="s">
        <v>5709</v>
      </c>
    </row>
    <row r="1547" spans="1:8" ht="17.25" customHeight="1">
      <c r="A1547" s="27" t="s">
        <v>22</v>
      </c>
      <c r="B1547" s="33" t="s">
        <v>9360</v>
      </c>
      <c r="C1547" s="35" t="s">
        <v>86</v>
      </c>
      <c r="D1547" s="28" t="s">
        <v>1738</v>
      </c>
      <c r="E1547" s="107">
        <v>5.7333333333333334</v>
      </c>
      <c r="F1547" s="27" t="s">
        <v>9</v>
      </c>
      <c r="G1547" s="29" t="s">
        <v>8146</v>
      </c>
      <c r="H1547" s="110" t="s">
        <v>5710</v>
      </c>
    </row>
    <row r="1548" spans="1:8" ht="17.25" customHeight="1">
      <c r="A1548" s="27" t="s">
        <v>22</v>
      </c>
      <c r="B1548" s="33" t="s">
        <v>9360</v>
      </c>
      <c r="C1548" s="35" t="s">
        <v>86</v>
      </c>
      <c r="D1548" s="28" t="s">
        <v>1739</v>
      </c>
      <c r="E1548" s="107">
        <v>4.833333333333333</v>
      </c>
      <c r="F1548" s="27" t="s">
        <v>9</v>
      </c>
      <c r="G1548" s="29" t="s">
        <v>8146</v>
      </c>
      <c r="H1548" s="110" t="s">
        <v>5711</v>
      </c>
    </row>
    <row r="1549" spans="1:8" ht="17.25" customHeight="1">
      <c r="A1549" s="27" t="s">
        <v>22</v>
      </c>
      <c r="B1549" s="33" t="s">
        <v>9360</v>
      </c>
      <c r="C1549" s="35" t="s">
        <v>86</v>
      </c>
      <c r="D1549" s="28" t="s">
        <v>1740</v>
      </c>
      <c r="E1549" s="107">
        <v>6.083333333333333</v>
      </c>
      <c r="F1549" s="27" t="s">
        <v>9</v>
      </c>
      <c r="G1549" s="29" t="s">
        <v>8146</v>
      </c>
      <c r="H1549" s="110" t="s">
        <v>5712</v>
      </c>
    </row>
    <row r="1550" spans="1:8" ht="17.25" customHeight="1">
      <c r="A1550" s="27" t="s">
        <v>22</v>
      </c>
      <c r="B1550" s="33" t="s">
        <v>9360</v>
      </c>
      <c r="C1550" s="35" t="s">
        <v>86</v>
      </c>
      <c r="D1550" s="28" t="s">
        <v>1741</v>
      </c>
      <c r="E1550" s="107">
        <v>5.2</v>
      </c>
      <c r="F1550" s="27" t="s">
        <v>9</v>
      </c>
      <c r="G1550" s="29" t="s">
        <v>8146</v>
      </c>
      <c r="H1550" s="110" t="s">
        <v>5713</v>
      </c>
    </row>
    <row r="1551" spans="1:8" ht="17.25" customHeight="1">
      <c r="A1551" s="27" t="s">
        <v>22</v>
      </c>
      <c r="B1551" s="33" t="s">
        <v>9360</v>
      </c>
      <c r="C1551" s="35" t="s">
        <v>86</v>
      </c>
      <c r="D1551" s="28" t="s">
        <v>1742</v>
      </c>
      <c r="E1551" s="107">
        <v>5.85</v>
      </c>
      <c r="F1551" s="27" t="s">
        <v>9</v>
      </c>
      <c r="G1551" s="29" t="s">
        <v>8146</v>
      </c>
      <c r="H1551" s="110" t="s">
        <v>5714</v>
      </c>
    </row>
    <row r="1552" spans="1:8" ht="17.25" customHeight="1">
      <c r="A1552" s="27" t="s">
        <v>22</v>
      </c>
      <c r="B1552" s="33" t="s">
        <v>9360</v>
      </c>
      <c r="C1552" s="35" t="s">
        <v>86</v>
      </c>
      <c r="D1552" s="28" t="s">
        <v>1743</v>
      </c>
      <c r="E1552" s="107">
        <v>5.9</v>
      </c>
      <c r="F1552" s="27" t="s">
        <v>9</v>
      </c>
      <c r="G1552" s="29" t="s">
        <v>8146</v>
      </c>
      <c r="H1552" s="110" t="s">
        <v>5715</v>
      </c>
    </row>
    <row r="1553" spans="1:8" ht="17.25" customHeight="1">
      <c r="A1553" s="27" t="s">
        <v>22</v>
      </c>
      <c r="B1553" s="33" t="s">
        <v>9360</v>
      </c>
      <c r="C1553" s="35" t="s">
        <v>86</v>
      </c>
      <c r="D1553" s="28" t="s">
        <v>1744</v>
      </c>
      <c r="E1553" s="107">
        <v>6.333333333333333</v>
      </c>
      <c r="F1553" s="27" t="s">
        <v>9</v>
      </c>
      <c r="G1553" s="29" t="s">
        <v>8146</v>
      </c>
      <c r="H1553" s="110" t="s">
        <v>5716</v>
      </c>
    </row>
    <row r="1554" spans="1:8" ht="17.25" customHeight="1">
      <c r="A1554" s="27" t="s">
        <v>22</v>
      </c>
      <c r="B1554" s="33" t="s">
        <v>9360</v>
      </c>
      <c r="C1554" s="35" t="s">
        <v>86</v>
      </c>
      <c r="D1554" s="28" t="s">
        <v>1745</v>
      </c>
      <c r="E1554" s="107">
        <v>5.7</v>
      </c>
      <c r="F1554" s="27" t="s">
        <v>9</v>
      </c>
      <c r="G1554" s="29" t="s">
        <v>8146</v>
      </c>
      <c r="H1554" s="110" t="s">
        <v>5717</v>
      </c>
    </row>
    <row r="1555" spans="1:8" ht="17.25" customHeight="1">
      <c r="A1555" s="27" t="s">
        <v>22</v>
      </c>
      <c r="B1555" s="33" t="s">
        <v>9360</v>
      </c>
      <c r="C1555" s="35" t="s">
        <v>86</v>
      </c>
      <c r="D1555" s="28" t="s">
        <v>1746</v>
      </c>
      <c r="E1555" s="107">
        <v>6.2</v>
      </c>
      <c r="F1555" s="27" t="s">
        <v>9</v>
      </c>
      <c r="G1555" s="29" t="s">
        <v>8146</v>
      </c>
      <c r="H1555" s="110" t="s">
        <v>5718</v>
      </c>
    </row>
    <row r="1556" spans="1:8" ht="17.25" customHeight="1">
      <c r="A1556" s="27" t="s">
        <v>22</v>
      </c>
      <c r="B1556" s="33" t="s">
        <v>9360</v>
      </c>
      <c r="C1556" s="35" t="s">
        <v>86</v>
      </c>
      <c r="D1556" s="28" t="s">
        <v>1747</v>
      </c>
      <c r="E1556" s="107">
        <v>7.15</v>
      </c>
      <c r="F1556" s="27" t="s">
        <v>9</v>
      </c>
      <c r="G1556" s="29" t="s">
        <v>8146</v>
      </c>
      <c r="H1556" s="110" t="s">
        <v>5719</v>
      </c>
    </row>
    <row r="1557" spans="1:8" ht="17.25" customHeight="1">
      <c r="A1557" s="27" t="s">
        <v>22</v>
      </c>
      <c r="B1557" s="33" t="s">
        <v>9360</v>
      </c>
      <c r="C1557" s="35" t="s">
        <v>86</v>
      </c>
      <c r="D1557" s="28" t="s">
        <v>1748</v>
      </c>
      <c r="E1557" s="107">
        <v>4.583333333333333</v>
      </c>
      <c r="F1557" s="27" t="s">
        <v>9</v>
      </c>
      <c r="G1557" s="29" t="s">
        <v>8146</v>
      </c>
      <c r="H1557" s="110" t="s">
        <v>5720</v>
      </c>
    </row>
    <row r="1558" spans="1:8" ht="17.25" customHeight="1">
      <c r="A1558" s="27" t="s">
        <v>22</v>
      </c>
      <c r="B1558" s="33" t="s">
        <v>9360</v>
      </c>
      <c r="C1558" s="35" t="s">
        <v>86</v>
      </c>
      <c r="D1558" s="28" t="s">
        <v>1749</v>
      </c>
      <c r="E1558" s="107">
        <v>6.4833333333333334</v>
      </c>
      <c r="F1558" s="27" t="s">
        <v>9</v>
      </c>
      <c r="G1558" s="29" t="s">
        <v>8146</v>
      </c>
      <c r="H1558" s="110" t="s">
        <v>5721</v>
      </c>
    </row>
    <row r="1559" spans="1:8" ht="17.25" customHeight="1">
      <c r="A1559" s="27" t="s">
        <v>22</v>
      </c>
      <c r="B1559" s="33" t="s">
        <v>9360</v>
      </c>
      <c r="C1559" s="35" t="s">
        <v>86</v>
      </c>
      <c r="D1559" s="28" t="s">
        <v>1750</v>
      </c>
      <c r="E1559" s="107">
        <v>6.65</v>
      </c>
      <c r="F1559" s="27" t="s">
        <v>9</v>
      </c>
      <c r="G1559" s="29" t="s">
        <v>8146</v>
      </c>
      <c r="H1559" s="110" t="s">
        <v>5722</v>
      </c>
    </row>
    <row r="1560" spans="1:8" ht="17.25" customHeight="1">
      <c r="A1560" s="27" t="s">
        <v>22</v>
      </c>
      <c r="B1560" s="33" t="s">
        <v>9360</v>
      </c>
      <c r="C1560" s="35" t="s">
        <v>86</v>
      </c>
      <c r="D1560" s="28" t="s">
        <v>1751</v>
      </c>
      <c r="E1560" s="107">
        <v>6.75</v>
      </c>
      <c r="F1560" s="27" t="s">
        <v>9</v>
      </c>
      <c r="G1560" s="29" t="s">
        <v>8146</v>
      </c>
      <c r="H1560" s="110" t="s">
        <v>5723</v>
      </c>
    </row>
    <row r="1561" spans="1:8" ht="17.25" customHeight="1">
      <c r="A1561" s="27" t="s">
        <v>22</v>
      </c>
      <c r="B1561" s="33" t="s">
        <v>9360</v>
      </c>
      <c r="C1561" s="35" t="s">
        <v>86</v>
      </c>
      <c r="D1561" s="28" t="s">
        <v>1752</v>
      </c>
      <c r="E1561" s="107">
        <v>6.2166666666666668</v>
      </c>
      <c r="F1561" s="27" t="s">
        <v>9</v>
      </c>
      <c r="G1561" s="29" t="s">
        <v>8146</v>
      </c>
      <c r="H1561" s="110" t="s">
        <v>5724</v>
      </c>
    </row>
    <row r="1562" spans="1:8" ht="17.25" customHeight="1">
      <c r="A1562" s="27" t="s">
        <v>22</v>
      </c>
      <c r="B1562" s="33" t="s">
        <v>9360</v>
      </c>
      <c r="C1562" s="35" t="s">
        <v>86</v>
      </c>
      <c r="D1562" s="28" t="s">
        <v>1753</v>
      </c>
      <c r="E1562" s="107">
        <v>6.2166666666666668</v>
      </c>
      <c r="F1562" s="27" t="s">
        <v>9</v>
      </c>
      <c r="G1562" s="29" t="s">
        <v>8146</v>
      </c>
      <c r="H1562" s="110" t="s">
        <v>5725</v>
      </c>
    </row>
    <row r="1563" spans="1:8" ht="17.25" customHeight="1">
      <c r="A1563" s="27" t="s">
        <v>22</v>
      </c>
      <c r="B1563" s="33" t="s">
        <v>9360</v>
      </c>
      <c r="C1563" s="35" t="s">
        <v>86</v>
      </c>
      <c r="D1563" s="28" t="s">
        <v>1754</v>
      </c>
      <c r="E1563" s="107">
        <v>5.6166666666666663</v>
      </c>
      <c r="F1563" s="27" t="s">
        <v>9</v>
      </c>
      <c r="G1563" s="29" t="s">
        <v>8146</v>
      </c>
      <c r="H1563" s="110" t="s">
        <v>5726</v>
      </c>
    </row>
    <row r="1564" spans="1:8" ht="17.25" customHeight="1">
      <c r="A1564" s="27" t="s">
        <v>22</v>
      </c>
      <c r="B1564" s="33" t="s">
        <v>9360</v>
      </c>
      <c r="C1564" s="35" t="s">
        <v>86</v>
      </c>
      <c r="D1564" s="28" t="s">
        <v>1755</v>
      </c>
      <c r="E1564" s="107">
        <v>7.9833333333333334</v>
      </c>
      <c r="F1564" s="27" t="s">
        <v>9</v>
      </c>
      <c r="G1564" s="29" t="s">
        <v>8146</v>
      </c>
      <c r="H1564" s="110" t="s">
        <v>5727</v>
      </c>
    </row>
    <row r="1565" spans="1:8" ht="17.25" customHeight="1">
      <c r="A1565" s="27" t="s">
        <v>22</v>
      </c>
      <c r="B1565" s="33" t="s">
        <v>9360</v>
      </c>
      <c r="C1565" s="35" t="s">
        <v>86</v>
      </c>
      <c r="D1565" s="28" t="s">
        <v>1756</v>
      </c>
      <c r="E1565" s="107">
        <v>7.0666666666666664</v>
      </c>
      <c r="F1565" s="27" t="s">
        <v>9</v>
      </c>
      <c r="G1565" s="29" t="s">
        <v>8146</v>
      </c>
      <c r="H1565" s="110" t="s">
        <v>5728</v>
      </c>
    </row>
    <row r="1566" spans="1:8" ht="17.25" customHeight="1">
      <c r="A1566" s="27" t="s">
        <v>22</v>
      </c>
      <c r="B1566" s="33" t="s">
        <v>9360</v>
      </c>
      <c r="C1566" s="35" t="s">
        <v>86</v>
      </c>
      <c r="D1566" s="28" t="s">
        <v>1757</v>
      </c>
      <c r="E1566" s="107">
        <v>5.9</v>
      </c>
      <c r="F1566" s="27" t="s">
        <v>9</v>
      </c>
      <c r="G1566" s="29" t="s">
        <v>8146</v>
      </c>
      <c r="H1566" s="110" t="s">
        <v>5729</v>
      </c>
    </row>
    <row r="1567" spans="1:8" ht="17.25" customHeight="1">
      <c r="A1567" s="27" t="s">
        <v>22</v>
      </c>
      <c r="B1567" s="33" t="s">
        <v>9360</v>
      </c>
      <c r="C1567" s="35" t="s">
        <v>86</v>
      </c>
      <c r="D1567" s="28" t="s">
        <v>1758</v>
      </c>
      <c r="E1567" s="107">
        <v>6.5333333333333332</v>
      </c>
      <c r="F1567" s="27" t="s">
        <v>9</v>
      </c>
      <c r="G1567" s="29" t="s">
        <v>8146</v>
      </c>
      <c r="H1567" s="110" t="s">
        <v>5730</v>
      </c>
    </row>
    <row r="1568" spans="1:8" ht="17.25" customHeight="1">
      <c r="A1568" s="27" t="s">
        <v>22</v>
      </c>
      <c r="B1568" s="33" t="s">
        <v>9360</v>
      </c>
      <c r="C1568" s="35" t="s">
        <v>86</v>
      </c>
      <c r="D1568" s="28" t="s">
        <v>1759</v>
      </c>
      <c r="E1568" s="107">
        <v>6.416666666666667</v>
      </c>
      <c r="F1568" s="27" t="s">
        <v>9</v>
      </c>
      <c r="G1568" s="29" t="s">
        <v>8146</v>
      </c>
      <c r="H1568" s="110" t="s">
        <v>5731</v>
      </c>
    </row>
    <row r="1569" spans="1:8" ht="17.25" customHeight="1">
      <c r="A1569" s="27" t="s">
        <v>22</v>
      </c>
      <c r="B1569" s="33" t="s">
        <v>9360</v>
      </c>
      <c r="C1569" s="35" t="s">
        <v>86</v>
      </c>
      <c r="D1569" s="28" t="s">
        <v>1760</v>
      </c>
      <c r="E1569" s="107">
        <v>6.2666666666666666</v>
      </c>
      <c r="F1569" s="27" t="s">
        <v>9</v>
      </c>
      <c r="G1569" s="29" t="s">
        <v>8146</v>
      </c>
      <c r="H1569" s="110" t="s">
        <v>5732</v>
      </c>
    </row>
    <row r="1570" spans="1:8" ht="17.25" customHeight="1">
      <c r="A1570" s="27" t="s">
        <v>22</v>
      </c>
      <c r="B1570" s="33" t="s">
        <v>9360</v>
      </c>
      <c r="C1570" s="35" t="s">
        <v>86</v>
      </c>
      <c r="D1570" s="28" t="s">
        <v>1761</v>
      </c>
      <c r="E1570" s="107">
        <v>6.0666666666666664</v>
      </c>
      <c r="F1570" s="27" t="s">
        <v>9</v>
      </c>
      <c r="G1570" s="29" t="s">
        <v>8146</v>
      </c>
      <c r="H1570" s="110" t="s">
        <v>5733</v>
      </c>
    </row>
    <row r="1571" spans="1:8" ht="17.25" customHeight="1">
      <c r="A1571" s="27" t="s">
        <v>22</v>
      </c>
      <c r="B1571" s="33" t="s">
        <v>9360</v>
      </c>
      <c r="C1571" s="35" t="s">
        <v>86</v>
      </c>
      <c r="D1571" s="28" t="s">
        <v>1762</v>
      </c>
      <c r="E1571" s="107">
        <v>6.6833333333333336</v>
      </c>
      <c r="F1571" s="27" t="s">
        <v>9</v>
      </c>
      <c r="G1571" s="29" t="s">
        <v>8146</v>
      </c>
      <c r="H1571" s="110" t="s">
        <v>5734</v>
      </c>
    </row>
    <row r="1572" spans="1:8" ht="17.25" customHeight="1">
      <c r="A1572" s="27" t="s">
        <v>22</v>
      </c>
      <c r="B1572" s="33" t="s">
        <v>9360</v>
      </c>
      <c r="C1572" s="35" t="s">
        <v>86</v>
      </c>
      <c r="D1572" s="28" t="s">
        <v>1763</v>
      </c>
      <c r="E1572" s="107">
        <v>7.7833333333333332</v>
      </c>
      <c r="F1572" s="27" t="s">
        <v>9</v>
      </c>
      <c r="G1572" s="29" t="s">
        <v>8146</v>
      </c>
      <c r="H1572" s="110" t="s">
        <v>5735</v>
      </c>
    </row>
    <row r="1573" spans="1:8" ht="17.25" customHeight="1">
      <c r="A1573" s="27" t="s">
        <v>22</v>
      </c>
      <c r="B1573" s="33" t="s">
        <v>9360</v>
      </c>
      <c r="C1573" s="35" t="s">
        <v>86</v>
      </c>
      <c r="D1573" s="28" t="s">
        <v>1764</v>
      </c>
      <c r="E1573" s="107">
        <v>6.4666666666666668</v>
      </c>
      <c r="F1573" s="27" t="s">
        <v>9</v>
      </c>
      <c r="G1573" s="29" t="s">
        <v>8146</v>
      </c>
      <c r="H1573" s="110" t="s">
        <v>5736</v>
      </c>
    </row>
    <row r="1574" spans="1:8" ht="17.25" customHeight="1">
      <c r="A1574" s="27" t="s">
        <v>22</v>
      </c>
      <c r="B1574" s="33" t="s">
        <v>9360</v>
      </c>
      <c r="C1574" s="35" t="s">
        <v>86</v>
      </c>
      <c r="D1574" s="28" t="s">
        <v>1765</v>
      </c>
      <c r="E1574" s="107">
        <v>7.0166666666666666</v>
      </c>
      <c r="F1574" s="27" t="s">
        <v>9</v>
      </c>
      <c r="G1574" s="29" t="s">
        <v>8146</v>
      </c>
      <c r="H1574" s="110" t="s">
        <v>5737</v>
      </c>
    </row>
    <row r="1575" spans="1:8" ht="17.25" customHeight="1">
      <c r="A1575" s="27" t="s">
        <v>22</v>
      </c>
      <c r="B1575" s="33" t="s">
        <v>9360</v>
      </c>
      <c r="C1575" s="35" t="s">
        <v>86</v>
      </c>
      <c r="D1575" s="28" t="s">
        <v>1766</v>
      </c>
      <c r="E1575" s="107">
        <v>7.3666666666666663</v>
      </c>
      <c r="F1575" s="27" t="s">
        <v>9</v>
      </c>
      <c r="G1575" s="29" t="s">
        <v>8146</v>
      </c>
      <c r="H1575" s="110" t="s">
        <v>5738</v>
      </c>
    </row>
    <row r="1576" spans="1:8" ht="17.25" customHeight="1">
      <c r="A1576" s="27" t="s">
        <v>22</v>
      </c>
      <c r="B1576" s="33" t="s">
        <v>9360</v>
      </c>
      <c r="C1576" s="35" t="s">
        <v>86</v>
      </c>
      <c r="D1576" s="28" t="s">
        <v>1767</v>
      </c>
      <c r="E1576" s="107">
        <v>6.5</v>
      </c>
      <c r="F1576" s="27" t="s">
        <v>9</v>
      </c>
      <c r="G1576" s="29" t="s">
        <v>8146</v>
      </c>
      <c r="H1576" s="110" t="s">
        <v>5739</v>
      </c>
    </row>
    <row r="1577" spans="1:8" ht="17.25" customHeight="1">
      <c r="A1577" s="27" t="s">
        <v>22</v>
      </c>
      <c r="B1577" s="33" t="s">
        <v>9360</v>
      </c>
      <c r="C1577" s="35" t="s">
        <v>86</v>
      </c>
      <c r="D1577" s="28" t="s">
        <v>1768</v>
      </c>
      <c r="E1577" s="107">
        <v>6.333333333333333</v>
      </c>
      <c r="F1577" s="27" t="s">
        <v>9</v>
      </c>
      <c r="G1577" s="29" t="s">
        <v>8146</v>
      </c>
      <c r="H1577" s="110" t="s">
        <v>5740</v>
      </c>
    </row>
    <row r="1578" spans="1:8" ht="17.25" customHeight="1">
      <c r="A1578" s="27" t="s">
        <v>22</v>
      </c>
      <c r="B1578" s="33" t="s">
        <v>9360</v>
      </c>
      <c r="C1578" s="35" t="s">
        <v>86</v>
      </c>
      <c r="D1578" s="28" t="s">
        <v>1769</v>
      </c>
      <c r="E1578" s="107">
        <v>7.333333333333333</v>
      </c>
      <c r="F1578" s="27" t="s">
        <v>9</v>
      </c>
      <c r="G1578" s="29" t="s">
        <v>8146</v>
      </c>
      <c r="H1578" s="110" t="s">
        <v>5741</v>
      </c>
    </row>
    <row r="1579" spans="1:8" ht="17.25" customHeight="1">
      <c r="A1579" s="27" t="s">
        <v>22</v>
      </c>
      <c r="B1579" s="33" t="s">
        <v>9360</v>
      </c>
      <c r="C1579" s="35" t="s">
        <v>86</v>
      </c>
      <c r="D1579" s="28" t="s">
        <v>1770</v>
      </c>
      <c r="E1579" s="107">
        <v>6.7</v>
      </c>
      <c r="F1579" s="27" t="s">
        <v>9</v>
      </c>
      <c r="G1579" s="29" t="s">
        <v>8146</v>
      </c>
      <c r="H1579" s="110" t="s">
        <v>5742</v>
      </c>
    </row>
    <row r="1580" spans="1:8" ht="17.25" customHeight="1">
      <c r="A1580" s="27" t="s">
        <v>22</v>
      </c>
      <c r="B1580" s="33" t="s">
        <v>9360</v>
      </c>
      <c r="C1580" s="35" t="s">
        <v>86</v>
      </c>
      <c r="D1580" s="28" t="s">
        <v>1771</v>
      </c>
      <c r="E1580" s="107">
        <v>5.4666666666666668</v>
      </c>
      <c r="F1580" s="27" t="s">
        <v>9</v>
      </c>
      <c r="G1580" s="29" t="s">
        <v>8146</v>
      </c>
      <c r="H1580" s="110" t="s">
        <v>5743</v>
      </c>
    </row>
    <row r="1581" spans="1:8" ht="17.25" customHeight="1">
      <c r="A1581" s="27" t="s">
        <v>22</v>
      </c>
      <c r="B1581" s="33" t="s">
        <v>9360</v>
      </c>
      <c r="C1581" s="35" t="s">
        <v>86</v>
      </c>
      <c r="D1581" s="28" t="s">
        <v>1772</v>
      </c>
      <c r="E1581" s="107">
        <v>6.4666666666666668</v>
      </c>
      <c r="F1581" s="27" t="s">
        <v>9</v>
      </c>
      <c r="G1581" s="29" t="s">
        <v>8146</v>
      </c>
      <c r="H1581" s="110" t="s">
        <v>5744</v>
      </c>
    </row>
    <row r="1582" spans="1:8" ht="17.25" customHeight="1">
      <c r="A1582" s="27" t="s">
        <v>22</v>
      </c>
      <c r="B1582" s="33" t="s">
        <v>9360</v>
      </c>
      <c r="C1582" s="35" t="s">
        <v>86</v>
      </c>
      <c r="D1582" s="28" t="s">
        <v>1773</v>
      </c>
      <c r="E1582" s="107">
        <v>7.833333333333333</v>
      </c>
      <c r="F1582" s="27" t="s">
        <v>9</v>
      </c>
      <c r="G1582" s="29" t="s">
        <v>8146</v>
      </c>
      <c r="H1582" s="110" t="s">
        <v>5745</v>
      </c>
    </row>
    <row r="1583" spans="1:8" ht="17.25" customHeight="1">
      <c r="A1583" s="27" t="s">
        <v>22</v>
      </c>
      <c r="B1583" s="33" t="s">
        <v>9360</v>
      </c>
      <c r="C1583" s="35" t="s">
        <v>86</v>
      </c>
      <c r="D1583" s="28" t="s">
        <v>1774</v>
      </c>
      <c r="E1583" s="107">
        <v>6.4666666666666668</v>
      </c>
      <c r="F1583" s="27" t="s">
        <v>9</v>
      </c>
      <c r="G1583" s="29" t="s">
        <v>8146</v>
      </c>
      <c r="H1583" s="110" t="s">
        <v>5746</v>
      </c>
    </row>
    <row r="1584" spans="1:8" ht="17.25" customHeight="1">
      <c r="A1584" s="27" t="s">
        <v>22</v>
      </c>
      <c r="B1584" s="33" t="s">
        <v>9360</v>
      </c>
      <c r="C1584" s="35" t="s">
        <v>86</v>
      </c>
      <c r="D1584" s="28" t="s">
        <v>1775</v>
      </c>
      <c r="E1584" s="107">
        <v>7.95</v>
      </c>
      <c r="F1584" s="27" t="s">
        <v>9</v>
      </c>
      <c r="G1584" s="29" t="s">
        <v>8146</v>
      </c>
      <c r="H1584" s="110" t="s">
        <v>5747</v>
      </c>
    </row>
    <row r="1585" spans="1:8" ht="17.25" customHeight="1">
      <c r="A1585" s="27" t="s">
        <v>22</v>
      </c>
      <c r="B1585" s="33" t="s">
        <v>9360</v>
      </c>
      <c r="C1585" s="35" t="s">
        <v>86</v>
      </c>
      <c r="D1585" s="28" t="s">
        <v>1776</v>
      </c>
      <c r="E1585" s="107">
        <v>6.0666666666666664</v>
      </c>
      <c r="F1585" s="27" t="s">
        <v>9</v>
      </c>
      <c r="G1585" s="29" t="s">
        <v>8146</v>
      </c>
      <c r="H1585" s="110" t="s">
        <v>5748</v>
      </c>
    </row>
    <row r="1586" spans="1:8" ht="17.25" customHeight="1">
      <c r="A1586" s="27" t="s">
        <v>22</v>
      </c>
      <c r="B1586" s="33" t="s">
        <v>9360</v>
      </c>
      <c r="C1586" s="35" t="s">
        <v>86</v>
      </c>
      <c r="D1586" s="28" t="s">
        <v>1777</v>
      </c>
      <c r="E1586" s="107">
        <v>7.1</v>
      </c>
      <c r="F1586" s="27" t="s">
        <v>9</v>
      </c>
      <c r="G1586" s="29" t="s">
        <v>8146</v>
      </c>
      <c r="H1586" s="110" t="s">
        <v>5749</v>
      </c>
    </row>
    <row r="1587" spans="1:8" ht="17.25" customHeight="1">
      <c r="A1587" s="27" t="s">
        <v>22</v>
      </c>
      <c r="B1587" s="33" t="s">
        <v>9360</v>
      </c>
      <c r="C1587" s="35" t="s">
        <v>86</v>
      </c>
      <c r="D1587" s="28" t="s">
        <v>1778</v>
      </c>
      <c r="E1587" s="107">
        <v>6.166666666666667</v>
      </c>
      <c r="F1587" s="27" t="s">
        <v>9</v>
      </c>
      <c r="G1587" s="29" t="s">
        <v>8146</v>
      </c>
      <c r="H1587" s="110" t="s">
        <v>5750</v>
      </c>
    </row>
    <row r="1588" spans="1:8" ht="17.25" customHeight="1">
      <c r="A1588" s="27" t="s">
        <v>22</v>
      </c>
      <c r="B1588" s="33" t="s">
        <v>9360</v>
      </c>
      <c r="C1588" s="35" t="s">
        <v>86</v>
      </c>
      <c r="D1588" s="28" t="s">
        <v>1779</v>
      </c>
      <c r="E1588" s="107">
        <v>6.6</v>
      </c>
      <c r="F1588" s="27" t="s">
        <v>9</v>
      </c>
      <c r="G1588" s="29" t="s">
        <v>8146</v>
      </c>
      <c r="H1588" s="110" t="s">
        <v>5751</v>
      </c>
    </row>
    <row r="1589" spans="1:8" ht="17.25" customHeight="1">
      <c r="A1589" s="27" t="s">
        <v>22</v>
      </c>
      <c r="B1589" s="33" t="s">
        <v>9360</v>
      </c>
      <c r="C1589" s="35" t="s">
        <v>86</v>
      </c>
      <c r="D1589" s="28" t="s">
        <v>1780</v>
      </c>
      <c r="E1589" s="107">
        <v>6.3166666666666664</v>
      </c>
      <c r="F1589" s="27" t="s">
        <v>9</v>
      </c>
      <c r="G1589" s="29" t="s">
        <v>8146</v>
      </c>
      <c r="H1589" s="110" t="s">
        <v>5752</v>
      </c>
    </row>
    <row r="1590" spans="1:8" ht="17.25" customHeight="1">
      <c r="A1590" s="27" t="s">
        <v>22</v>
      </c>
      <c r="B1590" s="33" t="s">
        <v>9360</v>
      </c>
      <c r="C1590" s="35" t="s">
        <v>86</v>
      </c>
      <c r="D1590" s="28" t="s">
        <v>1781</v>
      </c>
      <c r="E1590" s="107">
        <v>6.0666666666666664</v>
      </c>
      <c r="F1590" s="27" t="s">
        <v>9</v>
      </c>
      <c r="G1590" s="29" t="s">
        <v>8146</v>
      </c>
      <c r="H1590" s="110" t="s">
        <v>5753</v>
      </c>
    </row>
    <row r="1591" spans="1:8" ht="17.25" customHeight="1">
      <c r="A1591" s="27" t="s">
        <v>22</v>
      </c>
      <c r="B1591" s="33" t="s">
        <v>9360</v>
      </c>
      <c r="C1591" s="35" t="s">
        <v>86</v>
      </c>
      <c r="D1591" s="28" t="s">
        <v>1782</v>
      </c>
      <c r="E1591" s="107">
        <v>6.35</v>
      </c>
      <c r="F1591" s="27" t="s">
        <v>9</v>
      </c>
      <c r="G1591" s="29" t="s">
        <v>8146</v>
      </c>
      <c r="H1591" s="110" t="s">
        <v>5754</v>
      </c>
    </row>
    <row r="1592" spans="1:8" ht="17.25" customHeight="1">
      <c r="A1592" s="27" t="s">
        <v>22</v>
      </c>
      <c r="B1592" s="33" t="s">
        <v>9360</v>
      </c>
      <c r="C1592" s="35" t="s">
        <v>86</v>
      </c>
      <c r="D1592" s="28" t="s">
        <v>1783</v>
      </c>
      <c r="E1592" s="107">
        <v>5.666666666666667</v>
      </c>
      <c r="F1592" s="27" t="s">
        <v>9</v>
      </c>
      <c r="G1592" s="29" t="s">
        <v>8146</v>
      </c>
      <c r="H1592" s="110" t="s">
        <v>5755</v>
      </c>
    </row>
    <row r="1593" spans="1:8" ht="17.25" customHeight="1">
      <c r="A1593" s="27" t="s">
        <v>22</v>
      </c>
      <c r="B1593" s="33" t="s">
        <v>9360</v>
      </c>
      <c r="C1593" s="35" t="s">
        <v>86</v>
      </c>
      <c r="D1593" s="28" t="s">
        <v>1784</v>
      </c>
      <c r="E1593" s="107">
        <v>6.3166666666666664</v>
      </c>
      <c r="F1593" s="27" t="s">
        <v>9</v>
      </c>
      <c r="G1593" s="29" t="s">
        <v>8146</v>
      </c>
      <c r="H1593" s="110" t="s">
        <v>5756</v>
      </c>
    </row>
    <row r="1594" spans="1:8" ht="17.25" customHeight="1">
      <c r="A1594" s="27" t="s">
        <v>22</v>
      </c>
      <c r="B1594" s="33" t="s">
        <v>9360</v>
      </c>
      <c r="C1594" s="35" t="s">
        <v>86</v>
      </c>
      <c r="D1594" s="28" t="s">
        <v>1785</v>
      </c>
      <c r="E1594" s="107">
        <v>7.2666666666666666</v>
      </c>
      <c r="F1594" s="27" t="s">
        <v>9</v>
      </c>
      <c r="G1594" s="29" t="s">
        <v>8146</v>
      </c>
      <c r="H1594" s="110" t="s">
        <v>5757</v>
      </c>
    </row>
    <row r="1595" spans="1:8" ht="17.25" customHeight="1">
      <c r="A1595" s="27" t="s">
        <v>22</v>
      </c>
      <c r="B1595" s="33" t="s">
        <v>9360</v>
      </c>
      <c r="C1595" s="35" t="s">
        <v>86</v>
      </c>
      <c r="D1595" s="28" t="s">
        <v>1786</v>
      </c>
      <c r="E1595" s="107">
        <v>7.05</v>
      </c>
      <c r="F1595" s="27" t="s">
        <v>9</v>
      </c>
      <c r="G1595" s="29" t="s">
        <v>8146</v>
      </c>
      <c r="H1595" s="110" t="s">
        <v>5758</v>
      </c>
    </row>
    <row r="1596" spans="1:8" ht="17.25" customHeight="1">
      <c r="A1596" s="27" t="s">
        <v>22</v>
      </c>
      <c r="B1596" s="33" t="s">
        <v>9360</v>
      </c>
      <c r="C1596" s="35" t="s">
        <v>86</v>
      </c>
      <c r="D1596" s="28" t="s">
        <v>1787</v>
      </c>
      <c r="E1596" s="107">
        <v>6.166666666666667</v>
      </c>
      <c r="F1596" s="27" t="s">
        <v>9</v>
      </c>
      <c r="G1596" s="29" t="s">
        <v>8146</v>
      </c>
      <c r="H1596" s="110" t="s">
        <v>5759</v>
      </c>
    </row>
    <row r="1597" spans="1:8" ht="17.25" customHeight="1">
      <c r="A1597" s="27" t="s">
        <v>22</v>
      </c>
      <c r="B1597" s="33" t="s">
        <v>9360</v>
      </c>
      <c r="C1597" s="35" t="s">
        <v>86</v>
      </c>
      <c r="D1597" s="28" t="s">
        <v>1788</v>
      </c>
      <c r="E1597" s="107">
        <v>6.0333333333333332</v>
      </c>
      <c r="F1597" s="27" t="s">
        <v>9</v>
      </c>
      <c r="G1597" s="29" t="s">
        <v>8146</v>
      </c>
      <c r="H1597" s="110" t="s">
        <v>5760</v>
      </c>
    </row>
    <row r="1598" spans="1:8" ht="17.25" customHeight="1">
      <c r="A1598" s="27" t="s">
        <v>22</v>
      </c>
      <c r="B1598" s="33" t="s">
        <v>9360</v>
      </c>
      <c r="C1598" s="35" t="s">
        <v>86</v>
      </c>
      <c r="D1598" s="28" t="s">
        <v>1789</v>
      </c>
      <c r="E1598" s="107">
        <v>7.9833333333333334</v>
      </c>
      <c r="F1598" s="27" t="s">
        <v>9</v>
      </c>
      <c r="G1598" s="29" t="s">
        <v>8146</v>
      </c>
      <c r="H1598" s="110" t="s">
        <v>5761</v>
      </c>
    </row>
    <row r="1599" spans="1:8" ht="17.25" customHeight="1">
      <c r="A1599" s="27" t="s">
        <v>22</v>
      </c>
      <c r="B1599" s="33" t="s">
        <v>9360</v>
      </c>
      <c r="C1599" s="35" t="s">
        <v>86</v>
      </c>
      <c r="D1599" s="28" t="s">
        <v>1790</v>
      </c>
      <c r="E1599" s="107">
        <v>7</v>
      </c>
      <c r="F1599" s="27" t="s">
        <v>9</v>
      </c>
      <c r="G1599" s="29" t="s">
        <v>8146</v>
      </c>
      <c r="H1599" s="110" t="s">
        <v>5762</v>
      </c>
    </row>
    <row r="1600" spans="1:8" ht="17.25" customHeight="1">
      <c r="A1600" s="27" t="s">
        <v>22</v>
      </c>
      <c r="B1600" s="33" t="s">
        <v>9360</v>
      </c>
      <c r="C1600" s="35" t="s">
        <v>86</v>
      </c>
      <c r="D1600" s="28" t="s">
        <v>1791</v>
      </c>
      <c r="E1600" s="107">
        <v>6.2333333333333334</v>
      </c>
      <c r="F1600" s="27" t="s">
        <v>9</v>
      </c>
      <c r="G1600" s="29" t="s">
        <v>8146</v>
      </c>
      <c r="H1600" s="110" t="s">
        <v>5763</v>
      </c>
    </row>
    <row r="1601" spans="1:8" ht="17.25" customHeight="1">
      <c r="A1601" s="27" t="s">
        <v>22</v>
      </c>
      <c r="B1601" s="33" t="s">
        <v>9360</v>
      </c>
      <c r="C1601" s="35" t="s">
        <v>86</v>
      </c>
      <c r="D1601" s="28" t="s">
        <v>1792</v>
      </c>
      <c r="E1601" s="107">
        <v>6.7</v>
      </c>
      <c r="F1601" s="27" t="s">
        <v>9</v>
      </c>
      <c r="G1601" s="29" t="s">
        <v>8146</v>
      </c>
      <c r="H1601" s="110" t="s">
        <v>5764</v>
      </c>
    </row>
    <row r="1602" spans="1:8" ht="17.25" customHeight="1">
      <c r="A1602" s="27" t="s">
        <v>22</v>
      </c>
      <c r="B1602" s="33" t="s">
        <v>9360</v>
      </c>
      <c r="C1602" s="35" t="s">
        <v>86</v>
      </c>
      <c r="D1602" s="28" t="s">
        <v>1793</v>
      </c>
      <c r="E1602" s="107">
        <v>6.6166666666666663</v>
      </c>
      <c r="F1602" s="27" t="s">
        <v>9</v>
      </c>
      <c r="G1602" s="29" t="s">
        <v>8146</v>
      </c>
      <c r="H1602" s="110" t="s">
        <v>5765</v>
      </c>
    </row>
    <row r="1603" spans="1:8" ht="17.25" customHeight="1">
      <c r="A1603" s="27" t="s">
        <v>22</v>
      </c>
      <c r="B1603" s="33" t="s">
        <v>9360</v>
      </c>
      <c r="C1603" s="35" t="s">
        <v>86</v>
      </c>
      <c r="D1603" s="28" t="s">
        <v>1794</v>
      </c>
      <c r="E1603" s="107">
        <v>5.9333333333333336</v>
      </c>
      <c r="F1603" s="27" t="s">
        <v>9</v>
      </c>
      <c r="G1603" s="29" t="s">
        <v>8146</v>
      </c>
      <c r="H1603" s="110" t="s">
        <v>5766</v>
      </c>
    </row>
    <row r="1604" spans="1:8" ht="17.25" customHeight="1">
      <c r="A1604" s="27" t="s">
        <v>22</v>
      </c>
      <c r="B1604" s="33" t="s">
        <v>9360</v>
      </c>
      <c r="C1604" s="35" t="s">
        <v>86</v>
      </c>
      <c r="D1604" s="28" t="s">
        <v>1795</v>
      </c>
      <c r="E1604" s="107">
        <v>7.6166666666666663</v>
      </c>
      <c r="F1604" s="27" t="s">
        <v>9</v>
      </c>
      <c r="G1604" s="29" t="s">
        <v>8146</v>
      </c>
      <c r="H1604" s="110" t="s">
        <v>5767</v>
      </c>
    </row>
    <row r="1605" spans="1:8" ht="17.25" customHeight="1">
      <c r="A1605" s="27" t="s">
        <v>22</v>
      </c>
      <c r="B1605" s="33" t="s">
        <v>9360</v>
      </c>
      <c r="C1605" s="35" t="s">
        <v>86</v>
      </c>
      <c r="D1605" s="28" t="s">
        <v>1796</v>
      </c>
      <c r="E1605" s="107">
        <v>6.4666666666666668</v>
      </c>
      <c r="F1605" s="27" t="s">
        <v>9</v>
      </c>
      <c r="G1605" s="29" t="s">
        <v>8146</v>
      </c>
      <c r="H1605" s="110" t="s">
        <v>5768</v>
      </c>
    </row>
    <row r="1606" spans="1:8" ht="17.25" customHeight="1">
      <c r="A1606" s="27" t="s">
        <v>22</v>
      </c>
      <c r="B1606" s="33" t="s">
        <v>9360</v>
      </c>
      <c r="C1606" s="35" t="s">
        <v>86</v>
      </c>
      <c r="D1606" s="28" t="s">
        <v>1797</v>
      </c>
      <c r="E1606" s="107">
        <v>6</v>
      </c>
      <c r="F1606" s="27" t="s">
        <v>9</v>
      </c>
      <c r="G1606" s="29" t="s">
        <v>8146</v>
      </c>
      <c r="H1606" s="110" t="s">
        <v>5769</v>
      </c>
    </row>
    <row r="1607" spans="1:8" ht="17.25" customHeight="1">
      <c r="A1607" s="27" t="s">
        <v>22</v>
      </c>
      <c r="B1607" s="33" t="s">
        <v>9360</v>
      </c>
      <c r="C1607" s="35" t="s">
        <v>86</v>
      </c>
      <c r="D1607" s="28" t="s">
        <v>1798</v>
      </c>
      <c r="E1607" s="107">
        <v>6.0333333333333332</v>
      </c>
      <c r="F1607" s="27" t="s">
        <v>9</v>
      </c>
      <c r="G1607" s="29" t="s">
        <v>8146</v>
      </c>
      <c r="H1607" s="110" t="s">
        <v>5770</v>
      </c>
    </row>
    <row r="1608" spans="1:8" ht="17.25" customHeight="1">
      <c r="A1608" s="27" t="s">
        <v>22</v>
      </c>
      <c r="B1608" s="33" t="s">
        <v>9360</v>
      </c>
      <c r="C1608" s="35" t="s">
        <v>86</v>
      </c>
      <c r="D1608" s="28" t="s">
        <v>1799</v>
      </c>
      <c r="E1608" s="107">
        <v>5.8833333333333337</v>
      </c>
      <c r="F1608" s="27" t="s">
        <v>9</v>
      </c>
      <c r="G1608" s="29" t="s">
        <v>8146</v>
      </c>
      <c r="H1608" s="110" t="s">
        <v>5771</v>
      </c>
    </row>
    <row r="1609" spans="1:8" ht="17.25" customHeight="1">
      <c r="A1609" s="27" t="s">
        <v>22</v>
      </c>
      <c r="B1609" s="33" t="s">
        <v>9360</v>
      </c>
      <c r="C1609" s="35" t="s">
        <v>86</v>
      </c>
      <c r="D1609" s="28" t="s">
        <v>1800</v>
      </c>
      <c r="E1609" s="107">
        <v>7</v>
      </c>
      <c r="F1609" s="27" t="s">
        <v>9</v>
      </c>
      <c r="G1609" s="29" t="s">
        <v>8146</v>
      </c>
      <c r="H1609" s="110" t="s">
        <v>5772</v>
      </c>
    </row>
    <row r="1610" spans="1:8" ht="17.25" customHeight="1">
      <c r="A1610" s="27" t="s">
        <v>22</v>
      </c>
      <c r="B1610" s="33" t="s">
        <v>9360</v>
      </c>
      <c r="C1610" s="35" t="s">
        <v>86</v>
      </c>
      <c r="D1610" s="28" t="s">
        <v>1801</v>
      </c>
      <c r="E1610" s="107">
        <v>7.4666666666666668</v>
      </c>
      <c r="F1610" s="27" t="s">
        <v>9</v>
      </c>
      <c r="G1610" s="29" t="s">
        <v>8146</v>
      </c>
      <c r="H1610" s="110" t="s">
        <v>5773</v>
      </c>
    </row>
    <row r="1611" spans="1:8" ht="17.25" customHeight="1">
      <c r="A1611" s="27" t="s">
        <v>22</v>
      </c>
      <c r="B1611" s="33" t="s">
        <v>9360</v>
      </c>
      <c r="C1611" s="35" t="s">
        <v>86</v>
      </c>
      <c r="D1611" s="28" t="s">
        <v>1802</v>
      </c>
      <c r="E1611" s="107">
        <v>6.45</v>
      </c>
      <c r="F1611" s="27" t="s">
        <v>9</v>
      </c>
      <c r="G1611" s="29" t="s">
        <v>8146</v>
      </c>
      <c r="H1611" s="110" t="s">
        <v>5774</v>
      </c>
    </row>
    <row r="1612" spans="1:8" ht="17.25" customHeight="1">
      <c r="A1612" s="27" t="s">
        <v>13</v>
      </c>
      <c r="B1612" s="33" t="s">
        <v>9353</v>
      </c>
      <c r="C1612" s="35" t="s">
        <v>141</v>
      </c>
      <c r="D1612" s="28" t="s">
        <v>1803</v>
      </c>
      <c r="E1612" s="107">
        <v>7.6166666666666663</v>
      </c>
      <c r="F1612" s="27" t="s">
        <v>9</v>
      </c>
      <c r="G1612" s="29" t="s">
        <v>8146</v>
      </c>
      <c r="H1612" s="110" t="s">
        <v>5775</v>
      </c>
    </row>
    <row r="1613" spans="1:8" ht="17.25" customHeight="1">
      <c r="A1613" s="27" t="s">
        <v>13</v>
      </c>
      <c r="B1613" s="33" t="s">
        <v>9353</v>
      </c>
      <c r="C1613" s="35" t="s">
        <v>141</v>
      </c>
      <c r="D1613" s="28" t="s">
        <v>1804</v>
      </c>
      <c r="E1613" s="107">
        <v>6.9</v>
      </c>
      <c r="F1613" s="27" t="s">
        <v>9</v>
      </c>
      <c r="G1613" s="29" t="s">
        <v>8146</v>
      </c>
      <c r="H1613" s="110" t="s">
        <v>5776</v>
      </c>
    </row>
    <row r="1614" spans="1:8" ht="17.25" customHeight="1">
      <c r="A1614" s="27" t="s">
        <v>13</v>
      </c>
      <c r="B1614" s="33" t="s">
        <v>9353</v>
      </c>
      <c r="C1614" s="35" t="s">
        <v>141</v>
      </c>
      <c r="D1614" s="28" t="s">
        <v>1805</v>
      </c>
      <c r="E1614" s="107">
        <v>7.2833333333333332</v>
      </c>
      <c r="F1614" s="27" t="s">
        <v>9</v>
      </c>
      <c r="G1614" s="29" t="s">
        <v>8146</v>
      </c>
      <c r="H1614" s="110" t="s">
        <v>5777</v>
      </c>
    </row>
    <row r="1615" spans="1:8" ht="17.25" customHeight="1">
      <c r="A1615" s="27" t="s">
        <v>13</v>
      </c>
      <c r="B1615" s="33" t="s">
        <v>9353</v>
      </c>
      <c r="C1615" s="35" t="s">
        <v>141</v>
      </c>
      <c r="D1615" s="28" t="s">
        <v>1806</v>
      </c>
      <c r="E1615" s="107">
        <v>7.3666666666666663</v>
      </c>
      <c r="F1615" s="27" t="s">
        <v>9</v>
      </c>
      <c r="G1615" s="29" t="s">
        <v>8146</v>
      </c>
      <c r="H1615" s="110" t="s">
        <v>5778</v>
      </c>
    </row>
    <row r="1616" spans="1:8" ht="17.25" customHeight="1">
      <c r="A1616" s="27" t="s">
        <v>13</v>
      </c>
      <c r="B1616" s="33" t="s">
        <v>9353</v>
      </c>
      <c r="C1616" s="35" t="s">
        <v>141</v>
      </c>
      <c r="D1616" s="28" t="s">
        <v>1807</v>
      </c>
      <c r="E1616" s="107">
        <v>7.2</v>
      </c>
      <c r="F1616" s="27" t="s">
        <v>9</v>
      </c>
      <c r="G1616" s="29" t="s">
        <v>8146</v>
      </c>
      <c r="H1616" s="110" t="s">
        <v>5779</v>
      </c>
    </row>
    <row r="1617" spans="1:8" ht="17.25" customHeight="1">
      <c r="A1617" s="27" t="s">
        <v>13</v>
      </c>
      <c r="B1617" s="33" t="s">
        <v>9353</v>
      </c>
      <c r="C1617" s="35" t="s">
        <v>141</v>
      </c>
      <c r="D1617" s="28" t="s">
        <v>1808</v>
      </c>
      <c r="E1617" s="107">
        <v>8</v>
      </c>
      <c r="F1617" s="27" t="s">
        <v>9</v>
      </c>
      <c r="G1617" s="29" t="s">
        <v>8146</v>
      </c>
      <c r="H1617" s="110" t="s">
        <v>5780</v>
      </c>
    </row>
    <row r="1618" spans="1:8" ht="17.25" customHeight="1">
      <c r="A1618" s="27" t="s">
        <v>13</v>
      </c>
      <c r="B1618" s="33" t="s">
        <v>9353</v>
      </c>
      <c r="C1618" s="35" t="s">
        <v>141</v>
      </c>
      <c r="D1618" s="28" t="s">
        <v>1809</v>
      </c>
      <c r="E1618" s="107">
        <v>7.8833333333333337</v>
      </c>
      <c r="F1618" s="27" t="s">
        <v>9</v>
      </c>
      <c r="G1618" s="29" t="s">
        <v>8146</v>
      </c>
      <c r="H1618" s="110" t="s">
        <v>5781</v>
      </c>
    </row>
    <row r="1619" spans="1:8" ht="17.25" customHeight="1">
      <c r="A1619" s="27" t="s">
        <v>13</v>
      </c>
      <c r="B1619" s="33" t="s">
        <v>9353</v>
      </c>
      <c r="C1619" s="35" t="s">
        <v>141</v>
      </c>
      <c r="D1619" s="28" t="s">
        <v>1810</v>
      </c>
      <c r="E1619" s="107">
        <v>7.55</v>
      </c>
      <c r="F1619" s="27" t="s">
        <v>9</v>
      </c>
      <c r="G1619" s="29" t="s">
        <v>8146</v>
      </c>
      <c r="H1619" s="110" t="s">
        <v>5782</v>
      </c>
    </row>
    <row r="1620" spans="1:8" ht="17.25" customHeight="1">
      <c r="A1620" s="27" t="s">
        <v>13</v>
      </c>
      <c r="B1620" s="33" t="s">
        <v>9353</v>
      </c>
      <c r="C1620" s="35" t="s">
        <v>141</v>
      </c>
      <c r="D1620" s="28" t="s">
        <v>1811</v>
      </c>
      <c r="E1620" s="107">
        <v>7.75</v>
      </c>
      <c r="F1620" s="27" t="s">
        <v>9</v>
      </c>
      <c r="G1620" s="29" t="s">
        <v>8146</v>
      </c>
      <c r="H1620" s="110" t="s">
        <v>5783</v>
      </c>
    </row>
    <row r="1621" spans="1:8" ht="17.25" customHeight="1">
      <c r="A1621" s="27" t="s">
        <v>13</v>
      </c>
      <c r="B1621" s="33" t="s">
        <v>9353</v>
      </c>
      <c r="C1621" s="35" t="s">
        <v>141</v>
      </c>
      <c r="D1621" s="28" t="s">
        <v>1812</v>
      </c>
      <c r="E1621" s="107">
        <v>7.9</v>
      </c>
      <c r="F1621" s="27" t="s">
        <v>9</v>
      </c>
      <c r="G1621" s="29" t="s">
        <v>8146</v>
      </c>
      <c r="H1621" s="110" t="s">
        <v>5784</v>
      </c>
    </row>
    <row r="1622" spans="1:8" ht="17.25" customHeight="1">
      <c r="A1622" s="27" t="s">
        <v>13</v>
      </c>
      <c r="B1622" s="33" t="s">
        <v>9353</v>
      </c>
      <c r="C1622" s="35" t="s">
        <v>141</v>
      </c>
      <c r="D1622" s="28" t="s">
        <v>1813</v>
      </c>
      <c r="E1622" s="107">
        <v>7.7833333333333332</v>
      </c>
      <c r="F1622" s="27" t="s">
        <v>9</v>
      </c>
      <c r="G1622" s="29" t="s">
        <v>8146</v>
      </c>
      <c r="H1622" s="110" t="s">
        <v>5785</v>
      </c>
    </row>
    <row r="1623" spans="1:8" ht="17.25" customHeight="1">
      <c r="A1623" s="27" t="s">
        <v>13</v>
      </c>
      <c r="B1623" s="33" t="s">
        <v>9353</v>
      </c>
      <c r="C1623" s="35" t="s">
        <v>141</v>
      </c>
      <c r="D1623" s="28" t="s">
        <v>1814</v>
      </c>
      <c r="E1623" s="107">
        <v>7.6833333333333336</v>
      </c>
      <c r="F1623" s="27" t="s">
        <v>9</v>
      </c>
      <c r="G1623" s="29" t="s">
        <v>8146</v>
      </c>
      <c r="H1623" s="110" t="s">
        <v>5786</v>
      </c>
    </row>
    <row r="1624" spans="1:8" ht="17.25" customHeight="1">
      <c r="A1624" s="27" t="s">
        <v>13</v>
      </c>
      <c r="B1624" s="33" t="s">
        <v>9353</v>
      </c>
      <c r="C1624" s="35" t="s">
        <v>141</v>
      </c>
      <c r="D1624" s="28" t="s">
        <v>1815</v>
      </c>
      <c r="E1624" s="107">
        <v>7.3166666666666664</v>
      </c>
      <c r="F1624" s="27" t="s">
        <v>9</v>
      </c>
      <c r="G1624" s="29" t="s">
        <v>8146</v>
      </c>
      <c r="H1624" s="110" t="s">
        <v>5787</v>
      </c>
    </row>
    <row r="1625" spans="1:8" ht="17.25" customHeight="1">
      <c r="A1625" s="27" t="s">
        <v>13</v>
      </c>
      <c r="B1625" s="33" t="s">
        <v>9353</v>
      </c>
      <c r="C1625" s="35" t="s">
        <v>141</v>
      </c>
      <c r="D1625" s="28" t="s">
        <v>1816</v>
      </c>
      <c r="E1625" s="107">
        <v>7.9666666666666668</v>
      </c>
      <c r="F1625" s="27" t="s">
        <v>9</v>
      </c>
      <c r="G1625" s="29" t="s">
        <v>8146</v>
      </c>
      <c r="H1625" s="110" t="s">
        <v>5788</v>
      </c>
    </row>
    <row r="1626" spans="1:8" ht="17.25" customHeight="1">
      <c r="A1626" s="27" t="s">
        <v>13</v>
      </c>
      <c r="B1626" s="33" t="s">
        <v>9353</v>
      </c>
      <c r="C1626" s="35" t="s">
        <v>141</v>
      </c>
      <c r="D1626" s="28" t="s">
        <v>1817</v>
      </c>
      <c r="E1626" s="107">
        <v>7.8666666666666663</v>
      </c>
      <c r="F1626" s="27" t="s">
        <v>9</v>
      </c>
      <c r="G1626" s="29" t="s">
        <v>8146</v>
      </c>
      <c r="H1626" s="110" t="s">
        <v>5789</v>
      </c>
    </row>
    <row r="1627" spans="1:8" ht="17.25" customHeight="1">
      <c r="A1627" s="27" t="s">
        <v>13</v>
      </c>
      <c r="B1627" s="33" t="s">
        <v>9353</v>
      </c>
      <c r="C1627" s="35" t="s">
        <v>141</v>
      </c>
      <c r="D1627" s="28" t="s">
        <v>1818</v>
      </c>
      <c r="E1627" s="107">
        <v>7.8833333333333337</v>
      </c>
      <c r="F1627" s="27" t="s">
        <v>9</v>
      </c>
      <c r="G1627" s="29" t="s">
        <v>8146</v>
      </c>
      <c r="H1627" s="110" t="s">
        <v>5790</v>
      </c>
    </row>
    <row r="1628" spans="1:8" ht="17.25" customHeight="1">
      <c r="A1628" s="27" t="s">
        <v>13</v>
      </c>
      <c r="B1628" s="33" t="s">
        <v>9353</v>
      </c>
      <c r="C1628" s="35" t="s">
        <v>141</v>
      </c>
      <c r="D1628" s="28" t="s">
        <v>1819</v>
      </c>
      <c r="E1628" s="107">
        <v>8.0333333333333332</v>
      </c>
      <c r="F1628" s="27" t="s">
        <v>9</v>
      </c>
      <c r="G1628" s="29" t="s">
        <v>8146</v>
      </c>
      <c r="H1628" s="110" t="s">
        <v>5791</v>
      </c>
    </row>
    <row r="1629" spans="1:8" ht="17.25" customHeight="1">
      <c r="A1629" s="27" t="s">
        <v>13</v>
      </c>
      <c r="B1629" s="33" t="s">
        <v>9353</v>
      </c>
      <c r="C1629" s="35" t="s">
        <v>141</v>
      </c>
      <c r="D1629" s="28" t="s">
        <v>1820</v>
      </c>
      <c r="E1629" s="107">
        <v>7.9666666666666668</v>
      </c>
      <c r="F1629" s="27" t="s">
        <v>9</v>
      </c>
      <c r="G1629" s="29" t="s">
        <v>8146</v>
      </c>
      <c r="H1629" s="110" t="s">
        <v>5792</v>
      </c>
    </row>
    <row r="1630" spans="1:8" ht="17.25" customHeight="1">
      <c r="A1630" s="27" t="s">
        <v>13</v>
      </c>
      <c r="B1630" s="33" t="s">
        <v>9353</v>
      </c>
      <c r="C1630" s="35" t="s">
        <v>141</v>
      </c>
      <c r="D1630" s="28" t="s">
        <v>1821</v>
      </c>
      <c r="E1630" s="107">
        <v>7.7833333333333332</v>
      </c>
      <c r="F1630" s="27" t="s">
        <v>9</v>
      </c>
      <c r="G1630" s="29" t="s">
        <v>8146</v>
      </c>
      <c r="H1630" s="110" t="s">
        <v>5793</v>
      </c>
    </row>
    <row r="1631" spans="1:8" ht="17.25" customHeight="1">
      <c r="A1631" s="27" t="s">
        <v>13</v>
      </c>
      <c r="B1631" s="33" t="s">
        <v>9353</v>
      </c>
      <c r="C1631" s="35" t="s">
        <v>142</v>
      </c>
      <c r="D1631" s="28" t="s">
        <v>1822</v>
      </c>
      <c r="E1631" s="107">
        <v>7.5</v>
      </c>
      <c r="F1631" s="27" t="s">
        <v>9</v>
      </c>
      <c r="G1631" s="29" t="s">
        <v>8146</v>
      </c>
      <c r="H1631" s="110" t="s">
        <v>5794</v>
      </c>
    </row>
    <row r="1632" spans="1:8" ht="17.25" customHeight="1">
      <c r="A1632" s="27" t="s">
        <v>13</v>
      </c>
      <c r="B1632" s="33" t="s">
        <v>9353</v>
      </c>
      <c r="C1632" s="35" t="s">
        <v>142</v>
      </c>
      <c r="D1632" s="28" t="s">
        <v>1823</v>
      </c>
      <c r="E1632" s="107">
        <v>8.1</v>
      </c>
      <c r="F1632" s="27" t="s">
        <v>9</v>
      </c>
      <c r="G1632" s="29" t="s">
        <v>8146</v>
      </c>
      <c r="H1632" s="110" t="s">
        <v>5795</v>
      </c>
    </row>
    <row r="1633" spans="1:8" ht="17.25" customHeight="1">
      <c r="A1633" s="27" t="s">
        <v>13</v>
      </c>
      <c r="B1633" s="33" t="s">
        <v>9353</v>
      </c>
      <c r="C1633" s="35" t="s">
        <v>142</v>
      </c>
      <c r="D1633" s="28" t="s">
        <v>1824</v>
      </c>
      <c r="E1633" s="107">
        <v>7.2666666666666666</v>
      </c>
      <c r="F1633" s="27" t="s">
        <v>9</v>
      </c>
      <c r="G1633" s="29" t="s">
        <v>8146</v>
      </c>
      <c r="H1633" s="110" t="s">
        <v>5796</v>
      </c>
    </row>
    <row r="1634" spans="1:8" ht="17.25" customHeight="1">
      <c r="A1634" s="27" t="s">
        <v>13</v>
      </c>
      <c r="B1634" s="33" t="s">
        <v>9353</v>
      </c>
      <c r="C1634" s="35" t="s">
        <v>142</v>
      </c>
      <c r="D1634" s="28" t="s">
        <v>1825</v>
      </c>
      <c r="E1634" s="107">
        <v>7.2166666666666668</v>
      </c>
      <c r="F1634" s="27" t="s">
        <v>9</v>
      </c>
      <c r="G1634" s="29" t="s">
        <v>8146</v>
      </c>
      <c r="H1634" s="110" t="s">
        <v>5797</v>
      </c>
    </row>
    <row r="1635" spans="1:8" ht="17.25" customHeight="1">
      <c r="A1635" s="27" t="s">
        <v>13</v>
      </c>
      <c r="B1635" s="33" t="s">
        <v>9353</v>
      </c>
      <c r="C1635" s="35" t="s">
        <v>142</v>
      </c>
      <c r="D1635" s="28" t="s">
        <v>1826</v>
      </c>
      <c r="E1635" s="107">
        <v>7.2333333333333334</v>
      </c>
      <c r="F1635" s="27" t="s">
        <v>9</v>
      </c>
      <c r="G1635" s="29" t="s">
        <v>8146</v>
      </c>
      <c r="H1635" s="110" t="s">
        <v>5798</v>
      </c>
    </row>
    <row r="1636" spans="1:8" ht="17.25" customHeight="1">
      <c r="A1636" s="27" t="s">
        <v>13</v>
      </c>
      <c r="B1636" s="33" t="s">
        <v>9353</v>
      </c>
      <c r="C1636" s="35" t="s">
        <v>142</v>
      </c>
      <c r="D1636" s="28" t="s">
        <v>1827</v>
      </c>
      <c r="E1636" s="107">
        <v>7.5</v>
      </c>
      <c r="F1636" s="27" t="s">
        <v>9</v>
      </c>
      <c r="G1636" s="29" t="s">
        <v>8146</v>
      </c>
      <c r="H1636" s="110" t="s">
        <v>5799</v>
      </c>
    </row>
    <row r="1637" spans="1:8" ht="17.25" customHeight="1">
      <c r="A1637" s="27" t="s">
        <v>13</v>
      </c>
      <c r="B1637" s="33" t="s">
        <v>9353</v>
      </c>
      <c r="C1637" s="35" t="s">
        <v>142</v>
      </c>
      <c r="D1637" s="28" t="s">
        <v>1828</v>
      </c>
      <c r="E1637" s="107">
        <v>6.3833333333333337</v>
      </c>
      <c r="F1637" s="27" t="s">
        <v>9</v>
      </c>
      <c r="G1637" s="29" t="s">
        <v>8146</v>
      </c>
      <c r="H1637" s="110" t="s">
        <v>5800</v>
      </c>
    </row>
    <row r="1638" spans="1:8" ht="17.25" customHeight="1">
      <c r="A1638" s="27" t="s">
        <v>13</v>
      </c>
      <c r="B1638" s="33" t="s">
        <v>9353</v>
      </c>
      <c r="C1638" s="35" t="s">
        <v>142</v>
      </c>
      <c r="D1638" s="28" t="s">
        <v>1829</v>
      </c>
      <c r="E1638" s="107">
        <v>6.85</v>
      </c>
      <c r="F1638" s="27" t="s">
        <v>9</v>
      </c>
      <c r="G1638" s="29" t="s">
        <v>8146</v>
      </c>
      <c r="H1638" s="110" t="s">
        <v>5801</v>
      </c>
    </row>
    <row r="1639" spans="1:8" ht="17.25" customHeight="1">
      <c r="A1639" s="27" t="s">
        <v>13</v>
      </c>
      <c r="B1639" s="33" t="s">
        <v>9353</v>
      </c>
      <c r="C1639" s="35" t="s">
        <v>142</v>
      </c>
      <c r="D1639" s="28" t="s">
        <v>1830</v>
      </c>
      <c r="E1639" s="107">
        <v>7.5</v>
      </c>
      <c r="F1639" s="27" t="s">
        <v>9</v>
      </c>
      <c r="G1639" s="29" t="s">
        <v>8146</v>
      </c>
      <c r="H1639" s="110" t="s">
        <v>5802</v>
      </c>
    </row>
    <row r="1640" spans="1:8" ht="17.25" customHeight="1">
      <c r="A1640" s="27" t="s">
        <v>13</v>
      </c>
      <c r="B1640" s="33" t="s">
        <v>9353</v>
      </c>
      <c r="C1640" s="35" t="s">
        <v>142</v>
      </c>
      <c r="D1640" s="28" t="s">
        <v>1831</v>
      </c>
      <c r="E1640" s="107">
        <v>6.9</v>
      </c>
      <c r="F1640" s="27" t="s">
        <v>9</v>
      </c>
      <c r="G1640" s="29" t="s">
        <v>8146</v>
      </c>
      <c r="H1640" s="110" t="s">
        <v>5803</v>
      </c>
    </row>
    <row r="1641" spans="1:8" ht="17.25" customHeight="1">
      <c r="A1641" s="27" t="s">
        <v>13</v>
      </c>
      <c r="B1641" s="33" t="s">
        <v>9353</v>
      </c>
      <c r="C1641" s="35" t="s">
        <v>142</v>
      </c>
      <c r="D1641" s="28" t="s">
        <v>1832</v>
      </c>
      <c r="E1641" s="107">
        <v>7.3666666666666663</v>
      </c>
      <c r="F1641" s="27" t="s">
        <v>9</v>
      </c>
      <c r="G1641" s="29" t="s">
        <v>8146</v>
      </c>
      <c r="H1641" s="110" t="s">
        <v>5804</v>
      </c>
    </row>
    <row r="1642" spans="1:8" ht="17.25" customHeight="1">
      <c r="A1642" s="27" t="s">
        <v>13</v>
      </c>
      <c r="B1642" s="33" t="s">
        <v>9353</v>
      </c>
      <c r="C1642" s="35" t="s">
        <v>142</v>
      </c>
      <c r="D1642" s="28" t="s">
        <v>1833</v>
      </c>
      <c r="E1642" s="107">
        <v>7.5666666666666664</v>
      </c>
      <c r="F1642" s="27" t="s">
        <v>9</v>
      </c>
      <c r="G1642" s="29" t="s">
        <v>8146</v>
      </c>
      <c r="H1642" s="110" t="s">
        <v>5805</v>
      </c>
    </row>
    <row r="1643" spans="1:8" ht="17.25" customHeight="1">
      <c r="A1643" s="27" t="s">
        <v>13</v>
      </c>
      <c r="B1643" s="33" t="s">
        <v>9351</v>
      </c>
      <c r="C1643" s="35" t="s">
        <v>109</v>
      </c>
      <c r="D1643" s="28" t="s">
        <v>1834</v>
      </c>
      <c r="E1643" s="107">
        <v>7.1</v>
      </c>
      <c r="F1643" s="27" t="s">
        <v>9</v>
      </c>
      <c r="G1643" s="29" t="s">
        <v>8146</v>
      </c>
      <c r="H1643" s="110" t="s">
        <v>5806</v>
      </c>
    </row>
    <row r="1644" spans="1:8" ht="17.25" customHeight="1">
      <c r="A1644" s="27" t="s">
        <v>13</v>
      </c>
      <c r="B1644" s="33" t="s">
        <v>9351</v>
      </c>
      <c r="C1644" s="35" t="s">
        <v>109</v>
      </c>
      <c r="D1644" s="28" t="s">
        <v>1835</v>
      </c>
      <c r="E1644" s="107">
        <v>6.7333333333333334</v>
      </c>
      <c r="F1644" s="27" t="s">
        <v>9</v>
      </c>
      <c r="G1644" s="29" t="s">
        <v>8146</v>
      </c>
      <c r="H1644" s="110" t="s">
        <v>5807</v>
      </c>
    </row>
    <row r="1645" spans="1:8" ht="17.25" customHeight="1">
      <c r="A1645" s="27" t="s">
        <v>13</v>
      </c>
      <c r="B1645" s="33" t="s">
        <v>9351</v>
      </c>
      <c r="C1645" s="35" t="s">
        <v>109</v>
      </c>
      <c r="D1645" s="28" t="s">
        <v>1836</v>
      </c>
      <c r="E1645" s="107">
        <v>7.3666666666666663</v>
      </c>
      <c r="F1645" s="27" t="s">
        <v>9</v>
      </c>
      <c r="G1645" s="29" t="s">
        <v>8146</v>
      </c>
      <c r="H1645" s="110" t="s">
        <v>5808</v>
      </c>
    </row>
    <row r="1646" spans="1:8" ht="17.25" customHeight="1">
      <c r="A1646" s="27" t="s">
        <v>13</v>
      </c>
      <c r="B1646" s="33" t="s">
        <v>9351</v>
      </c>
      <c r="C1646" s="35" t="s">
        <v>109</v>
      </c>
      <c r="D1646" s="28" t="s">
        <v>1837</v>
      </c>
      <c r="E1646" s="107">
        <v>6.2</v>
      </c>
      <c r="F1646" s="27" t="s">
        <v>9</v>
      </c>
      <c r="G1646" s="29" t="s">
        <v>8146</v>
      </c>
      <c r="H1646" s="110" t="s">
        <v>5809</v>
      </c>
    </row>
    <row r="1647" spans="1:8" ht="17.25" customHeight="1">
      <c r="A1647" s="27" t="s">
        <v>13</v>
      </c>
      <c r="B1647" s="33" t="s">
        <v>9351</v>
      </c>
      <c r="C1647" s="35" t="s">
        <v>109</v>
      </c>
      <c r="D1647" s="28" t="s">
        <v>1838</v>
      </c>
      <c r="E1647" s="107">
        <v>6.5166666666666666</v>
      </c>
      <c r="F1647" s="27" t="s">
        <v>9</v>
      </c>
      <c r="G1647" s="29" t="s">
        <v>8146</v>
      </c>
      <c r="H1647" s="110" t="s">
        <v>5810</v>
      </c>
    </row>
    <row r="1648" spans="1:8" ht="17.25" customHeight="1">
      <c r="A1648" s="27" t="s">
        <v>13</v>
      </c>
      <c r="B1648" s="33" t="s">
        <v>9351</v>
      </c>
      <c r="C1648" s="35" t="s">
        <v>109</v>
      </c>
      <c r="D1648" s="28" t="s">
        <v>1839</v>
      </c>
      <c r="E1648" s="107">
        <v>6.2833333333333332</v>
      </c>
      <c r="F1648" s="27" t="s">
        <v>9</v>
      </c>
      <c r="G1648" s="29" t="s">
        <v>8146</v>
      </c>
      <c r="H1648" s="110" t="s">
        <v>5811</v>
      </c>
    </row>
    <row r="1649" spans="1:8" ht="17.25" customHeight="1">
      <c r="A1649" s="27" t="s">
        <v>13</v>
      </c>
      <c r="B1649" s="33" t="s">
        <v>9351</v>
      </c>
      <c r="C1649" s="35" t="s">
        <v>109</v>
      </c>
      <c r="D1649" s="28" t="s">
        <v>1840</v>
      </c>
      <c r="E1649" s="107">
        <v>6.55</v>
      </c>
      <c r="F1649" s="27" t="s">
        <v>9</v>
      </c>
      <c r="G1649" s="29" t="s">
        <v>8146</v>
      </c>
      <c r="H1649" s="110" t="s">
        <v>5812</v>
      </c>
    </row>
    <row r="1650" spans="1:8" ht="17.25" customHeight="1">
      <c r="A1650" s="27" t="s">
        <v>13</v>
      </c>
      <c r="B1650" s="33" t="s">
        <v>9351</v>
      </c>
      <c r="C1650" s="35" t="s">
        <v>109</v>
      </c>
      <c r="D1650" s="28" t="s">
        <v>1841</v>
      </c>
      <c r="E1650" s="107">
        <v>5.916666666666667</v>
      </c>
      <c r="F1650" s="27" t="s">
        <v>9</v>
      </c>
      <c r="G1650" s="29" t="s">
        <v>8146</v>
      </c>
      <c r="H1650" s="110" t="s">
        <v>5813</v>
      </c>
    </row>
    <row r="1651" spans="1:8" ht="17.25" customHeight="1">
      <c r="A1651" s="27" t="s">
        <v>13</v>
      </c>
      <c r="B1651" s="33" t="s">
        <v>9351</v>
      </c>
      <c r="C1651" s="35" t="s">
        <v>109</v>
      </c>
      <c r="D1651" s="28" t="s">
        <v>1842</v>
      </c>
      <c r="E1651" s="107">
        <v>5.4666666666666668</v>
      </c>
      <c r="F1651" s="27" t="s">
        <v>9</v>
      </c>
      <c r="G1651" s="29" t="s">
        <v>8146</v>
      </c>
      <c r="H1651" s="110" t="s">
        <v>5814</v>
      </c>
    </row>
    <row r="1652" spans="1:8" ht="17.25" customHeight="1">
      <c r="A1652" s="27" t="s">
        <v>13</v>
      </c>
      <c r="B1652" s="33" t="s">
        <v>9351</v>
      </c>
      <c r="C1652" s="35" t="s">
        <v>109</v>
      </c>
      <c r="D1652" s="28" t="s">
        <v>1843</v>
      </c>
      <c r="E1652" s="107">
        <v>5.8666666666666663</v>
      </c>
      <c r="F1652" s="27" t="s">
        <v>9</v>
      </c>
      <c r="G1652" s="29" t="s">
        <v>8146</v>
      </c>
      <c r="H1652" s="110" t="s">
        <v>5815</v>
      </c>
    </row>
    <row r="1653" spans="1:8" ht="17.25" customHeight="1">
      <c r="A1653" s="27" t="s">
        <v>13</v>
      </c>
      <c r="B1653" s="33" t="s">
        <v>9351</v>
      </c>
      <c r="C1653" s="35" t="s">
        <v>109</v>
      </c>
      <c r="D1653" s="28" t="s">
        <v>1844</v>
      </c>
      <c r="E1653" s="107">
        <v>5.65</v>
      </c>
      <c r="F1653" s="27" t="s">
        <v>9</v>
      </c>
      <c r="G1653" s="29" t="s">
        <v>8146</v>
      </c>
      <c r="H1653" s="110" t="s">
        <v>5816</v>
      </c>
    </row>
    <row r="1654" spans="1:8" ht="17.25" customHeight="1">
      <c r="A1654" s="27" t="s">
        <v>13</v>
      </c>
      <c r="B1654" s="33" t="s">
        <v>9351</v>
      </c>
      <c r="C1654" s="35" t="s">
        <v>109</v>
      </c>
      <c r="D1654" s="28" t="s">
        <v>1845</v>
      </c>
      <c r="E1654" s="107">
        <v>6.916666666666667</v>
      </c>
      <c r="F1654" s="27" t="s">
        <v>9</v>
      </c>
      <c r="G1654" s="29" t="s">
        <v>8146</v>
      </c>
      <c r="H1654" s="110" t="s">
        <v>5817</v>
      </c>
    </row>
    <row r="1655" spans="1:8" ht="17.25" customHeight="1">
      <c r="A1655" s="27" t="s">
        <v>13</v>
      </c>
      <c r="B1655" s="33" t="s">
        <v>9351</v>
      </c>
      <c r="C1655" s="35" t="s">
        <v>109</v>
      </c>
      <c r="D1655" s="28" t="s">
        <v>1846</v>
      </c>
      <c r="E1655" s="107">
        <v>6.9833333333333334</v>
      </c>
      <c r="F1655" s="27" t="s">
        <v>9</v>
      </c>
      <c r="G1655" s="29" t="s">
        <v>8146</v>
      </c>
      <c r="H1655" s="110" t="s">
        <v>5818</v>
      </c>
    </row>
    <row r="1656" spans="1:8" ht="17.25" customHeight="1">
      <c r="A1656" s="27" t="s">
        <v>13</v>
      </c>
      <c r="B1656" s="33" t="s">
        <v>9351</v>
      </c>
      <c r="C1656" s="35" t="s">
        <v>109</v>
      </c>
      <c r="D1656" s="28" t="s">
        <v>1847</v>
      </c>
      <c r="E1656" s="107">
        <v>7.2</v>
      </c>
      <c r="F1656" s="27" t="s">
        <v>9</v>
      </c>
      <c r="G1656" s="29" t="s">
        <v>8146</v>
      </c>
      <c r="H1656" s="110" t="s">
        <v>5819</v>
      </c>
    </row>
    <row r="1657" spans="1:8" ht="17.25" customHeight="1">
      <c r="A1657" s="27" t="s">
        <v>13</v>
      </c>
      <c r="B1657" s="33" t="s">
        <v>9351</v>
      </c>
      <c r="C1657" s="35" t="s">
        <v>109</v>
      </c>
      <c r="D1657" s="28" t="s">
        <v>1848</v>
      </c>
      <c r="E1657" s="107">
        <v>7.75</v>
      </c>
      <c r="F1657" s="27" t="s">
        <v>9</v>
      </c>
      <c r="G1657" s="29" t="s">
        <v>8146</v>
      </c>
      <c r="H1657" s="110" t="s">
        <v>5820</v>
      </c>
    </row>
    <row r="1658" spans="1:8" ht="17.25" customHeight="1">
      <c r="A1658" s="27" t="s">
        <v>13</v>
      </c>
      <c r="B1658" s="33" t="s">
        <v>9351</v>
      </c>
      <c r="C1658" s="35" t="s">
        <v>109</v>
      </c>
      <c r="D1658" s="28" t="s">
        <v>1849</v>
      </c>
      <c r="E1658" s="107">
        <v>6.7</v>
      </c>
      <c r="F1658" s="27" t="s">
        <v>9</v>
      </c>
      <c r="G1658" s="29" t="s">
        <v>8146</v>
      </c>
      <c r="H1658" s="110" t="s">
        <v>5821</v>
      </c>
    </row>
    <row r="1659" spans="1:8" ht="17.25" customHeight="1">
      <c r="A1659" s="27" t="s">
        <v>16881</v>
      </c>
      <c r="B1659" s="33" t="s">
        <v>9356</v>
      </c>
      <c r="C1659" s="35" t="s">
        <v>94</v>
      </c>
      <c r="D1659" s="28" t="s">
        <v>1850</v>
      </c>
      <c r="E1659" s="107">
        <v>6.65</v>
      </c>
      <c r="F1659" s="27" t="s">
        <v>9</v>
      </c>
      <c r="G1659" s="29" t="s">
        <v>8146</v>
      </c>
      <c r="H1659" s="110" t="s">
        <v>5822</v>
      </c>
    </row>
    <row r="1660" spans="1:8" ht="17.25" customHeight="1">
      <c r="A1660" s="27" t="s">
        <v>16881</v>
      </c>
      <c r="B1660" s="33" t="s">
        <v>9356</v>
      </c>
      <c r="C1660" s="35" t="s">
        <v>94</v>
      </c>
      <c r="D1660" s="28" t="s">
        <v>1851</v>
      </c>
      <c r="E1660" s="107">
        <v>7.55</v>
      </c>
      <c r="F1660" s="27" t="s">
        <v>9</v>
      </c>
      <c r="G1660" s="29" t="s">
        <v>8146</v>
      </c>
      <c r="H1660" s="110" t="s">
        <v>5823</v>
      </c>
    </row>
    <row r="1661" spans="1:8" ht="17.25" customHeight="1">
      <c r="A1661" s="27" t="s">
        <v>16881</v>
      </c>
      <c r="B1661" s="33" t="s">
        <v>9356</v>
      </c>
      <c r="C1661" s="35" t="s">
        <v>94</v>
      </c>
      <c r="D1661" s="28" t="s">
        <v>1852</v>
      </c>
      <c r="E1661" s="107">
        <v>6.7166666666666668</v>
      </c>
      <c r="F1661" s="27" t="s">
        <v>9</v>
      </c>
      <c r="G1661" s="29" t="s">
        <v>8146</v>
      </c>
      <c r="H1661" s="110" t="s">
        <v>5824</v>
      </c>
    </row>
    <row r="1662" spans="1:8" ht="17.25" customHeight="1">
      <c r="A1662" s="27" t="s">
        <v>16881</v>
      </c>
      <c r="B1662" s="33" t="s">
        <v>9356</v>
      </c>
      <c r="C1662" s="35" t="s">
        <v>94</v>
      </c>
      <c r="D1662" s="28" t="s">
        <v>1853</v>
      </c>
      <c r="E1662" s="107">
        <v>7.4666666666666668</v>
      </c>
      <c r="F1662" s="27" t="s">
        <v>9</v>
      </c>
      <c r="G1662" s="29" t="s">
        <v>8146</v>
      </c>
      <c r="H1662" s="110" t="s">
        <v>5825</v>
      </c>
    </row>
    <row r="1663" spans="1:8" ht="17.25" customHeight="1">
      <c r="A1663" s="27" t="s">
        <v>16881</v>
      </c>
      <c r="B1663" s="33" t="s">
        <v>9356</v>
      </c>
      <c r="C1663" s="35" t="s">
        <v>94</v>
      </c>
      <c r="D1663" s="28" t="s">
        <v>1854</v>
      </c>
      <c r="E1663" s="107">
        <v>7.05</v>
      </c>
      <c r="F1663" s="27" t="s">
        <v>9</v>
      </c>
      <c r="G1663" s="29" t="s">
        <v>8146</v>
      </c>
      <c r="H1663" s="110" t="s">
        <v>5826</v>
      </c>
    </row>
    <row r="1664" spans="1:8" ht="17.25" customHeight="1">
      <c r="A1664" s="27" t="s">
        <v>16881</v>
      </c>
      <c r="B1664" s="33" t="s">
        <v>9356</v>
      </c>
      <c r="C1664" s="35" t="s">
        <v>94</v>
      </c>
      <c r="D1664" s="28" t="s">
        <v>1855</v>
      </c>
      <c r="E1664" s="107">
        <v>6.8166666666666664</v>
      </c>
      <c r="F1664" s="27" t="s">
        <v>9</v>
      </c>
      <c r="G1664" s="29" t="s">
        <v>8146</v>
      </c>
      <c r="H1664" s="110" t="s">
        <v>5827</v>
      </c>
    </row>
    <row r="1665" spans="1:8" ht="17.25" customHeight="1">
      <c r="A1665" s="27" t="s">
        <v>16881</v>
      </c>
      <c r="B1665" s="33" t="s">
        <v>9356</v>
      </c>
      <c r="C1665" s="35" t="s">
        <v>94</v>
      </c>
      <c r="D1665" s="28" t="s">
        <v>1856</v>
      </c>
      <c r="E1665" s="107">
        <v>6.7833333333333332</v>
      </c>
      <c r="F1665" s="27" t="s">
        <v>9</v>
      </c>
      <c r="G1665" s="29" t="s">
        <v>8146</v>
      </c>
      <c r="H1665" s="110" t="s">
        <v>5828</v>
      </c>
    </row>
    <row r="1666" spans="1:8" ht="17.25" customHeight="1">
      <c r="A1666" s="27" t="s">
        <v>16881</v>
      </c>
      <c r="B1666" s="33" t="s">
        <v>9356</v>
      </c>
      <c r="C1666" s="35" t="s">
        <v>94</v>
      </c>
      <c r="D1666" s="28" t="s">
        <v>1857</v>
      </c>
      <c r="E1666" s="107">
        <v>6.8666666666666663</v>
      </c>
      <c r="F1666" s="27" t="s">
        <v>9</v>
      </c>
      <c r="G1666" s="29" t="s">
        <v>8146</v>
      </c>
      <c r="H1666" s="110" t="s">
        <v>5829</v>
      </c>
    </row>
    <row r="1667" spans="1:8" ht="17.25" customHeight="1">
      <c r="A1667" s="27" t="s">
        <v>16881</v>
      </c>
      <c r="B1667" s="33" t="s">
        <v>9356</v>
      </c>
      <c r="C1667" s="35" t="s">
        <v>94</v>
      </c>
      <c r="D1667" s="28" t="s">
        <v>1858</v>
      </c>
      <c r="E1667" s="107">
        <v>7.166666666666667</v>
      </c>
      <c r="F1667" s="27" t="s">
        <v>9</v>
      </c>
      <c r="G1667" s="29" t="s">
        <v>8146</v>
      </c>
      <c r="H1667" s="110" t="s">
        <v>5830</v>
      </c>
    </row>
    <row r="1668" spans="1:8" ht="17.25" customHeight="1">
      <c r="A1668" s="27" t="s">
        <v>16881</v>
      </c>
      <c r="B1668" s="33" t="s">
        <v>9356</v>
      </c>
      <c r="C1668" s="35" t="s">
        <v>94</v>
      </c>
      <c r="D1668" s="28" t="s">
        <v>1859</v>
      </c>
      <c r="E1668" s="107">
        <v>7.4333333333333336</v>
      </c>
      <c r="F1668" s="27" t="s">
        <v>9</v>
      </c>
      <c r="G1668" s="29" t="s">
        <v>8146</v>
      </c>
      <c r="H1668" s="110" t="s">
        <v>5831</v>
      </c>
    </row>
    <row r="1669" spans="1:8" ht="17.25" customHeight="1">
      <c r="A1669" s="27" t="s">
        <v>16881</v>
      </c>
      <c r="B1669" s="33" t="s">
        <v>9356</v>
      </c>
      <c r="C1669" s="35" t="s">
        <v>94</v>
      </c>
      <c r="D1669" s="28" t="s">
        <v>1860</v>
      </c>
      <c r="E1669" s="107">
        <v>7.166666666666667</v>
      </c>
      <c r="F1669" s="27" t="s">
        <v>9</v>
      </c>
      <c r="G1669" s="29" t="s">
        <v>8146</v>
      </c>
      <c r="H1669" s="110" t="s">
        <v>5832</v>
      </c>
    </row>
    <row r="1670" spans="1:8" ht="17.25" customHeight="1">
      <c r="A1670" s="27" t="s">
        <v>16881</v>
      </c>
      <c r="B1670" s="33" t="s">
        <v>9356</v>
      </c>
      <c r="C1670" s="35" t="s">
        <v>94</v>
      </c>
      <c r="D1670" s="28" t="s">
        <v>1861</v>
      </c>
      <c r="E1670" s="107">
        <v>7.7</v>
      </c>
      <c r="F1670" s="27" t="s">
        <v>9</v>
      </c>
      <c r="G1670" s="29" t="s">
        <v>8146</v>
      </c>
      <c r="H1670" s="110" t="s">
        <v>5833</v>
      </c>
    </row>
    <row r="1671" spans="1:8" ht="17.25" customHeight="1">
      <c r="A1671" s="27" t="s">
        <v>16881</v>
      </c>
      <c r="B1671" s="33" t="s">
        <v>9356</v>
      </c>
      <c r="C1671" s="35" t="s">
        <v>94</v>
      </c>
      <c r="D1671" s="28" t="s">
        <v>1862</v>
      </c>
      <c r="E1671" s="107">
        <v>7.1166666666666663</v>
      </c>
      <c r="F1671" s="27" t="s">
        <v>9</v>
      </c>
      <c r="G1671" s="29" t="s">
        <v>8146</v>
      </c>
      <c r="H1671" s="110" t="s">
        <v>5834</v>
      </c>
    </row>
    <row r="1672" spans="1:8" ht="17.25" customHeight="1">
      <c r="A1672" s="27" t="s">
        <v>16881</v>
      </c>
      <c r="B1672" s="33" t="s">
        <v>9356</v>
      </c>
      <c r="C1672" s="35" t="s">
        <v>94</v>
      </c>
      <c r="D1672" s="28" t="s">
        <v>1863</v>
      </c>
      <c r="E1672" s="107">
        <v>7.1</v>
      </c>
      <c r="F1672" s="27" t="s">
        <v>9</v>
      </c>
      <c r="G1672" s="29" t="s">
        <v>8146</v>
      </c>
      <c r="H1672" s="110" t="s">
        <v>5835</v>
      </c>
    </row>
    <row r="1673" spans="1:8" ht="17.25" customHeight="1">
      <c r="A1673" s="27" t="s">
        <v>16881</v>
      </c>
      <c r="B1673" s="33" t="s">
        <v>9356</v>
      </c>
      <c r="C1673" s="35" t="s">
        <v>94</v>
      </c>
      <c r="D1673" s="28" t="s">
        <v>1864</v>
      </c>
      <c r="E1673" s="107">
        <v>7.166666666666667</v>
      </c>
      <c r="F1673" s="27" t="s">
        <v>9</v>
      </c>
      <c r="G1673" s="29" t="s">
        <v>8146</v>
      </c>
      <c r="H1673" s="110" t="s">
        <v>5836</v>
      </c>
    </row>
    <row r="1674" spans="1:8" ht="17.25" customHeight="1">
      <c r="A1674" s="27" t="s">
        <v>16881</v>
      </c>
      <c r="B1674" s="33" t="s">
        <v>9356</v>
      </c>
      <c r="C1674" s="35" t="s">
        <v>94</v>
      </c>
      <c r="D1674" s="28" t="s">
        <v>1865</v>
      </c>
      <c r="E1674" s="107">
        <v>7.0666666666666664</v>
      </c>
      <c r="F1674" s="27" t="s">
        <v>9</v>
      </c>
      <c r="G1674" s="29" t="s">
        <v>8146</v>
      </c>
      <c r="H1674" s="110" t="s">
        <v>5837</v>
      </c>
    </row>
    <row r="1675" spans="1:8" ht="17.25" customHeight="1">
      <c r="A1675" s="27" t="s">
        <v>16881</v>
      </c>
      <c r="B1675" s="33" t="s">
        <v>9356</v>
      </c>
      <c r="C1675" s="35" t="s">
        <v>94</v>
      </c>
      <c r="D1675" s="28" t="s">
        <v>1866</v>
      </c>
      <c r="E1675" s="107">
        <v>7.4333333333333336</v>
      </c>
      <c r="F1675" s="27" t="s">
        <v>9</v>
      </c>
      <c r="G1675" s="29" t="s">
        <v>8146</v>
      </c>
      <c r="H1675" s="110" t="s">
        <v>5838</v>
      </c>
    </row>
    <row r="1676" spans="1:8" ht="17.25" customHeight="1">
      <c r="A1676" s="27" t="s">
        <v>16881</v>
      </c>
      <c r="B1676" s="33" t="s">
        <v>9356</v>
      </c>
      <c r="C1676" s="35" t="s">
        <v>94</v>
      </c>
      <c r="D1676" s="28" t="s">
        <v>1867</v>
      </c>
      <c r="E1676" s="107">
        <v>7.3166666666666664</v>
      </c>
      <c r="F1676" s="27" t="s">
        <v>9</v>
      </c>
      <c r="G1676" s="29" t="s">
        <v>8146</v>
      </c>
      <c r="H1676" s="110" t="s">
        <v>5839</v>
      </c>
    </row>
    <row r="1677" spans="1:8" ht="17.25" customHeight="1">
      <c r="A1677" s="27" t="s">
        <v>16881</v>
      </c>
      <c r="B1677" s="33" t="s">
        <v>9356</v>
      </c>
      <c r="C1677" s="35" t="s">
        <v>94</v>
      </c>
      <c r="D1677" s="28" t="s">
        <v>1868</v>
      </c>
      <c r="E1677" s="107">
        <v>7.2</v>
      </c>
      <c r="F1677" s="27" t="s">
        <v>9</v>
      </c>
      <c r="G1677" s="29" t="s">
        <v>8146</v>
      </c>
      <c r="H1677" s="110" t="s">
        <v>5840</v>
      </c>
    </row>
    <row r="1678" spans="1:8" ht="17.25" customHeight="1">
      <c r="A1678" s="27" t="s">
        <v>16881</v>
      </c>
      <c r="B1678" s="33" t="s">
        <v>9356</v>
      </c>
      <c r="C1678" s="35" t="s">
        <v>94</v>
      </c>
      <c r="D1678" s="28" t="s">
        <v>1869</v>
      </c>
      <c r="E1678" s="107">
        <v>7</v>
      </c>
      <c r="F1678" s="27" t="s">
        <v>9</v>
      </c>
      <c r="G1678" s="29" t="s">
        <v>8146</v>
      </c>
      <c r="H1678" s="110" t="s">
        <v>5841</v>
      </c>
    </row>
    <row r="1679" spans="1:8" ht="17.25" customHeight="1">
      <c r="A1679" s="27" t="s">
        <v>16881</v>
      </c>
      <c r="B1679" s="33" t="s">
        <v>9356</v>
      </c>
      <c r="C1679" s="35" t="s">
        <v>94</v>
      </c>
      <c r="D1679" s="28" t="s">
        <v>1870</v>
      </c>
      <c r="E1679" s="107">
        <v>7.8166666666666664</v>
      </c>
      <c r="F1679" s="27" t="s">
        <v>9</v>
      </c>
      <c r="G1679" s="29" t="s">
        <v>8146</v>
      </c>
      <c r="H1679" s="110" t="s">
        <v>5842</v>
      </c>
    </row>
    <row r="1680" spans="1:8" ht="17.25" customHeight="1">
      <c r="A1680" s="27" t="s">
        <v>16881</v>
      </c>
      <c r="B1680" s="33" t="s">
        <v>9356</v>
      </c>
      <c r="C1680" s="35" t="s">
        <v>94</v>
      </c>
      <c r="D1680" s="28" t="s">
        <v>1871</v>
      </c>
      <c r="E1680" s="107">
        <v>8.0333333333333332</v>
      </c>
      <c r="F1680" s="27" t="s">
        <v>9</v>
      </c>
      <c r="G1680" s="29" t="s">
        <v>8146</v>
      </c>
      <c r="H1680" s="110" t="s">
        <v>5843</v>
      </c>
    </row>
    <row r="1681" spans="1:8" ht="17.25" customHeight="1">
      <c r="A1681" s="27" t="s">
        <v>16881</v>
      </c>
      <c r="B1681" s="33" t="s">
        <v>9356</v>
      </c>
      <c r="C1681" s="35" t="s">
        <v>94</v>
      </c>
      <c r="D1681" s="28" t="s">
        <v>1872</v>
      </c>
      <c r="E1681" s="107">
        <v>7.45</v>
      </c>
      <c r="F1681" s="27" t="s">
        <v>9</v>
      </c>
      <c r="G1681" s="29" t="s">
        <v>8146</v>
      </c>
      <c r="H1681" s="110" t="s">
        <v>5844</v>
      </c>
    </row>
    <row r="1682" spans="1:8" ht="17.25" customHeight="1">
      <c r="A1682" s="27" t="s">
        <v>16881</v>
      </c>
      <c r="B1682" s="33" t="s">
        <v>9356</v>
      </c>
      <c r="C1682" s="35" t="s">
        <v>94</v>
      </c>
      <c r="D1682" s="28" t="s">
        <v>1873</v>
      </c>
      <c r="E1682" s="107">
        <v>7.8166666666666664</v>
      </c>
      <c r="F1682" s="27" t="s">
        <v>9</v>
      </c>
      <c r="G1682" s="29" t="s">
        <v>8146</v>
      </c>
      <c r="H1682" s="110" t="s">
        <v>5845</v>
      </c>
    </row>
    <row r="1683" spans="1:8" ht="17.25" customHeight="1">
      <c r="A1683" s="27" t="s">
        <v>16881</v>
      </c>
      <c r="B1683" s="33" t="s">
        <v>9356</v>
      </c>
      <c r="C1683" s="35" t="s">
        <v>94</v>
      </c>
      <c r="D1683" s="28" t="s">
        <v>1874</v>
      </c>
      <c r="E1683" s="107">
        <v>7.5333333333333332</v>
      </c>
      <c r="F1683" s="27" t="s">
        <v>9</v>
      </c>
      <c r="G1683" s="29" t="s">
        <v>8146</v>
      </c>
      <c r="H1683" s="110" t="s">
        <v>5846</v>
      </c>
    </row>
    <row r="1684" spans="1:8" ht="17.25" customHeight="1">
      <c r="A1684" s="27" t="s">
        <v>16881</v>
      </c>
      <c r="B1684" s="33" t="s">
        <v>9356</v>
      </c>
      <c r="C1684" s="35" t="s">
        <v>94</v>
      </c>
      <c r="D1684" s="28" t="s">
        <v>1875</v>
      </c>
      <c r="E1684" s="107">
        <v>7.5166666666666666</v>
      </c>
      <c r="F1684" s="27" t="s">
        <v>9</v>
      </c>
      <c r="G1684" s="29" t="s">
        <v>8146</v>
      </c>
      <c r="H1684" s="110" t="s">
        <v>5847</v>
      </c>
    </row>
    <row r="1685" spans="1:8" ht="17.25" customHeight="1">
      <c r="A1685" s="27" t="s">
        <v>16881</v>
      </c>
      <c r="B1685" s="33" t="s">
        <v>9356</v>
      </c>
      <c r="C1685" s="35" t="s">
        <v>94</v>
      </c>
      <c r="D1685" s="28" t="s">
        <v>1876</v>
      </c>
      <c r="E1685" s="107">
        <v>7.4</v>
      </c>
      <c r="F1685" s="27" t="s">
        <v>9</v>
      </c>
      <c r="G1685" s="29" t="s">
        <v>8146</v>
      </c>
      <c r="H1685" s="110" t="s">
        <v>5848</v>
      </c>
    </row>
    <row r="1686" spans="1:8" ht="17.25" customHeight="1">
      <c r="A1686" s="27" t="s">
        <v>16881</v>
      </c>
      <c r="B1686" s="33" t="s">
        <v>9356</v>
      </c>
      <c r="C1686" s="35" t="s">
        <v>94</v>
      </c>
      <c r="D1686" s="28" t="s">
        <v>1877</v>
      </c>
      <c r="E1686" s="107">
        <v>7.6</v>
      </c>
      <c r="F1686" s="27" t="s">
        <v>9</v>
      </c>
      <c r="G1686" s="29" t="s">
        <v>8146</v>
      </c>
      <c r="H1686" s="110" t="s">
        <v>5849</v>
      </c>
    </row>
    <row r="1687" spans="1:8" ht="17.25" customHeight="1">
      <c r="A1687" s="27" t="s">
        <v>16881</v>
      </c>
      <c r="B1687" s="33" t="s">
        <v>9356</v>
      </c>
      <c r="C1687" s="35" t="s">
        <v>94</v>
      </c>
      <c r="D1687" s="28" t="s">
        <v>1878</v>
      </c>
      <c r="E1687" s="107">
        <v>6.916666666666667</v>
      </c>
      <c r="F1687" s="27" t="s">
        <v>9</v>
      </c>
      <c r="G1687" s="29" t="s">
        <v>8146</v>
      </c>
      <c r="H1687" s="110" t="s">
        <v>5850</v>
      </c>
    </row>
    <row r="1688" spans="1:8" ht="17.25" customHeight="1">
      <c r="A1688" s="27" t="s">
        <v>16881</v>
      </c>
      <c r="B1688" s="33" t="s">
        <v>9356</v>
      </c>
      <c r="C1688" s="35" t="s">
        <v>94</v>
      </c>
      <c r="D1688" s="28" t="s">
        <v>1879</v>
      </c>
      <c r="E1688" s="107">
        <v>6.9666666666666668</v>
      </c>
      <c r="F1688" s="27" t="s">
        <v>9</v>
      </c>
      <c r="G1688" s="29" t="s">
        <v>8146</v>
      </c>
      <c r="H1688" s="110" t="s">
        <v>5851</v>
      </c>
    </row>
    <row r="1689" spans="1:8" ht="17.25" customHeight="1">
      <c r="A1689" s="27" t="s">
        <v>16881</v>
      </c>
      <c r="B1689" s="33" t="s">
        <v>9356</v>
      </c>
      <c r="C1689" s="35" t="s">
        <v>94</v>
      </c>
      <c r="D1689" s="28" t="s">
        <v>1880</v>
      </c>
      <c r="E1689" s="107">
        <v>7.2166666666666668</v>
      </c>
      <c r="F1689" s="27" t="s">
        <v>9</v>
      </c>
      <c r="G1689" s="29" t="s">
        <v>8146</v>
      </c>
      <c r="H1689" s="110" t="s">
        <v>5852</v>
      </c>
    </row>
    <row r="1690" spans="1:8" ht="17.25" customHeight="1">
      <c r="A1690" s="27" t="s">
        <v>16877</v>
      </c>
      <c r="B1690" s="33" t="s">
        <v>9360</v>
      </c>
      <c r="C1690" s="35" t="s">
        <v>88</v>
      </c>
      <c r="D1690" s="28" t="s">
        <v>1881</v>
      </c>
      <c r="E1690" s="107">
        <v>8.2833333333333332</v>
      </c>
      <c r="F1690" s="27" t="s">
        <v>9</v>
      </c>
      <c r="G1690" s="29" t="s">
        <v>8146</v>
      </c>
      <c r="H1690" s="110" t="s">
        <v>5853</v>
      </c>
    </row>
    <row r="1691" spans="1:8" ht="17.25" customHeight="1">
      <c r="A1691" s="27" t="s">
        <v>16877</v>
      </c>
      <c r="B1691" s="33" t="s">
        <v>9360</v>
      </c>
      <c r="C1691" s="35" t="s">
        <v>88</v>
      </c>
      <c r="D1691" s="28" t="s">
        <v>1882</v>
      </c>
      <c r="E1691" s="107">
        <v>8.35</v>
      </c>
      <c r="F1691" s="27" t="s">
        <v>9</v>
      </c>
      <c r="G1691" s="29" t="s">
        <v>8146</v>
      </c>
      <c r="H1691" s="110" t="s">
        <v>5854</v>
      </c>
    </row>
    <row r="1692" spans="1:8" ht="17.25" customHeight="1">
      <c r="A1692" s="27" t="s">
        <v>16877</v>
      </c>
      <c r="B1692" s="33" t="s">
        <v>9360</v>
      </c>
      <c r="C1692" s="35" t="s">
        <v>88</v>
      </c>
      <c r="D1692" s="28" t="s">
        <v>1883</v>
      </c>
      <c r="E1692" s="107">
        <v>6.5166666666666666</v>
      </c>
      <c r="F1692" s="27" t="s">
        <v>9</v>
      </c>
      <c r="G1692" s="29" t="s">
        <v>8146</v>
      </c>
      <c r="H1692" s="110" t="s">
        <v>5855</v>
      </c>
    </row>
    <row r="1693" spans="1:8" ht="17.25" customHeight="1">
      <c r="A1693" s="27" t="s">
        <v>16877</v>
      </c>
      <c r="B1693" s="33" t="s">
        <v>9360</v>
      </c>
      <c r="C1693" s="35" t="s">
        <v>88</v>
      </c>
      <c r="D1693" s="28" t="s">
        <v>1884</v>
      </c>
      <c r="E1693" s="107">
        <v>9.1833333333333336</v>
      </c>
      <c r="F1693" s="27" t="s">
        <v>9</v>
      </c>
      <c r="G1693" s="29" t="s">
        <v>8146</v>
      </c>
      <c r="H1693" s="110" t="s">
        <v>5856</v>
      </c>
    </row>
    <row r="1694" spans="1:8" ht="17.25" customHeight="1">
      <c r="A1694" s="27" t="s">
        <v>16881</v>
      </c>
      <c r="B1694" s="33" t="s">
        <v>9356</v>
      </c>
      <c r="C1694" s="35" t="s">
        <v>143</v>
      </c>
      <c r="D1694" s="28" t="s">
        <v>1885</v>
      </c>
      <c r="E1694" s="107">
        <v>7</v>
      </c>
      <c r="F1694" s="27" t="s">
        <v>9</v>
      </c>
      <c r="G1694" s="29" t="s">
        <v>8146</v>
      </c>
      <c r="H1694" s="110" t="s">
        <v>5857</v>
      </c>
    </row>
    <row r="1695" spans="1:8" ht="17.25" customHeight="1">
      <c r="A1695" s="27" t="s">
        <v>16881</v>
      </c>
      <c r="B1695" s="33" t="s">
        <v>9356</v>
      </c>
      <c r="C1695" s="35" t="s">
        <v>143</v>
      </c>
      <c r="D1695" s="28" t="s">
        <v>1886</v>
      </c>
      <c r="E1695" s="107">
        <v>7.75</v>
      </c>
      <c r="F1695" s="27" t="s">
        <v>9</v>
      </c>
      <c r="G1695" s="29" t="s">
        <v>8146</v>
      </c>
      <c r="H1695" s="110" t="s">
        <v>5858</v>
      </c>
    </row>
    <row r="1696" spans="1:8" ht="17.25" customHeight="1">
      <c r="A1696" s="27" t="s">
        <v>16881</v>
      </c>
      <c r="B1696" s="33" t="s">
        <v>9356</v>
      </c>
      <c r="C1696" s="35" t="s">
        <v>143</v>
      </c>
      <c r="D1696" s="28" t="s">
        <v>1887</v>
      </c>
      <c r="E1696" s="107">
        <v>7.9</v>
      </c>
      <c r="F1696" s="27" t="s">
        <v>9</v>
      </c>
      <c r="G1696" s="29" t="s">
        <v>8146</v>
      </c>
      <c r="H1696" s="110" t="s">
        <v>5859</v>
      </c>
    </row>
    <row r="1697" spans="1:8" ht="17.25" customHeight="1">
      <c r="A1697" s="27" t="s">
        <v>16881</v>
      </c>
      <c r="B1697" s="33" t="s">
        <v>9356</v>
      </c>
      <c r="C1697" s="35" t="s">
        <v>143</v>
      </c>
      <c r="D1697" s="28" t="s">
        <v>1888</v>
      </c>
      <c r="E1697" s="107">
        <v>8.6999999999999993</v>
      </c>
      <c r="F1697" s="27" t="s">
        <v>9</v>
      </c>
      <c r="G1697" s="29" t="s">
        <v>8146</v>
      </c>
      <c r="H1697" s="110" t="s">
        <v>5860</v>
      </c>
    </row>
    <row r="1698" spans="1:8" ht="17.25" customHeight="1">
      <c r="A1698" s="27" t="s">
        <v>16881</v>
      </c>
      <c r="B1698" s="33" t="s">
        <v>9356</v>
      </c>
      <c r="C1698" s="35" t="s">
        <v>143</v>
      </c>
      <c r="D1698" s="28" t="s">
        <v>1889</v>
      </c>
      <c r="E1698" s="107">
        <v>8.1666666666666661</v>
      </c>
      <c r="F1698" s="27" t="s">
        <v>9</v>
      </c>
      <c r="G1698" s="29" t="s">
        <v>8146</v>
      </c>
      <c r="H1698" s="110" t="s">
        <v>5861</v>
      </c>
    </row>
    <row r="1699" spans="1:8" ht="17.25" customHeight="1">
      <c r="A1699" s="27" t="s">
        <v>16881</v>
      </c>
      <c r="B1699" s="33" t="s">
        <v>9356</v>
      </c>
      <c r="C1699" s="35" t="s">
        <v>143</v>
      </c>
      <c r="D1699" s="28" t="s">
        <v>1890</v>
      </c>
      <c r="E1699" s="107">
        <v>7.85</v>
      </c>
      <c r="F1699" s="27" t="s">
        <v>9</v>
      </c>
      <c r="G1699" s="29" t="s">
        <v>8146</v>
      </c>
      <c r="H1699" s="110" t="s">
        <v>5862</v>
      </c>
    </row>
    <row r="1700" spans="1:8" ht="17.25" customHeight="1">
      <c r="A1700" s="27" t="s">
        <v>16881</v>
      </c>
      <c r="B1700" s="33" t="s">
        <v>9356</v>
      </c>
      <c r="C1700" s="35" t="s">
        <v>143</v>
      </c>
      <c r="D1700" s="28" t="s">
        <v>1891</v>
      </c>
      <c r="E1700" s="107">
        <v>8</v>
      </c>
      <c r="F1700" s="27" t="s">
        <v>9</v>
      </c>
      <c r="G1700" s="29" t="s">
        <v>8146</v>
      </c>
      <c r="H1700" s="110" t="s">
        <v>5863</v>
      </c>
    </row>
    <row r="1701" spans="1:8" ht="17.25" customHeight="1">
      <c r="A1701" s="27" t="s">
        <v>16881</v>
      </c>
      <c r="B1701" s="33" t="s">
        <v>9356</v>
      </c>
      <c r="C1701" s="35" t="s">
        <v>143</v>
      </c>
      <c r="D1701" s="28" t="s">
        <v>1892</v>
      </c>
      <c r="E1701" s="107">
        <v>7.6333333333333337</v>
      </c>
      <c r="F1701" s="27" t="s">
        <v>9</v>
      </c>
      <c r="G1701" s="29" t="s">
        <v>8146</v>
      </c>
      <c r="H1701" s="110" t="s">
        <v>5864</v>
      </c>
    </row>
    <row r="1702" spans="1:8" ht="17.25" customHeight="1">
      <c r="A1702" s="27" t="s">
        <v>16881</v>
      </c>
      <c r="B1702" s="33" t="s">
        <v>9356</v>
      </c>
      <c r="C1702" s="35" t="s">
        <v>143</v>
      </c>
      <c r="D1702" s="28" t="s">
        <v>1893</v>
      </c>
      <c r="E1702" s="107">
        <v>7.2166666666666668</v>
      </c>
      <c r="F1702" s="27" t="s">
        <v>9</v>
      </c>
      <c r="G1702" s="29" t="s">
        <v>8146</v>
      </c>
      <c r="H1702" s="110" t="s">
        <v>5865</v>
      </c>
    </row>
    <row r="1703" spans="1:8" ht="17.25" customHeight="1">
      <c r="A1703" s="27" t="s">
        <v>16881</v>
      </c>
      <c r="B1703" s="33" t="s">
        <v>9356</v>
      </c>
      <c r="C1703" s="35" t="s">
        <v>143</v>
      </c>
      <c r="D1703" s="28" t="s">
        <v>1894</v>
      </c>
      <c r="E1703" s="107">
        <v>7.7166666666666668</v>
      </c>
      <c r="F1703" s="27" t="s">
        <v>9</v>
      </c>
      <c r="G1703" s="29" t="s">
        <v>8146</v>
      </c>
      <c r="H1703" s="110" t="s">
        <v>5866</v>
      </c>
    </row>
    <row r="1704" spans="1:8" ht="17.25" customHeight="1">
      <c r="A1704" s="27" t="s">
        <v>16881</v>
      </c>
      <c r="B1704" s="33" t="s">
        <v>9356</v>
      </c>
      <c r="C1704" s="35" t="s">
        <v>99</v>
      </c>
      <c r="D1704" s="28" t="s">
        <v>1895</v>
      </c>
      <c r="E1704" s="107">
        <v>6.15</v>
      </c>
      <c r="F1704" s="27" t="s">
        <v>9</v>
      </c>
      <c r="G1704" s="29" t="s">
        <v>8146</v>
      </c>
      <c r="H1704" s="110" t="s">
        <v>5867</v>
      </c>
    </row>
    <row r="1705" spans="1:8" ht="17.25" customHeight="1">
      <c r="A1705" s="27" t="s">
        <v>16881</v>
      </c>
      <c r="B1705" s="33" t="s">
        <v>9356</v>
      </c>
      <c r="C1705" s="35" t="s">
        <v>99</v>
      </c>
      <c r="D1705" s="28" t="s">
        <v>1896</v>
      </c>
      <c r="E1705" s="107">
        <v>6.0166666666666666</v>
      </c>
      <c r="F1705" s="27" t="s">
        <v>9</v>
      </c>
      <c r="G1705" s="29" t="s">
        <v>8146</v>
      </c>
      <c r="H1705" s="110" t="s">
        <v>5868</v>
      </c>
    </row>
    <row r="1706" spans="1:8" ht="17.25" customHeight="1">
      <c r="A1706" s="27" t="s">
        <v>16881</v>
      </c>
      <c r="B1706" s="33" t="s">
        <v>9356</v>
      </c>
      <c r="C1706" s="35" t="s">
        <v>99</v>
      </c>
      <c r="D1706" s="28" t="s">
        <v>1897</v>
      </c>
      <c r="E1706" s="107">
        <v>6.6833333333333336</v>
      </c>
      <c r="F1706" s="27" t="s">
        <v>9</v>
      </c>
      <c r="G1706" s="29" t="s">
        <v>8146</v>
      </c>
      <c r="H1706" s="110" t="s">
        <v>5869</v>
      </c>
    </row>
    <row r="1707" spans="1:8" ht="17.25" customHeight="1">
      <c r="A1707" s="27" t="s">
        <v>16881</v>
      </c>
      <c r="B1707" s="33" t="s">
        <v>9356</v>
      </c>
      <c r="C1707" s="35" t="s">
        <v>99</v>
      </c>
      <c r="D1707" s="28" t="s">
        <v>1898</v>
      </c>
      <c r="E1707" s="107">
        <v>6.1</v>
      </c>
      <c r="F1707" s="27" t="s">
        <v>9</v>
      </c>
      <c r="G1707" s="29" t="s">
        <v>8146</v>
      </c>
      <c r="H1707" s="110" t="s">
        <v>5870</v>
      </c>
    </row>
    <row r="1708" spans="1:8" ht="17.25" customHeight="1">
      <c r="A1708" s="27" t="s">
        <v>16881</v>
      </c>
      <c r="B1708" s="33" t="s">
        <v>9356</v>
      </c>
      <c r="C1708" s="35" t="s">
        <v>99</v>
      </c>
      <c r="D1708" s="28" t="s">
        <v>1899</v>
      </c>
      <c r="E1708" s="107">
        <v>6.2666666666666666</v>
      </c>
      <c r="F1708" s="27" t="s">
        <v>9</v>
      </c>
      <c r="G1708" s="29" t="s">
        <v>8146</v>
      </c>
      <c r="H1708" s="110" t="s">
        <v>5871</v>
      </c>
    </row>
    <row r="1709" spans="1:8" ht="17.25" customHeight="1">
      <c r="A1709" s="27" t="s">
        <v>16881</v>
      </c>
      <c r="B1709" s="33" t="s">
        <v>9356</v>
      </c>
      <c r="C1709" s="35" t="s">
        <v>99</v>
      </c>
      <c r="D1709" s="28" t="s">
        <v>1900</v>
      </c>
      <c r="E1709" s="107">
        <v>5.95</v>
      </c>
      <c r="F1709" s="27" t="s">
        <v>9</v>
      </c>
      <c r="G1709" s="29" t="s">
        <v>8146</v>
      </c>
      <c r="H1709" s="110" t="s">
        <v>5872</v>
      </c>
    </row>
    <row r="1710" spans="1:8" ht="17.25" customHeight="1">
      <c r="A1710" s="27" t="s">
        <v>16881</v>
      </c>
      <c r="B1710" s="33" t="s">
        <v>9356</v>
      </c>
      <c r="C1710" s="35" t="s">
        <v>99</v>
      </c>
      <c r="D1710" s="28" t="s">
        <v>1901</v>
      </c>
      <c r="E1710" s="107">
        <v>6.7166666666666668</v>
      </c>
      <c r="F1710" s="27" t="s">
        <v>9</v>
      </c>
      <c r="G1710" s="29" t="s">
        <v>8146</v>
      </c>
      <c r="H1710" s="110" t="s">
        <v>5873</v>
      </c>
    </row>
    <row r="1711" spans="1:8" ht="17.25" customHeight="1">
      <c r="A1711" s="27" t="s">
        <v>16881</v>
      </c>
      <c r="B1711" s="33" t="s">
        <v>9356</v>
      </c>
      <c r="C1711" s="35" t="s">
        <v>99</v>
      </c>
      <c r="D1711" s="28" t="s">
        <v>1902</v>
      </c>
      <c r="E1711" s="107">
        <v>6.5666666666666664</v>
      </c>
      <c r="F1711" s="27" t="s">
        <v>9</v>
      </c>
      <c r="G1711" s="29" t="s">
        <v>8146</v>
      </c>
      <c r="H1711" s="110" t="s">
        <v>5874</v>
      </c>
    </row>
    <row r="1712" spans="1:8" ht="17.25" customHeight="1">
      <c r="A1712" s="27" t="s">
        <v>16881</v>
      </c>
      <c r="B1712" s="33" t="s">
        <v>9356</v>
      </c>
      <c r="C1712" s="35" t="s">
        <v>99</v>
      </c>
      <c r="D1712" s="28" t="s">
        <v>1903</v>
      </c>
      <c r="E1712" s="107">
        <v>5.95</v>
      </c>
      <c r="F1712" s="27" t="s">
        <v>9</v>
      </c>
      <c r="G1712" s="29" t="s">
        <v>8146</v>
      </c>
      <c r="H1712" s="110" t="s">
        <v>5875</v>
      </c>
    </row>
    <row r="1713" spans="1:8" ht="17.25" customHeight="1">
      <c r="A1713" s="27" t="s">
        <v>16881</v>
      </c>
      <c r="B1713" s="33" t="s">
        <v>9356</v>
      </c>
      <c r="C1713" s="35" t="s">
        <v>99</v>
      </c>
      <c r="D1713" s="28" t="s">
        <v>1904</v>
      </c>
      <c r="E1713" s="107">
        <v>6.1833333333333336</v>
      </c>
      <c r="F1713" s="27" t="s">
        <v>9</v>
      </c>
      <c r="G1713" s="29" t="s">
        <v>8146</v>
      </c>
      <c r="H1713" s="110" t="s">
        <v>5876</v>
      </c>
    </row>
    <row r="1714" spans="1:8" ht="17.25" customHeight="1">
      <c r="A1714" s="27" t="s">
        <v>16881</v>
      </c>
      <c r="B1714" s="33" t="s">
        <v>9356</v>
      </c>
      <c r="C1714" s="35" t="s">
        <v>99</v>
      </c>
      <c r="D1714" s="28" t="s">
        <v>1905</v>
      </c>
      <c r="E1714" s="107">
        <v>6.35</v>
      </c>
      <c r="F1714" s="27" t="s">
        <v>9</v>
      </c>
      <c r="G1714" s="29" t="s">
        <v>8146</v>
      </c>
      <c r="H1714" s="110" t="s">
        <v>5877</v>
      </c>
    </row>
    <row r="1715" spans="1:8" ht="17.25" customHeight="1">
      <c r="A1715" s="27" t="s">
        <v>16881</v>
      </c>
      <c r="B1715" s="33" t="s">
        <v>9356</v>
      </c>
      <c r="C1715" s="35" t="s">
        <v>99</v>
      </c>
      <c r="D1715" s="28" t="s">
        <v>1906</v>
      </c>
      <c r="E1715" s="107">
        <v>6.1333333333333337</v>
      </c>
      <c r="F1715" s="27" t="s">
        <v>9</v>
      </c>
      <c r="G1715" s="29" t="s">
        <v>8146</v>
      </c>
      <c r="H1715" s="110" t="s">
        <v>5878</v>
      </c>
    </row>
    <row r="1716" spans="1:8" ht="17.25" customHeight="1">
      <c r="A1716" s="27" t="s">
        <v>16881</v>
      </c>
      <c r="B1716" s="33" t="s">
        <v>9356</v>
      </c>
      <c r="C1716" s="35" t="s">
        <v>99</v>
      </c>
      <c r="D1716" s="28" t="s">
        <v>1907</v>
      </c>
      <c r="E1716" s="107">
        <v>6.166666666666667</v>
      </c>
      <c r="F1716" s="27" t="s">
        <v>9</v>
      </c>
      <c r="G1716" s="29" t="s">
        <v>8146</v>
      </c>
      <c r="H1716" s="110" t="s">
        <v>5879</v>
      </c>
    </row>
    <row r="1717" spans="1:8" ht="17.25" customHeight="1">
      <c r="A1717" s="27" t="s">
        <v>16881</v>
      </c>
      <c r="B1717" s="33" t="s">
        <v>9356</v>
      </c>
      <c r="C1717" s="35" t="s">
        <v>99</v>
      </c>
      <c r="D1717" s="28" t="s">
        <v>1908</v>
      </c>
      <c r="E1717" s="107">
        <v>6.4</v>
      </c>
      <c r="F1717" s="27" t="s">
        <v>9</v>
      </c>
      <c r="G1717" s="29" t="s">
        <v>8146</v>
      </c>
      <c r="H1717" s="110" t="s">
        <v>5880</v>
      </c>
    </row>
    <row r="1718" spans="1:8" ht="17.25" customHeight="1">
      <c r="A1718" s="27" t="s">
        <v>16881</v>
      </c>
      <c r="B1718" s="33" t="s">
        <v>9356</v>
      </c>
      <c r="C1718" s="35" t="s">
        <v>99</v>
      </c>
      <c r="D1718" s="28" t="s">
        <v>1909</v>
      </c>
      <c r="E1718" s="107">
        <v>6.0333333333333332</v>
      </c>
      <c r="F1718" s="27" t="s">
        <v>9</v>
      </c>
      <c r="G1718" s="29" t="s">
        <v>8146</v>
      </c>
      <c r="H1718" s="110" t="s">
        <v>5881</v>
      </c>
    </row>
    <row r="1719" spans="1:8" ht="17.25" customHeight="1">
      <c r="A1719" s="27" t="s">
        <v>16881</v>
      </c>
      <c r="B1719" s="33" t="s">
        <v>9356</v>
      </c>
      <c r="C1719" s="35" t="s">
        <v>99</v>
      </c>
      <c r="D1719" s="28" t="s">
        <v>1910</v>
      </c>
      <c r="E1719" s="107">
        <v>6.15</v>
      </c>
      <c r="F1719" s="27" t="s">
        <v>9</v>
      </c>
      <c r="G1719" s="29" t="s">
        <v>8146</v>
      </c>
      <c r="H1719" s="110" t="s">
        <v>5882</v>
      </c>
    </row>
    <row r="1720" spans="1:8" ht="17.25" customHeight="1">
      <c r="A1720" s="27" t="s">
        <v>16881</v>
      </c>
      <c r="B1720" s="33" t="s">
        <v>9356</v>
      </c>
      <c r="C1720" s="35" t="s">
        <v>99</v>
      </c>
      <c r="D1720" s="28" t="s">
        <v>1911</v>
      </c>
      <c r="E1720" s="107">
        <v>6.6833333333333336</v>
      </c>
      <c r="F1720" s="27" t="s">
        <v>9</v>
      </c>
      <c r="G1720" s="29" t="s">
        <v>8146</v>
      </c>
      <c r="H1720" s="110" t="s">
        <v>5883</v>
      </c>
    </row>
    <row r="1721" spans="1:8" ht="17.25" customHeight="1">
      <c r="A1721" s="27" t="s">
        <v>16881</v>
      </c>
      <c r="B1721" s="33" t="s">
        <v>9356</v>
      </c>
      <c r="C1721" s="35" t="s">
        <v>99</v>
      </c>
      <c r="D1721" s="28" t="s">
        <v>1912</v>
      </c>
      <c r="E1721" s="107">
        <v>6.3833333333333337</v>
      </c>
      <c r="F1721" s="27" t="s">
        <v>9</v>
      </c>
      <c r="G1721" s="29" t="s">
        <v>8146</v>
      </c>
      <c r="H1721" s="110" t="s">
        <v>5884</v>
      </c>
    </row>
    <row r="1722" spans="1:8" ht="17.25" customHeight="1">
      <c r="A1722" s="27" t="s">
        <v>16881</v>
      </c>
      <c r="B1722" s="33" t="s">
        <v>9356</v>
      </c>
      <c r="C1722" s="35" t="s">
        <v>99</v>
      </c>
      <c r="D1722" s="28" t="s">
        <v>1913</v>
      </c>
      <c r="E1722" s="107">
        <v>6.5166666666666666</v>
      </c>
      <c r="F1722" s="27" t="s">
        <v>9</v>
      </c>
      <c r="G1722" s="29" t="s">
        <v>8146</v>
      </c>
      <c r="H1722" s="110" t="s">
        <v>5885</v>
      </c>
    </row>
    <row r="1723" spans="1:8" ht="17.25" customHeight="1">
      <c r="A1723" s="27" t="s">
        <v>16881</v>
      </c>
      <c r="B1723" s="33" t="s">
        <v>9356</v>
      </c>
      <c r="C1723" s="35" t="s">
        <v>99</v>
      </c>
      <c r="D1723" s="28" t="s">
        <v>1914</v>
      </c>
      <c r="E1723" s="107">
        <v>6.3666666666666663</v>
      </c>
      <c r="F1723" s="27" t="s">
        <v>9</v>
      </c>
      <c r="G1723" s="29" t="s">
        <v>8146</v>
      </c>
      <c r="H1723" s="110" t="s">
        <v>5886</v>
      </c>
    </row>
    <row r="1724" spans="1:8" ht="17.25" customHeight="1">
      <c r="A1724" s="27" t="s">
        <v>16881</v>
      </c>
      <c r="B1724" s="33" t="s">
        <v>9356</v>
      </c>
      <c r="C1724" s="35" t="s">
        <v>99</v>
      </c>
      <c r="D1724" s="28" t="s">
        <v>1915</v>
      </c>
      <c r="E1724" s="107">
        <v>6.6</v>
      </c>
      <c r="F1724" s="27" t="s">
        <v>9</v>
      </c>
      <c r="G1724" s="29" t="s">
        <v>8146</v>
      </c>
      <c r="H1724" s="110" t="s">
        <v>5887</v>
      </c>
    </row>
    <row r="1725" spans="1:8" ht="17.25" customHeight="1">
      <c r="A1725" s="27" t="s">
        <v>16881</v>
      </c>
      <c r="B1725" s="33" t="s">
        <v>9356</v>
      </c>
      <c r="C1725" s="35" t="s">
        <v>99</v>
      </c>
      <c r="D1725" s="28" t="s">
        <v>1916</v>
      </c>
      <c r="E1725" s="107">
        <v>6.833333333333333</v>
      </c>
      <c r="F1725" s="27" t="s">
        <v>9</v>
      </c>
      <c r="G1725" s="29" t="s">
        <v>8146</v>
      </c>
      <c r="H1725" s="110" t="s">
        <v>5888</v>
      </c>
    </row>
    <row r="1726" spans="1:8" ht="17.25" customHeight="1">
      <c r="A1726" s="27" t="s">
        <v>16881</v>
      </c>
      <c r="B1726" s="33" t="s">
        <v>9356</v>
      </c>
      <c r="C1726" s="35" t="s">
        <v>99</v>
      </c>
      <c r="D1726" s="28" t="s">
        <v>1917</v>
      </c>
      <c r="E1726" s="107">
        <v>6.666666666666667</v>
      </c>
      <c r="F1726" s="27" t="s">
        <v>9</v>
      </c>
      <c r="G1726" s="29" t="s">
        <v>8146</v>
      </c>
      <c r="H1726" s="110" t="s">
        <v>5889</v>
      </c>
    </row>
    <row r="1727" spans="1:8" ht="17.25" customHeight="1">
      <c r="A1727" s="27" t="s">
        <v>16881</v>
      </c>
      <c r="B1727" s="33" t="s">
        <v>9356</v>
      </c>
      <c r="C1727" s="35" t="s">
        <v>99</v>
      </c>
      <c r="D1727" s="28" t="s">
        <v>1918</v>
      </c>
      <c r="E1727" s="107">
        <v>7.2166666666666668</v>
      </c>
      <c r="F1727" s="27" t="s">
        <v>9</v>
      </c>
      <c r="G1727" s="29" t="s">
        <v>8146</v>
      </c>
      <c r="H1727" s="110" t="s">
        <v>5890</v>
      </c>
    </row>
    <row r="1728" spans="1:8" ht="17.25" customHeight="1">
      <c r="A1728" s="27" t="s">
        <v>16881</v>
      </c>
      <c r="B1728" s="33" t="s">
        <v>9356</v>
      </c>
      <c r="C1728" s="35" t="s">
        <v>99</v>
      </c>
      <c r="D1728" s="28" t="s">
        <v>1919</v>
      </c>
      <c r="E1728" s="107">
        <v>6.9666666666666668</v>
      </c>
      <c r="F1728" s="27" t="s">
        <v>9</v>
      </c>
      <c r="G1728" s="29" t="s">
        <v>8146</v>
      </c>
      <c r="H1728" s="110" t="s">
        <v>5891</v>
      </c>
    </row>
    <row r="1729" spans="1:8" ht="17.25" customHeight="1">
      <c r="A1729" s="27" t="s">
        <v>16881</v>
      </c>
      <c r="B1729" s="33" t="s">
        <v>9356</v>
      </c>
      <c r="C1729" s="35" t="s">
        <v>99</v>
      </c>
      <c r="D1729" s="28" t="s">
        <v>1920</v>
      </c>
      <c r="E1729" s="107">
        <v>6.6833333333333336</v>
      </c>
      <c r="F1729" s="27" t="s">
        <v>9</v>
      </c>
      <c r="G1729" s="29" t="s">
        <v>8146</v>
      </c>
      <c r="H1729" s="110" t="s">
        <v>5892</v>
      </c>
    </row>
    <row r="1730" spans="1:8" ht="17.25" customHeight="1">
      <c r="A1730" s="27" t="s">
        <v>16881</v>
      </c>
      <c r="B1730" s="33" t="s">
        <v>9356</v>
      </c>
      <c r="C1730" s="35" t="s">
        <v>99</v>
      </c>
      <c r="D1730" s="28" t="s">
        <v>1921</v>
      </c>
      <c r="E1730" s="107">
        <v>7.1833333333333336</v>
      </c>
      <c r="F1730" s="27" t="s">
        <v>9</v>
      </c>
      <c r="G1730" s="29" t="s">
        <v>8146</v>
      </c>
      <c r="H1730" s="110" t="s">
        <v>5893</v>
      </c>
    </row>
    <row r="1731" spans="1:8" ht="17.25" customHeight="1">
      <c r="A1731" s="27" t="s">
        <v>16881</v>
      </c>
      <c r="B1731" s="33" t="s">
        <v>9356</v>
      </c>
      <c r="C1731" s="35" t="s">
        <v>99</v>
      </c>
      <c r="D1731" s="28" t="s">
        <v>1922</v>
      </c>
      <c r="E1731" s="107">
        <v>6.833333333333333</v>
      </c>
      <c r="F1731" s="27" t="s">
        <v>9</v>
      </c>
      <c r="G1731" s="29" t="s">
        <v>8146</v>
      </c>
      <c r="H1731" s="110" t="s">
        <v>5894</v>
      </c>
    </row>
    <row r="1732" spans="1:8" ht="17.25" customHeight="1">
      <c r="A1732" s="27" t="s">
        <v>16881</v>
      </c>
      <c r="B1732" s="33" t="s">
        <v>9356</v>
      </c>
      <c r="C1732" s="35" t="s">
        <v>99</v>
      </c>
      <c r="D1732" s="28" t="s">
        <v>1923</v>
      </c>
      <c r="E1732" s="107">
        <v>6.9666666666666668</v>
      </c>
      <c r="F1732" s="27" t="s">
        <v>9</v>
      </c>
      <c r="G1732" s="29" t="s">
        <v>8146</v>
      </c>
      <c r="H1732" s="110" t="s">
        <v>5895</v>
      </c>
    </row>
    <row r="1733" spans="1:8" ht="17.25" customHeight="1">
      <c r="A1733" s="27" t="s">
        <v>16881</v>
      </c>
      <c r="B1733" s="33" t="s">
        <v>9356</v>
      </c>
      <c r="C1733" s="35" t="s">
        <v>99</v>
      </c>
      <c r="D1733" s="28" t="s">
        <v>1924</v>
      </c>
      <c r="E1733" s="107">
        <v>7.35</v>
      </c>
      <c r="F1733" s="27" t="s">
        <v>9</v>
      </c>
      <c r="G1733" s="29" t="s">
        <v>8146</v>
      </c>
      <c r="H1733" s="110" t="s">
        <v>5896</v>
      </c>
    </row>
    <row r="1734" spans="1:8" ht="17.25" customHeight="1">
      <c r="A1734" s="27" t="s">
        <v>16881</v>
      </c>
      <c r="B1734" s="33" t="s">
        <v>9356</v>
      </c>
      <c r="C1734" s="35" t="s">
        <v>99</v>
      </c>
      <c r="D1734" s="28" t="s">
        <v>1925</v>
      </c>
      <c r="E1734" s="107">
        <v>7.1833333333333336</v>
      </c>
      <c r="F1734" s="27" t="s">
        <v>9</v>
      </c>
      <c r="G1734" s="29" t="s">
        <v>8146</v>
      </c>
      <c r="H1734" s="110" t="s">
        <v>5897</v>
      </c>
    </row>
    <row r="1735" spans="1:8" ht="17.25" customHeight="1">
      <c r="A1735" s="27" t="s">
        <v>16881</v>
      </c>
      <c r="B1735" s="33" t="s">
        <v>9356</v>
      </c>
      <c r="C1735" s="35" t="s">
        <v>99</v>
      </c>
      <c r="D1735" s="28" t="s">
        <v>1926</v>
      </c>
      <c r="E1735" s="107">
        <v>7.0333333333333332</v>
      </c>
      <c r="F1735" s="27" t="s">
        <v>9</v>
      </c>
      <c r="G1735" s="29" t="s">
        <v>8146</v>
      </c>
      <c r="H1735" s="110" t="s">
        <v>5898</v>
      </c>
    </row>
    <row r="1736" spans="1:8" ht="17.25" customHeight="1">
      <c r="A1736" s="27" t="s">
        <v>16881</v>
      </c>
      <c r="B1736" s="33" t="s">
        <v>9356</v>
      </c>
      <c r="C1736" s="35" t="s">
        <v>99</v>
      </c>
      <c r="D1736" s="28" t="s">
        <v>1927</v>
      </c>
      <c r="E1736" s="107">
        <v>7.166666666666667</v>
      </c>
      <c r="F1736" s="27" t="s">
        <v>9</v>
      </c>
      <c r="G1736" s="29" t="s">
        <v>8146</v>
      </c>
      <c r="H1736" s="110" t="s">
        <v>5899</v>
      </c>
    </row>
    <row r="1737" spans="1:8" ht="17.25" customHeight="1">
      <c r="A1737" s="27" t="s">
        <v>16881</v>
      </c>
      <c r="B1737" s="33" t="s">
        <v>9356</v>
      </c>
      <c r="C1737" s="35" t="s">
        <v>99</v>
      </c>
      <c r="D1737" s="28" t="s">
        <v>1928</v>
      </c>
      <c r="E1737" s="107">
        <v>7.35</v>
      </c>
      <c r="F1737" s="27" t="s">
        <v>9</v>
      </c>
      <c r="G1737" s="29" t="s">
        <v>8146</v>
      </c>
      <c r="H1737" s="110" t="s">
        <v>5900</v>
      </c>
    </row>
    <row r="1738" spans="1:8" ht="17.25" customHeight="1">
      <c r="A1738" s="27" t="s">
        <v>16881</v>
      </c>
      <c r="B1738" s="33" t="s">
        <v>9356</v>
      </c>
      <c r="C1738" s="35" t="s">
        <v>99</v>
      </c>
      <c r="D1738" s="28" t="s">
        <v>1929</v>
      </c>
      <c r="E1738" s="107">
        <v>7.3666666666666663</v>
      </c>
      <c r="F1738" s="27" t="s">
        <v>9</v>
      </c>
      <c r="G1738" s="29" t="s">
        <v>8146</v>
      </c>
      <c r="H1738" s="110" t="s">
        <v>5901</v>
      </c>
    </row>
    <row r="1739" spans="1:8" ht="17.25" customHeight="1">
      <c r="A1739" s="27" t="s">
        <v>16881</v>
      </c>
      <c r="B1739" s="33" t="s">
        <v>9356</v>
      </c>
      <c r="C1739" s="35" t="s">
        <v>99</v>
      </c>
      <c r="D1739" s="28" t="s">
        <v>1930</v>
      </c>
      <c r="E1739" s="107">
        <v>6.583333333333333</v>
      </c>
      <c r="F1739" s="27" t="s">
        <v>9</v>
      </c>
      <c r="G1739" s="29" t="s">
        <v>8146</v>
      </c>
      <c r="H1739" s="110" t="s">
        <v>5902</v>
      </c>
    </row>
    <row r="1740" spans="1:8" ht="17.25" customHeight="1">
      <c r="A1740" s="27" t="s">
        <v>16881</v>
      </c>
      <c r="B1740" s="33" t="s">
        <v>9356</v>
      </c>
      <c r="C1740" s="35" t="s">
        <v>99</v>
      </c>
      <c r="D1740" s="28" t="s">
        <v>1931</v>
      </c>
      <c r="E1740" s="107">
        <v>7.2</v>
      </c>
      <c r="F1740" s="27" t="s">
        <v>9</v>
      </c>
      <c r="G1740" s="29" t="s">
        <v>8146</v>
      </c>
      <c r="H1740" s="110" t="s">
        <v>5903</v>
      </c>
    </row>
    <row r="1741" spans="1:8" ht="17.25" customHeight="1">
      <c r="A1741" s="27" t="s">
        <v>16881</v>
      </c>
      <c r="B1741" s="33" t="s">
        <v>9356</v>
      </c>
      <c r="C1741" s="35" t="s">
        <v>99</v>
      </c>
      <c r="D1741" s="28" t="s">
        <v>1932</v>
      </c>
      <c r="E1741" s="107">
        <v>6.75</v>
      </c>
      <c r="F1741" s="27" t="s">
        <v>9</v>
      </c>
      <c r="G1741" s="29" t="s">
        <v>8146</v>
      </c>
      <c r="H1741" s="110" t="s">
        <v>5904</v>
      </c>
    </row>
    <row r="1742" spans="1:8" ht="17.25" customHeight="1">
      <c r="A1742" s="27" t="s">
        <v>16881</v>
      </c>
      <c r="B1742" s="33" t="s">
        <v>9356</v>
      </c>
      <c r="C1742" s="35" t="s">
        <v>99</v>
      </c>
      <c r="D1742" s="28" t="s">
        <v>1933</v>
      </c>
      <c r="E1742" s="107">
        <v>6.833333333333333</v>
      </c>
      <c r="F1742" s="27" t="s">
        <v>9</v>
      </c>
      <c r="G1742" s="29" t="s">
        <v>8146</v>
      </c>
      <c r="H1742" s="110" t="s">
        <v>5905</v>
      </c>
    </row>
    <row r="1743" spans="1:8" ht="17.25" customHeight="1">
      <c r="A1743" s="27" t="s">
        <v>16881</v>
      </c>
      <c r="B1743" s="33" t="s">
        <v>9356</v>
      </c>
      <c r="C1743" s="35" t="s">
        <v>99</v>
      </c>
      <c r="D1743" s="28" t="s">
        <v>1934</v>
      </c>
      <c r="E1743" s="107">
        <v>6.333333333333333</v>
      </c>
      <c r="F1743" s="27" t="s">
        <v>9</v>
      </c>
      <c r="G1743" s="29" t="s">
        <v>8146</v>
      </c>
      <c r="H1743" s="110" t="s">
        <v>5906</v>
      </c>
    </row>
    <row r="1744" spans="1:8" ht="17.25" customHeight="1">
      <c r="A1744" s="27" t="s">
        <v>16881</v>
      </c>
      <c r="B1744" s="33" t="s">
        <v>9356</v>
      </c>
      <c r="C1744" s="35" t="s">
        <v>99</v>
      </c>
      <c r="D1744" s="28" t="s">
        <v>1935</v>
      </c>
      <c r="E1744" s="107">
        <v>6.6833333333333336</v>
      </c>
      <c r="F1744" s="27" t="s">
        <v>9</v>
      </c>
      <c r="G1744" s="29" t="s">
        <v>8146</v>
      </c>
      <c r="H1744" s="110" t="s">
        <v>5907</v>
      </c>
    </row>
    <row r="1745" spans="1:8" ht="17.25" customHeight="1">
      <c r="A1745" s="27" t="s">
        <v>16881</v>
      </c>
      <c r="B1745" s="33" t="s">
        <v>9356</v>
      </c>
      <c r="C1745" s="35" t="s">
        <v>99</v>
      </c>
      <c r="D1745" s="28" t="s">
        <v>1936</v>
      </c>
      <c r="E1745" s="107">
        <v>6.9666666666666668</v>
      </c>
      <c r="F1745" s="27" t="s">
        <v>9</v>
      </c>
      <c r="G1745" s="29" t="s">
        <v>8146</v>
      </c>
      <c r="H1745" s="110" t="s">
        <v>5908</v>
      </c>
    </row>
    <row r="1746" spans="1:8" ht="17.25" customHeight="1">
      <c r="A1746" s="27" t="s">
        <v>16881</v>
      </c>
      <c r="B1746" s="33" t="s">
        <v>9356</v>
      </c>
      <c r="C1746" s="35" t="s">
        <v>99</v>
      </c>
      <c r="D1746" s="28" t="s">
        <v>1937</v>
      </c>
      <c r="E1746" s="107">
        <v>6.9666666666666668</v>
      </c>
      <c r="F1746" s="27" t="s">
        <v>9</v>
      </c>
      <c r="G1746" s="29" t="s">
        <v>8146</v>
      </c>
      <c r="H1746" s="110" t="s">
        <v>5909</v>
      </c>
    </row>
    <row r="1747" spans="1:8" ht="17.25" customHeight="1">
      <c r="A1747" s="27" t="s">
        <v>16881</v>
      </c>
      <c r="B1747" s="33" t="s">
        <v>9356</v>
      </c>
      <c r="C1747" s="35" t="s">
        <v>99</v>
      </c>
      <c r="D1747" s="28" t="s">
        <v>1938</v>
      </c>
      <c r="E1747" s="107">
        <v>7.35</v>
      </c>
      <c r="F1747" s="27" t="s">
        <v>9</v>
      </c>
      <c r="G1747" s="29" t="s">
        <v>8146</v>
      </c>
      <c r="H1747" s="110" t="s">
        <v>5910</v>
      </c>
    </row>
    <row r="1748" spans="1:8" ht="17.25" customHeight="1">
      <c r="A1748" s="27" t="s">
        <v>16881</v>
      </c>
      <c r="B1748" s="33" t="s">
        <v>9356</v>
      </c>
      <c r="C1748" s="35" t="s">
        <v>99</v>
      </c>
      <c r="D1748" s="28" t="s">
        <v>1939</v>
      </c>
      <c r="E1748" s="107">
        <v>7.4</v>
      </c>
      <c r="F1748" s="27" t="s">
        <v>9</v>
      </c>
      <c r="G1748" s="29" t="s">
        <v>8146</v>
      </c>
      <c r="H1748" s="110" t="s">
        <v>5911</v>
      </c>
    </row>
    <row r="1749" spans="1:8" ht="17.25" customHeight="1">
      <c r="A1749" s="27" t="s">
        <v>16881</v>
      </c>
      <c r="B1749" s="33" t="s">
        <v>9356</v>
      </c>
      <c r="C1749" s="35" t="s">
        <v>99</v>
      </c>
      <c r="D1749" s="28" t="s">
        <v>1940</v>
      </c>
      <c r="E1749" s="107">
        <v>7.083333333333333</v>
      </c>
      <c r="F1749" s="27" t="s">
        <v>9</v>
      </c>
      <c r="G1749" s="29" t="s">
        <v>8146</v>
      </c>
      <c r="H1749" s="110" t="s">
        <v>5912</v>
      </c>
    </row>
    <row r="1750" spans="1:8" ht="17.25" customHeight="1">
      <c r="A1750" s="27" t="s">
        <v>16881</v>
      </c>
      <c r="B1750" s="33" t="s">
        <v>9356</v>
      </c>
      <c r="C1750" s="35" t="s">
        <v>99</v>
      </c>
      <c r="D1750" s="28" t="s">
        <v>1941</v>
      </c>
      <c r="E1750" s="107">
        <v>7.5333333333333332</v>
      </c>
      <c r="F1750" s="27" t="s">
        <v>9</v>
      </c>
      <c r="G1750" s="29" t="s">
        <v>8146</v>
      </c>
      <c r="H1750" s="110" t="s">
        <v>5913</v>
      </c>
    </row>
    <row r="1751" spans="1:8" ht="17.25" customHeight="1">
      <c r="A1751" s="27" t="s">
        <v>16881</v>
      </c>
      <c r="B1751" s="33" t="s">
        <v>9356</v>
      </c>
      <c r="C1751" s="35" t="s">
        <v>99</v>
      </c>
      <c r="D1751" s="28" t="s">
        <v>1942</v>
      </c>
      <c r="E1751" s="107">
        <v>7.25</v>
      </c>
      <c r="F1751" s="27" t="s">
        <v>9</v>
      </c>
      <c r="G1751" s="29" t="s">
        <v>8146</v>
      </c>
      <c r="H1751" s="110" t="s">
        <v>5914</v>
      </c>
    </row>
    <row r="1752" spans="1:8" ht="17.25" customHeight="1">
      <c r="A1752" s="27" t="s">
        <v>16881</v>
      </c>
      <c r="B1752" s="33" t="s">
        <v>9356</v>
      </c>
      <c r="C1752" s="35" t="s">
        <v>99</v>
      </c>
      <c r="D1752" s="28" t="s">
        <v>1943</v>
      </c>
      <c r="E1752" s="107">
        <v>6.8666666666666663</v>
      </c>
      <c r="F1752" s="27" t="s">
        <v>9</v>
      </c>
      <c r="G1752" s="29" t="s">
        <v>8146</v>
      </c>
      <c r="H1752" s="110" t="s">
        <v>5915</v>
      </c>
    </row>
    <row r="1753" spans="1:8" ht="17.25" customHeight="1">
      <c r="A1753" s="27" t="s">
        <v>13</v>
      </c>
      <c r="B1753" s="33" t="s">
        <v>9353</v>
      </c>
      <c r="C1753" s="35" t="s">
        <v>144</v>
      </c>
      <c r="D1753" s="28" t="s">
        <v>1944</v>
      </c>
      <c r="E1753" s="107">
        <v>6.1833333333333336</v>
      </c>
      <c r="F1753" s="27" t="s">
        <v>9</v>
      </c>
      <c r="G1753" s="29" t="s">
        <v>8146</v>
      </c>
      <c r="H1753" s="110" t="s">
        <v>5916</v>
      </c>
    </row>
    <row r="1754" spans="1:8" ht="17.25" customHeight="1">
      <c r="A1754" s="27" t="s">
        <v>13</v>
      </c>
      <c r="B1754" s="33" t="s">
        <v>9353</v>
      </c>
      <c r="C1754" s="35" t="s">
        <v>144</v>
      </c>
      <c r="D1754" s="28" t="s">
        <v>1945</v>
      </c>
      <c r="E1754" s="107">
        <v>6.25</v>
      </c>
      <c r="F1754" s="27" t="s">
        <v>9</v>
      </c>
      <c r="G1754" s="29" t="s">
        <v>8146</v>
      </c>
      <c r="H1754" s="110" t="s">
        <v>5917</v>
      </c>
    </row>
    <row r="1755" spans="1:8" ht="17.25" customHeight="1">
      <c r="A1755" s="27" t="s">
        <v>13</v>
      </c>
      <c r="B1755" s="33" t="s">
        <v>9353</v>
      </c>
      <c r="C1755" s="35" t="s">
        <v>144</v>
      </c>
      <c r="D1755" s="28" t="s">
        <v>1946</v>
      </c>
      <c r="E1755" s="107">
        <v>5.8833333333333337</v>
      </c>
      <c r="F1755" s="27" t="s">
        <v>9</v>
      </c>
      <c r="G1755" s="29" t="s">
        <v>8146</v>
      </c>
      <c r="H1755" s="110" t="s">
        <v>5918</v>
      </c>
    </row>
    <row r="1756" spans="1:8" ht="17.25" customHeight="1">
      <c r="A1756" s="27" t="s">
        <v>13</v>
      </c>
      <c r="B1756" s="33" t="s">
        <v>9353</v>
      </c>
      <c r="C1756" s="35" t="s">
        <v>144</v>
      </c>
      <c r="D1756" s="28" t="s">
        <v>1947</v>
      </c>
      <c r="E1756" s="107">
        <v>6.5166666666666666</v>
      </c>
      <c r="F1756" s="27" t="s">
        <v>9</v>
      </c>
      <c r="G1756" s="29" t="s">
        <v>8146</v>
      </c>
      <c r="H1756" s="110" t="s">
        <v>5919</v>
      </c>
    </row>
    <row r="1757" spans="1:8" ht="17.25" customHeight="1">
      <c r="A1757" s="27" t="s">
        <v>13</v>
      </c>
      <c r="B1757" s="33" t="s">
        <v>9353</v>
      </c>
      <c r="C1757" s="35" t="s">
        <v>144</v>
      </c>
      <c r="D1757" s="28" t="s">
        <v>1948</v>
      </c>
      <c r="E1757" s="107">
        <v>6.4</v>
      </c>
      <c r="F1757" s="27" t="s">
        <v>9</v>
      </c>
      <c r="G1757" s="29" t="s">
        <v>8146</v>
      </c>
      <c r="H1757" s="110" t="s">
        <v>5920</v>
      </c>
    </row>
    <row r="1758" spans="1:8" ht="17.25" customHeight="1">
      <c r="A1758" s="27" t="s">
        <v>13</v>
      </c>
      <c r="B1758" s="33" t="s">
        <v>9353</v>
      </c>
      <c r="C1758" s="35" t="s">
        <v>144</v>
      </c>
      <c r="D1758" s="28" t="s">
        <v>1949</v>
      </c>
      <c r="E1758" s="107">
        <v>6.1333333333333337</v>
      </c>
      <c r="F1758" s="27" t="s">
        <v>9</v>
      </c>
      <c r="G1758" s="29" t="s">
        <v>8146</v>
      </c>
      <c r="H1758" s="110" t="s">
        <v>5921</v>
      </c>
    </row>
    <row r="1759" spans="1:8" ht="17.25" customHeight="1">
      <c r="A1759" s="27" t="s">
        <v>13</v>
      </c>
      <c r="B1759" s="33" t="s">
        <v>9353</v>
      </c>
      <c r="C1759" s="35" t="s">
        <v>144</v>
      </c>
      <c r="D1759" s="28" t="s">
        <v>1950</v>
      </c>
      <c r="E1759" s="107">
        <v>5.6</v>
      </c>
      <c r="F1759" s="27" t="s">
        <v>9</v>
      </c>
      <c r="G1759" s="29" t="s">
        <v>8146</v>
      </c>
      <c r="H1759" s="110" t="s">
        <v>5922</v>
      </c>
    </row>
    <row r="1760" spans="1:8" ht="17.25" customHeight="1">
      <c r="A1760" s="27" t="s">
        <v>13</v>
      </c>
      <c r="B1760" s="33" t="s">
        <v>9353</v>
      </c>
      <c r="C1760" s="35" t="s">
        <v>144</v>
      </c>
      <c r="D1760" s="28" t="s">
        <v>1951</v>
      </c>
      <c r="E1760" s="107">
        <v>7.1833333333333336</v>
      </c>
      <c r="F1760" s="27" t="s">
        <v>9</v>
      </c>
      <c r="G1760" s="29" t="s">
        <v>8146</v>
      </c>
      <c r="H1760" s="110" t="s">
        <v>5923</v>
      </c>
    </row>
    <row r="1761" spans="1:8" ht="17.25" customHeight="1">
      <c r="A1761" s="27" t="s">
        <v>13</v>
      </c>
      <c r="B1761" s="33" t="s">
        <v>9353</v>
      </c>
      <c r="C1761" s="35" t="s">
        <v>144</v>
      </c>
      <c r="D1761" s="28" t="s">
        <v>1952</v>
      </c>
      <c r="E1761" s="107">
        <v>6.1833333333333336</v>
      </c>
      <c r="F1761" s="27" t="s">
        <v>9</v>
      </c>
      <c r="G1761" s="29" t="s">
        <v>8146</v>
      </c>
      <c r="H1761" s="110" t="s">
        <v>5924</v>
      </c>
    </row>
    <row r="1762" spans="1:8" ht="17.25" customHeight="1">
      <c r="A1762" s="27" t="s">
        <v>13</v>
      </c>
      <c r="B1762" s="33" t="s">
        <v>9353</v>
      </c>
      <c r="C1762" s="35" t="s">
        <v>144</v>
      </c>
      <c r="D1762" s="28" t="s">
        <v>1953</v>
      </c>
      <c r="E1762" s="107">
        <v>6.083333333333333</v>
      </c>
      <c r="F1762" s="27" t="s">
        <v>9</v>
      </c>
      <c r="G1762" s="29" t="s">
        <v>8146</v>
      </c>
      <c r="H1762" s="110" t="s">
        <v>5925</v>
      </c>
    </row>
    <row r="1763" spans="1:8" ht="17.25" customHeight="1">
      <c r="A1763" s="27" t="s">
        <v>13</v>
      </c>
      <c r="B1763" s="33" t="s">
        <v>9353</v>
      </c>
      <c r="C1763" s="35" t="s">
        <v>144</v>
      </c>
      <c r="D1763" s="28" t="s">
        <v>1954</v>
      </c>
      <c r="E1763" s="107">
        <v>5.6833333333333336</v>
      </c>
      <c r="F1763" s="27" t="s">
        <v>9</v>
      </c>
      <c r="G1763" s="29" t="s">
        <v>8146</v>
      </c>
      <c r="H1763" s="110" t="s">
        <v>5926</v>
      </c>
    </row>
    <row r="1764" spans="1:8" ht="17.25" customHeight="1">
      <c r="A1764" s="27" t="s">
        <v>13</v>
      </c>
      <c r="B1764" s="33" t="s">
        <v>9353</v>
      </c>
      <c r="C1764" s="35" t="s">
        <v>144</v>
      </c>
      <c r="D1764" s="28" t="s">
        <v>1955</v>
      </c>
      <c r="E1764" s="107">
        <v>6.4333333333333336</v>
      </c>
      <c r="F1764" s="27" t="s">
        <v>9</v>
      </c>
      <c r="G1764" s="29" t="s">
        <v>8146</v>
      </c>
      <c r="H1764" s="110" t="s">
        <v>5927</v>
      </c>
    </row>
    <row r="1765" spans="1:8" ht="17.25" customHeight="1">
      <c r="A1765" s="27" t="s">
        <v>13</v>
      </c>
      <c r="B1765" s="33" t="s">
        <v>9353</v>
      </c>
      <c r="C1765" s="35" t="s">
        <v>144</v>
      </c>
      <c r="D1765" s="28" t="s">
        <v>1956</v>
      </c>
      <c r="E1765" s="107">
        <v>5.95</v>
      </c>
      <c r="F1765" s="27" t="s">
        <v>9</v>
      </c>
      <c r="G1765" s="29" t="s">
        <v>8146</v>
      </c>
      <c r="H1765" s="110" t="s">
        <v>5928</v>
      </c>
    </row>
    <row r="1766" spans="1:8" ht="17.25" customHeight="1">
      <c r="A1766" s="27" t="s">
        <v>13</v>
      </c>
      <c r="B1766" s="33" t="s">
        <v>9353</v>
      </c>
      <c r="C1766" s="35" t="s">
        <v>145</v>
      </c>
      <c r="D1766" s="28" t="s">
        <v>1957</v>
      </c>
      <c r="E1766" s="107">
        <v>7.05</v>
      </c>
      <c r="F1766" s="27" t="s">
        <v>9</v>
      </c>
      <c r="G1766" s="29" t="s">
        <v>8146</v>
      </c>
      <c r="H1766" s="110" t="s">
        <v>5929</v>
      </c>
    </row>
    <row r="1767" spans="1:8" ht="17.25" customHeight="1">
      <c r="A1767" s="27" t="s">
        <v>13</v>
      </c>
      <c r="B1767" s="33" t="s">
        <v>9353</v>
      </c>
      <c r="C1767" s="35" t="s">
        <v>145</v>
      </c>
      <c r="D1767" s="28" t="s">
        <v>1958</v>
      </c>
      <c r="E1767" s="107">
        <v>6.9</v>
      </c>
      <c r="F1767" s="27" t="s">
        <v>9</v>
      </c>
      <c r="G1767" s="29" t="s">
        <v>8146</v>
      </c>
      <c r="H1767" s="110" t="s">
        <v>5930</v>
      </c>
    </row>
    <row r="1768" spans="1:8" ht="17.25" customHeight="1">
      <c r="A1768" s="27" t="s">
        <v>13</v>
      </c>
      <c r="B1768" s="33" t="s">
        <v>9353</v>
      </c>
      <c r="C1768" s="35" t="s">
        <v>145</v>
      </c>
      <c r="D1768" s="28" t="s">
        <v>1959</v>
      </c>
      <c r="E1768" s="107">
        <v>6.166666666666667</v>
      </c>
      <c r="F1768" s="27" t="s">
        <v>9</v>
      </c>
      <c r="G1768" s="29" t="s">
        <v>8146</v>
      </c>
      <c r="H1768" s="110" t="s">
        <v>5931</v>
      </c>
    </row>
    <row r="1769" spans="1:8" ht="17.25" customHeight="1">
      <c r="A1769" s="27" t="s">
        <v>13</v>
      </c>
      <c r="B1769" s="33" t="s">
        <v>9353</v>
      </c>
      <c r="C1769" s="35" t="s">
        <v>145</v>
      </c>
      <c r="D1769" s="28" t="s">
        <v>1960</v>
      </c>
      <c r="E1769" s="107">
        <v>6.1</v>
      </c>
      <c r="F1769" s="27" t="s">
        <v>9</v>
      </c>
      <c r="G1769" s="29" t="s">
        <v>8146</v>
      </c>
      <c r="H1769" s="110" t="s">
        <v>5932</v>
      </c>
    </row>
    <row r="1770" spans="1:8" ht="17.25" customHeight="1">
      <c r="A1770" s="27" t="s">
        <v>13</v>
      </c>
      <c r="B1770" s="33" t="s">
        <v>9353</v>
      </c>
      <c r="C1770" s="35" t="s">
        <v>145</v>
      </c>
      <c r="D1770" s="28" t="s">
        <v>1961</v>
      </c>
      <c r="E1770" s="107">
        <v>5.8666666666666663</v>
      </c>
      <c r="F1770" s="27" t="s">
        <v>9</v>
      </c>
      <c r="G1770" s="29" t="s">
        <v>8146</v>
      </c>
      <c r="H1770" s="110" t="s">
        <v>5933</v>
      </c>
    </row>
    <row r="1771" spans="1:8" ht="17.25" customHeight="1">
      <c r="A1771" s="27" t="s">
        <v>13</v>
      </c>
      <c r="B1771" s="33" t="s">
        <v>9353</v>
      </c>
      <c r="C1771" s="35" t="s">
        <v>145</v>
      </c>
      <c r="D1771" s="28" t="s">
        <v>1962</v>
      </c>
      <c r="E1771" s="107">
        <v>6.5333333333333332</v>
      </c>
      <c r="F1771" s="27" t="s">
        <v>9</v>
      </c>
      <c r="G1771" s="29" t="s">
        <v>8146</v>
      </c>
      <c r="H1771" s="110" t="s">
        <v>5934</v>
      </c>
    </row>
    <row r="1772" spans="1:8" ht="17.25" customHeight="1">
      <c r="A1772" s="27" t="s">
        <v>13</v>
      </c>
      <c r="B1772" s="33" t="s">
        <v>9353</v>
      </c>
      <c r="C1772" s="35" t="s">
        <v>145</v>
      </c>
      <c r="D1772" s="28" t="s">
        <v>1963</v>
      </c>
      <c r="E1772" s="107">
        <v>7.0666666666666664</v>
      </c>
      <c r="F1772" s="27" t="s">
        <v>9</v>
      </c>
      <c r="G1772" s="29" t="s">
        <v>8146</v>
      </c>
      <c r="H1772" s="110" t="s">
        <v>5935</v>
      </c>
    </row>
    <row r="1773" spans="1:8" ht="17.25" customHeight="1">
      <c r="A1773" s="27" t="s">
        <v>13</v>
      </c>
      <c r="B1773" s="33" t="s">
        <v>9353</v>
      </c>
      <c r="C1773" s="35" t="s">
        <v>145</v>
      </c>
      <c r="D1773" s="28" t="s">
        <v>1964</v>
      </c>
      <c r="E1773" s="107">
        <v>7.333333333333333</v>
      </c>
      <c r="F1773" s="27" t="s">
        <v>9</v>
      </c>
      <c r="G1773" s="29" t="s">
        <v>8146</v>
      </c>
      <c r="H1773" s="110" t="s">
        <v>5936</v>
      </c>
    </row>
    <row r="1774" spans="1:8" ht="17.25" customHeight="1">
      <c r="A1774" s="27" t="s">
        <v>13</v>
      </c>
      <c r="B1774" s="33" t="s">
        <v>9353</v>
      </c>
      <c r="C1774" s="35" t="s">
        <v>145</v>
      </c>
      <c r="D1774" s="28" t="s">
        <v>1965</v>
      </c>
      <c r="E1774" s="107">
        <v>6.5</v>
      </c>
      <c r="F1774" s="27" t="s">
        <v>9</v>
      </c>
      <c r="G1774" s="29" t="s">
        <v>8146</v>
      </c>
      <c r="H1774" s="110" t="s">
        <v>5937</v>
      </c>
    </row>
    <row r="1775" spans="1:8" ht="17.25" customHeight="1">
      <c r="A1775" s="27" t="s">
        <v>13</v>
      </c>
      <c r="B1775" s="33" t="s">
        <v>9353</v>
      </c>
      <c r="C1775" s="35" t="s">
        <v>145</v>
      </c>
      <c r="D1775" s="28" t="s">
        <v>1966</v>
      </c>
      <c r="E1775" s="107">
        <v>7.3666666666666663</v>
      </c>
      <c r="F1775" s="27" t="s">
        <v>9</v>
      </c>
      <c r="G1775" s="29" t="s">
        <v>8146</v>
      </c>
      <c r="H1775" s="110" t="s">
        <v>5938</v>
      </c>
    </row>
    <row r="1776" spans="1:8" ht="17.25" customHeight="1">
      <c r="A1776" s="27" t="s">
        <v>13</v>
      </c>
      <c r="B1776" s="33" t="s">
        <v>9353</v>
      </c>
      <c r="C1776" s="35" t="s">
        <v>145</v>
      </c>
      <c r="D1776" s="28" t="s">
        <v>1967</v>
      </c>
      <c r="E1776" s="107">
        <v>6.95</v>
      </c>
      <c r="F1776" s="27" t="s">
        <v>9</v>
      </c>
      <c r="G1776" s="29" t="s">
        <v>8146</v>
      </c>
      <c r="H1776" s="110" t="s">
        <v>5939</v>
      </c>
    </row>
    <row r="1777" spans="1:8" ht="17.25" customHeight="1">
      <c r="A1777" s="27" t="s">
        <v>16876</v>
      </c>
      <c r="B1777" s="33" t="s">
        <v>9348</v>
      </c>
      <c r="C1777" s="35" t="s">
        <v>146</v>
      </c>
      <c r="D1777" s="28" t="s">
        <v>1968</v>
      </c>
      <c r="E1777" s="107">
        <v>7.916666666666667</v>
      </c>
      <c r="F1777" s="27" t="s">
        <v>9</v>
      </c>
      <c r="G1777" s="29" t="s">
        <v>8146</v>
      </c>
      <c r="H1777" s="110" t="s">
        <v>5940</v>
      </c>
    </row>
    <row r="1778" spans="1:8" ht="17.25" customHeight="1">
      <c r="A1778" s="27" t="s">
        <v>16876</v>
      </c>
      <c r="B1778" s="33" t="s">
        <v>9348</v>
      </c>
      <c r="C1778" s="35" t="s">
        <v>146</v>
      </c>
      <c r="D1778" s="28" t="s">
        <v>1969</v>
      </c>
      <c r="E1778" s="107">
        <v>7.9333333333333336</v>
      </c>
      <c r="F1778" s="27" t="s">
        <v>9</v>
      </c>
      <c r="G1778" s="29" t="s">
        <v>8146</v>
      </c>
      <c r="H1778" s="110" t="s">
        <v>5941</v>
      </c>
    </row>
    <row r="1779" spans="1:8" ht="17.25" customHeight="1">
      <c r="A1779" s="27" t="s">
        <v>16876</v>
      </c>
      <c r="B1779" s="33" t="s">
        <v>9348</v>
      </c>
      <c r="C1779" s="35" t="s">
        <v>146</v>
      </c>
      <c r="D1779" s="28" t="s">
        <v>1970</v>
      </c>
      <c r="E1779" s="107">
        <v>7.85</v>
      </c>
      <c r="F1779" s="27" t="s">
        <v>9</v>
      </c>
      <c r="G1779" s="29" t="s">
        <v>8146</v>
      </c>
      <c r="H1779" s="110" t="s">
        <v>5942</v>
      </c>
    </row>
    <row r="1780" spans="1:8" ht="17.25" customHeight="1">
      <c r="A1780" s="27" t="s">
        <v>16876</v>
      </c>
      <c r="B1780" s="33" t="s">
        <v>9348</v>
      </c>
      <c r="C1780" s="35" t="s">
        <v>146</v>
      </c>
      <c r="D1780" s="28" t="s">
        <v>1971</v>
      </c>
      <c r="E1780" s="107">
        <v>7.9666666666666668</v>
      </c>
      <c r="F1780" s="27" t="s">
        <v>9</v>
      </c>
      <c r="G1780" s="29" t="s">
        <v>8146</v>
      </c>
      <c r="H1780" s="110" t="s">
        <v>5943</v>
      </c>
    </row>
    <row r="1781" spans="1:8" ht="17.25" customHeight="1">
      <c r="A1781" s="27" t="s">
        <v>16876</v>
      </c>
      <c r="B1781" s="33" t="s">
        <v>9348</v>
      </c>
      <c r="C1781" s="35" t="s">
        <v>146</v>
      </c>
      <c r="D1781" s="28" t="s">
        <v>1972</v>
      </c>
      <c r="E1781" s="107">
        <v>6.916666666666667</v>
      </c>
      <c r="F1781" s="27" t="s">
        <v>9</v>
      </c>
      <c r="G1781" s="29" t="s">
        <v>8146</v>
      </c>
      <c r="H1781" s="110" t="s">
        <v>5944</v>
      </c>
    </row>
    <row r="1782" spans="1:8" ht="17.25" customHeight="1">
      <c r="A1782" s="27" t="s">
        <v>16876</v>
      </c>
      <c r="B1782" s="33" t="s">
        <v>9348</v>
      </c>
      <c r="C1782" s="35" t="s">
        <v>146</v>
      </c>
      <c r="D1782" s="28" t="s">
        <v>1973</v>
      </c>
      <c r="E1782" s="107">
        <v>7.9</v>
      </c>
      <c r="F1782" s="27" t="s">
        <v>9</v>
      </c>
      <c r="G1782" s="29" t="s">
        <v>8146</v>
      </c>
      <c r="H1782" s="110" t="s">
        <v>5945</v>
      </c>
    </row>
    <row r="1783" spans="1:8" ht="17.25" customHeight="1">
      <c r="A1783" s="27" t="s">
        <v>16876</v>
      </c>
      <c r="B1783" s="33" t="s">
        <v>9348</v>
      </c>
      <c r="C1783" s="35" t="s">
        <v>146</v>
      </c>
      <c r="D1783" s="28" t="s">
        <v>1974</v>
      </c>
      <c r="E1783" s="107">
        <v>7.583333333333333</v>
      </c>
      <c r="F1783" s="27" t="s">
        <v>9</v>
      </c>
      <c r="G1783" s="29" t="s">
        <v>8146</v>
      </c>
      <c r="H1783" s="110" t="s">
        <v>5946</v>
      </c>
    </row>
    <row r="1784" spans="1:8" ht="17.25" customHeight="1">
      <c r="A1784" s="27" t="s">
        <v>16876</v>
      </c>
      <c r="B1784" s="33" t="s">
        <v>9348</v>
      </c>
      <c r="C1784" s="35" t="s">
        <v>146</v>
      </c>
      <c r="D1784" s="28" t="s">
        <v>1975</v>
      </c>
      <c r="E1784" s="107">
        <v>7.8166666666666664</v>
      </c>
      <c r="F1784" s="27" t="s">
        <v>9</v>
      </c>
      <c r="G1784" s="29" t="s">
        <v>8146</v>
      </c>
      <c r="H1784" s="110" t="s">
        <v>5947</v>
      </c>
    </row>
    <row r="1785" spans="1:8" ht="17.25" customHeight="1">
      <c r="A1785" s="27" t="s">
        <v>16876</v>
      </c>
      <c r="B1785" s="33" t="s">
        <v>9348</v>
      </c>
      <c r="C1785" s="35" t="s">
        <v>146</v>
      </c>
      <c r="D1785" s="28" t="s">
        <v>1976</v>
      </c>
      <c r="E1785" s="107">
        <v>7.9</v>
      </c>
      <c r="F1785" s="27" t="s">
        <v>9</v>
      </c>
      <c r="G1785" s="29" t="s">
        <v>8146</v>
      </c>
      <c r="H1785" s="110" t="s">
        <v>5948</v>
      </c>
    </row>
    <row r="1786" spans="1:8" ht="17.25" customHeight="1">
      <c r="A1786" s="27" t="s">
        <v>16876</v>
      </c>
      <c r="B1786" s="33" t="s">
        <v>9348</v>
      </c>
      <c r="C1786" s="35" t="s">
        <v>146</v>
      </c>
      <c r="D1786" s="28" t="s">
        <v>1977</v>
      </c>
      <c r="E1786" s="107">
        <v>7.8</v>
      </c>
      <c r="F1786" s="27" t="s">
        <v>9</v>
      </c>
      <c r="G1786" s="29" t="s">
        <v>8146</v>
      </c>
      <c r="H1786" s="110" t="s">
        <v>5949</v>
      </c>
    </row>
    <row r="1787" spans="1:8" ht="17.25" customHeight="1">
      <c r="A1787" s="27" t="s">
        <v>16876</v>
      </c>
      <c r="B1787" s="33" t="s">
        <v>9348</v>
      </c>
      <c r="C1787" s="35" t="s">
        <v>146</v>
      </c>
      <c r="D1787" s="28" t="s">
        <v>1978</v>
      </c>
      <c r="E1787" s="107">
        <v>7.4666666666666668</v>
      </c>
      <c r="F1787" s="27" t="s">
        <v>9</v>
      </c>
      <c r="G1787" s="29" t="s">
        <v>8146</v>
      </c>
      <c r="H1787" s="110" t="s">
        <v>5950</v>
      </c>
    </row>
    <row r="1788" spans="1:8" ht="17.25" customHeight="1">
      <c r="A1788" s="27" t="s">
        <v>16876</v>
      </c>
      <c r="B1788" s="33" t="s">
        <v>9348</v>
      </c>
      <c r="C1788" s="35" t="s">
        <v>146</v>
      </c>
      <c r="D1788" s="28" t="s">
        <v>1979</v>
      </c>
      <c r="E1788" s="107">
        <v>7.5166666666666666</v>
      </c>
      <c r="F1788" s="27" t="s">
        <v>9</v>
      </c>
      <c r="G1788" s="29" t="s">
        <v>8146</v>
      </c>
      <c r="H1788" s="110" t="s">
        <v>5951</v>
      </c>
    </row>
    <row r="1789" spans="1:8" ht="17.25" customHeight="1">
      <c r="A1789" s="27" t="s">
        <v>16876</v>
      </c>
      <c r="B1789" s="33" t="s">
        <v>9348</v>
      </c>
      <c r="C1789" s="35" t="s">
        <v>146</v>
      </c>
      <c r="D1789" s="28" t="s">
        <v>1980</v>
      </c>
      <c r="E1789" s="107">
        <v>7.333333333333333</v>
      </c>
      <c r="F1789" s="27" t="s">
        <v>9</v>
      </c>
      <c r="G1789" s="29" t="s">
        <v>8146</v>
      </c>
      <c r="H1789" s="110" t="s">
        <v>5952</v>
      </c>
    </row>
    <row r="1790" spans="1:8" ht="17.25" customHeight="1">
      <c r="A1790" s="27" t="s">
        <v>16876</v>
      </c>
      <c r="B1790" s="33" t="s">
        <v>9348</v>
      </c>
      <c r="C1790" s="35" t="s">
        <v>146</v>
      </c>
      <c r="D1790" s="28" t="s">
        <v>1981</v>
      </c>
      <c r="E1790" s="107">
        <v>7.7833333333333332</v>
      </c>
      <c r="F1790" s="27" t="s">
        <v>9</v>
      </c>
      <c r="G1790" s="29" t="s">
        <v>8146</v>
      </c>
      <c r="H1790" s="110" t="s">
        <v>5953</v>
      </c>
    </row>
    <row r="1791" spans="1:8" ht="17.25" customHeight="1">
      <c r="A1791" s="27" t="s">
        <v>16876</v>
      </c>
      <c r="B1791" s="33" t="s">
        <v>9348</v>
      </c>
      <c r="C1791" s="35" t="s">
        <v>146</v>
      </c>
      <c r="D1791" s="28" t="s">
        <v>1982</v>
      </c>
      <c r="E1791" s="107">
        <v>8.0500000000000007</v>
      </c>
      <c r="F1791" s="27" t="s">
        <v>9</v>
      </c>
      <c r="G1791" s="29" t="s">
        <v>8146</v>
      </c>
      <c r="H1791" s="110" t="s">
        <v>5954</v>
      </c>
    </row>
    <row r="1792" spans="1:8" ht="17.25" customHeight="1">
      <c r="A1792" s="27" t="s">
        <v>16876</v>
      </c>
      <c r="B1792" s="33" t="s">
        <v>9348</v>
      </c>
      <c r="C1792" s="35" t="s">
        <v>146</v>
      </c>
      <c r="D1792" s="28" t="s">
        <v>1983</v>
      </c>
      <c r="E1792" s="107">
        <v>7.75</v>
      </c>
      <c r="F1792" s="27" t="s">
        <v>9</v>
      </c>
      <c r="G1792" s="29" t="s">
        <v>8146</v>
      </c>
      <c r="H1792" s="110" t="s">
        <v>5955</v>
      </c>
    </row>
    <row r="1793" spans="1:8" ht="17.25" customHeight="1">
      <c r="A1793" s="27" t="s">
        <v>13</v>
      </c>
      <c r="B1793" s="33" t="s">
        <v>9353</v>
      </c>
      <c r="C1793" s="35" t="s">
        <v>147</v>
      </c>
      <c r="D1793" s="28" t="s">
        <v>1984</v>
      </c>
      <c r="E1793" s="107">
        <v>5.833333333333333</v>
      </c>
      <c r="F1793" s="27" t="s">
        <v>9</v>
      </c>
      <c r="G1793" s="29" t="s">
        <v>8146</v>
      </c>
      <c r="H1793" s="110" t="s">
        <v>5956</v>
      </c>
    </row>
    <row r="1794" spans="1:8" ht="17.25" customHeight="1">
      <c r="A1794" s="27" t="s">
        <v>13</v>
      </c>
      <c r="B1794" s="33" t="s">
        <v>9353</v>
      </c>
      <c r="C1794" s="35" t="s">
        <v>147</v>
      </c>
      <c r="D1794" s="28" t="s">
        <v>1985</v>
      </c>
      <c r="E1794" s="107">
        <v>4.6166666666666663</v>
      </c>
      <c r="F1794" s="27" t="s">
        <v>9</v>
      </c>
      <c r="G1794" s="29" t="s">
        <v>8146</v>
      </c>
      <c r="H1794" s="110" t="s">
        <v>5957</v>
      </c>
    </row>
    <row r="1795" spans="1:8" ht="17.25" customHeight="1">
      <c r="A1795" s="27" t="s">
        <v>13</v>
      </c>
      <c r="B1795" s="33" t="s">
        <v>9353</v>
      </c>
      <c r="C1795" s="35" t="s">
        <v>147</v>
      </c>
      <c r="D1795" s="28" t="s">
        <v>1986</v>
      </c>
      <c r="E1795" s="107">
        <v>4.833333333333333</v>
      </c>
      <c r="F1795" s="27" t="s">
        <v>9</v>
      </c>
      <c r="G1795" s="29" t="s">
        <v>8146</v>
      </c>
      <c r="H1795" s="110" t="s">
        <v>5958</v>
      </c>
    </row>
    <row r="1796" spans="1:8" ht="17.25" customHeight="1">
      <c r="A1796" s="27" t="s">
        <v>13</v>
      </c>
      <c r="B1796" s="33" t="s">
        <v>9353</v>
      </c>
      <c r="C1796" s="35" t="s">
        <v>147</v>
      </c>
      <c r="D1796" s="28" t="s">
        <v>1987</v>
      </c>
      <c r="E1796" s="107">
        <v>5.0333333333333332</v>
      </c>
      <c r="F1796" s="27" t="s">
        <v>9</v>
      </c>
      <c r="G1796" s="29" t="s">
        <v>8146</v>
      </c>
      <c r="H1796" s="110" t="s">
        <v>5959</v>
      </c>
    </row>
    <row r="1797" spans="1:8" ht="17.25" customHeight="1">
      <c r="A1797" s="27" t="s">
        <v>13</v>
      </c>
      <c r="B1797" s="33" t="s">
        <v>9353</v>
      </c>
      <c r="C1797" s="35" t="s">
        <v>147</v>
      </c>
      <c r="D1797" s="28" t="s">
        <v>1988</v>
      </c>
      <c r="E1797" s="107">
        <v>5.5</v>
      </c>
      <c r="F1797" s="27" t="s">
        <v>9</v>
      </c>
      <c r="G1797" s="29" t="s">
        <v>8146</v>
      </c>
      <c r="H1797" s="110" t="s">
        <v>5960</v>
      </c>
    </row>
    <row r="1798" spans="1:8" ht="17.25" customHeight="1">
      <c r="A1798" s="27" t="s">
        <v>13</v>
      </c>
      <c r="B1798" s="33" t="s">
        <v>9353</v>
      </c>
      <c r="C1798" s="35" t="s">
        <v>147</v>
      </c>
      <c r="D1798" s="28" t="s">
        <v>1989</v>
      </c>
      <c r="E1798" s="107">
        <v>5.15</v>
      </c>
      <c r="F1798" s="27" t="s">
        <v>9</v>
      </c>
      <c r="G1798" s="29" t="s">
        <v>8146</v>
      </c>
      <c r="H1798" s="110" t="s">
        <v>5961</v>
      </c>
    </row>
    <row r="1799" spans="1:8" ht="17.25" customHeight="1">
      <c r="A1799" s="27" t="s">
        <v>13</v>
      </c>
      <c r="B1799" s="33" t="s">
        <v>9353</v>
      </c>
      <c r="C1799" s="35" t="s">
        <v>147</v>
      </c>
      <c r="D1799" s="28" t="s">
        <v>1990</v>
      </c>
      <c r="E1799" s="107">
        <v>5.833333333333333</v>
      </c>
      <c r="F1799" s="27" t="s">
        <v>9</v>
      </c>
      <c r="G1799" s="29" t="s">
        <v>8146</v>
      </c>
      <c r="H1799" s="110" t="s">
        <v>5962</v>
      </c>
    </row>
    <row r="1800" spans="1:8" ht="17.25" customHeight="1">
      <c r="A1800" s="27" t="s">
        <v>13</v>
      </c>
      <c r="B1800" s="33" t="s">
        <v>9353</v>
      </c>
      <c r="C1800" s="35" t="s">
        <v>147</v>
      </c>
      <c r="D1800" s="28" t="s">
        <v>1991</v>
      </c>
      <c r="E1800" s="107">
        <v>6.25</v>
      </c>
      <c r="F1800" s="27" t="s">
        <v>9</v>
      </c>
      <c r="G1800" s="29" t="s">
        <v>8146</v>
      </c>
      <c r="H1800" s="110" t="s">
        <v>5963</v>
      </c>
    </row>
    <row r="1801" spans="1:8" ht="17.25" customHeight="1">
      <c r="A1801" s="27" t="s">
        <v>13</v>
      </c>
      <c r="B1801" s="33" t="s">
        <v>9353</v>
      </c>
      <c r="C1801" s="35" t="s">
        <v>147</v>
      </c>
      <c r="D1801" s="28" t="s">
        <v>1992</v>
      </c>
      <c r="E1801" s="107">
        <v>5.2666666666666666</v>
      </c>
      <c r="F1801" s="27" t="s">
        <v>9</v>
      </c>
      <c r="G1801" s="29" t="s">
        <v>8146</v>
      </c>
      <c r="H1801" s="110" t="s">
        <v>5964</v>
      </c>
    </row>
    <row r="1802" spans="1:8" ht="17.25" customHeight="1">
      <c r="A1802" s="27" t="s">
        <v>13</v>
      </c>
      <c r="B1802" s="33" t="s">
        <v>9353</v>
      </c>
      <c r="C1802" s="35" t="s">
        <v>147</v>
      </c>
      <c r="D1802" s="28" t="s">
        <v>1993</v>
      </c>
      <c r="E1802" s="107">
        <v>6</v>
      </c>
      <c r="F1802" s="27" t="s">
        <v>9</v>
      </c>
      <c r="G1802" s="29" t="s">
        <v>8146</v>
      </c>
      <c r="H1802" s="110" t="s">
        <v>5965</v>
      </c>
    </row>
    <row r="1803" spans="1:8" ht="17.25" customHeight="1">
      <c r="A1803" s="27" t="s">
        <v>13</v>
      </c>
      <c r="B1803" s="33" t="s">
        <v>9353</v>
      </c>
      <c r="C1803" s="35" t="s">
        <v>147</v>
      </c>
      <c r="D1803" s="28" t="s">
        <v>1994</v>
      </c>
      <c r="E1803" s="107">
        <v>5.7166666666666668</v>
      </c>
      <c r="F1803" s="27" t="s">
        <v>9</v>
      </c>
      <c r="G1803" s="29" t="s">
        <v>8146</v>
      </c>
      <c r="H1803" s="110" t="s">
        <v>5966</v>
      </c>
    </row>
    <row r="1804" spans="1:8" ht="17.25" customHeight="1">
      <c r="A1804" s="27" t="s">
        <v>13</v>
      </c>
      <c r="B1804" s="33" t="s">
        <v>9353</v>
      </c>
      <c r="C1804" s="35" t="s">
        <v>147</v>
      </c>
      <c r="D1804" s="28" t="s">
        <v>1995</v>
      </c>
      <c r="E1804" s="107">
        <v>5.833333333333333</v>
      </c>
      <c r="F1804" s="27" t="s">
        <v>9</v>
      </c>
      <c r="G1804" s="29" t="s">
        <v>8146</v>
      </c>
      <c r="H1804" s="110" t="s">
        <v>5967</v>
      </c>
    </row>
    <row r="1805" spans="1:8" ht="17.25" customHeight="1">
      <c r="A1805" s="27" t="s">
        <v>16881</v>
      </c>
      <c r="B1805" s="33" t="s">
        <v>9356</v>
      </c>
      <c r="C1805" s="35" t="s">
        <v>120</v>
      </c>
      <c r="D1805" s="28" t="s">
        <v>1996</v>
      </c>
      <c r="E1805" s="107">
        <v>5.833333333333333</v>
      </c>
      <c r="F1805" s="27" t="s">
        <v>9</v>
      </c>
      <c r="G1805" s="29" t="s">
        <v>8146</v>
      </c>
      <c r="H1805" s="110" t="s">
        <v>5968</v>
      </c>
    </row>
    <row r="1806" spans="1:8" ht="17.25" customHeight="1">
      <c r="A1806" s="27" t="s">
        <v>16881</v>
      </c>
      <c r="B1806" s="33" t="s">
        <v>9356</v>
      </c>
      <c r="C1806" s="35" t="s">
        <v>120</v>
      </c>
      <c r="D1806" s="28" t="s">
        <v>1997</v>
      </c>
      <c r="E1806" s="107">
        <v>5.6833333333333336</v>
      </c>
      <c r="F1806" s="27" t="s">
        <v>9</v>
      </c>
      <c r="G1806" s="29" t="s">
        <v>8146</v>
      </c>
      <c r="H1806" s="110" t="s">
        <v>5969</v>
      </c>
    </row>
    <row r="1807" spans="1:8" ht="17.25" customHeight="1">
      <c r="A1807" s="27" t="s">
        <v>16881</v>
      </c>
      <c r="B1807" s="33" t="s">
        <v>9356</v>
      </c>
      <c r="C1807" s="35" t="s">
        <v>120</v>
      </c>
      <c r="D1807" s="28" t="s">
        <v>1998</v>
      </c>
      <c r="E1807" s="107">
        <v>5.8</v>
      </c>
      <c r="F1807" s="27" t="s">
        <v>9</v>
      </c>
      <c r="G1807" s="29" t="s">
        <v>8146</v>
      </c>
      <c r="H1807" s="110" t="s">
        <v>5970</v>
      </c>
    </row>
    <row r="1808" spans="1:8" ht="17.25" customHeight="1">
      <c r="A1808" s="27" t="s">
        <v>16881</v>
      </c>
      <c r="B1808" s="33" t="s">
        <v>9356</v>
      </c>
      <c r="C1808" s="35" t="s">
        <v>120</v>
      </c>
      <c r="D1808" s="28" t="s">
        <v>1999</v>
      </c>
      <c r="E1808" s="107">
        <v>6</v>
      </c>
      <c r="F1808" s="27" t="s">
        <v>9</v>
      </c>
      <c r="G1808" s="29" t="s">
        <v>8146</v>
      </c>
      <c r="H1808" s="110" t="s">
        <v>5971</v>
      </c>
    </row>
    <row r="1809" spans="1:8" ht="17.25" customHeight="1">
      <c r="A1809" s="27" t="s">
        <v>16881</v>
      </c>
      <c r="B1809" s="33" t="s">
        <v>9356</v>
      </c>
      <c r="C1809" s="35" t="s">
        <v>120</v>
      </c>
      <c r="D1809" s="28" t="s">
        <v>2000</v>
      </c>
      <c r="E1809" s="107">
        <v>7.2666666666666666</v>
      </c>
      <c r="F1809" s="27" t="s">
        <v>9</v>
      </c>
      <c r="G1809" s="29" t="s">
        <v>8146</v>
      </c>
      <c r="H1809" s="110" t="s">
        <v>5972</v>
      </c>
    </row>
    <row r="1810" spans="1:8" ht="17.25" customHeight="1">
      <c r="A1810" s="27" t="s">
        <v>16881</v>
      </c>
      <c r="B1810" s="33" t="s">
        <v>9356</v>
      </c>
      <c r="C1810" s="35" t="s">
        <v>120</v>
      </c>
      <c r="D1810" s="28" t="s">
        <v>2001</v>
      </c>
      <c r="E1810" s="107">
        <v>7.6166666666666663</v>
      </c>
      <c r="F1810" s="27" t="s">
        <v>9</v>
      </c>
      <c r="G1810" s="29" t="s">
        <v>8146</v>
      </c>
      <c r="H1810" s="110" t="s">
        <v>5973</v>
      </c>
    </row>
    <row r="1811" spans="1:8" ht="17.25" customHeight="1">
      <c r="A1811" s="27" t="s">
        <v>16881</v>
      </c>
      <c r="B1811" s="33" t="s">
        <v>9356</v>
      </c>
      <c r="C1811" s="35" t="s">
        <v>120</v>
      </c>
      <c r="D1811" s="28" t="s">
        <v>2002</v>
      </c>
      <c r="E1811" s="107">
        <v>7.7166666666666668</v>
      </c>
      <c r="F1811" s="27" t="s">
        <v>9</v>
      </c>
      <c r="G1811" s="29" t="s">
        <v>8146</v>
      </c>
      <c r="H1811" s="110" t="s">
        <v>5974</v>
      </c>
    </row>
    <row r="1812" spans="1:8" ht="17.25" customHeight="1">
      <c r="A1812" s="27" t="s">
        <v>16881</v>
      </c>
      <c r="B1812" s="33" t="s">
        <v>9356</v>
      </c>
      <c r="C1812" s="35" t="s">
        <v>120</v>
      </c>
      <c r="D1812" s="28" t="s">
        <v>2003</v>
      </c>
      <c r="E1812" s="107">
        <v>8</v>
      </c>
      <c r="F1812" s="27" t="s">
        <v>9</v>
      </c>
      <c r="G1812" s="29" t="s">
        <v>8146</v>
      </c>
      <c r="H1812" s="110" t="s">
        <v>5975</v>
      </c>
    </row>
    <row r="1813" spans="1:8" ht="17.25" customHeight="1">
      <c r="A1813" s="27" t="s">
        <v>16881</v>
      </c>
      <c r="B1813" s="33" t="s">
        <v>9356</v>
      </c>
      <c r="C1813" s="35" t="s">
        <v>120</v>
      </c>
      <c r="D1813" s="28" t="s">
        <v>2004</v>
      </c>
      <c r="E1813" s="107">
        <v>5.9333333333333336</v>
      </c>
      <c r="F1813" s="27" t="s">
        <v>9</v>
      </c>
      <c r="G1813" s="29" t="s">
        <v>8146</v>
      </c>
      <c r="H1813" s="110" t="s">
        <v>5976</v>
      </c>
    </row>
    <row r="1814" spans="1:8" ht="17.25" customHeight="1">
      <c r="A1814" s="27" t="s">
        <v>16881</v>
      </c>
      <c r="B1814" s="33" t="s">
        <v>9356</v>
      </c>
      <c r="C1814" s="35" t="s">
        <v>120</v>
      </c>
      <c r="D1814" s="28" t="s">
        <v>2005</v>
      </c>
      <c r="E1814" s="107">
        <v>5.5666666666666664</v>
      </c>
      <c r="F1814" s="27" t="s">
        <v>9</v>
      </c>
      <c r="G1814" s="29" t="s">
        <v>8146</v>
      </c>
      <c r="H1814" s="110" t="s">
        <v>5977</v>
      </c>
    </row>
    <row r="1815" spans="1:8" ht="17.25" customHeight="1">
      <c r="A1815" s="27" t="s">
        <v>16881</v>
      </c>
      <c r="B1815" s="33" t="s">
        <v>9356</v>
      </c>
      <c r="C1815" s="35" t="s">
        <v>120</v>
      </c>
      <c r="D1815" s="28" t="s">
        <v>2006</v>
      </c>
      <c r="E1815" s="107">
        <v>6.3</v>
      </c>
      <c r="F1815" s="27" t="s">
        <v>9</v>
      </c>
      <c r="G1815" s="29" t="s">
        <v>8146</v>
      </c>
      <c r="H1815" s="110" t="s">
        <v>5978</v>
      </c>
    </row>
    <row r="1816" spans="1:8" ht="17.25" customHeight="1">
      <c r="A1816" s="27" t="s">
        <v>16881</v>
      </c>
      <c r="B1816" s="33" t="s">
        <v>9356</v>
      </c>
      <c r="C1816" s="35" t="s">
        <v>120</v>
      </c>
      <c r="D1816" s="28" t="s">
        <v>2007</v>
      </c>
      <c r="E1816" s="107">
        <v>5.2833333333333332</v>
      </c>
      <c r="F1816" s="27" t="s">
        <v>9</v>
      </c>
      <c r="G1816" s="29" t="s">
        <v>8146</v>
      </c>
      <c r="H1816" s="110" t="s">
        <v>5979</v>
      </c>
    </row>
    <row r="1817" spans="1:8" ht="17.25" customHeight="1">
      <c r="A1817" s="27" t="s">
        <v>16881</v>
      </c>
      <c r="B1817" s="33" t="s">
        <v>9356</v>
      </c>
      <c r="C1817" s="35" t="s">
        <v>120</v>
      </c>
      <c r="D1817" s="28" t="s">
        <v>2008</v>
      </c>
      <c r="E1817" s="107">
        <v>6.1333333333333337</v>
      </c>
      <c r="F1817" s="27" t="s">
        <v>9</v>
      </c>
      <c r="G1817" s="29" t="s">
        <v>8146</v>
      </c>
      <c r="H1817" s="110" t="s">
        <v>5980</v>
      </c>
    </row>
    <row r="1818" spans="1:8" ht="17.25" customHeight="1">
      <c r="A1818" s="27" t="s">
        <v>16881</v>
      </c>
      <c r="B1818" s="33" t="s">
        <v>9356</v>
      </c>
      <c r="C1818" s="35" t="s">
        <v>120</v>
      </c>
      <c r="D1818" s="28" t="s">
        <v>2009</v>
      </c>
      <c r="E1818" s="107">
        <v>7.0666666666666664</v>
      </c>
      <c r="F1818" s="27" t="s">
        <v>9</v>
      </c>
      <c r="G1818" s="29" t="s">
        <v>8146</v>
      </c>
      <c r="H1818" s="110" t="s">
        <v>5981</v>
      </c>
    </row>
    <row r="1819" spans="1:8" ht="17.25" customHeight="1">
      <c r="A1819" s="27" t="s">
        <v>16881</v>
      </c>
      <c r="B1819" s="33" t="s">
        <v>9356</v>
      </c>
      <c r="C1819" s="35" t="s">
        <v>120</v>
      </c>
      <c r="D1819" s="28" t="s">
        <v>2010</v>
      </c>
      <c r="E1819" s="107">
        <v>6.85</v>
      </c>
      <c r="F1819" s="27" t="s">
        <v>9</v>
      </c>
      <c r="G1819" s="29" t="s">
        <v>8146</v>
      </c>
      <c r="H1819" s="110" t="s">
        <v>5982</v>
      </c>
    </row>
    <row r="1820" spans="1:8" ht="17.25" customHeight="1">
      <c r="A1820" s="27" t="s">
        <v>16881</v>
      </c>
      <c r="B1820" s="33" t="s">
        <v>9356</v>
      </c>
      <c r="C1820" s="35" t="s">
        <v>120</v>
      </c>
      <c r="D1820" s="28" t="s">
        <v>2011</v>
      </c>
      <c r="E1820" s="107">
        <v>6.55</v>
      </c>
      <c r="F1820" s="27" t="s">
        <v>9</v>
      </c>
      <c r="G1820" s="29" t="s">
        <v>8146</v>
      </c>
      <c r="H1820" s="110" t="s">
        <v>5983</v>
      </c>
    </row>
    <row r="1821" spans="1:8" ht="17.25" customHeight="1">
      <c r="A1821" s="27" t="s">
        <v>16881</v>
      </c>
      <c r="B1821" s="33" t="s">
        <v>9356</v>
      </c>
      <c r="C1821" s="35" t="s">
        <v>120</v>
      </c>
      <c r="D1821" s="28" t="s">
        <v>2012</v>
      </c>
      <c r="E1821" s="107">
        <v>6.1333333333333337</v>
      </c>
      <c r="F1821" s="27" t="s">
        <v>9</v>
      </c>
      <c r="G1821" s="29" t="s">
        <v>8146</v>
      </c>
      <c r="H1821" s="110" t="s">
        <v>5984</v>
      </c>
    </row>
    <row r="1822" spans="1:8" ht="17.25" customHeight="1">
      <c r="A1822" s="27" t="s">
        <v>16881</v>
      </c>
      <c r="B1822" s="33" t="s">
        <v>9356</v>
      </c>
      <c r="C1822" s="35" t="s">
        <v>120</v>
      </c>
      <c r="D1822" s="28" t="s">
        <v>2013</v>
      </c>
      <c r="E1822" s="107">
        <v>6.0666666666666664</v>
      </c>
      <c r="F1822" s="27" t="s">
        <v>9</v>
      </c>
      <c r="G1822" s="29" t="s">
        <v>8146</v>
      </c>
      <c r="H1822" s="110" t="s">
        <v>5985</v>
      </c>
    </row>
    <row r="1823" spans="1:8" ht="17.25" customHeight="1">
      <c r="A1823" s="27" t="s">
        <v>16881</v>
      </c>
      <c r="B1823" s="33" t="s">
        <v>9356</v>
      </c>
      <c r="C1823" s="35" t="s">
        <v>120</v>
      </c>
      <c r="D1823" s="28" t="s">
        <v>2014</v>
      </c>
      <c r="E1823" s="107">
        <v>6.1166666666666663</v>
      </c>
      <c r="F1823" s="27" t="s">
        <v>9</v>
      </c>
      <c r="G1823" s="29" t="s">
        <v>8146</v>
      </c>
      <c r="H1823" s="110" t="s">
        <v>5986</v>
      </c>
    </row>
    <row r="1824" spans="1:8" ht="17.25" customHeight="1">
      <c r="A1824" s="27" t="s">
        <v>16881</v>
      </c>
      <c r="B1824" s="33" t="s">
        <v>9356</v>
      </c>
      <c r="C1824" s="35" t="s">
        <v>120</v>
      </c>
      <c r="D1824" s="28" t="s">
        <v>2015</v>
      </c>
      <c r="E1824" s="107">
        <v>7.1166666666666663</v>
      </c>
      <c r="F1824" s="27" t="s">
        <v>9</v>
      </c>
      <c r="G1824" s="29" t="s">
        <v>8146</v>
      </c>
      <c r="H1824" s="110" t="s">
        <v>5987</v>
      </c>
    </row>
    <row r="1825" spans="1:8" ht="17.25" customHeight="1">
      <c r="A1825" s="27" t="s">
        <v>16881</v>
      </c>
      <c r="B1825" s="33" t="s">
        <v>9356</v>
      </c>
      <c r="C1825" s="35" t="s">
        <v>120</v>
      </c>
      <c r="D1825" s="28" t="s">
        <v>2016</v>
      </c>
      <c r="E1825" s="107">
        <v>5.833333333333333</v>
      </c>
      <c r="F1825" s="27" t="s">
        <v>9</v>
      </c>
      <c r="G1825" s="29" t="s">
        <v>8146</v>
      </c>
      <c r="H1825" s="110" t="s">
        <v>5988</v>
      </c>
    </row>
    <row r="1826" spans="1:8" ht="17.25" customHeight="1">
      <c r="A1826" s="27" t="s">
        <v>16881</v>
      </c>
      <c r="B1826" s="33" t="s">
        <v>9356</v>
      </c>
      <c r="C1826" s="35" t="s">
        <v>120</v>
      </c>
      <c r="D1826" s="28" t="s">
        <v>2017</v>
      </c>
      <c r="E1826" s="107">
        <v>8.0333333333333332</v>
      </c>
      <c r="F1826" s="27" t="s">
        <v>9</v>
      </c>
      <c r="G1826" s="29" t="s">
        <v>8146</v>
      </c>
      <c r="H1826" s="110" t="s">
        <v>5989</v>
      </c>
    </row>
    <row r="1827" spans="1:8" ht="17.25" customHeight="1">
      <c r="A1827" s="27" t="s">
        <v>16881</v>
      </c>
      <c r="B1827" s="33" t="s">
        <v>9356</v>
      </c>
      <c r="C1827" s="35" t="s">
        <v>120</v>
      </c>
      <c r="D1827" s="28" t="s">
        <v>2018</v>
      </c>
      <c r="E1827" s="107">
        <v>6.8166666666666664</v>
      </c>
      <c r="F1827" s="27" t="s">
        <v>9</v>
      </c>
      <c r="G1827" s="29" t="s">
        <v>8146</v>
      </c>
      <c r="H1827" s="110" t="s">
        <v>5990</v>
      </c>
    </row>
    <row r="1828" spans="1:8" ht="17.25" customHeight="1">
      <c r="A1828" s="27" t="s">
        <v>16881</v>
      </c>
      <c r="B1828" s="33" t="s">
        <v>9356</v>
      </c>
      <c r="C1828" s="35" t="s">
        <v>120</v>
      </c>
      <c r="D1828" s="28" t="s">
        <v>2019</v>
      </c>
      <c r="E1828" s="107">
        <v>5.583333333333333</v>
      </c>
      <c r="F1828" s="27" t="s">
        <v>9</v>
      </c>
      <c r="G1828" s="29" t="s">
        <v>8146</v>
      </c>
      <c r="H1828" s="110" t="s">
        <v>5991</v>
      </c>
    </row>
    <row r="1829" spans="1:8" ht="17.25" customHeight="1">
      <c r="A1829" s="27" t="s">
        <v>16881</v>
      </c>
      <c r="B1829" s="33" t="s">
        <v>9356</v>
      </c>
      <c r="C1829" s="35" t="s">
        <v>120</v>
      </c>
      <c r="D1829" s="28" t="s">
        <v>2020</v>
      </c>
      <c r="E1829" s="107">
        <v>6.85</v>
      </c>
      <c r="F1829" s="27" t="s">
        <v>9</v>
      </c>
      <c r="G1829" s="29" t="s">
        <v>8146</v>
      </c>
      <c r="H1829" s="110" t="s">
        <v>5992</v>
      </c>
    </row>
    <row r="1830" spans="1:8" ht="17.25" customHeight="1">
      <c r="A1830" s="27" t="s">
        <v>16881</v>
      </c>
      <c r="B1830" s="33" t="s">
        <v>9356</v>
      </c>
      <c r="C1830" s="35" t="s">
        <v>120</v>
      </c>
      <c r="D1830" s="28" t="s">
        <v>2021</v>
      </c>
      <c r="E1830" s="107">
        <v>7.3</v>
      </c>
      <c r="F1830" s="27" t="s">
        <v>9</v>
      </c>
      <c r="G1830" s="29" t="s">
        <v>8146</v>
      </c>
      <c r="H1830" s="110" t="s">
        <v>5993</v>
      </c>
    </row>
    <row r="1831" spans="1:8" ht="17.25" customHeight="1">
      <c r="A1831" s="27" t="s">
        <v>16881</v>
      </c>
      <c r="B1831" s="33" t="s">
        <v>9356</v>
      </c>
      <c r="C1831" s="35" t="s">
        <v>120</v>
      </c>
      <c r="D1831" s="28" t="s">
        <v>2022</v>
      </c>
      <c r="E1831" s="107">
        <v>6.9</v>
      </c>
      <c r="F1831" s="27" t="s">
        <v>9</v>
      </c>
      <c r="G1831" s="29" t="s">
        <v>8146</v>
      </c>
      <c r="H1831" s="110" t="s">
        <v>5994</v>
      </c>
    </row>
    <row r="1832" spans="1:8" ht="17.25" customHeight="1">
      <c r="A1832" s="27" t="s">
        <v>16881</v>
      </c>
      <c r="B1832" s="33" t="s">
        <v>9356</v>
      </c>
      <c r="C1832" s="35" t="s">
        <v>120</v>
      </c>
      <c r="D1832" s="28" t="s">
        <v>2023</v>
      </c>
      <c r="E1832" s="107">
        <v>6.2166666666666668</v>
      </c>
      <c r="F1832" s="27" t="s">
        <v>9</v>
      </c>
      <c r="G1832" s="29" t="s">
        <v>8146</v>
      </c>
      <c r="H1832" s="110" t="s">
        <v>5995</v>
      </c>
    </row>
    <row r="1833" spans="1:8" ht="17.25" customHeight="1">
      <c r="A1833" s="27" t="s">
        <v>16881</v>
      </c>
      <c r="B1833" s="33" t="s">
        <v>9356</v>
      </c>
      <c r="C1833" s="35" t="s">
        <v>120</v>
      </c>
      <c r="D1833" s="28" t="s">
        <v>2024</v>
      </c>
      <c r="E1833" s="107">
        <v>7.8833333333333337</v>
      </c>
      <c r="F1833" s="27" t="s">
        <v>9</v>
      </c>
      <c r="G1833" s="29" t="s">
        <v>8146</v>
      </c>
      <c r="H1833" s="110" t="s">
        <v>5996</v>
      </c>
    </row>
    <row r="1834" spans="1:8" ht="17.25" customHeight="1">
      <c r="A1834" s="27" t="s">
        <v>16881</v>
      </c>
      <c r="B1834" s="33" t="s">
        <v>9356</v>
      </c>
      <c r="C1834" s="35" t="s">
        <v>120</v>
      </c>
      <c r="D1834" s="28" t="s">
        <v>2025</v>
      </c>
      <c r="E1834" s="107">
        <v>7.3</v>
      </c>
      <c r="F1834" s="27" t="s">
        <v>9</v>
      </c>
      <c r="G1834" s="29" t="s">
        <v>8146</v>
      </c>
      <c r="H1834" s="110" t="s">
        <v>5997</v>
      </c>
    </row>
    <row r="1835" spans="1:8" ht="17.25" customHeight="1">
      <c r="A1835" s="27" t="s">
        <v>16881</v>
      </c>
      <c r="B1835" s="33" t="s">
        <v>9356</v>
      </c>
      <c r="C1835" s="35" t="s">
        <v>120</v>
      </c>
      <c r="D1835" s="28" t="s">
        <v>2026</v>
      </c>
      <c r="E1835" s="107">
        <v>6.3833333333333337</v>
      </c>
      <c r="F1835" s="27" t="s">
        <v>9</v>
      </c>
      <c r="G1835" s="29" t="s">
        <v>8146</v>
      </c>
      <c r="H1835" s="110" t="s">
        <v>5998</v>
      </c>
    </row>
    <row r="1836" spans="1:8" ht="17.25" customHeight="1">
      <c r="A1836" s="27" t="s">
        <v>16881</v>
      </c>
      <c r="B1836" s="33" t="s">
        <v>9356</v>
      </c>
      <c r="C1836" s="35" t="s">
        <v>120</v>
      </c>
      <c r="D1836" s="28" t="s">
        <v>2027</v>
      </c>
      <c r="E1836" s="107">
        <v>7.916666666666667</v>
      </c>
      <c r="F1836" s="27" t="s">
        <v>9</v>
      </c>
      <c r="G1836" s="29" t="s">
        <v>8146</v>
      </c>
      <c r="H1836" s="110" t="s">
        <v>5999</v>
      </c>
    </row>
    <row r="1837" spans="1:8" ht="17.25" customHeight="1">
      <c r="A1837" s="27" t="s">
        <v>16881</v>
      </c>
      <c r="B1837" s="33" t="s">
        <v>9356</v>
      </c>
      <c r="C1837" s="35" t="s">
        <v>120</v>
      </c>
      <c r="D1837" s="28" t="s">
        <v>2028</v>
      </c>
      <c r="E1837" s="107">
        <v>8.35</v>
      </c>
      <c r="F1837" s="27" t="s">
        <v>9</v>
      </c>
      <c r="G1837" s="29" t="s">
        <v>8146</v>
      </c>
      <c r="H1837" s="110" t="s">
        <v>6000</v>
      </c>
    </row>
    <row r="1838" spans="1:8" ht="17.25" customHeight="1">
      <c r="A1838" s="27" t="s">
        <v>16881</v>
      </c>
      <c r="B1838" s="33" t="s">
        <v>9356</v>
      </c>
      <c r="C1838" s="35" t="s">
        <v>120</v>
      </c>
      <c r="D1838" s="28" t="s">
        <v>2029</v>
      </c>
      <c r="E1838" s="107">
        <v>7.9333333333333336</v>
      </c>
      <c r="F1838" s="27" t="s">
        <v>9</v>
      </c>
      <c r="G1838" s="29" t="s">
        <v>8146</v>
      </c>
      <c r="H1838" s="110" t="s">
        <v>6001</v>
      </c>
    </row>
    <row r="1839" spans="1:8" ht="17.25" customHeight="1">
      <c r="A1839" s="27" t="s">
        <v>13</v>
      </c>
      <c r="B1839" s="33" t="s">
        <v>9361</v>
      </c>
      <c r="C1839" s="35" t="s">
        <v>148</v>
      </c>
      <c r="D1839" s="28" t="s">
        <v>2030</v>
      </c>
      <c r="E1839" s="107">
        <v>5.9333333333333336</v>
      </c>
      <c r="F1839" s="27" t="s">
        <v>9</v>
      </c>
      <c r="G1839" s="29" t="s">
        <v>8146</v>
      </c>
      <c r="H1839" s="110" t="s">
        <v>6002</v>
      </c>
    </row>
    <row r="1840" spans="1:8" ht="17.25" customHeight="1">
      <c r="A1840" s="27" t="s">
        <v>13</v>
      </c>
      <c r="B1840" s="33" t="s">
        <v>9361</v>
      </c>
      <c r="C1840" s="35" t="s">
        <v>148</v>
      </c>
      <c r="D1840" s="28" t="s">
        <v>2031</v>
      </c>
      <c r="E1840" s="107">
        <v>5.2833333333333332</v>
      </c>
      <c r="F1840" s="27" t="s">
        <v>9</v>
      </c>
      <c r="G1840" s="29" t="s">
        <v>8146</v>
      </c>
      <c r="H1840" s="110" t="s">
        <v>6003</v>
      </c>
    </row>
    <row r="1841" spans="1:8" ht="17.25" customHeight="1">
      <c r="A1841" s="27" t="s">
        <v>13</v>
      </c>
      <c r="B1841" s="33" t="s">
        <v>9361</v>
      </c>
      <c r="C1841" s="35" t="s">
        <v>148</v>
      </c>
      <c r="D1841" s="28" t="s">
        <v>2032</v>
      </c>
      <c r="E1841" s="107">
        <v>6.9333333333333336</v>
      </c>
      <c r="F1841" s="27" t="s">
        <v>9</v>
      </c>
      <c r="G1841" s="29" t="s">
        <v>8146</v>
      </c>
      <c r="H1841" s="110" t="s">
        <v>6004</v>
      </c>
    </row>
    <row r="1842" spans="1:8" ht="17.25" customHeight="1">
      <c r="A1842" s="27" t="s">
        <v>13</v>
      </c>
      <c r="B1842" s="33" t="s">
        <v>9361</v>
      </c>
      <c r="C1842" s="35" t="s">
        <v>148</v>
      </c>
      <c r="D1842" s="28" t="s">
        <v>2033</v>
      </c>
      <c r="E1842" s="107">
        <v>7.75</v>
      </c>
      <c r="F1842" s="27" t="s">
        <v>9</v>
      </c>
      <c r="G1842" s="29" t="s">
        <v>8146</v>
      </c>
      <c r="H1842" s="110" t="s">
        <v>6005</v>
      </c>
    </row>
    <row r="1843" spans="1:8" ht="17.25" customHeight="1">
      <c r="A1843" s="27" t="s">
        <v>13</v>
      </c>
      <c r="B1843" s="33" t="s">
        <v>9361</v>
      </c>
      <c r="C1843" s="35" t="s">
        <v>148</v>
      </c>
      <c r="D1843" s="28" t="s">
        <v>2034</v>
      </c>
      <c r="E1843" s="107">
        <v>6.1833333333333336</v>
      </c>
      <c r="F1843" s="27" t="s">
        <v>9</v>
      </c>
      <c r="G1843" s="29" t="s">
        <v>8146</v>
      </c>
      <c r="H1843" s="110" t="s">
        <v>6006</v>
      </c>
    </row>
    <row r="1844" spans="1:8" ht="17.25" customHeight="1">
      <c r="A1844" s="27" t="s">
        <v>13</v>
      </c>
      <c r="B1844" s="33" t="s">
        <v>9361</v>
      </c>
      <c r="C1844" s="35" t="s">
        <v>148</v>
      </c>
      <c r="D1844" s="28" t="s">
        <v>2035</v>
      </c>
      <c r="E1844" s="107">
        <v>5.833333333333333</v>
      </c>
      <c r="F1844" s="27" t="s">
        <v>9</v>
      </c>
      <c r="G1844" s="29" t="s">
        <v>8146</v>
      </c>
      <c r="H1844" s="110" t="s">
        <v>6007</v>
      </c>
    </row>
    <row r="1845" spans="1:8" ht="17.25" customHeight="1">
      <c r="A1845" s="27" t="s">
        <v>13</v>
      </c>
      <c r="B1845" s="33" t="s">
        <v>9361</v>
      </c>
      <c r="C1845" s="35" t="s">
        <v>148</v>
      </c>
      <c r="D1845" s="28" t="s">
        <v>2036</v>
      </c>
      <c r="E1845" s="107">
        <v>8.1166666666666671</v>
      </c>
      <c r="F1845" s="27" t="s">
        <v>9</v>
      </c>
      <c r="G1845" s="29" t="s">
        <v>8146</v>
      </c>
      <c r="H1845" s="110" t="s">
        <v>6008</v>
      </c>
    </row>
    <row r="1846" spans="1:8" ht="17.25" customHeight="1">
      <c r="A1846" s="27" t="s">
        <v>13</v>
      </c>
      <c r="B1846" s="33" t="s">
        <v>9361</v>
      </c>
      <c r="C1846" s="35" t="s">
        <v>149</v>
      </c>
      <c r="D1846" s="28" t="s">
        <v>2037</v>
      </c>
      <c r="E1846" s="107">
        <v>6.4333333333333336</v>
      </c>
      <c r="F1846" s="27" t="s">
        <v>9</v>
      </c>
      <c r="G1846" s="29" t="s">
        <v>8146</v>
      </c>
      <c r="H1846" s="110" t="s">
        <v>6009</v>
      </c>
    </row>
    <row r="1847" spans="1:8" ht="17.25" customHeight="1">
      <c r="A1847" s="27" t="s">
        <v>13</v>
      </c>
      <c r="B1847" s="33" t="s">
        <v>9361</v>
      </c>
      <c r="C1847" s="35" t="s">
        <v>149</v>
      </c>
      <c r="D1847" s="28" t="s">
        <v>2038</v>
      </c>
      <c r="E1847" s="107">
        <v>6.25</v>
      </c>
      <c r="F1847" s="27" t="s">
        <v>9</v>
      </c>
      <c r="G1847" s="29" t="s">
        <v>8146</v>
      </c>
      <c r="H1847" s="110" t="s">
        <v>6010</v>
      </c>
    </row>
    <row r="1848" spans="1:8" ht="17.25" customHeight="1">
      <c r="A1848" s="27" t="s">
        <v>13</v>
      </c>
      <c r="B1848" s="33" t="s">
        <v>9361</v>
      </c>
      <c r="C1848" s="35" t="s">
        <v>149</v>
      </c>
      <c r="D1848" s="28" t="s">
        <v>2039</v>
      </c>
      <c r="E1848" s="107">
        <v>6.5166666666666666</v>
      </c>
      <c r="F1848" s="27" t="s">
        <v>9</v>
      </c>
      <c r="G1848" s="29" t="s">
        <v>8146</v>
      </c>
      <c r="H1848" s="110" t="s">
        <v>6011</v>
      </c>
    </row>
    <row r="1849" spans="1:8" ht="17.25" customHeight="1">
      <c r="A1849" s="27" t="s">
        <v>13</v>
      </c>
      <c r="B1849" s="33" t="s">
        <v>9361</v>
      </c>
      <c r="C1849" s="35" t="s">
        <v>149</v>
      </c>
      <c r="D1849" s="28" t="s">
        <v>2040</v>
      </c>
      <c r="E1849" s="107">
        <v>6.95</v>
      </c>
      <c r="F1849" s="27" t="s">
        <v>9</v>
      </c>
      <c r="G1849" s="29" t="s">
        <v>8146</v>
      </c>
      <c r="H1849" s="110" t="s">
        <v>6012</v>
      </c>
    </row>
    <row r="1850" spans="1:8" ht="17.25" customHeight="1">
      <c r="A1850" s="27" t="s">
        <v>13</v>
      </c>
      <c r="B1850" s="33" t="s">
        <v>9361</v>
      </c>
      <c r="C1850" s="35" t="s">
        <v>149</v>
      </c>
      <c r="D1850" s="28" t="s">
        <v>2041</v>
      </c>
      <c r="E1850" s="107">
        <v>6.65</v>
      </c>
      <c r="F1850" s="27" t="s">
        <v>9</v>
      </c>
      <c r="G1850" s="29" t="s">
        <v>8146</v>
      </c>
      <c r="H1850" s="110" t="s">
        <v>6013</v>
      </c>
    </row>
    <row r="1851" spans="1:8" ht="17.25" customHeight="1">
      <c r="A1851" s="27" t="s">
        <v>13</v>
      </c>
      <c r="B1851" s="33" t="s">
        <v>9361</v>
      </c>
      <c r="C1851" s="35" t="s">
        <v>149</v>
      </c>
      <c r="D1851" s="28" t="s">
        <v>2042</v>
      </c>
      <c r="E1851" s="107">
        <v>6.7666666666666666</v>
      </c>
      <c r="F1851" s="27" t="s">
        <v>9</v>
      </c>
      <c r="G1851" s="29" t="s">
        <v>8146</v>
      </c>
      <c r="H1851" s="110" t="s">
        <v>6014</v>
      </c>
    </row>
    <row r="1852" spans="1:8" ht="17.25" customHeight="1">
      <c r="A1852" s="27" t="s">
        <v>13</v>
      </c>
      <c r="B1852" s="33" t="s">
        <v>9361</v>
      </c>
      <c r="C1852" s="35" t="s">
        <v>149</v>
      </c>
      <c r="D1852" s="28" t="s">
        <v>2043</v>
      </c>
      <c r="E1852" s="107">
        <v>6.4</v>
      </c>
      <c r="F1852" s="27" t="s">
        <v>9</v>
      </c>
      <c r="G1852" s="29" t="s">
        <v>8146</v>
      </c>
      <c r="H1852" s="110" t="s">
        <v>6015</v>
      </c>
    </row>
    <row r="1853" spans="1:8" ht="17.25" customHeight="1">
      <c r="A1853" s="27" t="s">
        <v>13</v>
      </c>
      <c r="B1853" s="33" t="s">
        <v>9361</v>
      </c>
      <c r="C1853" s="35" t="s">
        <v>149</v>
      </c>
      <c r="D1853" s="28" t="s">
        <v>2044</v>
      </c>
      <c r="E1853" s="107">
        <v>7.5166666666666666</v>
      </c>
      <c r="F1853" s="27" t="s">
        <v>9</v>
      </c>
      <c r="G1853" s="29" t="s">
        <v>8146</v>
      </c>
      <c r="H1853" s="110" t="s">
        <v>6016</v>
      </c>
    </row>
    <row r="1854" spans="1:8" ht="17.25" customHeight="1">
      <c r="A1854" s="27" t="s">
        <v>13</v>
      </c>
      <c r="B1854" s="33" t="s">
        <v>9361</v>
      </c>
      <c r="C1854" s="35" t="s">
        <v>149</v>
      </c>
      <c r="D1854" s="28" t="s">
        <v>2045</v>
      </c>
      <c r="E1854" s="107">
        <v>6.4333333333333336</v>
      </c>
      <c r="F1854" s="27" t="s">
        <v>9</v>
      </c>
      <c r="G1854" s="29" t="s">
        <v>8146</v>
      </c>
      <c r="H1854" s="110" t="s">
        <v>6017</v>
      </c>
    </row>
    <row r="1855" spans="1:8" ht="17.25" customHeight="1">
      <c r="A1855" s="27" t="s">
        <v>13</v>
      </c>
      <c r="B1855" s="33" t="s">
        <v>9361</v>
      </c>
      <c r="C1855" s="35" t="s">
        <v>149</v>
      </c>
      <c r="D1855" s="28" t="s">
        <v>2046</v>
      </c>
      <c r="E1855" s="107">
        <v>7.9333333333333336</v>
      </c>
      <c r="F1855" s="27" t="s">
        <v>9</v>
      </c>
      <c r="G1855" s="29" t="s">
        <v>8146</v>
      </c>
      <c r="H1855" s="110" t="s">
        <v>6018</v>
      </c>
    </row>
    <row r="1856" spans="1:8" ht="17.25" customHeight="1">
      <c r="A1856" s="27" t="s">
        <v>13</v>
      </c>
      <c r="B1856" s="33" t="s">
        <v>9353</v>
      </c>
      <c r="C1856" s="35" t="s">
        <v>150</v>
      </c>
      <c r="D1856" s="28" t="s">
        <v>2047</v>
      </c>
      <c r="E1856" s="107">
        <v>8.0333333333333332</v>
      </c>
      <c r="F1856" s="27" t="s">
        <v>9</v>
      </c>
      <c r="G1856" s="29" t="s">
        <v>8146</v>
      </c>
      <c r="H1856" s="110" t="s">
        <v>6019</v>
      </c>
    </row>
    <row r="1857" spans="1:8" ht="17.25" customHeight="1">
      <c r="A1857" s="27" t="s">
        <v>13</v>
      </c>
      <c r="B1857" s="33" t="s">
        <v>9353</v>
      </c>
      <c r="C1857" s="35" t="s">
        <v>150</v>
      </c>
      <c r="D1857" s="28" t="s">
        <v>2048</v>
      </c>
      <c r="E1857" s="107">
        <v>7.9833333333333334</v>
      </c>
      <c r="F1857" s="27" t="s">
        <v>9</v>
      </c>
      <c r="G1857" s="29" t="s">
        <v>8146</v>
      </c>
      <c r="H1857" s="110" t="s">
        <v>6020</v>
      </c>
    </row>
    <row r="1858" spans="1:8" ht="17.25" customHeight="1">
      <c r="A1858" s="27" t="s">
        <v>13</v>
      </c>
      <c r="B1858" s="33" t="s">
        <v>9353</v>
      </c>
      <c r="C1858" s="35" t="s">
        <v>150</v>
      </c>
      <c r="D1858" s="28" t="s">
        <v>2049</v>
      </c>
      <c r="E1858" s="107">
        <v>7.4333333333333336</v>
      </c>
      <c r="F1858" s="27" t="s">
        <v>9</v>
      </c>
      <c r="G1858" s="29" t="s">
        <v>8146</v>
      </c>
      <c r="H1858" s="110" t="s">
        <v>6021</v>
      </c>
    </row>
    <row r="1859" spans="1:8" ht="17.25" customHeight="1">
      <c r="A1859" s="27" t="s">
        <v>13</v>
      </c>
      <c r="B1859" s="33" t="s">
        <v>9353</v>
      </c>
      <c r="C1859" s="35" t="s">
        <v>150</v>
      </c>
      <c r="D1859" s="28" t="s">
        <v>2050</v>
      </c>
      <c r="E1859" s="107">
        <v>7.7833333333333332</v>
      </c>
      <c r="F1859" s="27" t="s">
        <v>9</v>
      </c>
      <c r="G1859" s="29" t="s">
        <v>8146</v>
      </c>
      <c r="H1859" s="110" t="s">
        <v>6022</v>
      </c>
    </row>
    <row r="1860" spans="1:8" ht="17.25" customHeight="1">
      <c r="A1860" s="27" t="s">
        <v>13</v>
      </c>
      <c r="B1860" s="33" t="s">
        <v>9353</v>
      </c>
      <c r="C1860" s="35" t="s">
        <v>150</v>
      </c>
      <c r="D1860" s="28" t="s">
        <v>2051</v>
      </c>
      <c r="E1860" s="107">
        <v>7.45</v>
      </c>
      <c r="F1860" s="27" t="s">
        <v>9</v>
      </c>
      <c r="G1860" s="29" t="s">
        <v>8146</v>
      </c>
      <c r="H1860" s="110" t="s">
        <v>6023</v>
      </c>
    </row>
    <row r="1861" spans="1:8" ht="17.25" customHeight="1">
      <c r="A1861" s="27" t="s">
        <v>13</v>
      </c>
      <c r="B1861" s="33" t="s">
        <v>9353</v>
      </c>
      <c r="C1861" s="35" t="s">
        <v>150</v>
      </c>
      <c r="D1861" s="28" t="s">
        <v>2052</v>
      </c>
      <c r="E1861" s="107">
        <v>7.9333333333333336</v>
      </c>
      <c r="F1861" s="27" t="s">
        <v>9</v>
      </c>
      <c r="G1861" s="29" t="s">
        <v>8146</v>
      </c>
      <c r="H1861" s="110" t="s">
        <v>6024</v>
      </c>
    </row>
    <row r="1862" spans="1:8" ht="17.25" customHeight="1">
      <c r="A1862" s="27" t="s">
        <v>13</v>
      </c>
      <c r="B1862" s="33" t="s">
        <v>9351</v>
      </c>
      <c r="C1862" s="35" t="s">
        <v>151</v>
      </c>
      <c r="D1862" s="28" t="s">
        <v>2053</v>
      </c>
      <c r="E1862" s="107">
        <v>10.416666666666666</v>
      </c>
      <c r="F1862" s="27" t="s">
        <v>9</v>
      </c>
      <c r="G1862" s="29" t="s">
        <v>8146</v>
      </c>
      <c r="H1862" s="110" t="s">
        <v>6025</v>
      </c>
    </row>
    <row r="1863" spans="1:8" ht="17.25" customHeight="1">
      <c r="A1863" s="27" t="s">
        <v>13</v>
      </c>
      <c r="B1863" s="33" t="s">
        <v>9351</v>
      </c>
      <c r="C1863" s="35" t="s">
        <v>151</v>
      </c>
      <c r="D1863" s="28" t="s">
        <v>2054</v>
      </c>
      <c r="E1863" s="107">
        <v>10.966666666666667</v>
      </c>
      <c r="F1863" s="27" t="s">
        <v>9</v>
      </c>
      <c r="G1863" s="29" t="s">
        <v>8146</v>
      </c>
      <c r="H1863" s="110" t="s">
        <v>6026</v>
      </c>
    </row>
    <row r="1864" spans="1:8" ht="17.25" customHeight="1">
      <c r="A1864" s="27" t="s">
        <v>13</v>
      </c>
      <c r="B1864" s="33" t="s">
        <v>9351</v>
      </c>
      <c r="C1864" s="35" t="s">
        <v>151</v>
      </c>
      <c r="D1864" s="28" t="s">
        <v>2055</v>
      </c>
      <c r="E1864" s="107">
        <v>10.433333333333334</v>
      </c>
      <c r="F1864" s="27" t="s">
        <v>9</v>
      </c>
      <c r="G1864" s="29" t="s">
        <v>8146</v>
      </c>
      <c r="H1864" s="110" t="s">
        <v>6027</v>
      </c>
    </row>
    <row r="1865" spans="1:8" ht="17.25" customHeight="1">
      <c r="A1865" s="27" t="s">
        <v>13</v>
      </c>
      <c r="B1865" s="33" t="s">
        <v>9351</v>
      </c>
      <c r="C1865" s="35" t="s">
        <v>151</v>
      </c>
      <c r="D1865" s="28" t="s">
        <v>2056</v>
      </c>
      <c r="E1865" s="107">
        <v>11.516666666666667</v>
      </c>
      <c r="F1865" s="27" t="s">
        <v>9</v>
      </c>
      <c r="G1865" s="29" t="s">
        <v>8146</v>
      </c>
      <c r="H1865" s="110" t="s">
        <v>6028</v>
      </c>
    </row>
    <row r="1866" spans="1:8" ht="17.25" customHeight="1">
      <c r="A1866" s="27" t="s">
        <v>13</v>
      </c>
      <c r="B1866" s="33" t="s">
        <v>9351</v>
      </c>
      <c r="C1866" s="35" t="s">
        <v>151</v>
      </c>
      <c r="D1866" s="28" t="s">
        <v>2057</v>
      </c>
      <c r="E1866" s="107">
        <v>12.416666666666666</v>
      </c>
      <c r="F1866" s="27" t="s">
        <v>9</v>
      </c>
      <c r="G1866" s="29" t="s">
        <v>8146</v>
      </c>
      <c r="H1866" s="110" t="s">
        <v>6029</v>
      </c>
    </row>
    <row r="1867" spans="1:8" ht="17.25" customHeight="1">
      <c r="A1867" s="27" t="s">
        <v>13</v>
      </c>
      <c r="B1867" s="33" t="s">
        <v>9351</v>
      </c>
      <c r="C1867" s="35" t="s">
        <v>151</v>
      </c>
      <c r="D1867" s="28" t="s">
        <v>2058</v>
      </c>
      <c r="E1867" s="107">
        <v>11.633333333333333</v>
      </c>
      <c r="F1867" s="27" t="s">
        <v>9</v>
      </c>
      <c r="G1867" s="29" t="s">
        <v>8146</v>
      </c>
      <c r="H1867" s="110" t="s">
        <v>6030</v>
      </c>
    </row>
    <row r="1868" spans="1:8" ht="17.25" customHeight="1">
      <c r="A1868" s="27" t="s">
        <v>13</v>
      </c>
      <c r="B1868" s="33" t="s">
        <v>9351</v>
      </c>
      <c r="C1868" s="35" t="s">
        <v>151</v>
      </c>
      <c r="D1868" s="28" t="s">
        <v>2059</v>
      </c>
      <c r="E1868" s="107">
        <v>8.7833333333333332</v>
      </c>
      <c r="F1868" s="27" t="s">
        <v>9</v>
      </c>
      <c r="G1868" s="29" t="s">
        <v>8146</v>
      </c>
      <c r="H1868" s="110" t="s">
        <v>6031</v>
      </c>
    </row>
    <row r="1869" spans="1:8" ht="17.25" customHeight="1">
      <c r="A1869" s="27" t="s">
        <v>13</v>
      </c>
      <c r="B1869" s="33" t="s">
        <v>9350</v>
      </c>
      <c r="C1869" s="35" t="s">
        <v>114</v>
      </c>
      <c r="D1869" s="28" t="s">
        <v>2060</v>
      </c>
      <c r="E1869" s="107">
        <v>7.5333333333333332</v>
      </c>
      <c r="F1869" s="27" t="s">
        <v>9</v>
      </c>
      <c r="G1869" s="29" t="s">
        <v>8146</v>
      </c>
      <c r="H1869" s="110" t="s">
        <v>6032</v>
      </c>
    </row>
    <row r="1870" spans="1:8" ht="17.25" customHeight="1">
      <c r="A1870" s="27" t="s">
        <v>13</v>
      </c>
      <c r="B1870" s="33" t="s">
        <v>9350</v>
      </c>
      <c r="C1870" s="35" t="s">
        <v>114</v>
      </c>
      <c r="D1870" s="28" t="s">
        <v>2061</v>
      </c>
      <c r="E1870" s="107">
        <v>7.55</v>
      </c>
      <c r="F1870" s="27" t="s">
        <v>9</v>
      </c>
      <c r="G1870" s="29" t="s">
        <v>8146</v>
      </c>
      <c r="H1870" s="110" t="s">
        <v>6033</v>
      </c>
    </row>
    <row r="1871" spans="1:8" ht="17.25" customHeight="1">
      <c r="A1871" s="27" t="s">
        <v>13</v>
      </c>
      <c r="B1871" s="33" t="s">
        <v>9350</v>
      </c>
      <c r="C1871" s="35" t="s">
        <v>114</v>
      </c>
      <c r="D1871" s="28" t="s">
        <v>2062</v>
      </c>
      <c r="E1871" s="107">
        <v>6.8833333333333337</v>
      </c>
      <c r="F1871" s="27" t="s">
        <v>9</v>
      </c>
      <c r="G1871" s="29" t="s">
        <v>8146</v>
      </c>
      <c r="H1871" s="110" t="s">
        <v>6034</v>
      </c>
    </row>
    <row r="1872" spans="1:8" ht="17.25" customHeight="1">
      <c r="A1872" s="27" t="s">
        <v>13</v>
      </c>
      <c r="B1872" s="33" t="s">
        <v>9350</v>
      </c>
      <c r="C1872" s="35" t="s">
        <v>114</v>
      </c>
      <c r="D1872" s="28" t="s">
        <v>2063</v>
      </c>
      <c r="E1872" s="107">
        <v>7.2</v>
      </c>
      <c r="F1872" s="27" t="s">
        <v>9</v>
      </c>
      <c r="G1872" s="29" t="s">
        <v>8146</v>
      </c>
      <c r="H1872" s="110" t="s">
        <v>6035</v>
      </c>
    </row>
    <row r="1873" spans="1:8" ht="17.25" customHeight="1">
      <c r="A1873" s="27" t="s">
        <v>13</v>
      </c>
      <c r="B1873" s="33" t="s">
        <v>9350</v>
      </c>
      <c r="C1873" s="35" t="s">
        <v>114</v>
      </c>
      <c r="D1873" s="28" t="s">
        <v>2064</v>
      </c>
      <c r="E1873" s="107">
        <v>7.1</v>
      </c>
      <c r="F1873" s="27" t="s">
        <v>9</v>
      </c>
      <c r="G1873" s="29" t="s">
        <v>8146</v>
      </c>
      <c r="H1873" s="110" t="s">
        <v>6036</v>
      </c>
    </row>
    <row r="1874" spans="1:8" ht="17.25" customHeight="1">
      <c r="A1874" s="27" t="s">
        <v>13</v>
      </c>
      <c r="B1874" s="33" t="s">
        <v>9350</v>
      </c>
      <c r="C1874" s="35" t="s">
        <v>114</v>
      </c>
      <c r="D1874" s="28" t="s">
        <v>2065</v>
      </c>
      <c r="E1874" s="107">
        <v>8.1999999999999993</v>
      </c>
      <c r="F1874" s="27" t="s">
        <v>9</v>
      </c>
      <c r="G1874" s="29" t="s">
        <v>8146</v>
      </c>
      <c r="H1874" s="110" t="s">
        <v>6037</v>
      </c>
    </row>
    <row r="1875" spans="1:8" ht="17.25" customHeight="1">
      <c r="A1875" s="27" t="s">
        <v>13</v>
      </c>
      <c r="B1875" s="33" t="s">
        <v>9350</v>
      </c>
      <c r="C1875" s="35" t="s">
        <v>114</v>
      </c>
      <c r="D1875" s="28" t="s">
        <v>2066</v>
      </c>
      <c r="E1875" s="107">
        <v>8.6666666666666661</v>
      </c>
      <c r="F1875" s="27" t="s">
        <v>9</v>
      </c>
      <c r="G1875" s="29" t="s">
        <v>8146</v>
      </c>
      <c r="H1875" s="110" t="s">
        <v>6038</v>
      </c>
    </row>
    <row r="1876" spans="1:8" ht="17.25" customHeight="1">
      <c r="A1876" s="27" t="s">
        <v>13</v>
      </c>
      <c r="B1876" s="33" t="s">
        <v>9350</v>
      </c>
      <c r="C1876" s="35" t="s">
        <v>114</v>
      </c>
      <c r="D1876" s="28" t="s">
        <v>2067</v>
      </c>
      <c r="E1876" s="107">
        <v>7.3833333333333337</v>
      </c>
      <c r="F1876" s="27" t="s">
        <v>9</v>
      </c>
      <c r="G1876" s="29" t="s">
        <v>8146</v>
      </c>
      <c r="H1876" s="110" t="s">
        <v>6039</v>
      </c>
    </row>
    <row r="1877" spans="1:8" ht="17.25" customHeight="1">
      <c r="A1877" s="27" t="s">
        <v>13</v>
      </c>
      <c r="B1877" s="33" t="s">
        <v>9350</v>
      </c>
      <c r="C1877" s="35" t="s">
        <v>114</v>
      </c>
      <c r="D1877" s="28" t="s">
        <v>2068</v>
      </c>
      <c r="E1877" s="107">
        <v>8</v>
      </c>
      <c r="F1877" s="27" t="s">
        <v>9</v>
      </c>
      <c r="G1877" s="29" t="s">
        <v>8146</v>
      </c>
      <c r="H1877" s="110" t="s">
        <v>6040</v>
      </c>
    </row>
    <row r="1878" spans="1:8" ht="17.25" customHeight="1">
      <c r="A1878" s="27" t="s">
        <v>13</v>
      </c>
      <c r="B1878" s="33" t="s">
        <v>9350</v>
      </c>
      <c r="C1878" s="35" t="s">
        <v>114</v>
      </c>
      <c r="D1878" s="28" t="s">
        <v>2069</v>
      </c>
      <c r="E1878" s="107">
        <v>6.15</v>
      </c>
      <c r="F1878" s="27" t="s">
        <v>9</v>
      </c>
      <c r="G1878" s="29" t="s">
        <v>8146</v>
      </c>
      <c r="H1878" s="110" t="s">
        <v>6041</v>
      </c>
    </row>
    <row r="1879" spans="1:8" ht="17.25" customHeight="1">
      <c r="A1879" s="27" t="s">
        <v>13</v>
      </c>
      <c r="B1879" s="33" t="s">
        <v>9350</v>
      </c>
      <c r="C1879" s="35" t="s">
        <v>114</v>
      </c>
      <c r="D1879" s="28" t="s">
        <v>2070</v>
      </c>
      <c r="E1879" s="107">
        <v>7.55</v>
      </c>
      <c r="F1879" s="27" t="s">
        <v>9</v>
      </c>
      <c r="G1879" s="29" t="s">
        <v>8146</v>
      </c>
      <c r="H1879" s="110" t="s">
        <v>6042</v>
      </c>
    </row>
    <row r="1880" spans="1:8" ht="17.25" customHeight="1">
      <c r="A1880" s="27" t="s">
        <v>13</v>
      </c>
      <c r="B1880" s="33" t="s">
        <v>9350</v>
      </c>
      <c r="C1880" s="35" t="s">
        <v>114</v>
      </c>
      <c r="D1880" s="28" t="s">
        <v>2071</v>
      </c>
      <c r="E1880" s="107">
        <v>6.2666666666666666</v>
      </c>
      <c r="F1880" s="27" t="s">
        <v>9</v>
      </c>
      <c r="G1880" s="29" t="s">
        <v>8146</v>
      </c>
      <c r="H1880" s="110" t="s">
        <v>6043</v>
      </c>
    </row>
    <row r="1881" spans="1:8" ht="17.25" customHeight="1">
      <c r="A1881" s="27" t="s">
        <v>13</v>
      </c>
      <c r="B1881" s="33" t="s">
        <v>9350</v>
      </c>
      <c r="C1881" s="35" t="s">
        <v>114</v>
      </c>
      <c r="D1881" s="28" t="s">
        <v>2072</v>
      </c>
      <c r="E1881" s="107">
        <v>6.7666666666666666</v>
      </c>
      <c r="F1881" s="27" t="s">
        <v>9</v>
      </c>
      <c r="G1881" s="29" t="s">
        <v>8146</v>
      </c>
      <c r="H1881" s="110" t="s">
        <v>6044</v>
      </c>
    </row>
    <row r="1882" spans="1:8" ht="17.25" customHeight="1">
      <c r="A1882" s="27" t="s">
        <v>13</v>
      </c>
      <c r="B1882" s="33" t="s">
        <v>9350</v>
      </c>
      <c r="C1882" s="35" t="s">
        <v>114</v>
      </c>
      <c r="D1882" s="28" t="s">
        <v>2073</v>
      </c>
      <c r="E1882" s="107">
        <v>6.85</v>
      </c>
      <c r="F1882" s="27" t="s">
        <v>9</v>
      </c>
      <c r="G1882" s="29" t="s">
        <v>8146</v>
      </c>
      <c r="H1882" s="110" t="s">
        <v>6045</v>
      </c>
    </row>
    <row r="1883" spans="1:8" ht="17.25" customHeight="1">
      <c r="A1883" s="27" t="s">
        <v>13</v>
      </c>
      <c r="B1883" s="33" t="s">
        <v>9350</v>
      </c>
      <c r="C1883" s="35" t="s">
        <v>114</v>
      </c>
      <c r="D1883" s="28" t="s">
        <v>2074</v>
      </c>
      <c r="E1883" s="107">
        <v>7.45</v>
      </c>
      <c r="F1883" s="27" t="s">
        <v>9</v>
      </c>
      <c r="G1883" s="29" t="s">
        <v>8146</v>
      </c>
      <c r="H1883" s="110" t="s">
        <v>6046</v>
      </c>
    </row>
    <row r="1884" spans="1:8" ht="17.25" customHeight="1">
      <c r="A1884" s="27" t="s">
        <v>13</v>
      </c>
      <c r="B1884" s="33" t="s">
        <v>9350</v>
      </c>
      <c r="C1884" s="35" t="s">
        <v>114</v>
      </c>
      <c r="D1884" s="28" t="s">
        <v>2075</v>
      </c>
      <c r="E1884" s="107">
        <v>6.666666666666667</v>
      </c>
      <c r="F1884" s="27" t="s">
        <v>9</v>
      </c>
      <c r="G1884" s="29" t="s">
        <v>8146</v>
      </c>
      <c r="H1884" s="110" t="s">
        <v>6047</v>
      </c>
    </row>
    <row r="1885" spans="1:8" ht="17.25" customHeight="1">
      <c r="A1885" s="27" t="s">
        <v>13</v>
      </c>
      <c r="B1885" s="33" t="s">
        <v>9350</v>
      </c>
      <c r="C1885" s="35" t="s">
        <v>114</v>
      </c>
      <c r="D1885" s="28" t="s">
        <v>2076</v>
      </c>
      <c r="E1885" s="107">
        <v>6.9666666666666668</v>
      </c>
      <c r="F1885" s="27" t="s">
        <v>9</v>
      </c>
      <c r="G1885" s="29" t="s">
        <v>8146</v>
      </c>
      <c r="H1885" s="110" t="s">
        <v>6048</v>
      </c>
    </row>
    <row r="1886" spans="1:8" ht="17.25" customHeight="1">
      <c r="A1886" s="27" t="s">
        <v>13</v>
      </c>
      <c r="B1886" s="33" t="s">
        <v>9350</v>
      </c>
      <c r="C1886" s="35" t="s">
        <v>114</v>
      </c>
      <c r="D1886" s="28" t="s">
        <v>2077</v>
      </c>
      <c r="E1886" s="107">
        <v>6.2</v>
      </c>
      <c r="F1886" s="27" t="s">
        <v>9</v>
      </c>
      <c r="G1886" s="29" t="s">
        <v>8146</v>
      </c>
      <c r="H1886" s="110" t="s">
        <v>6049</v>
      </c>
    </row>
    <row r="1887" spans="1:8" ht="17.25" customHeight="1">
      <c r="A1887" s="27" t="s">
        <v>13</v>
      </c>
      <c r="B1887" s="33" t="s">
        <v>9353</v>
      </c>
      <c r="C1887" s="35" t="s">
        <v>76</v>
      </c>
      <c r="D1887" s="28" t="s">
        <v>2078</v>
      </c>
      <c r="E1887" s="107">
        <v>7.2666666666666666</v>
      </c>
      <c r="F1887" s="27" t="s">
        <v>9</v>
      </c>
      <c r="G1887" s="29" t="s">
        <v>8146</v>
      </c>
      <c r="H1887" s="110" t="s">
        <v>6050</v>
      </c>
    </row>
    <row r="1888" spans="1:8" ht="17.25" customHeight="1">
      <c r="A1888" s="27" t="s">
        <v>13</v>
      </c>
      <c r="B1888" s="33" t="s">
        <v>9353</v>
      </c>
      <c r="C1888" s="35" t="s">
        <v>76</v>
      </c>
      <c r="D1888" s="28" t="s">
        <v>2079</v>
      </c>
      <c r="E1888" s="107">
        <v>6.4833333333333334</v>
      </c>
      <c r="F1888" s="27" t="s">
        <v>9</v>
      </c>
      <c r="G1888" s="29" t="s">
        <v>8146</v>
      </c>
      <c r="H1888" s="110" t="s">
        <v>6051</v>
      </c>
    </row>
    <row r="1889" spans="1:8" ht="17.25" customHeight="1">
      <c r="A1889" s="27" t="s">
        <v>13</v>
      </c>
      <c r="B1889" s="33" t="s">
        <v>9353</v>
      </c>
      <c r="C1889" s="35" t="s">
        <v>76</v>
      </c>
      <c r="D1889" s="28" t="s">
        <v>2080</v>
      </c>
      <c r="E1889" s="107">
        <v>5.916666666666667</v>
      </c>
      <c r="F1889" s="27" t="s">
        <v>9</v>
      </c>
      <c r="G1889" s="29" t="s">
        <v>8146</v>
      </c>
      <c r="H1889" s="110" t="s">
        <v>6052</v>
      </c>
    </row>
    <row r="1890" spans="1:8" ht="17.25" customHeight="1">
      <c r="A1890" s="27" t="s">
        <v>13</v>
      </c>
      <c r="B1890" s="33" t="s">
        <v>9353</v>
      </c>
      <c r="C1890" s="35" t="s">
        <v>76</v>
      </c>
      <c r="D1890" s="28" t="s">
        <v>2081</v>
      </c>
      <c r="E1890" s="107">
        <v>5.95</v>
      </c>
      <c r="F1890" s="27" t="s">
        <v>9</v>
      </c>
      <c r="G1890" s="29" t="s">
        <v>8146</v>
      </c>
      <c r="H1890" s="110" t="s">
        <v>6053</v>
      </c>
    </row>
    <row r="1891" spans="1:8" ht="17.25" customHeight="1">
      <c r="A1891" s="27" t="s">
        <v>13</v>
      </c>
      <c r="B1891" s="33" t="s">
        <v>9353</v>
      </c>
      <c r="C1891" s="35" t="s">
        <v>76</v>
      </c>
      <c r="D1891" s="28" t="s">
        <v>2082</v>
      </c>
      <c r="E1891" s="107">
        <v>5.583333333333333</v>
      </c>
      <c r="F1891" s="27" t="s">
        <v>9</v>
      </c>
      <c r="G1891" s="29" t="s">
        <v>8146</v>
      </c>
      <c r="H1891" s="110" t="s">
        <v>6054</v>
      </c>
    </row>
    <row r="1892" spans="1:8" ht="17.25" customHeight="1">
      <c r="A1892" s="27" t="s">
        <v>13</v>
      </c>
      <c r="B1892" s="33" t="s">
        <v>9353</v>
      </c>
      <c r="C1892" s="35" t="s">
        <v>76</v>
      </c>
      <c r="D1892" s="28" t="s">
        <v>2083</v>
      </c>
      <c r="E1892" s="107">
        <v>6.6333333333333337</v>
      </c>
      <c r="F1892" s="27" t="s">
        <v>9</v>
      </c>
      <c r="G1892" s="29" t="s">
        <v>8146</v>
      </c>
      <c r="H1892" s="110" t="s">
        <v>6055</v>
      </c>
    </row>
    <row r="1893" spans="1:8" ht="17.25" customHeight="1">
      <c r="A1893" s="27" t="s">
        <v>13</v>
      </c>
      <c r="B1893" s="33" t="s">
        <v>9353</v>
      </c>
      <c r="C1893" s="35" t="s">
        <v>76</v>
      </c>
      <c r="D1893" s="28" t="s">
        <v>2084</v>
      </c>
      <c r="E1893" s="107">
        <v>4.75</v>
      </c>
      <c r="F1893" s="27" t="s">
        <v>9</v>
      </c>
      <c r="G1893" s="29" t="s">
        <v>8146</v>
      </c>
      <c r="H1893" s="110" t="s">
        <v>6056</v>
      </c>
    </row>
    <row r="1894" spans="1:8" ht="17.25" customHeight="1">
      <c r="A1894" s="27" t="s">
        <v>13</v>
      </c>
      <c r="B1894" s="33" t="s">
        <v>9353</v>
      </c>
      <c r="C1894" s="35" t="s">
        <v>76</v>
      </c>
      <c r="D1894" s="28" t="s">
        <v>2085</v>
      </c>
      <c r="E1894" s="107">
        <v>5.5666666666666664</v>
      </c>
      <c r="F1894" s="27" t="s">
        <v>9</v>
      </c>
      <c r="G1894" s="29" t="s">
        <v>8146</v>
      </c>
      <c r="H1894" s="110" t="s">
        <v>6057</v>
      </c>
    </row>
    <row r="1895" spans="1:8" ht="17.25" customHeight="1">
      <c r="A1895" s="27" t="s">
        <v>13</v>
      </c>
      <c r="B1895" s="33" t="s">
        <v>9353</v>
      </c>
      <c r="C1895" s="35" t="s">
        <v>76</v>
      </c>
      <c r="D1895" s="28" t="s">
        <v>2086</v>
      </c>
      <c r="E1895" s="107">
        <v>5.2</v>
      </c>
      <c r="F1895" s="27" t="s">
        <v>9</v>
      </c>
      <c r="G1895" s="29" t="s">
        <v>8146</v>
      </c>
      <c r="H1895" s="110" t="s">
        <v>6058</v>
      </c>
    </row>
    <row r="1896" spans="1:8" ht="17.25" customHeight="1">
      <c r="A1896" s="27" t="s">
        <v>13</v>
      </c>
      <c r="B1896" s="33" t="s">
        <v>9353</v>
      </c>
      <c r="C1896" s="35" t="s">
        <v>76</v>
      </c>
      <c r="D1896" s="28" t="s">
        <v>2087</v>
      </c>
      <c r="E1896" s="107">
        <v>6.083333333333333</v>
      </c>
      <c r="F1896" s="27" t="s">
        <v>9</v>
      </c>
      <c r="G1896" s="29" t="s">
        <v>8146</v>
      </c>
      <c r="H1896" s="110" t="s">
        <v>6059</v>
      </c>
    </row>
    <row r="1897" spans="1:8" ht="17.25" customHeight="1">
      <c r="A1897" s="27" t="s">
        <v>13</v>
      </c>
      <c r="B1897" s="33" t="s">
        <v>9353</v>
      </c>
      <c r="C1897" s="35" t="s">
        <v>76</v>
      </c>
      <c r="D1897" s="28" t="s">
        <v>2088</v>
      </c>
      <c r="E1897" s="107">
        <v>6.2</v>
      </c>
      <c r="F1897" s="27" t="s">
        <v>9</v>
      </c>
      <c r="G1897" s="29" t="s">
        <v>8146</v>
      </c>
      <c r="H1897" s="110" t="s">
        <v>6060</v>
      </c>
    </row>
    <row r="1898" spans="1:8" ht="17.25" customHeight="1">
      <c r="A1898" s="27" t="s">
        <v>13</v>
      </c>
      <c r="B1898" s="33" t="s">
        <v>9353</v>
      </c>
      <c r="C1898" s="35" t="s">
        <v>76</v>
      </c>
      <c r="D1898" s="28" t="s">
        <v>2089</v>
      </c>
      <c r="E1898" s="107">
        <v>6.3833333333333337</v>
      </c>
      <c r="F1898" s="27" t="s">
        <v>9</v>
      </c>
      <c r="G1898" s="29" t="s">
        <v>8146</v>
      </c>
      <c r="H1898" s="110" t="s">
        <v>6061</v>
      </c>
    </row>
    <row r="1899" spans="1:8" ht="17.25" customHeight="1">
      <c r="A1899" s="27" t="s">
        <v>13</v>
      </c>
      <c r="B1899" s="33" t="s">
        <v>9353</v>
      </c>
      <c r="C1899" s="35" t="s">
        <v>76</v>
      </c>
      <c r="D1899" s="28" t="s">
        <v>2090</v>
      </c>
      <c r="E1899" s="107">
        <v>5.9666666666666668</v>
      </c>
      <c r="F1899" s="27" t="s">
        <v>9</v>
      </c>
      <c r="G1899" s="29" t="s">
        <v>8146</v>
      </c>
      <c r="H1899" s="110" t="s">
        <v>6062</v>
      </c>
    </row>
    <row r="1900" spans="1:8" ht="17.25" customHeight="1">
      <c r="A1900" s="27" t="s">
        <v>13</v>
      </c>
      <c r="B1900" s="33" t="s">
        <v>9353</v>
      </c>
      <c r="C1900" s="35" t="s">
        <v>76</v>
      </c>
      <c r="D1900" s="28" t="s">
        <v>2091</v>
      </c>
      <c r="E1900" s="107">
        <v>5.9</v>
      </c>
      <c r="F1900" s="27" t="s">
        <v>9</v>
      </c>
      <c r="G1900" s="29" t="s">
        <v>8146</v>
      </c>
      <c r="H1900" s="110" t="s">
        <v>6063</v>
      </c>
    </row>
    <row r="1901" spans="1:8" ht="17.25" customHeight="1">
      <c r="A1901" s="27" t="s">
        <v>13</v>
      </c>
      <c r="B1901" s="33" t="s">
        <v>9353</v>
      </c>
      <c r="C1901" s="35" t="s">
        <v>76</v>
      </c>
      <c r="D1901" s="28" t="s">
        <v>2092</v>
      </c>
      <c r="E1901" s="107">
        <v>5.9</v>
      </c>
      <c r="F1901" s="27" t="s">
        <v>9</v>
      </c>
      <c r="G1901" s="29" t="s">
        <v>8146</v>
      </c>
      <c r="H1901" s="110" t="s">
        <v>6064</v>
      </c>
    </row>
    <row r="1902" spans="1:8" ht="17.25" customHeight="1">
      <c r="A1902" s="27" t="s">
        <v>13</v>
      </c>
      <c r="B1902" s="33" t="s">
        <v>9353</v>
      </c>
      <c r="C1902" s="35" t="s">
        <v>76</v>
      </c>
      <c r="D1902" s="28" t="s">
        <v>2093</v>
      </c>
      <c r="E1902" s="107">
        <v>7.05</v>
      </c>
      <c r="F1902" s="27" t="s">
        <v>9</v>
      </c>
      <c r="G1902" s="29" t="s">
        <v>8146</v>
      </c>
      <c r="H1902" s="110" t="s">
        <v>6065</v>
      </c>
    </row>
    <row r="1903" spans="1:8" ht="17.25" customHeight="1">
      <c r="A1903" s="27" t="s">
        <v>13</v>
      </c>
      <c r="B1903" s="33" t="s">
        <v>9353</v>
      </c>
      <c r="C1903" s="35" t="s">
        <v>76</v>
      </c>
      <c r="D1903" s="28" t="s">
        <v>2094</v>
      </c>
      <c r="E1903" s="107">
        <v>7.583333333333333</v>
      </c>
      <c r="F1903" s="27" t="s">
        <v>9</v>
      </c>
      <c r="G1903" s="29" t="s">
        <v>8146</v>
      </c>
      <c r="H1903" s="110" t="s">
        <v>6066</v>
      </c>
    </row>
    <row r="1904" spans="1:8" ht="17.25" customHeight="1">
      <c r="A1904" s="27" t="s">
        <v>13</v>
      </c>
      <c r="B1904" s="33" t="s">
        <v>9353</v>
      </c>
      <c r="C1904" s="35" t="s">
        <v>76</v>
      </c>
      <c r="D1904" s="28" t="s">
        <v>2095</v>
      </c>
      <c r="E1904" s="107">
        <v>7.9</v>
      </c>
      <c r="F1904" s="27" t="s">
        <v>9</v>
      </c>
      <c r="G1904" s="29" t="s">
        <v>8146</v>
      </c>
      <c r="H1904" s="110" t="s">
        <v>6067</v>
      </c>
    </row>
    <row r="1905" spans="1:8" ht="17.25" customHeight="1">
      <c r="A1905" s="27" t="s">
        <v>13</v>
      </c>
      <c r="B1905" s="33" t="s">
        <v>9353</v>
      </c>
      <c r="C1905" s="35" t="s">
        <v>76</v>
      </c>
      <c r="D1905" s="28" t="s">
        <v>2096</v>
      </c>
      <c r="E1905" s="107">
        <v>6.9666666666666668</v>
      </c>
      <c r="F1905" s="27" t="s">
        <v>9</v>
      </c>
      <c r="G1905" s="29" t="s">
        <v>8146</v>
      </c>
      <c r="H1905" s="110" t="s">
        <v>6068</v>
      </c>
    </row>
    <row r="1906" spans="1:8" ht="17.25" customHeight="1">
      <c r="A1906" s="27" t="s">
        <v>13</v>
      </c>
      <c r="B1906" s="33" t="s">
        <v>9353</v>
      </c>
      <c r="C1906" s="35" t="s">
        <v>76</v>
      </c>
      <c r="D1906" s="28" t="s">
        <v>2097</v>
      </c>
      <c r="E1906" s="107">
        <v>6.8833333333333337</v>
      </c>
      <c r="F1906" s="27" t="s">
        <v>9</v>
      </c>
      <c r="G1906" s="29" t="s">
        <v>8146</v>
      </c>
      <c r="H1906" s="110" t="s">
        <v>6069</v>
      </c>
    </row>
    <row r="1907" spans="1:8" ht="17.25" customHeight="1">
      <c r="A1907" s="27" t="s">
        <v>13</v>
      </c>
      <c r="B1907" s="33" t="s">
        <v>9353</v>
      </c>
      <c r="C1907" s="35" t="s">
        <v>76</v>
      </c>
      <c r="D1907" s="28" t="s">
        <v>2098</v>
      </c>
      <c r="E1907" s="107">
        <v>7.0333333333333332</v>
      </c>
      <c r="F1907" s="27" t="s">
        <v>9</v>
      </c>
      <c r="G1907" s="29" t="s">
        <v>8146</v>
      </c>
      <c r="H1907" s="110" t="s">
        <v>6070</v>
      </c>
    </row>
    <row r="1908" spans="1:8" ht="17.25" customHeight="1">
      <c r="A1908" s="27" t="s">
        <v>13</v>
      </c>
      <c r="B1908" s="33" t="s">
        <v>9351</v>
      </c>
      <c r="C1908" s="35" t="s">
        <v>63</v>
      </c>
      <c r="D1908" s="28" t="s">
        <v>2099</v>
      </c>
      <c r="E1908" s="107">
        <v>8.25</v>
      </c>
      <c r="F1908" s="27" t="s">
        <v>9</v>
      </c>
      <c r="G1908" s="29" t="s">
        <v>8146</v>
      </c>
      <c r="H1908" s="110" t="s">
        <v>6071</v>
      </c>
    </row>
    <row r="1909" spans="1:8" ht="17.25" customHeight="1">
      <c r="A1909" s="27" t="s">
        <v>13</v>
      </c>
      <c r="B1909" s="33" t="s">
        <v>9351</v>
      </c>
      <c r="C1909" s="35" t="s">
        <v>63</v>
      </c>
      <c r="D1909" s="28" t="s">
        <v>2100</v>
      </c>
      <c r="E1909" s="107">
        <v>7.833333333333333</v>
      </c>
      <c r="F1909" s="27" t="s">
        <v>9</v>
      </c>
      <c r="G1909" s="29" t="s">
        <v>8146</v>
      </c>
      <c r="H1909" s="110" t="s">
        <v>6072</v>
      </c>
    </row>
    <row r="1910" spans="1:8" ht="17.25" customHeight="1">
      <c r="A1910" s="27" t="s">
        <v>13</v>
      </c>
      <c r="B1910" s="33" t="s">
        <v>9351</v>
      </c>
      <c r="C1910" s="35" t="s">
        <v>63</v>
      </c>
      <c r="D1910" s="28" t="s">
        <v>2101</v>
      </c>
      <c r="E1910" s="107">
        <v>7.3666666666666663</v>
      </c>
      <c r="F1910" s="27" t="s">
        <v>9</v>
      </c>
      <c r="G1910" s="29" t="s">
        <v>8146</v>
      </c>
      <c r="H1910" s="110" t="s">
        <v>6073</v>
      </c>
    </row>
    <row r="1911" spans="1:8" ht="17.25" customHeight="1">
      <c r="A1911" s="27" t="s">
        <v>13</v>
      </c>
      <c r="B1911" s="33" t="s">
        <v>9351</v>
      </c>
      <c r="C1911" s="35" t="s">
        <v>63</v>
      </c>
      <c r="D1911" s="28" t="s">
        <v>2102</v>
      </c>
      <c r="E1911" s="107">
        <v>6.15</v>
      </c>
      <c r="F1911" s="27" t="s">
        <v>9</v>
      </c>
      <c r="G1911" s="29" t="s">
        <v>8146</v>
      </c>
      <c r="H1911" s="110" t="s">
        <v>6074</v>
      </c>
    </row>
    <row r="1912" spans="1:8" ht="17.25" customHeight="1">
      <c r="A1912" s="27" t="s">
        <v>13</v>
      </c>
      <c r="B1912" s="33" t="s">
        <v>9351</v>
      </c>
      <c r="C1912" s="35" t="s">
        <v>63</v>
      </c>
      <c r="D1912" s="28" t="s">
        <v>2103</v>
      </c>
      <c r="E1912" s="107">
        <v>6.1333333333333337</v>
      </c>
      <c r="F1912" s="27" t="s">
        <v>9</v>
      </c>
      <c r="G1912" s="29" t="s">
        <v>8146</v>
      </c>
      <c r="H1912" s="110" t="s">
        <v>6075</v>
      </c>
    </row>
    <row r="1913" spans="1:8" ht="17.25" customHeight="1">
      <c r="A1913" s="27" t="s">
        <v>13</v>
      </c>
      <c r="B1913" s="33" t="s">
        <v>9351</v>
      </c>
      <c r="C1913" s="35" t="s">
        <v>63</v>
      </c>
      <c r="D1913" s="28" t="s">
        <v>2104</v>
      </c>
      <c r="E1913" s="107">
        <v>6.25</v>
      </c>
      <c r="F1913" s="27" t="s">
        <v>9</v>
      </c>
      <c r="G1913" s="29" t="s">
        <v>8146</v>
      </c>
      <c r="H1913" s="110" t="s">
        <v>6076</v>
      </c>
    </row>
    <row r="1914" spans="1:8" ht="17.25" customHeight="1">
      <c r="A1914" s="27" t="s">
        <v>13</v>
      </c>
      <c r="B1914" s="33" t="s">
        <v>9351</v>
      </c>
      <c r="C1914" s="35" t="s">
        <v>63</v>
      </c>
      <c r="D1914" s="28" t="s">
        <v>2105</v>
      </c>
      <c r="E1914" s="107">
        <v>6.3166666666666664</v>
      </c>
      <c r="F1914" s="27" t="s">
        <v>9</v>
      </c>
      <c r="G1914" s="29" t="s">
        <v>8146</v>
      </c>
      <c r="H1914" s="110" t="s">
        <v>6077</v>
      </c>
    </row>
    <row r="1915" spans="1:8" ht="17.25" customHeight="1">
      <c r="A1915" s="27" t="s">
        <v>13</v>
      </c>
      <c r="B1915" s="33" t="s">
        <v>9351</v>
      </c>
      <c r="C1915" s="35" t="s">
        <v>63</v>
      </c>
      <c r="D1915" s="28" t="s">
        <v>2106</v>
      </c>
      <c r="E1915" s="107">
        <v>6.7833333333333332</v>
      </c>
      <c r="F1915" s="27" t="s">
        <v>9</v>
      </c>
      <c r="G1915" s="29" t="s">
        <v>8146</v>
      </c>
      <c r="H1915" s="110" t="s">
        <v>6078</v>
      </c>
    </row>
    <row r="1916" spans="1:8" ht="17.25" customHeight="1">
      <c r="A1916" s="27" t="s">
        <v>13</v>
      </c>
      <c r="B1916" s="33" t="s">
        <v>9351</v>
      </c>
      <c r="C1916" s="35" t="s">
        <v>63</v>
      </c>
      <c r="D1916" s="28" t="s">
        <v>2107</v>
      </c>
      <c r="E1916" s="107">
        <v>7.333333333333333</v>
      </c>
      <c r="F1916" s="27" t="s">
        <v>9</v>
      </c>
      <c r="G1916" s="29" t="s">
        <v>8146</v>
      </c>
      <c r="H1916" s="110" t="s">
        <v>6079</v>
      </c>
    </row>
    <row r="1917" spans="1:8" ht="17.25" customHeight="1">
      <c r="A1917" s="27" t="s">
        <v>13</v>
      </c>
      <c r="B1917" s="33" t="s">
        <v>9351</v>
      </c>
      <c r="C1917" s="35" t="s">
        <v>63</v>
      </c>
      <c r="D1917" s="28" t="s">
        <v>2108</v>
      </c>
      <c r="E1917" s="107">
        <v>7.083333333333333</v>
      </c>
      <c r="F1917" s="27" t="s">
        <v>9</v>
      </c>
      <c r="G1917" s="29" t="s">
        <v>8146</v>
      </c>
      <c r="H1917" s="110" t="s">
        <v>6080</v>
      </c>
    </row>
    <row r="1918" spans="1:8" ht="17.25" customHeight="1">
      <c r="A1918" s="27" t="s">
        <v>13</v>
      </c>
      <c r="B1918" s="33" t="s">
        <v>9351</v>
      </c>
      <c r="C1918" s="35" t="s">
        <v>63</v>
      </c>
      <c r="D1918" s="28" t="s">
        <v>2109</v>
      </c>
      <c r="E1918" s="107">
        <v>6.45</v>
      </c>
      <c r="F1918" s="27" t="s">
        <v>9</v>
      </c>
      <c r="G1918" s="29" t="s">
        <v>8146</v>
      </c>
      <c r="H1918" s="110" t="s">
        <v>6081</v>
      </c>
    </row>
    <row r="1919" spans="1:8" ht="17.25" customHeight="1">
      <c r="A1919" s="27" t="s">
        <v>13</v>
      </c>
      <c r="B1919" s="33" t="s">
        <v>9351</v>
      </c>
      <c r="C1919" s="35" t="s">
        <v>63</v>
      </c>
      <c r="D1919" s="28" t="s">
        <v>2110</v>
      </c>
      <c r="E1919" s="107">
        <v>5.416666666666667</v>
      </c>
      <c r="F1919" s="27" t="s">
        <v>9</v>
      </c>
      <c r="G1919" s="29" t="s">
        <v>8146</v>
      </c>
      <c r="H1919" s="110" t="s">
        <v>6082</v>
      </c>
    </row>
    <row r="1920" spans="1:8" ht="17.25" customHeight="1">
      <c r="A1920" s="27" t="s">
        <v>13</v>
      </c>
      <c r="B1920" s="33" t="s">
        <v>9351</v>
      </c>
      <c r="C1920" s="35" t="s">
        <v>63</v>
      </c>
      <c r="D1920" s="28" t="s">
        <v>2111</v>
      </c>
      <c r="E1920" s="107">
        <v>6.25</v>
      </c>
      <c r="F1920" s="27" t="s">
        <v>9</v>
      </c>
      <c r="G1920" s="29" t="s">
        <v>8146</v>
      </c>
      <c r="H1920" s="110" t="s">
        <v>6083</v>
      </c>
    </row>
    <row r="1921" spans="1:8" ht="17.25" customHeight="1">
      <c r="A1921" s="27" t="s">
        <v>13</v>
      </c>
      <c r="B1921" s="33" t="s">
        <v>9351</v>
      </c>
      <c r="C1921" s="35" t="s">
        <v>63</v>
      </c>
      <c r="D1921" s="28" t="s">
        <v>2112</v>
      </c>
      <c r="E1921" s="107">
        <v>6.4</v>
      </c>
      <c r="F1921" s="27" t="s">
        <v>9</v>
      </c>
      <c r="G1921" s="29" t="s">
        <v>8146</v>
      </c>
      <c r="H1921" s="110" t="s">
        <v>6084</v>
      </c>
    </row>
    <row r="1922" spans="1:8" ht="17.25" customHeight="1">
      <c r="A1922" s="27" t="s">
        <v>13</v>
      </c>
      <c r="B1922" s="33" t="s">
        <v>9351</v>
      </c>
      <c r="C1922" s="35" t="s">
        <v>63</v>
      </c>
      <c r="D1922" s="28" t="s">
        <v>2113</v>
      </c>
      <c r="E1922" s="107">
        <v>6.5</v>
      </c>
      <c r="F1922" s="27" t="s">
        <v>9</v>
      </c>
      <c r="G1922" s="29" t="s">
        <v>8146</v>
      </c>
      <c r="H1922" s="110" t="s">
        <v>6085</v>
      </c>
    </row>
    <row r="1923" spans="1:8" ht="17.25" customHeight="1">
      <c r="A1923" s="27" t="s">
        <v>13</v>
      </c>
      <c r="B1923" s="33" t="s">
        <v>9351</v>
      </c>
      <c r="C1923" s="35" t="s">
        <v>63</v>
      </c>
      <c r="D1923" s="28" t="s">
        <v>2114</v>
      </c>
      <c r="E1923" s="107">
        <v>6.083333333333333</v>
      </c>
      <c r="F1923" s="27" t="s">
        <v>9</v>
      </c>
      <c r="G1923" s="29" t="s">
        <v>8146</v>
      </c>
      <c r="H1923" s="110" t="s">
        <v>6086</v>
      </c>
    </row>
    <row r="1924" spans="1:8" ht="17.25" customHeight="1">
      <c r="A1924" s="27" t="s">
        <v>13</v>
      </c>
      <c r="B1924" s="33" t="s">
        <v>9351</v>
      </c>
      <c r="C1924" s="35" t="s">
        <v>63</v>
      </c>
      <c r="D1924" s="28" t="s">
        <v>2115</v>
      </c>
      <c r="E1924" s="107">
        <v>6.9666666666666668</v>
      </c>
      <c r="F1924" s="27" t="s">
        <v>9</v>
      </c>
      <c r="G1924" s="29" t="s">
        <v>8146</v>
      </c>
      <c r="H1924" s="110" t="s">
        <v>6087</v>
      </c>
    </row>
    <row r="1925" spans="1:8" ht="17.25" customHeight="1">
      <c r="A1925" s="27" t="s">
        <v>13</v>
      </c>
      <c r="B1925" s="33" t="s">
        <v>9351</v>
      </c>
      <c r="C1925" s="35" t="s">
        <v>63</v>
      </c>
      <c r="D1925" s="28" t="s">
        <v>2116</v>
      </c>
      <c r="E1925" s="107">
        <v>6.2166666666666668</v>
      </c>
      <c r="F1925" s="27" t="s">
        <v>9</v>
      </c>
      <c r="G1925" s="29" t="s">
        <v>8146</v>
      </c>
      <c r="H1925" s="110" t="s">
        <v>6088</v>
      </c>
    </row>
    <row r="1926" spans="1:8" ht="17.25" customHeight="1">
      <c r="A1926" s="27" t="s">
        <v>13</v>
      </c>
      <c r="B1926" s="33" t="s">
        <v>9351</v>
      </c>
      <c r="C1926" s="35" t="s">
        <v>63</v>
      </c>
      <c r="D1926" s="28" t="s">
        <v>2117</v>
      </c>
      <c r="E1926" s="107">
        <v>6.7166666666666668</v>
      </c>
      <c r="F1926" s="27" t="s">
        <v>9</v>
      </c>
      <c r="G1926" s="29" t="s">
        <v>8146</v>
      </c>
      <c r="H1926" s="110" t="s">
        <v>6089</v>
      </c>
    </row>
    <row r="1927" spans="1:8" ht="17.25" customHeight="1">
      <c r="A1927" s="27" t="s">
        <v>13</v>
      </c>
      <c r="B1927" s="33" t="s">
        <v>9351</v>
      </c>
      <c r="C1927" s="35" t="s">
        <v>63</v>
      </c>
      <c r="D1927" s="28" t="s">
        <v>2118</v>
      </c>
      <c r="E1927" s="107">
        <v>7.4666666666666668</v>
      </c>
      <c r="F1927" s="27" t="s">
        <v>9</v>
      </c>
      <c r="G1927" s="29" t="s">
        <v>8146</v>
      </c>
      <c r="H1927" s="110" t="s">
        <v>6090</v>
      </c>
    </row>
    <row r="1928" spans="1:8" ht="17.25" customHeight="1">
      <c r="A1928" s="27" t="s">
        <v>13</v>
      </c>
      <c r="B1928" s="33" t="s">
        <v>9351</v>
      </c>
      <c r="C1928" s="35" t="s">
        <v>63</v>
      </c>
      <c r="D1928" s="28" t="s">
        <v>2119</v>
      </c>
      <c r="E1928" s="107">
        <v>5.55</v>
      </c>
      <c r="F1928" s="27" t="s">
        <v>9</v>
      </c>
      <c r="G1928" s="29" t="s">
        <v>8146</v>
      </c>
      <c r="H1928" s="110" t="s">
        <v>6091</v>
      </c>
    </row>
    <row r="1929" spans="1:8" ht="17.25" customHeight="1">
      <c r="A1929" s="27" t="s">
        <v>13</v>
      </c>
      <c r="B1929" s="33" t="s">
        <v>9351</v>
      </c>
      <c r="C1929" s="35" t="s">
        <v>63</v>
      </c>
      <c r="D1929" s="28" t="s">
        <v>2120</v>
      </c>
      <c r="E1929" s="107">
        <v>6.6</v>
      </c>
      <c r="F1929" s="27" t="s">
        <v>9</v>
      </c>
      <c r="G1929" s="29" t="s">
        <v>8146</v>
      </c>
      <c r="H1929" s="110" t="s">
        <v>6092</v>
      </c>
    </row>
    <row r="1930" spans="1:8" ht="17.25" customHeight="1">
      <c r="A1930" s="27" t="s">
        <v>13</v>
      </c>
      <c r="B1930" s="33" t="s">
        <v>9351</v>
      </c>
      <c r="C1930" s="35" t="s">
        <v>63</v>
      </c>
      <c r="D1930" s="28" t="s">
        <v>2121</v>
      </c>
      <c r="E1930" s="107">
        <v>5.7833333333333332</v>
      </c>
      <c r="F1930" s="27" t="s">
        <v>9</v>
      </c>
      <c r="G1930" s="29" t="s">
        <v>8146</v>
      </c>
      <c r="H1930" s="110" t="s">
        <v>6093</v>
      </c>
    </row>
    <row r="1931" spans="1:8" ht="17.25" customHeight="1">
      <c r="A1931" s="27" t="s">
        <v>13</v>
      </c>
      <c r="B1931" s="33" t="s">
        <v>9351</v>
      </c>
      <c r="C1931" s="35" t="s">
        <v>63</v>
      </c>
      <c r="D1931" s="28" t="s">
        <v>2122</v>
      </c>
      <c r="E1931" s="107">
        <v>5.5666666666666664</v>
      </c>
      <c r="F1931" s="27" t="s">
        <v>9</v>
      </c>
      <c r="G1931" s="29" t="s">
        <v>8146</v>
      </c>
      <c r="H1931" s="110" t="s">
        <v>6094</v>
      </c>
    </row>
    <row r="1932" spans="1:8" ht="17.25" customHeight="1">
      <c r="A1932" s="27" t="s">
        <v>13</v>
      </c>
      <c r="B1932" s="33" t="s">
        <v>9351</v>
      </c>
      <c r="C1932" s="35" t="s">
        <v>63</v>
      </c>
      <c r="D1932" s="28" t="s">
        <v>2123</v>
      </c>
      <c r="E1932" s="107">
        <v>6.35</v>
      </c>
      <c r="F1932" s="27" t="s">
        <v>9</v>
      </c>
      <c r="G1932" s="29" t="s">
        <v>8146</v>
      </c>
      <c r="H1932" s="110" t="s">
        <v>6095</v>
      </c>
    </row>
    <row r="1933" spans="1:8" ht="17.25" customHeight="1">
      <c r="A1933" s="27" t="s">
        <v>13</v>
      </c>
      <c r="B1933" s="33" t="s">
        <v>9351</v>
      </c>
      <c r="C1933" s="35" t="s">
        <v>63</v>
      </c>
      <c r="D1933" s="28" t="s">
        <v>2124</v>
      </c>
      <c r="E1933" s="107">
        <v>6.1166666666666663</v>
      </c>
      <c r="F1933" s="27" t="s">
        <v>9</v>
      </c>
      <c r="G1933" s="29" t="s">
        <v>8146</v>
      </c>
      <c r="H1933" s="110" t="s">
        <v>6096</v>
      </c>
    </row>
    <row r="1934" spans="1:8" ht="17.25" customHeight="1">
      <c r="A1934" s="27" t="s">
        <v>13</v>
      </c>
      <c r="B1934" s="33" t="s">
        <v>9353</v>
      </c>
      <c r="C1934" s="35" t="s">
        <v>122</v>
      </c>
      <c r="D1934" s="28" t="s">
        <v>2125</v>
      </c>
      <c r="E1934" s="107">
        <v>6.666666666666667</v>
      </c>
      <c r="F1934" s="27" t="s">
        <v>9</v>
      </c>
      <c r="G1934" s="29" t="s">
        <v>8146</v>
      </c>
      <c r="H1934" s="110" t="s">
        <v>6097</v>
      </c>
    </row>
    <row r="1935" spans="1:8" ht="17.25" customHeight="1">
      <c r="A1935" s="27" t="s">
        <v>13</v>
      </c>
      <c r="B1935" s="33" t="s">
        <v>9353</v>
      </c>
      <c r="C1935" s="35" t="s">
        <v>122</v>
      </c>
      <c r="D1935" s="28" t="s">
        <v>2126</v>
      </c>
      <c r="E1935" s="107">
        <v>6.3166666666666664</v>
      </c>
      <c r="F1935" s="27" t="s">
        <v>9</v>
      </c>
      <c r="G1935" s="29" t="s">
        <v>8146</v>
      </c>
      <c r="H1935" s="110" t="s">
        <v>6098</v>
      </c>
    </row>
    <row r="1936" spans="1:8" ht="17.25" customHeight="1">
      <c r="A1936" s="27" t="s">
        <v>13</v>
      </c>
      <c r="B1936" s="33" t="s">
        <v>9353</v>
      </c>
      <c r="C1936" s="35" t="s">
        <v>122</v>
      </c>
      <c r="D1936" s="28" t="s">
        <v>2127</v>
      </c>
      <c r="E1936" s="107">
        <v>6.4333333333333336</v>
      </c>
      <c r="F1936" s="27" t="s">
        <v>9</v>
      </c>
      <c r="G1936" s="29" t="s">
        <v>8146</v>
      </c>
      <c r="H1936" s="110" t="s">
        <v>6099</v>
      </c>
    </row>
    <row r="1937" spans="1:8" ht="17.25" customHeight="1">
      <c r="A1937" s="27" t="s">
        <v>13</v>
      </c>
      <c r="B1937" s="33" t="s">
        <v>9353</v>
      </c>
      <c r="C1937" s="35" t="s">
        <v>122</v>
      </c>
      <c r="D1937" s="28" t="s">
        <v>2128</v>
      </c>
      <c r="E1937" s="107">
        <v>7.7666666666666666</v>
      </c>
      <c r="F1937" s="27" t="s">
        <v>9</v>
      </c>
      <c r="G1937" s="29" t="s">
        <v>8146</v>
      </c>
      <c r="H1937" s="110" t="s">
        <v>6100</v>
      </c>
    </row>
    <row r="1938" spans="1:8" ht="17.25" customHeight="1">
      <c r="A1938" s="27" t="s">
        <v>13</v>
      </c>
      <c r="B1938" s="33" t="s">
        <v>9353</v>
      </c>
      <c r="C1938" s="35" t="s">
        <v>122</v>
      </c>
      <c r="D1938" s="28" t="s">
        <v>2129</v>
      </c>
      <c r="E1938" s="107">
        <v>7.45</v>
      </c>
      <c r="F1938" s="27" t="s">
        <v>9</v>
      </c>
      <c r="G1938" s="29" t="s">
        <v>8146</v>
      </c>
      <c r="H1938" s="110" t="s">
        <v>6101</v>
      </c>
    </row>
    <row r="1939" spans="1:8" ht="17.25" customHeight="1">
      <c r="A1939" s="27" t="s">
        <v>13</v>
      </c>
      <c r="B1939" s="33" t="s">
        <v>9353</v>
      </c>
      <c r="C1939" s="35" t="s">
        <v>122</v>
      </c>
      <c r="D1939" s="28" t="s">
        <v>2130</v>
      </c>
      <c r="E1939" s="107">
        <v>7.35</v>
      </c>
      <c r="F1939" s="27" t="s">
        <v>9</v>
      </c>
      <c r="G1939" s="29" t="s">
        <v>8146</v>
      </c>
      <c r="H1939" s="110" t="s">
        <v>6102</v>
      </c>
    </row>
    <row r="1940" spans="1:8" ht="17.25" customHeight="1">
      <c r="A1940" s="27" t="s">
        <v>13</v>
      </c>
      <c r="B1940" s="33" t="s">
        <v>9353</v>
      </c>
      <c r="C1940" s="35" t="s">
        <v>122</v>
      </c>
      <c r="D1940" s="28" t="s">
        <v>2131</v>
      </c>
      <c r="E1940" s="107">
        <v>8.5166666666666675</v>
      </c>
      <c r="F1940" s="27" t="s">
        <v>9</v>
      </c>
      <c r="G1940" s="29" t="s">
        <v>8146</v>
      </c>
      <c r="H1940" s="110" t="s">
        <v>6103</v>
      </c>
    </row>
    <row r="1941" spans="1:8" ht="17.25" customHeight="1">
      <c r="A1941" s="27" t="s">
        <v>13</v>
      </c>
      <c r="B1941" s="33" t="s">
        <v>9353</v>
      </c>
      <c r="C1941" s="35" t="s">
        <v>122</v>
      </c>
      <c r="D1941" s="28" t="s">
        <v>2132</v>
      </c>
      <c r="E1941" s="107">
        <v>7.7</v>
      </c>
      <c r="F1941" s="27" t="s">
        <v>9</v>
      </c>
      <c r="G1941" s="29" t="s">
        <v>8146</v>
      </c>
      <c r="H1941" s="110" t="s">
        <v>6104</v>
      </c>
    </row>
    <row r="1942" spans="1:8" ht="17.25" customHeight="1">
      <c r="A1942" s="27" t="s">
        <v>13</v>
      </c>
      <c r="B1942" s="33" t="s">
        <v>9353</v>
      </c>
      <c r="C1942" s="35" t="s">
        <v>122</v>
      </c>
      <c r="D1942" s="28" t="s">
        <v>2133</v>
      </c>
      <c r="E1942" s="107">
        <v>6.5333333333333332</v>
      </c>
      <c r="F1942" s="27" t="s">
        <v>9</v>
      </c>
      <c r="G1942" s="29" t="s">
        <v>8146</v>
      </c>
      <c r="H1942" s="110" t="s">
        <v>6105</v>
      </c>
    </row>
    <row r="1943" spans="1:8" ht="17.25" customHeight="1">
      <c r="A1943" s="27" t="s">
        <v>13</v>
      </c>
      <c r="B1943" s="33" t="s">
        <v>9353</v>
      </c>
      <c r="C1943" s="35" t="s">
        <v>122</v>
      </c>
      <c r="D1943" s="28" t="s">
        <v>2134</v>
      </c>
      <c r="E1943" s="107">
        <v>6.5166666666666666</v>
      </c>
      <c r="F1943" s="27" t="s">
        <v>9</v>
      </c>
      <c r="G1943" s="29" t="s">
        <v>8146</v>
      </c>
      <c r="H1943" s="110" t="s">
        <v>6106</v>
      </c>
    </row>
    <row r="1944" spans="1:8" ht="17.25" customHeight="1">
      <c r="A1944" s="27" t="s">
        <v>13</v>
      </c>
      <c r="B1944" s="33" t="s">
        <v>9353</v>
      </c>
      <c r="C1944" s="35" t="s">
        <v>122</v>
      </c>
      <c r="D1944" s="28" t="s">
        <v>2135</v>
      </c>
      <c r="E1944" s="107">
        <v>6.2</v>
      </c>
      <c r="F1944" s="27" t="s">
        <v>9</v>
      </c>
      <c r="G1944" s="29" t="s">
        <v>8146</v>
      </c>
      <c r="H1944" s="110" t="s">
        <v>6107</v>
      </c>
    </row>
    <row r="1945" spans="1:8" ht="17.25" customHeight="1">
      <c r="A1945" s="27" t="s">
        <v>13</v>
      </c>
      <c r="B1945" s="33" t="s">
        <v>9353</v>
      </c>
      <c r="C1945" s="35" t="s">
        <v>122</v>
      </c>
      <c r="D1945" s="28" t="s">
        <v>2136</v>
      </c>
      <c r="E1945" s="107">
        <v>6.6166666666666663</v>
      </c>
      <c r="F1945" s="27" t="s">
        <v>9</v>
      </c>
      <c r="G1945" s="29" t="s">
        <v>8146</v>
      </c>
      <c r="H1945" s="110" t="s">
        <v>6108</v>
      </c>
    </row>
    <row r="1946" spans="1:8" ht="17.25" customHeight="1">
      <c r="A1946" s="27" t="s">
        <v>13</v>
      </c>
      <c r="B1946" s="33" t="s">
        <v>9353</v>
      </c>
      <c r="C1946" s="35" t="s">
        <v>122</v>
      </c>
      <c r="D1946" s="28" t="s">
        <v>2137</v>
      </c>
      <c r="E1946" s="107">
        <v>7.0166666666666666</v>
      </c>
      <c r="F1946" s="27" t="s">
        <v>9</v>
      </c>
      <c r="G1946" s="29" t="s">
        <v>8146</v>
      </c>
      <c r="H1946" s="110" t="s">
        <v>6109</v>
      </c>
    </row>
    <row r="1947" spans="1:8" ht="17.25" customHeight="1">
      <c r="A1947" s="27" t="s">
        <v>13</v>
      </c>
      <c r="B1947" s="33" t="s">
        <v>9353</v>
      </c>
      <c r="C1947" s="35" t="s">
        <v>122</v>
      </c>
      <c r="D1947" s="28" t="s">
        <v>2138</v>
      </c>
      <c r="E1947" s="107">
        <v>7.0333333333333332</v>
      </c>
      <c r="F1947" s="27" t="s">
        <v>9</v>
      </c>
      <c r="G1947" s="29" t="s">
        <v>8146</v>
      </c>
      <c r="H1947" s="110" t="s">
        <v>6110</v>
      </c>
    </row>
    <row r="1948" spans="1:8" ht="17.25" customHeight="1">
      <c r="A1948" s="27" t="s">
        <v>13</v>
      </c>
      <c r="B1948" s="33" t="s">
        <v>9353</v>
      </c>
      <c r="C1948" s="35" t="s">
        <v>122</v>
      </c>
      <c r="D1948" s="28" t="s">
        <v>2139</v>
      </c>
      <c r="E1948" s="107">
        <v>7.0333333333333332</v>
      </c>
      <c r="F1948" s="27" t="s">
        <v>9</v>
      </c>
      <c r="G1948" s="29" t="s">
        <v>8146</v>
      </c>
      <c r="H1948" s="110" t="s">
        <v>6111</v>
      </c>
    </row>
    <row r="1949" spans="1:8" ht="17.25" customHeight="1">
      <c r="A1949" s="27" t="s">
        <v>13</v>
      </c>
      <c r="B1949" s="33" t="s">
        <v>18</v>
      </c>
      <c r="C1949" s="35" t="s">
        <v>152</v>
      </c>
      <c r="D1949" s="28" t="s">
        <v>2140</v>
      </c>
      <c r="E1949" s="107">
        <v>8.0166666666666675</v>
      </c>
      <c r="F1949" s="27" t="s">
        <v>9</v>
      </c>
      <c r="G1949" s="29" t="s">
        <v>8146</v>
      </c>
      <c r="H1949" s="110" t="s">
        <v>6112</v>
      </c>
    </row>
    <row r="1950" spans="1:8" ht="17.25" customHeight="1">
      <c r="A1950" s="27" t="s">
        <v>13</v>
      </c>
      <c r="B1950" s="33" t="s">
        <v>18</v>
      </c>
      <c r="C1950" s="35" t="s">
        <v>152</v>
      </c>
      <c r="D1950" s="28" t="s">
        <v>2141</v>
      </c>
      <c r="E1950" s="107">
        <v>7.6</v>
      </c>
      <c r="F1950" s="27" t="s">
        <v>9</v>
      </c>
      <c r="G1950" s="29" t="s">
        <v>8146</v>
      </c>
      <c r="H1950" s="110" t="s">
        <v>6113</v>
      </c>
    </row>
    <row r="1951" spans="1:8" ht="17.25" customHeight="1">
      <c r="A1951" s="27" t="s">
        <v>13</v>
      </c>
      <c r="B1951" s="33" t="s">
        <v>18</v>
      </c>
      <c r="C1951" s="35" t="s">
        <v>152</v>
      </c>
      <c r="D1951" s="28" t="s">
        <v>2142</v>
      </c>
      <c r="E1951" s="107">
        <v>7.2833333333333332</v>
      </c>
      <c r="F1951" s="27" t="s">
        <v>9</v>
      </c>
      <c r="G1951" s="29" t="s">
        <v>8146</v>
      </c>
      <c r="H1951" s="110" t="s">
        <v>6114</v>
      </c>
    </row>
    <row r="1952" spans="1:8" ht="17.25" customHeight="1">
      <c r="A1952" s="27" t="s">
        <v>13</v>
      </c>
      <c r="B1952" s="33" t="s">
        <v>18</v>
      </c>
      <c r="C1952" s="35" t="s">
        <v>152</v>
      </c>
      <c r="D1952" s="28" t="s">
        <v>2143</v>
      </c>
      <c r="E1952" s="107">
        <v>8.4499999999999993</v>
      </c>
      <c r="F1952" s="27" t="s">
        <v>9</v>
      </c>
      <c r="G1952" s="29" t="s">
        <v>8146</v>
      </c>
      <c r="H1952" s="110" t="s">
        <v>6115</v>
      </c>
    </row>
    <row r="1953" spans="1:8" ht="17.25" customHeight="1">
      <c r="A1953" s="27" t="s">
        <v>13</v>
      </c>
      <c r="B1953" s="33" t="s">
        <v>18</v>
      </c>
      <c r="C1953" s="35" t="s">
        <v>152</v>
      </c>
      <c r="D1953" s="28" t="s">
        <v>2144</v>
      </c>
      <c r="E1953" s="107">
        <v>7.4666666666666668</v>
      </c>
      <c r="F1953" s="27" t="s">
        <v>9</v>
      </c>
      <c r="G1953" s="29" t="s">
        <v>8146</v>
      </c>
      <c r="H1953" s="110" t="s">
        <v>6116</v>
      </c>
    </row>
    <row r="1954" spans="1:8" ht="17.25" customHeight="1">
      <c r="A1954" s="27" t="s">
        <v>13</v>
      </c>
      <c r="B1954" s="33" t="s">
        <v>18</v>
      </c>
      <c r="C1954" s="35" t="s">
        <v>152</v>
      </c>
      <c r="D1954" s="28" t="s">
        <v>2145</v>
      </c>
      <c r="E1954" s="107">
        <v>7.4</v>
      </c>
      <c r="F1954" s="27" t="s">
        <v>9</v>
      </c>
      <c r="G1954" s="29" t="s">
        <v>8146</v>
      </c>
      <c r="H1954" s="110" t="s">
        <v>6117</v>
      </c>
    </row>
    <row r="1955" spans="1:8" ht="17.25" customHeight="1">
      <c r="A1955" s="27" t="s">
        <v>13</v>
      </c>
      <c r="B1955" s="33" t="s">
        <v>18</v>
      </c>
      <c r="C1955" s="35" t="s">
        <v>152</v>
      </c>
      <c r="D1955" s="28" t="s">
        <v>2146</v>
      </c>
      <c r="E1955" s="107">
        <v>7.833333333333333</v>
      </c>
      <c r="F1955" s="27" t="s">
        <v>9</v>
      </c>
      <c r="G1955" s="29" t="s">
        <v>8146</v>
      </c>
      <c r="H1955" s="110" t="s">
        <v>6118</v>
      </c>
    </row>
    <row r="1956" spans="1:8" ht="17.25" customHeight="1">
      <c r="A1956" s="27" t="s">
        <v>13</v>
      </c>
      <c r="B1956" s="33" t="s">
        <v>18</v>
      </c>
      <c r="C1956" s="35" t="s">
        <v>152</v>
      </c>
      <c r="D1956" s="28" t="s">
        <v>2147</v>
      </c>
      <c r="E1956" s="107">
        <v>8.4</v>
      </c>
      <c r="F1956" s="27" t="s">
        <v>9</v>
      </c>
      <c r="G1956" s="29" t="s">
        <v>8146</v>
      </c>
      <c r="H1956" s="110" t="s">
        <v>6119</v>
      </c>
    </row>
    <row r="1957" spans="1:8" ht="17.25" customHeight="1">
      <c r="A1957" s="27" t="s">
        <v>13</v>
      </c>
      <c r="B1957" s="33" t="s">
        <v>18</v>
      </c>
      <c r="C1957" s="35" t="s">
        <v>152</v>
      </c>
      <c r="D1957" s="28" t="s">
        <v>2148</v>
      </c>
      <c r="E1957" s="107">
        <v>8.2333333333333325</v>
      </c>
      <c r="F1957" s="27" t="s">
        <v>9</v>
      </c>
      <c r="G1957" s="29" t="s">
        <v>8146</v>
      </c>
      <c r="H1957" s="110" t="s">
        <v>6120</v>
      </c>
    </row>
    <row r="1958" spans="1:8" ht="17.25" customHeight="1">
      <c r="A1958" s="27" t="s">
        <v>13</v>
      </c>
      <c r="B1958" s="33" t="s">
        <v>18</v>
      </c>
      <c r="C1958" s="35" t="s">
        <v>152</v>
      </c>
      <c r="D1958" s="28" t="s">
        <v>2149</v>
      </c>
      <c r="E1958" s="107">
        <v>8.4166666666666661</v>
      </c>
      <c r="F1958" s="27" t="s">
        <v>9</v>
      </c>
      <c r="G1958" s="29" t="s">
        <v>8146</v>
      </c>
      <c r="H1958" s="110" t="s">
        <v>6121</v>
      </c>
    </row>
    <row r="1959" spans="1:8" ht="17.25" customHeight="1">
      <c r="A1959" s="27" t="s">
        <v>13</v>
      </c>
      <c r="B1959" s="33" t="s">
        <v>18</v>
      </c>
      <c r="C1959" s="35" t="s">
        <v>152</v>
      </c>
      <c r="D1959" s="28" t="s">
        <v>2150</v>
      </c>
      <c r="E1959" s="107">
        <v>8.3000000000000007</v>
      </c>
      <c r="F1959" s="27" t="s">
        <v>9</v>
      </c>
      <c r="G1959" s="29" t="s">
        <v>8146</v>
      </c>
      <c r="H1959" s="110" t="s">
        <v>6122</v>
      </c>
    </row>
    <row r="1960" spans="1:8" ht="17.25" customHeight="1">
      <c r="A1960" s="27" t="s">
        <v>13</v>
      </c>
      <c r="B1960" s="33" t="s">
        <v>18</v>
      </c>
      <c r="C1960" s="35" t="s">
        <v>152</v>
      </c>
      <c r="D1960" s="28" t="s">
        <v>2151</v>
      </c>
      <c r="E1960" s="107">
        <v>7.9333333333333336</v>
      </c>
      <c r="F1960" s="27" t="s">
        <v>9</v>
      </c>
      <c r="G1960" s="29" t="s">
        <v>8146</v>
      </c>
      <c r="H1960" s="110" t="s">
        <v>6123</v>
      </c>
    </row>
    <row r="1961" spans="1:8" ht="17.25" customHeight="1">
      <c r="A1961" s="27" t="s">
        <v>13</v>
      </c>
      <c r="B1961" s="33" t="s">
        <v>18</v>
      </c>
      <c r="C1961" s="35" t="s">
        <v>152</v>
      </c>
      <c r="D1961" s="28" t="s">
        <v>2152</v>
      </c>
      <c r="E1961" s="107">
        <v>7.9</v>
      </c>
      <c r="F1961" s="27" t="s">
        <v>9</v>
      </c>
      <c r="G1961" s="29" t="s">
        <v>8146</v>
      </c>
      <c r="H1961" s="110" t="s">
        <v>6124</v>
      </c>
    </row>
    <row r="1962" spans="1:8" ht="17.25" customHeight="1">
      <c r="A1962" s="27" t="s">
        <v>13</v>
      </c>
      <c r="B1962" s="33" t="s">
        <v>18</v>
      </c>
      <c r="C1962" s="35" t="s">
        <v>152</v>
      </c>
      <c r="D1962" s="28" t="s">
        <v>2153</v>
      </c>
      <c r="E1962" s="107">
        <v>8.4666666666666668</v>
      </c>
      <c r="F1962" s="27" t="s">
        <v>9</v>
      </c>
      <c r="G1962" s="29" t="s">
        <v>8146</v>
      </c>
      <c r="H1962" s="110" t="s">
        <v>6125</v>
      </c>
    </row>
    <row r="1963" spans="1:8" ht="17.25" customHeight="1">
      <c r="A1963" s="27" t="s">
        <v>13</v>
      </c>
      <c r="B1963" s="33" t="s">
        <v>18</v>
      </c>
      <c r="C1963" s="35" t="s">
        <v>152</v>
      </c>
      <c r="D1963" s="28" t="s">
        <v>2154</v>
      </c>
      <c r="E1963" s="107">
        <v>8.0166666666666675</v>
      </c>
      <c r="F1963" s="27" t="s">
        <v>9</v>
      </c>
      <c r="G1963" s="29" t="s">
        <v>8146</v>
      </c>
      <c r="H1963" s="110" t="s">
        <v>6126</v>
      </c>
    </row>
    <row r="1964" spans="1:8" ht="17.25" customHeight="1">
      <c r="A1964" s="27" t="s">
        <v>13</v>
      </c>
      <c r="B1964" s="33" t="s">
        <v>18</v>
      </c>
      <c r="C1964" s="35" t="s">
        <v>152</v>
      </c>
      <c r="D1964" s="28" t="s">
        <v>2155</v>
      </c>
      <c r="E1964" s="107">
        <v>7.0666666666666664</v>
      </c>
      <c r="F1964" s="27" t="s">
        <v>9</v>
      </c>
      <c r="G1964" s="29" t="s">
        <v>8146</v>
      </c>
      <c r="H1964" s="110" t="s">
        <v>6127</v>
      </c>
    </row>
    <row r="1965" spans="1:8" ht="17.25" customHeight="1">
      <c r="A1965" s="27" t="s">
        <v>13</v>
      </c>
      <c r="B1965" s="33" t="s">
        <v>18</v>
      </c>
      <c r="C1965" s="35" t="s">
        <v>152</v>
      </c>
      <c r="D1965" s="28" t="s">
        <v>2156</v>
      </c>
      <c r="E1965" s="107">
        <v>8.3166666666666664</v>
      </c>
      <c r="F1965" s="27" t="s">
        <v>9</v>
      </c>
      <c r="G1965" s="29" t="s">
        <v>8146</v>
      </c>
      <c r="H1965" s="110" t="s">
        <v>6128</v>
      </c>
    </row>
    <row r="1966" spans="1:8" ht="17.25" customHeight="1">
      <c r="A1966" s="27" t="s">
        <v>13</v>
      </c>
      <c r="B1966" s="33" t="s">
        <v>18</v>
      </c>
      <c r="C1966" s="35" t="s">
        <v>152</v>
      </c>
      <c r="D1966" s="28" t="s">
        <v>2157</v>
      </c>
      <c r="E1966" s="107">
        <v>7.8166666666666664</v>
      </c>
      <c r="F1966" s="27" t="s">
        <v>9</v>
      </c>
      <c r="G1966" s="29" t="s">
        <v>8146</v>
      </c>
      <c r="H1966" s="110" t="s">
        <v>6129</v>
      </c>
    </row>
    <row r="1967" spans="1:8" ht="17.25" customHeight="1">
      <c r="A1967" s="27" t="s">
        <v>13</v>
      </c>
      <c r="B1967" s="33" t="s">
        <v>18</v>
      </c>
      <c r="C1967" s="35" t="s">
        <v>152</v>
      </c>
      <c r="D1967" s="28" t="s">
        <v>2158</v>
      </c>
      <c r="E1967" s="107">
        <v>7.6166666666666663</v>
      </c>
      <c r="F1967" s="27" t="s">
        <v>9</v>
      </c>
      <c r="G1967" s="29" t="s">
        <v>8146</v>
      </c>
      <c r="H1967" s="110" t="s">
        <v>6130</v>
      </c>
    </row>
    <row r="1968" spans="1:8" ht="17.25" customHeight="1">
      <c r="A1968" s="27" t="s">
        <v>13</v>
      </c>
      <c r="B1968" s="33" t="s">
        <v>18</v>
      </c>
      <c r="C1968" s="35" t="s">
        <v>152</v>
      </c>
      <c r="D1968" s="28" t="s">
        <v>2159</v>
      </c>
      <c r="E1968" s="107">
        <v>7.75</v>
      </c>
      <c r="F1968" s="27" t="s">
        <v>9</v>
      </c>
      <c r="G1968" s="29" t="s">
        <v>8146</v>
      </c>
      <c r="H1968" s="110" t="s">
        <v>6131</v>
      </c>
    </row>
    <row r="1969" spans="1:8" ht="17.25" customHeight="1">
      <c r="A1969" s="27" t="s">
        <v>13</v>
      </c>
      <c r="B1969" s="33" t="s">
        <v>18</v>
      </c>
      <c r="C1969" s="35" t="s">
        <v>152</v>
      </c>
      <c r="D1969" s="28" t="s">
        <v>2160</v>
      </c>
      <c r="E1969" s="107">
        <v>7.95</v>
      </c>
      <c r="F1969" s="27" t="s">
        <v>9</v>
      </c>
      <c r="G1969" s="29" t="s">
        <v>8146</v>
      </c>
      <c r="H1969" s="110" t="s">
        <v>6132</v>
      </c>
    </row>
    <row r="1970" spans="1:8" ht="17.25" customHeight="1">
      <c r="A1970" s="27" t="s">
        <v>13</v>
      </c>
      <c r="B1970" s="33" t="s">
        <v>18</v>
      </c>
      <c r="C1970" s="35" t="s">
        <v>152</v>
      </c>
      <c r="D1970" s="28" t="s">
        <v>2161</v>
      </c>
      <c r="E1970" s="107">
        <v>8.1166666666666671</v>
      </c>
      <c r="F1970" s="27" t="s">
        <v>9</v>
      </c>
      <c r="G1970" s="29" t="s">
        <v>8146</v>
      </c>
      <c r="H1970" s="110" t="s">
        <v>6133</v>
      </c>
    </row>
    <row r="1971" spans="1:8" ht="17.25" customHeight="1">
      <c r="A1971" s="27" t="s">
        <v>13</v>
      </c>
      <c r="B1971" s="33" t="s">
        <v>18</v>
      </c>
      <c r="C1971" s="35" t="s">
        <v>152</v>
      </c>
      <c r="D1971" s="28" t="s">
        <v>2162</v>
      </c>
      <c r="E1971" s="107">
        <v>8.0166666666666675</v>
      </c>
      <c r="F1971" s="27" t="s">
        <v>9</v>
      </c>
      <c r="G1971" s="29" t="s">
        <v>8146</v>
      </c>
      <c r="H1971" s="110" t="s">
        <v>6134</v>
      </c>
    </row>
    <row r="1972" spans="1:8" ht="17.25" customHeight="1">
      <c r="A1972" s="27" t="s">
        <v>13</v>
      </c>
      <c r="B1972" s="33" t="s">
        <v>18</v>
      </c>
      <c r="C1972" s="35" t="s">
        <v>152</v>
      </c>
      <c r="D1972" s="28" t="s">
        <v>2163</v>
      </c>
      <c r="E1972" s="107">
        <v>7.833333333333333</v>
      </c>
      <c r="F1972" s="27" t="s">
        <v>9</v>
      </c>
      <c r="G1972" s="29" t="s">
        <v>8146</v>
      </c>
      <c r="H1972" s="110" t="s">
        <v>6135</v>
      </c>
    </row>
    <row r="1973" spans="1:8" ht="17.25" customHeight="1">
      <c r="A1973" s="27" t="s">
        <v>13</v>
      </c>
      <c r="B1973" s="33" t="s">
        <v>18</v>
      </c>
      <c r="C1973" s="35" t="s">
        <v>152</v>
      </c>
      <c r="D1973" s="28" t="s">
        <v>2164</v>
      </c>
      <c r="E1973" s="107">
        <v>8.35</v>
      </c>
      <c r="F1973" s="27" t="s">
        <v>9</v>
      </c>
      <c r="G1973" s="29" t="s">
        <v>8146</v>
      </c>
      <c r="H1973" s="110" t="s">
        <v>6136</v>
      </c>
    </row>
    <row r="1974" spans="1:8" ht="17.25" customHeight="1">
      <c r="A1974" s="27" t="s">
        <v>13</v>
      </c>
      <c r="B1974" s="33" t="s">
        <v>18</v>
      </c>
      <c r="C1974" s="35" t="s">
        <v>152</v>
      </c>
      <c r="D1974" s="28" t="s">
        <v>2165</v>
      </c>
      <c r="E1974" s="107">
        <v>7.166666666666667</v>
      </c>
      <c r="F1974" s="27" t="s">
        <v>9</v>
      </c>
      <c r="G1974" s="29" t="s">
        <v>8146</v>
      </c>
      <c r="H1974" s="110" t="s">
        <v>6137</v>
      </c>
    </row>
    <row r="1975" spans="1:8" ht="17.25" customHeight="1">
      <c r="A1975" s="27" t="s">
        <v>13</v>
      </c>
      <c r="B1975" s="33" t="s">
        <v>18</v>
      </c>
      <c r="C1975" s="35" t="s">
        <v>152</v>
      </c>
      <c r="D1975" s="28" t="s">
        <v>2166</v>
      </c>
      <c r="E1975" s="107">
        <v>7.5666666666666664</v>
      </c>
      <c r="F1975" s="27" t="s">
        <v>9</v>
      </c>
      <c r="G1975" s="29" t="s">
        <v>8146</v>
      </c>
      <c r="H1975" s="110" t="s">
        <v>6138</v>
      </c>
    </row>
    <row r="1976" spans="1:8" ht="17.25" customHeight="1">
      <c r="A1976" s="27" t="s">
        <v>13</v>
      </c>
      <c r="B1976" s="33" t="s">
        <v>18</v>
      </c>
      <c r="C1976" s="35" t="s">
        <v>152</v>
      </c>
      <c r="D1976" s="28" t="s">
        <v>2167</v>
      </c>
      <c r="E1976" s="107">
        <v>7.7666666666666666</v>
      </c>
      <c r="F1976" s="27" t="s">
        <v>9</v>
      </c>
      <c r="G1976" s="29" t="s">
        <v>8146</v>
      </c>
      <c r="H1976" s="110" t="s">
        <v>6139</v>
      </c>
    </row>
    <row r="1977" spans="1:8" ht="17.25" customHeight="1">
      <c r="A1977" s="27" t="s">
        <v>13</v>
      </c>
      <c r="B1977" s="33" t="s">
        <v>18</v>
      </c>
      <c r="C1977" s="35" t="s">
        <v>152</v>
      </c>
      <c r="D1977" s="28" t="s">
        <v>2168</v>
      </c>
      <c r="E1977" s="107">
        <v>7.9</v>
      </c>
      <c r="F1977" s="27" t="s">
        <v>9</v>
      </c>
      <c r="G1977" s="29" t="s">
        <v>8146</v>
      </c>
      <c r="H1977" s="110" t="s">
        <v>6140</v>
      </c>
    </row>
    <row r="1978" spans="1:8" ht="17.25" customHeight="1">
      <c r="A1978" s="27" t="s">
        <v>13</v>
      </c>
      <c r="B1978" s="33" t="s">
        <v>18</v>
      </c>
      <c r="C1978" s="35" t="s">
        <v>152</v>
      </c>
      <c r="D1978" s="28" t="s">
        <v>2169</v>
      </c>
      <c r="E1978" s="107">
        <v>8.1833333333333336</v>
      </c>
      <c r="F1978" s="27" t="s">
        <v>9</v>
      </c>
      <c r="G1978" s="29" t="s">
        <v>8146</v>
      </c>
      <c r="H1978" s="110" t="s">
        <v>6141</v>
      </c>
    </row>
    <row r="1979" spans="1:8" ht="17.25" customHeight="1">
      <c r="A1979" s="27" t="s">
        <v>13</v>
      </c>
      <c r="B1979" s="33" t="s">
        <v>18</v>
      </c>
      <c r="C1979" s="35" t="s">
        <v>152</v>
      </c>
      <c r="D1979" s="28" t="s">
        <v>2170</v>
      </c>
      <c r="E1979" s="107">
        <v>7.45</v>
      </c>
      <c r="F1979" s="27" t="s">
        <v>9</v>
      </c>
      <c r="G1979" s="29" t="s">
        <v>8146</v>
      </c>
      <c r="H1979" s="110" t="s">
        <v>6142</v>
      </c>
    </row>
    <row r="1980" spans="1:8" ht="17.25" customHeight="1">
      <c r="A1980" s="27" t="s">
        <v>13</v>
      </c>
      <c r="B1980" s="33" t="s">
        <v>18</v>
      </c>
      <c r="C1980" s="35" t="s">
        <v>152</v>
      </c>
      <c r="D1980" s="28" t="s">
        <v>2171</v>
      </c>
      <c r="E1980" s="107">
        <v>7.5666666666666664</v>
      </c>
      <c r="F1980" s="27" t="s">
        <v>9</v>
      </c>
      <c r="G1980" s="29" t="s">
        <v>8146</v>
      </c>
      <c r="H1980" s="110" t="s">
        <v>6143</v>
      </c>
    </row>
    <row r="1981" spans="1:8" ht="17.25" customHeight="1">
      <c r="A1981" s="27" t="s">
        <v>13</v>
      </c>
      <c r="B1981" s="33" t="s">
        <v>18</v>
      </c>
      <c r="C1981" s="35" t="s">
        <v>152</v>
      </c>
      <c r="D1981" s="28" t="s">
        <v>2172</v>
      </c>
      <c r="E1981" s="107">
        <v>7.65</v>
      </c>
      <c r="F1981" s="27" t="s">
        <v>9</v>
      </c>
      <c r="G1981" s="29" t="s">
        <v>8146</v>
      </c>
      <c r="H1981" s="110" t="s">
        <v>6144</v>
      </c>
    </row>
    <row r="1982" spans="1:8" ht="17.25" customHeight="1">
      <c r="A1982" s="27" t="s">
        <v>13</v>
      </c>
      <c r="B1982" s="33" t="s">
        <v>18</v>
      </c>
      <c r="C1982" s="35" t="s">
        <v>152</v>
      </c>
      <c r="D1982" s="28" t="s">
        <v>2173</v>
      </c>
      <c r="E1982" s="107">
        <v>8.35</v>
      </c>
      <c r="F1982" s="27" t="s">
        <v>9</v>
      </c>
      <c r="G1982" s="29" t="s">
        <v>8146</v>
      </c>
      <c r="H1982" s="110" t="s">
        <v>6145</v>
      </c>
    </row>
    <row r="1983" spans="1:8" ht="17.25" customHeight="1">
      <c r="A1983" s="27" t="s">
        <v>13</v>
      </c>
      <c r="B1983" s="33" t="s">
        <v>18</v>
      </c>
      <c r="C1983" s="35" t="s">
        <v>152</v>
      </c>
      <c r="D1983" s="28" t="s">
        <v>2174</v>
      </c>
      <c r="E1983" s="107">
        <v>7.45</v>
      </c>
      <c r="F1983" s="27" t="s">
        <v>9</v>
      </c>
      <c r="G1983" s="29" t="s">
        <v>8146</v>
      </c>
      <c r="H1983" s="110" t="s">
        <v>6146</v>
      </c>
    </row>
    <row r="1984" spans="1:8" ht="17.25" customHeight="1">
      <c r="A1984" s="27" t="s">
        <v>13</v>
      </c>
      <c r="B1984" s="33" t="s">
        <v>18</v>
      </c>
      <c r="C1984" s="35" t="s">
        <v>152</v>
      </c>
      <c r="D1984" s="28" t="s">
        <v>2175</v>
      </c>
      <c r="E1984" s="107">
        <v>7.7166666666666668</v>
      </c>
      <c r="F1984" s="27" t="s">
        <v>9</v>
      </c>
      <c r="G1984" s="29" t="s">
        <v>8146</v>
      </c>
      <c r="H1984" s="110" t="s">
        <v>6147</v>
      </c>
    </row>
    <row r="1985" spans="1:8" ht="17.25" customHeight="1">
      <c r="A1985" s="27" t="s">
        <v>13</v>
      </c>
      <c r="B1985" s="33" t="s">
        <v>18</v>
      </c>
      <c r="C1985" s="35" t="s">
        <v>152</v>
      </c>
      <c r="D1985" s="28" t="s">
        <v>2176</v>
      </c>
      <c r="E1985" s="107">
        <v>8.6</v>
      </c>
      <c r="F1985" s="27" t="s">
        <v>9</v>
      </c>
      <c r="G1985" s="29" t="s">
        <v>8146</v>
      </c>
      <c r="H1985" s="110" t="s">
        <v>6148</v>
      </c>
    </row>
    <row r="1986" spans="1:8" ht="17.25" customHeight="1">
      <c r="A1986" s="27" t="s">
        <v>13</v>
      </c>
      <c r="B1986" s="33" t="s">
        <v>9353</v>
      </c>
      <c r="C1986" s="35" t="s">
        <v>153</v>
      </c>
      <c r="D1986" s="28" t="s">
        <v>2177</v>
      </c>
      <c r="E1986" s="107">
        <v>7.85</v>
      </c>
      <c r="F1986" s="27" t="s">
        <v>9</v>
      </c>
      <c r="G1986" s="29" t="s">
        <v>8146</v>
      </c>
      <c r="H1986" s="110" t="s">
        <v>6149</v>
      </c>
    </row>
    <row r="1987" spans="1:8" ht="17.25" customHeight="1">
      <c r="A1987" s="27" t="s">
        <v>13</v>
      </c>
      <c r="B1987" s="33" t="s">
        <v>9353</v>
      </c>
      <c r="C1987" s="35" t="s">
        <v>153</v>
      </c>
      <c r="D1987" s="28" t="s">
        <v>2178</v>
      </c>
      <c r="E1987" s="107">
        <v>7.6333333333333337</v>
      </c>
      <c r="F1987" s="27" t="s">
        <v>9</v>
      </c>
      <c r="G1987" s="29" t="s">
        <v>8146</v>
      </c>
      <c r="H1987" s="110" t="s">
        <v>6150</v>
      </c>
    </row>
    <row r="1988" spans="1:8" ht="17.25" customHeight="1">
      <c r="A1988" s="27" t="s">
        <v>13</v>
      </c>
      <c r="B1988" s="33" t="s">
        <v>9353</v>
      </c>
      <c r="C1988" s="35" t="s">
        <v>153</v>
      </c>
      <c r="D1988" s="28" t="s">
        <v>2179</v>
      </c>
      <c r="E1988" s="107">
        <v>7.333333333333333</v>
      </c>
      <c r="F1988" s="27" t="s">
        <v>9</v>
      </c>
      <c r="G1988" s="29" t="s">
        <v>8146</v>
      </c>
      <c r="H1988" s="110" t="s">
        <v>6151</v>
      </c>
    </row>
    <row r="1989" spans="1:8" ht="17.25" customHeight="1">
      <c r="A1989" s="27" t="s">
        <v>13</v>
      </c>
      <c r="B1989" s="33" t="s">
        <v>9353</v>
      </c>
      <c r="C1989" s="35" t="s">
        <v>153</v>
      </c>
      <c r="D1989" s="28" t="s">
        <v>2180</v>
      </c>
      <c r="E1989" s="107">
        <v>6.4</v>
      </c>
      <c r="F1989" s="27" t="s">
        <v>9</v>
      </c>
      <c r="G1989" s="29" t="s">
        <v>8146</v>
      </c>
      <c r="H1989" s="110" t="s">
        <v>6152</v>
      </c>
    </row>
    <row r="1990" spans="1:8" ht="17.25" customHeight="1">
      <c r="A1990" s="27" t="s">
        <v>13</v>
      </c>
      <c r="B1990" s="33" t="s">
        <v>9353</v>
      </c>
      <c r="C1990" s="35" t="s">
        <v>153</v>
      </c>
      <c r="D1990" s="28" t="s">
        <v>2181</v>
      </c>
      <c r="E1990" s="107">
        <v>6.9333333333333336</v>
      </c>
      <c r="F1990" s="27" t="s">
        <v>9</v>
      </c>
      <c r="G1990" s="29" t="s">
        <v>8146</v>
      </c>
      <c r="H1990" s="110" t="s">
        <v>6153</v>
      </c>
    </row>
    <row r="1991" spans="1:8" ht="17.25" customHeight="1">
      <c r="A1991" s="27" t="s">
        <v>13</v>
      </c>
      <c r="B1991" s="33" t="s">
        <v>9353</v>
      </c>
      <c r="C1991" s="35" t="s">
        <v>153</v>
      </c>
      <c r="D1991" s="28" t="s">
        <v>2182</v>
      </c>
      <c r="E1991" s="107">
        <v>6.7</v>
      </c>
      <c r="F1991" s="27" t="s">
        <v>9</v>
      </c>
      <c r="G1991" s="29" t="s">
        <v>8146</v>
      </c>
      <c r="H1991" s="110" t="s">
        <v>6154</v>
      </c>
    </row>
    <row r="1992" spans="1:8" ht="17.25" customHeight="1">
      <c r="A1992" s="27" t="s">
        <v>13</v>
      </c>
      <c r="B1992" s="33" t="s">
        <v>9353</v>
      </c>
      <c r="C1992" s="35" t="s">
        <v>153</v>
      </c>
      <c r="D1992" s="28" t="s">
        <v>2183</v>
      </c>
      <c r="E1992" s="107">
        <v>6.1833333333333336</v>
      </c>
      <c r="F1992" s="27" t="s">
        <v>9</v>
      </c>
      <c r="G1992" s="29" t="s">
        <v>8146</v>
      </c>
      <c r="H1992" s="110" t="s">
        <v>6155</v>
      </c>
    </row>
    <row r="1993" spans="1:8" ht="17.25" customHeight="1">
      <c r="A1993" s="27" t="s">
        <v>13</v>
      </c>
      <c r="B1993" s="33" t="s">
        <v>9353</v>
      </c>
      <c r="C1993" s="35" t="s">
        <v>153</v>
      </c>
      <c r="D1993" s="28" t="s">
        <v>2184</v>
      </c>
      <c r="E1993" s="107">
        <v>6.9</v>
      </c>
      <c r="F1993" s="27" t="s">
        <v>9</v>
      </c>
      <c r="G1993" s="29" t="s">
        <v>8146</v>
      </c>
      <c r="H1993" s="110" t="s">
        <v>6156</v>
      </c>
    </row>
    <row r="1994" spans="1:8" ht="17.25" customHeight="1">
      <c r="A1994" s="27" t="s">
        <v>13</v>
      </c>
      <c r="B1994" s="33" t="s">
        <v>9353</v>
      </c>
      <c r="C1994" s="35" t="s">
        <v>153</v>
      </c>
      <c r="D1994" s="28" t="s">
        <v>2185</v>
      </c>
      <c r="E1994" s="107">
        <v>6.666666666666667</v>
      </c>
      <c r="F1994" s="27" t="s">
        <v>9</v>
      </c>
      <c r="G1994" s="29" t="s">
        <v>8146</v>
      </c>
      <c r="H1994" s="110" t="s">
        <v>6157</v>
      </c>
    </row>
    <row r="1995" spans="1:8" ht="17.25" customHeight="1">
      <c r="A1995" s="27" t="s">
        <v>13</v>
      </c>
      <c r="B1995" s="33" t="s">
        <v>9353</v>
      </c>
      <c r="C1995" s="35" t="s">
        <v>153</v>
      </c>
      <c r="D1995" s="28" t="s">
        <v>2186</v>
      </c>
      <c r="E1995" s="107">
        <v>6.2166666666666668</v>
      </c>
      <c r="F1995" s="27" t="s">
        <v>9</v>
      </c>
      <c r="G1995" s="29" t="s">
        <v>8146</v>
      </c>
      <c r="H1995" s="110" t="s">
        <v>6158</v>
      </c>
    </row>
    <row r="1996" spans="1:8" ht="17.25" customHeight="1">
      <c r="A1996" s="27" t="s">
        <v>13</v>
      </c>
      <c r="B1996" s="33" t="s">
        <v>9353</v>
      </c>
      <c r="C1996" s="35" t="s">
        <v>46</v>
      </c>
      <c r="D1996" s="28" t="s">
        <v>2187</v>
      </c>
      <c r="E1996" s="107">
        <v>8.3333333333333339</v>
      </c>
      <c r="F1996" s="27" t="s">
        <v>9</v>
      </c>
      <c r="G1996" s="29" t="s">
        <v>8146</v>
      </c>
      <c r="H1996" s="110" t="s">
        <v>6159</v>
      </c>
    </row>
    <row r="1997" spans="1:8" ht="17.25" customHeight="1">
      <c r="A1997" s="27" t="s">
        <v>13</v>
      </c>
      <c r="B1997" s="33" t="s">
        <v>9353</v>
      </c>
      <c r="C1997" s="35" t="s">
        <v>46</v>
      </c>
      <c r="D1997" s="28" t="s">
        <v>2188</v>
      </c>
      <c r="E1997" s="107">
        <v>7.6333333333333337</v>
      </c>
      <c r="F1997" s="27" t="s">
        <v>9</v>
      </c>
      <c r="G1997" s="29" t="s">
        <v>8146</v>
      </c>
      <c r="H1997" s="110" t="s">
        <v>6160</v>
      </c>
    </row>
    <row r="1998" spans="1:8" ht="17.25" customHeight="1">
      <c r="A1998" s="27" t="s">
        <v>13</v>
      </c>
      <c r="B1998" s="33" t="s">
        <v>9353</v>
      </c>
      <c r="C1998" s="35" t="s">
        <v>46</v>
      </c>
      <c r="D1998" s="28" t="s">
        <v>2189</v>
      </c>
      <c r="E1998" s="107">
        <v>8.0833333333333339</v>
      </c>
      <c r="F1998" s="27" t="s">
        <v>9</v>
      </c>
      <c r="G1998" s="29" t="s">
        <v>8146</v>
      </c>
      <c r="H1998" s="110" t="s">
        <v>6161</v>
      </c>
    </row>
    <row r="1999" spans="1:8" ht="17.25" customHeight="1">
      <c r="A1999" s="27" t="s">
        <v>22</v>
      </c>
      <c r="B1999" s="33" t="s">
        <v>9349</v>
      </c>
      <c r="C1999" s="35" t="s">
        <v>46</v>
      </c>
      <c r="D1999" s="28" t="s">
        <v>2190</v>
      </c>
      <c r="E1999" s="107">
        <v>7.9833333333333334</v>
      </c>
      <c r="F1999" s="27" t="s">
        <v>9</v>
      </c>
      <c r="G1999" s="29" t="s">
        <v>8146</v>
      </c>
      <c r="H1999" s="110" t="s">
        <v>6162</v>
      </c>
    </row>
    <row r="2000" spans="1:8" ht="17.25" customHeight="1">
      <c r="A2000" s="27" t="s">
        <v>13</v>
      </c>
      <c r="B2000" s="33" t="s">
        <v>9353</v>
      </c>
      <c r="C2000" s="35" t="s">
        <v>46</v>
      </c>
      <c r="D2000" s="28" t="s">
        <v>2191</v>
      </c>
      <c r="E2000" s="107">
        <v>7.55</v>
      </c>
      <c r="F2000" s="27" t="s">
        <v>9</v>
      </c>
      <c r="G2000" s="29" t="s">
        <v>8146</v>
      </c>
      <c r="H2000" s="110" t="s">
        <v>6163</v>
      </c>
    </row>
    <row r="2001" spans="1:8" ht="17.25" customHeight="1">
      <c r="A2001" s="27" t="s">
        <v>13</v>
      </c>
      <c r="B2001" s="33" t="s">
        <v>9353</v>
      </c>
      <c r="C2001" s="35" t="s">
        <v>46</v>
      </c>
      <c r="D2001" s="28" t="s">
        <v>2192</v>
      </c>
      <c r="E2001" s="107">
        <v>7.7833333333333332</v>
      </c>
      <c r="F2001" s="27" t="s">
        <v>9</v>
      </c>
      <c r="G2001" s="29" t="s">
        <v>8146</v>
      </c>
      <c r="H2001" s="110" t="s">
        <v>6164</v>
      </c>
    </row>
    <row r="2002" spans="1:8" ht="17.25" customHeight="1">
      <c r="A2002" s="27" t="s">
        <v>13</v>
      </c>
      <c r="B2002" s="33" t="s">
        <v>9353</v>
      </c>
      <c r="C2002" s="35" t="s">
        <v>46</v>
      </c>
      <c r="D2002" s="28" t="s">
        <v>2193</v>
      </c>
      <c r="E2002" s="107">
        <v>7.9833333333333334</v>
      </c>
      <c r="F2002" s="27" t="s">
        <v>9</v>
      </c>
      <c r="G2002" s="29" t="s">
        <v>8146</v>
      </c>
      <c r="H2002" s="110" t="s">
        <v>6165</v>
      </c>
    </row>
    <row r="2003" spans="1:8" ht="17.25" customHeight="1">
      <c r="A2003" s="27" t="s">
        <v>13</v>
      </c>
      <c r="B2003" s="33" t="s">
        <v>9353</v>
      </c>
      <c r="C2003" s="35" t="s">
        <v>46</v>
      </c>
      <c r="D2003" s="28" t="s">
        <v>2194</v>
      </c>
      <c r="E2003" s="107">
        <v>6.95</v>
      </c>
      <c r="F2003" s="27" t="s">
        <v>9</v>
      </c>
      <c r="G2003" s="29" t="s">
        <v>8146</v>
      </c>
      <c r="H2003" s="110" t="s">
        <v>6166</v>
      </c>
    </row>
    <row r="2004" spans="1:8" ht="17.25" customHeight="1">
      <c r="A2004" s="27" t="s">
        <v>13</v>
      </c>
      <c r="B2004" s="33" t="s">
        <v>9353</v>
      </c>
      <c r="C2004" s="35" t="s">
        <v>46</v>
      </c>
      <c r="D2004" s="28" t="s">
        <v>2195</v>
      </c>
      <c r="E2004" s="107">
        <v>7.85</v>
      </c>
      <c r="F2004" s="27" t="s">
        <v>9</v>
      </c>
      <c r="G2004" s="29" t="s">
        <v>8146</v>
      </c>
      <c r="H2004" s="110" t="s">
        <v>6167</v>
      </c>
    </row>
    <row r="2005" spans="1:8" ht="17.25" customHeight="1">
      <c r="A2005" s="27" t="s">
        <v>13</v>
      </c>
      <c r="B2005" s="33" t="s">
        <v>9353</v>
      </c>
      <c r="C2005" s="35" t="s">
        <v>46</v>
      </c>
      <c r="D2005" s="28" t="s">
        <v>2196</v>
      </c>
      <c r="E2005" s="107">
        <v>7.7166666666666668</v>
      </c>
      <c r="F2005" s="27" t="s">
        <v>9</v>
      </c>
      <c r="G2005" s="29" t="s">
        <v>8146</v>
      </c>
      <c r="H2005" s="110" t="s">
        <v>6168</v>
      </c>
    </row>
    <row r="2006" spans="1:8" ht="17.25" customHeight="1">
      <c r="A2006" s="27" t="s">
        <v>13</v>
      </c>
      <c r="B2006" s="33" t="s">
        <v>9353</v>
      </c>
      <c r="C2006" s="35" t="s">
        <v>46</v>
      </c>
      <c r="D2006" s="28" t="s">
        <v>2197</v>
      </c>
      <c r="E2006" s="107">
        <v>7.95</v>
      </c>
      <c r="F2006" s="27" t="s">
        <v>9</v>
      </c>
      <c r="G2006" s="29" t="s">
        <v>8146</v>
      </c>
      <c r="H2006" s="110" t="s">
        <v>6169</v>
      </c>
    </row>
    <row r="2007" spans="1:8" ht="17.25" customHeight="1">
      <c r="A2007" s="27" t="s">
        <v>22</v>
      </c>
      <c r="B2007" s="33" t="s">
        <v>9349</v>
      </c>
      <c r="C2007" s="35" t="s">
        <v>46</v>
      </c>
      <c r="D2007" s="28" t="s">
        <v>2198</v>
      </c>
      <c r="E2007" s="107">
        <v>7.333333333333333</v>
      </c>
      <c r="F2007" s="27" t="s">
        <v>9</v>
      </c>
      <c r="G2007" s="29" t="s">
        <v>8146</v>
      </c>
      <c r="H2007" s="110" t="s">
        <v>6170</v>
      </c>
    </row>
    <row r="2008" spans="1:8" ht="17.25" customHeight="1">
      <c r="A2008" s="27" t="s">
        <v>13</v>
      </c>
      <c r="B2008" s="33" t="s">
        <v>9353</v>
      </c>
      <c r="C2008" s="35" t="s">
        <v>46</v>
      </c>
      <c r="D2008" s="28" t="s">
        <v>2199</v>
      </c>
      <c r="E2008" s="107">
        <v>7.9666666666666668</v>
      </c>
      <c r="F2008" s="27" t="s">
        <v>9</v>
      </c>
      <c r="G2008" s="29" t="s">
        <v>8146</v>
      </c>
      <c r="H2008" s="110" t="s">
        <v>6171</v>
      </c>
    </row>
    <row r="2009" spans="1:8" ht="17.25" customHeight="1">
      <c r="A2009" s="27" t="s">
        <v>22</v>
      </c>
      <c r="B2009" s="33" t="s">
        <v>9349</v>
      </c>
      <c r="C2009" s="35" t="s">
        <v>46</v>
      </c>
      <c r="D2009" s="28" t="s">
        <v>2200</v>
      </c>
      <c r="E2009" s="107">
        <v>7.7833333333333332</v>
      </c>
      <c r="F2009" s="27" t="s">
        <v>9</v>
      </c>
      <c r="G2009" s="29" t="s">
        <v>8146</v>
      </c>
      <c r="H2009" s="110" t="s">
        <v>6172</v>
      </c>
    </row>
    <row r="2010" spans="1:8" ht="17.25" customHeight="1">
      <c r="A2010" s="27" t="s">
        <v>13</v>
      </c>
      <c r="B2010" s="33" t="s">
        <v>9353</v>
      </c>
      <c r="C2010" s="35" t="s">
        <v>46</v>
      </c>
      <c r="D2010" s="28" t="s">
        <v>2201</v>
      </c>
      <c r="E2010" s="107">
        <v>6.6166666666666663</v>
      </c>
      <c r="F2010" s="27" t="s">
        <v>9</v>
      </c>
      <c r="G2010" s="29" t="s">
        <v>8146</v>
      </c>
      <c r="H2010" s="110" t="s">
        <v>6173</v>
      </c>
    </row>
    <row r="2011" spans="1:8" ht="17.25" customHeight="1">
      <c r="A2011" s="27" t="s">
        <v>13</v>
      </c>
      <c r="B2011" s="33" t="s">
        <v>9353</v>
      </c>
      <c r="C2011" s="35" t="s">
        <v>46</v>
      </c>
      <c r="D2011" s="28" t="s">
        <v>2202</v>
      </c>
      <c r="E2011" s="107">
        <v>7.9</v>
      </c>
      <c r="F2011" s="27" t="s">
        <v>9</v>
      </c>
      <c r="G2011" s="29" t="s">
        <v>8146</v>
      </c>
      <c r="H2011" s="110" t="s">
        <v>6174</v>
      </c>
    </row>
    <row r="2012" spans="1:8" ht="17.25" customHeight="1">
      <c r="A2012" s="27" t="s">
        <v>13</v>
      </c>
      <c r="B2012" s="33" t="s">
        <v>9353</v>
      </c>
      <c r="C2012" s="35" t="s">
        <v>46</v>
      </c>
      <c r="D2012" s="28" t="s">
        <v>2203</v>
      </c>
      <c r="E2012" s="107">
        <v>6.9333333333333336</v>
      </c>
      <c r="F2012" s="27" t="s">
        <v>9</v>
      </c>
      <c r="G2012" s="29" t="s">
        <v>8146</v>
      </c>
      <c r="H2012" s="110" t="s">
        <v>6175</v>
      </c>
    </row>
    <row r="2013" spans="1:8" ht="17.25" customHeight="1">
      <c r="A2013" s="27" t="s">
        <v>13</v>
      </c>
      <c r="B2013" s="33" t="s">
        <v>9353</v>
      </c>
      <c r="C2013" s="35" t="s">
        <v>46</v>
      </c>
      <c r="D2013" s="28" t="s">
        <v>2204</v>
      </c>
      <c r="E2013" s="107">
        <v>7.65</v>
      </c>
      <c r="F2013" s="27" t="s">
        <v>9</v>
      </c>
      <c r="G2013" s="29" t="s">
        <v>8146</v>
      </c>
      <c r="H2013" s="110" t="s">
        <v>6176</v>
      </c>
    </row>
    <row r="2014" spans="1:8" ht="17.25" customHeight="1">
      <c r="A2014" s="27" t="s">
        <v>13</v>
      </c>
      <c r="B2014" s="33" t="s">
        <v>9353</v>
      </c>
      <c r="C2014" s="35" t="s">
        <v>46</v>
      </c>
      <c r="D2014" s="28" t="s">
        <v>2205</v>
      </c>
      <c r="E2014" s="107">
        <v>6.65</v>
      </c>
      <c r="F2014" s="27" t="s">
        <v>9</v>
      </c>
      <c r="G2014" s="29" t="s">
        <v>8146</v>
      </c>
      <c r="H2014" s="110" t="s">
        <v>6177</v>
      </c>
    </row>
    <row r="2015" spans="1:8" ht="17.25" customHeight="1">
      <c r="A2015" s="27" t="s">
        <v>13</v>
      </c>
      <c r="B2015" s="33" t="s">
        <v>9353</v>
      </c>
      <c r="C2015" s="35" t="s">
        <v>46</v>
      </c>
      <c r="D2015" s="28" t="s">
        <v>2206</v>
      </c>
      <c r="E2015" s="107">
        <v>7.6333333333333337</v>
      </c>
      <c r="F2015" s="27" t="s">
        <v>9</v>
      </c>
      <c r="G2015" s="29" t="s">
        <v>8146</v>
      </c>
      <c r="H2015" s="110" t="s">
        <v>6178</v>
      </c>
    </row>
    <row r="2016" spans="1:8" ht="17.25" customHeight="1">
      <c r="A2016" s="27" t="s">
        <v>22</v>
      </c>
      <c r="B2016" s="33" t="s">
        <v>9349</v>
      </c>
      <c r="C2016" s="35" t="s">
        <v>46</v>
      </c>
      <c r="D2016" s="28" t="s">
        <v>2207</v>
      </c>
      <c r="E2016" s="107">
        <v>7.833333333333333</v>
      </c>
      <c r="F2016" s="27" t="s">
        <v>9</v>
      </c>
      <c r="G2016" s="29" t="s">
        <v>8146</v>
      </c>
      <c r="H2016" s="110" t="s">
        <v>6179</v>
      </c>
    </row>
    <row r="2017" spans="1:8" ht="17.25" customHeight="1">
      <c r="A2017" s="27" t="s">
        <v>13</v>
      </c>
      <c r="B2017" s="33" t="s">
        <v>9353</v>
      </c>
      <c r="C2017" s="35" t="s">
        <v>46</v>
      </c>
      <c r="D2017" s="28" t="s">
        <v>2208</v>
      </c>
      <c r="E2017" s="107">
        <v>7.0166666666666666</v>
      </c>
      <c r="F2017" s="27" t="s">
        <v>9</v>
      </c>
      <c r="G2017" s="29" t="s">
        <v>8146</v>
      </c>
      <c r="H2017" s="110" t="s">
        <v>6180</v>
      </c>
    </row>
    <row r="2018" spans="1:8" ht="17.25" customHeight="1">
      <c r="A2018" s="27" t="s">
        <v>13</v>
      </c>
      <c r="B2018" s="33" t="s">
        <v>9353</v>
      </c>
      <c r="C2018" s="35" t="s">
        <v>46</v>
      </c>
      <c r="D2018" s="28" t="s">
        <v>2209</v>
      </c>
      <c r="E2018" s="107">
        <v>7.166666666666667</v>
      </c>
      <c r="F2018" s="27" t="s">
        <v>9</v>
      </c>
      <c r="G2018" s="29" t="s">
        <v>8146</v>
      </c>
      <c r="H2018" s="110" t="s">
        <v>6181</v>
      </c>
    </row>
    <row r="2019" spans="1:8" ht="17.25" customHeight="1">
      <c r="A2019" s="27" t="s">
        <v>13</v>
      </c>
      <c r="B2019" s="33" t="s">
        <v>9353</v>
      </c>
      <c r="C2019" s="35" t="s">
        <v>46</v>
      </c>
      <c r="D2019" s="28" t="s">
        <v>2210</v>
      </c>
      <c r="E2019" s="107">
        <v>7.0666666666666664</v>
      </c>
      <c r="F2019" s="27" t="s">
        <v>9</v>
      </c>
      <c r="G2019" s="29" t="s">
        <v>8146</v>
      </c>
      <c r="H2019" s="110" t="s">
        <v>6182</v>
      </c>
    </row>
    <row r="2020" spans="1:8" ht="17.25" customHeight="1">
      <c r="A2020" s="27" t="s">
        <v>13</v>
      </c>
      <c r="B2020" s="33" t="s">
        <v>9353</v>
      </c>
      <c r="C2020" s="35" t="s">
        <v>46</v>
      </c>
      <c r="D2020" s="28" t="s">
        <v>2211</v>
      </c>
      <c r="E2020" s="107">
        <v>6.5666666666666664</v>
      </c>
      <c r="F2020" s="27" t="s">
        <v>9</v>
      </c>
      <c r="G2020" s="29" t="s">
        <v>8146</v>
      </c>
      <c r="H2020" s="110" t="s">
        <v>6183</v>
      </c>
    </row>
    <row r="2021" spans="1:8" ht="17.25" customHeight="1">
      <c r="A2021" s="27" t="s">
        <v>13</v>
      </c>
      <c r="B2021" s="33" t="s">
        <v>9353</v>
      </c>
      <c r="C2021" s="35" t="s">
        <v>46</v>
      </c>
      <c r="D2021" s="28" t="s">
        <v>2212</v>
      </c>
      <c r="E2021" s="107">
        <v>7.2833333333333332</v>
      </c>
      <c r="F2021" s="27" t="s">
        <v>9</v>
      </c>
      <c r="G2021" s="29" t="s">
        <v>8146</v>
      </c>
      <c r="H2021" s="110" t="s">
        <v>6184</v>
      </c>
    </row>
    <row r="2022" spans="1:8" ht="17.25" customHeight="1">
      <c r="A2022" s="27" t="s">
        <v>13</v>
      </c>
      <c r="B2022" s="33" t="s">
        <v>9353</v>
      </c>
      <c r="C2022" s="35" t="s">
        <v>46</v>
      </c>
      <c r="D2022" s="28" t="s">
        <v>2213</v>
      </c>
      <c r="E2022" s="107">
        <v>7.5333333333333332</v>
      </c>
      <c r="F2022" s="27" t="s">
        <v>9</v>
      </c>
      <c r="G2022" s="29" t="s">
        <v>8146</v>
      </c>
      <c r="H2022" s="110" t="s">
        <v>6185</v>
      </c>
    </row>
    <row r="2023" spans="1:8" ht="17.25" customHeight="1">
      <c r="A2023" s="27" t="s">
        <v>13</v>
      </c>
      <c r="B2023" s="33" t="s">
        <v>9353</v>
      </c>
      <c r="C2023" s="35" t="s">
        <v>46</v>
      </c>
      <c r="D2023" s="28" t="s">
        <v>2214</v>
      </c>
      <c r="E2023" s="107">
        <v>8.0333333333333332</v>
      </c>
      <c r="F2023" s="27" t="s">
        <v>9</v>
      </c>
      <c r="G2023" s="29" t="s">
        <v>8146</v>
      </c>
      <c r="H2023" s="110" t="s">
        <v>6186</v>
      </c>
    </row>
    <row r="2024" spans="1:8" ht="17.25" customHeight="1">
      <c r="A2024" s="27" t="s">
        <v>13</v>
      </c>
      <c r="B2024" s="33" t="s">
        <v>9353</v>
      </c>
      <c r="C2024" s="35" t="s">
        <v>46</v>
      </c>
      <c r="D2024" s="28" t="s">
        <v>2215</v>
      </c>
      <c r="E2024" s="107">
        <v>6.5666666666666664</v>
      </c>
      <c r="F2024" s="27" t="s">
        <v>9</v>
      </c>
      <c r="G2024" s="29" t="s">
        <v>8146</v>
      </c>
      <c r="H2024" s="110" t="s">
        <v>6187</v>
      </c>
    </row>
    <row r="2025" spans="1:8" ht="17.25" customHeight="1">
      <c r="A2025" s="27" t="s">
        <v>13</v>
      </c>
      <c r="B2025" s="33" t="s">
        <v>9353</v>
      </c>
      <c r="C2025" s="35" t="s">
        <v>46</v>
      </c>
      <c r="D2025" s="28" t="s">
        <v>2216</v>
      </c>
      <c r="E2025" s="107">
        <v>6.65</v>
      </c>
      <c r="F2025" s="27" t="s">
        <v>9</v>
      </c>
      <c r="G2025" s="29" t="s">
        <v>8146</v>
      </c>
      <c r="H2025" s="110" t="s">
        <v>6188</v>
      </c>
    </row>
    <row r="2026" spans="1:8" ht="17.25" customHeight="1">
      <c r="A2026" s="27" t="s">
        <v>13</v>
      </c>
      <c r="B2026" s="33" t="s">
        <v>9353</v>
      </c>
      <c r="C2026" s="35" t="s">
        <v>46</v>
      </c>
      <c r="D2026" s="28" t="s">
        <v>2217</v>
      </c>
      <c r="E2026" s="107">
        <v>16.166666666666668</v>
      </c>
      <c r="F2026" s="27" t="s">
        <v>9</v>
      </c>
      <c r="G2026" s="29" t="s">
        <v>8146</v>
      </c>
      <c r="H2026" s="110" t="s">
        <v>6189</v>
      </c>
    </row>
    <row r="2027" spans="1:8" ht="17.25" customHeight="1">
      <c r="A2027" s="27" t="s">
        <v>13</v>
      </c>
      <c r="B2027" s="33" t="s">
        <v>9353</v>
      </c>
      <c r="C2027" s="35" t="s">
        <v>46</v>
      </c>
      <c r="D2027" s="28" t="s">
        <v>2218</v>
      </c>
      <c r="E2027" s="107">
        <v>7.8833333333333337</v>
      </c>
      <c r="F2027" s="27" t="s">
        <v>9</v>
      </c>
      <c r="G2027" s="29" t="s">
        <v>8146</v>
      </c>
      <c r="H2027" s="110" t="s">
        <v>6190</v>
      </c>
    </row>
    <row r="2028" spans="1:8" ht="17.25" customHeight="1">
      <c r="A2028" s="27" t="s">
        <v>13</v>
      </c>
      <c r="B2028" s="33" t="s">
        <v>9353</v>
      </c>
      <c r="C2028" s="35" t="s">
        <v>46</v>
      </c>
      <c r="D2028" s="28" t="s">
        <v>2219</v>
      </c>
      <c r="E2028" s="107">
        <v>6.9833333333333334</v>
      </c>
      <c r="F2028" s="27" t="s">
        <v>9</v>
      </c>
      <c r="G2028" s="29" t="s">
        <v>8146</v>
      </c>
      <c r="H2028" s="110" t="s">
        <v>6191</v>
      </c>
    </row>
    <row r="2029" spans="1:8" ht="17.25" customHeight="1">
      <c r="A2029" s="27" t="s">
        <v>13</v>
      </c>
      <c r="B2029" s="33" t="s">
        <v>9353</v>
      </c>
      <c r="C2029" s="35" t="s">
        <v>46</v>
      </c>
      <c r="D2029" s="28" t="s">
        <v>2220</v>
      </c>
      <c r="E2029" s="107">
        <v>7.2333333333333334</v>
      </c>
      <c r="F2029" s="27" t="s">
        <v>9</v>
      </c>
      <c r="G2029" s="29" t="s">
        <v>8146</v>
      </c>
      <c r="H2029" s="110" t="s">
        <v>6192</v>
      </c>
    </row>
    <row r="2030" spans="1:8" ht="17.25" customHeight="1">
      <c r="A2030" s="27" t="s">
        <v>13</v>
      </c>
      <c r="B2030" s="33" t="s">
        <v>9353</v>
      </c>
      <c r="C2030" s="35" t="s">
        <v>46</v>
      </c>
      <c r="D2030" s="28" t="s">
        <v>2221</v>
      </c>
      <c r="E2030" s="107">
        <v>6.7333333333333334</v>
      </c>
      <c r="F2030" s="27" t="s">
        <v>9</v>
      </c>
      <c r="G2030" s="29" t="s">
        <v>8146</v>
      </c>
      <c r="H2030" s="110" t="s">
        <v>6193</v>
      </c>
    </row>
    <row r="2031" spans="1:8" ht="17.25" customHeight="1">
      <c r="A2031" s="27" t="s">
        <v>13</v>
      </c>
      <c r="B2031" s="33" t="s">
        <v>9353</v>
      </c>
      <c r="C2031" s="35" t="s">
        <v>46</v>
      </c>
      <c r="D2031" s="28" t="s">
        <v>2222</v>
      </c>
      <c r="E2031" s="107">
        <v>7.7833333333333332</v>
      </c>
      <c r="F2031" s="27" t="s">
        <v>9</v>
      </c>
      <c r="G2031" s="29" t="s">
        <v>8146</v>
      </c>
      <c r="H2031" s="110" t="s">
        <v>6194</v>
      </c>
    </row>
    <row r="2032" spans="1:8" ht="17.25" customHeight="1">
      <c r="A2032" s="27" t="s">
        <v>13</v>
      </c>
      <c r="B2032" s="33" t="s">
        <v>9353</v>
      </c>
      <c r="C2032" s="35" t="s">
        <v>46</v>
      </c>
      <c r="D2032" s="28" t="s">
        <v>2223</v>
      </c>
      <c r="E2032" s="107">
        <v>7.5</v>
      </c>
      <c r="F2032" s="27" t="s">
        <v>9</v>
      </c>
      <c r="G2032" s="29" t="s">
        <v>8146</v>
      </c>
      <c r="H2032" s="110" t="s">
        <v>6195</v>
      </c>
    </row>
    <row r="2033" spans="1:8" ht="17.25" customHeight="1">
      <c r="A2033" s="27" t="s">
        <v>13</v>
      </c>
      <c r="B2033" s="33" t="s">
        <v>9353</v>
      </c>
      <c r="C2033" s="35" t="s">
        <v>46</v>
      </c>
      <c r="D2033" s="28" t="s">
        <v>2224</v>
      </c>
      <c r="E2033" s="107">
        <v>7.95</v>
      </c>
      <c r="F2033" s="27" t="s">
        <v>9</v>
      </c>
      <c r="G2033" s="29" t="s">
        <v>8146</v>
      </c>
      <c r="H2033" s="110" t="s">
        <v>6196</v>
      </c>
    </row>
    <row r="2034" spans="1:8" ht="17.25" customHeight="1">
      <c r="A2034" s="27" t="s">
        <v>13</v>
      </c>
      <c r="B2034" s="33" t="s">
        <v>9353</v>
      </c>
      <c r="C2034" s="35" t="s">
        <v>46</v>
      </c>
      <c r="D2034" s="28" t="s">
        <v>2225</v>
      </c>
      <c r="E2034" s="107">
        <v>7.15</v>
      </c>
      <c r="F2034" s="27" t="s">
        <v>9</v>
      </c>
      <c r="G2034" s="29" t="s">
        <v>8146</v>
      </c>
      <c r="H2034" s="110" t="s">
        <v>6197</v>
      </c>
    </row>
    <row r="2035" spans="1:8" ht="17.25" customHeight="1">
      <c r="A2035" s="27" t="s">
        <v>13</v>
      </c>
      <c r="B2035" s="33" t="s">
        <v>9353</v>
      </c>
      <c r="C2035" s="35" t="s">
        <v>46</v>
      </c>
      <c r="D2035" s="28" t="s">
        <v>2226</v>
      </c>
      <c r="E2035" s="107">
        <v>7.3833333333333337</v>
      </c>
      <c r="F2035" s="27" t="s">
        <v>9</v>
      </c>
      <c r="G2035" s="29" t="s">
        <v>8146</v>
      </c>
      <c r="H2035" s="110" t="s">
        <v>6198</v>
      </c>
    </row>
    <row r="2036" spans="1:8" ht="17.25" customHeight="1">
      <c r="A2036" s="27" t="s">
        <v>13</v>
      </c>
      <c r="B2036" s="33" t="s">
        <v>9353</v>
      </c>
      <c r="C2036" s="35" t="s">
        <v>46</v>
      </c>
      <c r="D2036" s="28" t="s">
        <v>2227</v>
      </c>
      <c r="E2036" s="107">
        <v>7.0666666666666664</v>
      </c>
      <c r="F2036" s="27" t="s">
        <v>9</v>
      </c>
      <c r="G2036" s="29" t="s">
        <v>8146</v>
      </c>
      <c r="H2036" s="110" t="s">
        <v>6199</v>
      </c>
    </row>
    <row r="2037" spans="1:8" ht="17.25" customHeight="1">
      <c r="A2037" s="27" t="s">
        <v>13</v>
      </c>
      <c r="B2037" s="33" t="s">
        <v>9353</v>
      </c>
      <c r="C2037" s="35" t="s">
        <v>46</v>
      </c>
      <c r="D2037" s="28" t="s">
        <v>2228</v>
      </c>
      <c r="E2037" s="107">
        <v>7.5166666666666666</v>
      </c>
      <c r="F2037" s="27" t="s">
        <v>9</v>
      </c>
      <c r="G2037" s="29" t="s">
        <v>8146</v>
      </c>
      <c r="H2037" s="110" t="s">
        <v>6200</v>
      </c>
    </row>
    <row r="2038" spans="1:8" ht="17.25" customHeight="1">
      <c r="A2038" s="27" t="s">
        <v>13</v>
      </c>
      <c r="B2038" s="33" t="s">
        <v>9353</v>
      </c>
      <c r="C2038" s="35" t="s">
        <v>46</v>
      </c>
      <c r="D2038" s="28" t="s">
        <v>2229</v>
      </c>
      <c r="E2038" s="107">
        <v>11</v>
      </c>
      <c r="F2038" s="27" t="s">
        <v>9</v>
      </c>
      <c r="G2038" s="29" t="s">
        <v>8146</v>
      </c>
      <c r="H2038" s="110" t="s">
        <v>6201</v>
      </c>
    </row>
    <row r="2039" spans="1:8" ht="17.25" customHeight="1">
      <c r="A2039" s="27" t="s">
        <v>13</v>
      </c>
      <c r="B2039" s="33" t="s">
        <v>9353</v>
      </c>
      <c r="C2039" s="35" t="s">
        <v>46</v>
      </c>
      <c r="D2039" s="28" t="s">
        <v>2230</v>
      </c>
      <c r="E2039" s="107">
        <v>7.3833333333333337</v>
      </c>
      <c r="F2039" s="27" t="s">
        <v>9</v>
      </c>
      <c r="G2039" s="29" t="s">
        <v>8146</v>
      </c>
      <c r="H2039" s="110" t="s">
        <v>6202</v>
      </c>
    </row>
    <row r="2040" spans="1:8" ht="17.25" customHeight="1">
      <c r="A2040" s="27" t="s">
        <v>13</v>
      </c>
      <c r="B2040" s="33" t="s">
        <v>9353</v>
      </c>
      <c r="C2040" s="35" t="s">
        <v>46</v>
      </c>
      <c r="D2040" s="28" t="s">
        <v>2231</v>
      </c>
      <c r="E2040" s="107">
        <v>7.6166666666666663</v>
      </c>
      <c r="F2040" s="27" t="s">
        <v>9</v>
      </c>
      <c r="G2040" s="29" t="s">
        <v>8146</v>
      </c>
      <c r="H2040" s="110" t="s">
        <v>6203</v>
      </c>
    </row>
    <row r="2041" spans="1:8" ht="17.25" customHeight="1">
      <c r="A2041" s="27" t="s">
        <v>13</v>
      </c>
      <c r="B2041" s="33" t="s">
        <v>9353</v>
      </c>
      <c r="C2041" s="35" t="s">
        <v>46</v>
      </c>
      <c r="D2041" s="28" t="s">
        <v>2232</v>
      </c>
      <c r="E2041" s="107">
        <v>7.65</v>
      </c>
      <c r="F2041" s="27" t="s">
        <v>9</v>
      </c>
      <c r="G2041" s="29" t="s">
        <v>8146</v>
      </c>
      <c r="H2041" s="110" t="s">
        <v>6204</v>
      </c>
    </row>
    <row r="2042" spans="1:8" ht="17.25" customHeight="1">
      <c r="A2042" s="27" t="s">
        <v>13</v>
      </c>
      <c r="B2042" s="33" t="s">
        <v>9353</v>
      </c>
      <c r="C2042" s="35" t="s">
        <v>46</v>
      </c>
      <c r="D2042" s="28" t="s">
        <v>2233</v>
      </c>
      <c r="E2042" s="107">
        <v>7.3666666666666663</v>
      </c>
      <c r="F2042" s="27" t="s">
        <v>9</v>
      </c>
      <c r="G2042" s="29" t="s">
        <v>8146</v>
      </c>
      <c r="H2042" s="110" t="s">
        <v>6205</v>
      </c>
    </row>
    <row r="2043" spans="1:8" ht="17.25" customHeight="1">
      <c r="A2043" s="27" t="s">
        <v>13</v>
      </c>
      <c r="B2043" s="33" t="s">
        <v>9353</v>
      </c>
      <c r="C2043" s="35" t="s">
        <v>46</v>
      </c>
      <c r="D2043" s="28" t="s">
        <v>2234</v>
      </c>
      <c r="E2043" s="107">
        <v>7.3833333333333337</v>
      </c>
      <c r="F2043" s="27" t="s">
        <v>9</v>
      </c>
      <c r="G2043" s="29" t="s">
        <v>8146</v>
      </c>
      <c r="H2043" s="110" t="s">
        <v>6206</v>
      </c>
    </row>
    <row r="2044" spans="1:8" ht="17.25" customHeight="1">
      <c r="A2044" s="27" t="s">
        <v>13</v>
      </c>
      <c r="B2044" s="33" t="s">
        <v>9353</v>
      </c>
      <c r="C2044" s="35" t="s">
        <v>46</v>
      </c>
      <c r="D2044" s="28" t="s">
        <v>2235</v>
      </c>
      <c r="E2044" s="107">
        <v>7.65</v>
      </c>
      <c r="F2044" s="27" t="s">
        <v>9</v>
      </c>
      <c r="G2044" s="29" t="s">
        <v>8146</v>
      </c>
      <c r="H2044" s="110" t="s">
        <v>6207</v>
      </c>
    </row>
    <row r="2045" spans="1:8" ht="17.25" customHeight="1">
      <c r="A2045" s="27" t="s">
        <v>13</v>
      </c>
      <c r="B2045" s="33" t="s">
        <v>9353</v>
      </c>
      <c r="C2045" s="35" t="s">
        <v>46</v>
      </c>
      <c r="D2045" s="28" t="s">
        <v>2236</v>
      </c>
      <c r="E2045" s="107">
        <v>7.2833333333333332</v>
      </c>
      <c r="F2045" s="27" t="s">
        <v>9</v>
      </c>
      <c r="G2045" s="29" t="s">
        <v>8146</v>
      </c>
      <c r="H2045" s="110" t="s">
        <v>6208</v>
      </c>
    </row>
    <row r="2046" spans="1:8" ht="17.25" customHeight="1">
      <c r="A2046" s="27" t="s">
        <v>13</v>
      </c>
      <c r="B2046" s="33" t="s">
        <v>9353</v>
      </c>
      <c r="C2046" s="35" t="s">
        <v>46</v>
      </c>
      <c r="D2046" s="28" t="s">
        <v>2237</v>
      </c>
      <c r="E2046" s="107">
        <v>7.85</v>
      </c>
      <c r="F2046" s="27" t="s">
        <v>9</v>
      </c>
      <c r="G2046" s="29" t="s">
        <v>8146</v>
      </c>
      <c r="H2046" s="110" t="s">
        <v>6209</v>
      </c>
    </row>
    <row r="2047" spans="1:8" ht="17.25" customHeight="1">
      <c r="A2047" s="27" t="s">
        <v>13</v>
      </c>
      <c r="B2047" s="33" t="s">
        <v>9353</v>
      </c>
      <c r="C2047" s="35" t="s">
        <v>46</v>
      </c>
      <c r="D2047" s="28" t="s">
        <v>2238</v>
      </c>
      <c r="E2047" s="107">
        <v>6.833333333333333</v>
      </c>
      <c r="F2047" s="27" t="s">
        <v>9</v>
      </c>
      <c r="G2047" s="29" t="s">
        <v>8146</v>
      </c>
      <c r="H2047" s="110" t="s">
        <v>6210</v>
      </c>
    </row>
    <row r="2048" spans="1:8" ht="17.25" customHeight="1">
      <c r="A2048" s="27" t="s">
        <v>13</v>
      </c>
      <c r="B2048" s="33" t="s">
        <v>9353</v>
      </c>
      <c r="C2048" s="35" t="s">
        <v>46</v>
      </c>
      <c r="D2048" s="28" t="s">
        <v>2239</v>
      </c>
      <c r="E2048" s="107">
        <v>7.35</v>
      </c>
      <c r="F2048" s="27" t="s">
        <v>9</v>
      </c>
      <c r="G2048" s="29" t="s">
        <v>8146</v>
      </c>
      <c r="H2048" s="110" t="s">
        <v>6211</v>
      </c>
    </row>
    <row r="2049" spans="1:8" ht="17.25" customHeight="1">
      <c r="A2049" s="27" t="s">
        <v>13</v>
      </c>
      <c r="B2049" s="33" t="s">
        <v>9353</v>
      </c>
      <c r="C2049" s="35" t="s">
        <v>46</v>
      </c>
      <c r="D2049" s="28" t="s">
        <v>2240</v>
      </c>
      <c r="E2049" s="107">
        <v>7.0666666666666664</v>
      </c>
      <c r="F2049" s="27" t="s">
        <v>9</v>
      </c>
      <c r="G2049" s="29" t="s">
        <v>8146</v>
      </c>
      <c r="H2049" s="110" t="s">
        <v>6212</v>
      </c>
    </row>
    <row r="2050" spans="1:8" ht="17.25" customHeight="1">
      <c r="A2050" s="27" t="s">
        <v>13</v>
      </c>
      <c r="B2050" s="33" t="s">
        <v>9353</v>
      </c>
      <c r="C2050" s="35" t="s">
        <v>46</v>
      </c>
      <c r="D2050" s="28" t="s">
        <v>2241</v>
      </c>
      <c r="E2050" s="107">
        <v>6.95</v>
      </c>
      <c r="F2050" s="27" t="s">
        <v>9</v>
      </c>
      <c r="G2050" s="29" t="s">
        <v>8146</v>
      </c>
      <c r="H2050" s="110" t="s">
        <v>6213</v>
      </c>
    </row>
    <row r="2051" spans="1:8" ht="17.25" customHeight="1">
      <c r="A2051" s="27" t="s">
        <v>13</v>
      </c>
      <c r="B2051" s="33" t="s">
        <v>9353</v>
      </c>
      <c r="C2051" s="35" t="s">
        <v>46</v>
      </c>
      <c r="D2051" s="28" t="s">
        <v>2242</v>
      </c>
      <c r="E2051" s="107">
        <v>7.4</v>
      </c>
      <c r="F2051" s="27" t="s">
        <v>9</v>
      </c>
      <c r="G2051" s="29" t="s">
        <v>8146</v>
      </c>
      <c r="H2051" s="110" t="s">
        <v>6214</v>
      </c>
    </row>
    <row r="2052" spans="1:8" ht="17.25" customHeight="1">
      <c r="A2052" s="27" t="s">
        <v>13</v>
      </c>
      <c r="B2052" s="33" t="s">
        <v>9353</v>
      </c>
      <c r="C2052" s="35" t="s">
        <v>46</v>
      </c>
      <c r="D2052" s="28" t="s">
        <v>2243</v>
      </c>
      <c r="E2052" s="107">
        <v>7.9333333333333336</v>
      </c>
      <c r="F2052" s="27" t="s">
        <v>9</v>
      </c>
      <c r="G2052" s="29" t="s">
        <v>8146</v>
      </c>
      <c r="H2052" s="110" t="s">
        <v>6215</v>
      </c>
    </row>
    <row r="2053" spans="1:8" ht="17.25" customHeight="1">
      <c r="A2053" s="27" t="s">
        <v>13</v>
      </c>
      <c r="B2053" s="33" t="s">
        <v>9353</v>
      </c>
      <c r="C2053" s="35" t="s">
        <v>46</v>
      </c>
      <c r="D2053" s="28" t="s">
        <v>2244</v>
      </c>
      <c r="E2053" s="107">
        <v>7.3666666666666663</v>
      </c>
      <c r="F2053" s="27" t="s">
        <v>9</v>
      </c>
      <c r="G2053" s="29" t="s">
        <v>8146</v>
      </c>
      <c r="H2053" s="110" t="s">
        <v>6216</v>
      </c>
    </row>
    <row r="2054" spans="1:8" ht="17.25" customHeight="1">
      <c r="A2054" s="27" t="s">
        <v>13</v>
      </c>
      <c r="B2054" s="33" t="s">
        <v>9353</v>
      </c>
      <c r="C2054" s="35" t="s">
        <v>46</v>
      </c>
      <c r="D2054" s="28" t="s">
        <v>2245</v>
      </c>
      <c r="E2054" s="107">
        <v>16.3</v>
      </c>
      <c r="F2054" s="27" t="s">
        <v>9</v>
      </c>
      <c r="G2054" s="29" t="s">
        <v>8146</v>
      </c>
      <c r="H2054" s="110" t="s">
        <v>6217</v>
      </c>
    </row>
    <row r="2055" spans="1:8" ht="17.25" customHeight="1">
      <c r="A2055" s="27" t="s">
        <v>13</v>
      </c>
      <c r="B2055" s="33" t="s">
        <v>9353</v>
      </c>
      <c r="C2055" s="35" t="s">
        <v>46</v>
      </c>
      <c r="D2055" s="28" t="s">
        <v>2246</v>
      </c>
      <c r="E2055" s="107">
        <v>7.166666666666667</v>
      </c>
      <c r="F2055" s="27" t="s">
        <v>9</v>
      </c>
      <c r="G2055" s="29" t="s">
        <v>8146</v>
      </c>
      <c r="H2055" s="110" t="s">
        <v>6218</v>
      </c>
    </row>
    <row r="2056" spans="1:8" ht="17.25" customHeight="1">
      <c r="A2056" s="27" t="s">
        <v>13</v>
      </c>
      <c r="B2056" s="33" t="s">
        <v>9353</v>
      </c>
      <c r="C2056" s="35" t="s">
        <v>46</v>
      </c>
      <c r="D2056" s="28" t="s">
        <v>2247</v>
      </c>
      <c r="E2056" s="107">
        <v>8.1833333333333336</v>
      </c>
      <c r="F2056" s="27" t="s">
        <v>9</v>
      </c>
      <c r="G2056" s="29" t="s">
        <v>8146</v>
      </c>
      <c r="H2056" s="110" t="s">
        <v>6219</v>
      </c>
    </row>
    <row r="2057" spans="1:8" ht="17.25" customHeight="1">
      <c r="A2057" s="27" t="s">
        <v>13</v>
      </c>
      <c r="B2057" s="33" t="s">
        <v>9353</v>
      </c>
      <c r="C2057" s="35" t="s">
        <v>46</v>
      </c>
      <c r="D2057" s="28" t="s">
        <v>2248</v>
      </c>
      <c r="E2057" s="107">
        <v>6.7666666666666666</v>
      </c>
      <c r="F2057" s="27" t="s">
        <v>9</v>
      </c>
      <c r="G2057" s="29" t="s">
        <v>8146</v>
      </c>
      <c r="H2057" s="110" t="s">
        <v>6220</v>
      </c>
    </row>
    <row r="2058" spans="1:8" ht="17.25" customHeight="1">
      <c r="A2058" s="27" t="s">
        <v>13</v>
      </c>
      <c r="B2058" s="33" t="s">
        <v>9353</v>
      </c>
      <c r="C2058" s="35" t="s">
        <v>46</v>
      </c>
      <c r="D2058" s="28" t="s">
        <v>2249</v>
      </c>
      <c r="E2058" s="107">
        <v>7.583333333333333</v>
      </c>
      <c r="F2058" s="27" t="s">
        <v>9</v>
      </c>
      <c r="G2058" s="29" t="s">
        <v>8146</v>
      </c>
      <c r="H2058" s="110" t="s">
        <v>6221</v>
      </c>
    </row>
    <row r="2059" spans="1:8" ht="17.25" customHeight="1">
      <c r="A2059" s="27" t="s">
        <v>13</v>
      </c>
      <c r="B2059" s="33" t="s">
        <v>9353</v>
      </c>
      <c r="C2059" s="35" t="s">
        <v>46</v>
      </c>
      <c r="D2059" s="28" t="s">
        <v>2250</v>
      </c>
      <c r="E2059" s="107">
        <v>7.5666666666666664</v>
      </c>
      <c r="F2059" s="27" t="s">
        <v>9</v>
      </c>
      <c r="G2059" s="29" t="s">
        <v>8146</v>
      </c>
      <c r="H2059" s="110" t="s">
        <v>6222</v>
      </c>
    </row>
    <row r="2060" spans="1:8" ht="17.25" customHeight="1">
      <c r="A2060" s="27" t="s">
        <v>13</v>
      </c>
      <c r="B2060" s="33" t="s">
        <v>9353</v>
      </c>
      <c r="C2060" s="35" t="s">
        <v>46</v>
      </c>
      <c r="D2060" s="28" t="s">
        <v>2251</v>
      </c>
      <c r="E2060" s="107">
        <v>7.9666666666666668</v>
      </c>
      <c r="F2060" s="27" t="s">
        <v>9</v>
      </c>
      <c r="G2060" s="29" t="s">
        <v>8146</v>
      </c>
      <c r="H2060" s="110" t="s">
        <v>6223</v>
      </c>
    </row>
    <row r="2061" spans="1:8" ht="17.25" customHeight="1">
      <c r="A2061" s="27" t="s">
        <v>13</v>
      </c>
      <c r="B2061" s="33" t="s">
        <v>9353</v>
      </c>
      <c r="C2061" s="35" t="s">
        <v>46</v>
      </c>
      <c r="D2061" s="28" t="s">
        <v>2252</v>
      </c>
      <c r="E2061" s="107">
        <v>6.6833333333333336</v>
      </c>
      <c r="F2061" s="27" t="s">
        <v>9</v>
      </c>
      <c r="G2061" s="29" t="s">
        <v>8146</v>
      </c>
      <c r="H2061" s="110" t="s">
        <v>6224</v>
      </c>
    </row>
    <row r="2062" spans="1:8" ht="17.25" customHeight="1">
      <c r="A2062" s="27" t="s">
        <v>13</v>
      </c>
      <c r="B2062" s="33" t="s">
        <v>9353</v>
      </c>
      <c r="C2062" s="35" t="s">
        <v>46</v>
      </c>
      <c r="D2062" s="28" t="s">
        <v>2253</v>
      </c>
      <c r="E2062" s="107">
        <v>7.2833333333333332</v>
      </c>
      <c r="F2062" s="27" t="s">
        <v>9</v>
      </c>
      <c r="G2062" s="29" t="s">
        <v>8146</v>
      </c>
      <c r="H2062" s="110" t="s">
        <v>6225</v>
      </c>
    </row>
    <row r="2063" spans="1:8" ht="17.25" customHeight="1">
      <c r="A2063" s="27" t="s">
        <v>13</v>
      </c>
      <c r="B2063" s="33" t="s">
        <v>9353</v>
      </c>
      <c r="C2063" s="35" t="s">
        <v>46</v>
      </c>
      <c r="D2063" s="28" t="s">
        <v>2254</v>
      </c>
      <c r="E2063" s="107">
        <v>7.8</v>
      </c>
      <c r="F2063" s="27" t="s">
        <v>9</v>
      </c>
      <c r="G2063" s="29" t="s">
        <v>8146</v>
      </c>
      <c r="H2063" s="110" t="s">
        <v>6226</v>
      </c>
    </row>
    <row r="2064" spans="1:8" ht="17.25" customHeight="1">
      <c r="A2064" s="27" t="s">
        <v>13</v>
      </c>
      <c r="B2064" s="33" t="s">
        <v>9353</v>
      </c>
      <c r="C2064" s="35" t="s">
        <v>46</v>
      </c>
      <c r="D2064" s="28" t="s">
        <v>2255</v>
      </c>
      <c r="E2064" s="107">
        <v>7.8166666666666664</v>
      </c>
      <c r="F2064" s="27" t="s">
        <v>9</v>
      </c>
      <c r="G2064" s="29" t="s">
        <v>8146</v>
      </c>
      <c r="H2064" s="110" t="s">
        <v>6227</v>
      </c>
    </row>
    <row r="2065" spans="1:8" ht="17.25" customHeight="1">
      <c r="A2065" s="27" t="s">
        <v>13</v>
      </c>
      <c r="B2065" s="33" t="s">
        <v>9353</v>
      </c>
      <c r="C2065" s="35" t="s">
        <v>46</v>
      </c>
      <c r="D2065" s="28" t="s">
        <v>2256</v>
      </c>
      <c r="E2065" s="107">
        <v>7.3166666666666664</v>
      </c>
      <c r="F2065" s="27" t="s">
        <v>9</v>
      </c>
      <c r="G2065" s="29" t="s">
        <v>8146</v>
      </c>
      <c r="H2065" s="110" t="s">
        <v>6228</v>
      </c>
    </row>
    <row r="2066" spans="1:8" ht="17.25" customHeight="1">
      <c r="A2066" s="27" t="s">
        <v>13</v>
      </c>
      <c r="B2066" s="33" t="s">
        <v>9353</v>
      </c>
      <c r="C2066" s="35" t="s">
        <v>46</v>
      </c>
      <c r="D2066" s="28" t="s">
        <v>2257</v>
      </c>
      <c r="E2066" s="107">
        <v>12.016666666666667</v>
      </c>
      <c r="F2066" s="27" t="s">
        <v>9</v>
      </c>
      <c r="G2066" s="29" t="s">
        <v>8146</v>
      </c>
      <c r="H2066" s="110" t="s">
        <v>6229</v>
      </c>
    </row>
    <row r="2067" spans="1:8" ht="17.25" customHeight="1">
      <c r="A2067" s="27" t="s">
        <v>13</v>
      </c>
      <c r="B2067" s="33" t="s">
        <v>9353</v>
      </c>
      <c r="C2067" s="35" t="s">
        <v>46</v>
      </c>
      <c r="D2067" s="28" t="s">
        <v>2258</v>
      </c>
      <c r="E2067" s="107">
        <v>7.4666666666666668</v>
      </c>
      <c r="F2067" s="27" t="s">
        <v>9</v>
      </c>
      <c r="G2067" s="29" t="s">
        <v>8146</v>
      </c>
      <c r="H2067" s="110" t="s">
        <v>6230</v>
      </c>
    </row>
    <row r="2068" spans="1:8" ht="17.25" customHeight="1">
      <c r="A2068" s="27" t="s">
        <v>13</v>
      </c>
      <c r="B2068" s="33" t="s">
        <v>9353</v>
      </c>
      <c r="C2068" s="35" t="s">
        <v>46</v>
      </c>
      <c r="D2068" s="28" t="s">
        <v>2259</v>
      </c>
      <c r="E2068" s="107">
        <v>6.9666666666666668</v>
      </c>
      <c r="F2068" s="27" t="s">
        <v>9</v>
      </c>
      <c r="G2068" s="29" t="s">
        <v>8146</v>
      </c>
      <c r="H2068" s="110" t="s">
        <v>6231</v>
      </c>
    </row>
    <row r="2069" spans="1:8" ht="17.25" customHeight="1">
      <c r="A2069" s="27" t="s">
        <v>13</v>
      </c>
      <c r="B2069" s="33" t="s">
        <v>9353</v>
      </c>
      <c r="C2069" s="35" t="s">
        <v>46</v>
      </c>
      <c r="D2069" s="28" t="s">
        <v>2260</v>
      </c>
      <c r="E2069" s="107">
        <v>8.1833333333333336</v>
      </c>
      <c r="F2069" s="27" t="s">
        <v>9</v>
      </c>
      <c r="G2069" s="29" t="s">
        <v>8146</v>
      </c>
      <c r="H2069" s="110" t="s">
        <v>6232</v>
      </c>
    </row>
    <row r="2070" spans="1:8" ht="17.25" customHeight="1">
      <c r="A2070" s="27" t="s">
        <v>13</v>
      </c>
      <c r="B2070" s="33" t="s">
        <v>9353</v>
      </c>
      <c r="C2070" s="35" t="s">
        <v>46</v>
      </c>
      <c r="D2070" s="28" t="s">
        <v>2261</v>
      </c>
      <c r="E2070" s="107">
        <v>7.7166666666666668</v>
      </c>
      <c r="F2070" s="27" t="s">
        <v>9</v>
      </c>
      <c r="G2070" s="29" t="s">
        <v>8146</v>
      </c>
      <c r="H2070" s="110" t="s">
        <v>6233</v>
      </c>
    </row>
    <row r="2071" spans="1:8" ht="17.25" customHeight="1">
      <c r="A2071" s="27" t="s">
        <v>22</v>
      </c>
      <c r="B2071" s="33" t="s">
        <v>9349</v>
      </c>
      <c r="C2071" s="35" t="s">
        <v>46</v>
      </c>
      <c r="D2071" s="28" t="s">
        <v>2262</v>
      </c>
      <c r="E2071" s="107">
        <v>7.3</v>
      </c>
      <c r="F2071" s="27" t="s">
        <v>9</v>
      </c>
      <c r="G2071" s="29" t="s">
        <v>8146</v>
      </c>
      <c r="H2071" s="110" t="s">
        <v>6234</v>
      </c>
    </row>
    <row r="2072" spans="1:8" ht="17.25" customHeight="1">
      <c r="A2072" s="27" t="s">
        <v>13</v>
      </c>
      <c r="B2072" s="33" t="s">
        <v>9353</v>
      </c>
      <c r="C2072" s="35" t="s">
        <v>46</v>
      </c>
      <c r="D2072" s="28" t="s">
        <v>2263</v>
      </c>
      <c r="E2072" s="107">
        <v>11.533333333333333</v>
      </c>
      <c r="F2072" s="27" t="s">
        <v>9</v>
      </c>
      <c r="G2072" s="29" t="s">
        <v>8146</v>
      </c>
      <c r="H2072" s="110" t="s">
        <v>6235</v>
      </c>
    </row>
    <row r="2073" spans="1:8" ht="17.25" customHeight="1">
      <c r="A2073" s="27" t="s">
        <v>13</v>
      </c>
      <c r="B2073" s="33" t="s">
        <v>9353</v>
      </c>
      <c r="C2073" s="35" t="s">
        <v>46</v>
      </c>
      <c r="D2073" s="28" t="s">
        <v>2264</v>
      </c>
      <c r="E2073" s="107">
        <v>7.9</v>
      </c>
      <c r="F2073" s="27" t="s">
        <v>9</v>
      </c>
      <c r="G2073" s="29" t="s">
        <v>8146</v>
      </c>
      <c r="H2073" s="110" t="s">
        <v>6236</v>
      </c>
    </row>
    <row r="2074" spans="1:8" ht="17.25" customHeight="1">
      <c r="A2074" s="27" t="s">
        <v>13</v>
      </c>
      <c r="B2074" s="33" t="s">
        <v>9353</v>
      </c>
      <c r="C2074" s="35" t="s">
        <v>46</v>
      </c>
      <c r="D2074" s="28" t="s">
        <v>2265</v>
      </c>
      <c r="E2074" s="107">
        <v>6.55</v>
      </c>
      <c r="F2074" s="27" t="s">
        <v>9</v>
      </c>
      <c r="G2074" s="29" t="s">
        <v>8146</v>
      </c>
      <c r="H2074" s="110" t="s">
        <v>6237</v>
      </c>
    </row>
    <row r="2075" spans="1:8" ht="17.25" customHeight="1">
      <c r="A2075" s="27" t="s">
        <v>13</v>
      </c>
      <c r="B2075" s="33" t="s">
        <v>9353</v>
      </c>
      <c r="C2075" s="35" t="s">
        <v>46</v>
      </c>
      <c r="D2075" s="28" t="s">
        <v>2266</v>
      </c>
      <c r="E2075" s="107">
        <v>11.966666666666667</v>
      </c>
      <c r="F2075" s="27" t="s">
        <v>9</v>
      </c>
      <c r="G2075" s="29" t="s">
        <v>8146</v>
      </c>
      <c r="H2075" s="110" t="s">
        <v>6238</v>
      </c>
    </row>
    <row r="2076" spans="1:8" ht="17.25" customHeight="1">
      <c r="A2076" s="27" t="s">
        <v>13</v>
      </c>
      <c r="B2076" s="33" t="s">
        <v>9353</v>
      </c>
      <c r="C2076" s="35" t="s">
        <v>46</v>
      </c>
      <c r="D2076" s="28" t="s">
        <v>2267</v>
      </c>
      <c r="E2076" s="107">
        <v>7.8</v>
      </c>
      <c r="F2076" s="27" t="s">
        <v>9</v>
      </c>
      <c r="G2076" s="29" t="s">
        <v>8146</v>
      </c>
      <c r="H2076" s="110" t="s">
        <v>6239</v>
      </c>
    </row>
    <row r="2077" spans="1:8" ht="17.25" customHeight="1">
      <c r="A2077" s="27" t="s">
        <v>13</v>
      </c>
      <c r="B2077" s="33" t="s">
        <v>9353</v>
      </c>
      <c r="C2077" s="35" t="s">
        <v>46</v>
      </c>
      <c r="D2077" s="28" t="s">
        <v>2268</v>
      </c>
      <c r="E2077" s="107">
        <v>6.333333333333333</v>
      </c>
      <c r="F2077" s="27" t="s">
        <v>9</v>
      </c>
      <c r="G2077" s="29" t="s">
        <v>8146</v>
      </c>
      <c r="H2077" s="110" t="s">
        <v>6240</v>
      </c>
    </row>
    <row r="2078" spans="1:8" ht="17.25" customHeight="1">
      <c r="A2078" s="27" t="s">
        <v>13</v>
      </c>
      <c r="B2078" s="33" t="s">
        <v>9353</v>
      </c>
      <c r="C2078" s="35" t="s">
        <v>46</v>
      </c>
      <c r="D2078" s="28" t="s">
        <v>2269</v>
      </c>
      <c r="E2078" s="107">
        <v>7.5166666666666666</v>
      </c>
      <c r="F2078" s="27" t="s">
        <v>9</v>
      </c>
      <c r="G2078" s="29" t="s">
        <v>8146</v>
      </c>
      <c r="H2078" s="110" t="s">
        <v>6241</v>
      </c>
    </row>
    <row r="2079" spans="1:8" ht="17.25" customHeight="1">
      <c r="A2079" s="27" t="s">
        <v>13</v>
      </c>
      <c r="B2079" s="33" t="s">
        <v>9353</v>
      </c>
      <c r="C2079" s="35" t="s">
        <v>46</v>
      </c>
      <c r="D2079" s="28" t="s">
        <v>2270</v>
      </c>
      <c r="E2079" s="107">
        <v>6.9833333333333334</v>
      </c>
      <c r="F2079" s="27" t="s">
        <v>9</v>
      </c>
      <c r="G2079" s="29" t="s">
        <v>8146</v>
      </c>
      <c r="H2079" s="110" t="s">
        <v>6242</v>
      </c>
    </row>
    <row r="2080" spans="1:8" ht="17.25" customHeight="1">
      <c r="A2080" s="27" t="s">
        <v>13</v>
      </c>
      <c r="B2080" s="33" t="s">
        <v>9353</v>
      </c>
      <c r="C2080" s="35" t="s">
        <v>46</v>
      </c>
      <c r="D2080" s="28" t="s">
        <v>2271</v>
      </c>
      <c r="E2080" s="107">
        <v>6.3166666666666664</v>
      </c>
      <c r="F2080" s="27" t="s">
        <v>9</v>
      </c>
      <c r="G2080" s="29" t="s">
        <v>8146</v>
      </c>
      <c r="H2080" s="110" t="s">
        <v>6243</v>
      </c>
    </row>
    <row r="2081" spans="1:8" ht="17.25" customHeight="1">
      <c r="A2081" s="27" t="s">
        <v>22</v>
      </c>
      <c r="B2081" s="33" t="s">
        <v>9349</v>
      </c>
      <c r="C2081" s="35" t="s">
        <v>46</v>
      </c>
      <c r="D2081" s="28" t="s">
        <v>2272</v>
      </c>
      <c r="E2081" s="107">
        <v>7.2333333333333334</v>
      </c>
      <c r="F2081" s="27" t="s">
        <v>9</v>
      </c>
      <c r="G2081" s="29" t="s">
        <v>8146</v>
      </c>
      <c r="H2081" s="110" t="s">
        <v>6244</v>
      </c>
    </row>
    <row r="2082" spans="1:8" ht="17.25" customHeight="1">
      <c r="A2082" s="27" t="s">
        <v>13</v>
      </c>
      <c r="B2082" s="33" t="s">
        <v>9353</v>
      </c>
      <c r="C2082" s="35" t="s">
        <v>46</v>
      </c>
      <c r="D2082" s="28" t="s">
        <v>2273</v>
      </c>
      <c r="E2082" s="107">
        <v>6.7333333333333334</v>
      </c>
      <c r="F2082" s="27" t="s">
        <v>9</v>
      </c>
      <c r="G2082" s="29" t="s">
        <v>8146</v>
      </c>
      <c r="H2082" s="110" t="s">
        <v>6245</v>
      </c>
    </row>
    <row r="2083" spans="1:8" ht="17.25" customHeight="1">
      <c r="A2083" s="27" t="s">
        <v>22</v>
      </c>
      <c r="B2083" s="33" t="s">
        <v>9349</v>
      </c>
      <c r="C2083" s="35" t="s">
        <v>46</v>
      </c>
      <c r="D2083" s="28" t="s">
        <v>2274</v>
      </c>
      <c r="E2083" s="107">
        <v>7.1</v>
      </c>
      <c r="F2083" s="27" t="s">
        <v>9</v>
      </c>
      <c r="G2083" s="29" t="s">
        <v>8146</v>
      </c>
      <c r="H2083" s="110" t="s">
        <v>6246</v>
      </c>
    </row>
    <row r="2084" spans="1:8" ht="17.25" customHeight="1">
      <c r="A2084" s="27" t="s">
        <v>13</v>
      </c>
      <c r="B2084" s="33" t="s">
        <v>9353</v>
      </c>
      <c r="C2084" s="35" t="s">
        <v>46</v>
      </c>
      <c r="D2084" s="28" t="s">
        <v>2275</v>
      </c>
      <c r="E2084" s="107">
        <v>7.15</v>
      </c>
      <c r="F2084" s="27" t="s">
        <v>9</v>
      </c>
      <c r="G2084" s="29" t="s">
        <v>8146</v>
      </c>
      <c r="H2084" s="110" t="s">
        <v>6247</v>
      </c>
    </row>
    <row r="2085" spans="1:8" ht="17.25" customHeight="1">
      <c r="A2085" s="27" t="s">
        <v>13</v>
      </c>
      <c r="B2085" s="33" t="s">
        <v>9353</v>
      </c>
      <c r="C2085" s="35" t="s">
        <v>46</v>
      </c>
      <c r="D2085" s="28" t="s">
        <v>2276</v>
      </c>
      <c r="E2085" s="107">
        <v>7.0333333333333332</v>
      </c>
      <c r="F2085" s="27" t="s">
        <v>9</v>
      </c>
      <c r="G2085" s="29" t="s">
        <v>8146</v>
      </c>
      <c r="H2085" s="110" t="s">
        <v>6248</v>
      </c>
    </row>
    <row r="2086" spans="1:8" ht="17.25" customHeight="1">
      <c r="A2086" s="27" t="s">
        <v>13</v>
      </c>
      <c r="B2086" s="33" t="s">
        <v>9353</v>
      </c>
      <c r="C2086" s="35" t="s">
        <v>46</v>
      </c>
      <c r="D2086" s="28" t="s">
        <v>2277</v>
      </c>
      <c r="E2086" s="107">
        <v>7.5</v>
      </c>
      <c r="F2086" s="27" t="s">
        <v>9</v>
      </c>
      <c r="G2086" s="29" t="s">
        <v>8146</v>
      </c>
      <c r="H2086" s="110" t="s">
        <v>6249</v>
      </c>
    </row>
    <row r="2087" spans="1:8" ht="17.25" customHeight="1">
      <c r="A2087" s="27" t="s">
        <v>13</v>
      </c>
      <c r="B2087" s="33" t="s">
        <v>9353</v>
      </c>
      <c r="C2087" s="35" t="s">
        <v>46</v>
      </c>
      <c r="D2087" s="28" t="s">
        <v>2278</v>
      </c>
      <c r="E2087" s="107">
        <v>6.916666666666667</v>
      </c>
      <c r="F2087" s="27" t="s">
        <v>9</v>
      </c>
      <c r="G2087" s="29" t="s">
        <v>8146</v>
      </c>
      <c r="H2087" s="110" t="s">
        <v>6250</v>
      </c>
    </row>
    <row r="2088" spans="1:8" ht="17.25" customHeight="1">
      <c r="A2088" s="27" t="s">
        <v>13</v>
      </c>
      <c r="B2088" s="33" t="s">
        <v>9353</v>
      </c>
      <c r="C2088" s="35" t="s">
        <v>46</v>
      </c>
      <c r="D2088" s="28" t="s">
        <v>2279</v>
      </c>
      <c r="E2088" s="107">
        <v>7.35</v>
      </c>
      <c r="F2088" s="27" t="s">
        <v>9</v>
      </c>
      <c r="G2088" s="29" t="s">
        <v>8146</v>
      </c>
      <c r="H2088" s="110" t="s">
        <v>6251</v>
      </c>
    </row>
    <row r="2089" spans="1:8" ht="17.25" customHeight="1">
      <c r="A2089" s="27" t="s">
        <v>13</v>
      </c>
      <c r="B2089" s="33" t="s">
        <v>9353</v>
      </c>
      <c r="C2089" s="35" t="s">
        <v>46</v>
      </c>
      <c r="D2089" s="28" t="s">
        <v>2280</v>
      </c>
      <c r="E2089" s="107">
        <v>6.3833333333333337</v>
      </c>
      <c r="F2089" s="27" t="s">
        <v>9</v>
      </c>
      <c r="G2089" s="29" t="s">
        <v>8146</v>
      </c>
      <c r="H2089" s="110" t="s">
        <v>6252</v>
      </c>
    </row>
    <row r="2090" spans="1:8" ht="17.25" customHeight="1">
      <c r="A2090" s="27" t="s">
        <v>13</v>
      </c>
      <c r="B2090" s="33" t="s">
        <v>9353</v>
      </c>
      <c r="C2090" s="35" t="s">
        <v>46</v>
      </c>
      <c r="D2090" s="28" t="s">
        <v>2281</v>
      </c>
      <c r="E2090" s="107">
        <v>6.6333333333333337</v>
      </c>
      <c r="F2090" s="27" t="s">
        <v>9</v>
      </c>
      <c r="G2090" s="29" t="s">
        <v>8146</v>
      </c>
      <c r="H2090" s="110" t="s">
        <v>6253</v>
      </c>
    </row>
    <row r="2091" spans="1:8" ht="17.25" customHeight="1">
      <c r="A2091" s="27" t="s">
        <v>13</v>
      </c>
      <c r="B2091" s="33" t="s">
        <v>9353</v>
      </c>
      <c r="C2091" s="35" t="s">
        <v>46</v>
      </c>
      <c r="D2091" s="28" t="s">
        <v>2282</v>
      </c>
      <c r="E2091" s="107">
        <v>7.6166666666666663</v>
      </c>
      <c r="F2091" s="27" t="s">
        <v>9</v>
      </c>
      <c r="G2091" s="29" t="s">
        <v>8146</v>
      </c>
      <c r="H2091" s="110" t="s">
        <v>6254</v>
      </c>
    </row>
    <row r="2092" spans="1:8" ht="17.25" customHeight="1">
      <c r="A2092" s="27" t="s">
        <v>13</v>
      </c>
      <c r="B2092" s="33" t="s">
        <v>9353</v>
      </c>
      <c r="C2092" s="35" t="s">
        <v>46</v>
      </c>
      <c r="D2092" s="28" t="s">
        <v>2283</v>
      </c>
      <c r="E2092" s="107">
        <v>6.8166666666666664</v>
      </c>
      <c r="F2092" s="27" t="s">
        <v>9</v>
      </c>
      <c r="G2092" s="29" t="s">
        <v>8146</v>
      </c>
      <c r="H2092" s="110" t="s">
        <v>6255</v>
      </c>
    </row>
    <row r="2093" spans="1:8" ht="17.25" customHeight="1">
      <c r="A2093" s="27" t="s">
        <v>13</v>
      </c>
      <c r="B2093" s="33" t="s">
        <v>9353</v>
      </c>
      <c r="C2093" s="35" t="s">
        <v>46</v>
      </c>
      <c r="D2093" s="28" t="s">
        <v>2284</v>
      </c>
      <c r="E2093" s="107">
        <v>7.15</v>
      </c>
      <c r="F2093" s="27" t="s">
        <v>9</v>
      </c>
      <c r="G2093" s="29" t="s">
        <v>8146</v>
      </c>
      <c r="H2093" s="110" t="s">
        <v>6256</v>
      </c>
    </row>
    <row r="2094" spans="1:8" ht="17.25" customHeight="1">
      <c r="A2094" s="27" t="s">
        <v>13</v>
      </c>
      <c r="B2094" s="33" t="s">
        <v>9353</v>
      </c>
      <c r="C2094" s="35" t="s">
        <v>46</v>
      </c>
      <c r="D2094" s="28" t="s">
        <v>2285</v>
      </c>
      <c r="E2094" s="107">
        <v>7.1333333333333337</v>
      </c>
      <c r="F2094" s="27" t="s">
        <v>9</v>
      </c>
      <c r="G2094" s="29" t="s">
        <v>8146</v>
      </c>
      <c r="H2094" s="110" t="s">
        <v>6257</v>
      </c>
    </row>
    <row r="2095" spans="1:8" ht="17.25" customHeight="1">
      <c r="A2095" s="27" t="s">
        <v>13</v>
      </c>
      <c r="B2095" s="33" t="s">
        <v>9353</v>
      </c>
      <c r="C2095" s="35" t="s">
        <v>46</v>
      </c>
      <c r="D2095" s="28" t="s">
        <v>2286</v>
      </c>
      <c r="E2095" s="107">
        <v>6.9833333333333334</v>
      </c>
      <c r="F2095" s="27" t="s">
        <v>9</v>
      </c>
      <c r="G2095" s="29" t="s">
        <v>8146</v>
      </c>
      <c r="H2095" s="110" t="s">
        <v>6258</v>
      </c>
    </row>
    <row r="2096" spans="1:8" ht="17.25" customHeight="1">
      <c r="A2096" s="27" t="s">
        <v>13</v>
      </c>
      <c r="B2096" s="33" t="s">
        <v>9353</v>
      </c>
      <c r="C2096" s="35" t="s">
        <v>46</v>
      </c>
      <c r="D2096" s="28" t="s">
        <v>2287</v>
      </c>
      <c r="E2096" s="107">
        <v>7.2</v>
      </c>
      <c r="F2096" s="27" t="s">
        <v>9</v>
      </c>
      <c r="G2096" s="29" t="s">
        <v>8146</v>
      </c>
      <c r="H2096" s="110" t="s">
        <v>6259</v>
      </c>
    </row>
    <row r="2097" spans="1:8" ht="17.25" customHeight="1">
      <c r="A2097" s="27" t="s">
        <v>13</v>
      </c>
      <c r="B2097" s="33" t="s">
        <v>9353</v>
      </c>
      <c r="C2097" s="35" t="s">
        <v>46</v>
      </c>
      <c r="D2097" s="28" t="s">
        <v>2288</v>
      </c>
      <c r="E2097" s="107">
        <v>7.05</v>
      </c>
      <c r="F2097" s="27" t="s">
        <v>9</v>
      </c>
      <c r="G2097" s="29" t="s">
        <v>8146</v>
      </c>
      <c r="H2097" s="110" t="s">
        <v>6260</v>
      </c>
    </row>
    <row r="2098" spans="1:8" ht="17.25" customHeight="1">
      <c r="A2098" s="27" t="s">
        <v>13</v>
      </c>
      <c r="B2098" s="33" t="s">
        <v>9353</v>
      </c>
      <c r="C2098" s="35" t="s">
        <v>46</v>
      </c>
      <c r="D2098" s="28" t="s">
        <v>2289</v>
      </c>
      <c r="E2098" s="107">
        <v>7.083333333333333</v>
      </c>
      <c r="F2098" s="27" t="s">
        <v>9</v>
      </c>
      <c r="G2098" s="29" t="s">
        <v>8146</v>
      </c>
      <c r="H2098" s="110" t="s">
        <v>6261</v>
      </c>
    </row>
    <row r="2099" spans="1:8" ht="17.25" customHeight="1">
      <c r="A2099" s="27" t="s">
        <v>13</v>
      </c>
      <c r="B2099" s="33" t="s">
        <v>9353</v>
      </c>
      <c r="C2099" s="35" t="s">
        <v>46</v>
      </c>
      <c r="D2099" s="28" t="s">
        <v>2290</v>
      </c>
      <c r="E2099" s="107">
        <v>7.2333333333333334</v>
      </c>
      <c r="F2099" s="27" t="s">
        <v>9</v>
      </c>
      <c r="G2099" s="29" t="s">
        <v>8146</v>
      </c>
      <c r="H2099" s="110" t="s">
        <v>6262</v>
      </c>
    </row>
    <row r="2100" spans="1:8" ht="17.25" customHeight="1">
      <c r="A2100" s="27" t="s">
        <v>13</v>
      </c>
      <c r="B2100" s="33" t="s">
        <v>9353</v>
      </c>
      <c r="C2100" s="35" t="s">
        <v>46</v>
      </c>
      <c r="D2100" s="28" t="s">
        <v>2291</v>
      </c>
      <c r="E2100" s="107">
        <v>7.75</v>
      </c>
      <c r="F2100" s="27" t="s">
        <v>9</v>
      </c>
      <c r="G2100" s="29" t="s">
        <v>8146</v>
      </c>
      <c r="H2100" s="110" t="s">
        <v>6263</v>
      </c>
    </row>
    <row r="2101" spans="1:8" ht="17.25" customHeight="1">
      <c r="A2101" s="27" t="s">
        <v>13</v>
      </c>
      <c r="B2101" s="33" t="s">
        <v>9353</v>
      </c>
      <c r="C2101" s="35" t="s">
        <v>46</v>
      </c>
      <c r="D2101" s="28" t="s">
        <v>2292</v>
      </c>
      <c r="E2101" s="107">
        <v>7.3</v>
      </c>
      <c r="F2101" s="27" t="s">
        <v>9</v>
      </c>
      <c r="G2101" s="29" t="s">
        <v>8146</v>
      </c>
      <c r="H2101" s="110" t="s">
        <v>6264</v>
      </c>
    </row>
    <row r="2102" spans="1:8" ht="17.25" customHeight="1">
      <c r="A2102" s="27" t="s">
        <v>13</v>
      </c>
      <c r="B2102" s="33" t="s">
        <v>9353</v>
      </c>
      <c r="C2102" s="35" t="s">
        <v>46</v>
      </c>
      <c r="D2102" s="28" t="s">
        <v>2293</v>
      </c>
      <c r="E2102" s="107">
        <v>7.8833333333333337</v>
      </c>
      <c r="F2102" s="27" t="s">
        <v>9</v>
      </c>
      <c r="G2102" s="29" t="s">
        <v>8146</v>
      </c>
      <c r="H2102" s="110" t="s">
        <v>6265</v>
      </c>
    </row>
    <row r="2103" spans="1:8" ht="17.25" customHeight="1">
      <c r="A2103" s="27" t="s">
        <v>13</v>
      </c>
      <c r="B2103" s="33" t="s">
        <v>9353</v>
      </c>
      <c r="C2103" s="35" t="s">
        <v>46</v>
      </c>
      <c r="D2103" s="28" t="s">
        <v>2294</v>
      </c>
      <c r="E2103" s="107">
        <v>6.5333333333333332</v>
      </c>
      <c r="F2103" s="27" t="s">
        <v>9</v>
      </c>
      <c r="G2103" s="29" t="s">
        <v>8146</v>
      </c>
      <c r="H2103" s="110" t="s">
        <v>6266</v>
      </c>
    </row>
    <row r="2104" spans="1:8" ht="17.25" customHeight="1">
      <c r="A2104" s="27" t="s">
        <v>13</v>
      </c>
      <c r="B2104" s="33" t="s">
        <v>9353</v>
      </c>
      <c r="C2104" s="35" t="s">
        <v>46</v>
      </c>
      <c r="D2104" s="28" t="s">
        <v>2295</v>
      </c>
      <c r="E2104" s="107">
        <v>7.9666666666666668</v>
      </c>
      <c r="F2104" s="27" t="s">
        <v>9</v>
      </c>
      <c r="G2104" s="29" t="s">
        <v>8146</v>
      </c>
      <c r="H2104" s="110" t="s">
        <v>6267</v>
      </c>
    </row>
    <row r="2105" spans="1:8" ht="17.25" customHeight="1">
      <c r="A2105" s="27" t="s">
        <v>13</v>
      </c>
      <c r="B2105" s="33" t="s">
        <v>9353</v>
      </c>
      <c r="C2105" s="35" t="s">
        <v>46</v>
      </c>
      <c r="D2105" s="28" t="s">
        <v>2296</v>
      </c>
      <c r="E2105" s="107">
        <v>6.416666666666667</v>
      </c>
      <c r="F2105" s="27" t="s">
        <v>9</v>
      </c>
      <c r="G2105" s="29" t="s">
        <v>8146</v>
      </c>
      <c r="H2105" s="110" t="s">
        <v>6268</v>
      </c>
    </row>
    <row r="2106" spans="1:8" ht="17.25" customHeight="1">
      <c r="A2106" s="27" t="s">
        <v>13</v>
      </c>
      <c r="B2106" s="33" t="s">
        <v>9353</v>
      </c>
      <c r="C2106" s="35" t="s">
        <v>46</v>
      </c>
      <c r="D2106" s="28" t="s">
        <v>2297</v>
      </c>
      <c r="E2106" s="107">
        <v>7.2166666666666668</v>
      </c>
      <c r="F2106" s="27" t="s">
        <v>9</v>
      </c>
      <c r="G2106" s="29" t="s">
        <v>8146</v>
      </c>
      <c r="H2106" s="110" t="s">
        <v>6269</v>
      </c>
    </row>
    <row r="2107" spans="1:8" ht="17.25" customHeight="1">
      <c r="A2107" s="27" t="s">
        <v>13</v>
      </c>
      <c r="B2107" s="33" t="s">
        <v>9353</v>
      </c>
      <c r="C2107" s="35" t="s">
        <v>46</v>
      </c>
      <c r="D2107" s="28" t="s">
        <v>2298</v>
      </c>
      <c r="E2107" s="107">
        <v>7.45</v>
      </c>
      <c r="F2107" s="27" t="s">
        <v>9</v>
      </c>
      <c r="G2107" s="29" t="s">
        <v>8146</v>
      </c>
      <c r="H2107" s="110" t="s">
        <v>6270</v>
      </c>
    </row>
    <row r="2108" spans="1:8" ht="17.25" customHeight="1">
      <c r="A2108" s="27" t="s">
        <v>13</v>
      </c>
      <c r="B2108" s="33" t="s">
        <v>9353</v>
      </c>
      <c r="C2108" s="35" t="s">
        <v>46</v>
      </c>
      <c r="D2108" s="28" t="s">
        <v>2299</v>
      </c>
      <c r="E2108" s="107">
        <v>7.25</v>
      </c>
      <c r="F2108" s="27" t="s">
        <v>9</v>
      </c>
      <c r="G2108" s="29" t="s">
        <v>8146</v>
      </c>
      <c r="H2108" s="110" t="s">
        <v>6271</v>
      </c>
    </row>
    <row r="2109" spans="1:8" ht="17.25" customHeight="1">
      <c r="A2109" s="27" t="s">
        <v>13</v>
      </c>
      <c r="B2109" s="33" t="s">
        <v>9353</v>
      </c>
      <c r="C2109" s="35" t="s">
        <v>46</v>
      </c>
      <c r="D2109" s="28" t="s">
        <v>2300</v>
      </c>
      <c r="E2109" s="107">
        <v>7.8166666666666664</v>
      </c>
      <c r="F2109" s="27" t="s">
        <v>9</v>
      </c>
      <c r="G2109" s="29" t="s">
        <v>8146</v>
      </c>
      <c r="H2109" s="110" t="s">
        <v>6272</v>
      </c>
    </row>
    <row r="2110" spans="1:8" ht="17.25" customHeight="1">
      <c r="A2110" s="27" t="s">
        <v>13</v>
      </c>
      <c r="B2110" s="33" t="s">
        <v>9353</v>
      </c>
      <c r="C2110" s="35" t="s">
        <v>46</v>
      </c>
      <c r="D2110" s="28" t="s">
        <v>2301</v>
      </c>
      <c r="E2110" s="107">
        <v>7.1333333333333337</v>
      </c>
      <c r="F2110" s="27" t="s">
        <v>9</v>
      </c>
      <c r="G2110" s="29" t="s">
        <v>8146</v>
      </c>
      <c r="H2110" s="110" t="s">
        <v>6273</v>
      </c>
    </row>
    <row r="2111" spans="1:8" ht="17.25" customHeight="1">
      <c r="A2111" s="27" t="s">
        <v>13</v>
      </c>
      <c r="B2111" s="33" t="s">
        <v>9353</v>
      </c>
      <c r="C2111" s="35" t="s">
        <v>46</v>
      </c>
      <c r="D2111" s="28" t="s">
        <v>2302</v>
      </c>
      <c r="E2111" s="107">
        <v>7.833333333333333</v>
      </c>
      <c r="F2111" s="27" t="s">
        <v>9</v>
      </c>
      <c r="G2111" s="29" t="s">
        <v>8146</v>
      </c>
      <c r="H2111" s="110" t="s">
        <v>6274</v>
      </c>
    </row>
    <row r="2112" spans="1:8" ht="17.25" customHeight="1">
      <c r="A2112" s="27" t="s">
        <v>13</v>
      </c>
      <c r="B2112" s="33" t="s">
        <v>9353</v>
      </c>
      <c r="C2112" s="35" t="s">
        <v>46</v>
      </c>
      <c r="D2112" s="28" t="s">
        <v>2303</v>
      </c>
      <c r="E2112" s="107">
        <v>6.7166666666666668</v>
      </c>
      <c r="F2112" s="27" t="s">
        <v>9</v>
      </c>
      <c r="G2112" s="29" t="s">
        <v>8146</v>
      </c>
      <c r="H2112" s="110" t="s">
        <v>6275</v>
      </c>
    </row>
    <row r="2113" spans="1:8" ht="17.25" customHeight="1">
      <c r="A2113" s="27" t="s">
        <v>13</v>
      </c>
      <c r="B2113" s="33" t="s">
        <v>9353</v>
      </c>
      <c r="C2113" s="35" t="s">
        <v>46</v>
      </c>
      <c r="D2113" s="28" t="s">
        <v>2304</v>
      </c>
      <c r="E2113" s="107">
        <v>7.05</v>
      </c>
      <c r="F2113" s="27" t="s">
        <v>9</v>
      </c>
      <c r="G2113" s="29" t="s">
        <v>8146</v>
      </c>
      <c r="H2113" s="110" t="s">
        <v>6276</v>
      </c>
    </row>
    <row r="2114" spans="1:8" ht="17.25" customHeight="1">
      <c r="A2114" s="27" t="s">
        <v>13</v>
      </c>
      <c r="B2114" s="33" t="s">
        <v>9353</v>
      </c>
      <c r="C2114" s="35" t="s">
        <v>46</v>
      </c>
      <c r="D2114" s="28" t="s">
        <v>2305</v>
      </c>
      <c r="E2114" s="107">
        <v>6.2333333333333334</v>
      </c>
      <c r="F2114" s="27" t="s">
        <v>9</v>
      </c>
      <c r="G2114" s="29" t="s">
        <v>8146</v>
      </c>
      <c r="H2114" s="110" t="s">
        <v>6277</v>
      </c>
    </row>
    <row r="2115" spans="1:8" ht="17.25" customHeight="1">
      <c r="A2115" s="27" t="s">
        <v>13</v>
      </c>
      <c r="B2115" s="33" t="s">
        <v>9353</v>
      </c>
      <c r="C2115" s="35" t="s">
        <v>46</v>
      </c>
      <c r="D2115" s="28" t="s">
        <v>2306</v>
      </c>
      <c r="E2115" s="107">
        <v>6.2833333333333332</v>
      </c>
      <c r="F2115" s="27" t="s">
        <v>9</v>
      </c>
      <c r="G2115" s="29" t="s">
        <v>8146</v>
      </c>
      <c r="H2115" s="110" t="s">
        <v>6278</v>
      </c>
    </row>
    <row r="2116" spans="1:8" ht="17.25" customHeight="1">
      <c r="A2116" s="27" t="s">
        <v>13</v>
      </c>
      <c r="B2116" s="33" t="s">
        <v>9353</v>
      </c>
      <c r="C2116" s="35" t="s">
        <v>46</v>
      </c>
      <c r="D2116" s="28" t="s">
        <v>2307</v>
      </c>
      <c r="E2116" s="107">
        <v>6.4333333333333336</v>
      </c>
      <c r="F2116" s="27" t="s">
        <v>9</v>
      </c>
      <c r="G2116" s="29" t="s">
        <v>8146</v>
      </c>
      <c r="H2116" s="110" t="s">
        <v>6279</v>
      </c>
    </row>
    <row r="2117" spans="1:8" ht="17.25" customHeight="1">
      <c r="A2117" s="27" t="s">
        <v>13</v>
      </c>
      <c r="B2117" s="33" t="s">
        <v>9353</v>
      </c>
      <c r="C2117" s="35" t="s">
        <v>46</v>
      </c>
      <c r="D2117" s="28" t="s">
        <v>2308</v>
      </c>
      <c r="E2117" s="107">
        <v>7.3666666666666663</v>
      </c>
      <c r="F2117" s="27" t="s">
        <v>9</v>
      </c>
      <c r="G2117" s="29" t="s">
        <v>8146</v>
      </c>
      <c r="H2117" s="110" t="s">
        <v>6280</v>
      </c>
    </row>
    <row r="2118" spans="1:8" ht="17.25" customHeight="1">
      <c r="A2118" s="27" t="s">
        <v>13</v>
      </c>
      <c r="B2118" s="33" t="s">
        <v>9353</v>
      </c>
      <c r="C2118" s="35" t="s">
        <v>46</v>
      </c>
      <c r="D2118" s="28" t="s">
        <v>2309</v>
      </c>
      <c r="E2118" s="107">
        <v>6.9833333333333334</v>
      </c>
      <c r="F2118" s="27" t="s">
        <v>9</v>
      </c>
      <c r="G2118" s="29" t="s">
        <v>8146</v>
      </c>
      <c r="H2118" s="110" t="s">
        <v>6281</v>
      </c>
    </row>
    <row r="2119" spans="1:8" ht="17.25" customHeight="1">
      <c r="A2119" s="27" t="s">
        <v>13</v>
      </c>
      <c r="B2119" s="33" t="s">
        <v>9353</v>
      </c>
      <c r="C2119" s="35" t="s">
        <v>46</v>
      </c>
      <c r="D2119" s="28" t="s">
        <v>2310</v>
      </c>
      <c r="E2119" s="107">
        <v>6.95</v>
      </c>
      <c r="F2119" s="27" t="s">
        <v>9</v>
      </c>
      <c r="G2119" s="29" t="s">
        <v>8146</v>
      </c>
      <c r="H2119" s="110" t="s">
        <v>6282</v>
      </c>
    </row>
    <row r="2120" spans="1:8" ht="17.25" customHeight="1">
      <c r="A2120" s="27" t="s">
        <v>13</v>
      </c>
      <c r="B2120" s="33" t="s">
        <v>9353</v>
      </c>
      <c r="C2120" s="35" t="s">
        <v>46</v>
      </c>
      <c r="D2120" s="28" t="s">
        <v>2311</v>
      </c>
      <c r="E2120" s="107">
        <v>7.2666666666666666</v>
      </c>
      <c r="F2120" s="27" t="s">
        <v>9</v>
      </c>
      <c r="G2120" s="29" t="s">
        <v>8146</v>
      </c>
      <c r="H2120" s="110" t="s">
        <v>6283</v>
      </c>
    </row>
    <row r="2121" spans="1:8" ht="17.25" customHeight="1">
      <c r="A2121" s="27" t="s">
        <v>13</v>
      </c>
      <c r="B2121" s="33" t="s">
        <v>9353</v>
      </c>
      <c r="C2121" s="35" t="s">
        <v>46</v>
      </c>
      <c r="D2121" s="28" t="s">
        <v>2312</v>
      </c>
      <c r="E2121" s="107">
        <v>6.7833333333333332</v>
      </c>
      <c r="F2121" s="27" t="s">
        <v>9</v>
      </c>
      <c r="G2121" s="29" t="s">
        <v>8146</v>
      </c>
      <c r="H2121" s="110" t="s">
        <v>6284</v>
      </c>
    </row>
    <row r="2122" spans="1:8" ht="17.25" customHeight="1">
      <c r="A2122" s="27" t="s">
        <v>13</v>
      </c>
      <c r="B2122" s="33" t="s">
        <v>9353</v>
      </c>
      <c r="C2122" s="35" t="s">
        <v>46</v>
      </c>
      <c r="D2122" s="28" t="s">
        <v>2313</v>
      </c>
      <c r="E2122" s="107">
        <v>6.7333333333333334</v>
      </c>
      <c r="F2122" s="27" t="s">
        <v>9</v>
      </c>
      <c r="G2122" s="29" t="s">
        <v>8146</v>
      </c>
      <c r="H2122" s="110" t="s">
        <v>6285</v>
      </c>
    </row>
    <row r="2123" spans="1:8" ht="17.25" customHeight="1">
      <c r="A2123" s="27" t="s">
        <v>13</v>
      </c>
      <c r="B2123" s="33" t="s">
        <v>9353</v>
      </c>
      <c r="C2123" s="35" t="s">
        <v>46</v>
      </c>
      <c r="D2123" s="28" t="s">
        <v>2314</v>
      </c>
      <c r="E2123" s="107">
        <v>6.916666666666667</v>
      </c>
      <c r="F2123" s="27" t="s">
        <v>9</v>
      </c>
      <c r="G2123" s="29" t="s">
        <v>8146</v>
      </c>
      <c r="H2123" s="110" t="s">
        <v>6286</v>
      </c>
    </row>
    <row r="2124" spans="1:8" ht="17.25" customHeight="1">
      <c r="A2124" s="27" t="s">
        <v>13</v>
      </c>
      <c r="B2124" s="33" t="s">
        <v>9353</v>
      </c>
      <c r="C2124" s="35" t="s">
        <v>46</v>
      </c>
      <c r="D2124" s="28" t="s">
        <v>2315</v>
      </c>
      <c r="E2124" s="107">
        <v>7.0666666666666664</v>
      </c>
      <c r="F2124" s="27" t="s">
        <v>9</v>
      </c>
      <c r="G2124" s="29" t="s">
        <v>8146</v>
      </c>
      <c r="H2124" s="110" t="s">
        <v>6287</v>
      </c>
    </row>
    <row r="2125" spans="1:8" ht="17.25" customHeight="1">
      <c r="A2125" s="27" t="s">
        <v>22</v>
      </c>
      <c r="B2125" s="33" t="s">
        <v>9349</v>
      </c>
      <c r="C2125" s="35" t="s">
        <v>46</v>
      </c>
      <c r="D2125" s="28" t="s">
        <v>2316</v>
      </c>
      <c r="E2125" s="107">
        <v>7.45</v>
      </c>
      <c r="F2125" s="27" t="s">
        <v>9</v>
      </c>
      <c r="G2125" s="29" t="s">
        <v>8146</v>
      </c>
      <c r="H2125" s="110" t="s">
        <v>6288</v>
      </c>
    </row>
    <row r="2126" spans="1:8" ht="17.25" customHeight="1">
      <c r="A2126" s="27" t="s">
        <v>13</v>
      </c>
      <c r="B2126" s="33" t="s">
        <v>9353</v>
      </c>
      <c r="C2126" s="35" t="s">
        <v>46</v>
      </c>
      <c r="D2126" s="28" t="s">
        <v>2317</v>
      </c>
      <c r="E2126" s="107">
        <v>7.166666666666667</v>
      </c>
      <c r="F2126" s="27" t="s">
        <v>9</v>
      </c>
      <c r="G2126" s="29" t="s">
        <v>8146</v>
      </c>
      <c r="H2126" s="110" t="s">
        <v>6289</v>
      </c>
    </row>
    <row r="2127" spans="1:8" ht="17.25" customHeight="1">
      <c r="A2127" s="27" t="s">
        <v>22</v>
      </c>
      <c r="B2127" s="33" t="s">
        <v>9360</v>
      </c>
      <c r="C2127" s="35" t="s">
        <v>154</v>
      </c>
      <c r="D2127" s="28" t="s">
        <v>2318</v>
      </c>
      <c r="E2127" s="107">
        <v>7.15</v>
      </c>
      <c r="F2127" s="27" t="s">
        <v>9</v>
      </c>
      <c r="G2127" s="29" t="s">
        <v>8146</v>
      </c>
      <c r="H2127" s="110" t="s">
        <v>6290</v>
      </c>
    </row>
    <row r="2128" spans="1:8" ht="17.25" customHeight="1">
      <c r="A2128" s="27" t="s">
        <v>22</v>
      </c>
      <c r="B2128" s="33" t="s">
        <v>9360</v>
      </c>
      <c r="C2128" s="35" t="s">
        <v>154</v>
      </c>
      <c r="D2128" s="28" t="s">
        <v>2319</v>
      </c>
      <c r="E2128" s="107">
        <v>7.1833333333333336</v>
      </c>
      <c r="F2128" s="27" t="s">
        <v>9</v>
      </c>
      <c r="G2128" s="29" t="s">
        <v>8146</v>
      </c>
      <c r="H2128" s="110" t="s">
        <v>6291</v>
      </c>
    </row>
    <row r="2129" spans="1:8" ht="17.25" customHeight="1">
      <c r="A2129" s="27" t="s">
        <v>22</v>
      </c>
      <c r="B2129" s="33" t="s">
        <v>9360</v>
      </c>
      <c r="C2129" s="35" t="s">
        <v>154</v>
      </c>
      <c r="D2129" s="28" t="s">
        <v>2320</v>
      </c>
      <c r="E2129" s="107">
        <v>7.5666666666666664</v>
      </c>
      <c r="F2129" s="27" t="s">
        <v>9</v>
      </c>
      <c r="G2129" s="29" t="s">
        <v>8146</v>
      </c>
      <c r="H2129" s="110" t="s">
        <v>6292</v>
      </c>
    </row>
    <row r="2130" spans="1:8" ht="17.25" customHeight="1">
      <c r="A2130" s="27" t="s">
        <v>22</v>
      </c>
      <c r="B2130" s="33" t="s">
        <v>9360</v>
      </c>
      <c r="C2130" s="35" t="s">
        <v>154</v>
      </c>
      <c r="D2130" s="28" t="s">
        <v>2321</v>
      </c>
      <c r="E2130" s="107">
        <v>6.5166666666666666</v>
      </c>
      <c r="F2130" s="27" t="s">
        <v>9</v>
      </c>
      <c r="G2130" s="29" t="s">
        <v>8146</v>
      </c>
      <c r="H2130" s="110" t="s">
        <v>6293</v>
      </c>
    </row>
    <row r="2131" spans="1:8" ht="17.25" customHeight="1">
      <c r="A2131" s="27" t="s">
        <v>22</v>
      </c>
      <c r="B2131" s="33" t="s">
        <v>9360</v>
      </c>
      <c r="C2131" s="35" t="s">
        <v>154</v>
      </c>
      <c r="D2131" s="28" t="s">
        <v>2322</v>
      </c>
      <c r="E2131" s="107">
        <v>7.15</v>
      </c>
      <c r="F2131" s="27" t="s">
        <v>9</v>
      </c>
      <c r="G2131" s="29" t="s">
        <v>8146</v>
      </c>
      <c r="H2131" s="110" t="s">
        <v>6294</v>
      </c>
    </row>
    <row r="2132" spans="1:8" ht="17.25" customHeight="1">
      <c r="A2132" s="27" t="s">
        <v>22</v>
      </c>
      <c r="B2132" s="33" t="s">
        <v>9360</v>
      </c>
      <c r="C2132" s="35" t="s">
        <v>154</v>
      </c>
      <c r="D2132" s="28" t="s">
        <v>2323</v>
      </c>
      <c r="E2132" s="107">
        <v>6.9666666666666668</v>
      </c>
      <c r="F2132" s="27" t="s">
        <v>9</v>
      </c>
      <c r="G2132" s="29" t="s">
        <v>8146</v>
      </c>
      <c r="H2132" s="110" t="s">
        <v>6295</v>
      </c>
    </row>
    <row r="2133" spans="1:8" ht="17.25" customHeight="1">
      <c r="A2133" s="27" t="s">
        <v>22</v>
      </c>
      <c r="B2133" s="33" t="s">
        <v>9360</v>
      </c>
      <c r="C2133" s="35" t="s">
        <v>154</v>
      </c>
      <c r="D2133" s="28" t="s">
        <v>2324</v>
      </c>
      <c r="E2133" s="107">
        <v>7.0666666666666664</v>
      </c>
      <c r="F2133" s="27" t="s">
        <v>9</v>
      </c>
      <c r="G2133" s="29" t="s">
        <v>8146</v>
      </c>
      <c r="H2133" s="110" t="s">
        <v>6296</v>
      </c>
    </row>
    <row r="2134" spans="1:8" ht="17.25" customHeight="1">
      <c r="A2134" s="27" t="s">
        <v>22</v>
      </c>
      <c r="B2134" s="33" t="s">
        <v>9360</v>
      </c>
      <c r="C2134" s="35" t="s">
        <v>154</v>
      </c>
      <c r="D2134" s="28" t="s">
        <v>2325</v>
      </c>
      <c r="E2134" s="107">
        <v>6.75</v>
      </c>
      <c r="F2134" s="27" t="s">
        <v>9</v>
      </c>
      <c r="G2134" s="29" t="s">
        <v>8146</v>
      </c>
      <c r="H2134" s="110" t="s">
        <v>6297</v>
      </c>
    </row>
    <row r="2135" spans="1:8" ht="17.25" customHeight="1">
      <c r="A2135" s="27" t="s">
        <v>22</v>
      </c>
      <c r="B2135" s="33" t="s">
        <v>9360</v>
      </c>
      <c r="C2135" s="35" t="s">
        <v>154</v>
      </c>
      <c r="D2135" s="28" t="s">
        <v>2326</v>
      </c>
      <c r="E2135" s="107">
        <v>7.0166666666666666</v>
      </c>
      <c r="F2135" s="27" t="s">
        <v>9</v>
      </c>
      <c r="G2135" s="29" t="s">
        <v>8146</v>
      </c>
      <c r="H2135" s="110" t="s">
        <v>6298</v>
      </c>
    </row>
    <row r="2136" spans="1:8" ht="17.25" customHeight="1">
      <c r="A2136" s="27" t="s">
        <v>22</v>
      </c>
      <c r="B2136" s="33" t="s">
        <v>9360</v>
      </c>
      <c r="C2136" s="35" t="s">
        <v>154</v>
      </c>
      <c r="D2136" s="28" t="s">
        <v>2327</v>
      </c>
      <c r="E2136" s="107">
        <v>6.4333333333333336</v>
      </c>
      <c r="F2136" s="27" t="s">
        <v>9</v>
      </c>
      <c r="G2136" s="29" t="s">
        <v>8146</v>
      </c>
      <c r="H2136" s="110" t="s">
        <v>6299</v>
      </c>
    </row>
    <row r="2137" spans="1:8" ht="17.25" customHeight="1">
      <c r="A2137" s="27" t="s">
        <v>22</v>
      </c>
      <c r="B2137" s="33" t="s">
        <v>9360</v>
      </c>
      <c r="C2137" s="35" t="s">
        <v>154</v>
      </c>
      <c r="D2137" s="28" t="s">
        <v>2328</v>
      </c>
      <c r="E2137" s="107">
        <v>7.083333333333333</v>
      </c>
      <c r="F2137" s="27" t="s">
        <v>9</v>
      </c>
      <c r="G2137" s="29" t="s">
        <v>8146</v>
      </c>
      <c r="H2137" s="110" t="s">
        <v>6300</v>
      </c>
    </row>
    <row r="2138" spans="1:8" ht="17.25" customHeight="1">
      <c r="A2138" s="27" t="s">
        <v>22</v>
      </c>
      <c r="B2138" s="33" t="s">
        <v>9360</v>
      </c>
      <c r="C2138" s="35" t="s">
        <v>154</v>
      </c>
      <c r="D2138" s="28" t="s">
        <v>2329</v>
      </c>
      <c r="E2138" s="107">
        <v>6.2166666666666668</v>
      </c>
      <c r="F2138" s="27" t="s">
        <v>9</v>
      </c>
      <c r="G2138" s="29" t="s">
        <v>8146</v>
      </c>
      <c r="H2138" s="110" t="s">
        <v>6301</v>
      </c>
    </row>
    <row r="2139" spans="1:8" ht="17.25" customHeight="1">
      <c r="A2139" s="27" t="s">
        <v>22</v>
      </c>
      <c r="B2139" s="33" t="s">
        <v>9360</v>
      </c>
      <c r="C2139" s="35" t="s">
        <v>154</v>
      </c>
      <c r="D2139" s="28" t="s">
        <v>2330</v>
      </c>
      <c r="E2139" s="107">
        <v>6.3666666666666663</v>
      </c>
      <c r="F2139" s="27" t="s">
        <v>9</v>
      </c>
      <c r="G2139" s="29" t="s">
        <v>8146</v>
      </c>
      <c r="H2139" s="110" t="s">
        <v>6302</v>
      </c>
    </row>
    <row r="2140" spans="1:8" ht="17.25" customHeight="1">
      <c r="A2140" s="27" t="s">
        <v>22</v>
      </c>
      <c r="B2140" s="33" t="s">
        <v>9360</v>
      </c>
      <c r="C2140" s="35" t="s">
        <v>154</v>
      </c>
      <c r="D2140" s="28" t="s">
        <v>2331</v>
      </c>
      <c r="E2140" s="107">
        <v>6.1</v>
      </c>
      <c r="F2140" s="27" t="s">
        <v>9</v>
      </c>
      <c r="G2140" s="29" t="s">
        <v>8146</v>
      </c>
      <c r="H2140" s="110" t="s">
        <v>6303</v>
      </c>
    </row>
    <row r="2141" spans="1:8" ht="17.25" customHeight="1">
      <c r="A2141" s="27" t="s">
        <v>22</v>
      </c>
      <c r="B2141" s="33" t="s">
        <v>9360</v>
      </c>
      <c r="C2141" s="35" t="s">
        <v>154</v>
      </c>
      <c r="D2141" s="28" t="s">
        <v>2332</v>
      </c>
      <c r="E2141" s="107">
        <v>7.05</v>
      </c>
      <c r="F2141" s="27" t="s">
        <v>9</v>
      </c>
      <c r="G2141" s="29" t="s">
        <v>8146</v>
      </c>
      <c r="H2141" s="110" t="s">
        <v>6304</v>
      </c>
    </row>
    <row r="2142" spans="1:8" ht="17.25" customHeight="1">
      <c r="A2142" s="27" t="s">
        <v>22</v>
      </c>
      <c r="B2142" s="33" t="s">
        <v>9360</v>
      </c>
      <c r="C2142" s="35" t="s">
        <v>154</v>
      </c>
      <c r="D2142" s="28" t="s">
        <v>2333</v>
      </c>
      <c r="E2142" s="107">
        <v>7.2166666666666668</v>
      </c>
      <c r="F2142" s="27" t="s">
        <v>9</v>
      </c>
      <c r="G2142" s="29" t="s">
        <v>8146</v>
      </c>
      <c r="H2142" s="110" t="s">
        <v>6305</v>
      </c>
    </row>
    <row r="2143" spans="1:8" ht="17.25" customHeight="1">
      <c r="A2143" s="27" t="s">
        <v>22</v>
      </c>
      <c r="B2143" s="33" t="s">
        <v>9360</v>
      </c>
      <c r="C2143" s="35" t="s">
        <v>154</v>
      </c>
      <c r="D2143" s="28" t="s">
        <v>2334</v>
      </c>
      <c r="E2143" s="107">
        <v>7.1333333333333337</v>
      </c>
      <c r="F2143" s="27" t="s">
        <v>9</v>
      </c>
      <c r="G2143" s="29" t="s">
        <v>8146</v>
      </c>
      <c r="H2143" s="110" t="s">
        <v>6306</v>
      </c>
    </row>
    <row r="2144" spans="1:8" ht="17.25" customHeight="1">
      <c r="A2144" s="27" t="s">
        <v>13</v>
      </c>
      <c r="B2144" s="33" t="s">
        <v>9353</v>
      </c>
      <c r="C2144" s="35" t="s">
        <v>155</v>
      </c>
      <c r="D2144" s="28" t="s">
        <v>2335</v>
      </c>
      <c r="E2144" s="107">
        <v>5.85</v>
      </c>
      <c r="F2144" s="27" t="s">
        <v>9</v>
      </c>
      <c r="G2144" s="29" t="s">
        <v>8146</v>
      </c>
      <c r="H2144" s="110" t="s">
        <v>6307</v>
      </c>
    </row>
    <row r="2145" spans="1:8" ht="17.25" customHeight="1">
      <c r="A2145" s="27" t="s">
        <v>13</v>
      </c>
      <c r="B2145" s="33" t="s">
        <v>9353</v>
      </c>
      <c r="C2145" s="35" t="s">
        <v>155</v>
      </c>
      <c r="D2145" s="28" t="s">
        <v>2336</v>
      </c>
      <c r="E2145" s="107">
        <v>6.25</v>
      </c>
      <c r="F2145" s="27" t="s">
        <v>9</v>
      </c>
      <c r="G2145" s="29" t="s">
        <v>8146</v>
      </c>
      <c r="H2145" s="110" t="s">
        <v>6308</v>
      </c>
    </row>
    <row r="2146" spans="1:8" ht="17.25" customHeight="1">
      <c r="A2146" s="27" t="s">
        <v>13</v>
      </c>
      <c r="B2146" s="33" t="s">
        <v>9353</v>
      </c>
      <c r="C2146" s="35" t="s">
        <v>155</v>
      </c>
      <c r="D2146" s="28" t="s">
        <v>2337</v>
      </c>
      <c r="E2146" s="107">
        <v>6.2666666666666666</v>
      </c>
      <c r="F2146" s="27" t="s">
        <v>9</v>
      </c>
      <c r="G2146" s="29" t="s">
        <v>8146</v>
      </c>
      <c r="H2146" s="110" t="s">
        <v>6309</v>
      </c>
    </row>
    <row r="2147" spans="1:8" ht="17.25" customHeight="1">
      <c r="A2147" s="27" t="s">
        <v>13</v>
      </c>
      <c r="B2147" s="33" t="s">
        <v>9353</v>
      </c>
      <c r="C2147" s="35" t="s">
        <v>155</v>
      </c>
      <c r="D2147" s="28" t="s">
        <v>2338</v>
      </c>
      <c r="E2147" s="107">
        <v>6.3666666666666663</v>
      </c>
      <c r="F2147" s="27" t="s">
        <v>9</v>
      </c>
      <c r="G2147" s="29" t="s">
        <v>8146</v>
      </c>
      <c r="H2147" s="110" t="s">
        <v>6310</v>
      </c>
    </row>
    <row r="2148" spans="1:8" ht="17.25" customHeight="1">
      <c r="A2148" s="27" t="s">
        <v>13</v>
      </c>
      <c r="B2148" s="33" t="s">
        <v>9353</v>
      </c>
      <c r="C2148" s="35" t="s">
        <v>155</v>
      </c>
      <c r="D2148" s="28" t="s">
        <v>2339</v>
      </c>
      <c r="E2148" s="107">
        <v>5.8166666666666664</v>
      </c>
      <c r="F2148" s="27" t="s">
        <v>9</v>
      </c>
      <c r="G2148" s="29" t="s">
        <v>8146</v>
      </c>
      <c r="H2148" s="110" t="s">
        <v>6311</v>
      </c>
    </row>
    <row r="2149" spans="1:8" ht="17.25" customHeight="1">
      <c r="A2149" s="27" t="s">
        <v>13</v>
      </c>
      <c r="B2149" s="33" t="s">
        <v>9353</v>
      </c>
      <c r="C2149" s="35" t="s">
        <v>155</v>
      </c>
      <c r="D2149" s="28" t="s">
        <v>2340</v>
      </c>
      <c r="E2149" s="107">
        <v>6.1833333333333336</v>
      </c>
      <c r="F2149" s="27" t="s">
        <v>9</v>
      </c>
      <c r="G2149" s="29" t="s">
        <v>8146</v>
      </c>
      <c r="H2149" s="110" t="s">
        <v>6312</v>
      </c>
    </row>
    <row r="2150" spans="1:8" ht="17.25" customHeight="1">
      <c r="A2150" s="27" t="s">
        <v>13</v>
      </c>
      <c r="B2150" s="33" t="s">
        <v>9353</v>
      </c>
      <c r="C2150" s="35" t="s">
        <v>155</v>
      </c>
      <c r="D2150" s="28" t="s">
        <v>2341</v>
      </c>
      <c r="E2150" s="107">
        <v>6.3833333333333337</v>
      </c>
      <c r="F2150" s="27" t="s">
        <v>9</v>
      </c>
      <c r="G2150" s="29" t="s">
        <v>8146</v>
      </c>
      <c r="H2150" s="110" t="s">
        <v>6313</v>
      </c>
    </row>
    <row r="2151" spans="1:8" ht="17.25" customHeight="1">
      <c r="A2151" s="27" t="s">
        <v>13</v>
      </c>
      <c r="B2151" s="33" t="s">
        <v>9353</v>
      </c>
      <c r="C2151" s="35" t="s">
        <v>155</v>
      </c>
      <c r="D2151" s="28" t="s">
        <v>2342</v>
      </c>
      <c r="E2151" s="107">
        <v>6.4666666666666668</v>
      </c>
      <c r="F2151" s="27" t="s">
        <v>9</v>
      </c>
      <c r="G2151" s="29" t="s">
        <v>8146</v>
      </c>
      <c r="H2151" s="110" t="s">
        <v>6314</v>
      </c>
    </row>
    <row r="2152" spans="1:8" ht="17.25" customHeight="1">
      <c r="A2152" s="27" t="s">
        <v>13</v>
      </c>
      <c r="B2152" s="33" t="s">
        <v>9353</v>
      </c>
      <c r="C2152" s="35" t="s">
        <v>155</v>
      </c>
      <c r="D2152" s="28" t="s">
        <v>2343</v>
      </c>
      <c r="E2152" s="107">
        <v>5.6166666666666663</v>
      </c>
      <c r="F2152" s="27" t="s">
        <v>9</v>
      </c>
      <c r="G2152" s="29" t="s">
        <v>8146</v>
      </c>
      <c r="H2152" s="110" t="s">
        <v>6315</v>
      </c>
    </row>
    <row r="2153" spans="1:8" ht="17.25" customHeight="1">
      <c r="A2153" s="27" t="s">
        <v>13</v>
      </c>
      <c r="B2153" s="33" t="s">
        <v>9353</v>
      </c>
      <c r="C2153" s="35" t="s">
        <v>155</v>
      </c>
      <c r="D2153" s="28" t="s">
        <v>2344</v>
      </c>
      <c r="E2153" s="107">
        <v>5.833333333333333</v>
      </c>
      <c r="F2153" s="27" t="s">
        <v>9</v>
      </c>
      <c r="G2153" s="29" t="s">
        <v>8146</v>
      </c>
      <c r="H2153" s="110" t="s">
        <v>6316</v>
      </c>
    </row>
    <row r="2154" spans="1:8" ht="17.25" customHeight="1">
      <c r="A2154" s="27" t="s">
        <v>13</v>
      </c>
      <c r="B2154" s="33" t="s">
        <v>9353</v>
      </c>
      <c r="C2154" s="35" t="s">
        <v>155</v>
      </c>
      <c r="D2154" s="28" t="s">
        <v>2345</v>
      </c>
      <c r="E2154" s="107">
        <v>6.6833333333333336</v>
      </c>
      <c r="F2154" s="27" t="s">
        <v>9</v>
      </c>
      <c r="G2154" s="29" t="s">
        <v>8146</v>
      </c>
      <c r="H2154" s="110" t="s">
        <v>6317</v>
      </c>
    </row>
    <row r="2155" spans="1:8" ht="17.25" customHeight="1">
      <c r="A2155" s="27" t="s">
        <v>13</v>
      </c>
      <c r="B2155" s="33" t="s">
        <v>9353</v>
      </c>
      <c r="C2155" s="35" t="s">
        <v>155</v>
      </c>
      <c r="D2155" s="28" t="s">
        <v>2346</v>
      </c>
      <c r="E2155" s="107">
        <v>6.583333333333333</v>
      </c>
      <c r="F2155" s="27" t="s">
        <v>9</v>
      </c>
      <c r="G2155" s="29" t="s">
        <v>8146</v>
      </c>
      <c r="H2155" s="110" t="s">
        <v>6318</v>
      </c>
    </row>
    <row r="2156" spans="1:8" ht="17.25" customHeight="1">
      <c r="A2156" s="27" t="s">
        <v>13</v>
      </c>
      <c r="B2156" s="33" t="s">
        <v>9353</v>
      </c>
      <c r="C2156" s="35" t="s">
        <v>155</v>
      </c>
      <c r="D2156" s="28" t="s">
        <v>2347</v>
      </c>
      <c r="E2156" s="107">
        <v>6.1833333333333336</v>
      </c>
      <c r="F2156" s="27" t="s">
        <v>9</v>
      </c>
      <c r="G2156" s="29" t="s">
        <v>8146</v>
      </c>
      <c r="H2156" s="110" t="s">
        <v>6319</v>
      </c>
    </row>
    <row r="2157" spans="1:8" ht="17.25" customHeight="1">
      <c r="A2157" s="27" t="s">
        <v>13</v>
      </c>
      <c r="B2157" s="33" t="s">
        <v>9353</v>
      </c>
      <c r="C2157" s="35" t="s">
        <v>155</v>
      </c>
      <c r="D2157" s="28" t="s">
        <v>2348</v>
      </c>
      <c r="E2157" s="107">
        <v>5.55</v>
      </c>
      <c r="F2157" s="27" t="s">
        <v>9</v>
      </c>
      <c r="G2157" s="29" t="s">
        <v>8146</v>
      </c>
      <c r="H2157" s="110" t="s">
        <v>6320</v>
      </c>
    </row>
    <row r="2158" spans="1:8" ht="17.25" customHeight="1">
      <c r="A2158" s="27" t="s">
        <v>13</v>
      </c>
      <c r="B2158" s="33" t="s">
        <v>9353</v>
      </c>
      <c r="C2158" s="35" t="s">
        <v>155</v>
      </c>
      <c r="D2158" s="28" t="s">
        <v>2349</v>
      </c>
      <c r="E2158" s="107">
        <v>6.1833333333333336</v>
      </c>
      <c r="F2158" s="27" t="s">
        <v>9</v>
      </c>
      <c r="G2158" s="29" t="s">
        <v>8146</v>
      </c>
      <c r="H2158" s="110" t="s">
        <v>6321</v>
      </c>
    </row>
    <row r="2159" spans="1:8" ht="17.25" customHeight="1">
      <c r="A2159" s="27" t="s">
        <v>13</v>
      </c>
      <c r="B2159" s="33" t="s">
        <v>9353</v>
      </c>
      <c r="C2159" s="35" t="s">
        <v>155</v>
      </c>
      <c r="D2159" s="28" t="s">
        <v>2350</v>
      </c>
      <c r="E2159" s="107">
        <v>6.4833333333333334</v>
      </c>
      <c r="F2159" s="27" t="s">
        <v>9</v>
      </c>
      <c r="G2159" s="29" t="s">
        <v>8146</v>
      </c>
      <c r="H2159" s="110" t="s">
        <v>6322</v>
      </c>
    </row>
    <row r="2160" spans="1:8" ht="17.25" customHeight="1">
      <c r="A2160" s="27" t="s">
        <v>13</v>
      </c>
      <c r="B2160" s="33" t="s">
        <v>9353</v>
      </c>
      <c r="C2160" s="35" t="s">
        <v>155</v>
      </c>
      <c r="D2160" s="28" t="s">
        <v>2351</v>
      </c>
      <c r="E2160" s="107">
        <v>5.55</v>
      </c>
      <c r="F2160" s="27" t="s">
        <v>9</v>
      </c>
      <c r="G2160" s="29" t="s">
        <v>8146</v>
      </c>
      <c r="H2160" s="110" t="s">
        <v>6323</v>
      </c>
    </row>
    <row r="2161" spans="1:8" ht="17.25" customHeight="1">
      <c r="A2161" s="27" t="s">
        <v>13</v>
      </c>
      <c r="B2161" s="33" t="s">
        <v>9353</v>
      </c>
      <c r="C2161" s="35" t="s">
        <v>155</v>
      </c>
      <c r="D2161" s="28" t="s">
        <v>2352</v>
      </c>
      <c r="E2161" s="107">
        <v>6.2333333333333334</v>
      </c>
      <c r="F2161" s="27" t="s">
        <v>9</v>
      </c>
      <c r="G2161" s="29" t="s">
        <v>8146</v>
      </c>
      <c r="H2161" s="110" t="s">
        <v>6324</v>
      </c>
    </row>
    <row r="2162" spans="1:8" ht="17.25" customHeight="1">
      <c r="A2162" s="27" t="s">
        <v>13</v>
      </c>
      <c r="B2162" s="33" t="s">
        <v>9353</v>
      </c>
      <c r="C2162" s="35" t="s">
        <v>155</v>
      </c>
      <c r="D2162" s="28" t="s">
        <v>2353</v>
      </c>
      <c r="E2162" s="107">
        <v>6.7</v>
      </c>
      <c r="F2162" s="27" t="s">
        <v>9</v>
      </c>
      <c r="G2162" s="29" t="s">
        <v>8146</v>
      </c>
      <c r="H2162" s="110" t="s">
        <v>6325</v>
      </c>
    </row>
    <row r="2163" spans="1:8" ht="17.25" customHeight="1">
      <c r="A2163" s="27" t="s">
        <v>13</v>
      </c>
      <c r="B2163" s="33" t="s">
        <v>9353</v>
      </c>
      <c r="C2163" s="35" t="s">
        <v>155</v>
      </c>
      <c r="D2163" s="28" t="s">
        <v>2354</v>
      </c>
      <c r="E2163" s="107">
        <v>5.75</v>
      </c>
      <c r="F2163" s="27" t="s">
        <v>9</v>
      </c>
      <c r="G2163" s="29" t="s">
        <v>8146</v>
      </c>
      <c r="H2163" s="110" t="s">
        <v>6326</v>
      </c>
    </row>
    <row r="2164" spans="1:8" ht="17.25" customHeight="1">
      <c r="A2164" s="27" t="s">
        <v>13</v>
      </c>
      <c r="B2164" s="33" t="s">
        <v>9353</v>
      </c>
      <c r="C2164" s="35" t="s">
        <v>155</v>
      </c>
      <c r="D2164" s="28" t="s">
        <v>2355</v>
      </c>
      <c r="E2164" s="107">
        <v>5.6333333333333337</v>
      </c>
      <c r="F2164" s="27" t="s">
        <v>9</v>
      </c>
      <c r="G2164" s="29" t="s">
        <v>8146</v>
      </c>
      <c r="H2164" s="110" t="s">
        <v>6327</v>
      </c>
    </row>
    <row r="2165" spans="1:8" ht="17.25" customHeight="1">
      <c r="A2165" s="27" t="s">
        <v>13</v>
      </c>
      <c r="B2165" s="33" t="s">
        <v>9353</v>
      </c>
      <c r="C2165" s="35" t="s">
        <v>72</v>
      </c>
      <c r="D2165" s="28" t="s">
        <v>2356</v>
      </c>
      <c r="E2165" s="107">
        <v>6.416666666666667</v>
      </c>
      <c r="F2165" s="27" t="s">
        <v>9</v>
      </c>
      <c r="G2165" s="29" t="s">
        <v>8146</v>
      </c>
      <c r="H2165" s="110" t="s">
        <v>6328</v>
      </c>
    </row>
    <row r="2166" spans="1:8" ht="17.25" customHeight="1">
      <c r="A2166" s="27" t="s">
        <v>13</v>
      </c>
      <c r="B2166" s="33" t="s">
        <v>9353</v>
      </c>
      <c r="C2166" s="35" t="s">
        <v>72</v>
      </c>
      <c r="D2166" s="28" t="s">
        <v>2357</v>
      </c>
      <c r="E2166" s="107">
        <v>6.7</v>
      </c>
      <c r="F2166" s="27" t="s">
        <v>9</v>
      </c>
      <c r="G2166" s="29" t="s">
        <v>8146</v>
      </c>
      <c r="H2166" s="110" t="s">
        <v>6329</v>
      </c>
    </row>
    <row r="2167" spans="1:8" ht="17.25" customHeight="1">
      <c r="A2167" s="27" t="s">
        <v>13</v>
      </c>
      <c r="B2167" s="33" t="s">
        <v>9353</v>
      </c>
      <c r="C2167" s="35" t="s">
        <v>72</v>
      </c>
      <c r="D2167" s="28" t="s">
        <v>2358</v>
      </c>
      <c r="E2167" s="107">
        <v>6.2166666666666668</v>
      </c>
      <c r="F2167" s="27" t="s">
        <v>9</v>
      </c>
      <c r="G2167" s="29" t="s">
        <v>8146</v>
      </c>
      <c r="H2167" s="110" t="s">
        <v>6330</v>
      </c>
    </row>
    <row r="2168" spans="1:8" ht="17.25" customHeight="1">
      <c r="A2168" s="27" t="s">
        <v>13</v>
      </c>
      <c r="B2168" s="33" t="s">
        <v>9350</v>
      </c>
      <c r="C2168" s="35" t="s">
        <v>156</v>
      </c>
      <c r="D2168" s="28" t="s">
        <v>2359</v>
      </c>
      <c r="E2168" s="107">
        <v>5.166666666666667</v>
      </c>
      <c r="F2168" s="27" t="s">
        <v>9</v>
      </c>
      <c r="G2168" s="29" t="s">
        <v>8146</v>
      </c>
      <c r="H2168" s="110" t="s">
        <v>6331</v>
      </c>
    </row>
    <row r="2169" spans="1:8" ht="17.25" customHeight="1">
      <c r="A2169" s="27" t="s">
        <v>13</v>
      </c>
      <c r="B2169" s="33" t="s">
        <v>9350</v>
      </c>
      <c r="C2169" s="35" t="s">
        <v>156</v>
      </c>
      <c r="D2169" s="28" t="s">
        <v>2360</v>
      </c>
      <c r="E2169" s="107">
        <v>5.333333333333333</v>
      </c>
      <c r="F2169" s="27" t="s">
        <v>9</v>
      </c>
      <c r="G2169" s="29" t="s">
        <v>8146</v>
      </c>
      <c r="H2169" s="110" t="s">
        <v>6332</v>
      </c>
    </row>
    <row r="2170" spans="1:8" ht="17.25" customHeight="1">
      <c r="A2170" s="27" t="s">
        <v>13</v>
      </c>
      <c r="B2170" s="33" t="s">
        <v>9350</v>
      </c>
      <c r="C2170" s="35" t="s">
        <v>156</v>
      </c>
      <c r="D2170" s="28" t="s">
        <v>2361</v>
      </c>
      <c r="E2170" s="107">
        <v>5.6166666666666663</v>
      </c>
      <c r="F2170" s="27" t="s">
        <v>9</v>
      </c>
      <c r="G2170" s="29" t="s">
        <v>8146</v>
      </c>
      <c r="H2170" s="110" t="s">
        <v>6333</v>
      </c>
    </row>
    <row r="2171" spans="1:8" ht="17.25" customHeight="1">
      <c r="A2171" s="27" t="s">
        <v>13</v>
      </c>
      <c r="B2171" s="33" t="s">
        <v>9350</v>
      </c>
      <c r="C2171" s="35" t="s">
        <v>156</v>
      </c>
      <c r="D2171" s="28" t="s">
        <v>2362</v>
      </c>
      <c r="E2171" s="107">
        <v>5.4333333333333336</v>
      </c>
      <c r="F2171" s="27" t="s">
        <v>9</v>
      </c>
      <c r="G2171" s="29" t="s">
        <v>8146</v>
      </c>
      <c r="H2171" s="110" t="s">
        <v>6334</v>
      </c>
    </row>
    <row r="2172" spans="1:8" ht="17.25" customHeight="1">
      <c r="A2172" s="27" t="s">
        <v>13</v>
      </c>
      <c r="B2172" s="33" t="s">
        <v>9350</v>
      </c>
      <c r="C2172" s="35" t="s">
        <v>156</v>
      </c>
      <c r="D2172" s="28" t="s">
        <v>2363</v>
      </c>
      <c r="E2172" s="107">
        <v>5.8666666666666663</v>
      </c>
      <c r="F2172" s="27" t="s">
        <v>9</v>
      </c>
      <c r="G2172" s="29" t="s">
        <v>8146</v>
      </c>
      <c r="H2172" s="110" t="s">
        <v>6335</v>
      </c>
    </row>
    <row r="2173" spans="1:8" ht="17.25" customHeight="1">
      <c r="A2173" s="27" t="s">
        <v>13</v>
      </c>
      <c r="B2173" s="33" t="s">
        <v>9350</v>
      </c>
      <c r="C2173" s="35" t="s">
        <v>156</v>
      </c>
      <c r="D2173" s="28" t="s">
        <v>2364</v>
      </c>
      <c r="E2173" s="107">
        <v>5.6</v>
      </c>
      <c r="F2173" s="27" t="s">
        <v>9</v>
      </c>
      <c r="G2173" s="29" t="s">
        <v>8146</v>
      </c>
      <c r="H2173" s="110" t="s">
        <v>6336</v>
      </c>
    </row>
    <row r="2174" spans="1:8" ht="17.25" customHeight="1">
      <c r="A2174" s="27" t="s">
        <v>13</v>
      </c>
      <c r="B2174" s="33" t="s">
        <v>9350</v>
      </c>
      <c r="C2174" s="35" t="s">
        <v>156</v>
      </c>
      <c r="D2174" s="28" t="s">
        <v>2365</v>
      </c>
      <c r="E2174" s="107">
        <v>4.8666666666666663</v>
      </c>
      <c r="F2174" s="27" t="s">
        <v>9</v>
      </c>
      <c r="G2174" s="29" t="s">
        <v>8146</v>
      </c>
      <c r="H2174" s="110" t="s">
        <v>6337</v>
      </c>
    </row>
    <row r="2175" spans="1:8" ht="17.25" customHeight="1">
      <c r="A2175" s="27" t="s">
        <v>13</v>
      </c>
      <c r="B2175" s="33" t="s">
        <v>9350</v>
      </c>
      <c r="C2175" s="35" t="s">
        <v>156</v>
      </c>
      <c r="D2175" s="28" t="s">
        <v>2366</v>
      </c>
      <c r="E2175" s="107">
        <v>5.45</v>
      </c>
      <c r="F2175" s="27" t="s">
        <v>9</v>
      </c>
      <c r="G2175" s="29" t="s">
        <v>8146</v>
      </c>
      <c r="H2175" s="110" t="s">
        <v>6338</v>
      </c>
    </row>
    <row r="2176" spans="1:8" ht="17.25" customHeight="1">
      <c r="A2176" s="27" t="s">
        <v>13</v>
      </c>
      <c r="B2176" s="33" t="s">
        <v>9350</v>
      </c>
      <c r="C2176" s="35" t="s">
        <v>156</v>
      </c>
      <c r="D2176" s="28" t="s">
        <v>2367</v>
      </c>
      <c r="E2176" s="107">
        <v>6.25</v>
      </c>
      <c r="F2176" s="27" t="s">
        <v>9</v>
      </c>
      <c r="G2176" s="29" t="s">
        <v>8146</v>
      </c>
      <c r="H2176" s="110" t="s">
        <v>6339</v>
      </c>
    </row>
    <row r="2177" spans="1:8" ht="17.25" customHeight="1">
      <c r="A2177" s="27" t="s">
        <v>13</v>
      </c>
      <c r="B2177" s="33" t="s">
        <v>9350</v>
      </c>
      <c r="C2177" s="35" t="s">
        <v>156</v>
      </c>
      <c r="D2177" s="28" t="s">
        <v>2368</v>
      </c>
      <c r="E2177" s="107">
        <v>5.7166666666666668</v>
      </c>
      <c r="F2177" s="27" t="s">
        <v>9</v>
      </c>
      <c r="G2177" s="29" t="s">
        <v>8146</v>
      </c>
      <c r="H2177" s="110" t="s">
        <v>6340</v>
      </c>
    </row>
    <row r="2178" spans="1:8" ht="17.25" customHeight="1">
      <c r="A2178" s="27" t="s">
        <v>13</v>
      </c>
      <c r="B2178" s="33" t="s">
        <v>9350</v>
      </c>
      <c r="C2178" s="35" t="s">
        <v>156</v>
      </c>
      <c r="D2178" s="28" t="s">
        <v>2369</v>
      </c>
      <c r="E2178" s="107">
        <v>6.1166666666666663</v>
      </c>
      <c r="F2178" s="27" t="s">
        <v>9</v>
      </c>
      <c r="G2178" s="29" t="s">
        <v>8146</v>
      </c>
      <c r="H2178" s="110" t="s">
        <v>6341</v>
      </c>
    </row>
    <row r="2179" spans="1:8" ht="17.25" customHeight="1">
      <c r="A2179" s="27" t="s">
        <v>13</v>
      </c>
      <c r="B2179" s="33" t="s">
        <v>9350</v>
      </c>
      <c r="C2179" s="35" t="s">
        <v>156</v>
      </c>
      <c r="D2179" s="28" t="s">
        <v>2370</v>
      </c>
      <c r="E2179" s="107">
        <v>6.1833333333333336</v>
      </c>
      <c r="F2179" s="27" t="s">
        <v>9</v>
      </c>
      <c r="G2179" s="29" t="s">
        <v>8146</v>
      </c>
      <c r="H2179" s="110" t="s">
        <v>6342</v>
      </c>
    </row>
    <row r="2180" spans="1:8" ht="17.25" customHeight="1">
      <c r="A2180" s="27" t="s">
        <v>13</v>
      </c>
      <c r="B2180" s="33" t="s">
        <v>9350</v>
      </c>
      <c r="C2180" s="35" t="s">
        <v>156</v>
      </c>
      <c r="D2180" s="28" t="s">
        <v>2371</v>
      </c>
      <c r="E2180" s="107">
        <v>6.15</v>
      </c>
      <c r="F2180" s="27" t="s">
        <v>9</v>
      </c>
      <c r="G2180" s="29" t="s">
        <v>8146</v>
      </c>
      <c r="H2180" s="110" t="s">
        <v>6343</v>
      </c>
    </row>
    <row r="2181" spans="1:8" ht="17.25" customHeight="1">
      <c r="A2181" s="27" t="s">
        <v>13</v>
      </c>
      <c r="B2181" s="33" t="s">
        <v>9350</v>
      </c>
      <c r="C2181" s="35" t="s">
        <v>156</v>
      </c>
      <c r="D2181" s="28" t="s">
        <v>2372</v>
      </c>
      <c r="E2181" s="107">
        <v>5.666666666666667</v>
      </c>
      <c r="F2181" s="27" t="s">
        <v>9</v>
      </c>
      <c r="G2181" s="29" t="s">
        <v>8146</v>
      </c>
      <c r="H2181" s="110" t="s">
        <v>6344</v>
      </c>
    </row>
    <row r="2182" spans="1:8" ht="17.25" customHeight="1">
      <c r="A2182" s="27" t="s">
        <v>13</v>
      </c>
      <c r="B2182" s="33" t="s">
        <v>9350</v>
      </c>
      <c r="C2182" s="35" t="s">
        <v>156</v>
      </c>
      <c r="D2182" s="28" t="s">
        <v>2373</v>
      </c>
      <c r="E2182" s="107">
        <v>6.2</v>
      </c>
      <c r="F2182" s="27" t="s">
        <v>9</v>
      </c>
      <c r="G2182" s="29" t="s">
        <v>8146</v>
      </c>
      <c r="H2182" s="110" t="s">
        <v>6345</v>
      </c>
    </row>
    <row r="2183" spans="1:8" ht="17.25" customHeight="1">
      <c r="A2183" s="27" t="s">
        <v>13</v>
      </c>
      <c r="B2183" s="33" t="s">
        <v>9350</v>
      </c>
      <c r="C2183" s="35" t="s">
        <v>156</v>
      </c>
      <c r="D2183" s="28" t="s">
        <v>2374</v>
      </c>
      <c r="E2183" s="107">
        <v>5.75</v>
      </c>
      <c r="F2183" s="27" t="s">
        <v>9</v>
      </c>
      <c r="G2183" s="29" t="s">
        <v>8146</v>
      </c>
      <c r="H2183" s="110" t="s">
        <v>6346</v>
      </c>
    </row>
    <row r="2184" spans="1:8" ht="17.25" customHeight="1">
      <c r="A2184" s="27" t="s">
        <v>13</v>
      </c>
      <c r="B2184" s="33" t="s">
        <v>9350</v>
      </c>
      <c r="C2184" s="35" t="s">
        <v>156</v>
      </c>
      <c r="D2184" s="28" t="s">
        <v>2375</v>
      </c>
      <c r="E2184" s="107">
        <v>5.3166666666666664</v>
      </c>
      <c r="F2184" s="27" t="s">
        <v>9</v>
      </c>
      <c r="G2184" s="29" t="s">
        <v>8146</v>
      </c>
      <c r="H2184" s="110" t="s">
        <v>6347</v>
      </c>
    </row>
    <row r="2185" spans="1:8" ht="17.25" customHeight="1">
      <c r="A2185" s="27" t="s">
        <v>13</v>
      </c>
      <c r="B2185" s="33" t="s">
        <v>9350</v>
      </c>
      <c r="C2185" s="35" t="s">
        <v>156</v>
      </c>
      <c r="D2185" s="28" t="s">
        <v>2376</v>
      </c>
      <c r="E2185" s="107">
        <v>5.65</v>
      </c>
      <c r="F2185" s="27" t="s">
        <v>9</v>
      </c>
      <c r="G2185" s="29" t="s">
        <v>8146</v>
      </c>
      <c r="H2185" s="110" t="s">
        <v>6348</v>
      </c>
    </row>
    <row r="2186" spans="1:8" ht="17.25" customHeight="1">
      <c r="A2186" s="27" t="s">
        <v>13</v>
      </c>
      <c r="B2186" s="33" t="s">
        <v>9351</v>
      </c>
      <c r="C2186" s="35" t="s">
        <v>62</v>
      </c>
      <c r="D2186" s="28" t="s">
        <v>2377</v>
      </c>
      <c r="E2186" s="107">
        <v>6.6</v>
      </c>
      <c r="F2186" s="27" t="s">
        <v>9</v>
      </c>
      <c r="G2186" s="29" t="s">
        <v>8146</v>
      </c>
      <c r="H2186" s="110" t="s">
        <v>6349</v>
      </c>
    </row>
    <row r="2187" spans="1:8" ht="17.25" customHeight="1">
      <c r="A2187" s="27" t="s">
        <v>13</v>
      </c>
      <c r="B2187" s="33" t="s">
        <v>9351</v>
      </c>
      <c r="C2187" s="35" t="s">
        <v>62</v>
      </c>
      <c r="D2187" s="28" t="s">
        <v>2378</v>
      </c>
      <c r="E2187" s="107">
        <v>6.1833333333333336</v>
      </c>
      <c r="F2187" s="27" t="s">
        <v>9</v>
      </c>
      <c r="G2187" s="29" t="s">
        <v>8146</v>
      </c>
      <c r="H2187" s="110" t="s">
        <v>6350</v>
      </c>
    </row>
    <row r="2188" spans="1:8" ht="17.25" customHeight="1">
      <c r="A2188" s="27" t="s">
        <v>13</v>
      </c>
      <c r="B2188" s="33" t="s">
        <v>9351</v>
      </c>
      <c r="C2188" s="35" t="s">
        <v>62</v>
      </c>
      <c r="D2188" s="28" t="s">
        <v>2379</v>
      </c>
      <c r="E2188" s="107">
        <v>7.0666666666666664</v>
      </c>
      <c r="F2188" s="27" t="s">
        <v>9</v>
      </c>
      <c r="G2188" s="29" t="s">
        <v>8146</v>
      </c>
      <c r="H2188" s="110" t="s">
        <v>6351</v>
      </c>
    </row>
    <row r="2189" spans="1:8" ht="17.25" customHeight="1">
      <c r="A2189" s="27" t="s">
        <v>13</v>
      </c>
      <c r="B2189" s="33" t="s">
        <v>9351</v>
      </c>
      <c r="C2189" s="35" t="s">
        <v>62</v>
      </c>
      <c r="D2189" s="28" t="s">
        <v>2380</v>
      </c>
      <c r="E2189" s="107">
        <v>5.1833333333333336</v>
      </c>
      <c r="F2189" s="27" t="s">
        <v>9</v>
      </c>
      <c r="G2189" s="29" t="s">
        <v>8146</v>
      </c>
      <c r="H2189" s="110" t="s">
        <v>6352</v>
      </c>
    </row>
    <row r="2190" spans="1:8" ht="17.25" customHeight="1">
      <c r="A2190" s="27" t="s">
        <v>13</v>
      </c>
      <c r="B2190" s="33" t="s">
        <v>9351</v>
      </c>
      <c r="C2190" s="35" t="s">
        <v>62</v>
      </c>
      <c r="D2190" s="28" t="s">
        <v>2381</v>
      </c>
      <c r="E2190" s="107">
        <v>7.3166666666666664</v>
      </c>
      <c r="F2190" s="27" t="s">
        <v>9</v>
      </c>
      <c r="G2190" s="29" t="s">
        <v>8146</v>
      </c>
      <c r="H2190" s="110" t="s">
        <v>6353</v>
      </c>
    </row>
    <row r="2191" spans="1:8" ht="17.25" customHeight="1">
      <c r="A2191" s="27" t="s">
        <v>13</v>
      </c>
      <c r="B2191" s="33" t="s">
        <v>9351</v>
      </c>
      <c r="C2191" s="35" t="s">
        <v>62</v>
      </c>
      <c r="D2191" s="28" t="s">
        <v>2382</v>
      </c>
      <c r="E2191" s="107">
        <v>5.2</v>
      </c>
      <c r="F2191" s="27" t="s">
        <v>9</v>
      </c>
      <c r="G2191" s="29" t="s">
        <v>8146</v>
      </c>
      <c r="H2191" s="110" t="s">
        <v>6354</v>
      </c>
    </row>
    <row r="2192" spans="1:8" ht="17.25" customHeight="1">
      <c r="A2192" s="27" t="s">
        <v>13</v>
      </c>
      <c r="B2192" s="33" t="s">
        <v>9351</v>
      </c>
      <c r="C2192" s="35" t="s">
        <v>62</v>
      </c>
      <c r="D2192" s="28" t="s">
        <v>2383</v>
      </c>
      <c r="E2192" s="107">
        <v>6.2</v>
      </c>
      <c r="F2192" s="27" t="s">
        <v>9</v>
      </c>
      <c r="G2192" s="29" t="s">
        <v>8146</v>
      </c>
      <c r="H2192" s="110" t="s">
        <v>6355</v>
      </c>
    </row>
    <row r="2193" spans="1:8" ht="17.25" customHeight="1">
      <c r="A2193" s="27" t="s">
        <v>13</v>
      </c>
      <c r="B2193" s="33" t="s">
        <v>9351</v>
      </c>
      <c r="C2193" s="35" t="s">
        <v>62</v>
      </c>
      <c r="D2193" s="28" t="s">
        <v>2384</v>
      </c>
      <c r="E2193" s="107">
        <v>6.45</v>
      </c>
      <c r="F2193" s="27" t="s">
        <v>9</v>
      </c>
      <c r="G2193" s="29" t="s">
        <v>8146</v>
      </c>
      <c r="H2193" s="110" t="s">
        <v>6356</v>
      </c>
    </row>
    <row r="2194" spans="1:8" ht="17.25" customHeight="1">
      <c r="A2194" s="27" t="s">
        <v>13</v>
      </c>
      <c r="B2194" s="33" t="s">
        <v>9351</v>
      </c>
      <c r="C2194" s="35" t="s">
        <v>62</v>
      </c>
      <c r="D2194" s="28" t="s">
        <v>2385</v>
      </c>
      <c r="E2194" s="107">
        <v>6.083333333333333</v>
      </c>
      <c r="F2194" s="27" t="s">
        <v>9</v>
      </c>
      <c r="G2194" s="29" t="s">
        <v>8146</v>
      </c>
      <c r="H2194" s="110" t="s">
        <v>6357</v>
      </c>
    </row>
    <row r="2195" spans="1:8" ht="17.25" customHeight="1">
      <c r="A2195" s="27" t="s">
        <v>13</v>
      </c>
      <c r="B2195" s="33" t="s">
        <v>9351</v>
      </c>
      <c r="C2195" s="35" t="s">
        <v>62</v>
      </c>
      <c r="D2195" s="28" t="s">
        <v>2386</v>
      </c>
      <c r="E2195" s="107">
        <v>6.5</v>
      </c>
      <c r="F2195" s="27" t="s">
        <v>9</v>
      </c>
      <c r="G2195" s="29" t="s">
        <v>8146</v>
      </c>
      <c r="H2195" s="110" t="s">
        <v>6358</v>
      </c>
    </row>
    <row r="2196" spans="1:8" ht="17.25" customHeight="1">
      <c r="A2196" s="27" t="s">
        <v>13</v>
      </c>
      <c r="B2196" s="33" t="s">
        <v>9351</v>
      </c>
      <c r="C2196" s="35" t="s">
        <v>62</v>
      </c>
      <c r="D2196" s="28" t="s">
        <v>2387</v>
      </c>
      <c r="E2196" s="107">
        <v>6.2666666666666666</v>
      </c>
      <c r="F2196" s="27" t="s">
        <v>9</v>
      </c>
      <c r="G2196" s="29" t="s">
        <v>8146</v>
      </c>
      <c r="H2196" s="110" t="s">
        <v>6359</v>
      </c>
    </row>
    <row r="2197" spans="1:8" ht="17.25" customHeight="1">
      <c r="A2197" s="27" t="s">
        <v>13</v>
      </c>
      <c r="B2197" s="33" t="s">
        <v>9351</v>
      </c>
      <c r="C2197" s="35" t="s">
        <v>62</v>
      </c>
      <c r="D2197" s="28" t="s">
        <v>2388</v>
      </c>
      <c r="E2197" s="107">
        <v>7.3</v>
      </c>
      <c r="F2197" s="27" t="s">
        <v>9</v>
      </c>
      <c r="G2197" s="29" t="s">
        <v>8146</v>
      </c>
      <c r="H2197" s="110" t="s">
        <v>6360</v>
      </c>
    </row>
    <row r="2198" spans="1:8" ht="17.25" customHeight="1">
      <c r="A2198" s="27" t="s">
        <v>13</v>
      </c>
      <c r="B2198" s="33" t="s">
        <v>9351</v>
      </c>
      <c r="C2198" s="35" t="s">
        <v>62</v>
      </c>
      <c r="D2198" s="28" t="s">
        <v>2389</v>
      </c>
      <c r="E2198" s="107">
        <v>5.95</v>
      </c>
      <c r="F2198" s="27" t="s">
        <v>9</v>
      </c>
      <c r="G2198" s="29" t="s">
        <v>8146</v>
      </c>
      <c r="H2198" s="110" t="s">
        <v>6361</v>
      </c>
    </row>
    <row r="2199" spans="1:8" ht="17.25" customHeight="1">
      <c r="A2199" s="27" t="s">
        <v>13</v>
      </c>
      <c r="B2199" s="33" t="s">
        <v>9351</v>
      </c>
      <c r="C2199" s="35" t="s">
        <v>62</v>
      </c>
      <c r="D2199" s="28" t="s">
        <v>2390</v>
      </c>
      <c r="E2199" s="107">
        <v>5.7666666666666666</v>
      </c>
      <c r="F2199" s="27" t="s">
        <v>9</v>
      </c>
      <c r="G2199" s="29" t="s">
        <v>8146</v>
      </c>
      <c r="H2199" s="110" t="s">
        <v>6362</v>
      </c>
    </row>
    <row r="2200" spans="1:8" ht="17.25" customHeight="1">
      <c r="A2200" s="27" t="s">
        <v>13</v>
      </c>
      <c r="B2200" s="33" t="s">
        <v>9351</v>
      </c>
      <c r="C2200" s="35" t="s">
        <v>62</v>
      </c>
      <c r="D2200" s="28" t="s">
        <v>2391</v>
      </c>
      <c r="E2200" s="107">
        <v>5.8166666666666664</v>
      </c>
      <c r="F2200" s="27" t="s">
        <v>9</v>
      </c>
      <c r="G2200" s="29" t="s">
        <v>8146</v>
      </c>
      <c r="H2200" s="110" t="s">
        <v>6363</v>
      </c>
    </row>
    <row r="2201" spans="1:8" ht="17.25" customHeight="1">
      <c r="A2201" s="27" t="s">
        <v>13</v>
      </c>
      <c r="B2201" s="33" t="s">
        <v>9351</v>
      </c>
      <c r="C2201" s="35" t="s">
        <v>62</v>
      </c>
      <c r="D2201" s="28" t="s">
        <v>2392</v>
      </c>
      <c r="E2201" s="107">
        <v>5.7666666666666666</v>
      </c>
      <c r="F2201" s="27" t="s">
        <v>9</v>
      </c>
      <c r="G2201" s="29" t="s">
        <v>8146</v>
      </c>
      <c r="H2201" s="110" t="s">
        <v>6364</v>
      </c>
    </row>
    <row r="2202" spans="1:8" ht="17.25" customHeight="1">
      <c r="A2202" s="27" t="s">
        <v>13</v>
      </c>
      <c r="B2202" s="33" t="s">
        <v>9351</v>
      </c>
      <c r="C2202" s="35" t="s">
        <v>62</v>
      </c>
      <c r="D2202" s="28" t="s">
        <v>2393</v>
      </c>
      <c r="E2202" s="107">
        <v>6.583333333333333</v>
      </c>
      <c r="F2202" s="27" t="s">
        <v>9</v>
      </c>
      <c r="G2202" s="29" t="s">
        <v>8146</v>
      </c>
      <c r="H2202" s="110" t="s">
        <v>6365</v>
      </c>
    </row>
    <row r="2203" spans="1:8" ht="17.25" customHeight="1">
      <c r="A2203" s="27" t="s">
        <v>13</v>
      </c>
      <c r="B2203" s="33" t="s">
        <v>9351</v>
      </c>
      <c r="C2203" s="35" t="s">
        <v>62</v>
      </c>
      <c r="D2203" s="28" t="s">
        <v>2394</v>
      </c>
      <c r="E2203" s="107">
        <v>5.9333333333333336</v>
      </c>
      <c r="F2203" s="27" t="s">
        <v>9</v>
      </c>
      <c r="G2203" s="29" t="s">
        <v>8146</v>
      </c>
      <c r="H2203" s="110" t="s">
        <v>6366</v>
      </c>
    </row>
    <row r="2204" spans="1:8" ht="17.25" customHeight="1">
      <c r="A2204" s="27" t="s">
        <v>13</v>
      </c>
      <c r="B2204" s="33" t="s">
        <v>9351</v>
      </c>
      <c r="C2204" s="35" t="s">
        <v>62</v>
      </c>
      <c r="D2204" s="28" t="s">
        <v>2395</v>
      </c>
      <c r="E2204" s="107">
        <v>6.2833333333333332</v>
      </c>
      <c r="F2204" s="27" t="s">
        <v>9</v>
      </c>
      <c r="G2204" s="29" t="s">
        <v>8146</v>
      </c>
      <c r="H2204" s="110" t="s">
        <v>6367</v>
      </c>
    </row>
    <row r="2205" spans="1:8" ht="17.25" customHeight="1">
      <c r="A2205" s="27" t="s">
        <v>13</v>
      </c>
      <c r="B2205" s="33" t="s">
        <v>9351</v>
      </c>
      <c r="C2205" s="35" t="s">
        <v>62</v>
      </c>
      <c r="D2205" s="28" t="s">
        <v>2396</v>
      </c>
      <c r="E2205" s="107">
        <v>7.1166666666666663</v>
      </c>
      <c r="F2205" s="27" t="s">
        <v>9</v>
      </c>
      <c r="G2205" s="29" t="s">
        <v>8146</v>
      </c>
      <c r="H2205" s="110" t="s">
        <v>6368</v>
      </c>
    </row>
    <row r="2206" spans="1:8" ht="17.25" customHeight="1">
      <c r="A2206" s="27" t="s">
        <v>13</v>
      </c>
      <c r="B2206" s="33" t="s">
        <v>9351</v>
      </c>
      <c r="C2206" s="35" t="s">
        <v>62</v>
      </c>
      <c r="D2206" s="28" t="s">
        <v>2397</v>
      </c>
      <c r="E2206" s="107">
        <v>6.4333333333333336</v>
      </c>
      <c r="F2206" s="27" t="s">
        <v>9</v>
      </c>
      <c r="G2206" s="29" t="s">
        <v>8146</v>
      </c>
      <c r="H2206" s="110" t="s">
        <v>6369</v>
      </c>
    </row>
    <row r="2207" spans="1:8" ht="17.25" customHeight="1">
      <c r="A2207" s="27" t="s">
        <v>13</v>
      </c>
      <c r="B2207" s="33" t="s">
        <v>9351</v>
      </c>
      <c r="C2207" s="35" t="s">
        <v>62</v>
      </c>
      <c r="D2207" s="28" t="s">
        <v>2398</v>
      </c>
      <c r="E2207" s="107">
        <v>6.5666666666666664</v>
      </c>
      <c r="F2207" s="27" t="s">
        <v>9</v>
      </c>
      <c r="G2207" s="29" t="s">
        <v>8146</v>
      </c>
      <c r="H2207" s="110" t="s">
        <v>6370</v>
      </c>
    </row>
    <row r="2208" spans="1:8" ht="17.25" customHeight="1">
      <c r="A2208" s="27" t="s">
        <v>13</v>
      </c>
      <c r="B2208" s="33" t="s">
        <v>9351</v>
      </c>
      <c r="C2208" s="35" t="s">
        <v>62</v>
      </c>
      <c r="D2208" s="28" t="s">
        <v>2399</v>
      </c>
      <c r="E2208" s="107">
        <v>7.0166666666666666</v>
      </c>
      <c r="F2208" s="27" t="s">
        <v>9</v>
      </c>
      <c r="G2208" s="29" t="s">
        <v>8146</v>
      </c>
      <c r="H2208" s="110" t="s">
        <v>6371</v>
      </c>
    </row>
    <row r="2209" spans="1:8" ht="17.25" customHeight="1">
      <c r="A2209" s="27" t="s">
        <v>13</v>
      </c>
      <c r="B2209" s="33" t="s">
        <v>9351</v>
      </c>
      <c r="C2209" s="35" t="s">
        <v>62</v>
      </c>
      <c r="D2209" s="28" t="s">
        <v>2400</v>
      </c>
      <c r="E2209" s="107">
        <v>7.0333333333333332</v>
      </c>
      <c r="F2209" s="27" t="s">
        <v>9</v>
      </c>
      <c r="G2209" s="29" t="s">
        <v>8146</v>
      </c>
      <c r="H2209" s="110" t="s">
        <v>6372</v>
      </c>
    </row>
    <row r="2210" spans="1:8" ht="17.25" customHeight="1">
      <c r="A2210" s="27" t="s">
        <v>13</v>
      </c>
      <c r="B2210" s="33" t="s">
        <v>9351</v>
      </c>
      <c r="C2210" s="35" t="s">
        <v>62</v>
      </c>
      <c r="D2210" s="28" t="s">
        <v>2401</v>
      </c>
      <c r="E2210" s="107">
        <v>5.65</v>
      </c>
      <c r="F2210" s="27" t="s">
        <v>9</v>
      </c>
      <c r="G2210" s="29" t="s">
        <v>8146</v>
      </c>
      <c r="H2210" s="110" t="s">
        <v>6373</v>
      </c>
    </row>
    <row r="2211" spans="1:8" ht="17.25" customHeight="1">
      <c r="A2211" s="27" t="s">
        <v>13</v>
      </c>
      <c r="B2211" s="33" t="s">
        <v>9351</v>
      </c>
      <c r="C2211" s="35" t="s">
        <v>62</v>
      </c>
      <c r="D2211" s="28" t="s">
        <v>2402</v>
      </c>
      <c r="E2211" s="107">
        <v>6.4333333333333336</v>
      </c>
      <c r="F2211" s="27" t="s">
        <v>9</v>
      </c>
      <c r="G2211" s="29" t="s">
        <v>8146</v>
      </c>
      <c r="H2211" s="110" t="s">
        <v>6374</v>
      </c>
    </row>
    <row r="2212" spans="1:8" ht="17.25" customHeight="1">
      <c r="A2212" s="27" t="s">
        <v>13</v>
      </c>
      <c r="B2212" s="33" t="s">
        <v>9351</v>
      </c>
      <c r="C2212" s="35" t="s">
        <v>62</v>
      </c>
      <c r="D2212" s="28" t="s">
        <v>2403</v>
      </c>
      <c r="E2212" s="107">
        <v>4.833333333333333</v>
      </c>
      <c r="F2212" s="27" t="s">
        <v>9</v>
      </c>
      <c r="G2212" s="29" t="s">
        <v>8146</v>
      </c>
      <c r="H2212" s="110" t="s">
        <v>6375</v>
      </c>
    </row>
    <row r="2213" spans="1:8" ht="17.25" customHeight="1">
      <c r="A2213" s="27" t="s">
        <v>13</v>
      </c>
      <c r="B2213" s="33" t="s">
        <v>9351</v>
      </c>
      <c r="C2213" s="35" t="s">
        <v>62</v>
      </c>
      <c r="D2213" s="28" t="s">
        <v>2404</v>
      </c>
      <c r="E2213" s="107">
        <v>6</v>
      </c>
      <c r="F2213" s="27" t="s">
        <v>9</v>
      </c>
      <c r="G2213" s="29" t="s">
        <v>8146</v>
      </c>
      <c r="H2213" s="110" t="s">
        <v>6376</v>
      </c>
    </row>
    <row r="2214" spans="1:8" ht="17.25" customHeight="1">
      <c r="A2214" s="27" t="s">
        <v>13</v>
      </c>
      <c r="B2214" s="33" t="s">
        <v>9351</v>
      </c>
      <c r="C2214" s="35" t="s">
        <v>62</v>
      </c>
      <c r="D2214" s="28" t="s">
        <v>2405</v>
      </c>
      <c r="E2214" s="107">
        <v>6.2166666666666668</v>
      </c>
      <c r="F2214" s="27" t="s">
        <v>9</v>
      </c>
      <c r="G2214" s="29" t="s">
        <v>8146</v>
      </c>
      <c r="H2214" s="110" t="s">
        <v>6377</v>
      </c>
    </row>
    <row r="2215" spans="1:8" ht="17.25" customHeight="1">
      <c r="A2215" s="27" t="s">
        <v>13</v>
      </c>
      <c r="B2215" s="33" t="s">
        <v>9351</v>
      </c>
      <c r="C2215" s="35" t="s">
        <v>62</v>
      </c>
      <c r="D2215" s="28" t="s">
        <v>2406</v>
      </c>
      <c r="E2215" s="107">
        <v>7.8166666666666664</v>
      </c>
      <c r="F2215" s="27" t="s">
        <v>9</v>
      </c>
      <c r="G2215" s="29" t="s">
        <v>8146</v>
      </c>
      <c r="H2215" s="110" t="s">
        <v>6378</v>
      </c>
    </row>
    <row r="2216" spans="1:8" ht="17.25" customHeight="1">
      <c r="A2216" s="27" t="s">
        <v>13</v>
      </c>
      <c r="B2216" s="33" t="s">
        <v>9351</v>
      </c>
      <c r="C2216" s="35" t="s">
        <v>62</v>
      </c>
      <c r="D2216" s="28" t="s">
        <v>2407</v>
      </c>
      <c r="E2216" s="107">
        <v>6.083333333333333</v>
      </c>
      <c r="F2216" s="27" t="s">
        <v>9</v>
      </c>
      <c r="G2216" s="29" t="s">
        <v>8146</v>
      </c>
      <c r="H2216" s="110" t="s">
        <v>6379</v>
      </c>
    </row>
    <row r="2217" spans="1:8" ht="17.25" customHeight="1">
      <c r="A2217" s="27" t="s">
        <v>13</v>
      </c>
      <c r="B2217" s="33" t="s">
        <v>9351</v>
      </c>
      <c r="C2217" s="35" t="s">
        <v>62</v>
      </c>
      <c r="D2217" s="28" t="s">
        <v>2408</v>
      </c>
      <c r="E2217" s="107">
        <v>6.9666666666666668</v>
      </c>
      <c r="F2217" s="27" t="s">
        <v>9</v>
      </c>
      <c r="G2217" s="29" t="s">
        <v>8146</v>
      </c>
      <c r="H2217" s="110" t="s">
        <v>6380</v>
      </c>
    </row>
    <row r="2218" spans="1:8" ht="17.25" customHeight="1">
      <c r="A2218" s="27" t="s">
        <v>13</v>
      </c>
      <c r="B2218" s="33" t="s">
        <v>9351</v>
      </c>
      <c r="C2218" s="35" t="s">
        <v>62</v>
      </c>
      <c r="D2218" s="28" t="s">
        <v>2409</v>
      </c>
      <c r="E2218" s="107">
        <v>5.8833333333333337</v>
      </c>
      <c r="F2218" s="27" t="s">
        <v>9</v>
      </c>
      <c r="G2218" s="29" t="s">
        <v>8146</v>
      </c>
      <c r="H2218" s="110" t="s">
        <v>6381</v>
      </c>
    </row>
    <row r="2219" spans="1:8" ht="17.25" customHeight="1">
      <c r="A2219" s="27" t="s">
        <v>13</v>
      </c>
      <c r="B2219" s="33" t="s">
        <v>9351</v>
      </c>
      <c r="C2219" s="35" t="s">
        <v>62</v>
      </c>
      <c r="D2219" s="28" t="s">
        <v>2410</v>
      </c>
      <c r="E2219" s="107">
        <v>6.15</v>
      </c>
      <c r="F2219" s="27" t="s">
        <v>9</v>
      </c>
      <c r="G2219" s="29" t="s">
        <v>8146</v>
      </c>
      <c r="H2219" s="110" t="s">
        <v>6382</v>
      </c>
    </row>
    <row r="2220" spans="1:8" ht="17.25" customHeight="1">
      <c r="A2220" s="27" t="s">
        <v>13</v>
      </c>
      <c r="B2220" s="33" t="s">
        <v>9351</v>
      </c>
      <c r="C2220" s="35" t="s">
        <v>62</v>
      </c>
      <c r="D2220" s="28" t="s">
        <v>2411</v>
      </c>
      <c r="E2220" s="107">
        <v>6.0166666666666666</v>
      </c>
      <c r="F2220" s="27" t="s">
        <v>9</v>
      </c>
      <c r="G2220" s="29" t="s">
        <v>8146</v>
      </c>
      <c r="H2220" s="110" t="s">
        <v>6383</v>
      </c>
    </row>
    <row r="2221" spans="1:8" ht="17.25" customHeight="1">
      <c r="A2221" s="27" t="s">
        <v>13</v>
      </c>
      <c r="B2221" s="33" t="s">
        <v>9351</v>
      </c>
      <c r="C2221" s="35" t="s">
        <v>62</v>
      </c>
      <c r="D2221" s="28" t="s">
        <v>2412</v>
      </c>
      <c r="E2221" s="107">
        <v>6.4666666666666668</v>
      </c>
      <c r="F2221" s="27" t="s">
        <v>9</v>
      </c>
      <c r="G2221" s="29" t="s">
        <v>8146</v>
      </c>
      <c r="H2221" s="110" t="s">
        <v>6384</v>
      </c>
    </row>
    <row r="2222" spans="1:8" ht="17.25" customHeight="1">
      <c r="A2222" s="27" t="s">
        <v>13</v>
      </c>
      <c r="B2222" s="33" t="s">
        <v>9351</v>
      </c>
      <c r="C2222" s="35" t="s">
        <v>62</v>
      </c>
      <c r="D2222" s="28" t="s">
        <v>2413</v>
      </c>
      <c r="E2222" s="107">
        <v>6.85</v>
      </c>
      <c r="F2222" s="27" t="s">
        <v>9</v>
      </c>
      <c r="G2222" s="29" t="s">
        <v>8146</v>
      </c>
      <c r="H2222" s="110" t="s">
        <v>6385</v>
      </c>
    </row>
    <row r="2223" spans="1:8" ht="17.25" customHeight="1">
      <c r="A2223" s="27" t="s">
        <v>13</v>
      </c>
      <c r="B2223" s="33" t="s">
        <v>9351</v>
      </c>
      <c r="C2223" s="35" t="s">
        <v>62</v>
      </c>
      <c r="D2223" s="28" t="s">
        <v>2414</v>
      </c>
      <c r="E2223" s="107">
        <v>6.0166666666666666</v>
      </c>
      <c r="F2223" s="27" t="s">
        <v>9</v>
      </c>
      <c r="G2223" s="29" t="s">
        <v>8146</v>
      </c>
      <c r="H2223" s="110" t="s">
        <v>6386</v>
      </c>
    </row>
    <row r="2224" spans="1:8" ht="17.25" customHeight="1">
      <c r="A2224" s="27" t="s">
        <v>13</v>
      </c>
      <c r="B2224" s="33" t="s">
        <v>9351</v>
      </c>
      <c r="C2224" s="35" t="s">
        <v>62</v>
      </c>
      <c r="D2224" s="28" t="s">
        <v>2415</v>
      </c>
      <c r="E2224" s="107">
        <v>7.6333333333333337</v>
      </c>
      <c r="F2224" s="27" t="s">
        <v>9</v>
      </c>
      <c r="G2224" s="29" t="s">
        <v>8146</v>
      </c>
      <c r="H2224" s="110" t="s">
        <v>6387</v>
      </c>
    </row>
    <row r="2225" spans="1:8" ht="17.25" customHeight="1">
      <c r="A2225" s="27" t="s">
        <v>13</v>
      </c>
      <c r="B2225" s="33" t="s">
        <v>9351</v>
      </c>
      <c r="C2225" s="35" t="s">
        <v>62</v>
      </c>
      <c r="D2225" s="28" t="s">
        <v>2416</v>
      </c>
      <c r="E2225" s="107">
        <v>5.9</v>
      </c>
      <c r="F2225" s="27" t="s">
        <v>9</v>
      </c>
      <c r="G2225" s="29" t="s">
        <v>8146</v>
      </c>
      <c r="H2225" s="110" t="s">
        <v>6388</v>
      </c>
    </row>
    <row r="2226" spans="1:8" ht="17.25" customHeight="1">
      <c r="A2226" s="27" t="s">
        <v>13</v>
      </c>
      <c r="B2226" s="33" t="s">
        <v>9351</v>
      </c>
      <c r="C2226" s="35" t="s">
        <v>62</v>
      </c>
      <c r="D2226" s="28" t="s">
        <v>2417</v>
      </c>
      <c r="E2226" s="107">
        <v>7.9833333333333334</v>
      </c>
      <c r="F2226" s="27" t="s">
        <v>9</v>
      </c>
      <c r="G2226" s="29" t="s">
        <v>8146</v>
      </c>
      <c r="H2226" s="110" t="s">
        <v>6389</v>
      </c>
    </row>
    <row r="2227" spans="1:8" ht="17.25" customHeight="1">
      <c r="A2227" s="27" t="s">
        <v>13</v>
      </c>
      <c r="B2227" s="33" t="s">
        <v>9351</v>
      </c>
      <c r="C2227" s="35" t="s">
        <v>62</v>
      </c>
      <c r="D2227" s="28" t="s">
        <v>2418</v>
      </c>
      <c r="E2227" s="107">
        <v>5.416666666666667</v>
      </c>
      <c r="F2227" s="27" t="s">
        <v>9</v>
      </c>
      <c r="G2227" s="29" t="s">
        <v>8146</v>
      </c>
      <c r="H2227" s="110" t="s">
        <v>6390</v>
      </c>
    </row>
    <row r="2228" spans="1:8" ht="17.25" customHeight="1">
      <c r="A2228" s="27" t="s">
        <v>13</v>
      </c>
      <c r="B2228" s="33" t="s">
        <v>9351</v>
      </c>
      <c r="C2228" s="35" t="s">
        <v>62</v>
      </c>
      <c r="D2228" s="28" t="s">
        <v>2419</v>
      </c>
      <c r="E2228" s="107">
        <v>6.916666666666667</v>
      </c>
      <c r="F2228" s="27" t="s">
        <v>9</v>
      </c>
      <c r="G2228" s="29" t="s">
        <v>8146</v>
      </c>
      <c r="H2228" s="110" t="s">
        <v>6391</v>
      </c>
    </row>
    <row r="2229" spans="1:8" ht="17.25" customHeight="1">
      <c r="A2229" s="27" t="s">
        <v>13</v>
      </c>
      <c r="B2229" s="33" t="s">
        <v>9351</v>
      </c>
      <c r="C2229" s="35" t="s">
        <v>62</v>
      </c>
      <c r="D2229" s="28" t="s">
        <v>2420</v>
      </c>
      <c r="E2229" s="107">
        <v>6.333333333333333</v>
      </c>
      <c r="F2229" s="27" t="s">
        <v>9</v>
      </c>
      <c r="G2229" s="29" t="s">
        <v>8146</v>
      </c>
      <c r="H2229" s="110" t="s">
        <v>6392</v>
      </c>
    </row>
    <row r="2230" spans="1:8" ht="17.25" customHeight="1">
      <c r="A2230" s="27" t="s">
        <v>13</v>
      </c>
      <c r="B2230" s="33" t="s">
        <v>9351</v>
      </c>
      <c r="C2230" s="35" t="s">
        <v>62</v>
      </c>
      <c r="D2230" s="28" t="s">
        <v>2421</v>
      </c>
      <c r="E2230" s="107">
        <v>5.55</v>
      </c>
      <c r="F2230" s="27" t="s">
        <v>9</v>
      </c>
      <c r="G2230" s="29" t="s">
        <v>8146</v>
      </c>
      <c r="H2230" s="110" t="s">
        <v>6393</v>
      </c>
    </row>
    <row r="2231" spans="1:8" ht="17.25" customHeight="1">
      <c r="A2231" s="27" t="s">
        <v>13</v>
      </c>
      <c r="B2231" s="33" t="s">
        <v>9351</v>
      </c>
      <c r="C2231" s="35" t="s">
        <v>62</v>
      </c>
      <c r="D2231" s="28" t="s">
        <v>2422</v>
      </c>
      <c r="E2231" s="107">
        <v>5.3666666666666663</v>
      </c>
      <c r="F2231" s="27" t="s">
        <v>9</v>
      </c>
      <c r="G2231" s="29" t="s">
        <v>8146</v>
      </c>
      <c r="H2231" s="110" t="s">
        <v>6394</v>
      </c>
    </row>
    <row r="2232" spans="1:8" ht="17.25" customHeight="1">
      <c r="A2232" s="27" t="s">
        <v>13</v>
      </c>
      <c r="B2232" s="33" t="s">
        <v>9351</v>
      </c>
      <c r="C2232" s="35" t="s">
        <v>62</v>
      </c>
      <c r="D2232" s="28" t="s">
        <v>2423</v>
      </c>
      <c r="E2232" s="107">
        <v>5.9333333333333336</v>
      </c>
      <c r="F2232" s="27" t="s">
        <v>9</v>
      </c>
      <c r="G2232" s="29" t="s">
        <v>8146</v>
      </c>
      <c r="H2232" s="110" t="s">
        <v>6395</v>
      </c>
    </row>
    <row r="2233" spans="1:8" ht="17.25" customHeight="1">
      <c r="A2233" s="27" t="s">
        <v>13</v>
      </c>
      <c r="B2233" s="33" t="s">
        <v>9351</v>
      </c>
      <c r="C2233" s="35" t="s">
        <v>62</v>
      </c>
      <c r="D2233" s="28" t="s">
        <v>2424</v>
      </c>
      <c r="E2233" s="107">
        <v>7.0666666666666664</v>
      </c>
      <c r="F2233" s="27" t="s">
        <v>9</v>
      </c>
      <c r="G2233" s="29" t="s">
        <v>8146</v>
      </c>
      <c r="H2233" s="110" t="s">
        <v>6396</v>
      </c>
    </row>
    <row r="2234" spans="1:8" ht="17.25" customHeight="1">
      <c r="A2234" s="27" t="s">
        <v>13</v>
      </c>
      <c r="B2234" s="33" t="s">
        <v>9351</v>
      </c>
      <c r="C2234" s="35" t="s">
        <v>62</v>
      </c>
      <c r="D2234" s="28" t="s">
        <v>2425</v>
      </c>
      <c r="E2234" s="107">
        <v>5.583333333333333</v>
      </c>
      <c r="F2234" s="27" t="s">
        <v>9</v>
      </c>
      <c r="G2234" s="29" t="s">
        <v>8146</v>
      </c>
      <c r="H2234" s="110" t="s">
        <v>6397</v>
      </c>
    </row>
    <row r="2235" spans="1:8" ht="17.25" customHeight="1">
      <c r="A2235" s="27" t="s">
        <v>13</v>
      </c>
      <c r="B2235" s="33" t="s">
        <v>9351</v>
      </c>
      <c r="C2235" s="35" t="s">
        <v>62</v>
      </c>
      <c r="D2235" s="28" t="s">
        <v>2426</v>
      </c>
      <c r="E2235" s="107">
        <v>5.8666666666666663</v>
      </c>
      <c r="F2235" s="27" t="s">
        <v>9</v>
      </c>
      <c r="G2235" s="29" t="s">
        <v>8146</v>
      </c>
      <c r="H2235" s="110" t="s">
        <v>6398</v>
      </c>
    </row>
    <row r="2236" spans="1:8" ht="17.25" customHeight="1">
      <c r="A2236" s="27" t="s">
        <v>13</v>
      </c>
      <c r="B2236" s="33" t="s">
        <v>9351</v>
      </c>
      <c r="C2236" s="35" t="s">
        <v>62</v>
      </c>
      <c r="D2236" s="28" t="s">
        <v>2427</v>
      </c>
      <c r="E2236" s="107">
        <v>4.6833333333333336</v>
      </c>
      <c r="F2236" s="27" t="s">
        <v>9</v>
      </c>
      <c r="G2236" s="29" t="s">
        <v>8146</v>
      </c>
      <c r="H2236" s="110" t="s">
        <v>6399</v>
      </c>
    </row>
    <row r="2237" spans="1:8" ht="17.25" customHeight="1">
      <c r="A2237" s="27" t="s">
        <v>13</v>
      </c>
      <c r="B2237" s="33" t="s">
        <v>9351</v>
      </c>
      <c r="C2237" s="35" t="s">
        <v>62</v>
      </c>
      <c r="D2237" s="28" t="s">
        <v>2428</v>
      </c>
      <c r="E2237" s="107">
        <v>6.2833333333333332</v>
      </c>
      <c r="F2237" s="27" t="s">
        <v>9</v>
      </c>
      <c r="G2237" s="29" t="s">
        <v>8146</v>
      </c>
      <c r="H2237" s="110" t="s">
        <v>6400</v>
      </c>
    </row>
    <row r="2238" spans="1:8" ht="17.25" customHeight="1">
      <c r="A2238" s="27" t="s">
        <v>13</v>
      </c>
      <c r="B2238" s="33" t="s">
        <v>9351</v>
      </c>
      <c r="C2238" s="35" t="s">
        <v>62</v>
      </c>
      <c r="D2238" s="28" t="s">
        <v>2429</v>
      </c>
      <c r="E2238" s="107">
        <v>7.65</v>
      </c>
      <c r="F2238" s="27" t="s">
        <v>9</v>
      </c>
      <c r="G2238" s="29" t="s">
        <v>8146</v>
      </c>
      <c r="H2238" s="110" t="s">
        <v>6401</v>
      </c>
    </row>
    <row r="2239" spans="1:8" ht="17.25" customHeight="1">
      <c r="A2239" s="27" t="s">
        <v>13</v>
      </c>
      <c r="B2239" s="33" t="s">
        <v>9351</v>
      </c>
      <c r="C2239" s="35" t="s">
        <v>62</v>
      </c>
      <c r="D2239" s="28" t="s">
        <v>2430</v>
      </c>
      <c r="E2239" s="107">
        <v>5.166666666666667</v>
      </c>
      <c r="F2239" s="27" t="s">
        <v>9</v>
      </c>
      <c r="G2239" s="29" t="s">
        <v>8146</v>
      </c>
      <c r="H2239" s="110" t="s">
        <v>6402</v>
      </c>
    </row>
    <row r="2240" spans="1:8" ht="17.25" customHeight="1">
      <c r="A2240" s="27" t="s">
        <v>13</v>
      </c>
      <c r="B2240" s="33" t="s">
        <v>9351</v>
      </c>
      <c r="C2240" s="35" t="s">
        <v>62</v>
      </c>
      <c r="D2240" s="28" t="s">
        <v>2431</v>
      </c>
      <c r="E2240" s="107">
        <v>5.7833333333333332</v>
      </c>
      <c r="F2240" s="27" t="s">
        <v>9</v>
      </c>
      <c r="G2240" s="29" t="s">
        <v>8146</v>
      </c>
      <c r="H2240" s="110" t="s">
        <v>6403</v>
      </c>
    </row>
    <row r="2241" spans="1:8" ht="17.25" customHeight="1">
      <c r="A2241" s="27" t="s">
        <v>13</v>
      </c>
      <c r="B2241" s="33" t="s">
        <v>9351</v>
      </c>
      <c r="C2241" s="35" t="s">
        <v>62</v>
      </c>
      <c r="D2241" s="28" t="s">
        <v>2432</v>
      </c>
      <c r="E2241" s="107">
        <v>6.7333333333333334</v>
      </c>
      <c r="F2241" s="27" t="s">
        <v>9</v>
      </c>
      <c r="G2241" s="29" t="s">
        <v>8146</v>
      </c>
      <c r="H2241" s="110" t="s">
        <v>6404</v>
      </c>
    </row>
    <row r="2242" spans="1:8" ht="17.25" customHeight="1">
      <c r="A2242" s="27" t="s">
        <v>13</v>
      </c>
      <c r="B2242" s="33" t="s">
        <v>9351</v>
      </c>
      <c r="C2242" s="35" t="s">
        <v>62</v>
      </c>
      <c r="D2242" s="28" t="s">
        <v>2433</v>
      </c>
      <c r="E2242" s="107">
        <v>7.05</v>
      </c>
      <c r="F2242" s="27" t="s">
        <v>9</v>
      </c>
      <c r="G2242" s="29" t="s">
        <v>8146</v>
      </c>
      <c r="H2242" s="110" t="s">
        <v>6405</v>
      </c>
    </row>
    <row r="2243" spans="1:8" ht="17.25" customHeight="1">
      <c r="A2243" s="27" t="s">
        <v>13</v>
      </c>
      <c r="B2243" s="33" t="s">
        <v>9351</v>
      </c>
      <c r="C2243" s="35" t="s">
        <v>62</v>
      </c>
      <c r="D2243" s="28" t="s">
        <v>2434</v>
      </c>
      <c r="E2243" s="107">
        <v>5.333333333333333</v>
      </c>
      <c r="F2243" s="27" t="s">
        <v>9</v>
      </c>
      <c r="G2243" s="29" t="s">
        <v>8146</v>
      </c>
      <c r="H2243" s="110" t="s">
        <v>6406</v>
      </c>
    </row>
    <row r="2244" spans="1:8" ht="17.25" customHeight="1">
      <c r="A2244" s="27" t="s">
        <v>13</v>
      </c>
      <c r="B2244" s="33" t="s">
        <v>9351</v>
      </c>
      <c r="C2244" s="35" t="s">
        <v>62</v>
      </c>
      <c r="D2244" s="28" t="s">
        <v>2435</v>
      </c>
      <c r="E2244" s="107">
        <v>5.1166666666666663</v>
      </c>
      <c r="F2244" s="27" t="s">
        <v>9</v>
      </c>
      <c r="G2244" s="29" t="s">
        <v>8146</v>
      </c>
      <c r="H2244" s="110" t="s">
        <v>6407</v>
      </c>
    </row>
    <row r="2245" spans="1:8" ht="17.25" customHeight="1">
      <c r="A2245" s="27" t="s">
        <v>13</v>
      </c>
      <c r="B2245" s="33" t="s">
        <v>9351</v>
      </c>
      <c r="C2245" s="35" t="s">
        <v>62</v>
      </c>
      <c r="D2245" s="28" t="s">
        <v>2436</v>
      </c>
      <c r="E2245" s="107">
        <v>6.5333333333333332</v>
      </c>
      <c r="F2245" s="27" t="s">
        <v>9</v>
      </c>
      <c r="G2245" s="29" t="s">
        <v>8146</v>
      </c>
      <c r="H2245" s="110" t="s">
        <v>6408</v>
      </c>
    </row>
    <row r="2246" spans="1:8" ht="17.25" customHeight="1">
      <c r="A2246" s="27" t="s">
        <v>13</v>
      </c>
      <c r="B2246" s="33" t="s">
        <v>9351</v>
      </c>
      <c r="C2246" s="35" t="s">
        <v>62</v>
      </c>
      <c r="D2246" s="28" t="s">
        <v>2437</v>
      </c>
      <c r="E2246" s="107">
        <v>6.9833333333333334</v>
      </c>
      <c r="F2246" s="27" t="s">
        <v>9</v>
      </c>
      <c r="G2246" s="29" t="s">
        <v>8146</v>
      </c>
      <c r="H2246" s="110" t="s">
        <v>6409</v>
      </c>
    </row>
    <row r="2247" spans="1:8" ht="17.25" customHeight="1">
      <c r="A2247" s="27" t="s">
        <v>13</v>
      </c>
      <c r="B2247" s="33" t="s">
        <v>9351</v>
      </c>
      <c r="C2247" s="35" t="s">
        <v>62</v>
      </c>
      <c r="D2247" s="28" t="s">
        <v>2438</v>
      </c>
      <c r="E2247" s="107">
        <v>6.35</v>
      </c>
      <c r="F2247" s="27" t="s">
        <v>9</v>
      </c>
      <c r="G2247" s="29" t="s">
        <v>8146</v>
      </c>
      <c r="H2247" s="110" t="s">
        <v>6410</v>
      </c>
    </row>
    <row r="2248" spans="1:8" ht="17.25" customHeight="1">
      <c r="A2248" s="27" t="s">
        <v>13</v>
      </c>
      <c r="B2248" s="33" t="s">
        <v>9351</v>
      </c>
      <c r="C2248" s="35" t="s">
        <v>62</v>
      </c>
      <c r="D2248" s="28" t="s">
        <v>2439</v>
      </c>
      <c r="E2248" s="107">
        <v>6.3833333333333337</v>
      </c>
      <c r="F2248" s="27" t="s">
        <v>9</v>
      </c>
      <c r="G2248" s="29" t="s">
        <v>8146</v>
      </c>
      <c r="H2248" s="110" t="s">
        <v>6411</v>
      </c>
    </row>
    <row r="2249" spans="1:8" ht="17.25" customHeight="1">
      <c r="A2249" s="27" t="s">
        <v>13</v>
      </c>
      <c r="B2249" s="33" t="s">
        <v>9351</v>
      </c>
      <c r="C2249" s="35" t="s">
        <v>62</v>
      </c>
      <c r="D2249" s="28" t="s">
        <v>2440</v>
      </c>
      <c r="E2249" s="107">
        <v>6.65</v>
      </c>
      <c r="F2249" s="27" t="s">
        <v>9</v>
      </c>
      <c r="G2249" s="29" t="s">
        <v>8146</v>
      </c>
      <c r="H2249" s="110" t="s">
        <v>6412</v>
      </c>
    </row>
    <row r="2250" spans="1:8" ht="17.25" customHeight="1">
      <c r="A2250" s="27" t="s">
        <v>13</v>
      </c>
      <c r="B2250" s="33" t="s">
        <v>9351</v>
      </c>
      <c r="C2250" s="35" t="s">
        <v>62</v>
      </c>
      <c r="D2250" s="28" t="s">
        <v>2441</v>
      </c>
      <c r="E2250" s="107">
        <v>5.3833333333333337</v>
      </c>
      <c r="F2250" s="27" t="s">
        <v>9</v>
      </c>
      <c r="G2250" s="29" t="s">
        <v>8146</v>
      </c>
      <c r="H2250" s="110" t="s">
        <v>6413</v>
      </c>
    </row>
    <row r="2251" spans="1:8" ht="17.25" customHeight="1">
      <c r="A2251" s="27" t="s">
        <v>13</v>
      </c>
      <c r="B2251" s="33" t="s">
        <v>9351</v>
      </c>
      <c r="C2251" s="35" t="s">
        <v>62</v>
      </c>
      <c r="D2251" s="28" t="s">
        <v>2442</v>
      </c>
      <c r="E2251" s="107">
        <v>7.2833333333333332</v>
      </c>
      <c r="F2251" s="27" t="s">
        <v>9</v>
      </c>
      <c r="G2251" s="29" t="s">
        <v>8146</v>
      </c>
      <c r="H2251" s="110" t="s">
        <v>6414</v>
      </c>
    </row>
    <row r="2252" spans="1:8" ht="17.25" customHeight="1">
      <c r="A2252" s="27" t="s">
        <v>13</v>
      </c>
      <c r="B2252" s="33" t="s">
        <v>9351</v>
      </c>
      <c r="C2252" s="35" t="s">
        <v>62</v>
      </c>
      <c r="D2252" s="28" t="s">
        <v>2443</v>
      </c>
      <c r="E2252" s="107">
        <v>6.6166666666666663</v>
      </c>
      <c r="F2252" s="27" t="s">
        <v>9</v>
      </c>
      <c r="G2252" s="29" t="s">
        <v>8146</v>
      </c>
      <c r="H2252" s="110" t="s">
        <v>6415</v>
      </c>
    </row>
    <row r="2253" spans="1:8" ht="17.25" customHeight="1">
      <c r="A2253" s="27" t="s">
        <v>13</v>
      </c>
      <c r="B2253" s="33" t="s">
        <v>9351</v>
      </c>
      <c r="C2253" s="35" t="s">
        <v>62</v>
      </c>
      <c r="D2253" s="28" t="s">
        <v>2444</v>
      </c>
      <c r="E2253" s="107">
        <v>7.083333333333333</v>
      </c>
      <c r="F2253" s="27" t="s">
        <v>9</v>
      </c>
      <c r="G2253" s="29" t="s">
        <v>8146</v>
      </c>
      <c r="H2253" s="110" t="s">
        <v>6416</v>
      </c>
    </row>
    <row r="2254" spans="1:8" ht="17.25" customHeight="1">
      <c r="A2254" s="27" t="s">
        <v>13</v>
      </c>
      <c r="B2254" s="33" t="s">
        <v>9351</v>
      </c>
      <c r="C2254" s="35" t="s">
        <v>62</v>
      </c>
      <c r="D2254" s="28" t="s">
        <v>2445</v>
      </c>
      <c r="E2254" s="107">
        <v>5.9666666666666668</v>
      </c>
      <c r="F2254" s="27" t="s">
        <v>9</v>
      </c>
      <c r="G2254" s="29" t="s">
        <v>8146</v>
      </c>
      <c r="H2254" s="110" t="s">
        <v>6417</v>
      </c>
    </row>
    <row r="2255" spans="1:8" ht="17.25" customHeight="1">
      <c r="A2255" s="27" t="s">
        <v>13</v>
      </c>
      <c r="B2255" s="33" t="s">
        <v>9351</v>
      </c>
      <c r="C2255" s="35" t="s">
        <v>62</v>
      </c>
      <c r="D2255" s="28" t="s">
        <v>2446</v>
      </c>
      <c r="E2255" s="107">
        <v>6.0666666666666664</v>
      </c>
      <c r="F2255" s="27" t="s">
        <v>9</v>
      </c>
      <c r="G2255" s="29" t="s">
        <v>8146</v>
      </c>
      <c r="H2255" s="110" t="s">
        <v>6418</v>
      </c>
    </row>
    <row r="2256" spans="1:8" ht="17.25" customHeight="1">
      <c r="A2256" s="27" t="s">
        <v>13</v>
      </c>
      <c r="B2256" s="33" t="s">
        <v>9351</v>
      </c>
      <c r="C2256" s="35" t="s">
        <v>62</v>
      </c>
      <c r="D2256" s="28" t="s">
        <v>2447</v>
      </c>
      <c r="E2256" s="107">
        <v>5.833333333333333</v>
      </c>
      <c r="F2256" s="27" t="s">
        <v>9</v>
      </c>
      <c r="G2256" s="29" t="s">
        <v>8146</v>
      </c>
      <c r="H2256" s="110" t="s">
        <v>6419</v>
      </c>
    </row>
    <row r="2257" spans="1:8" ht="17.25" customHeight="1">
      <c r="A2257" s="27" t="s">
        <v>13</v>
      </c>
      <c r="B2257" s="33" t="s">
        <v>9351</v>
      </c>
      <c r="C2257" s="35" t="s">
        <v>62</v>
      </c>
      <c r="D2257" s="28" t="s">
        <v>2448</v>
      </c>
      <c r="E2257" s="107">
        <v>7.35</v>
      </c>
      <c r="F2257" s="27" t="s">
        <v>9</v>
      </c>
      <c r="G2257" s="29" t="s">
        <v>8146</v>
      </c>
      <c r="H2257" s="110" t="s">
        <v>6420</v>
      </c>
    </row>
    <row r="2258" spans="1:8" ht="17.25" customHeight="1">
      <c r="A2258" s="27" t="s">
        <v>13</v>
      </c>
      <c r="B2258" s="33" t="s">
        <v>9351</v>
      </c>
      <c r="C2258" s="35" t="s">
        <v>62</v>
      </c>
      <c r="D2258" s="28" t="s">
        <v>2449</v>
      </c>
      <c r="E2258" s="107">
        <v>6</v>
      </c>
      <c r="F2258" s="27" t="s">
        <v>9</v>
      </c>
      <c r="G2258" s="29" t="s">
        <v>8146</v>
      </c>
      <c r="H2258" s="110" t="s">
        <v>6421</v>
      </c>
    </row>
    <row r="2259" spans="1:8" ht="17.25" customHeight="1">
      <c r="A2259" s="27" t="s">
        <v>13</v>
      </c>
      <c r="B2259" s="33" t="s">
        <v>9351</v>
      </c>
      <c r="C2259" s="35" t="s">
        <v>62</v>
      </c>
      <c r="D2259" s="28" t="s">
        <v>2450</v>
      </c>
      <c r="E2259" s="107">
        <v>5.2333333333333334</v>
      </c>
      <c r="F2259" s="27" t="s">
        <v>9</v>
      </c>
      <c r="G2259" s="29" t="s">
        <v>8146</v>
      </c>
      <c r="H2259" s="110" t="s">
        <v>6422</v>
      </c>
    </row>
    <row r="2260" spans="1:8" ht="17.25" customHeight="1">
      <c r="A2260" s="27" t="s">
        <v>13</v>
      </c>
      <c r="B2260" s="33" t="s">
        <v>9351</v>
      </c>
      <c r="C2260" s="35" t="s">
        <v>62</v>
      </c>
      <c r="D2260" s="28" t="s">
        <v>2451</v>
      </c>
      <c r="E2260" s="107">
        <v>7.833333333333333</v>
      </c>
      <c r="F2260" s="27" t="s">
        <v>9</v>
      </c>
      <c r="G2260" s="29" t="s">
        <v>8146</v>
      </c>
      <c r="H2260" s="110" t="s">
        <v>6423</v>
      </c>
    </row>
    <row r="2261" spans="1:8" ht="17.25" customHeight="1">
      <c r="A2261" s="27" t="s">
        <v>13</v>
      </c>
      <c r="B2261" s="33" t="s">
        <v>9351</v>
      </c>
      <c r="C2261" s="35" t="s">
        <v>62</v>
      </c>
      <c r="D2261" s="28" t="s">
        <v>2452</v>
      </c>
      <c r="E2261" s="107">
        <v>5.75</v>
      </c>
      <c r="F2261" s="27" t="s">
        <v>9</v>
      </c>
      <c r="G2261" s="29" t="s">
        <v>8146</v>
      </c>
      <c r="H2261" s="110" t="s">
        <v>6424</v>
      </c>
    </row>
    <row r="2262" spans="1:8" ht="17.25" customHeight="1">
      <c r="A2262" s="27" t="s">
        <v>13</v>
      </c>
      <c r="B2262" s="33" t="s">
        <v>9351</v>
      </c>
      <c r="C2262" s="35" t="s">
        <v>62</v>
      </c>
      <c r="D2262" s="28" t="s">
        <v>2453</v>
      </c>
      <c r="E2262" s="107">
        <v>6.2333333333333334</v>
      </c>
      <c r="F2262" s="27" t="s">
        <v>9</v>
      </c>
      <c r="G2262" s="29" t="s">
        <v>8146</v>
      </c>
      <c r="H2262" s="110" t="s">
        <v>6425</v>
      </c>
    </row>
    <row r="2263" spans="1:8" ht="17.25" customHeight="1">
      <c r="A2263" s="27" t="s">
        <v>13</v>
      </c>
      <c r="B2263" s="33" t="s">
        <v>9351</v>
      </c>
      <c r="C2263" s="35" t="s">
        <v>62</v>
      </c>
      <c r="D2263" s="28" t="s">
        <v>2454</v>
      </c>
      <c r="E2263" s="107">
        <v>5.8</v>
      </c>
      <c r="F2263" s="27" t="s">
        <v>9</v>
      </c>
      <c r="G2263" s="29" t="s">
        <v>8146</v>
      </c>
      <c r="H2263" s="110" t="s">
        <v>6426</v>
      </c>
    </row>
    <row r="2264" spans="1:8" ht="17.25" customHeight="1">
      <c r="A2264" s="27" t="s">
        <v>13</v>
      </c>
      <c r="B2264" s="33" t="s">
        <v>9351</v>
      </c>
      <c r="C2264" s="35" t="s">
        <v>62</v>
      </c>
      <c r="D2264" s="28" t="s">
        <v>2455</v>
      </c>
      <c r="E2264" s="107">
        <v>6.2166666666666668</v>
      </c>
      <c r="F2264" s="27" t="s">
        <v>9</v>
      </c>
      <c r="G2264" s="29" t="s">
        <v>8146</v>
      </c>
      <c r="H2264" s="110" t="s">
        <v>6427</v>
      </c>
    </row>
    <row r="2265" spans="1:8" ht="17.25" customHeight="1">
      <c r="A2265" s="27" t="s">
        <v>13</v>
      </c>
      <c r="B2265" s="33" t="s">
        <v>9351</v>
      </c>
      <c r="C2265" s="35" t="s">
        <v>62</v>
      </c>
      <c r="D2265" s="28" t="s">
        <v>2456</v>
      </c>
      <c r="E2265" s="107">
        <v>4.833333333333333</v>
      </c>
      <c r="F2265" s="27" t="s">
        <v>9</v>
      </c>
      <c r="G2265" s="29" t="s">
        <v>8146</v>
      </c>
      <c r="H2265" s="110" t="s">
        <v>6428</v>
      </c>
    </row>
    <row r="2266" spans="1:8" ht="17.25" customHeight="1">
      <c r="A2266" s="27" t="s">
        <v>13</v>
      </c>
      <c r="B2266" s="33" t="s">
        <v>9351</v>
      </c>
      <c r="C2266" s="35" t="s">
        <v>62</v>
      </c>
      <c r="D2266" s="28" t="s">
        <v>2457</v>
      </c>
      <c r="E2266" s="107">
        <v>6.55</v>
      </c>
      <c r="F2266" s="27" t="s">
        <v>9</v>
      </c>
      <c r="G2266" s="29" t="s">
        <v>8146</v>
      </c>
      <c r="H2266" s="110" t="s">
        <v>6429</v>
      </c>
    </row>
    <row r="2267" spans="1:8" ht="17.25" customHeight="1">
      <c r="A2267" s="27" t="s">
        <v>13</v>
      </c>
      <c r="B2267" s="33" t="s">
        <v>9351</v>
      </c>
      <c r="C2267" s="35" t="s">
        <v>62</v>
      </c>
      <c r="D2267" s="28" t="s">
        <v>2458</v>
      </c>
      <c r="E2267" s="107">
        <v>5.85</v>
      </c>
      <c r="F2267" s="27" t="s">
        <v>9</v>
      </c>
      <c r="G2267" s="29" t="s">
        <v>8146</v>
      </c>
      <c r="H2267" s="110" t="s">
        <v>6430</v>
      </c>
    </row>
    <row r="2268" spans="1:8" ht="17.25" customHeight="1">
      <c r="A2268" s="27" t="s">
        <v>13</v>
      </c>
      <c r="B2268" s="33" t="s">
        <v>9351</v>
      </c>
      <c r="C2268" s="35" t="s">
        <v>62</v>
      </c>
      <c r="D2268" s="28" t="s">
        <v>2459</v>
      </c>
      <c r="E2268" s="107">
        <v>6.4833333333333334</v>
      </c>
      <c r="F2268" s="27" t="s">
        <v>9</v>
      </c>
      <c r="G2268" s="29" t="s">
        <v>8146</v>
      </c>
      <c r="H2268" s="110" t="s">
        <v>6431</v>
      </c>
    </row>
    <row r="2269" spans="1:8" ht="17.25" customHeight="1">
      <c r="A2269" s="27" t="s">
        <v>13</v>
      </c>
      <c r="B2269" s="33" t="s">
        <v>9351</v>
      </c>
      <c r="C2269" s="35" t="s">
        <v>62</v>
      </c>
      <c r="D2269" s="28" t="s">
        <v>2460</v>
      </c>
      <c r="E2269" s="107">
        <v>7.5166666666666666</v>
      </c>
      <c r="F2269" s="27" t="s">
        <v>9</v>
      </c>
      <c r="G2269" s="29" t="s">
        <v>8146</v>
      </c>
      <c r="H2269" s="110" t="s">
        <v>6432</v>
      </c>
    </row>
    <row r="2270" spans="1:8" ht="17.25" customHeight="1">
      <c r="A2270" s="27" t="s">
        <v>13</v>
      </c>
      <c r="B2270" s="33" t="s">
        <v>9351</v>
      </c>
      <c r="C2270" s="35" t="s">
        <v>62</v>
      </c>
      <c r="D2270" s="28" t="s">
        <v>2461</v>
      </c>
      <c r="E2270" s="107">
        <v>6.5666666666666664</v>
      </c>
      <c r="F2270" s="27" t="s">
        <v>9</v>
      </c>
      <c r="G2270" s="29" t="s">
        <v>8146</v>
      </c>
      <c r="H2270" s="110" t="s">
        <v>6433</v>
      </c>
    </row>
    <row r="2271" spans="1:8" ht="17.25" customHeight="1">
      <c r="A2271" s="27" t="s">
        <v>13</v>
      </c>
      <c r="B2271" s="33" t="s">
        <v>9351</v>
      </c>
      <c r="C2271" s="35" t="s">
        <v>62</v>
      </c>
      <c r="D2271" s="28" t="s">
        <v>2462</v>
      </c>
      <c r="E2271" s="107">
        <v>6.3666666666666663</v>
      </c>
      <c r="F2271" s="27" t="s">
        <v>9</v>
      </c>
      <c r="G2271" s="29" t="s">
        <v>8146</v>
      </c>
      <c r="H2271" s="110" t="s">
        <v>6434</v>
      </c>
    </row>
    <row r="2272" spans="1:8" ht="17.25" customHeight="1">
      <c r="A2272" s="27" t="s">
        <v>13</v>
      </c>
      <c r="B2272" s="33" t="s">
        <v>9351</v>
      </c>
      <c r="C2272" s="35" t="s">
        <v>62</v>
      </c>
      <c r="D2272" s="28" t="s">
        <v>2463</v>
      </c>
      <c r="E2272" s="107">
        <v>6.7333333333333334</v>
      </c>
      <c r="F2272" s="27" t="s">
        <v>9</v>
      </c>
      <c r="G2272" s="29" t="s">
        <v>8146</v>
      </c>
      <c r="H2272" s="110" t="s">
        <v>6435</v>
      </c>
    </row>
    <row r="2273" spans="1:8" ht="17.25" customHeight="1">
      <c r="A2273" s="27" t="s">
        <v>13</v>
      </c>
      <c r="B2273" s="33" t="s">
        <v>9351</v>
      </c>
      <c r="C2273" s="35" t="s">
        <v>62</v>
      </c>
      <c r="D2273" s="28" t="s">
        <v>2464</v>
      </c>
      <c r="E2273" s="107">
        <v>5.4666666666666668</v>
      </c>
      <c r="F2273" s="27" t="s">
        <v>9</v>
      </c>
      <c r="G2273" s="29" t="s">
        <v>8146</v>
      </c>
      <c r="H2273" s="110" t="s">
        <v>6436</v>
      </c>
    </row>
    <row r="2274" spans="1:8" ht="17.25" customHeight="1">
      <c r="A2274" s="27" t="s">
        <v>13</v>
      </c>
      <c r="B2274" s="33" t="s">
        <v>9351</v>
      </c>
      <c r="C2274" s="35" t="s">
        <v>62</v>
      </c>
      <c r="D2274" s="28" t="s">
        <v>2465</v>
      </c>
      <c r="E2274" s="107">
        <v>5.8666666666666663</v>
      </c>
      <c r="F2274" s="27" t="s">
        <v>9</v>
      </c>
      <c r="G2274" s="29" t="s">
        <v>8146</v>
      </c>
      <c r="H2274" s="110" t="s">
        <v>6437</v>
      </c>
    </row>
    <row r="2275" spans="1:8" ht="17.25" customHeight="1">
      <c r="A2275" s="27" t="s">
        <v>13</v>
      </c>
      <c r="B2275" s="33" t="s">
        <v>9351</v>
      </c>
      <c r="C2275" s="35" t="s">
        <v>62</v>
      </c>
      <c r="D2275" s="28" t="s">
        <v>2466</v>
      </c>
      <c r="E2275" s="107">
        <v>6.45</v>
      </c>
      <c r="F2275" s="27" t="s">
        <v>9</v>
      </c>
      <c r="G2275" s="29" t="s">
        <v>8146</v>
      </c>
      <c r="H2275" s="110" t="s">
        <v>6438</v>
      </c>
    </row>
    <row r="2276" spans="1:8" ht="17.25" customHeight="1">
      <c r="A2276" s="27" t="s">
        <v>13</v>
      </c>
      <c r="B2276" s="33" t="s">
        <v>9351</v>
      </c>
      <c r="C2276" s="35" t="s">
        <v>62</v>
      </c>
      <c r="D2276" s="28" t="s">
        <v>2467</v>
      </c>
      <c r="E2276" s="107">
        <v>5.6166666666666663</v>
      </c>
      <c r="F2276" s="27" t="s">
        <v>9</v>
      </c>
      <c r="G2276" s="29" t="s">
        <v>8146</v>
      </c>
      <c r="H2276" s="110" t="s">
        <v>6439</v>
      </c>
    </row>
    <row r="2277" spans="1:8" ht="17.25" customHeight="1">
      <c r="A2277" s="27" t="s">
        <v>22</v>
      </c>
      <c r="B2277" s="33" t="s">
        <v>9362</v>
      </c>
      <c r="C2277" s="35" t="s">
        <v>157</v>
      </c>
      <c r="D2277" s="28" t="s">
        <v>2468</v>
      </c>
      <c r="E2277" s="107">
        <v>6.3166666666666664</v>
      </c>
      <c r="F2277" s="27" t="s">
        <v>9</v>
      </c>
      <c r="G2277" s="29" t="s">
        <v>8146</v>
      </c>
      <c r="H2277" s="110" t="s">
        <v>6440</v>
      </c>
    </row>
    <row r="2278" spans="1:8" ht="17.25" customHeight="1">
      <c r="A2278" s="27" t="s">
        <v>16877</v>
      </c>
      <c r="B2278" s="33" t="s">
        <v>9362</v>
      </c>
      <c r="C2278" s="35" t="s">
        <v>157</v>
      </c>
      <c r="D2278" s="28" t="s">
        <v>2469</v>
      </c>
      <c r="E2278" s="107">
        <v>6.3</v>
      </c>
      <c r="F2278" s="27" t="s">
        <v>9</v>
      </c>
      <c r="G2278" s="29" t="s">
        <v>8146</v>
      </c>
      <c r="H2278" s="110" t="s">
        <v>6441</v>
      </c>
    </row>
    <row r="2279" spans="1:8" ht="17.25" customHeight="1">
      <c r="A2279" s="27" t="s">
        <v>16877</v>
      </c>
      <c r="B2279" s="33" t="s">
        <v>9362</v>
      </c>
      <c r="C2279" s="35" t="s">
        <v>157</v>
      </c>
      <c r="D2279" s="28" t="s">
        <v>2470</v>
      </c>
      <c r="E2279" s="107">
        <v>5.9833333333333334</v>
      </c>
      <c r="F2279" s="27" t="s">
        <v>9</v>
      </c>
      <c r="G2279" s="29" t="s">
        <v>8146</v>
      </c>
      <c r="H2279" s="110" t="s">
        <v>6442</v>
      </c>
    </row>
    <row r="2280" spans="1:8" ht="17.25" customHeight="1">
      <c r="A2280" s="27" t="s">
        <v>16877</v>
      </c>
      <c r="B2280" s="33" t="s">
        <v>9362</v>
      </c>
      <c r="C2280" s="35" t="s">
        <v>157</v>
      </c>
      <c r="D2280" s="28" t="s">
        <v>2471</v>
      </c>
      <c r="E2280" s="107">
        <v>6.2833333333333332</v>
      </c>
      <c r="F2280" s="27" t="s">
        <v>9</v>
      </c>
      <c r="G2280" s="29" t="s">
        <v>8146</v>
      </c>
      <c r="H2280" s="110" t="s">
        <v>6443</v>
      </c>
    </row>
    <row r="2281" spans="1:8" ht="17.25" customHeight="1">
      <c r="A2281" s="27" t="s">
        <v>16877</v>
      </c>
      <c r="B2281" s="33" t="s">
        <v>9362</v>
      </c>
      <c r="C2281" s="35" t="s">
        <v>157</v>
      </c>
      <c r="D2281" s="28" t="s">
        <v>2472</v>
      </c>
      <c r="E2281" s="107">
        <v>7.0166666666666666</v>
      </c>
      <c r="F2281" s="27" t="s">
        <v>9</v>
      </c>
      <c r="G2281" s="29" t="s">
        <v>8146</v>
      </c>
      <c r="H2281" s="110" t="s">
        <v>6444</v>
      </c>
    </row>
    <row r="2282" spans="1:8" ht="17.25" customHeight="1">
      <c r="A2282" s="27" t="s">
        <v>16877</v>
      </c>
      <c r="B2282" s="33" t="s">
        <v>9362</v>
      </c>
      <c r="C2282" s="35" t="s">
        <v>157</v>
      </c>
      <c r="D2282" s="28" t="s">
        <v>2473</v>
      </c>
      <c r="E2282" s="107">
        <v>6</v>
      </c>
      <c r="F2282" s="27" t="s">
        <v>9</v>
      </c>
      <c r="G2282" s="29" t="s">
        <v>8146</v>
      </c>
      <c r="H2282" s="110" t="s">
        <v>6445</v>
      </c>
    </row>
    <row r="2283" spans="1:8" ht="17.25" customHeight="1">
      <c r="A2283" s="27" t="s">
        <v>16877</v>
      </c>
      <c r="B2283" s="33" t="s">
        <v>9362</v>
      </c>
      <c r="C2283" s="35" t="s">
        <v>157</v>
      </c>
      <c r="D2283" s="28" t="s">
        <v>2474</v>
      </c>
      <c r="E2283" s="107">
        <v>6.9333333333333336</v>
      </c>
      <c r="F2283" s="27" t="s">
        <v>9</v>
      </c>
      <c r="G2283" s="29" t="s">
        <v>8146</v>
      </c>
      <c r="H2283" s="110" t="s">
        <v>6446</v>
      </c>
    </row>
    <row r="2284" spans="1:8" ht="17.25" customHeight="1">
      <c r="A2284" s="27" t="s">
        <v>16877</v>
      </c>
      <c r="B2284" s="33" t="s">
        <v>9362</v>
      </c>
      <c r="C2284" s="35" t="s">
        <v>157</v>
      </c>
      <c r="D2284" s="28" t="s">
        <v>2475</v>
      </c>
      <c r="E2284" s="107">
        <v>7.7833333333333332</v>
      </c>
      <c r="F2284" s="27" t="s">
        <v>9</v>
      </c>
      <c r="G2284" s="29" t="s">
        <v>8146</v>
      </c>
      <c r="H2284" s="110" t="s">
        <v>6447</v>
      </c>
    </row>
    <row r="2285" spans="1:8" ht="17.25" customHeight="1">
      <c r="A2285" s="27" t="s">
        <v>16877</v>
      </c>
      <c r="B2285" s="33" t="s">
        <v>9362</v>
      </c>
      <c r="C2285" s="35" t="s">
        <v>157</v>
      </c>
      <c r="D2285" s="28" t="s">
        <v>2476</v>
      </c>
      <c r="E2285" s="107">
        <v>6.2833333333333332</v>
      </c>
      <c r="F2285" s="27" t="s">
        <v>9</v>
      </c>
      <c r="G2285" s="29" t="s">
        <v>8146</v>
      </c>
      <c r="H2285" s="110" t="s">
        <v>6448</v>
      </c>
    </row>
    <row r="2286" spans="1:8" ht="17.25" customHeight="1">
      <c r="A2286" s="27" t="s">
        <v>16877</v>
      </c>
      <c r="B2286" s="33" t="s">
        <v>9362</v>
      </c>
      <c r="C2286" s="35" t="s">
        <v>157</v>
      </c>
      <c r="D2286" s="28" t="s">
        <v>2477</v>
      </c>
      <c r="E2286" s="107">
        <v>7.15</v>
      </c>
      <c r="F2286" s="27" t="s">
        <v>9</v>
      </c>
      <c r="G2286" s="29" t="s">
        <v>8146</v>
      </c>
      <c r="H2286" s="110" t="s">
        <v>6449</v>
      </c>
    </row>
    <row r="2287" spans="1:8" ht="17.25" customHeight="1">
      <c r="A2287" s="27" t="s">
        <v>16877</v>
      </c>
      <c r="B2287" s="33" t="s">
        <v>9362</v>
      </c>
      <c r="C2287" s="35" t="s">
        <v>157</v>
      </c>
      <c r="D2287" s="28" t="s">
        <v>2478</v>
      </c>
      <c r="E2287" s="107">
        <v>6.8166666666666664</v>
      </c>
      <c r="F2287" s="27" t="s">
        <v>9</v>
      </c>
      <c r="G2287" s="29" t="s">
        <v>8146</v>
      </c>
      <c r="H2287" s="110" t="s">
        <v>6450</v>
      </c>
    </row>
    <row r="2288" spans="1:8" ht="17.25" customHeight="1">
      <c r="A2288" s="27" t="s">
        <v>16877</v>
      </c>
      <c r="B2288" s="33" t="s">
        <v>9362</v>
      </c>
      <c r="C2288" s="35" t="s">
        <v>157</v>
      </c>
      <c r="D2288" s="28" t="s">
        <v>2479</v>
      </c>
      <c r="E2288" s="107">
        <v>7.333333333333333</v>
      </c>
      <c r="F2288" s="27" t="s">
        <v>9</v>
      </c>
      <c r="G2288" s="29" t="s">
        <v>8146</v>
      </c>
      <c r="H2288" s="110" t="s">
        <v>6451</v>
      </c>
    </row>
    <row r="2289" spans="1:8" ht="17.25" customHeight="1">
      <c r="A2289" s="27" t="s">
        <v>16877</v>
      </c>
      <c r="B2289" s="33" t="s">
        <v>9362</v>
      </c>
      <c r="C2289" s="35" t="s">
        <v>157</v>
      </c>
      <c r="D2289" s="28" t="s">
        <v>2480</v>
      </c>
      <c r="E2289" s="107">
        <v>7.1333333333333337</v>
      </c>
      <c r="F2289" s="27" t="s">
        <v>9</v>
      </c>
      <c r="G2289" s="29" t="s">
        <v>8146</v>
      </c>
      <c r="H2289" s="110" t="s">
        <v>6452</v>
      </c>
    </row>
    <row r="2290" spans="1:8" ht="17.25" customHeight="1">
      <c r="A2290" s="27" t="s">
        <v>16877</v>
      </c>
      <c r="B2290" s="33" t="s">
        <v>9362</v>
      </c>
      <c r="C2290" s="35" t="s">
        <v>157</v>
      </c>
      <c r="D2290" s="28" t="s">
        <v>2481</v>
      </c>
      <c r="E2290" s="107">
        <v>6.1166666666666663</v>
      </c>
      <c r="F2290" s="27" t="s">
        <v>9</v>
      </c>
      <c r="G2290" s="29" t="s">
        <v>8146</v>
      </c>
      <c r="H2290" s="110" t="s">
        <v>6453</v>
      </c>
    </row>
    <row r="2291" spans="1:8" ht="17.25" customHeight="1">
      <c r="A2291" s="27" t="s">
        <v>16877</v>
      </c>
      <c r="B2291" s="33" t="s">
        <v>9362</v>
      </c>
      <c r="C2291" s="35" t="s">
        <v>157</v>
      </c>
      <c r="D2291" s="28" t="s">
        <v>2482</v>
      </c>
      <c r="E2291" s="107">
        <v>6.1</v>
      </c>
      <c r="F2291" s="27" t="s">
        <v>9</v>
      </c>
      <c r="G2291" s="29" t="s">
        <v>8146</v>
      </c>
      <c r="H2291" s="110" t="s">
        <v>6454</v>
      </c>
    </row>
    <row r="2292" spans="1:8" ht="17.25" customHeight="1">
      <c r="A2292" s="27" t="s">
        <v>16877</v>
      </c>
      <c r="B2292" s="33" t="s">
        <v>9362</v>
      </c>
      <c r="C2292" s="35" t="s">
        <v>157</v>
      </c>
      <c r="D2292" s="28" t="s">
        <v>2483</v>
      </c>
      <c r="E2292" s="107">
        <v>6.916666666666667</v>
      </c>
      <c r="F2292" s="27" t="s">
        <v>9</v>
      </c>
      <c r="G2292" s="29" t="s">
        <v>8146</v>
      </c>
      <c r="H2292" s="110" t="s">
        <v>6455</v>
      </c>
    </row>
    <row r="2293" spans="1:8" ht="17.25" customHeight="1">
      <c r="A2293" s="27" t="s">
        <v>13</v>
      </c>
      <c r="B2293" s="33" t="s">
        <v>9353</v>
      </c>
      <c r="C2293" s="35" t="s">
        <v>158</v>
      </c>
      <c r="D2293" s="28" t="s">
        <v>2484</v>
      </c>
      <c r="E2293" s="107">
        <v>7.833333333333333</v>
      </c>
      <c r="F2293" s="27" t="s">
        <v>9</v>
      </c>
      <c r="G2293" s="29" t="s">
        <v>8146</v>
      </c>
      <c r="H2293" s="110" t="s">
        <v>6456</v>
      </c>
    </row>
    <row r="2294" spans="1:8" ht="17.25" customHeight="1">
      <c r="A2294" s="27" t="s">
        <v>13</v>
      </c>
      <c r="B2294" s="33" t="s">
        <v>9353</v>
      </c>
      <c r="C2294" s="35" t="s">
        <v>158</v>
      </c>
      <c r="D2294" s="28" t="s">
        <v>2485</v>
      </c>
      <c r="E2294" s="107">
        <v>7.9833333333333334</v>
      </c>
      <c r="F2294" s="27" t="s">
        <v>9</v>
      </c>
      <c r="G2294" s="29" t="s">
        <v>8146</v>
      </c>
      <c r="H2294" s="110" t="s">
        <v>6457</v>
      </c>
    </row>
    <row r="2295" spans="1:8" ht="17.25" customHeight="1">
      <c r="A2295" s="27" t="s">
        <v>13</v>
      </c>
      <c r="B2295" s="33" t="s">
        <v>9353</v>
      </c>
      <c r="C2295" s="35" t="s">
        <v>158</v>
      </c>
      <c r="D2295" s="28" t="s">
        <v>2486</v>
      </c>
      <c r="E2295" s="107">
        <v>7.5666666666666664</v>
      </c>
      <c r="F2295" s="27" t="s">
        <v>9</v>
      </c>
      <c r="G2295" s="29" t="s">
        <v>8146</v>
      </c>
      <c r="H2295" s="110" t="s">
        <v>6458</v>
      </c>
    </row>
    <row r="2296" spans="1:8" ht="17.25" customHeight="1">
      <c r="A2296" s="27" t="s">
        <v>13</v>
      </c>
      <c r="B2296" s="33" t="s">
        <v>9353</v>
      </c>
      <c r="C2296" s="35" t="s">
        <v>158</v>
      </c>
      <c r="D2296" s="28" t="s">
        <v>2487</v>
      </c>
      <c r="E2296" s="107">
        <v>6.8</v>
      </c>
      <c r="F2296" s="27" t="s">
        <v>9</v>
      </c>
      <c r="G2296" s="29" t="s">
        <v>8146</v>
      </c>
      <c r="H2296" s="110" t="s">
        <v>6459</v>
      </c>
    </row>
    <row r="2297" spans="1:8" ht="17.25" customHeight="1">
      <c r="A2297" s="27" t="s">
        <v>13</v>
      </c>
      <c r="B2297" s="33" t="s">
        <v>9353</v>
      </c>
      <c r="C2297" s="35" t="s">
        <v>158</v>
      </c>
      <c r="D2297" s="28" t="s">
        <v>2488</v>
      </c>
      <c r="E2297" s="107">
        <v>7.2333333333333334</v>
      </c>
      <c r="F2297" s="27" t="s">
        <v>9</v>
      </c>
      <c r="G2297" s="29" t="s">
        <v>8146</v>
      </c>
      <c r="H2297" s="110" t="s">
        <v>6460</v>
      </c>
    </row>
    <row r="2298" spans="1:8" ht="17.25" customHeight="1">
      <c r="A2298" s="27" t="s">
        <v>13</v>
      </c>
      <c r="B2298" s="33" t="s">
        <v>9353</v>
      </c>
      <c r="C2298" s="35" t="s">
        <v>158</v>
      </c>
      <c r="D2298" s="28" t="s">
        <v>2489</v>
      </c>
      <c r="E2298" s="107">
        <v>7.85</v>
      </c>
      <c r="F2298" s="27" t="s">
        <v>9</v>
      </c>
      <c r="G2298" s="29" t="s">
        <v>8146</v>
      </c>
      <c r="H2298" s="110" t="s">
        <v>6461</v>
      </c>
    </row>
    <row r="2299" spans="1:8" ht="17.25" customHeight="1">
      <c r="A2299" s="27" t="s">
        <v>13</v>
      </c>
      <c r="B2299" s="33" t="s">
        <v>9353</v>
      </c>
      <c r="C2299" s="35" t="s">
        <v>158</v>
      </c>
      <c r="D2299" s="28" t="s">
        <v>2490</v>
      </c>
      <c r="E2299" s="107">
        <v>8.5</v>
      </c>
      <c r="F2299" s="27" t="s">
        <v>9</v>
      </c>
      <c r="G2299" s="29" t="s">
        <v>8146</v>
      </c>
      <c r="H2299" s="110" t="s">
        <v>6462</v>
      </c>
    </row>
    <row r="2300" spans="1:8" ht="17.25" customHeight="1">
      <c r="A2300" s="27" t="s">
        <v>13</v>
      </c>
      <c r="B2300" s="33" t="s">
        <v>9353</v>
      </c>
      <c r="C2300" s="35" t="s">
        <v>158</v>
      </c>
      <c r="D2300" s="28" t="s">
        <v>2491</v>
      </c>
      <c r="E2300" s="107">
        <v>7.2333333333333334</v>
      </c>
      <c r="F2300" s="27" t="s">
        <v>9</v>
      </c>
      <c r="G2300" s="29" t="s">
        <v>8146</v>
      </c>
      <c r="H2300" s="110" t="s">
        <v>6463</v>
      </c>
    </row>
    <row r="2301" spans="1:8" ht="17.25" customHeight="1">
      <c r="A2301" s="27" t="s">
        <v>13</v>
      </c>
      <c r="B2301" s="33" t="s">
        <v>9353</v>
      </c>
      <c r="C2301" s="35" t="s">
        <v>158</v>
      </c>
      <c r="D2301" s="28" t="s">
        <v>2492</v>
      </c>
      <c r="E2301" s="107">
        <v>7.5</v>
      </c>
      <c r="F2301" s="27" t="s">
        <v>9</v>
      </c>
      <c r="G2301" s="29" t="s">
        <v>8146</v>
      </c>
      <c r="H2301" s="110" t="s">
        <v>6464</v>
      </c>
    </row>
    <row r="2302" spans="1:8" ht="17.25" customHeight="1">
      <c r="A2302" s="27" t="s">
        <v>13</v>
      </c>
      <c r="B2302" s="33" t="s">
        <v>9353</v>
      </c>
      <c r="C2302" s="35" t="s">
        <v>158</v>
      </c>
      <c r="D2302" s="28" t="s">
        <v>2493</v>
      </c>
      <c r="E2302" s="107">
        <v>7.4833333333333334</v>
      </c>
      <c r="F2302" s="27" t="s">
        <v>9</v>
      </c>
      <c r="G2302" s="29" t="s">
        <v>8146</v>
      </c>
      <c r="H2302" s="110" t="s">
        <v>6465</v>
      </c>
    </row>
    <row r="2303" spans="1:8" ht="17.25" customHeight="1">
      <c r="A2303" s="27" t="s">
        <v>13</v>
      </c>
      <c r="B2303" s="33" t="s">
        <v>9353</v>
      </c>
      <c r="C2303" s="35" t="s">
        <v>158</v>
      </c>
      <c r="D2303" s="28" t="s">
        <v>2494</v>
      </c>
      <c r="E2303" s="107">
        <v>7.45</v>
      </c>
      <c r="F2303" s="27" t="s">
        <v>9</v>
      </c>
      <c r="G2303" s="29" t="s">
        <v>8146</v>
      </c>
      <c r="H2303" s="110" t="s">
        <v>6466</v>
      </c>
    </row>
    <row r="2304" spans="1:8" ht="17.25" customHeight="1">
      <c r="A2304" s="27" t="s">
        <v>13</v>
      </c>
      <c r="B2304" s="33" t="s">
        <v>9353</v>
      </c>
      <c r="C2304" s="35" t="s">
        <v>158</v>
      </c>
      <c r="D2304" s="28" t="s">
        <v>2495</v>
      </c>
      <c r="E2304" s="107">
        <v>8.4833333333333325</v>
      </c>
      <c r="F2304" s="27" t="s">
        <v>9</v>
      </c>
      <c r="G2304" s="29" t="s">
        <v>8146</v>
      </c>
      <c r="H2304" s="110" t="s">
        <v>6467</v>
      </c>
    </row>
    <row r="2305" spans="1:8" ht="17.25" customHeight="1">
      <c r="A2305" s="27" t="s">
        <v>13</v>
      </c>
      <c r="B2305" s="33" t="s">
        <v>9353</v>
      </c>
      <c r="C2305" s="35" t="s">
        <v>158</v>
      </c>
      <c r="D2305" s="28" t="s">
        <v>2496</v>
      </c>
      <c r="E2305" s="107">
        <v>8.6166666666666671</v>
      </c>
      <c r="F2305" s="27" t="s">
        <v>9</v>
      </c>
      <c r="G2305" s="29" t="s">
        <v>8146</v>
      </c>
      <c r="H2305" s="110" t="s">
        <v>6468</v>
      </c>
    </row>
    <row r="2306" spans="1:8" ht="17.25" customHeight="1">
      <c r="A2306" s="27" t="s">
        <v>13</v>
      </c>
      <c r="B2306" s="33" t="s">
        <v>9353</v>
      </c>
      <c r="C2306" s="35" t="s">
        <v>158</v>
      </c>
      <c r="D2306" s="28" t="s">
        <v>2497</v>
      </c>
      <c r="E2306" s="107">
        <v>7.3166666666666664</v>
      </c>
      <c r="F2306" s="27" t="s">
        <v>9</v>
      </c>
      <c r="G2306" s="29" t="s">
        <v>8146</v>
      </c>
      <c r="H2306" s="110" t="s">
        <v>6469</v>
      </c>
    </row>
    <row r="2307" spans="1:8" ht="17.25" customHeight="1">
      <c r="A2307" s="27" t="s">
        <v>13</v>
      </c>
      <c r="B2307" s="33" t="s">
        <v>9353</v>
      </c>
      <c r="C2307" s="35" t="s">
        <v>158</v>
      </c>
      <c r="D2307" s="28" t="s">
        <v>2498</v>
      </c>
      <c r="E2307" s="107">
        <v>7.6166666666666663</v>
      </c>
      <c r="F2307" s="27" t="s">
        <v>9</v>
      </c>
      <c r="G2307" s="29" t="s">
        <v>8146</v>
      </c>
      <c r="H2307" s="110" t="s">
        <v>6470</v>
      </c>
    </row>
    <row r="2308" spans="1:8" ht="17.25" customHeight="1">
      <c r="A2308" s="27" t="s">
        <v>13</v>
      </c>
      <c r="B2308" s="33" t="s">
        <v>9353</v>
      </c>
      <c r="C2308" s="35" t="s">
        <v>158</v>
      </c>
      <c r="D2308" s="28" t="s">
        <v>2499</v>
      </c>
      <c r="E2308" s="107">
        <v>7.2166666666666668</v>
      </c>
      <c r="F2308" s="27" t="s">
        <v>9</v>
      </c>
      <c r="G2308" s="29" t="s">
        <v>8146</v>
      </c>
      <c r="H2308" s="110" t="s">
        <v>6471</v>
      </c>
    </row>
    <row r="2309" spans="1:8" ht="17.25" customHeight="1">
      <c r="A2309" s="27" t="s">
        <v>13</v>
      </c>
      <c r="B2309" s="33" t="s">
        <v>9353</v>
      </c>
      <c r="C2309" s="35" t="s">
        <v>158</v>
      </c>
      <c r="D2309" s="28" t="s">
        <v>2500</v>
      </c>
      <c r="E2309" s="107">
        <v>6.8833333333333337</v>
      </c>
      <c r="F2309" s="27" t="s">
        <v>9</v>
      </c>
      <c r="G2309" s="29" t="s">
        <v>8146</v>
      </c>
      <c r="H2309" s="110" t="s">
        <v>6472</v>
      </c>
    </row>
    <row r="2310" spans="1:8" ht="17.25" customHeight="1">
      <c r="A2310" s="27" t="s">
        <v>13</v>
      </c>
      <c r="B2310" s="33" t="s">
        <v>9353</v>
      </c>
      <c r="C2310" s="35" t="s">
        <v>158</v>
      </c>
      <c r="D2310" s="28" t="s">
        <v>2501</v>
      </c>
      <c r="E2310" s="107">
        <v>6.95</v>
      </c>
      <c r="F2310" s="27" t="s">
        <v>9</v>
      </c>
      <c r="G2310" s="29" t="s">
        <v>8146</v>
      </c>
      <c r="H2310" s="110" t="s">
        <v>6473</v>
      </c>
    </row>
    <row r="2311" spans="1:8" ht="17.25" customHeight="1">
      <c r="A2311" s="27" t="s">
        <v>13</v>
      </c>
      <c r="B2311" s="33" t="s">
        <v>9353</v>
      </c>
      <c r="C2311" s="35" t="s">
        <v>158</v>
      </c>
      <c r="D2311" s="28" t="s">
        <v>2502</v>
      </c>
      <c r="E2311" s="107">
        <v>6.9</v>
      </c>
      <c r="F2311" s="27" t="s">
        <v>9</v>
      </c>
      <c r="G2311" s="29" t="s">
        <v>8146</v>
      </c>
      <c r="H2311" s="110" t="s">
        <v>6474</v>
      </c>
    </row>
    <row r="2312" spans="1:8" ht="17.25" customHeight="1">
      <c r="A2312" s="27" t="s">
        <v>13</v>
      </c>
      <c r="B2312" s="33" t="s">
        <v>9353</v>
      </c>
      <c r="C2312" s="35" t="s">
        <v>158</v>
      </c>
      <c r="D2312" s="28" t="s">
        <v>2503</v>
      </c>
      <c r="E2312" s="107">
        <v>6.8833333333333337</v>
      </c>
      <c r="F2312" s="27" t="s">
        <v>9</v>
      </c>
      <c r="G2312" s="29" t="s">
        <v>8146</v>
      </c>
      <c r="H2312" s="110" t="s">
        <v>6475</v>
      </c>
    </row>
    <row r="2313" spans="1:8" ht="17.25" customHeight="1">
      <c r="A2313" s="27" t="s">
        <v>13</v>
      </c>
      <c r="B2313" s="33" t="s">
        <v>9353</v>
      </c>
      <c r="C2313" s="35" t="s">
        <v>158</v>
      </c>
      <c r="D2313" s="28" t="s">
        <v>2504</v>
      </c>
      <c r="E2313" s="107">
        <v>6.333333333333333</v>
      </c>
      <c r="F2313" s="27" t="s">
        <v>9</v>
      </c>
      <c r="G2313" s="29" t="s">
        <v>8146</v>
      </c>
      <c r="H2313" s="110" t="s">
        <v>6476</v>
      </c>
    </row>
    <row r="2314" spans="1:8" ht="17.25" customHeight="1">
      <c r="A2314" s="27" t="s">
        <v>13</v>
      </c>
      <c r="B2314" s="33" t="s">
        <v>9353</v>
      </c>
      <c r="C2314" s="35" t="s">
        <v>158</v>
      </c>
      <c r="D2314" s="28" t="s">
        <v>2505</v>
      </c>
      <c r="E2314" s="107">
        <v>6.9666666666666668</v>
      </c>
      <c r="F2314" s="27" t="s">
        <v>9</v>
      </c>
      <c r="G2314" s="29" t="s">
        <v>8146</v>
      </c>
      <c r="H2314" s="110" t="s">
        <v>6477</v>
      </c>
    </row>
    <row r="2315" spans="1:8" ht="17.25" customHeight="1">
      <c r="A2315" s="27" t="s">
        <v>13</v>
      </c>
      <c r="B2315" s="33" t="s">
        <v>9353</v>
      </c>
      <c r="C2315" s="35" t="s">
        <v>158</v>
      </c>
      <c r="D2315" s="28" t="s">
        <v>2506</v>
      </c>
      <c r="E2315" s="107">
        <v>5.7166666666666668</v>
      </c>
      <c r="F2315" s="27" t="s">
        <v>9</v>
      </c>
      <c r="G2315" s="29" t="s">
        <v>8146</v>
      </c>
      <c r="H2315" s="110" t="s">
        <v>6478</v>
      </c>
    </row>
    <row r="2316" spans="1:8" ht="17.25" customHeight="1">
      <c r="A2316" s="27" t="s">
        <v>13</v>
      </c>
      <c r="B2316" s="33" t="s">
        <v>9353</v>
      </c>
      <c r="C2316" s="35" t="s">
        <v>158</v>
      </c>
      <c r="D2316" s="28" t="s">
        <v>2507</v>
      </c>
      <c r="E2316" s="107">
        <v>6.0666666666666664</v>
      </c>
      <c r="F2316" s="27" t="s">
        <v>9</v>
      </c>
      <c r="G2316" s="29" t="s">
        <v>8146</v>
      </c>
      <c r="H2316" s="110" t="s">
        <v>6479</v>
      </c>
    </row>
    <row r="2317" spans="1:8" ht="17.25" customHeight="1">
      <c r="A2317" s="27" t="s">
        <v>13</v>
      </c>
      <c r="B2317" s="33" t="s">
        <v>9353</v>
      </c>
      <c r="C2317" s="35" t="s">
        <v>158</v>
      </c>
      <c r="D2317" s="28" t="s">
        <v>2508</v>
      </c>
      <c r="E2317" s="107">
        <v>5.2833333333333332</v>
      </c>
      <c r="F2317" s="27" t="s">
        <v>9</v>
      </c>
      <c r="G2317" s="29" t="s">
        <v>8146</v>
      </c>
      <c r="H2317" s="110" t="s">
        <v>6480</v>
      </c>
    </row>
    <row r="2318" spans="1:8" ht="17.25" customHeight="1">
      <c r="A2318" s="27" t="s">
        <v>13</v>
      </c>
      <c r="B2318" s="33" t="s">
        <v>9353</v>
      </c>
      <c r="C2318" s="35" t="s">
        <v>158</v>
      </c>
      <c r="D2318" s="28" t="s">
        <v>2509</v>
      </c>
      <c r="E2318" s="107">
        <v>5.416666666666667</v>
      </c>
      <c r="F2318" s="27" t="s">
        <v>9</v>
      </c>
      <c r="G2318" s="29" t="s">
        <v>8146</v>
      </c>
      <c r="H2318" s="110" t="s">
        <v>6481</v>
      </c>
    </row>
    <row r="2319" spans="1:8" ht="17.25" customHeight="1">
      <c r="A2319" s="27" t="s">
        <v>13</v>
      </c>
      <c r="B2319" s="33" t="s">
        <v>9353</v>
      </c>
      <c r="C2319" s="35" t="s">
        <v>158</v>
      </c>
      <c r="D2319" s="28" t="s">
        <v>2510</v>
      </c>
      <c r="E2319" s="107">
        <v>7.1833333333333336</v>
      </c>
      <c r="F2319" s="27" t="s">
        <v>9</v>
      </c>
      <c r="G2319" s="29" t="s">
        <v>8146</v>
      </c>
      <c r="H2319" s="110" t="s">
        <v>6482</v>
      </c>
    </row>
    <row r="2320" spans="1:8" ht="17.25" customHeight="1">
      <c r="A2320" s="27" t="s">
        <v>13</v>
      </c>
      <c r="B2320" s="33" t="s">
        <v>9350</v>
      </c>
      <c r="C2320" s="35" t="s">
        <v>159</v>
      </c>
      <c r="D2320" s="28" t="s">
        <v>2511</v>
      </c>
      <c r="E2320" s="107">
        <v>6.4</v>
      </c>
      <c r="F2320" s="27" t="s">
        <v>9</v>
      </c>
      <c r="G2320" s="29" t="s">
        <v>8146</v>
      </c>
      <c r="H2320" s="110" t="s">
        <v>6483</v>
      </c>
    </row>
    <row r="2321" spans="1:8" ht="17.25" customHeight="1">
      <c r="A2321" s="27" t="s">
        <v>13</v>
      </c>
      <c r="B2321" s="33" t="s">
        <v>9350</v>
      </c>
      <c r="C2321" s="35" t="s">
        <v>159</v>
      </c>
      <c r="D2321" s="28" t="s">
        <v>2512</v>
      </c>
      <c r="E2321" s="107">
        <v>5.9</v>
      </c>
      <c r="F2321" s="27" t="s">
        <v>9</v>
      </c>
      <c r="G2321" s="29" t="s">
        <v>8146</v>
      </c>
      <c r="H2321" s="110" t="s">
        <v>6484</v>
      </c>
    </row>
    <row r="2322" spans="1:8" ht="17.25" customHeight="1">
      <c r="A2322" s="27" t="s">
        <v>13</v>
      </c>
      <c r="B2322" s="33" t="s">
        <v>9350</v>
      </c>
      <c r="C2322" s="35" t="s">
        <v>159</v>
      </c>
      <c r="D2322" s="28" t="s">
        <v>2513</v>
      </c>
      <c r="E2322" s="107">
        <v>5.333333333333333</v>
      </c>
      <c r="F2322" s="27" t="s">
        <v>9</v>
      </c>
      <c r="G2322" s="29" t="s">
        <v>8146</v>
      </c>
      <c r="H2322" s="110" t="s">
        <v>6485</v>
      </c>
    </row>
    <row r="2323" spans="1:8" ht="17.25" customHeight="1">
      <c r="A2323" s="27" t="s">
        <v>13</v>
      </c>
      <c r="B2323" s="33" t="s">
        <v>9350</v>
      </c>
      <c r="C2323" s="35" t="s">
        <v>159</v>
      </c>
      <c r="D2323" s="28" t="s">
        <v>2514</v>
      </c>
      <c r="E2323" s="107">
        <v>5.6333333333333337</v>
      </c>
      <c r="F2323" s="27" t="s">
        <v>9</v>
      </c>
      <c r="G2323" s="29" t="s">
        <v>8146</v>
      </c>
      <c r="H2323" s="110" t="s">
        <v>6486</v>
      </c>
    </row>
    <row r="2324" spans="1:8" ht="17.25" customHeight="1">
      <c r="A2324" s="27" t="s">
        <v>13</v>
      </c>
      <c r="B2324" s="33" t="s">
        <v>9350</v>
      </c>
      <c r="C2324" s="35" t="s">
        <v>159</v>
      </c>
      <c r="D2324" s="28" t="s">
        <v>2515</v>
      </c>
      <c r="E2324" s="107">
        <v>5.8</v>
      </c>
      <c r="F2324" s="27" t="s">
        <v>9</v>
      </c>
      <c r="G2324" s="29" t="s">
        <v>8146</v>
      </c>
      <c r="H2324" s="110" t="s">
        <v>6487</v>
      </c>
    </row>
    <row r="2325" spans="1:8" ht="17.25" customHeight="1">
      <c r="A2325" s="27" t="s">
        <v>13</v>
      </c>
      <c r="B2325" s="33" t="s">
        <v>9350</v>
      </c>
      <c r="C2325" s="35" t="s">
        <v>159</v>
      </c>
      <c r="D2325" s="28" t="s">
        <v>2516</v>
      </c>
      <c r="E2325" s="107">
        <v>6.35</v>
      </c>
      <c r="F2325" s="27" t="s">
        <v>9</v>
      </c>
      <c r="G2325" s="29" t="s">
        <v>8146</v>
      </c>
      <c r="H2325" s="110" t="s">
        <v>6488</v>
      </c>
    </row>
    <row r="2326" spans="1:8" ht="17.25" customHeight="1">
      <c r="A2326" s="27" t="s">
        <v>13</v>
      </c>
      <c r="B2326" s="33" t="s">
        <v>9361</v>
      </c>
      <c r="C2326" s="35" t="s">
        <v>160</v>
      </c>
      <c r="D2326" s="28" t="s">
        <v>2517</v>
      </c>
      <c r="E2326" s="107">
        <v>7.9</v>
      </c>
      <c r="F2326" s="27" t="s">
        <v>9</v>
      </c>
      <c r="G2326" s="29" t="s">
        <v>8146</v>
      </c>
      <c r="H2326" s="110" t="s">
        <v>6489</v>
      </c>
    </row>
    <row r="2327" spans="1:8" ht="17.25" customHeight="1">
      <c r="A2327" s="27" t="s">
        <v>13</v>
      </c>
      <c r="B2327" s="33" t="s">
        <v>9361</v>
      </c>
      <c r="C2327" s="35" t="s">
        <v>160</v>
      </c>
      <c r="D2327" s="28" t="s">
        <v>2518</v>
      </c>
      <c r="E2327" s="107">
        <v>7.7166666666666668</v>
      </c>
      <c r="F2327" s="27" t="s">
        <v>9</v>
      </c>
      <c r="G2327" s="29" t="s">
        <v>8146</v>
      </c>
      <c r="H2327" s="110" t="s">
        <v>6490</v>
      </c>
    </row>
    <row r="2328" spans="1:8" ht="17.25" customHeight="1">
      <c r="A2328" s="27" t="s">
        <v>13</v>
      </c>
      <c r="B2328" s="33" t="s">
        <v>9361</v>
      </c>
      <c r="C2328" s="35" t="s">
        <v>160</v>
      </c>
      <c r="D2328" s="28" t="s">
        <v>2519</v>
      </c>
      <c r="E2328" s="107">
        <v>8.2833333333333332</v>
      </c>
      <c r="F2328" s="27" t="s">
        <v>9</v>
      </c>
      <c r="G2328" s="29" t="s">
        <v>8146</v>
      </c>
      <c r="H2328" s="110" t="s">
        <v>6491</v>
      </c>
    </row>
    <row r="2329" spans="1:8" ht="17.25" customHeight="1">
      <c r="A2329" s="27" t="s">
        <v>13</v>
      </c>
      <c r="B2329" s="33" t="s">
        <v>9361</v>
      </c>
      <c r="C2329" s="35" t="s">
        <v>160</v>
      </c>
      <c r="D2329" s="28" t="s">
        <v>2520</v>
      </c>
      <c r="E2329" s="107">
        <v>7.2166666666666668</v>
      </c>
      <c r="F2329" s="27" t="s">
        <v>9</v>
      </c>
      <c r="G2329" s="29" t="s">
        <v>8146</v>
      </c>
      <c r="H2329" s="110" t="s">
        <v>6492</v>
      </c>
    </row>
    <row r="2330" spans="1:8" ht="17.25" customHeight="1">
      <c r="A2330" s="27" t="s">
        <v>13</v>
      </c>
      <c r="B2330" s="33" t="s">
        <v>9361</v>
      </c>
      <c r="C2330" s="35" t="s">
        <v>160</v>
      </c>
      <c r="D2330" s="28" t="s">
        <v>2521</v>
      </c>
      <c r="E2330" s="107">
        <v>7.9833333333333334</v>
      </c>
      <c r="F2330" s="27" t="s">
        <v>9</v>
      </c>
      <c r="G2330" s="29" t="s">
        <v>8146</v>
      </c>
      <c r="H2330" s="110" t="s">
        <v>6493</v>
      </c>
    </row>
    <row r="2331" spans="1:8" ht="17.25" customHeight="1">
      <c r="A2331" s="27" t="s">
        <v>13</v>
      </c>
      <c r="B2331" s="33" t="s">
        <v>9361</v>
      </c>
      <c r="C2331" s="35" t="s">
        <v>160</v>
      </c>
      <c r="D2331" s="28" t="s">
        <v>2522</v>
      </c>
      <c r="E2331" s="107">
        <v>7.95</v>
      </c>
      <c r="F2331" s="27" t="s">
        <v>9</v>
      </c>
      <c r="G2331" s="29" t="s">
        <v>8146</v>
      </c>
      <c r="H2331" s="110" t="s">
        <v>6494</v>
      </c>
    </row>
    <row r="2332" spans="1:8" ht="17.25" customHeight="1">
      <c r="A2332" s="27" t="s">
        <v>13</v>
      </c>
      <c r="B2332" s="33" t="s">
        <v>9361</v>
      </c>
      <c r="C2332" s="35" t="s">
        <v>160</v>
      </c>
      <c r="D2332" s="28" t="s">
        <v>2523</v>
      </c>
      <c r="E2332" s="107">
        <v>7.9</v>
      </c>
      <c r="F2332" s="27" t="s">
        <v>9</v>
      </c>
      <c r="G2332" s="29" t="s">
        <v>8146</v>
      </c>
      <c r="H2332" s="110" t="s">
        <v>6495</v>
      </c>
    </row>
    <row r="2333" spans="1:8" ht="17.25" customHeight="1">
      <c r="A2333" s="27" t="s">
        <v>13</v>
      </c>
      <c r="B2333" s="33" t="s">
        <v>9361</v>
      </c>
      <c r="C2333" s="35" t="s">
        <v>160</v>
      </c>
      <c r="D2333" s="28" t="s">
        <v>2524</v>
      </c>
      <c r="E2333" s="107">
        <v>7.8833333333333337</v>
      </c>
      <c r="F2333" s="27" t="s">
        <v>9</v>
      </c>
      <c r="G2333" s="29" t="s">
        <v>8146</v>
      </c>
      <c r="H2333" s="110" t="s">
        <v>6496</v>
      </c>
    </row>
    <row r="2334" spans="1:8" ht="17.25" customHeight="1">
      <c r="A2334" s="27" t="s">
        <v>13</v>
      </c>
      <c r="B2334" s="33" t="s">
        <v>9361</v>
      </c>
      <c r="C2334" s="35" t="s">
        <v>160</v>
      </c>
      <c r="D2334" s="28" t="s">
        <v>2525</v>
      </c>
      <c r="E2334" s="107">
        <v>7.9833333333333334</v>
      </c>
      <c r="F2334" s="27" t="s">
        <v>9</v>
      </c>
      <c r="G2334" s="29" t="s">
        <v>8146</v>
      </c>
      <c r="H2334" s="110" t="s">
        <v>6497</v>
      </c>
    </row>
    <row r="2335" spans="1:8" ht="17.25" customHeight="1">
      <c r="A2335" s="27" t="s">
        <v>13</v>
      </c>
      <c r="B2335" s="33" t="s">
        <v>18</v>
      </c>
      <c r="C2335" s="35" t="s">
        <v>48</v>
      </c>
      <c r="D2335" s="28" t="s">
        <v>2526</v>
      </c>
      <c r="E2335" s="107">
        <v>6.3166666666666664</v>
      </c>
      <c r="F2335" s="27" t="s">
        <v>9</v>
      </c>
      <c r="G2335" s="29" t="s">
        <v>8146</v>
      </c>
      <c r="H2335" s="110" t="s">
        <v>6498</v>
      </c>
    </row>
    <row r="2336" spans="1:8" ht="17.25" customHeight="1">
      <c r="A2336" s="27" t="s">
        <v>13</v>
      </c>
      <c r="B2336" s="33" t="s">
        <v>18</v>
      </c>
      <c r="C2336" s="35" t="s">
        <v>48</v>
      </c>
      <c r="D2336" s="28" t="s">
        <v>2527</v>
      </c>
      <c r="E2336" s="107">
        <v>6.4</v>
      </c>
      <c r="F2336" s="27" t="s">
        <v>9</v>
      </c>
      <c r="G2336" s="29" t="s">
        <v>8146</v>
      </c>
      <c r="H2336" s="110" t="s">
        <v>6499</v>
      </c>
    </row>
    <row r="2337" spans="1:8" ht="17.25" customHeight="1">
      <c r="A2337" s="27" t="s">
        <v>13</v>
      </c>
      <c r="B2337" s="33" t="s">
        <v>18</v>
      </c>
      <c r="C2337" s="35" t="s">
        <v>48</v>
      </c>
      <c r="D2337" s="28" t="s">
        <v>2528</v>
      </c>
      <c r="E2337" s="107">
        <v>7.083333333333333</v>
      </c>
      <c r="F2337" s="27" t="s">
        <v>9</v>
      </c>
      <c r="G2337" s="29" t="s">
        <v>8146</v>
      </c>
      <c r="H2337" s="110" t="s">
        <v>6500</v>
      </c>
    </row>
    <row r="2338" spans="1:8" ht="17.25" customHeight="1">
      <c r="A2338" s="27" t="s">
        <v>13</v>
      </c>
      <c r="B2338" s="33" t="s">
        <v>18</v>
      </c>
      <c r="C2338" s="35" t="s">
        <v>48</v>
      </c>
      <c r="D2338" s="28" t="s">
        <v>2529</v>
      </c>
      <c r="E2338" s="107">
        <v>6.5</v>
      </c>
      <c r="F2338" s="27" t="s">
        <v>9</v>
      </c>
      <c r="G2338" s="29" t="s">
        <v>8146</v>
      </c>
      <c r="H2338" s="110" t="s">
        <v>6501</v>
      </c>
    </row>
    <row r="2339" spans="1:8" ht="17.25" customHeight="1">
      <c r="A2339" s="27" t="s">
        <v>13</v>
      </c>
      <c r="B2339" s="33" t="s">
        <v>18</v>
      </c>
      <c r="C2339" s="35" t="s">
        <v>48</v>
      </c>
      <c r="D2339" s="28" t="s">
        <v>2530</v>
      </c>
      <c r="E2339" s="107">
        <v>6.7166666666666668</v>
      </c>
      <c r="F2339" s="27" t="s">
        <v>9</v>
      </c>
      <c r="G2339" s="29" t="s">
        <v>8146</v>
      </c>
      <c r="H2339" s="110" t="s">
        <v>6502</v>
      </c>
    </row>
    <row r="2340" spans="1:8" ht="17.25" customHeight="1">
      <c r="A2340" s="27" t="s">
        <v>13</v>
      </c>
      <c r="B2340" s="33" t="s">
        <v>18</v>
      </c>
      <c r="C2340" s="35" t="s">
        <v>48</v>
      </c>
      <c r="D2340" s="28" t="s">
        <v>2531</v>
      </c>
      <c r="E2340" s="107">
        <v>6.666666666666667</v>
      </c>
      <c r="F2340" s="27" t="s">
        <v>9</v>
      </c>
      <c r="G2340" s="29" t="s">
        <v>8146</v>
      </c>
      <c r="H2340" s="110" t="s">
        <v>6503</v>
      </c>
    </row>
    <row r="2341" spans="1:8" ht="17.25" customHeight="1">
      <c r="A2341" s="27" t="s">
        <v>13</v>
      </c>
      <c r="B2341" s="33" t="s">
        <v>18</v>
      </c>
      <c r="C2341" s="35" t="s">
        <v>48</v>
      </c>
      <c r="D2341" s="28" t="s">
        <v>2532</v>
      </c>
      <c r="E2341" s="107">
        <v>6.55</v>
      </c>
      <c r="F2341" s="27" t="s">
        <v>9</v>
      </c>
      <c r="G2341" s="29" t="s">
        <v>8146</v>
      </c>
      <c r="H2341" s="110" t="s">
        <v>6504</v>
      </c>
    </row>
    <row r="2342" spans="1:8" ht="17.25" customHeight="1">
      <c r="A2342" s="27" t="s">
        <v>13</v>
      </c>
      <c r="B2342" s="33" t="s">
        <v>18</v>
      </c>
      <c r="C2342" s="35" t="s">
        <v>48</v>
      </c>
      <c r="D2342" s="28" t="s">
        <v>2533</v>
      </c>
      <c r="E2342" s="107">
        <v>6.85</v>
      </c>
      <c r="F2342" s="27" t="s">
        <v>9</v>
      </c>
      <c r="G2342" s="29" t="s">
        <v>8146</v>
      </c>
      <c r="H2342" s="110" t="s">
        <v>6505</v>
      </c>
    </row>
    <row r="2343" spans="1:8" ht="17.25" customHeight="1">
      <c r="A2343" s="27" t="s">
        <v>13</v>
      </c>
      <c r="B2343" s="33" t="s">
        <v>18</v>
      </c>
      <c r="C2343" s="35" t="s">
        <v>48</v>
      </c>
      <c r="D2343" s="28" t="s">
        <v>2534</v>
      </c>
      <c r="E2343" s="107">
        <v>7</v>
      </c>
      <c r="F2343" s="27" t="s">
        <v>9</v>
      </c>
      <c r="G2343" s="29" t="s">
        <v>8146</v>
      </c>
      <c r="H2343" s="110" t="s">
        <v>6506</v>
      </c>
    </row>
    <row r="2344" spans="1:8" ht="17.25" customHeight="1">
      <c r="A2344" s="27" t="s">
        <v>13</v>
      </c>
      <c r="B2344" s="33" t="s">
        <v>18</v>
      </c>
      <c r="C2344" s="35" t="s">
        <v>48</v>
      </c>
      <c r="D2344" s="28" t="s">
        <v>2535</v>
      </c>
      <c r="E2344" s="107">
        <v>6.65</v>
      </c>
      <c r="F2344" s="27" t="s">
        <v>9</v>
      </c>
      <c r="G2344" s="29" t="s">
        <v>8146</v>
      </c>
      <c r="H2344" s="110" t="s">
        <v>6507</v>
      </c>
    </row>
    <row r="2345" spans="1:8" ht="17.25" customHeight="1">
      <c r="A2345" s="27" t="s">
        <v>13</v>
      </c>
      <c r="B2345" s="33" t="s">
        <v>18</v>
      </c>
      <c r="C2345" s="35" t="s">
        <v>48</v>
      </c>
      <c r="D2345" s="28" t="s">
        <v>2536</v>
      </c>
      <c r="E2345" s="107">
        <v>6.15</v>
      </c>
      <c r="F2345" s="27" t="s">
        <v>9</v>
      </c>
      <c r="G2345" s="29" t="s">
        <v>8146</v>
      </c>
      <c r="H2345" s="110" t="s">
        <v>6508</v>
      </c>
    </row>
    <row r="2346" spans="1:8" ht="17.25" customHeight="1">
      <c r="A2346" s="27" t="s">
        <v>13</v>
      </c>
      <c r="B2346" s="33" t="s">
        <v>18</v>
      </c>
      <c r="C2346" s="35" t="s">
        <v>48</v>
      </c>
      <c r="D2346" s="28" t="s">
        <v>2537</v>
      </c>
      <c r="E2346" s="107">
        <v>5.9</v>
      </c>
      <c r="F2346" s="27" t="s">
        <v>9</v>
      </c>
      <c r="G2346" s="29" t="s">
        <v>8146</v>
      </c>
      <c r="H2346" s="110" t="s">
        <v>6509</v>
      </c>
    </row>
    <row r="2347" spans="1:8" ht="17.25" customHeight="1">
      <c r="A2347" s="27" t="s">
        <v>13</v>
      </c>
      <c r="B2347" s="33" t="s">
        <v>18</v>
      </c>
      <c r="C2347" s="35" t="s">
        <v>48</v>
      </c>
      <c r="D2347" s="28" t="s">
        <v>2538</v>
      </c>
      <c r="E2347" s="107">
        <v>6.8833333333333337</v>
      </c>
      <c r="F2347" s="27" t="s">
        <v>9</v>
      </c>
      <c r="G2347" s="29" t="s">
        <v>8146</v>
      </c>
      <c r="H2347" s="110" t="s">
        <v>6510</v>
      </c>
    </row>
    <row r="2348" spans="1:8" ht="17.25" customHeight="1">
      <c r="A2348" s="27" t="s">
        <v>13</v>
      </c>
      <c r="B2348" s="33" t="s">
        <v>18</v>
      </c>
      <c r="C2348" s="35" t="s">
        <v>48</v>
      </c>
      <c r="D2348" s="28" t="s">
        <v>2539</v>
      </c>
      <c r="E2348" s="107">
        <v>7.5333333333333332</v>
      </c>
      <c r="F2348" s="27" t="s">
        <v>9</v>
      </c>
      <c r="G2348" s="29" t="s">
        <v>8146</v>
      </c>
      <c r="H2348" s="110" t="s">
        <v>6511</v>
      </c>
    </row>
    <row r="2349" spans="1:8" ht="17.25" customHeight="1">
      <c r="A2349" s="27" t="s">
        <v>13</v>
      </c>
      <c r="B2349" s="33" t="s">
        <v>18</v>
      </c>
      <c r="C2349" s="35" t="s">
        <v>48</v>
      </c>
      <c r="D2349" s="28" t="s">
        <v>2540</v>
      </c>
      <c r="E2349" s="107">
        <v>6.4333333333333336</v>
      </c>
      <c r="F2349" s="27" t="s">
        <v>9</v>
      </c>
      <c r="G2349" s="29" t="s">
        <v>8146</v>
      </c>
      <c r="H2349" s="110" t="s">
        <v>6512</v>
      </c>
    </row>
    <row r="2350" spans="1:8" ht="17.25" customHeight="1">
      <c r="A2350" s="27" t="s">
        <v>13</v>
      </c>
      <c r="B2350" s="33" t="s">
        <v>18</v>
      </c>
      <c r="C2350" s="35" t="s">
        <v>48</v>
      </c>
      <c r="D2350" s="28" t="s">
        <v>2541</v>
      </c>
      <c r="E2350" s="107">
        <v>7.3666666666666663</v>
      </c>
      <c r="F2350" s="27" t="s">
        <v>9</v>
      </c>
      <c r="G2350" s="29" t="s">
        <v>8146</v>
      </c>
      <c r="H2350" s="110" t="s">
        <v>6513</v>
      </c>
    </row>
    <row r="2351" spans="1:8" ht="17.25" customHeight="1">
      <c r="A2351" s="27" t="s">
        <v>13</v>
      </c>
      <c r="B2351" s="33" t="s">
        <v>18</v>
      </c>
      <c r="C2351" s="35" t="s">
        <v>48</v>
      </c>
      <c r="D2351" s="28" t="s">
        <v>2542</v>
      </c>
      <c r="E2351" s="107">
        <v>6.7166666666666668</v>
      </c>
      <c r="F2351" s="27" t="s">
        <v>9</v>
      </c>
      <c r="G2351" s="29" t="s">
        <v>8146</v>
      </c>
      <c r="H2351" s="110" t="s">
        <v>6514</v>
      </c>
    </row>
    <row r="2352" spans="1:8" ht="17.25" customHeight="1">
      <c r="A2352" s="27" t="s">
        <v>13</v>
      </c>
      <c r="B2352" s="33" t="s">
        <v>18</v>
      </c>
      <c r="C2352" s="35" t="s">
        <v>48</v>
      </c>
      <c r="D2352" s="28" t="s">
        <v>2543</v>
      </c>
      <c r="E2352" s="107">
        <v>6.6333333333333337</v>
      </c>
      <c r="F2352" s="27" t="s">
        <v>9</v>
      </c>
      <c r="G2352" s="29" t="s">
        <v>8146</v>
      </c>
      <c r="H2352" s="110" t="s">
        <v>6515</v>
      </c>
    </row>
    <row r="2353" spans="1:8" ht="17.25" customHeight="1">
      <c r="A2353" s="27" t="s">
        <v>13</v>
      </c>
      <c r="B2353" s="33" t="s">
        <v>18</v>
      </c>
      <c r="C2353" s="35" t="s">
        <v>48</v>
      </c>
      <c r="D2353" s="28" t="s">
        <v>2544</v>
      </c>
      <c r="E2353" s="107">
        <v>6.5333333333333332</v>
      </c>
      <c r="F2353" s="27" t="s">
        <v>9</v>
      </c>
      <c r="G2353" s="29" t="s">
        <v>8146</v>
      </c>
      <c r="H2353" s="110" t="s">
        <v>6516</v>
      </c>
    </row>
    <row r="2354" spans="1:8" ht="17.25" customHeight="1">
      <c r="A2354" s="27" t="s">
        <v>13</v>
      </c>
      <c r="B2354" s="33" t="s">
        <v>18</v>
      </c>
      <c r="C2354" s="35" t="s">
        <v>48</v>
      </c>
      <c r="D2354" s="28" t="s">
        <v>2545</v>
      </c>
      <c r="E2354" s="107">
        <v>6.7</v>
      </c>
      <c r="F2354" s="27" t="s">
        <v>9</v>
      </c>
      <c r="G2354" s="29" t="s">
        <v>8146</v>
      </c>
      <c r="H2354" s="110" t="s">
        <v>6517</v>
      </c>
    </row>
    <row r="2355" spans="1:8" ht="17.25" customHeight="1">
      <c r="A2355" s="27" t="s">
        <v>13</v>
      </c>
      <c r="B2355" s="33" t="s">
        <v>18</v>
      </c>
      <c r="C2355" s="35" t="s">
        <v>48</v>
      </c>
      <c r="D2355" s="28" t="s">
        <v>2546</v>
      </c>
      <c r="E2355" s="107">
        <v>6.4333333333333336</v>
      </c>
      <c r="F2355" s="27" t="s">
        <v>9</v>
      </c>
      <c r="G2355" s="29" t="s">
        <v>8146</v>
      </c>
      <c r="H2355" s="110" t="s">
        <v>6518</v>
      </c>
    </row>
    <row r="2356" spans="1:8" ht="17.25" customHeight="1">
      <c r="A2356" s="27" t="s">
        <v>13</v>
      </c>
      <c r="B2356" s="33" t="s">
        <v>18</v>
      </c>
      <c r="C2356" s="35" t="s">
        <v>48</v>
      </c>
      <c r="D2356" s="28" t="s">
        <v>2547</v>
      </c>
      <c r="E2356" s="107">
        <v>6.4</v>
      </c>
      <c r="F2356" s="27" t="s">
        <v>9</v>
      </c>
      <c r="G2356" s="29" t="s">
        <v>8146</v>
      </c>
      <c r="H2356" s="110" t="s">
        <v>6519</v>
      </c>
    </row>
    <row r="2357" spans="1:8" ht="17.25" customHeight="1">
      <c r="A2357" s="27" t="s">
        <v>13</v>
      </c>
      <c r="B2357" s="33" t="s">
        <v>18</v>
      </c>
      <c r="C2357" s="35" t="s">
        <v>48</v>
      </c>
      <c r="D2357" s="28" t="s">
        <v>2548</v>
      </c>
      <c r="E2357" s="107">
        <v>6.75</v>
      </c>
      <c r="F2357" s="27" t="s">
        <v>9</v>
      </c>
      <c r="G2357" s="29" t="s">
        <v>8146</v>
      </c>
      <c r="H2357" s="110" t="s">
        <v>6520</v>
      </c>
    </row>
    <row r="2358" spans="1:8" ht="17.25" customHeight="1">
      <c r="A2358" s="27" t="s">
        <v>13</v>
      </c>
      <c r="B2358" s="33" t="s">
        <v>18</v>
      </c>
      <c r="C2358" s="35" t="s">
        <v>48</v>
      </c>
      <c r="D2358" s="28" t="s">
        <v>2549</v>
      </c>
      <c r="E2358" s="107">
        <v>6.55</v>
      </c>
      <c r="F2358" s="27" t="s">
        <v>9</v>
      </c>
      <c r="G2358" s="29" t="s">
        <v>8146</v>
      </c>
      <c r="H2358" s="110" t="s">
        <v>6521</v>
      </c>
    </row>
    <row r="2359" spans="1:8" ht="17.25" customHeight="1">
      <c r="A2359" s="27" t="s">
        <v>13</v>
      </c>
      <c r="B2359" s="33" t="s">
        <v>18</v>
      </c>
      <c r="C2359" s="35" t="s">
        <v>48</v>
      </c>
      <c r="D2359" s="28" t="s">
        <v>2550</v>
      </c>
      <c r="E2359" s="107">
        <v>6.7166666666666668</v>
      </c>
      <c r="F2359" s="27" t="s">
        <v>9</v>
      </c>
      <c r="G2359" s="29" t="s">
        <v>8146</v>
      </c>
      <c r="H2359" s="110" t="s">
        <v>6522</v>
      </c>
    </row>
    <row r="2360" spans="1:8" ht="17.25" customHeight="1">
      <c r="A2360" s="27" t="s">
        <v>13</v>
      </c>
      <c r="B2360" s="33" t="s">
        <v>18</v>
      </c>
      <c r="C2360" s="35" t="s">
        <v>48</v>
      </c>
      <c r="D2360" s="28" t="s">
        <v>2551</v>
      </c>
      <c r="E2360" s="107">
        <v>6.9</v>
      </c>
      <c r="F2360" s="27" t="s">
        <v>9</v>
      </c>
      <c r="G2360" s="29" t="s">
        <v>8146</v>
      </c>
      <c r="H2360" s="110" t="s">
        <v>6523</v>
      </c>
    </row>
    <row r="2361" spans="1:8" ht="17.25" customHeight="1">
      <c r="A2361" s="27" t="s">
        <v>13</v>
      </c>
      <c r="B2361" s="33" t="s">
        <v>18</v>
      </c>
      <c r="C2361" s="35" t="s">
        <v>48</v>
      </c>
      <c r="D2361" s="28" t="s">
        <v>2552</v>
      </c>
      <c r="E2361" s="107">
        <v>6.5166666666666666</v>
      </c>
      <c r="F2361" s="27" t="s">
        <v>9</v>
      </c>
      <c r="G2361" s="29" t="s">
        <v>8146</v>
      </c>
      <c r="H2361" s="110" t="s">
        <v>6524</v>
      </c>
    </row>
    <row r="2362" spans="1:8" ht="17.25" customHeight="1">
      <c r="A2362" s="27" t="s">
        <v>13</v>
      </c>
      <c r="B2362" s="33" t="s">
        <v>18</v>
      </c>
      <c r="C2362" s="35" t="s">
        <v>48</v>
      </c>
      <c r="D2362" s="28" t="s">
        <v>2553</v>
      </c>
      <c r="E2362" s="107">
        <v>6.7</v>
      </c>
      <c r="F2362" s="27" t="s">
        <v>9</v>
      </c>
      <c r="G2362" s="29" t="s">
        <v>8146</v>
      </c>
      <c r="H2362" s="110" t="s">
        <v>6525</v>
      </c>
    </row>
    <row r="2363" spans="1:8" ht="17.25" customHeight="1">
      <c r="A2363" s="27" t="s">
        <v>13</v>
      </c>
      <c r="B2363" s="33" t="s">
        <v>18</v>
      </c>
      <c r="C2363" s="35" t="s">
        <v>48</v>
      </c>
      <c r="D2363" s="28" t="s">
        <v>2554</v>
      </c>
      <c r="E2363" s="107">
        <v>6.5333333333333332</v>
      </c>
      <c r="F2363" s="27" t="s">
        <v>9</v>
      </c>
      <c r="G2363" s="29" t="s">
        <v>8146</v>
      </c>
      <c r="H2363" s="110" t="s">
        <v>6526</v>
      </c>
    </row>
    <row r="2364" spans="1:8" ht="17.25" customHeight="1">
      <c r="A2364" s="27" t="s">
        <v>13</v>
      </c>
      <c r="B2364" s="33" t="s">
        <v>18</v>
      </c>
      <c r="C2364" s="35" t="s">
        <v>48</v>
      </c>
      <c r="D2364" s="28" t="s">
        <v>2555</v>
      </c>
      <c r="E2364" s="107">
        <v>6.7</v>
      </c>
      <c r="F2364" s="27" t="s">
        <v>9</v>
      </c>
      <c r="G2364" s="29" t="s">
        <v>8146</v>
      </c>
      <c r="H2364" s="110" t="s">
        <v>6527</v>
      </c>
    </row>
    <row r="2365" spans="1:8" ht="17.25" customHeight="1">
      <c r="A2365" s="27" t="s">
        <v>13</v>
      </c>
      <c r="B2365" s="33" t="s">
        <v>18</v>
      </c>
      <c r="C2365" s="35" t="s">
        <v>48</v>
      </c>
      <c r="D2365" s="28" t="s">
        <v>2556</v>
      </c>
      <c r="E2365" s="107">
        <v>7.1</v>
      </c>
      <c r="F2365" s="27" t="s">
        <v>9</v>
      </c>
      <c r="G2365" s="29" t="s">
        <v>8146</v>
      </c>
      <c r="H2365" s="110" t="s">
        <v>6528</v>
      </c>
    </row>
    <row r="2366" spans="1:8" ht="17.25" customHeight="1">
      <c r="A2366" s="27" t="s">
        <v>13</v>
      </c>
      <c r="B2366" s="33" t="s">
        <v>18</v>
      </c>
      <c r="C2366" s="35" t="s">
        <v>48</v>
      </c>
      <c r="D2366" s="28" t="s">
        <v>2557</v>
      </c>
      <c r="E2366" s="107">
        <v>7.1833333333333336</v>
      </c>
      <c r="F2366" s="27" t="s">
        <v>9</v>
      </c>
      <c r="G2366" s="29" t="s">
        <v>8146</v>
      </c>
      <c r="H2366" s="110" t="s">
        <v>6529</v>
      </c>
    </row>
    <row r="2367" spans="1:8" ht="17.25" customHeight="1">
      <c r="A2367" s="27" t="s">
        <v>13</v>
      </c>
      <c r="B2367" s="33" t="s">
        <v>18</v>
      </c>
      <c r="C2367" s="35" t="s">
        <v>48</v>
      </c>
      <c r="D2367" s="28" t="s">
        <v>2558</v>
      </c>
      <c r="E2367" s="107">
        <v>6.45</v>
      </c>
      <c r="F2367" s="27" t="s">
        <v>9</v>
      </c>
      <c r="G2367" s="29" t="s">
        <v>8146</v>
      </c>
      <c r="H2367" s="110" t="s">
        <v>6530</v>
      </c>
    </row>
    <row r="2368" spans="1:8" ht="17.25" customHeight="1">
      <c r="A2368" s="27" t="s">
        <v>13</v>
      </c>
      <c r="B2368" s="33" t="s">
        <v>18</v>
      </c>
      <c r="C2368" s="35" t="s">
        <v>48</v>
      </c>
      <c r="D2368" s="28" t="s">
        <v>2559</v>
      </c>
      <c r="E2368" s="107">
        <v>6.1833333333333336</v>
      </c>
      <c r="F2368" s="27" t="s">
        <v>9</v>
      </c>
      <c r="G2368" s="29" t="s">
        <v>8146</v>
      </c>
      <c r="H2368" s="110" t="s">
        <v>6531</v>
      </c>
    </row>
    <row r="2369" spans="1:8" ht="17.25" customHeight="1">
      <c r="A2369" s="27" t="s">
        <v>13</v>
      </c>
      <c r="B2369" s="33" t="s">
        <v>9353</v>
      </c>
      <c r="C2369" s="35" t="s">
        <v>161</v>
      </c>
      <c r="D2369" s="28" t="s">
        <v>2560</v>
      </c>
      <c r="E2369" s="107">
        <v>7.95</v>
      </c>
      <c r="F2369" s="27" t="s">
        <v>9</v>
      </c>
      <c r="G2369" s="29" t="s">
        <v>8146</v>
      </c>
      <c r="H2369" s="110" t="s">
        <v>6532</v>
      </c>
    </row>
    <row r="2370" spans="1:8" ht="17.25" customHeight="1">
      <c r="A2370" s="27" t="s">
        <v>13</v>
      </c>
      <c r="B2370" s="33" t="s">
        <v>9353</v>
      </c>
      <c r="C2370" s="35" t="s">
        <v>161</v>
      </c>
      <c r="D2370" s="28" t="s">
        <v>2561</v>
      </c>
      <c r="E2370" s="107">
        <v>5.4333333333333336</v>
      </c>
      <c r="F2370" s="27" t="s">
        <v>9</v>
      </c>
      <c r="G2370" s="29" t="s">
        <v>8146</v>
      </c>
      <c r="H2370" s="110" t="s">
        <v>6533</v>
      </c>
    </row>
    <row r="2371" spans="1:8" ht="17.25" customHeight="1">
      <c r="A2371" s="27" t="s">
        <v>13</v>
      </c>
      <c r="B2371" s="33" t="s">
        <v>9353</v>
      </c>
      <c r="C2371" s="35" t="s">
        <v>161</v>
      </c>
      <c r="D2371" s="28" t="s">
        <v>2562</v>
      </c>
      <c r="E2371" s="107">
        <v>5.8</v>
      </c>
      <c r="F2371" s="27" t="s">
        <v>9</v>
      </c>
      <c r="G2371" s="29" t="s">
        <v>8146</v>
      </c>
      <c r="H2371" s="110" t="s">
        <v>6534</v>
      </c>
    </row>
    <row r="2372" spans="1:8" ht="17.25" customHeight="1">
      <c r="A2372" s="27" t="s">
        <v>13</v>
      </c>
      <c r="B2372" s="33" t="s">
        <v>9353</v>
      </c>
      <c r="C2372" s="35" t="s">
        <v>161</v>
      </c>
      <c r="D2372" s="28" t="s">
        <v>2563</v>
      </c>
      <c r="E2372" s="107">
        <v>4.75</v>
      </c>
      <c r="F2372" s="27" t="s">
        <v>9</v>
      </c>
      <c r="G2372" s="29" t="s">
        <v>8146</v>
      </c>
      <c r="H2372" s="110" t="s">
        <v>6535</v>
      </c>
    </row>
    <row r="2373" spans="1:8" ht="17.25" customHeight="1">
      <c r="A2373" s="27" t="s">
        <v>13</v>
      </c>
      <c r="B2373" s="33" t="s">
        <v>9353</v>
      </c>
      <c r="C2373" s="35" t="s">
        <v>161</v>
      </c>
      <c r="D2373" s="28" t="s">
        <v>2564</v>
      </c>
      <c r="E2373" s="107">
        <v>6.4833333333333334</v>
      </c>
      <c r="F2373" s="27" t="s">
        <v>9</v>
      </c>
      <c r="G2373" s="29" t="s">
        <v>8146</v>
      </c>
      <c r="H2373" s="110" t="s">
        <v>6536</v>
      </c>
    </row>
    <row r="2374" spans="1:8" ht="17.25" customHeight="1">
      <c r="A2374" s="27" t="s">
        <v>13</v>
      </c>
      <c r="B2374" s="33" t="s">
        <v>9353</v>
      </c>
      <c r="C2374" s="35" t="s">
        <v>161</v>
      </c>
      <c r="D2374" s="28" t="s">
        <v>2565</v>
      </c>
      <c r="E2374" s="107">
        <v>6.6833333333333336</v>
      </c>
      <c r="F2374" s="27" t="s">
        <v>9</v>
      </c>
      <c r="G2374" s="29" t="s">
        <v>8146</v>
      </c>
      <c r="H2374" s="110" t="s">
        <v>6537</v>
      </c>
    </row>
    <row r="2375" spans="1:8" ht="17.25" customHeight="1">
      <c r="A2375" s="27" t="s">
        <v>13</v>
      </c>
      <c r="B2375" s="33" t="s">
        <v>9353</v>
      </c>
      <c r="C2375" s="35" t="s">
        <v>161</v>
      </c>
      <c r="D2375" s="28" t="s">
        <v>2566</v>
      </c>
      <c r="E2375" s="107">
        <v>6.6333333333333337</v>
      </c>
      <c r="F2375" s="27" t="s">
        <v>9</v>
      </c>
      <c r="G2375" s="29" t="s">
        <v>8146</v>
      </c>
      <c r="H2375" s="110" t="s">
        <v>6538</v>
      </c>
    </row>
    <row r="2376" spans="1:8" ht="17.25" customHeight="1">
      <c r="A2376" s="27" t="s">
        <v>13</v>
      </c>
      <c r="B2376" s="33" t="s">
        <v>9353</v>
      </c>
      <c r="C2376" s="35" t="s">
        <v>161</v>
      </c>
      <c r="D2376" s="28" t="s">
        <v>2567</v>
      </c>
      <c r="E2376" s="107">
        <v>7.333333333333333</v>
      </c>
      <c r="F2376" s="27" t="s">
        <v>9</v>
      </c>
      <c r="G2376" s="29" t="s">
        <v>8146</v>
      </c>
      <c r="H2376" s="110" t="s">
        <v>6539</v>
      </c>
    </row>
    <row r="2377" spans="1:8" ht="17.25" customHeight="1">
      <c r="A2377" s="27" t="s">
        <v>13</v>
      </c>
      <c r="B2377" s="33" t="s">
        <v>9353</v>
      </c>
      <c r="C2377" s="35" t="s">
        <v>161</v>
      </c>
      <c r="D2377" s="28" t="s">
        <v>2568</v>
      </c>
      <c r="E2377" s="107">
        <v>5.7666666666666666</v>
      </c>
      <c r="F2377" s="27" t="s">
        <v>9</v>
      </c>
      <c r="G2377" s="29" t="s">
        <v>8146</v>
      </c>
      <c r="H2377" s="110" t="s">
        <v>6540</v>
      </c>
    </row>
    <row r="2378" spans="1:8" ht="17.25" customHeight="1">
      <c r="A2378" s="27" t="s">
        <v>13</v>
      </c>
      <c r="B2378" s="33" t="s">
        <v>9353</v>
      </c>
      <c r="C2378" s="35" t="s">
        <v>161</v>
      </c>
      <c r="D2378" s="28" t="s">
        <v>2569</v>
      </c>
      <c r="E2378" s="107">
        <v>5.9333333333333336</v>
      </c>
      <c r="F2378" s="27" t="s">
        <v>9</v>
      </c>
      <c r="G2378" s="29" t="s">
        <v>8146</v>
      </c>
      <c r="H2378" s="110" t="s">
        <v>6541</v>
      </c>
    </row>
    <row r="2379" spans="1:8" ht="17.25" customHeight="1">
      <c r="A2379" s="27" t="s">
        <v>13</v>
      </c>
      <c r="B2379" s="33" t="s">
        <v>9353</v>
      </c>
      <c r="C2379" s="35" t="s">
        <v>161</v>
      </c>
      <c r="D2379" s="28" t="s">
        <v>2570</v>
      </c>
      <c r="E2379" s="107">
        <v>5.5333333333333332</v>
      </c>
      <c r="F2379" s="27" t="s">
        <v>9</v>
      </c>
      <c r="G2379" s="29" t="s">
        <v>8146</v>
      </c>
      <c r="H2379" s="110" t="s">
        <v>6542</v>
      </c>
    </row>
    <row r="2380" spans="1:8" ht="17.25" customHeight="1">
      <c r="A2380" s="27" t="s">
        <v>13</v>
      </c>
      <c r="B2380" s="33" t="s">
        <v>9353</v>
      </c>
      <c r="C2380" s="35" t="s">
        <v>161</v>
      </c>
      <c r="D2380" s="28" t="s">
        <v>2571</v>
      </c>
      <c r="E2380" s="107">
        <v>6.2666666666666666</v>
      </c>
      <c r="F2380" s="27" t="s">
        <v>9</v>
      </c>
      <c r="G2380" s="29" t="s">
        <v>8146</v>
      </c>
      <c r="H2380" s="110" t="s">
        <v>6543</v>
      </c>
    </row>
    <row r="2381" spans="1:8" ht="17.25" customHeight="1">
      <c r="A2381" s="27" t="s">
        <v>13</v>
      </c>
      <c r="B2381" s="33" t="s">
        <v>9353</v>
      </c>
      <c r="C2381" s="35" t="s">
        <v>161</v>
      </c>
      <c r="D2381" s="28" t="s">
        <v>2572</v>
      </c>
      <c r="E2381" s="107">
        <v>7.05</v>
      </c>
      <c r="F2381" s="27" t="s">
        <v>9</v>
      </c>
      <c r="G2381" s="29" t="s">
        <v>8146</v>
      </c>
      <c r="H2381" s="110" t="s">
        <v>6544</v>
      </c>
    </row>
    <row r="2382" spans="1:8" ht="17.25" customHeight="1">
      <c r="A2382" s="27" t="s">
        <v>13</v>
      </c>
      <c r="B2382" s="33" t="s">
        <v>9353</v>
      </c>
      <c r="C2382" s="35" t="s">
        <v>161</v>
      </c>
      <c r="D2382" s="28" t="s">
        <v>2573</v>
      </c>
      <c r="E2382" s="107">
        <v>6.9</v>
      </c>
      <c r="F2382" s="27" t="s">
        <v>9</v>
      </c>
      <c r="G2382" s="29" t="s">
        <v>8146</v>
      </c>
      <c r="H2382" s="110" t="s">
        <v>6545</v>
      </c>
    </row>
    <row r="2383" spans="1:8" ht="17.25" customHeight="1">
      <c r="A2383" s="27" t="s">
        <v>13</v>
      </c>
      <c r="B2383" s="33" t="s">
        <v>9353</v>
      </c>
      <c r="C2383" s="35" t="s">
        <v>161</v>
      </c>
      <c r="D2383" s="28" t="s">
        <v>2574</v>
      </c>
      <c r="E2383" s="107">
        <v>7.5</v>
      </c>
      <c r="F2383" s="27" t="s">
        <v>9</v>
      </c>
      <c r="G2383" s="29" t="s">
        <v>8146</v>
      </c>
      <c r="H2383" s="110" t="s">
        <v>6546</v>
      </c>
    </row>
    <row r="2384" spans="1:8" ht="17.25" customHeight="1">
      <c r="A2384" s="27" t="s">
        <v>13</v>
      </c>
      <c r="B2384" s="33" t="s">
        <v>9353</v>
      </c>
      <c r="C2384" s="35" t="s">
        <v>161</v>
      </c>
      <c r="D2384" s="28" t="s">
        <v>2575</v>
      </c>
      <c r="E2384" s="107">
        <v>7.083333333333333</v>
      </c>
      <c r="F2384" s="27" t="s">
        <v>9</v>
      </c>
      <c r="G2384" s="29" t="s">
        <v>8146</v>
      </c>
      <c r="H2384" s="110" t="s">
        <v>6547</v>
      </c>
    </row>
    <row r="2385" spans="1:8" ht="17.25" customHeight="1">
      <c r="A2385" s="27" t="s">
        <v>13</v>
      </c>
      <c r="B2385" s="33" t="s">
        <v>9353</v>
      </c>
      <c r="C2385" s="35" t="s">
        <v>161</v>
      </c>
      <c r="D2385" s="28" t="s">
        <v>2576</v>
      </c>
      <c r="E2385" s="107">
        <v>7.7666666666666666</v>
      </c>
      <c r="F2385" s="27" t="s">
        <v>9</v>
      </c>
      <c r="G2385" s="29" t="s">
        <v>8146</v>
      </c>
      <c r="H2385" s="110" t="s">
        <v>6548</v>
      </c>
    </row>
    <row r="2386" spans="1:8" ht="17.25" customHeight="1">
      <c r="A2386" s="27" t="s">
        <v>13</v>
      </c>
      <c r="B2386" s="33" t="s">
        <v>9353</v>
      </c>
      <c r="C2386" s="35" t="s">
        <v>161</v>
      </c>
      <c r="D2386" s="28" t="s">
        <v>2577</v>
      </c>
      <c r="E2386" s="107">
        <v>8</v>
      </c>
      <c r="F2386" s="27" t="s">
        <v>9</v>
      </c>
      <c r="G2386" s="29" t="s">
        <v>8146</v>
      </c>
      <c r="H2386" s="110" t="s">
        <v>6549</v>
      </c>
    </row>
    <row r="2387" spans="1:8" ht="17.25" customHeight="1">
      <c r="A2387" s="27" t="s">
        <v>13</v>
      </c>
      <c r="B2387" s="33" t="s">
        <v>9353</v>
      </c>
      <c r="C2387" s="35" t="s">
        <v>161</v>
      </c>
      <c r="D2387" s="28" t="s">
        <v>2578</v>
      </c>
      <c r="E2387" s="107">
        <v>4.3166666666666664</v>
      </c>
      <c r="F2387" s="27" t="s">
        <v>9</v>
      </c>
      <c r="G2387" s="29" t="s">
        <v>8146</v>
      </c>
      <c r="H2387" s="110" t="s">
        <v>6550</v>
      </c>
    </row>
    <row r="2388" spans="1:8" ht="17.25" customHeight="1">
      <c r="A2388" s="27" t="s">
        <v>13</v>
      </c>
      <c r="B2388" s="33" t="s">
        <v>9353</v>
      </c>
      <c r="C2388" s="35" t="s">
        <v>162</v>
      </c>
      <c r="D2388" s="28" t="s">
        <v>2579</v>
      </c>
      <c r="E2388" s="107">
        <v>7.5166666666666666</v>
      </c>
      <c r="F2388" s="27" t="s">
        <v>9</v>
      </c>
      <c r="G2388" s="29" t="s">
        <v>8146</v>
      </c>
      <c r="H2388" s="110" t="s">
        <v>6551</v>
      </c>
    </row>
    <row r="2389" spans="1:8" ht="17.25" customHeight="1">
      <c r="A2389" s="27" t="s">
        <v>13</v>
      </c>
      <c r="B2389" s="33" t="s">
        <v>9353</v>
      </c>
      <c r="C2389" s="35" t="s">
        <v>162</v>
      </c>
      <c r="D2389" s="28" t="s">
        <v>2580</v>
      </c>
      <c r="E2389" s="107">
        <v>7.9666666666666668</v>
      </c>
      <c r="F2389" s="27" t="s">
        <v>9</v>
      </c>
      <c r="G2389" s="29" t="s">
        <v>8146</v>
      </c>
      <c r="H2389" s="110" t="s">
        <v>6552</v>
      </c>
    </row>
    <row r="2390" spans="1:8" ht="17.25" customHeight="1">
      <c r="A2390" s="27" t="s">
        <v>13</v>
      </c>
      <c r="B2390" s="33" t="s">
        <v>9353</v>
      </c>
      <c r="C2390" s="35" t="s">
        <v>162</v>
      </c>
      <c r="D2390" s="28" t="s">
        <v>2581</v>
      </c>
      <c r="E2390" s="107">
        <v>6.5333333333333332</v>
      </c>
      <c r="F2390" s="27" t="s">
        <v>9</v>
      </c>
      <c r="G2390" s="29" t="s">
        <v>8146</v>
      </c>
      <c r="H2390" s="110" t="s">
        <v>6553</v>
      </c>
    </row>
    <row r="2391" spans="1:8" ht="17.25" customHeight="1">
      <c r="A2391" s="27" t="s">
        <v>13</v>
      </c>
      <c r="B2391" s="33" t="s">
        <v>9353</v>
      </c>
      <c r="C2391" s="35" t="s">
        <v>162</v>
      </c>
      <c r="D2391" s="28" t="s">
        <v>2582</v>
      </c>
      <c r="E2391" s="107">
        <v>6.9</v>
      </c>
      <c r="F2391" s="27" t="s">
        <v>9</v>
      </c>
      <c r="G2391" s="29" t="s">
        <v>8146</v>
      </c>
      <c r="H2391" s="110" t="s">
        <v>6554</v>
      </c>
    </row>
    <row r="2392" spans="1:8" ht="17.25" customHeight="1">
      <c r="A2392" s="27" t="s">
        <v>13</v>
      </c>
      <c r="B2392" s="33" t="s">
        <v>9353</v>
      </c>
      <c r="C2392" s="35" t="s">
        <v>162</v>
      </c>
      <c r="D2392" s="28" t="s">
        <v>2583</v>
      </c>
      <c r="E2392" s="107">
        <v>7.7</v>
      </c>
      <c r="F2392" s="27" t="s">
        <v>9</v>
      </c>
      <c r="G2392" s="29" t="s">
        <v>8146</v>
      </c>
      <c r="H2392" s="110" t="s">
        <v>6555</v>
      </c>
    </row>
    <row r="2393" spans="1:8" ht="17.25" customHeight="1">
      <c r="A2393" s="27" t="s">
        <v>13</v>
      </c>
      <c r="B2393" s="33" t="s">
        <v>9353</v>
      </c>
      <c r="C2393" s="35" t="s">
        <v>162</v>
      </c>
      <c r="D2393" s="28" t="s">
        <v>2584</v>
      </c>
      <c r="E2393" s="107">
        <v>7.3166666666666664</v>
      </c>
      <c r="F2393" s="27" t="s">
        <v>9</v>
      </c>
      <c r="G2393" s="29" t="s">
        <v>8146</v>
      </c>
      <c r="H2393" s="110" t="s">
        <v>6556</v>
      </c>
    </row>
    <row r="2394" spans="1:8" ht="17.25" customHeight="1">
      <c r="A2394" s="27" t="s">
        <v>13</v>
      </c>
      <c r="B2394" s="33" t="s">
        <v>9353</v>
      </c>
      <c r="C2394" s="35" t="s">
        <v>162</v>
      </c>
      <c r="D2394" s="28" t="s">
        <v>2585</v>
      </c>
      <c r="E2394" s="107">
        <v>8</v>
      </c>
      <c r="F2394" s="27" t="s">
        <v>9</v>
      </c>
      <c r="G2394" s="29" t="s">
        <v>8146</v>
      </c>
      <c r="H2394" s="110" t="s">
        <v>6557</v>
      </c>
    </row>
    <row r="2395" spans="1:8" ht="17.25" customHeight="1">
      <c r="A2395" s="27" t="s">
        <v>13</v>
      </c>
      <c r="B2395" s="33" t="s">
        <v>9353</v>
      </c>
      <c r="C2395" s="35" t="s">
        <v>162</v>
      </c>
      <c r="D2395" s="28" t="s">
        <v>2586</v>
      </c>
      <c r="E2395" s="107">
        <v>7.1166666666666663</v>
      </c>
      <c r="F2395" s="27" t="s">
        <v>9</v>
      </c>
      <c r="G2395" s="29" t="s">
        <v>8146</v>
      </c>
      <c r="H2395" s="110" t="s">
        <v>6558</v>
      </c>
    </row>
    <row r="2396" spans="1:8" ht="17.25" customHeight="1">
      <c r="A2396" s="27" t="s">
        <v>13</v>
      </c>
      <c r="B2396" s="33" t="s">
        <v>9353</v>
      </c>
      <c r="C2396" s="35" t="s">
        <v>162</v>
      </c>
      <c r="D2396" s="28" t="s">
        <v>2587</v>
      </c>
      <c r="E2396" s="107">
        <v>8.2333333333333325</v>
      </c>
      <c r="F2396" s="27" t="s">
        <v>9</v>
      </c>
      <c r="G2396" s="29" t="s">
        <v>8146</v>
      </c>
      <c r="H2396" s="110" t="s">
        <v>6559</v>
      </c>
    </row>
    <row r="2397" spans="1:8" ht="17.25" customHeight="1">
      <c r="A2397" s="27" t="s">
        <v>13</v>
      </c>
      <c r="B2397" s="33" t="s">
        <v>9353</v>
      </c>
      <c r="C2397" s="35" t="s">
        <v>162</v>
      </c>
      <c r="D2397" s="28" t="s">
        <v>2588</v>
      </c>
      <c r="E2397" s="107">
        <v>6.75</v>
      </c>
      <c r="F2397" s="27" t="s">
        <v>9</v>
      </c>
      <c r="G2397" s="29" t="s">
        <v>8146</v>
      </c>
      <c r="H2397" s="110" t="s">
        <v>6560</v>
      </c>
    </row>
    <row r="2398" spans="1:8" ht="17.25" customHeight="1">
      <c r="A2398" s="27" t="s">
        <v>13</v>
      </c>
      <c r="B2398" s="33" t="s">
        <v>9353</v>
      </c>
      <c r="C2398" s="35" t="s">
        <v>162</v>
      </c>
      <c r="D2398" s="28" t="s">
        <v>2589</v>
      </c>
      <c r="E2398" s="107">
        <v>6.5166666666666666</v>
      </c>
      <c r="F2398" s="27" t="s">
        <v>9</v>
      </c>
      <c r="G2398" s="29" t="s">
        <v>8146</v>
      </c>
      <c r="H2398" s="110" t="s">
        <v>6561</v>
      </c>
    </row>
    <row r="2399" spans="1:8" ht="17.25" customHeight="1">
      <c r="A2399" s="27" t="s">
        <v>13</v>
      </c>
      <c r="B2399" s="33" t="s">
        <v>9353</v>
      </c>
      <c r="C2399" s="35" t="s">
        <v>162</v>
      </c>
      <c r="D2399" s="28" t="s">
        <v>2590</v>
      </c>
      <c r="E2399" s="107">
        <v>6.8666666666666663</v>
      </c>
      <c r="F2399" s="27" t="s">
        <v>9</v>
      </c>
      <c r="G2399" s="29" t="s">
        <v>8146</v>
      </c>
      <c r="H2399" s="110" t="s">
        <v>6562</v>
      </c>
    </row>
    <row r="2400" spans="1:8" ht="17.25" customHeight="1">
      <c r="A2400" s="27" t="s">
        <v>13</v>
      </c>
      <c r="B2400" s="33" t="s">
        <v>9353</v>
      </c>
      <c r="C2400" s="35" t="s">
        <v>162</v>
      </c>
      <c r="D2400" s="28" t="s">
        <v>2591</v>
      </c>
      <c r="E2400" s="107">
        <v>7.7</v>
      </c>
      <c r="F2400" s="27" t="s">
        <v>9</v>
      </c>
      <c r="G2400" s="29" t="s">
        <v>8146</v>
      </c>
      <c r="H2400" s="110" t="s">
        <v>6563</v>
      </c>
    </row>
    <row r="2401" spans="1:8" ht="17.25" customHeight="1">
      <c r="A2401" s="27" t="s">
        <v>13</v>
      </c>
      <c r="B2401" s="33" t="s">
        <v>9353</v>
      </c>
      <c r="C2401" s="35" t="s">
        <v>162</v>
      </c>
      <c r="D2401" s="28" t="s">
        <v>2592</v>
      </c>
      <c r="E2401" s="107">
        <v>7.9833333333333334</v>
      </c>
      <c r="F2401" s="27" t="s">
        <v>9</v>
      </c>
      <c r="G2401" s="29" t="s">
        <v>8146</v>
      </c>
      <c r="H2401" s="110" t="s">
        <v>6564</v>
      </c>
    </row>
    <row r="2402" spans="1:8" ht="17.25" customHeight="1">
      <c r="A2402" s="27" t="s">
        <v>13</v>
      </c>
      <c r="B2402" s="33" t="s">
        <v>9353</v>
      </c>
      <c r="C2402" s="35" t="s">
        <v>162</v>
      </c>
      <c r="D2402" s="28" t="s">
        <v>2593</v>
      </c>
      <c r="E2402" s="107">
        <v>7.833333333333333</v>
      </c>
      <c r="F2402" s="27" t="s">
        <v>9</v>
      </c>
      <c r="G2402" s="29" t="s">
        <v>8146</v>
      </c>
      <c r="H2402" s="110" t="s">
        <v>6565</v>
      </c>
    </row>
    <row r="2403" spans="1:8" ht="17.25" customHeight="1">
      <c r="A2403" s="27" t="s">
        <v>13</v>
      </c>
      <c r="B2403" s="33" t="s">
        <v>9353</v>
      </c>
      <c r="C2403" s="35" t="s">
        <v>162</v>
      </c>
      <c r="D2403" s="28" t="s">
        <v>2594</v>
      </c>
      <c r="E2403" s="107">
        <v>7.85</v>
      </c>
      <c r="F2403" s="27" t="s">
        <v>9</v>
      </c>
      <c r="G2403" s="29" t="s">
        <v>8146</v>
      </c>
      <c r="H2403" s="110" t="s">
        <v>6566</v>
      </c>
    </row>
    <row r="2404" spans="1:8" ht="17.25" customHeight="1">
      <c r="A2404" s="27" t="s">
        <v>13</v>
      </c>
      <c r="B2404" s="33" t="s">
        <v>9353</v>
      </c>
      <c r="C2404" s="35" t="s">
        <v>162</v>
      </c>
      <c r="D2404" s="28" t="s">
        <v>2595</v>
      </c>
      <c r="E2404" s="107">
        <v>6.7833333333333332</v>
      </c>
      <c r="F2404" s="27" t="s">
        <v>9</v>
      </c>
      <c r="G2404" s="29" t="s">
        <v>8146</v>
      </c>
      <c r="H2404" s="110" t="s">
        <v>6567</v>
      </c>
    </row>
    <row r="2405" spans="1:8" ht="17.25" customHeight="1">
      <c r="A2405" s="27" t="s">
        <v>13</v>
      </c>
      <c r="B2405" s="33" t="s">
        <v>9353</v>
      </c>
      <c r="C2405" s="35" t="s">
        <v>162</v>
      </c>
      <c r="D2405" s="28" t="s">
        <v>2596</v>
      </c>
      <c r="E2405" s="107">
        <v>7.9833333333333334</v>
      </c>
      <c r="F2405" s="27" t="s">
        <v>9</v>
      </c>
      <c r="G2405" s="29" t="s">
        <v>8146</v>
      </c>
      <c r="H2405" s="110" t="s">
        <v>6568</v>
      </c>
    </row>
    <row r="2406" spans="1:8" ht="17.25" customHeight="1">
      <c r="A2406" s="27" t="s">
        <v>13</v>
      </c>
      <c r="B2406" s="33" t="s">
        <v>9353</v>
      </c>
      <c r="C2406" s="35" t="s">
        <v>162</v>
      </c>
      <c r="D2406" s="28" t="s">
        <v>2597</v>
      </c>
      <c r="E2406" s="107">
        <v>7.8166666666666664</v>
      </c>
      <c r="F2406" s="27" t="s">
        <v>9</v>
      </c>
      <c r="G2406" s="29" t="s">
        <v>8146</v>
      </c>
      <c r="H2406" s="110" t="s">
        <v>6569</v>
      </c>
    </row>
    <row r="2407" spans="1:8" ht="17.25" customHeight="1">
      <c r="A2407" s="27" t="s">
        <v>13</v>
      </c>
      <c r="B2407" s="33" t="s">
        <v>9353</v>
      </c>
      <c r="C2407" s="35" t="s">
        <v>162</v>
      </c>
      <c r="D2407" s="28" t="s">
        <v>2598</v>
      </c>
      <c r="E2407" s="107">
        <v>7.3</v>
      </c>
      <c r="F2407" s="27" t="s">
        <v>9</v>
      </c>
      <c r="G2407" s="29" t="s">
        <v>8146</v>
      </c>
      <c r="H2407" s="110" t="s">
        <v>6570</v>
      </c>
    </row>
    <row r="2408" spans="1:8" ht="17.25" customHeight="1">
      <c r="A2408" s="27" t="s">
        <v>13</v>
      </c>
      <c r="B2408" s="33" t="s">
        <v>9353</v>
      </c>
      <c r="C2408" s="35" t="s">
        <v>45</v>
      </c>
      <c r="D2408" s="28" t="s">
        <v>2599</v>
      </c>
      <c r="E2408" s="107">
        <v>7.7833333333333332</v>
      </c>
      <c r="F2408" s="27" t="s">
        <v>9</v>
      </c>
      <c r="G2408" s="29" t="s">
        <v>8146</v>
      </c>
      <c r="H2408" s="110" t="s">
        <v>6571</v>
      </c>
    </row>
    <row r="2409" spans="1:8" ht="17.25" customHeight="1">
      <c r="A2409" s="27" t="s">
        <v>13</v>
      </c>
      <c r="B2409" s="33" t="s">
        <v>9353</v>
      </c>
      <c r="C2409" s="35" t="s">
        <v>45</v>
      </c>
      <c r="D2409" s="28" t="s">
        <v>2600</v>
      </c>
      <c r="E2409" s="107">
        <v>7.2833333333333332</v>
      </c>
      <c r="F2409" s="27" t="s">
        <v>9</v>
      </c>
      <c r="G2409" s="29" t="s">
        <v>8146</v>
      </c>
      <c r="H2409" s="110" t="s">
        <v>6572</v>
      </c>
    </row>
    <row r="2410" spans="1:8" ht="17.25" customHeight="1">
      <c r="A2410" s="27" t="s">
        <v>13</v>
      </c>
      <c r="B2410" s="33" t="s">
        <v>9353</v>
      </c>
      <c r="C2410" s="35" t="s">
        <v>45</v>
      </c>
      <c r="D2410" s="28" t="s">
        <v>2601</v>
      </c>
      <c r="E2410" s="107">
        <v>7.75</v>
      </c>
      <c r="F2410" s="27" t="s">
        <v>9</v>
      </c>
      <c r="G2410" s="29" t="s">
        <v>8146</v>
      </c>
      <c r="H2410" s="110" t="s">
        <v>6573</v>
      </c>
    </row>
    <row r="2411" spans="1:8" ht="17.25" customHeight="1">
      <c r="A2411" s="27" t="s">
        <v>13</v>
      </c>
      <c r="B2411" s="33" t="s">
        <v>9353</v>
      </c>
      <c r="C2411" s="35" t="s">
        <v>45</v>
      </c>
      <c r="D2411" s="28" t="s">
        <v>2602</v>
      </c>
      <c r="E2411" s="107">
        <v>7.9333333333333336</v>
      </c>
      <c r="F2411" s="27" t="s">
        <v>9</v>
      </c>
      <c r="G2411" s="29" t="s">
        <v>8146</v>
      </c>
      <c r="H2411" s="110" t="s">
        <v>6574</v>
      </c>
    </row>
    <row r="2412" spans="1:8" ht="17.25" customHeight="1">
      <c r="A2412" s="27" t="s">
        <v>13</v>
      </c>
      <c r="B2412" s="33" t="s">
        <v>9353</v>
      </c>
      <c r="C2412" s="35" t="s">
        <v>45</v>
      </c>
      <c r="D2412" s="28" t="s">
        <v>2603</v>
      </c>
      <c r="E2412" s="107">
        <v>8.1666666666666661</v>
      </c>
      <c r="F2412" s="27" t="s">
        <v>9</v>
      </c>
      <c r="G2412" s="29" t="s">
        <v>8146</v>
      </c>
      <c r="H2412" s="110" t="s">
        <v>6575</v>
      </c>
    </row>
    <row r="2413" spans="1:8" ht="17.25" customHeight="1">
      <c r="A2413" s="27" t="s">
        <v>13</v>
      </c>
      <c r="B2413" s="33" t="s">
        <v>9353</v>
      </c>
      <c r="C2413" s="35" t="s">
        <v>69</v>
      </c>
      <c r="D2413" s="28" t="s">
        <v>2604</v>
      </c>
      <c r="E2413" s="107">
        <v>5.9333333333333336</v>
      </c>
      <c r="F2413" s="27" t="s">
        <v>9</v>
      </c>
      <c r="G2413" s="29" t="s">
        <v>8146</v>
      </c>
      <c r="H2413" s="110" t="s">
        <v>6576</v>
      </c>
    </row>
    <row r="2414" spans="1:8" ht="17.25" customHeight="1">
      <c r="A2414" s="27" t="s">
        <v>13</v>
      </c>
      <c r="B2414" s="33" t="s">
        <v>9353</v>
      </c>
      <c r="C2414" s="35" t="s">
        <v>69</v>
      </c>
      <c r="D2414" s="28" t="s">
        <v>2605</v>
      </c>
      <c r="E2414" s="107">
        <v>6.416666666666667</v>
      </c>
      <c r="F2414" s="27" t="s">
        <v>9</v>
      </c>
      <c r="G2414" s="29" t="s">
        <v>8146</v>
      </c>
      <c r="H2414" s="110" t="s">
        <v>6577</v>
      </c>
    </row>
    <row r="2415" spans="1:8" ht="17.25" customHeight="1">
      <c r="A2415" s="27" t="s">
        <v>13</v>
      </c>
      <c r="B2415" s="33" t="s">
        <v>9353</v>
      </c>
      <c r="C2415" s="35" t="s">
        <v>69</v>
      </c>
      <c r="D2415" s="28" t="s">
        <v>2606</v>
      </c>
      <c r="E2415" s="107">
        <v>6.25</v>
      </c>
      <c r="F2415" s="27" t="s">
        <v>9</v>
      </c>
      <c r="G2415" s="29" t="s">
        <v>8146</v>
      </c>
      <c r="H2415" s="110" t="s">
        <v>6578</v>
      </c>
    </row>
    <row r="2416" spans="1:8" ht="17.25" customHeight="1">
      <c r="A2416" s="27" t="s">
        <v>13</v>
      </c>
      <c r="B2416" s="33" t="s">
        <v>9353</v>
      </c>
      <c r="C2416" s="35" t="s">
        <v>69</v>
      </c>
      <c r="D2416" s="28" t="s">
        <v>2607</v>
      </c>
      <c r="E2416" s="107">
        <v>6.2666666666666666</v>
      </c>
      <c r="F2416" s="27" t="s">
        <v>9</v>
      </c>
      <c r="G2416" s="29" t="s">
        <v>8146</v>
      </c>
      <c r="H2416" s="110" t="s">
        <v>6579</v>
      </c>
    </row>
    <row r="2417" spans="1:8" ht="17.25" customHeight="1">
      <c r="A2417" s="27" t="s">
        <v>13</v>
      </c>
      <c r="B2417" s="33" t="s">
        <v>9353</v>
      </c>
      <c r="C2417" s="35" t="s">
        <v>69</v>
      </c>
      <c r="D2417" s="28" t="s">
        <v>2608</v>
      </c>
      <c r="E2417" s="107">
        <v>6.35</v>
      </c>
      <c r="F2417" s="27" t="s">
        <v>9</v>
      </c>
      <c r="G2417" s="29" t="s">
        <v>8146</v>
      </c>
      <c r="H2417" s="110" t="s">
        <v>6580</v>
      </c>
    </row>
    <row r="2418" spans="1:8" ht="17.25" customHeight="1">
      <c r="A2418" s="27" t="s">
        <v>13</v>
      </c>
      <c r="B2418" s="33" t="s">
        <v>9353</v>
      </c>
      <c r="C2418" s="35" t="s">
        <v>69</v>
      </c>
      <c r="D2418" s="28" t="s">
        <v>2609</v>
      </c>
      <c r="E2418" s="107">
        <v>6.2</v>
      </c>
      <c r="F2418" s="27" t="s">
        <v>9</v>
      </c>
      <c r="G2418" s="29" t="s">
        <v>8146</v>
      </c>
      <c r="H2418" s="110" t="s">
        <v>6581</v>
      </c>
    </row>
    <row r="2419" spans="1:8" ht="17.25" customHeight="1">
      <c r="A2419" s="27" t="s">
        <v>13</v>
      </c>
      <c r="B2419" s="33" t="s">
        <v>9353</v>
      </c>
      <c r="C2419" s="35" t="s">
        <v>69</v>
      </c>
      <c r="D2419" s="28" t="s">
        <v>2610</v>
      </c>
      <c r="E2419" s="107">
        <v>6.3</v>
      </c>
      <c r="F2419" s="27" t="s">
        <v>9</v>
      </c>
      <c r="G2419" s="29" t="s">
        <v>8146</v>
      </c>
      <c r="H2419" s="110" t="s">
        <v>6582</v>
      </c>
    </row>
    <row r="2420" spans="1:8" ht="17.25" customHeight="1">
      <c r="A2420" s="27" t="s">
        <v>13</v>
      </c>
      <c r="B2420" s="33" t="s">
        <v>9353</v>
      </c>
      <c r="C2420" s="35" t="s">
        <v>69</v>
      </c>
      <c r="D2420" s="28" t="s">
        <v>2611</v>
      </c>
      <c r="E2420" s="107">
        <v>6.4833333333333334</v>
      </c>
      <c r="F2420" s="27" t="s">
        <v>9</v>
      </c>
      <c r="G2420" s="29" t="s">
        <v>8146</v>
      </c>
      <c r="H2420" s="110" t="s">
        <v>6583</v>
      </c>
    </row>
    <row r="2421" spans="1:8" ht="17.25" customHeight="1">
      <c r="A2421" s="27" t="s">
        <v>13</v>
      </c>
      <c r="B2421" s="33" t="s">
        <v>9353</v>
      </c>
      <c r="C2421" s="35" t="s">
        <v>69</v>
      </c>
      <c r="D2421" s="28" t="s">
        <v>2612</v>
      </c>
      <c r="E2421" s="107">
        <v>7.15</v>
      </c>
      <c r="F2421" s="27" t="s">
        <v>9</v>
      </c>
      <c r="G2421" s="29" t="s">
        <v>8146</v>
      </c>
      <c r="H2421" s="110" t="s">
        <v>6584</v>
      </c>
    </row>
    <row r="2422" spans="1:8" ht="17.25" customHeight="1">
      <c r="A2422" s="27" t="s">
        <v>13</v>
      </c>
      <c r="B2422" s="33" t="s">
        <v>9353</v>
      </c>
      <c r="C2422" s="35" t="s">
        <v>69</v>
      </c>
      <c r="D2422" s="28" t="s">
        <v>2613</v>
      </c>
      <c r="E2422" s="107">
        <v>6.7833333333333332</v>
      </c>
      <c r="F2422" s="27" t="s">
        <v>9</v>
      </c>
      <c r="G2422" s="29" t="s">
        <v>8146</v>
      </c>
      <c r="H2422" s="110" t="s">
        <v>6585</v>
      </c>
    </row>
    <row r="2423" spans="1:8" ht="17.25" customHeight="1">
      <c r="A2423" s="27" t="s">
        <v>13</v>
      </c>
      <c r="B2423" s="33" t="s">
        <v>9353</v>
      </c>
      <c r="C2423" s="35" t="s">
        <v>69</v>
      </c>
      <c r="D2423" s="28" t="s">
        <v>2614</v>
      </c>
      <c r="E2423" s="107">
        <v>7.2</v>
      </c>
      <c r="F2423" s="27" t="s">
        <v>9</v>
      </c>
      <c r="G2423" s="29" t="s">
        <v>8146</v>
      </c>
      <c r="H2423" s="110" t="s">
        <v>6586</v>
      </c>
    </row>
    <row r="2424" spans="1:8" ht="17.25" customHeight="1">
      <c r="A2424" s="27" t="s">
        <v>13</v>
      </c>
      <c r="B2424" s="33" t="s">
        <v>9353</v>
      </c>
      <c r="C2424" s="35" t="s">
        <v>69</v>
      </c>
      <c r="D2424" s="28" t="s">
        <v>2615</v>
      </c>
      <c r="E2424" s="107">
        <v>6.7833333333333332</v>
      </c>
      <c r="F2424" s="27" t="s">
        <v>9</v>
      </c>
      <c r="G2424" s="29" t="s">
        <v>8146</v>
      </c>
      <c r="H2424" s="110" t="s">
        <v>6587</v>
      </c>
    </row>
    <row r="2425" spans="1:8" ht="17.25" customHeight="1">
      <c r="A2425" s="27" t="s">
        <v>13</v>
      </c>
      <c r="B2425" s="33" t="s">
        <v>9353</v>
      </c>
      <c r="C2425" s="35" t="s">
        <v>69</v>
      </c>
      <c r="D2425" s="28" t="s">
        <v>2616</v>
      </c>
      <c r="E2425" s="107">
        <v>7.333333333333333</v>
      </c>
      <c r="F2425" s="27" t="s">
        <v>9</v>
      </c>
      <c r="G2425" s="29" t="s">
        <v>8146</v>
      </c>
      <c r="H2425" s="110" t="s">
        <v>6588</v>
      </c>
    </row>
    <row r="2426" spans="1:8" ht="17.25" customHeight="1">
      <c r="A2426" s="27" t="s">
        <v>13</v>
      </c>
      <c r="B2426" s="33" t="s">
        <v>9353</v>
      </c>
      <c r="C2426" s="35" t="s">
        <v>69</v>
      </c>
      <c r="D2426" s="28" t="s">
        <v>2617</v>
      </c>
      <c r="E2426" s="107">
        <v>7.85</v>
      </c>
      <c r="F2426" s="27" t="s">
        <v>9</v>
      </c>
      <c r="G2426" s="29" t="s">
        <v>8146</v>
      </c>
      <c r="H2426" s="110" t="s">
        <v>6589</v>
      </c>
    </row>
    <row r="2427" spans="1:8" ht="17.25" customHeight="1">
      <c r="A2427" s="27" t="s">
        <v>13</v>
      </c>
      <c r="B2427" s="33" t="s">
        <v>9353</v>
      </c>
      <c r="C2427" s="35" t="s">
        <v>69</v>
      </c>
      <c r="D2427" s="28" t="s">
        <v>2618</v>
      </c>
      <c r="E2427" s="107">
        <v>7.1833333333333336</v>
      </c>
      <c r="F2427" s="27" t="s">
        <v>9</v>
      </c>
      <c r="G2427" s="29" t="s">
        <v>8146</v>
      </c>
      <c r="H2427" s="110" t="s">
        <v>6590</v>
      </c>
    </row>
    <row r="2428" spans="1:8" ht="17.25" customHeight="1">
      <c r="A2428" s="27" t="s">
        <v>13</v>
      </c>
      <c r="B2428" s="33" t="s">
        <v>9353</v>
      </c>
      <c r="C2428" s="35" t="s">
        <v>69</v>
      </c>
      <c r="D2428" s="28" t="s">
        <v>2619</v>
      </c>
      <c r="E2428" s="107">
        <v>7.916666666666667</v>
      </c>
      <c r="F2428" s="27" t="s">
        <v>9</v>
      </c>
      <c r="G2428" s="29" t="s">
        <v>8146</v>
      </c>
      <c r="H2428" s="110" t="s">
        <v>6591</v>
      </c>
    </row>
    <row r="2429" spans="1:8" ht="17.25" customHeight="1">
      <c r="A2429" s="27" t="s">
        <v>13</v>
      </c>
      <c r="B2429" s="33" t="s">
        <v>9353</v>
      </c>
      <c r="C2429" s="35" t="s">
        <v>69</v>
      </c>
      <c r="D2429" s="28" t="s">
        <v>2620</v>
      </c>
      <c r="E2429" s="107">
        <v>7.35</v>
      </c>
      <c r="F2429" s="27" t="s">
        <v>9</v>
      </c>
      <c r="G2429" s="29" t="s">
        <v>8146</v>
      </c>
      <c r="H2429" s="110" t="s">
        <v>6592</v>
      </c>
    </row>
    <row r="2430" spans="1:8" ht="17.25" customHeight="1">
      <c r="A2430" s="27" t="s">
        <v>13</v>
      </c>
      <c r="B2430" s="33" t="s">
        <v>9353</v>
      </c>
      <c r="C2430" s="35" t="s">
        <v>69</v>
      </c>
      <c r="D2430" s="28" t="s">
        <v>2621</v>
      </c>
      <c r="E2430" s="107">
        <v>7.2</v>
      </c>
      <c r="F2430" s="27" t="s">
        <v>9</v>
      </c>
      <c r="G2430" s="29" t="s">
        <v>8146</v>
      </c>
      <c r="H2430" s="110" t="s">
        <v>6593</v>
      </c>
    </row>
    <row r="2431" spans="1:8" ht="17.25" customHeight="1">
      <c r="A2431" s="27" t="s">
        <v>13</v>
      </c>
      <c r="B2431" s="33" t="s">
        <v>9353</v>
      </c>
      <c r="C2431" s="35" t="s">
        <v>69</v>
      </c>
      <c r="D2431" s="28" t="s">
        <v>2622</v>
      </c>
      <c r="E2431" s="107">
        <v>7.5666666666666664</v>
      </c>
      <c r="F2431" s="27" t="s">
        <v>9</v>
      </c>
      <c r="G2431" s="29" t="s">
        <v>8146</v>
      </c>
      <c r="H2431" s="110" t="s">
        <v>6594</v>
      </c>
    </row>
    <row r="2432" spans="1:8" ht="17.25" customHeight="1">
      <c r="A2432" s="27" t="s">
        <v>13</v>
      </c>
      <c r="B2432" s="33" t="s">
        <v>9353</v>
      </c>
      <c r="C2432" s="35" t="s">
        <v>69</v>
      </c>
      <c r="D2432" s="28" t="s">
        <v>2623</v>
      </c>
      <c r="E2432" s="107">
        <v>7.6333333333333337</v>
      </c>
      <c r="F2432" s="27" t="s">
        <v>9</v>
      </c>
      <c r="G2432" s="29" t="s">
        <v>8146</v>
      </c>
      <c r="H2432" s="110" t="s">
        <v>6595</v>
      </c>
    </row>
    <row r="2433" spans="1:8" ht="17.25" customHeight="1">
      <c r="A2433" s="27" t="s">
        <v>13</v>
      </c>
      <c r="B2433" s="33" t="s">
        <v>9353</v>
      </c>
      <c r="C2433" s="35" t="s">
        <v>69</v>
      </c>
      <c r="D2433" s="28" t="s">
        <v>2624</v>
      </c>
      <c r="E2433" s="107">
        <v>6.65</v>
      </c>
      <c r="F2433" s="27" t="s">
        <v>9</v>
      </c>
      <c r="G2433" s="29" t="s">
        <v>8146</v>
      </c>
      <c r="H2433" s="110" t="s">
        <v>6596</v>
      </c>
    </row>
    <row r="2434" spans="1:8" ht="17.25" customHeight="1">
      <c r="A2434" s="27" t="s">
        <v>13</v>
      </c>
      <c r="B2434" s="33" t="s">
        <v>9353</v>
      </c>
      <c r="C2434" s="35" t="s">
        <v>69</v>
      </c>
      <c r="D2434" s="28" t="s">
        <v>2625</v>
      </c>
      <c r="E2434" s="107">
        <v>7.4833333333333334</v>
      </c>
      <c r="F2434" s="27" t="s">
        <v>9</v>
      </c>
      <c r="G2434" s="29" t="s">
        <v>8146</v>
      </c>
      <c r="H2434" s="110" t="s">
        <v>6597</v>
      </c>
    </row>
    <row r="2435" spans="1:8" ht="17.25" customHeight="1">
      <c r="A2435" s="27" t="s">
        <v>13</v>
      </c>
      <c r="B2435" s="33" t="s">
        <v>9353</v>
      </c>
      <c r="C2435" s="35" t="s">
        <v>69</v>
      </c>
      <c r="D2435" s="28" t="s">
        <v>2626</v>
      </c>
      <c r="E2435" s="107">
        <v>6.95</v>
      </c>
      <c r="F2435" s="27" t="s">
        <v>9</v>
      </c>
      <c r="G2435" s="29" t="s">
        <v>8146</v>
      </c>
      <c r="H2435" s="110" t="s">
        <v>6598</v>
      </c>
    </row>
    <row r="2436" spans="1:8" ht="17.25" customHeight="1">
      <c r="A2436" s="27" t="s">
        <v>13</v>
      </c>
      <c r="B2436" s="33" t="s">
        <v>9353</v>
      </c>
      <c r="C2436" s="35" t="s">
        <v>69</v>
      </c>
      <c r="D2436" s="28" t="s">
        <v>2627</v>
      </c>
      <c r="E2436" s="107">
        <v>7.416666666666667</v>
      </c>
      <c r="F2436" s="27" t="s">
        <v>9</v>
      </c>
      <c r="G2436" s="29" t="s">
        <v>8146</v>
      </c>
      <c r="H2436" s="110" t="s">
        <v>6599</v>
      </c>
    </row>
    <row r="2437" spans="1:8" ht="17.25" customHeight="1">
      <c r="A2437" s="27" t="s">
        <v>13</v>
      </c>
      <c r="B2437" s="33" t="s">
        <v>9353</v>
      </c>
      <c r="C2437" s="35" t="s">
        <v>69</v>
      </c>
      <c r="D2437" s="28" t="s">
        <v>2628</v>
      </c>
      <c r="E2437" s="107">
        <v>6.583333333333333</v>
      </c>
      <c r="F2437" s="27" t="s">
        <v>9</v>
      </c>
      <c r="G2437" s="29" t="s">
        <v>8146</v>
      </c>
      <c r="H2437" s="110" t="s">
        <v>6600</v>
      </c>
    </row>
    <row r="2438" spans="1:8" ht="17.25" customHeight="1">
      <c r="A2438" s="27" t="s">
        <v>13</v>
      </c>
      <c r="B2438" s="33" t="s">
        <v>9353</v>
      </c>
      <c r="C2438" s="35" t="s">
        <v>69</v>
      </c>
      <c r="D2438" s="28" t="s">
        <v>2629</v>
      </c>
      <c r="E2438" s="107">
        <v>6.7166666666666668</v>
      </c>
      <c r="F2438" s="27" t="s">
        <v>9</v>
      </c>
      <c r="G2438" s="29" t="s">
        <v>8146</v>
      </c>
      <c r="H2438" s="110" t="s">
        <v>6601</v>
      </c>
    </row>
    <row r="2439" spans="1:8" ht="17.25" customHeight="1">
      <c r="A2439" s="27" t="s">
        <v>13</v>
      </c>
      <c r="B2439" s="33" t="s">
        <v>9353</v>
      </c>
      <c r="C2439" s="35" t="s">
        <v>69</v>
      </c>
      <c r="D2439" s="28" t="s">
        <v>2630</v>
      </c>
      <c r="E2439" s="107">
        <v>6.75</v>
      </c>
      <c r="F2439" s="27" t="s">
        <v>9</v>
      </c>
      <c r="G2439" s="29" t="s">
        <v>8146</v>
      </c>
      <c r="H2439" s="110" t="s">
        <v>6602</v>
      </c>
    </row>
    <row r="2440" spans="1:8" ht="17.25" customHeight="1">
      <c r="A2440" s="27" t="s">
        <v>13</v>
      </c>
      <c r="B2440" s="33" t="s">
        <v>9353</v>
      </c>
      <c r="C2440" s="35" t="s">
        <v>69</v>
      </c>
      <c r="D2440" s="28" t="s">
        <v>2631</v>
      </c>
      <c r="E2440" s="107">
        <v>6.55</v>
      </c>
      <c r="F2440" s="27" t="s">
        <v>9</v>
      </c>
      <c r="G2440" s="29" t="s">
        <v>8146</v>
      </c>
      <c r="H2440" s="110" t="s">
        <v>6603</v>
      </c>
    </row>
    <row r="2441" spans="1:8" ht="17.25" customHeight="1">
      <c r="A2441" s="27" t="s">
        <v>13</v>
      </c>
      <c r="B2441" s="33" t="s">
        <v>9353</v>
      </c>
      <c r="C2441" s="35" t="s">
        <v>69</v>
      </c>
      <c r="D2441" s="28" t="s">
        <v>2632</v>
      </c>
      <c r="E2441" s="107">
        <v>7.2666666666666666</v>
      </c>
      <c r="F2441" s="27" t="s">
        <v>9</v>
      </c>
      <c r="G2441" s="29" t="s">
        <v>8146</v>
      </c>
      <c r="H2441" s="110" t="s">
        <v>6604</v>
      </c>
    </row>
    <row r="2442" spans="1:8" ht="17.25" customHeight="1">
      <c r="A2442" s="27" t="s">
        <v>13</v>
      </c>
      <c r="B2442" s="33" t="s">
        <v>9353</v>
      </c>
      <c r="C2442" s="35" t="s">
        <v>69</v>
      </c>
      <c r="D2442" s="28" t="s">
        <v>2633</v>
      </c>
      <c r="E2442" s="107">
        <v>7.2666666666666666</v>
      </c>
      <c r="F2442" s="27" t="s">
        <v>9</v>
      </c>
      <c r="G2442" s="29" t="s">
        <v>8146</v>
      </c>
      <c r="H2442" s="110" t="s">
        <v>6605</v>
      </c>
    </row>
    <row r="2443" spans="1:8" ht="17.25" customHeight="1">
      <c r="A2443" s="27" t="s">
        <v>13</v>
      </c>
      <c r="B2443" s="33" t="s">
        <v>9353</v>
      </c>
      <c r="C2443" s="35" t="s">
        <v>69</v>
      </c>
      <c r="D2443" s="28" t="s">
        <v>2634</v>
      </c>
      <c r="E2443" s="107">
        <v>7.1833333333333336</v>
      </c>
      <c r="F2443" s="27" t="s">
        <v>9</v>
      </c>
      <c r="G2443" s="29" t="s">
        <v>8146</v>
      </c>
      <c r="H2443" s="110" t="s">
        <v>6606</v>
      </c>
    </row>
    <row r="2444" spans="1:8" ht="17.25" customHeight="1">
      <c r="A2444" s="27" t="s">
        <v>13</v>
      </c>
      <c r="B2444" s="33" t="s">
        <v>9353</v>
      </c>
      <c r="C2444" s="35" t="s">
        <v>69</v>
      </c>
      <c r="D2444" s="28" t="s">
        <v>2635</v>
      </c>
      <c r="E2444" s="107">
        <v>7.6333333333333337</v>
      </c>
      <c r="F2444" s="27" t="s">
        <v>9</v>
      </c>
      <c r="G2444" s="29" t="s">
        <v>8146</v>
      </c>
      <c r="H2444" s="110" t="s">
        <v>6607</v>
      </c>
    </row>
    <row r="2445" spans="1:8" ht="17.25" customHeight="1">
      <c r="A2445" s="27" t="s">
        <v>13</v>
      </c>
      <c r="B2445" s="33" t="s">
        <v>9353</v>
      </c>
      <c r="C2445" s="35" t="s">
        <v>69</v>
      </c>
      <c r="D2445" s="28" t="s">
        <v>2636</v>
      </c>
      <c r="E2445" s="107">
        <v>7.35</v>
      </c>
      <c r="F2445" s="27" t="s">
        <v>9</v>
      </c>
      <c r="G2445" s="29" t="s">
        <v>8146</v>
      </c>
      <c r="H2445" s="110" t="s">
        <v>6608</v>
      </c>
    </row>
    <row r="2446" spans="1:8" ht="17.25" customHeight="1">
      <c r="A2446" s="27" t="s">
        <v>13</v>
      </c>
      <c r="B2446" s="33" t="s">
        <v>9353</v>
      </c>
      <c r="C2446" s="35" t="s">
        <v>69</v>
      </c>
      <c r="D2446" s="28" t="s">
        <v>2637</v>
      </c>
      <c r="E2446" s="107">
        <v>7.2833333333333332</v>
      </c>
      <c r="F2446" s="27" t="s">
        <v>9</v>
      </c>
      <c r="G2446" s="29" t="s">
        <v>8146</v>
      </c>
      <c r="H2446" s="110" t="s">
        <v>6609</v>
      </c>
    </row>
    <row r="2447" spans="1:8" ht="17.25" customHeight="1">
      <c r="A2447" s="27" t="s">
        <v>13</v>
      </c>
      <c r="B2447" s="33" t="s">
        <v>9353</v>
      </c>
      <c r="C2447" s="35" t="s">
        <v>69</v>
      </c>
      <c r="D2447" s="28" t="s">
        <v>2638</v>
      </c>
      <c r="E2447" s="107">
        <v>7.8</v>
      </c>
      <c r="F2447" s="27" t="s">
        <v>9</v>
      </c>
      <c r="G2447" s="29" t="s">
        <v>8146</v>
      </c>
      <c r="H2447" s="110" t="s">
        <v>6610</v>
      </c>
    </row>
    <row r="2448" spans="1:8" ht="17.25" customHeight="1">
      <c r="A2448" s="27" t="s">
        <v>13</v>
      </c>
      <c r="B2448" s="33" t="s">
        <v>9353</v>
      </c>
      <c r="C2448" s="35" t="s">
        <v>69</v>
      </c>
      <c r="D2448" s="28" t="s">
        <v>2639</v>
      </c>
      <c r="E2448" s="107">
        <v>6.8666666666666663</v>
      </c>
      <c r="F2448" s="27" t="s">
        <v>9</v>
      </c>
      <c r="G2448" s="29" t="s">
        <v>8146</v>
      </c>
      <c r="H2448" s="110" t="s">
        <v>6611</v>
      </c>
    </row>
    <row r="2449" spans="1:8" ht="17.25" customHeight="1">
      <c r="A2449" s="27" t="s">
        <v>13</v>
      </c>
      <c r="B2449" s="33" t="s">
        <v>9353</v>
      </c>
      <c r="C2449" s="35" t="s">
        <v>69</v>
      </c>
      <c r="D2449" s="28" t="s">
        <v>2640</v>
      </c>
      <c r="E2449" s="107">
        <v>7.6166666666666663</v>
      </c>
      <c r="F2449" s="27" t="s">
        <v>9</v>
      </c>
      <c r="G2449" s="29" t="s">
        <v>8146</v>
      </c>
      <c r="H2449" s="110" t="s">
        <v>6612</v>
      </c>
    </row>
    <row r="2450" spans="1:8" ht="17.25" customHeight="1">
      <c r="A2450" s="27" t="s">
        <v>13</v>
      </c>
      <c r="B2450" s="33" t="s">
        <v>9353</v>
      </c>
      <c r="C2450" s="35" t="s">
        <v>69</v>
      </c>
      <c r="D2450" s="28" t="s">
        <v>2641</v>
      </c>
      <c r="E2450" s="107">
        <v>6.8833333333333337</v>
      </c>
      <c r="F2450" s="27" t="s">
        <v>9</v>
      </c>
      <c r="G2450" s="29" t="s">
        <v>8146</v>
      </c>
      <c r="H2450" s="110" t="s">
        <v>6613</v>
      </c>
    </row>
    <row r="2451" spans="1:8" ht="17.25" customHeight="1">
      <c r="A2451" s="27" t="s">
        <v>13</v>
      </c>
      <c r="B2451" s="33" t="s">
        <v>9353</v>
      </c>
      <c r="C2451" s="35" t="s">
        <v>69</v>
      </c>
      <c r="D2451" s="28" t="s">
        <v>2642</v>
      </c>
      <c r="E2451" s="107">
        <v>7.2333333333333334</v>
      </c>
      <c r="F2451" s="27" t="s">
        <v>9</v>
      </c>
      <c r="G2451" s="29" t="s">
        <v>8146</v>
      </c>
      <c r="H2451" s="110" t="s">
        <v>6614</v>
      </c>
    </row>
    <row r="2452" spans="1:8" ht="17.25" customHeight="1">
      <c r="A2452" s="27" t="s">
        <v>13</v>
      </c>
      <c r="B2452" s="33" t="s">
        <v>9353</v>
      </c>
      <c r="C2452" s="35" t="s">
        <v>69</v>
      </c>
      <c r="D2452" s="28" t="s">
        <v>2643</v>
      </c>
      <c r="E2452" s="107">
        <v>7.6333333333333337</v>
      </c>
      <c r="F2452" s="27" t="s">
        <v>9</v>
      </c>
      <c r="G2452" s="29" t="s">
        <v>8146</v>
      </c>
      <c r="H2452" s="110" t="s">
        <v>6615</v>
      </c>
    </row>
    <row r="2453" spans="1:8" ht="17.25" customHeight="1">
      <c r="A2453" s="27" t="s">
        <v>13</v>
      </c>
      <c r="B2453" s="33" t="s">
        <v>9353</v>
      </c>
      <c r="C2453" s="35" t="s">
        <v>69</v>
      </c>
      <c r="D2453" s="28" t="s">
        <v>2644</v>
      </c>
      <c r="E2453" s="107">
        <v>7.1333333333333337</v>
      </c>
      <c r="F2453" s="27" t="s">
        <v>9</v>
      </c>
      <c r="G2453" s="29" t="s">
        <v>8146</v>
      </c>
      <c r="H2453" s="110" t="s">
        <v>6616</v>
      </c>
    </row>
    <row r="2454" spans="1:8" ht="17.25" customHeight="1">
      <c r="A2454" s="27" t="s">
        <v>13</v>
      </c>
      <c r="B2454" s="33" t="s">
        <v>9353</v>
      </c>
      <c r="C2454" s="35" t="s">
        <v>69</v>
      </c>
      <c r="D2454" s="28" t="s">
        <v>2645</v>
      </c>
      <c r="E2454" s="107">
        <v>7.1333333333333337</v>
      </c>
      <c r="F2454" s="27" t="s">
        <v>9</v>
      </c>
      <c r="G2454" s="29" t="s">
        <v>8146</v>
      </c>
      <c r="H2454" s="110" t="s">
        <v>6617</v>
      </c>
    </row>
    <row r="2455" spans="1:8" ht="17.25" customHeight="1">
      <c r="A2455" s="27" t="s">
        <v>13</v>
      </c>
      <c r="B2455" s="33" t="s">
        <v>9353</v>
      </c>
      <c r="C2455" s="35" t="s">
        <v>69</v>
      </c>
      <c r="D2455" s="28" t="s">
        <v>2646</v>
      </c>
      <c r="E2455" s="107">
        <v>7.3833333333333337</v>
      </c>
      <c r="F2455" s="27" t="s">
        <v>9</v>
      </c>
      <c r="G2455" s="29" t="s">
        <v>8146</v>
      </c>
      <c r="H2455" s="110" t="s">
        <v>6618</v>
      </c>
    </row>
    <row r="2456" spans="1:8" ht="17.25" customHeight="1">
      <c r="A2456" s="27" t="s">
        <v>13</v>
      </c>
      <c r="B2456" s="33" t="s">
        <v>9353</v>
      </c>
      <c r="C2456" s="35" t="s">
        <v>69</v>
      </c>
      <c r="D2456" s="28" t="s">
        <v>2647</v>
      </c>
      <c r="E2456" s="107">
        <v>6.7833333333333332</v>
      </c>
      <c r="F2456" s="27" t="s">
        <v>9</v>
      </c>
      <c r="G2456" s="29" t="s">
        <v>8146</v>
      </c>
      <c r="H2456" s="110" t="s">
        <v>6619</v>
      </c>
    </row>
    <row r="2457" spans="1:8" ht="17.25" customHeight="1">
      <c r="A2457" s="27" t="s">
        <v>13</v>
      </c>
      <c r="B2457" s="33" t="s">
        <v>9353</v>
      </c>
      <c r="C2457" s="35" t="s">
        <v>69</v>
      </c>
      <c r="D2457" s="28" t="s">
        <v>2648</v>
      </c>
      <c r="E2457" s="107">
        <v>7.6</v>
      </c>
      <c r="F2457" s="27" t="s">
        <v>9</v>
      </c>
      <c r="G2457" s="29" t="s">
        <v>8146</v>
      </c>
      <c r="H2457" s="110" t="s">
        <v>6620</v>
      </c>
    </row>
    <row r="2458" spans="1:8" ht="17.25" customHeight="1">
      <c r="A2458" s="27" t="s">
        <v>13</v>
      </c>
      <c r="B2458" s="33" t="s">
        <v>9353</v>
      </c>
      <c r="C2458" s="35" t="s">
        <v>69</v>
      </c>
      <c r="D2458" s="28" t="s">
        <v>2649</v>
      </c>
      <c r="E2458" s="107">
        <v>6.55</v>
      </c>
      <c r="F2458" s="27" t="s">
        <v>9</v>
      </c>
      <c r="G2458" s="29" t="s">
        <v>8146</v>
      </c>
      <c r="H2458" s="110" t="s">
        <v>6621</v>
      </c>
    </row>
    <row r="2459" spans="1:8" ht="17.25" customHeight="1">
      <c r="A2459" s="27" t="s">
        <v>13</v>
      </c>
      <c r="B2459" s="33" t="s">
        <v>9353</v>
      </c>
      <c r="C2459" s="35" t="s">
        <v>69</v>
      </c>
      <c r="D2459" s="28" t="s">
        <v>2650</v>
      </c>
      <c r="E2459" s="107">
        <v>7.15</v>
      </c>
      <c r="F2459" s="27" t="s">
        <v>9</v>
      </c>
      <c r="G2459" s="29" t="s">
        <v>8146</v>
      </c>
      <c r="H2459" s="110" t="s">
        <v>6622</v>
      </c>
    </row>
    <row r="2460" spans="1:8" ht="17.25" customHeight="1">
      <c r="A2460" s="27" t="s">
        <v>13</v>
      </c>
      <c r="B2460" s="33" t="s">
        <v>9353</v>
      </c>
      <c r="C2460" s="35" t="s">
        <v>69</v>
      </c>
      <c r="D2460" s="28" t="s">
        <v>2651</v>
      </c>
      <c r="E2460" s="107">
        <v>6.85</v>
      </c>
      <c r="F2460" s="27" t="s">
        <v>9</v>
      </c>
      <c r="G2460" s="29" t="s">
        <v>8146</v>
      </c>
      <c r="H2460" s="110" t="s">
        <v>6623</v>
      </c>
    </row>
    <row r="2461" spans="1:8" ht="17.25" customHeight="1">
      <c r="A2461" s="27" t="s">
        <v>13</v>
      </c>
      <c r="B2461" s="33" t="s">
        <v>9351</v>
      </c>
      <c r="C2461" s="35" t="s">
        <v>56</v>
      </c>
      <c r="D2461" s="28" t="s">
        <v>2652</v>
      </c>
      <c r="E2461" s="107">
        <v>5.916666666666667</v>
      </c>
      <c r="F2461" s="27" t="s">
        <v>9</v>
      </c>
      <c r="G2461" s="29" t="s">
        <v>8146</v>
      </c>
      <c r="H2461" s="110" t="s">
        <v>6624</v>
      </c>
    </row>
    <row r="2462" spans="1:8" ht="17.25" customHeight="1">
      <c r="A2462" s="27" t="s">
        <v>13</v>
      </c>
      <c r="B2462" s="33" t="s">
        <v>9351</v>
      </c>
      <c r="C2462" s="35" t="s">
        <v>56</v>
      </c>
      <c r="D2462" s="28" t="s">
        <v>2653</v>
      </c>
      <c r="E2462" s="107">
        <v>7.0666666666666664</v>
      </c>
      <c r="F2462" s="27" t="s">
        <v>9</v>
      </c>
      <c r="G2462" s="29" t="s">
        <v>8146</v>
      </c>
      <c r="H2462" s="110" t="s">
        <v>6625</v>
      </c>
    </row>
    <row r="2463" spans="1:8" ht="17.25" customHeight="1">
      <c r="A2463" s="27" t="s">
        <v>13</v>
      </c>
      <c r="B2463" s="33" t="s">
        <v>9351</v>
      </c>
      <c r="C2463" s="35" t="s">
        <v>56</v>
      </c>
      <c r="D2463" s="28" t="s">
        <v>2654</v>
      </c>
      <c r="E2463" s="107">
        <v>6.15</v>
      </c>
      <c r="F2463" s="27" t="s">
        <v>9</v>
      </c>
      <c r="G2463" s="29" t="s">
        <v>8146</v>
      </c>
      <c r="H2463" s="110" t="s">
        <v>6626</v>
      </c>
    </row>
    <row r="2464" spans="1:8" ht="17.25" customHeight="1">
      <c r="A2464" s="27" t="s">
        <v>13</v>
      </c>
      <c r="B2464" s="33" t="s">
        <v>9351</v>
      </c>
      <c r="C2464" s="35" t="s">
        <v>56</v>
      </c>
      <c r="D2464" s="28" t="s">
        <v>2655</v>
      </c>
      <c r="E2464" s="107">
        <v>6.1833333333333336</v>
      </c>
      <c r="F2464" s="27" t="s">
        <v>9</v>
      </c>
      <c r="G2464" s="29" t="s">
        <v>8146</v>
      </c>
      <c r="H2464" s="110" t="s">
        <v>6627</v>
      </c>
    </row>
    <row r="2465" spans="1:8" ht="17.25" customHeight="1">
      <c r="A2465" s="27" t="s">
        <v>13</v>
      </c>
      <c r="B2465" s="33" t="s">
        <v>9351</v>
      </c>
      <c r="C2465" s="35" t="s">
        <v>56</v>
      </c>
      <c r="D2465" s="28" t="s">
        <v>2656</v>
      </c>
      <c r="E2465" s="107">
        <v>6.65</v>
      </c>
      <c r="F2465" s="27" t="s">
        <v>9</v>
      </c>
      <c r="G2465" s="29" t="s">
        <v>8146</v>
      </c>
      <c r="H2465" s="110" t="s">
        <v>6628</v>
      </c>
    </row>
    <row r="2466" spans="1:8" ht="17.25" customHeight="1">
      <c r="A2466" s="27" t="s">
        <v>13</v>
      </c>
      <c r="B2466" s="33" t="s">
        <v>9351</v>
      </c>
      <c r="C2466" s="35" t="s">
        <v>56</v>
      </c>
      <c r="D2466" s="28" t="s">
        <v>2657</v>
      </c>
      <c r="E2466" s="107">
        <v>7.3666666666666663</v>
      </c>
      <c r="F2466" s="27" t="s">
        <v>9</v>
      </c>
      <c r="G2466" s="29" t="s">
        <v>8146</v>
      </c>
      <c r="H2466" s="110" t="s">
        <v>6629</v>
      </c>
    </row>
    <row r="2467" spans="1:8" ht="17.25" customHeight="1">
      <c r="A2467" s="27" t="s">
        <v>13</v>
      </c>
      <c r="B2467" s="33" t="s">
        <v>9351</v>
      </c>
      <c r="C2467" s="35" t="s">
        <v>56</v>
      </c>
      <c r="D2467" s="28" t="s">
        <v>2658</v>
      </c>
      <c r="E2467" s="107">
        <v>7.5166666666666666</v>
      </c>
      <c r="F2467" s="27" t="s">
        <v>9</v>
      </c>
      <c r="G2467" s="29" t="s">
        <v>8146</v>
      </c>
      <c r="H2467" s="110" t="s">
        <v>6630</v>
      </c>
    </row>
    <row r="2468" spans="1:8" ht="17.25" customHeight="1">
      <c r="A2468" s="27" t="s">
        <v>13</v>
      </c>
      <c r="B2468" s="33" t="s">
        <v>9351</v>
      </c>
      <c r="C2468" s="35" t="s">
        <v>56</v>
      </c>
      <c r="D2468" s="28" t="s">
        <v>2659</v>
      </c>
      <c r="E2468" s="107">
        <v>6.6333333333333337</v>
      </c>
      <c r="F2468" s="27" t="s">
        <v>9</v>
      </c>
      <c r="G2468" s="29" t="s">
        <v>8146</v>
      </c>
      <c r="H2468" s="110" t="s">
        <v>6631</v>
      </c>
    </row>
    <row r="2469" spans="1:8" ht="17.25" customHeight="1">
      <c r="A2469" s="27" t="s">
        <v>13</v>
      </c>
      <c r="B2469" s="33" t="s">
        <v>9351</v>
      </c>
      <c r="C2469" s="35" t="s">
        <v>56</v>
      </c>
      <c r="D2469" s="28" t="s">
        <v>2660</v>
      </c>
      <c r="E2469" s="107">
        <v>4.9833333333333334</v>
      </c>
      <c r="F2469" s="27" t="s">
        <v>9</v>
      </c>
      <c r="G2469" s="29" t="s">
        <v>8146</v>
      </c>
      <c r="H2469" s="110" t="s">
        <v>6632</v>
      </c>
    </row>
    <row r="2470" spans="1:8" ht="17.25" customHeight="1">
      <c r="A2470" s="27" t="s">
        <v>13</v>
      </c>
      <c r="B2470" s="33" t="s">
        <v>9351</v>
      </c>
      <c r="C2470" s="35" t="s">
        <v>56</v>
      </c>
      <c r="D2470" s="28" t="s">
        <v>2661</v>
      </c>
      <c r="E2470" s="107">
        <v>5.9333333333333336</v>
      </c>
      <c r="F2470" s="27" t="s">
        <v>9</v>
      </c>
      <c r="G2470" s="29" t="s">
        <v>8146</v>
      </c>
      <c r="H2470" s="110" t="s">
        <v>6633</v>
      </c>
    </row>
    <row r="2471" spans="1:8" ht="17.25" customHeight="1">
      <c r="A2471" s="27" t="s">
        <v>13</v>
      </c>
      <c r="B2471" s="33" t="s">
        <v>9351</v>
      </c>
      <c r="C2471" s="35" t="s">
        <v>56</v>
      </c>
      <c r="D2471" s="28" t="s">
        <v>2662</v>
      </c>
      <c r="E2471" s="107">
        <v>5.9833333333333334</v>
      </c>
      <c r="F2471" s="27" t="s">
        <v>9</v>
      </c>
      <c r="G2471" s="29" t="s">
        <v>8146</v>
      </c>
      <c r="H2471" s="110" t="s">
        <v>6634</v>
      </c>
    </row>
    <row r="2472" spans="1:8" ht="17.25" customHeight="1">
      <c r="A2472" s="27" t="s">
        <v>13</v>
      </c>
      <c r="B2472" s="33" t="s">
        <v>9351</v>
      </c>
      <c r="C2472" s="35" t="s">
        <v>56</v>
      </c>
      <c r="D2472" s="28" t="s">
        <v>2663</v>
      </c>
      <c r="E2472" s="107">
        <v>5.6833333333333336</v>
      </c>
      <c r="F2472" s="27" t="s">
        <v>9</v>
      </c>
      <c r="G2472" s="29" t="s">
        <v>8146</v>
      </c>
      <c r="H2472" s="110" t="s">
        <v>6635</v>
      </c>
    </row>
    <row r="2473" spans="1:8" ht="17.25" customHeight="1">
      <c r="A2473" s="27" t="s">
        <v>13</v>
      </c>
      <c r="B2473" s="33" t="s">
        <v>9359</v>
      </c>
      <c r="C2473" s="35" t="s">
        <v>56</v>
      </c>
      <c r="D2473" s="28" t="s">
        <v>2664</v>
      </c>
      <c r="E2473" s="107">
        <v>5.85</v>
      </c>
      <c r="F2473" s="27" t="s">
        <v>9</v>
      </c>
      <c r="G2473" s="29" t="s">
        <v>8146</v>
      </c>
      <c r="H2473" s="110" t="s">
        <v>6636</v>
      </c>
    </row>
    <row r="2474" spans="1:8" ht="17.25" customHeight="1">
      <c r="A2474" s="27" t="s">
        <v>13</v>
      </c>
      <c r="B2474" s="33" t="s">
        <v>9361</v>
      </c>
      <c r="C2474" s="35" t="s">
        <v>56</v>
      </c>
      <c r="D2474" s="28" t="s">
        <v>2665</v>
      </c>
      <c r="E2474" s="107">
        <v>7.7166666666666668</v>
      </c>
      <c r="F2474" s="27" t="s">
        <v>9</v>
      </c>
      <c r="G2474" s="29" t="s">
        <v>8146</v>
      </c>
      <c r="H2474" s="110" t="s">
        <v>6637</v>
      </c>
    </row>
    <row r="2475" spans="1:8" ht="17.25" customHeight="1">
      <c r="A2475" s="27" t="s">
        <v>13</v>
      </c>
      <c r="B2475" s="33" t="s">
        <v>9361</v>
      </c>
      <c r="C2475" s="35" t="s">
        <v>56</v>
      </c>
      <c r="D2475" s="28" t="s">
        <v>2666</v>
      </c>
      <c r="E2475" s="107">
        <v>6.7666666666666666</v>
      </c>
      <c r="F2475" s="27" t="s">
        <v>9</v>
      </c>
      <c r="G2475" s="29" t="s">
        <v>8146</v>
      </c>
      <c r="H2475" s="110" t="s">
        <v>6638</v>
      </c>
    </row>
    <row r="2476" spans="1:8" ht="17.25" customHeight="1">
      <c r="A2476" s="27" t="s">
        <v>13</v>
      </c>
      <c r="B2476" s="33" t="s">
        <v>9361</v>
      </c>
      <c r="C2476" s="35" t="s">
        <v>56</v>
      </c>
      <c r="D2476" s="28" t="s">
        <v>2667</v>
      </c>
      <c r="E2476" s="107">
        <v>6.6166666666666663</v>
      </c>
      <c r="F2476" s="27" t="s">
        <v>9</v>
      </c>
      <c r="G2476" s="29" t="s">
        <v>8146</v>
      </c>
      <c r="H2476" s="110" t="s">
        <v>6639</v>
      </c>
    </row>
    <row r="2477" spans="1:8" ht="17.25" customHeight="1">
      <c r="A2477" s="27" t="s">
        <v>13</v>
      </c>
      <c r="B2477" s="33" t="s">
        <v>9361</v>
      </c>
      <c r="C2477" s="35" t="s">
        <v>56</v>
      </c>
      <c r="D2477" s="28" t="s">
        <v>2668</v>
      </c>
      <c r="E2477" s="107">
        <v>5.8</v>
      </c>
      <c r="F2477" s="27" t="s">
        <v>9</v>
      </c>
      <c r="G2477" s="29" t="s">
        <v>8146</v>
      </c>
      <c r="H2477" s="110" t="s">
        <v>6640</v>
      </c>
    </row>
    <row r="2478" spans="1:8" ht="17.25" customHeight="1">
      <c r="A2478" s="27" t="s">
        <v>13</v>
      </c>
      <c r="B2478" s="33" t="s">
        <v>9361</v>
      </c>
      <c r="C2478" s="35" t="s">
        <v>56</v>
      </c>
      <c r="D2478" s="28" t="s">
        <v>2669</v>
      </c>
      <c r="E2478" s="107">
        <v>5.5</v>
      </c>
      <c r="F2478" s="27" t="s">
        <v>9</v>
      </c>
      <c r="G2478" s="29" t="s">
        <v>8146</v>
      </c>
      <c r="H2478" s="110" t="s">
        <v>6641</v>
      </c>
    </row>
    <row r="2479" spans="1:8" ht="17.25" customHeight="1">
      <c r="A2479" s="27" t="s">
        <v>13</v>
      </c>
      <c r="B2479" s="33" t="s">
        <v>9361</v>
      </c>
      <c r="C2479" s="35" t="s">
        <v>56</v>
      </c>
      <c r="D2479" s="28" t="s">
        <v>2670</v>
      </c>
      <c r="E2479" s="107">
        <v>7.083333333333333</v>
      </c>
      <c r="F2479" s="27" t="s">
        <v>9</v>
      </c>
      <c r="G2479" s="29" t="s">
        <v>8146</v>
      </c>
      <c r="H2479" s="110" t="s">
        <v>6642</v>
      </c>
    </row>
    <row r="2480" spans="1:8" ht="17.25" customHeight="1">
      <c r="A2480" s="27" t="s">
        <v>13</v>
      </c>
      <c r="B2480" s="33" t="s">
        <v>9361</v>
      </c>
      <c r="C2480" s="35" t="s">
        <v>56</v>
      </c>
      <c r="D2480" s="28" t="s">
        <v>2671</v>
      </c>
      <c r="E2480" s="107">
        <v>7.0333333333333332</v>
      </c>
      <c r="F2480" s="27" t="s">
        <v>9</v>
      </c>
      <c r="G2480" s="29" t="s">
        <v>8146</v>
      </c>
      <c r="H2480" s="110" t="s">
        <v>6643</v>
      </c>
    </row>
    <row r="2481" spans="1:8" ht="17.25" customHeight="1">
      <c r="A2481" s="27" t="s">
        <v>13</v>
      </c>
      <c r="B2481" s="33" t="s">
        <v>9351</v>
      </c>
      <c r="C2481" s="35" t="s">
        <v>56</v>
      </c>
      <c r="D2481" s="28" t="s">
        <v>2672</v>
      </c>
      <c r="E2481" s="107">
        <v>5.5666666666666664</v>
      </c>
      <c r="F2481" s="27" t="s">
        <v>9</v>
      </c>
      <c r="G2481" s="29" t="s">
        <v>8146</v>
      </c>
      <c r="H2481" s="110" t="s">
        <v>6644</v>
      </c>
    </row>
    <row r="2482" spans="1:8" ht="17.25" customHeight="1">
      <c r="A2482" s="27" t="s">
        <v>13</v>
      </c>
      <c r="B2482" s="33" t="s">
        <v>9351</v>
      </c>
      <c r="C2482" s="35" t="s">
        <v>56</v>
      </c>
      <c r="D2482" s="28" t="s">
        <v>2673</v>
      </c>
      <c r="E2482" s="107">
        <v>7.2833333333333332</v>
      </c>
      <c r="F2482" s="27" t="s">
        <v>9</v>
      </c>
      <c r="G2482" s="29" t="s">
        <v>8146</v>
      </c>
      <c r="H2482" s="110" t="s">
        <v>6645</v>
      </c>
    </row>
    <row r="2483" spans="1:8" ht="17.25" customHeight="1">
      <c r="A2483" s="27" t="s">
        <v>13</v>
      </c>
      <c r="B2483" s="33" t="s">
        <v>9351</v>
      </c>
      <c r="C2483" s="35" t="s">
        <v>56</v>
      </c>
      <c r="D2483" s="28" t="s">
        <v>2674</v>
      </c>
      <c r="E2483" s="107">
        <v>7.9333333333333336</v>
      </c>
      <c r="F2483" s="27" t="s">
        <v>9</v>
      </c>
      <c r="G2483" s="29" t="s">
        <v>8146</v>
      </c>
      <c r="H2483" s="110" t="s">
        <v>6646</v>
      </c>
    </row>
    <row r="2484" spans="1:8" ht="17.25" customHeight="1">
      <c r="A2484" s="27" t="s">
        <v>13</v>
      </c>
      <c r="B2484" s="33" t="s">
        <v>9359</v>
      </c>
      <c r="C2484" s="35" t="s">
        <v>56</v>
      </c>
      <c r="D2484" s="28" t="s">
        <v>2675</v>
      </c>
      <c r="E2484" s="107">
        <v>5.3166666666666664</v>
      </c>
      <c r="F2484" s="27" t="s">
        <v>9</v>
      </c>
      <c r="G2484" s="29" t="s">
        <v>8146</v>
      </c>
      <c r="H2484" s="110" t="s">
        <v>6647</v>
      </c>
    </row>
    <row r="2485" spans="1:8" ht="17.25" customHeight="1">
      <c r="A2485" s="27" t="s">
        <v>13</v>
      </c>
      <c r="B2485" s="33" t="s">
        <v>9359</v>
      </c>
      <c r="C2485" s="35" t="s">
        <v>56</v>
      </c>
      <c r="D2485" s="28" t="s">
        <v>2676</v>
      </c>
      <c r="E2485" s="107">
        <v>6.2</v>
      </c>
      <c r="F2485" s="27" t="s">
        <v>9</v>
      </c>
      <c r="G2485" s="29" t="s">
        <v>8146</v>
      </c>
      <c r="H2485" s="110" t="s">
        <v>6648</v>
      </c>
    </row>
    <row r="2486" spans="1:8" ht="17.25" customHeight="1">
      <c r="A2486" s="27" t="s">
        <v>13</v>
      </c>
      <c r="B2486" s="33" t="s">
        <v>9351</v>
      </c>
      <c r="C2486" s="35" t="s">
        <v>56</v>
      </c>
      <c r="D2486" s="28" t="s">
        <v>2677</v>
      </c>
      <c r="E2486" s="107">
        <v>5.333333333333333</v>
      </c>
      <c r="F2486" s="27" t="s">
        <v>9</v>
      </c>
      <c r="G2486" s="29" t="s">
        <v>8146</v>
      </c>
      <c r="H2486" s="110" t="s">
        <v>6649</v>
      </c>
    </row>
    <row r="2487" spans="1:8" ht="17.25" customHeight="1">
      <c r="A2487" s="27" t="s">
        <v>13</v>
      </c>
      <c r="B2487" s="33" t="s">
        <v>9351</v>
      </c>
      <c r="C2487" s="35" t="s">
        <v>56</v>
      </c>
      <c r="D2487" s="28" t="s">
        <v>2678</v>
      </c>
      <c r="E2487" s="107">
        <v>6.5</v>
      </c>
      <c r="F2487" s="27" t="s">
        <v>9</v>
      </c>
      <c r="G2487" s="29" t="s">
        <v>8146</v>
      </c>
      <c r="H2487" s="110" t="s">
        <v>6650</v>
      </c>
    </row>
    <row r="2488" spans="1:8" ht="17.25" customHeight="1">
      <c r="A2488" s="27" t="s">
        <v>13</v>
      </c>
      <c r="B2488" s="33" t="s">
        <v>9351</v>
      </c>
      <c r="C2488" s="35" t="s">
        <v>56</v>
      </c>
      <c r="D2488" s="28" t="s">
        <v>2679</v>
      </c>
      <c r="E2488" s="107">
        <v>5.85</v>
      </c>
      <c r="F2488" s="27" t="s">
        <v>9</v>
      </c>
      <c r="G2488" s="29" t="s">
        <v>8146</v>
      </c>
      <c r="H2488" s="110" t="s">
        <v>6651</v>
      </c>
    </row>
    <row r="2489" spans="1:8" ht="17.25" customHeight="1">
      <c r="A2489" s="27" t="s">
        <v>13</v>
      </c>
      <c r="B2489" s="33" t="s">
        <v>9351</v>
      </c>
      <c r="C2489" s="35" t="s">
        <v>56</v>
      </c>
      <c r="D2489" s="28" t="s">
        <v>2680</v>
      </c>
      <c r="E2489" s="107">
        <v>6.9333333333333336</v>
      </c>
      <c r="F2489" s="27" t="s">
        <v>9</v>
      </c>
      <c r="G2489" s="29" t="s">
        <v>8146</v>
      </c>
      <c r="H2489" s="110" t="s">
        <v>6652</v>
      </c>
    </row>
    <row r="2490" spans="1:8" ht="17.25" customHeight="1">
      <c r="A2490" s="27" t="s">
        <v>13</v>
      </c>
      <c r="B2490" s="33" t="s">
        <v>9351</v>
      </c>
      <c r="C2490" s="35" t="s">
        <v>56</v>
      </c>
      <c r="D2490" s="28" t="s">
        <v>2681</v>
      </c>
      <c r="E2490" s="107">
        <v>6.0666666666666664</v>
      </c>
      <c r="F2490" s="27" t="s">
        <v>9</v>
      </c>
      <c r="G2490" s="29" t="s">
        <v>8146</v>
      </c>
      <c r="H2490" s="110" t="s">
        <v>6653</v>
      </c>
    </row>
    <row r="2491" spans="1:8" ht="17.25" customHeight="1">
      <c r="A2491" s="27" t="s">
        <v>13</v>
      </c>
      <c r="B2491" s="33" t="s">
        <v>9351</v>
      </c>
      <c r="C2491" s="35" t="s">
        <v>56</v>
      </c>
      <c r="D2491" s="28" t="s">
        <v>2682</v>
      </c>
      <c r="E2491" s="107">
        <v>6.1166666666666663</v>
      </c>
      <c r="F2491" s="27" t="s">
        <v>9</v>
      </c>
      <c r="G2491" s="29" t="s">
        <v>8146</v>
      </c>
      <c r="H2491" s="110" t="s">
        <v>6654</v>
      </c>
    </row>
    <row r="2492" spans="1:8" ht="17.25" customHeight="1">
      <c r="A2492" s="27" t="s">
        <v>13</v>
      </c>
      <c r="B2492" s="33" t="s">
        <v>9351</v>
      </c>
      <c r="C2492" s="35" t="s">
        <v>56</v>
      </c>
      <c r="D2492" s="28" t="s">
        <v>2683</v>
      </c>
      <c r="E2492" s="107">
        <v>6.0333333333333332</v>
      </c>
      <c r="F2492" s="27" t="s">
        <v>9</v>
      </c>
      <c r="G2492" s="29" t="s">
        <v>8146</v>
      </c>
      <c r="H2492" s="110" t="s">
        <v>6655</v>
      </c>
    </row>
    <row r="2493" spans="1:8" ht="17.25" customHeight="1">
      <c r="A2493" s="27" t="s">
        <v>13</v>
      </c>
      <c r="B2493" s="33" t="s">
        <v>9351</v>
      </c>
      <c r="C2493" s="35" t="s">
        <v>56</v>
      </c>
      <c r="D2493" s="28" t="s">
        <v>2684</v>
      </c>
      <c r="E2493" s="107">
        <v>5.0999999999999996</v>
      </c>
      <c r="F2493" s="27" t="s">
        <v>9</v>
      </c>
      <c r="G2493" s="29" t="s">
        <v>8146</v>
      </c>
      <c r="H2493" s="110" t="s">
        <v>6656</v>
      </c>
    </row>
    <row r="2494" spans="1:8" ht="17.25" customHeight="1">
      <c r="A2494" s="27" t="s">
        <v>13</v>
      </c>
      <c r="B2494" s="33" t="s">
        <v>9351</v>
      </c>
      <c r="C2494" s="35" t="s">
        <v>56</v>
      </c>
      <c r="D2494" s="28" t="s">
        <v>2685</v>
      </c>
      <c r="E2494" s="107">
        <v>7.9333333333333336</v>
      </c>
      <c r="F2494" s="27" t="s">
        <v>9</v>
      </c>
      <c r="G2494" s="29" t="s">
        <v>8146</v>
      </c>
      <c r="H2494" s="110" t="s">
        <v>6657</v>
      </c>
    </row>
    <row r="2495" spans="1:8" ht="17.25" customHeight="1">
      <c r="A2495" s="27" t="s">
        <v>13</v>
      </c>
      <c r="B2495" s="33" t="s">
        <v>9351</v>
      </c>
      <c r="C2495" s="35" t="s">
        <v>56</v>
      </c>
      <c r="D2495" s="28" t="s">
        <v>2686</v>
      </c>
      <c r="E2495" s="107">
        <v>5.8666666666666663</v>
      </c>
      <c r="F2495" s="27" t="s">
        <v>9</v>
      </c>
      <c r="G2495" s="29" t="s">
        <v>8146</v>
      </c>
      <c r="H2495" s="110" t="s">
        <v>6658</v>
      </c>
    </row>
    <row r="2496" spans="1:8" ht="17.25" customHeight="1">
      <c r="A2496" s="27" t="s">
        <v>13</v>
      </c>
      <c r="B2496" s="33" t="s">
        <v>9351</v>
      </c>
      <c r="C2496" s="35" t="s">
        <v>56</v>
      </c>
      <c r="D2496" s="28" t="s">
        <v>2687</v>
      </c>
      <c r="E2496" s="107">
        <v>6.6833333333333336</v>
      </c>
      <c r="F2496" s="27" t="s">
        <v>9</v>
      </c>
      <c r="G2496" s="29" t="s">
        <v>8146</v>
      </c>
      <c r="H2496" s="110" t="s">
        <v>6659</v>
      </c>
    </row>
    <row r="2497" spans="1:8" ht="17.25" customHeight="1">
      <c r="A2497" s="27" t="s">
        <v>13</v>
      </c>
      <c r="B2497" s="33" t="s">
        <v>9351</v>
      </c>
      <c r="C2497" s="35" t="s">
        <v>56</v>
      </c>
      <c r="D2497" s="28" t="s">
        <v>2688</v>
      </c>
      <c r="E2497" s="107">
        <v>5.95</v>
      </c>
      <c r="F2497" s="27" t="s">
        <v>9</v>
      </c>
      <c r="G2497" s="29" t="s">
        <v>8146</v>
      </c>
      <c r="H2497" s="110" t="s">
        <v>6660</v>
      </c>
    </row>
    <row r="2498" spans="1:8" ht="17.25" customHeight="1">
      <c r="A2498" s="27" t="s">
        <v>13</v>
      </c>
      <c r="B2498" s="33" t="s">
        <v>9351</v>
      </c>
      <c r="C2498" s="35" t="s">
        <v>56</v>
      </c>
      <c r="D2498" s="28" t="s">
        <v>2689</v>
      </c>
      <c r="E2498" s="107">
        <v>5.8666666666666663</v>
      </c>
      <c r="F2498" s="27" t="s">
        <v>9</v>
      </c>
      <c r="G2498" s="29" t="s">
        <v>8146</v>
      </c>
      <c r="H2498" s="110" t="s">
        <v>6661</v>
      </c>
    </row>
    <row r="2499" spans="1:8" ht="17.25" customHeight="1">
      <c r="A2499" s="27" t="s">
        <v>13</v>
      </c>
      <c r="B2499" s="33" t="s">
        <v>9351</v>
      </c>
      <c r="C2499" s="35" t="s">
        <v>56</v>
      </c>
      <c r="D2499" s="28" t="s">
        <v>2690</v>
      </c>
      <c r="E2499" s="107">
        <v>6.5333333333333332</v>
      </c>
      <c r="F2499" s="27" t="s">
        <v>9</v>
      </c>
      <c r="G2499" s="29" t="s">
        <v>8146</v>
      </c>
      <c r="H2499" s="110" t="s">
        <v>6662</v>
      </c>
    </row>
    <row r="2500" spans="1:8" ht="17.25" customHeight="1">
      <c r="A2500" s="27" t="s">
        <v>13</v>
      </c>
      <c r="B2500" s="33" t="s">
        <v>9351</v>
      </c>
      <c r="C2500" s="35" t="s">
        <v>56</v>
      </c>
      <c r="D2500" s="28" t="s">
        <v>2691</v>
      </c>
      <c r="E2500" s="107">
        <v>6.2</v>
      </c>
      <c r="F2500" s="27" t="s">
        <v>9</v>
      </c>
      <c r="G2500" s="29" t="s">
        <v>8146</v>
      </c>
      <c r="H2500" s="110" t="s">
        <v>6663</v>
      </c>
    </row>
    <row r="2501" spans="1:8" ht="17.25" customHeight="1">
      <c r="A2501" s="27" t="s">
        <v>13</v>
      </c>
      <c r="B2501" s="33" t="s">
        <v>9359</v>
      </c>
      <c r="C2501" s="35" t="s">
        <v>56</v>
      </c>
      <c r="D2501" s="28" t="s">
        <v>2692</v>
      </c>
      <c r="E2501" s="107">
        <v>6.083333333333333</v>
      </c>
      <c r="F2501" s="27" t="s">
        <v>9</v>
      </c>
      <c r="G2501" s="29" t="s">
        <v>8146</v>
      </c>
      <c r="H2501" s="110" t="s">
        <v>6664</v>
      </c>
    </row>
    <row r="2502" spans="1:8" ht="17.25" customHeight="1">
      <c r="A2502" s="27" t="s">
        <v>13</v>
      </c>
      <c r="B2502" s="33" t="s">
        <v>9359</v>
      </c>
      <c r="C2502" s="35" t="s">
        <v>56</v>
      </c>
      <c r="D2502" s="28" t="s">
        <v>2693</v>
      </c>
      <c r="E2502" s="107">
        <v>7.15</v>
      </c>
      <c r="F2502" s="27" t="s">
        <v>9</v>
      </c>
      <c r="G2502" s="29" t="s">
        <v>8146</v>
      </c>
      <c r="H2502" s="110" t="s">
        <v>6665</v>
      </c>
    </row>
    <row r="2503" spans="1:8" ht="17.25" customHeight="1">
      <c r="A2503" s="27" t="s">
        <v>13</v>
      </c>
      <c r="B2503" s="33" t="s">
        <v>9351</v>
      </c>
      <c r="C2503" s="35" t="s">
        <v>56</v>
      </c>
      <c r="D2503" s="28" t="s">
        <v>2694</v>
      </c>
      <c r="E2503" s="107">
        <v>6.6333333333333337</v>
      </c>
      <c r="F2503" s="27" t="s">
        <v>9</v>
      </c>
      <c r="G2503" s="29" t="s">
        <v>8146</v>
      </c>
      <c r="H2503" s="110" t="s">
        <v>6666</v>
      </c>
    </row>
    <row r="2504" spans="1:8" ht="17.25" customHeight="1">
      <c r="A2504" s="27" t="s">
        <v>13</v>
      </c>
      <c r="B2504" s="33" t="s">
        <v>9351</v>
      </c>
      <c r="C2504" s="35" t="s">
        <v>56</v>
      </c>
      <c r="D2504" s="28" t="s">
        <v>2695</v>
      </c>
      <c r="E2504" s="107">
        <v>7.666666666666667</v>
      </c>
      <c r="F2504" s="27" t="s">
        <v>9</v>
      </c>
      <c r="G2504" s="29" t="s">
        <v>8146</v>
      </c>
      <c r="H2504" s="110" t="s">
        <v>6667</v>
      </c>
    </row>
    <row r="2505" spans="1:8" ht="17.25" customHeight="1">
      <c r="A2505" s="27" t="s">
        <v>13</v>
      </c>
      <c r="B2505" s="33" t="s">
        <v>9351</v>
      </c>
      <c r="C2505" s="35" t="s">
        <v>56</v>
      </c>
      <c r="D2505" s="28" t="s">
        <v>2696</v>
      </c>
      <c r="E2505" s="107">
        <v>7.45</v>
      </c>
      <c r="F2505" s="27" t="s">
        <v>9</v>
      </c>
      <c r="G2505" s="29" t="s">
        <v>8146</v>
      </c>
      <c r="H2505" s="110" t="s">
        <v>6668</v>
      </c>
    </row>
    <row r="2506" spans="1:8" ht="17.25" customHeight="1">
      <c r="A2506" s="27" t="s">
        <v>13</v>
      </c>
      <c r="B2506" s="33" t="s">
        <v>9351</v>
      </c>
      <c r="C2506" s="35" t="s">
        <v>56</v>
      </c>
      <c r="D2506" s="28" t="s">
        <v>2697</v>
      </c>
      <c r="E2506" s="107">
        <v>5.8166666666666664</v>
      </c>
      <c r="F2506" s="27" t="s">
        <v>9</v>
      </c>
      <c r="G2506" s="29" t="s">
        <v>8146</v>
      </c>
      <c r="H2506" s="110" t="s">
        <v>6669</v>
      </c>
    </row>
    <row r="2507" spans="1:8" ht="17.25" customHeight="1">
      <c r="A2507" s="27" t="s">
        <v>13</v>
      </c>
      <c r="B2507" s="33" t="s">
        <v>9351</v>
      </c>
      <c r="C2507" s="35" t="s">
        <v>56</v>
      </c>
      <c r="D2507" s="28" t="s">
        <v>2698</v>
      </c>
      <c r="E2507" s="107">
        <v>5.1833333333333336</v>
      </c>
      <c r="F2507" s="27" t="s">
        <v>9</v>
      </c>
      <c r="G2507" s="29" t="s">
        <v>8146</v>
      </c>
      <c r="H2507" s="110" t="s">
        <v>6670</v>
      </c>
    </row>
    <row r="2508" spans="1:8" ht="17.25" customHeight="1">
      <c r="A2508" s="27" t="s">
        <v>13</v>
      </c>
      <c r="B2508" s="33" t="s">
        <v>9351</v>
      </c>
      <c r="C2508" s="35" t="s">
        <v>56</v>
      </c>
      <c r="D2508" s="28" t="s">
        <v>2699</v>
      </c>
      <c r="E2508" s="107">
        <v>5.916666666666667</v>
      </c>
      <c r="F2508" s="27" t="s">
        <v>9</v>
      </c>
      <c r="G2508" s="29" t="s">
        <v>8146</v>
      </c>
      <c r="H2508" s="110" t="s">
        <v>6671</v>
      </c>
    </row>
    <row r="2509" spans="1:8" ht="17.25" customHeight="1">
      <c r="A2509" s="27" t="s">
        <v>13</v>
      </c>
      <c r="B2509" s="33" t="s">
        <v>9351</v>
      </c>
      <c r="C2509" s="35" t="s">
        <v>56</v>
      </c>
      <c r="D2509" s="28" t="s">
        <v>2700</v>
      </c>
      <c r="E2509" s="107">
        <v>5.55</v>
      </c>
      <c r="F2509" s="27" t="s">
        <v>9</v>
      </c>
      <c r="G2509" s="29" t="s">
        <v>8146</v>
      </c>
      <c r="H2509" s="110" t="s">
        <v>6672</v>
      </c>
    </row>
    <row r="2510" spans="1:8" ht="17.25" customHeight="1">
      <c r="A2510" s="27" t="s">
        <v>13</v>
      </c>
      <c r="B2510" s="33" t="s">
        <v>9351</v>
      </c>
      <c r="C2510" s="35" t="s">
        <v>56</v>
      </c>
      <c r="D2510" s="28" t="s">
        <v>2701</v>
      </c>
      <c r="E2510" s="107">
        <v>6.1333333333333337</v>
      </c>
      <c r="F2510" s="27" t="s">
        <v>9</v>
      </c>
      <c r="G2510" s="29" t="s">
        <v>8146</v>
      </c>
      <c r="H2510" s="110" t="s">
        <v>6673</v>
      </c>
    </row>
    <row r="2511" spans="1:8" ht="17.25" customHeight="1">
      <c r="A2511" s="27" t="s">
        <v>13</v>
      </c>
      <c r="B2511" s="33" t="s">
        <v>9351</v>
      </c>
      <c r="C2511" s="35" t="s">
        <v>56</v>
      </c>
      <c r="D2511" s="28" t="s">
        <v>2702</v>
      </c>
      <c r="E2511" s="107">
        <v>5.5166666666666666</v>
      </c>
      <c r="F2511" s="27" t="s">
        <v>9</v>
      </c>
      <c r="G2511" s="29" t="s">
        <v>8146</v>
      </c>
      <c r="H2511" s="110" t="s">
        <v>6674</v>
      </c>
    </row>
    <row r="2512" spans="1:8" ht="17.25" customHeight="1">
      <c r="A2512" s="27" t="s">
        <v>13</v>
      </c>
      <c r="B2512" s="33" t="s">
        <v>9351</v>
      </c>
      <c r="C2512" s="35" t="s">
        <v>56</v>
      </c>
      <c r="D2512" s="28" t="s">
        <v>2703</v>
      </c>
      <c r="E2512" s="107">
        <v>5.6166666666666663</v>
      </c>
      <c r="F2512" s="27" t="s">
        <v>9</v>
      </c>
      <c r="G2512" s="29" t="s">
        <v>8146</v>
      </c>
      <c r="H2512" s="110" t="s">
        <v>6675</v>
      </c>
    </row>
    <row r="2513" spans="1:8" ht="17.25" customHeight="1">
      <c r="A2513" s="27" t="s">
        <v>13</v>
      </c>
      <c r="B2513" s="33" t="s">
        <v>9351</v>
      </c>
      <c r="C2513" s="35" t="s">
        <v>56</v>
      </c>
      <c r="D2513" s="28" t="s">
        <v>2704</v>
      </c>
      <c r="E2513" s="107">
        <v>6.45</v>
      </c>
      <c r="F2513" s="27" t="s">
        <v>9</v>
      </c>
      <c r="G2513" s="29" t="s">
        <v>8146</v>
      </c>
      <c r="H2513" s="110" t="s">
        <v>6676</v>
      </c>
    </row>
    <row r="2514" spans="1:8" ht="17.25" customHeight="1">
      <c r="A2514" s="27" t="s">
        <v>13</v>
      </c>
      <c r="B2514" s="33" t="s">
        <v>9351</v>
      </c>
      <c r="C2514" s="35" t="s">
        <v>56</v>
      </c>
      <c r="D2514" s="28" t="s">
        <v>2705</v>
      </c>
      <c r="E2514" s="107">
        <v>6.0333333333333332</v>
      </c>
      <c r="F2514" s="27" t="s">
        <v>9</v>
      </c>
      <c r="G2514" s="29" t="s">
        <v>8146</v>
      </c>
      <c r="H2514" s="110" t="s">
        <v>6677</v>
      </c>
    </row>
    <row r="2515" spans="1:8" ht="17.25" customHeight="1">
      <c r="A2515" s="27" t="s">
        <v>13</v>
      </c>
      <c r="B2515" s="33" t="s">
        <v>9351</v>
      </c>
      <c r="C2515" s="35" t="s">
        <v>56</v>
      </c>
      <c r="D2515" s="28" t="s">
        <v>2706</v>
      </c>
      <c r="E2515" s="107">
        <v>6.1333333333333337</v>
      </c>
      <c r="F2515" s="27" t="s">
        <v>9</v>
      </c>
      <c r="G2515" s="29" t="s">
        <v>8146</v>
      </c>
      <c r="H2515" s="110" t="s">
        <v>6678</v>
      </c>
    </row>
    <row r="2516" spans="1:8" ht="17.25" customHeight="1">
      <c r="A2516" s="27" t="s">
        <v>13</v>
      </c>
      <c r="B2516" s="33" t="s">
        <v>9351</v>
      </c>
      <c r="C2516" s="35" t="s">
        <v>56</v>
      </c>
      <c r="D2516" s="28" t="s">
        <v>2707</v>
      </c>
      <c r="E2516" s="107">
        <v>5.5333333333333332</v>
      </c>
      <c r="F2516" s="27" t="s">
        <v>9</v>
      </c>
      <c r="G2516" s="29" t="s">
        <v>8146</v>
      </c>
      <c r="H2516" s="110" t="s">
        <v>6679</v>
      </c>
    </row>
    <row r="2517" spans="1:8" ht="17.25" customHeight="1">
      <c r="A2517" s="27" t="s">
        <v>13</v>
      </c>
      <c r="B2517" s="33" t="s">
        <v>9351</v>
      </c>
      <c r="C2517" s="35" t="s">
        <v>56</v>
      </c>
      <c r="D2517" s="28" t="s">
        <v>2708</v>
      </c>
      <c r="E2517" s="107">
        <v>5.4666666666666668</v>
      </c>
      <c r="F2517" s="27" t="s">
        <v>9</v>
      </c>
      <c r="G2517" s="29" t="s">
        <v>8146</v>
      </c>
      <c r="H2517" s="110" t="s">
        <v>6680</v>
      </c>
    </row>
    <row r="2518" spans="1:8" ht="17.25" customHeight="1">
      <c r="A2518" s="27" t="s">
        <v>13</v>
      </c>
      <c r="B2518" s="33" t="s">
        <v>9351</v>
      </c>
      <c r="C2518" s="35" t="s">
        <v>56</v>
      </c>
      <c r="D2518" s="28" t="s">
        <v>2709</v>
      </c>
      <c r="E2518" s="107">
        <v>5.833333333333333</v>
      </c>
      <c r="F2518" s="27" t="s">
        <v>9</v>
      </c>
      <c r="G2518" s="29" t="s">
        <v>8146</v>
      </c>
      <c r="H2518" s="110" t="s">
        <v>6681</v>
      </c>
    </row>
    <row r="2519" spans="1:8" ht="17.25" customHeight="1">
      <c r="A2519" s="27" t="s">
        <v>13</v>
      </c>
      <c r="B2519" s="33" t="s">
        <v>9351</v>
      </c>
      <c r="C2519" s="35" t="s">
        <v>56</v>
      </c>
      <c r="D2519" s="28" t="s">
        <v>2710</v>
      </c>
      <c r="E2519" s="107">
        <v>8.4499999999999993</v>
      </c>
      <c r="F2519" s="27" t="s">
        <v>9</v>
      </c>
      <c r="G2519" s="29" t="s">
        <v>8146</v>
      </c>
      <c r="H2519" s="110" t="s">
        <v>6682</v>
      </c>
    </row>
    <row r="2520" spans="1:8" ht="17.25" customHeight="1">
      <c r="A2520" s="27" t="s">
        <v>13</v>
      </c>
      <c r="B2520" s="33" t="s">
        <v>9351</v>
      </c>
      <c r="C2520" s="35" t="s">
        <v>56</v>
      </c>
      <c r="D2520" s="28" t="s">
        <v>2711</v>
      </c>
      <c r="E2520" s="107">
        <v>6.85</v>
      </c>
      <c r="F2520" s="27" t="s">
        <v>9</v>
      </c>
      <c r="G2520" s="29" t="s">
        <v>8146</v>
      </c>
      <c r="H2520" s="110" t="s">
        <v>6683</v>
      </c>
    </row>
    <row r="2521" spans="1:8" ht="17.25" customHeight="1">
      <c r="A2521" s="27" t="s">
        <v>13</v>
      </c>
      <c r="B2521" s="33" t="s">
        <v>9351</v>
      </c>
      <c r="C2521" s="35" t="s">
        <v>56</v>
      </c>
      <c r="D2521" s="28" t="s">
        <v>2712</v>
      </c>
      <c r="E2521" s="107">
        <v>7.4666666666666668</v>
      </c>
      <c r="F2521" s="27" t="s">
        <v>9</v>
      </c>
      <c r="G2521" s="29" t="s">
        <v>8146</v>
      </c>
      <c r="H2521" s="110" t="s">
        <v>6684</v>
      </c>
    </row>
    <row r="2522" spans="1:8" ht="17.25" customHeight="1">
      <c r="A2522" s="27" t="s">
        <v>13</v>
      </c>
      <c r="B2522" s="33" t="s">
        <v>9351</v>
      </c>
      <c r="C2522" s="35" t="s">
        <v>56</v>
      </c>
      <c r="D2522" s="28" t="s">
        <v>2713</v>
      </c>
      <c r="E2522" s="107">
        <v>6.95</v>
      </c>
      <c r="F2522" s="27" t="s">
        <v>9</v>
      </c>
      <c r="G2522" s="29" t="s">
        <v>8146</v>
      </c>
      <c r="H2522" s="110" t="s">
        <v>6685</v>
      </c>
    </row>
    <row r="2523" spans="1:8" ht="17.25" customHeight="1">
      <c r="A2523" s="27" t="s">
        <v>13</v>
      </c>
      <c r="B2523" s="33" t="s">
        <v>9351</v>
      </c>
      <c r="C2523" s="35" t="s">
        <v>56</v>
      </c>
      <c r="D2523" s="28" t="s">
        <v>2714</v>
      </c>
      <c r="E2523" s="107">
        <v>6.4833333333333334</v>
      </c>
      <c r="F2523" s="27" t="s">
        <v>9</v>
      </c>
      <c r="G2523" s="29" t="s">
        <v>8146</v>
      </c>
      <c r="H2523" s="110" t="s">
        <v>6686</v>
      </c>
    </row>
    <row r="2524" spans="1:8" ht="17.25" customHeight="1">
      <c r="A2524" s="27" t="s">
        <v>13</v>
      </c>
      <c r="B2524" s="33" t="s">
        <v>9351</v>
      </c>
      <c r="C2524" s="35" t="s">
        <v>56</v>
      </c>
      <c r="D2524" s="28" t="s">
        <v>2715</v>
      </c>
      <c r="E2524" s="107">
        <v>6.8666666666666663</v>
      </c>
      <c r="F2524" s="27" t="s">
        <v>9</v>
      </c>
      <c r="G2524" s="29" t="s">
        <v>8146</v>
      </c>
      <c r="H2524" s="110" t="s">
        <v>6687</v>
      </c>
    </row>
    <row r="2525" spans="1:8" ht="17.25" customHeight="1">
      <c r="A2525" s="27" t="s">
        <v>13</v>
      </c>
      <c r="B2525" s="33" t="s">
        <v>9351</v>
      </c>
      <c r="C2525" s="35" t="s">
        <v>56</v>
      </c>
      <c r="D2525" s="28" t="s">
        <v>2716</v>
      </c>
      <c r="E2525" s="107">
        <v>8.4499999999999993</v>
      </c>
      <c r="F2525" s="27" t="s">
        <v>9</v>
      </c>
      <c r="G2525" s="29" t="s">
        <v>8146</v>
      </c>
      <c r="H2525" s="110" t="s">
        <v>6688</v>
      </c>
    </row>
    <row r="2526" spans="1:8" ht="17.25" customHeight="1">
      <c r="A2526" s="27" t="s">
        <v>13</v>
      </c>
      <c r="B2526" s="33" t="s">
        <v>9351</v>
      </c>
      <c r="C2526" s="35" t="s">
        <v>56</v>
      </c>
      <c r="D2526" s="28" t="s">
        <v>2717</v>
      </c>
      <c r="E2526" s="107">
        <v>6.1833333333333336</v>
      </c>
      <c r="F2526" s="27" t="s">
        <v>9</v>
      </c>
      <c r="G2526" s="29" t="s">
        <v>8146</v>
      </c>
      <c r="H2526" s="110" t="s">
        <v>6689</v>
      </c>
    </row>
    <row r="2527" spans="1:8" ht="17.25" customHeight="1">
      <c r="A2527" s="27" t="s">
        <v>13</v>
      </c>
      <c r="B2527" s="33" t="s">
        <v>9351</v>
      </c>
      <c r="C2527" s="35" t="s">
        <v>56</v>
      </c>
      <c r="D2527" s="28" t="s">
        <v>2718</v>
      </c>
      <c r="E2527" s="107">
        <v>6.5</v>
      </c>
      <c r="F2527" s="27" t="s">
        <v>9</v>
      </c>
      <c r="G2527" s="29" t="s">
        <v>8146</v>
      </c>
      <c r="H2527" s="110" t="s">
        <v>6690</v>
      </c>
    </row>
    <row r="2528" spans="1:8" ht="17.25" customHeight="1">
      <c r="A2528" s="27" t="s">
        <v>13</v>
      </c>
      <c r="B2528" s="33" t="s">
        <v>9351</v>
      </c>
      <c r="C2528" s="35" t="s">
        <v>56</v>
      </c>
      <c r="D2528" s="28" t="s">
        <v>2719</v>
      </c>
      <c r="E2528" s="107">
        <v>6.4833333333333334</v>
      </c>
      <c r="F2528" s="27" t="s">
        <v>9</v>
      </c>
      <c r="G2528" s="29" t="s">
        <v>8146</v>
      </c>
      <c r="H2528" s="110" t="s">
        <v>6691</v>
      </c>
    </row>
    <row r="2529" spans="1:8" ht="17.25" customHeight="1">
      <c r="A2529" s="27" t="s">
        <v>13</v>
      </c>
      <c r="B2529" s="33" t="s">
        <v>9351</v>
      </c>
      <c r="C2529" s="35" t="s">
        <v>56</v>
      </c>
      <c r="D2529" s="28" t="s">
        <v>2720</v>
      </c>
      <c r="E2529" s="107">
        <v>6.3833333333333337</v>
      </c>
      <c r="F2529" s="27" t="s">
        <v>9</v>
      </c>
      <c r="G2529" s="29" t="s">
        <v>8146</v>
      </c>
      <c r="H2529" s="110" t="s">
        <v>6692</v>
      </c>
    </row>
    <row r="2530" spans="1:8" ht="17.25" customHeight="1">
      <c r="A2530" s="27" t="s">
        <v>13</v>
      </c>
      <c r="B2530" s="33" t="s">
        <v>9351</v>
      </c>
      <c r="C2530" s="35" t="s">
        <v>56</v>
      </c>
      <c r="D2530" s="28" t="s">
        <v>2721</v>
      </c>
      <c r="E2530" s="107">
        <v>6.916666666666667</v>
      </c>
      <c r="F2530" s="27" t="s">
        <v>9</v>
      </c>
      <c r="G2530" s="29" t="s">
        <v>8146</v>
      </c>
      <c r="H2530" s="110" t="s">
        <v>6693</v>
      </c>
    </row>
    <row r="2531" spans="1:8" ht="17.25" customHeight="1">
      <c r="A2531" s="27" t="s">
        <v>13</v>
      </c>
      <c r="B2531" s="33" t="s">
        <v>9351</v>
      </c>
      <c r="C2531" s="35" t="s">
        <v>56</v>
      </c>
      <c r="D2531" s="28" t="s">
        <v>2722</v>
      </c>
      <c r="E2531" s="107">
        <v>6.7166666666666668</v>
      </c>
      <c r="F2531" s="27" t="s">
        <v>9</v>
      </c>
      <c r="G2531" s="29" t="s">
        <v>8146</v>
      </c>
      <c r="H2531" s="110" t="s">
        <v>6694</v>
      </c>
    </row>
    <row r="2532" spans="1:8" ht="17.25" customHeight="1">
      <c r="A2532" s="27" t="s">
        <v>13</v>
      </c>
      <c r="B2532" s="33" t="s">
        <v>9351</v>
      </c>
      <c r="C2532" s="35" t="s">
        <v>56</v>
      </c>
      <c r="D2532" s="28" t="s">
        <v>2723</v>
      </c>
      <c r="E2532" s="107">
        <v>7.15</v>
      </c>
      <c r="F2532" s="27" t="s">
        <v>9</v>
      </c>
      <c r="G2532" s="29" t="s">
        <v>8146</v>
      </c>
      <c r="H2532" s="110" t="s">
        <v>6695</v>
      </c>
    </row>
    <row r="2533" spans="1:8" ht="17.25" customHeight="1">
      <c r="A2533" s="27" t="s">
        <v>13</v>
      </c>
      <c r="B2533" s="33" t="s">
        <v>9351</v>
      </c>
      <c r="C2533" s="35" t="s">
        <v>56</v>
      </c>
      <c r="D2533" s="28" t="s">
        <v>2724</v>
      </c>
      <c r="E2533" s="107">
        <v>7.0333333333333332</v>
      </c>
      <c r="F2533" s="27" t="s">
        <v>9</v>
      </c>
      <c r="G2533" s="29" t="s">
        <v>8146</v>
      </c>
      <c r="H2533" s="110" t="s">
        <v>6696</v>
      </c>
    </row>
    <row r="2534" spans="1:8" ht="17.25" customHeight="1">
      <c r="A2534" s="27" t="s">
        <v>13</v>
      </c>
      <c r="B2534" s="33" t="s">
        <v>9351</v>
      </c>
      <c r="C2534" s="35" t="s">
        <v>56</v>
      </c>
      <c r="D2534" s="28" t="s">
        <v>2725</v>
      </c>
      <c r="E2534" s="107">
        <v>6.2666666666666666</v>
      </c>
      <c r="F2534" s="27" t="s">
        <v>9</v>
      </c>
      <c r="G2534" s="29" t="s">
        <v>8146</v>
      </c>
      <c r="H2534" s="110" t="s">
        <v>6697</v>
      </c>
    </row>
    <row r="2535" spans="1:8" ht="17.25" customHeight="1">
      <c r="A2535" s="27" t="s">
        <v>13</v>
      </c>
      <c r="B2535" s="33" t="s">
        <v>9351</v>
      </c>
      <c r="C2535" s="35" t="s">
        <v>56</v>
      </c>
      <c r="D2535" s="28" t="s">
        <v>2726</v>
      </c>
      <c r="E2535" s="107">
        <v>6.833333333333333</v>
      </c>
      <c r="F2535" s="27" t="s">
        <v>9</v>
      </c>
      <c r="G2535" s="29" t="s">
        <v>8146</v>
      </c>
      <c r="H2535" s="110" t="s">
        <v>6698</v>
      </c>
    </row>
    <row r="2536" spans="1:8" ht="17.25" customHeight="1">
      <c r="A2536" s="27" t="s">
        <v>13</v>
      </c>
      <c r="B2536" s="33" t="s">
        <v>9351</v>
      </c>
      <c r="C2536" s="35" t="s">
        <v>56</v>
      </c>
      <c r="D2536" s="28" t="s">
        <v>2727</v>
      </c>
      <c r="E2536" s="107">
        <v>6.2</v>
      </c>
      <c r="F2536" s="27" t="s">
        <v>9</v>
      </c>
      <c r="G2536" s="29" t="s">
        <v>8146</v>
      </c>
      <c r="H2536" s="110" t="s">
        <v>6699</v>
      </c>
    </row>
    <row r="2537" spans="1:8" ht="17.25" customHeight="1">
      <c r="A2537" s="27" t="s">
        <v>13</v>
      </c>
      <c r="B2537" s="33" t="s">
        <v>9351</v>
      </c>
      <c r="C2537" s="35" t="s">
        <v>56</v>
      </c>
      <c r="D2537" s="28" t="s">
        <v>2728</v>
      </c>
      <c r="E2537" s="107">
        <v>6.833333333333333</v>
      </c>
      <c r="F2537" s="27" t="s">
        <v>9</v>
      </c>
      <c r="G2537" s="29" t="s">
        <v>8146</v>
      </c>
      <c r="H2537" s="110" t="s">
        <v>6700</v>
      </c>
    </row>
    <row r="2538" spans="1:8" ht="17.25" customHeight="1">
      <c r="A2538" s="27" t="s">
        <v>13</v>
      </c>
      <c r="B2538" s="33" t="s">
        <v>9351</v>
      </c>
      <c r="C2538" s="35" t="s">
        <v>56</v>
      </c>
      <c r="D2538" s="28" t="s">
        <v>2729</v>
      </c>
      <c r="E2538" s="107">
        <v>5.7</v>
      </c>
      <c r="F2538" s="27" t="s">
        <v>9</v>
      </c>
      <c r="G2538" s="29" t="s">
        <v>8146</v>
      </c>
      <c r="H2538" s="110" t="s">
        <v>6701</v>
      </c>
    </row>
    <row r="2539" spans="1:8" ht="17.25" customHeight="1">
      <c r="A2539" s="27" t="s">
        <v>13</v>
      </c>
      <c r="B2539" s="33" t="s">
        <v>9351</v>
      </c>
      <c r="C2539" s="35" t="s">
        <v>56</v>
      </c>
      <c r="D2539" s="28" t="s">
        <v>2730</v>
      </c>
      <c r="E2539" s="107">
        <v>6.2833333333333332</v>
      </c>
      <c r="F2539" s="27" t="s">
        <v>9</v>
      </c>
      <c r="G2539" s="29" t="s">
        <v>8146</v>
      </c>
      <c r="H2539" s="110" t="s">
        <v>6702</v>
      </c>
    </row>
    <row r="2540" spans="1:8" ht="17.25" customHeight="1">
      <c r="A2540" s="27" t="s">
        <v>13</v>
      </c>
      <c r="B2540" s="33" t="s">
        <v>9351</v>
      </c>
      <c r="C2540" s="35" t="s">
        <v>56</v>
      </c>
      <c r="D2540" s="28" t="s">
        <v>2731</v>
      </c>
      <c r="E2540" s="107">
        <v>5.166666666666667</v>
      </c>
      <c r="F2540" s="27" t="s">
        <v>9</v>
      </c>
      <c r="G2540" s="29" t="s">
        <v>8146</v>
      </c>
      <c r="H2540" s="110" t="s">
        <v>6703</v>
      </c>
    </row>
    <row r="2541" spans="1:8" ht="17.25" customHeight="1">
      <c r="A2541" s="27" t="s">
        <v>13</v>
      </c>
      <c r="B2541" s="33" t="s">
        <v>9351</v>
      </c>
      <c r="C2541" s="35" t="s">
        <v>56</v>
      </c>
      <c r="D2541" s="28" t="s">
        <v>2732</v>
      </c>
      <c r="E2541" s="107">
        <v>5.3666666666666663</v>
      </c>
      <c r="F2541" s="27" t="s">
        <v>9</v>
      </c>
      <c r="G2541" s="29" t="s">
        <v>8146</v>
      </c>
      <c r="H2541" s="110" t="s">
        <v>6704</v>
      </c>
    </row>
    <row r="2542" spans="1:8" ht="17.25" customHeight="1">
      <c r="A2542" s="27" t="s">
        <v>13</v>
      </c>
      <c r="B2542" s="33" t="s">
        <v>9351</v>
      </c>
      <c r="C2542" s="35" t="s">
        <v>56</v>
      </c>
      <c r="D2542" s="28" t="s">
        <v>2733</v>
      </c>
      <c r="E2542" s="107">
        <v>5.45</v>
      </c>
      <c r="F2542" s="27" t="s">
        <v>9</v>
      </c>
      <c r="G2542" s="29" t="s">
        <v>8146</v>
      </c>
      <c r="H2542" s="110" t="s">
        <v>6705</v>
      </c>
    </row>
    <row r="2543" spans="1:8" ht="17.25" customHeight="1">
      <c r="A2543" s="27" t="s">
        <v>13</v>
      </c>
      <c r="B2543" s="33" t="s">
        <v>9351</v>
      </c>
      <c r="C2543" s="35" t="s">
        <v>56</v>
      </c>
      <c r="D2543" s="28" t="s">
        <v>2734</v>
      </c>
      <c r="E2543" s="107">
        <v>6.0666666666666664</v>
      </c>
      <c r="F2543" s="27" t="s">
        <v>9</v>
      </c>
      <c r="G2543" s="29" t="s">
        <v>8146</v>
      </c>
      <c r="H2543" s="110" t="s">
        <v>6706</v>
      </c>
    </row>
    <row r="2544" spans="1:8" ht="17.25" customHeight="1">
      <c r="A2544" s="27" t="s">
        <v>13</v>
      </c>
      <c r="B2544" s="33" t="s">
        <v>9351</v>
      </c>
      <c r="C2544" s="35" t="s">
        <v>56</v>
      </c>
      <c r="D2544" s="28" t="s">
        <v>2735</v>
      </c>
      <c r="E2544" s="107">
        <v>7.25</v>
      </c>
      <c r="F2544" s="27" t="s">
        <v>9</v>
      </c>
      <c r="G2544" s="29" t="s">
        <v>8146</v>
      </c>
      <c r="H2544" s="110" t="s">
        <v>6707</v>
      </c>
    </row>
    <row r="2545" spans="1:8" ht="17.25" customHeight="1">
      <c r="A2545" s="27" t="s">
        <v>13</v>
      </c>
      <c r="B2545" s="33" t="s">
        <v>9351</v>
      </c>
      <c r="C2545" s="35" t="s">
        <v>56</v>
      </c>
      <c r="D2545" s="28" t="s">
        <v>2736</v>
      </c>
      <c r="E2545" s="107">
        <v>6.15</v>
      </c>
      <c r="F2545" s="27" t="s">
        <v>9</v>
      </c>
      <c r="G2545" s="29" t="s">
        <v>8146</v>
      </c>
      <c r="H2545" s="110" t="s">
        <v>6708</v>
      </c>
    </row>
    <row r="2546" spans="1:8" ht="17.25" customHeight="1">
      <c r="A2546" s="27" t="s">
        <v>13</v>
      </c>
      <c r="B2546" s="33" t="s">
        <v>9351</v>
      </c>
      <c r="C2546" s="35" t="s">
        <v>56</v>
      </c>
      <c r="D2546" s="28" t="s">
        <v>2737</v>
      </c>
      <c r="E2546" s="107">
        <v>7</v>
      </c>
      <c r="F2546" s="27" t="s">
        <v>9</v>
      </c>
      <c r="G2546" s="29" t="s">
        <v>8146</v>
      </c>
      <c r="H2546" s="110" t="s">
        <v>6709</v>
      </c>
    </row>
    <row r="2547" spans="1:8" ht="17.25" customHeight="1">
      <c r="A2547" s="27" t="s">
        <v>13</v>
      </c>
      <c r="B2547" s="33" t="s">
        <v>9361</v>
      </c>
      <c r="C2547" s="35" t="s">
        <v>56</v>
      </c>
      <c r="D2547" s="28" t="s">
        <v>2738</v>
      </c>
      <c r="E2547" s="107">
        <v>6.5166666666666666</v>
      </c>
      <c r="F2547" s="27" t="s">
        <v>9</v>
      </c>
      <c r="G2547" s="29" t="s">
        <v>8146</v>
      </c>
      <c r="H2547" s="110" t="s">
        <v>6710</v>
      </c>
    </row>
    <row r="2548" spans="1:8" ht="17.25" customHeight="1">
      <c r="A2548" s="27" t="s">
        <v>13</v>
      </c>
      <c r="B2548" s="33" t="s">
        <v>9353</v>
      </c>
      <c r="C2548" s="35" t="s">
        <v>163</v>
      </c>
      <c r="D2548" s="28" t="s">
        <v>2739</v>
      </c>
      <c r="E2548" s="107">
        <v>7.7666666666666666</v>
      </c>
      <c r="F2548" s="27" t="s">
        <v>9</v>
      </c>
      <c r="G2548" s="29" t="s">
        <v>8146</v>
      </c>
      <c r="H2548" s="110" t="s">
        <v>6711</v>
      </c>
    </row>
    <row r="2549" spans="1:8" ht="17.25" customHeight="1">
      <c r="A2549" s="27" t="s">
        <v>13</v>
      </c>
      <c r="B2549" s="33" t="s">
        <v>9353</v>
      </c>
      <c r="C2549" s="35" t="s">
        <v>163</v>
      </c>
      <c r="D2549" s="28" t="s">
        <v>2740</v>
      </c>
      <c r="E2549" s="107">
        <v>7.5</v>
      </c>
      <c r="F2549" s="27" t="s">
        <v>9</v>
      </c>
      <c r="G2549" s="29" t="s">
        <v>8146</v>
      </c>
      <c r="H2549" s="110" t="s">
        <v>6712</v>
      </c>
    </row>
    <row r="2550" spans="1:8" ht="17.25" customHeight="1">
      <c r="A2550" s="27" t="s">
        <v>13</v>
      </c>
      <c r="B2550" s="33" t="s">
        <v>9353</v>
      </c>
      <c r="C2550" s="35" t="s">
        <v>163</v>
      </c>
      <c r="D2550" s="28" t="s">
        <v>2741</v>
      </c>
      <c r="E2550" s="107">
        <v>7.9666666666666668</v>
      </c>
      <c r="F2550" s="27" t="s">
        <v>9</v>
      </c>
      <c r="G2550" s="29" t="s">
        <v>8146</v>
      </c>
      <c r="H2550" s="110" t="s">
        <v>6713</v>
      </c>
    </row>
    <row r="2551" spans="1:8" ht="17.25" customHeight="1">
      <c r="A2551" s="27" t="s">
        <v>13</v>
      </c>
      <c r="B2551" s="33" t="s">
        <v>9353</v>
      </c>
      <c r="C2551" s="35" t="s">
        <v>163</v>
      </c>
      <c r="D2551" s="28" t="s">
        <v>2742</v>
      </c>
      <c r="E2551" s="107">
        <v>7.833333333333333</v>
      </c>
      <c r="F2551" s="27" t="s">
        <v>9</v>
      </c>
      <c r="G2551" s="29" t="s">
        <v>8146</v>
      </c>
      <c r="H2551" s="110" t="s">
        <v>6714</v>
      </c>
    </row>
    <row r="2552" spans="1:8" ht="17.25" customHeight="1">
      <c r="A2552" s="27" t="s">
        <v>13</v>
      </c>
      <c r="B2552" s="33" t="s">
        <v>9353</v>
      </c>
      <c r="C2552" s="35" t="s">
        <v>163</v>
      </c>
      <c r="D2552" s="28" t="s">
        <v>2743</v>
      </c>
      <c r="E2552" s="107">
        <v>7.85</v>
      </c>
      <c r="F2552" s="27" t="s">
        <v>9</v>
      </c>
      <c r="G2552" s="29" t="s">
        <v>8146</v>
      </c>
      <c r="H2552" s="110" t="s">
        <v>6715</v>
      </c>
    </row>
    <row r="2553" spans="1:8" ht="17.25" customHeight="1">
      <c r="A2553" s="27" t="s">
        <v>13</v>
      </c>
      <c r="B2553" s="33" t="s">
        <v>9353</v>
      </c>
      <c r="C2553" s="35" t="s">
        <v>163</v>
      </c>
      <c r="D2553" s="28" t="s">
        <v>2744</v>
      </c>
      <c r="E2553" s="107">
        <v>7.6833333333333336</v>
      </c>
      <c r="F2553" s="27" t="s">
        <v>9</v>
      </c>
      <c r="G2553" s="29" t="s">
        <v>8146</v>
      </c>
      <c r="H2553" s="110" t="s">
        <v>6716</v>
      </c>
    </row>
    <row r="2554" spans="1:8" ht="17.25" customHeight="1">
      <c r="A2554" s="27" t="s">
        <v>13</v>
      </c>
      <c r="B2554" s="33" t="s">
        <v>9353</v>
      </c>
      <c r="C2554" s="35" t="s">
        <v>163</v>
      </c>
      <c r="D2554" s="28" t="s">
        <v>2745</v>
      </c>
      <c r="E2554" s="107">
        <v>7.9666666666666668</v>
      </c>
      <c r="F2554" s="27" t="s">
        <v>9</v>
      </c>
      <c r="G2554" s="29" t="s">
        <v>8146</v>
      </c>
      <c r="H2554" s="110" t="s">
        <v>6717</v>
      </c>
    </row>
    <row r="2555" spans="1:8" ht="17.25" customHeight="1">
      <c r="A2555" s="27" t="s">
        <v>13</v>
      </c>
      <c r="B2555" s="33" t="s">
        <v>9353</v>
      </c>
      <c r="C2555" s="35" t="s">
        <v>163</v>
      </c>
      <c r="D2555" s="28" t="s">
        <v>2746</v>
      </c>
      <c r="E2555" s="107">
        <v>7.7</v>
      </c>
      <c r="F2555" s="27" t="s">
        <v>9</v>
      </c>
      <c r="G2555" s="29" t="s">
        <v>8146</v>
      </c>
      <c r="H2555" s="110" t="s">
        <v>6718</v>
      </c>
    </row>
    <row r="2556" spans="1:8" ht="17.25" customHeight="1">
      <c r="A2556" s="27" t="s">
        <v>13</v>
      </c>
      <c r="B2556" s="33" t="s">
        <v>9353</v>
      </c>
      <c r="C2556" s="35" t="s">
        <v>163</v>
      </c>
      <c r="D2556" s="28" t="s">
        <v>2747</v>
      </c>
      <c r="E2556" s="107">
        <v>7.8666666666666663</v>
      </c>
      <c r="F2556" s="27" t="s">
        <v>9</v>
      </c>
      <c r="G2556" s="29" t="s">
        <v>8146</v>
      </c>
      <c r="H2556" s="110" t="s">
        <v>6719</v>
      </c>
    </row>
    <row r="2557" spans="1:8" ht="17.25" customHeight="1">
      <c r="A2557" s="27" t="s">
        <v>13</v>
      </c>
      <c r="B2557" s="33" t="s">
        <v>9353</v>
      </c>
      <c r="C2557" s="35" t="s">
        <v>164</v>
      </c>
      <c r="D2557" s="28" t="s">
        <v>2748</v>
      </c>
      <c r="E2557" s="107">
        <v>7.083333333333333</v>
      </c>
      <c r="F2557" s="27" t="s">
        <v>9</v>
      </c>
      <c r="G2557" s="29" t="s">
        <v>8146</v>
      </c>
      <c r="H2557" s="110" t="s">
        <v>6720</v>
      </c>
    </row>
    <row r="2558" spans="1:8" ht="17.25" customHeight="1">
      <c r="A2558" s="27" t="s">
        <v>13</v>
      </c>
      <c r="B2558" s="33" t="s">
        <v>9353</v>
      </c>
      <c r="C2558" s="35" t="s">
        <v>164</v>
      </c>
      <c r="D2558" s="28" t="s">
        <v>2749</v>
      </c>
      <c r="E2558" s="107">
        <v>6.9666666666666668</v>
      </c>
      <c r="F2558" s="27" t="s">
        <v>9</v>
      </c>
      <c r="G2558" s="29" t="s">
        <v>8146</v>
      </c>
      <c r="H2558" s="110" t="s">
        <v>6721</v>
      </c>
    </row>
    <row r="2559" spans="1:8" ht="17.25" customHeight="1">
      <c r="A2559" s="27" t="s">
        <v>13</v>
      </c>
      <c r="B2559" s="33" t="s">
        <v>9353</v>
      </c>
      <c r="C2559" s="35" t="s">
        <v>164</v>
      </c>
      <c r="D2559" s="28" t="s">
        <v>2750</v>
      </c>
      <c r="E2559" s="107">
        <v>7.0166666666666666</v>
      </c>
      <c r="F2559" s="27" t="s">
        <v>9</v>
      </c>
      <c r="G2559" s="29" t="s">
        <v>8146</v>
      </c>
      <c r="H2559" s="110" t="s">
        <v>6722</v>
      </c>
    </row>
    <row r="2560" spans="1:8" ht="17.25" customHeight="1">
      <c r="A2560" s="27" t="s">
        <v>13</v>
      </c>
      <c r="B2560" s="33" t="s">
        <v>9353</v>
      </c>
      <c r="C2560" s="35" t="s">
        <v>164</v>
      </c>
      <c r="D2560" s="28" t="s">
        <v>2751</v>
      </c>
      <c r="E2560" s="107">
        <v>7.1166666666666663</v>
      </c>
      <c r="F2560" s="27" t="s">
        <v>9</v>
      </c>
      <c r="G2560" s="29" t="s">
        <v>8146</v>
      </c>
      <c r="H2560" s="110" t="s">
        <v>6723</v>
      </c>
    </row>
    <row r="2561" spans="1:8" ht="17.25" customHeight="1">
      <c r="A2561" s="27" t="s">
        <v>13</v>
      </c>
      <c r="B2561" s="33" t="s">
        <v>9353</v>
      </c>
      <c r="C2561" s="35" t="s">
        <v>164</v>
      </c>
      <c r="D2561" s="28" t="s">
        <v>2752</v>
      </c>
      <c r="E2561" s="107">
        <v>7.8</v>
      </c>
      <c r="F2561" s="27" t="s">
        <v>9</v>
      </c>
      <c r="G2561" s="29" t="s">
        <v>8146</v>
      </c>
      <c r="H2561" s="110" t="s">
        <v>6724</v>
      </c>
    </row>
    <row r="2562" spans="1:8" ht="17.25" customHeight="1">
      <c r="A2562" s="27" t="s">
        <v>13</v>
      </c>
      <c r="B2562" s="33" t="s">
        <v>9353</v>
      </c>
      <c r="C2562" s="35" t="s">
        <v>164</v>
      </c>
      <c r="D2562" s="28" t="s">
        <v>2753</v>
      </c>
      <c r="E2562" s="107">
        <v>7.5333333333333332</v>
      </c>
      <c r="F2562" s="27" t="s">
        <v>9</v>
      </c>
      <c r="G2562" s="29" t="s">
        <v>8146</v>
      </c>
      <c r="H2562" s="110" t="s">
        <v>6725</v>
      </c>
    </row>
    <row r="2563" spans="1:8" ht="17.25" customHeight="1">
      <c r="A2563" s="27" t="s">
        <v>13</v>
      </c>
      <c r="B2563" s="33" t="s">
        <v>9353</v>
      </c>
      <c r="C2563" s="35" t="s">
        <v>164</v>
      </c>
      <c r="D2563" s="28" t="s">
        <v>2754</v>
      </c>
      <c r="E2563" s="107">
        <v>7.416666666666667</v>
      </c>
      <c r="F2563" s="27" t="s">
        <v>9</v>
      </c>
      <c r="G2563" s="29" t="s">
        <v>8146</v>
      </c>
      <c r="H2563" s="110" t="s">
        <v>6726</v>
      </c>
    </row>
    <row r="2564" spans="1:8" ht="17.25" customHeight="1">
      <c r="A2564" s="27" t="s">
        <v>13</v>
      </c>
      <c r="B2564" s="33" t="s">
        <v>9353</v>
      </c>
      <c r="C2564" s="35" t="s">
        <v>164</v>
      </c>
      <c r="D2564" s="28" t="s">
        <v>2755</v>
      </c>
      <c r="E2564" s="107">
        <v>8.3333333333333339</v>
      </c>
      <c r="F2564" s="27" t="s">
        <v>9</v>
      </c>
      <c r="G2564" s="29" t="s">
        <v>8146</v>
      </c>
      <c r="H2564" s="110" t="s">
        <v>6727</v>
      </c>
    </row>
    <row r="2565" spans="1:8" ht="17.25" customHeight="1">
      <c r="A2565" s="27" t="s">
        <v>13</v>
      </c>
      <c r="B2565" s="33" t="s">
        <v>9353</v>
      </c>
      <c r="C2565" s="35" t="s">
        <v>164</v>
      </c>
      <c r="D2565" s="28" t="s">
        <v>2756</v>
      </c>
      <c r="E2565" s="107">
        <v>7.6</v>
      </c>
      <c r="F2565" s="27" t="s">
        <v>9</v>
      </c>
      <c r="G2565" s="29" t="s">
        <v>8146</v>
      </c>
      <c r="H2565" s="110" t="s">
        <v>6728</v>
      </c>
    </row>
    <row r="2566" spans="1:8" ht="17.25" customHeight="1">
      <c r="A2566" s="27" t="s">
        <v>13</v>
      </c>
      <c r="B2566" s="33" t="s">
        <v>9353</v>
      </c>
      <c r="C2566" s="35" t="s">
        <v>164</v>
      </c>
      <c r="D2566" s="28" t="s">
        <v>2757</v>
      </c>
      <c r="E2566" s="107">
        <v>7.916666666666667</v>
      </c>
      <c r="F2566" s="27" t="s">
        <v>9</v>
      </c>
      <c r="G2566" s="29" t="s">
        <v>8146</v>
      </c>
      <c r="H2566" s="110" t="s">
        <v>6729</v>
      </c>
    </row>
    <row r="2567" spans="1:8" ht="17.25" customHeight="1">
      <c r="A2567" s="27" t="s">
        <v>13</v>
      </c>
      <c r="B2567" s="33" t="s">
        <v>9353</v>
      </c>
      <c r="C2567" s="35" t="s">
        <v>165</v>
      </c>
      <c r="D2567" s="28" t="s">
        <v>2758</v>
      </c>
      <c r="E2567" s="107">
        <v>6.8833333333333337</v>
      </c>
      <c r="F2567" s="27" t="s">
        <v>9</v>
      </c>
      <c r="G2567" s="29" t="s">
        <v>8146</v>
      </c>
      <c r="H2567" s="110" t="s">
        <v>6730</v>
      </c>
    </row>
    <row r="2568" spans="1:8" ht="17.25" customHeight="1">
      <c r="A2568" s="27" t="s">
        <v>13</v>
      </c>
      <c r="B2568" s="33" t="s">
        <v>9353</v>
      </c>
      <c r="C2568" s="35" t="s">
        <v>165</v>
      </c>
      <c r="D2568" s="28" t="s">
        <v>2759</v>
      </c>
      <c r="E2568" s="107">
        <v>7.3166666666666664</v>
      </c>
      <c r="F2568" s="27" t="s">
        <v>9</v>
      </c>
      <c r="G2568" s="29" t="s">
        <v>8146</v>
      </c>
      <c r="H2568" s="110" t="s">
        <v>6731</v>
      </c>
    </row>
    <row r="2569" spans="1:8" ht="17.25" customHeight="1">
      <c r="A2569" s="27" t="s">
        <v>13</v>
      </c>
      <c r="B2569" s="33" t="s">
        <v>9353</v>
      </c>
      <c r="C2569" s="35" t="s">
        <v>165</v>
      </c>
      <c r="D2569" s="28" t="s">
        <v>2760</v>
      </c>
      <c r="E2569" s="107">
        <v>8.25</v>
      </c>
      <c r="F2569" s="27" t="s">
        <v>9</v>
      </c>
      <c r="G2569" s="29" t="s">
        <v>8146</v>
      </c>
      <c r="H2569" s="110" t="s">
        <v>6732</v>
      </c>
    </row>
    <row r="2570" spans="1:8" ht="17.25" customHeight="1">
      <c r="A2570" s="27" t="s">
        <v>13</v>
      </c>
      <c r="B2570" s="33" t="s">
        <v>9353</v>
      </c>
      <c r="C2570" s="35" t="s">
        <v>165</v>
      </c>
      <c r="D2570" s="28" t="s">
        <v>2761</v>
      </c>
      <c r="E2570" s="107">
        <v>6.8</v>
      </c>
      <c r="F2570" s="27" t="s">
        <v>9</v>
      </c>
      <c r="G2570" s="29" t="s">
        <v>8146</v>
      </c>
      <c r="H2570" s="110" t="s">
        <v>6733</v>
      </c>
    </row>
    <row r="2571" spans="1:8" ht="17.25" customHeight="1">
      <c r="A2571" s="27" t="s">
        <v>13</v>
      </c>
      <c r="B2571" s="33" t="s">
        <v>9353</v>
      </c>
      <c r="C2571" s="35" t="s">
        <v>165</v>
      </c>
      <c r="D2571" s="28" t="s">
        <v>2762</v>
      </c>
      <c r="E2571" s="107">
        <v>6.5166666666666666</v>
      </c>
      <c r="F2571" s="27" t="s">
        <v>9</v>
      </c>
      <c r="G2571" s="29" t="s">
        <v>8146</v>
      </c>
      <c r="H2571" s="110" t="s">
        <v>6734</v>
      </c>
    </row>
    <row r="2572" spans="1:8" ht="17.25" customHeight="1">
      <c r="A2572" s="27" t="s">
        <v>13</v>
      </c>
      <c r="B2572" s="33" t="s">
        <v>9353</v>
      </c>
      <c r="C2572" s="35" t="s">
        <v>165</v>
      </c>
      <c r="D2572" s="28" t="s">
        <v>2763</v>
      </c>
      <c r="E2572" s="107">
        <v>7.666666666666667</v>
      </c>
      <c r="F2572" s="27" t="s">
        <v>9</v>
      </c>
      <c r="G2572" s="29" t="s">
        <v>8146</v>
      </c>
      <c r="H2572" s="110" t="s">
        <v>6735</v>
      </c>
    </row>
    <row r="2573" spans="1:8" ht="17.25" customHeight="1">
      <c r="A2573" s="27" t="s">
        <v>13</v>
      </c>
      <c r="B2573" s="33" t="s">
        <v>9353</v>
      </c>
      <c r="C2573" s="35" t="s">
        <v>165</v>
      </c>
      <c r="D2573" s="28" t="s">
        <v>2764</v>
      </c>
      <c r="E2573" s="107">
        <v>7.2666666666666666</v>
      </c>
      <c r="F2573" s="27" t="s">
        <v>9</v>
      </c>
      <c r="G2573" s="29" t="s">
        <v>8146</v>
      </c>
      <c r="H2573" s="110" t="s">
        <v>6736</v>
      </c>
    </row>
    <row r="2574" spans="1:8" ht="17.25" customHeight="1">
      <c r="A2574" s="27" t="s">
        <v>13</v>
      </c>
      <c r="B2574" s="33" t="s">
        <v>9353</v>
      </c>
      <c r="C2574" s="35" t="s">
        <v>165</v>
      </c>
      <c r="D2574" s="28" t="s">
        <v>2765</v>
      </c>
      <c r="E2574" s="107">
        <v>7.583333333333333</v>
      </c>
      <c r="F2574" s="27" t="s">
        <v>9</v>
      </c>
      <c r="G2574" s="29" t="s">
        <v>8146</v>
      </c>
      <c r="H2574" s="110" t="s">
        <v>6737</v>
      </c>
    </row>
    <row r="2575" spans="1:8" ht="17.25" customHeight="1">
      <c r="A2575" s="27" t="s">
        <v>13</v>
      </c>
      <c r="B2575" s="33" t="s">
        <v>9353</v>
      </c>
      <c r="C2575" s="35" t="s">
        <v>165</v>
      </c>
      <c r="D2575" s="28" t="s">
        <v>2766</v>
      </c>
      <c r="E2575" s="107">
        <v>7.8166666666666664</v>
      </c>
      <c r="F2575" s="27" t="s">
        <v>9</v>
      </c>
      <c r="G2575" s="29" t="s">
        <v>8146</v>
      </c>
      <c r="H2575" s="110" t="s">
        <v>6738</v>
      </c>
    </row>
    <row r="2576" spans="1:8" ht="17.25" customHeight="1">
      <c r="A2576" s="27" t="s">
        <v>13</v>
      </c>
      <c r="B2576" s="33" t="s">
        <v>9353</v>
      </c>
      <c r="C2576" s="35" t="s">
        <v>165</v>
      </c>
      <c r="D2576" s="28" t="s">
        <v>2767</v>
      </c>
      <c r="E2576" s="107">
        <v>7.2166666666666668</v>
      </c>
      <c r="F2576" s="27" t="s">
        <v>9</v>
      </c>
      <c r="G2576" s="29" t="s">
        <v>8146</v>
      </c>
      <c r="H2576" s="110" t="s">
        <v>6739</v>
      </c>
    </row>
    <row r="2577" spans="1:8" ht="17.25" customHeight="1">
      <c r="A2577" s="27" t="s">
        <v>13</v>
      </c>
      <c r="B2577" s="33" t="s">
        <v>9353</v>
      </c>
      <c r="C2577" s="35" t="s">
        <v>165</v>
      </c>
      <c r="D2577" s="28" t="s">
        <v>2768</v>
      </c>
      <c r="E2577" s="107">
        <v>7.2</v>
      </c>
      <c r="F2577" s="27" t="s">
        <v>9</v>
      </c>
      <c r="G2577" s="29" t="s">
        <v>8146</v>
      </c>
      <c r="H2577" s="110" t="s">
        <v>6740</v>
      </c>
    </row>
    <row r="2578" spans="1:8" ht="17.25" customHeight="1">
      <c r="A2578" s="27" t="s">
        <v>13</v>
      </c>
      <c r="B2578" s="33" t="s">
        <v>9353</v>
      </c>
      <c r="C2578" s="35" t="s">
        <v>165</v>
      </c>
      <c r="D2578" s="28" t="s">
        <v>2769</v>
      </c>
      <c r="E2578" s="107">
        <v>6.7666666666666666</v>
      </c>
      <c r="F2578" s="27" t="s">
        <v>9</v>
      </c>
      <c r="G2578" s="29" t="s">
        <v>8146</v>
      </c>
      <c r="H2578" s="110" t="s">
        <v>6741</v>
      </c>
    </row>
    <row r="2579" spans="1:8" ht="17.25" customHeight="1">
      <c r="A2579" s="27" t="s">
        <v>13</v>
      </c>
      <c r="B2579" s="33" t="s">
        <v>9353</v>
      </c>
      <c r="C2579" s="35" t="s">
        <v>165</v>
      </c>
      <c r="D2579" s="28" t="s">
        <v>2770</v>
      </c>
      <c r="E2579" s="107">
        <v>7.083333333333333</v>
      </c>
      <c r="F2579" s="27" t="s">
        <v>9</v>
      </c>
      <c r="G2579" s="29" t="s">
        <v>8146</v>
      </c>
      <c r="H2579" s="110" t="s">
        <v>6742</v>
      </c>
    </row>
    <row r="2580" spans="1:8" ht="17.25" customHeight="1">
      <c r="A2580" s="27" t="s">
        <v>13</v>
      </c>
      <c r="B2580" s="33" t="s">
        <v>9353</v>
      </c>
      <c r="C2580" s="35" t="s">
        <v>165</v>
      </c>
      <c r="D2580" s="28" t="s">
        <v>2771</v>
      </c>
      <c r="E2580" s="107">
        <v>6.8166666666666664</v>
      </c>
      <c r="F2580" s="27" t="s">
        <v>9</v>
      </c>
      <c r="G2580" s="29" t="s">
        <v>8146</v>
      </c>
      <c r="H2580" s="110" t="s">
        <v>6743</v>
      </c>
    </row>
    <row r="2581" spans="1:8" ht="17.25" customHeight="1">
      <c r="A2581" s="27" t="s">
        <v>13</v>
      </c>
      <c r="B2581" s="33" t="s">
        <v>9353</v>
      </c>
      <c r="C2581" s="35" t="s">
        <v>165</v>
      </c>
      <c r="D2581" s="28" t="s">
        <v>2772</v>
      </c>
      <c r="E2581" s="107">
        <v>7.666666666666667</v>
      </c>
      <c r="F2581" s="27" t="s">
        <v>9</v>
      </c>
      <c r="G2581" s="29" t="s">
        <v>8146</v>
      </c>
      <c r="H2581" s="110" t="s">
        <v>6744</v>
      </c>
    </row>
    <row r="2582" spans="1:8" ht="17.25" customHeight="1">
      <c r="A2582" s="27" t="s">
        <v>13</v>
      </c>
      <c r="B2582" s="33" t="s">
        <v>9353</v>
      </c>
      <c r="C2582" s="35" t="s">
        <v>130</v>
      </c>
      <c r="D2582" s="28" t="s">
        <v>2773</v>
      </c>
      <c r="E2582" s="107">
        <v>7.333333333333333</v>
      </c>
      <c r="F2582" s="27" t="s">
        <v>9</v>
      </c>
      <c r="G2582" s="29" t="s">
        <v>8146</v>
      </c>
      <c r="H2582" s="110" t="s">
        <v>6745</v>
      </c>
    </row>
    <row r="2583" spans="1:8" ht="17.25" customHeight="1">
      <c r="A2583" s="27" t="s">
        <v>13</v>
      </c>
      <c r="B2583" s="33" t="s">
        <v>9353</v>
      </c>
      <c r="C2583" s="35" t="s">
        <v>130</v>
      </c>
      <c r="D2583" s="28" t="s">
        <v>2774</v>
      </c>
      <c r="E2583" s="107">
        <v>6.85</v>
      </c>
      <c r="F2583" s="27" t="s">
        <v>9</v>
      </c>
      <c r="G2583" s="29" t="s">
        <v>8146</v>
      </c>
      <c r="H2583" s="110" t="s">
        <v>6746</v>
      </c>
    </row>
    <row r="2584" spans="1:8" ht="17.25" customHeight="1">
      <c r="A2584" s="27" t="s">
        <v>13</v>
      </c>
      <c r="B2584" s="33" t="s">
        <v>9353</v>
      </c>
      <c r="C2584" s="35" t="s">
        <v>130</v>
      </c>
      <c r="D2584" s="28" t="s">
        <v>2775</v>
      </c>
      <c r="E2584" s="107">
        <v>6.9333333333333336</v>
      </c>
      <c r="F2584" s="27" t="s">
        <v>9</v>
      </c>
      <c r="G2584" s="29" t="s">
        <v>8146</v>
      </c>
      <c r="H2584" s="110" t="s">
        <v>6747</v>
      </c>
    </row>
    <row r="2585" spans="1:8" ht="17.25" customHeight="1">
      <c r="A2585" s="27" t="s">
        <v>13</v>
      </c>
      <c r="B2585" s="33" t="s">
        <v>9353</v>
      </c>
      <c r="C2585" s="35" t="s">
        <v>130</v>
      </c>
      <c r="D2585" s="28" t="s">
        <v>2776</v>
      </c>
      <c r="E2585" s="107">
        <v>6.2833333333333332</v>
      </c>
      <c r="F2585" s="27" t="s">
        <v>9</v>
      </c>
      <c r="G2585" s="29" t="s">
        <v>8146</v>
      </c>
      <c r="H2585" s="110" t="s">
        <v>6748</v>
      </c>
    </row>
    <row r="2586" spans="1:8" ht="17.25" customHeight="1">
      <c r="A2586" s="27" t="s">
        <v>13</v>
      </c>
      <c r="B2586" s="33" t="s">
        <v>9353</v>
      </c>
      <c r="C2586" s="35" t="s">
        <v>130</v>
      </c>
      <c r="D2586" s="28" t="s">
        <v>2777</v>
      </c>
      <c r="E2586" s="107">
        <v>5.7333333333333334</v>
      </c>
      <c r="F2586" s="27" t="s">
        <v>9</v>
      </c>
      <c r="G2586" s="29" t="s">
        <v>8146</v>
      </c>
      <c r="H2586" s="110" t="s">
        <v>6749</v>
      </c>
    </row>
    <row r="2587" spans="1:8" ht="17.25" customHeight="1">
      <c r="A2587" s="27" t="s">
        <v>13</v>
      </c>
      <c r="B2587" s="33" t="s">
        <v>9353</v>
      </c>
      <c r="C2587" s="35" t="s">
        <v>130</v>
      </c>
      <c r="D2587" s="28" t="s">
        <v>2778</v>
      </c>
      <c r="E2587" s="107">
        <v>7</v>
      </c>
      <c r="F2587" s="27" t="s">
        <v>9</v>
      </c>
      <c r="G2587" s="29" t="s">
        <v>8146</v>
      </c>
      <c r="H2587" s="110" t="s">
        <v>6750</v>
      </c>
    </row>
    <row r="2588" spans="1:8" ht="17.25" customHeight="1">
      <c r="A2588" s="27" t="s">
        <v>13</v>
      </c>
      <c r="B2588" s="33" t="s">
        <v>9353</v>
      </c>
      <c r="C2588" s="35" t="s">
        <v>130</v>
      </c>
      <c r="D2588" s="28" t="s">
        <v>2779</v>
      </c>
      <c r="E2588" s="107">
        <v>6.9333333333333336</v>
      </c>
      <c r="F2588" s="27" t="s">
        <v>9</v>
      </c>
      <c r="G2588" s="29" t="s">
        <v>8146</v>
      </c>
      <c r="H2588" s="110" t="s">
        <v>6751</v>
      </c>
    </row>
    <row r="2589" spans="1:8" ht="17.25" customHeight="1">
      <c r="A2589" s="27" t="s">
        <v>13</v>
      </c>
      <c r="B2589" s="33" t="s">
        <v>9353</v>
      </c>
      <c r="C2589" s="35" t="s">
        <v>130</v>
      </c>
      <c r="D2589" s="28" t="s">
        <v>2780</v>
      </c>
      <c r="E2589" s="107">
        <v>6.166666666666667</v>
      </c>
      <c r="F2589" s="27" t="s">
        <v>9</v>
      </c>
      <c r="G2589" s="29" t="s">
        <v>8146</v>
      </c>
      <c r="H2589" s="110" t="s">
        <v>6752</v>
      </c>
    </row>
    <row r="2590" spans="1:8" ht="17.25" customHeight="1">
      <c r="A2590" s="27" t="s">
        <v>13</v>
      </c>
      <c r="B2590" s="33" t="s">
        <v>9353</v>
      </c>
      <c r="C2590" s="35" t="s">
        <v>130</v>
      </c>
      <c r="D2590" s="28" t="s">
        <v>2781</v>
      </c>
      <c r="E2590" s="107">
        <v>6.3833333333333337</v>
      </c>
      <c r="F2590" s="27" t="s">
        <v>9</v>
      </c>
      <c r="G2590" s="29" t="s">
        <v>8146</v>
      </c>
      <c r="H2590" s="110" t="s">
        <v>6753</v>
      </c>
    </row>
    <row r="2591" spans="1:8" ht="17.25" customHeight="1">
      <c r="A2591" s="27" t="s">
        <v>13</v>
      </c>
      <c r="B2591" s="33" t="s">
        <v>9353</v>
      </c>
      <c r="C2591" s="35" t="s">
        <v>130</v>
      </c>
      <c r="D2591" s="28" t="s">
        <v>2782</v>
      </c>
      <c r="E2591" s="107">
        <v>7.3166666666666664</v>
      </c>
      <c r="F2591" s="27" t="s">
        <v>9</v>
      </c>
      <c r="G2591" s="29" t="s">
        <v>8146</v>
      </c>
      <c r="H2591" s="110" t="s">
        <v>6754</v>
      </c>
    </row>
    <row r="2592" spans="1:8" ht="17.25" customHeight="1">
      <c r="A2592" s="27" t="s">
        <v>13</v>
      </c>
      <c r="B2592" s="33" t="s">
        <v>9353</v>
      </c>
      <c r="C2592" s="35" t="s">
        <v>130</v>
      </c>
      <c r="D2592" s="28" t="s">
        <v>2783</v>
      </c>
      <c r="E2592" s="107">
        <v>6.916666666666667</v>
      </c>
      <c r="F2592" s="27" t="s">
        <v>9</v>
      </c>
      <c r="G2592" s="29" t="s">
        <v>8146</v>
      </c>
      <c r="H2592" s="110" t="s">
        <v>6755</v>
      </c>
    </row>
    <row r="2593" spans="1:8" ht="17.25" customHeight="1">
      <c r="A2593" s="27" t="s">
        <v>13</v>
      </c>
      <c r="B2593" s="33" t="s">
        <v>9353</v>
      </c>
      <c r="C2593" s="35" t="s">
        <v>130</v>
      </c>
      <c r="D2593" s="28" t="s">
        <v>2784</v>
      </c>
      <c r="E2593" s="107">
        <v>6.916666666666667</v>
      </c>
      <c r="F2593" s="27" t="s">
        <v>9</v>
      </c>
      <c r="G2593" s="29" t="s">
        <v>8146</v>
      </c>
      <c r="H2593" s="110" t="s">
        <v>6756</v>
      </c>
    </row>
    <row r="2594" spans="1:8" ht="17.25" customHeight="1">
      <c r="A2594" s="27" t="s">
        <v>13</v>
      </c>
      <c r="B2594" s="33" t="s">
        <v>9353</v>
      </c>
      <c r="C2594" s="35" t="s">
        <v>130</v>
      </c>
      <c r="D2594" s="28" t="s">
        <v>2785</v>
      </c>
      <c r="E2594" s="107">
        <v>6.4666666666666668</v>
      </c>
      <c r="F2594" s="27" t="s">
        <v>9</v>
      </c>
      <c r="G2594" s="29" t="s">
        <v>8146</v>
      </c>
      <c r="H2594" s="110" t="s">
        <v>6757</v>
      </c>
    </row>
    <row r="2595" spans="1:8" ht="17.25" customHeight="1">
      <c r="A2595" s="27" t="s">
        <v>13</v>
      </c>
      <c r="B2595" s="33" t="s">
        <v>9353</v>
      </c>
      <c r="C2595" s="35" t="s">
        <v>130</v>
      </c>
      <c r="D2595" s="28" t="s">
        <v>2786</v>
      </c>
      <c r="E2595" s="107">
        <v>6.65</v>
      </c>
      <c r="F2595" s="27" t="s">
        <v>9</v>
      </c>
      <c r="G2595" s="29" t="s">
        <v>8146</v>
      </c>
      <c r="H2595" s="110" t="s">
        <v>6758</v>
      </c>
    </row>
    <row r="2596" spans="1:8" ht="17.25" customHeight="1">
      <c r="A2596" s="27" t="s">
        <v>13</v>
      </c>
      <c r="B2596" s="33" t="s">
        <v>9353</v>
      </c>
      <c r="C2596" s="35" t="s">
        <v>130</v>
      </c>
      <c r="D2596" s="28" t="s">
        <v>2787</v>
      </c>
      <c r="E2596" s="107">
        <v>7.5666666666666664</v>
      </c>
      <c r="F2596" s="27" t="s">
        <v>9</v>
      </c>
      <c r="G2596" s="29" t="s">
        <v>8146</v>
      </c>
      <c r="H2596" s="110" t="s">
        <v>6759</v>
      </c>
    </row>
    <row r="2597" spans="1:8" ht="17.25" customHeight="1">
      <c r="A2597" s="27" t="s">
        <v>13</v>
      </c>
      <c r="B2597" s="33" t="s">
        <v>9353</v>
      </c>
      <c r="C2597" s="35" t="s">
        <v>130</v>
      </c>
      <c r="D2597" s="28" t="s">
        <v>2788</v>
      </c>
      <c r="E2597" s="107">
        <v>6.65</v>
      </c>
      <c r="F2597" s="27" t="s">
        <v>9</v>
      </c>
      <c r="G2597" s="29" t="s">
        <v>8146</v>
      </c>
      <c r="H2597" s="110" t="s">
        <v>6760</v>
      </c>
    </row>
    <row r="2598" spans="1:8" ht="17.25" customHeight="1">
      <c r="A2598" s="27" t="s">
        <v>13</v>
      </c>
      <c r="B2598" s="33" t="s">
        <v>9353</v>
      </c>
      <c r="C2598" s="35" t="s">
        <v>130</v>
      </c>
      <c r="D2598" s="28" t="s">
        <v>2789</v>
      </c>
      <c r="E2598" s="107">
        <v>7.4</v>
      </c>
      <c r="F2598" s="27" t="s">
        <v>9</v>
      </c>
      <c r="G2598" s="29" t="s">
        <v>8146</v>
      </c>
      <c r="H2598" s="110" t="s">
        <v>6761</v>
      </c>
    </row>
    <row r="2599" spans="1:8" ht="17.25" customHeight="1">
      <c r="A2599" s="27" t="s">
        <v>13</v>
      </c>
      <c r="B2599" s="33" t="s">
        <v>9353</v>
      </c>
      <c r="C2599" s="35" t="s">
        <v>130</v>
      </c>
      <c r="D2599" s="28" t="s">
        <v>2790</v>
      </c>
      <c r="E2599" s="107">
        <v>6.6166666666666663</v>
      </c>
      <c r="F2599" s="27" t="s">
        <v>9</v>
      </c>
      <c r="G2599" s="29" t="s">
        <v>8146</v>
      </c>
      <c r="H2599" s="110" t="s">
        <v>6762</v>
      </c>
    </row>
    <row r="2600" spans="1:8" ht="17.25" customHeight="1">
      <c r="A2600" s="27" t="s">
        <v>13</v>
      </c>
      <c r="B2600" s="33" t="s">
        <v>9353</v>
      </c>
      <c r="C2600" s="35" t="s">
        <v>130</v>
      </c>
      <c r="D2600" s="28" t="s">
        <v>2791</v>
      </c>
      <c r="E2600" s="107">
        <v>6.3</v>
      </c>
      <c r="F2600" s="27" t="s">
        <v>9</v>
      </c>
      <c r="G2600" s="29" t="s">
        <v>8146</v>
      </c>
      <c r="H2600" s="110" t="s">
        <v>6763</v>
      </c>
    </row>
    <row r="2601" spans="1:8" ht="17.25" customHeight="1">
      <c r="A2601" s="27" t="s">
        <v>13</v>
      </c>
      <c r="B2601" s="33" t="s">
        <v>9353</v>
      </c>
      <c r="C2601" s="35" t="s">
        <v>130</v>
      </c>
      <c r="D2601" s="28" t="s">
        <v>2792</v>
      </c>
      <c r="E2601" s="107">
        <v>6.6166666666666663</v>
      </c>
      <c r="F2601" s="27" t="s">
        <v>9</v>
      </c>
      <c r="G2601" s="29" t="s">
        <v>8146</v>
      </c>
      <c r="H2601" s="110" t="s">
        <v>6764</v>
      </c>
    </row>
    <row r="2602" spans="1:8" ht="17.25" customHeight="1">
      <c r="A2602" s="27" t="s">
        <v>13</v>
      </c>
      <c r="B2602" s="33" t="s">
        <v>9353</v>
      </c>
      <c r="C2602" s="35" t="s">
        <v>130</v>
      </c>
      <c r="D2602" s="28" t="s">
        <v>2793</v>
      </c>
      <c r="E2602" s="107">
        <v>7.8166666666666664</v>
      </c>
      <c r="F2602" s="27" t="s">
        <v>9</v>
      </c>
      <c r="G2602" s="29" t="s">
        <v>8146</v>
      </c>
      <c r="H2602" s="110" t="s">
        <v>6765</v>
      </c>
    </row>
    <row r="2603" spans="1:8" ht="17.25" customHeight="1">
      <c r="A2603" s="27" t="s">
        <v>13</v>
      </c>
      <c r="B2603" s="33" t="s">
        <v>9353</v>
      </c>
      <c r="C2603" s="35" t="s">
        <v>130</v>
      </c>
      <c r="D2603" s="28" t="s">
        <v>2794</v>
      </c>
      <c r="E2603" s="107">
        <v>6.7</v>
      </c>
      <c r="F2603" s="27" t="s">
        <v>9</v>
      </c>
      <c r="G2603" s="29" t="s">
        <v>8146</v>
      </c>
      <c r="H2603" s="110" t="s">
        <v>6766</v>
      </c>
    </row>
    <row r="2604" spans="1:8" ht="17.25" customHeight="1">
      <c r="A2604" s="27" t="s">
        <v>13</v>
      </c>
      <c r="B2604" s="33" t="s">
        <v>9353</v>
      </c>
      <c r="C2604" s="35" t="s">
        <v>130</v>
      </c>
      <c r="D2604" s="28" t="s">
        <v>2795</v>
      </c>
      <c r="E2604" s="107">
        <v>7.2333333333333334</v>
      </c>
      <c r="F2604" s="27" t="s">
        <v>9</v>
      </c>
      <c r="G2604" s="29" t="s">
        <v>8146</v>
      </c>
      <c r="H2604" s="110" t="s">
        <v>6767</v>
      </c>
    </row>
    <row r="2605" spans="1:8" ht="17.25" customHeight="1">
      <c r="A2605" s="27" t="s">
        <v>13</v>
      </c>
      <c r="B2605" s="33" t="s">
        <v>9353</v>
      </c>
      <c r="C2605" s="35" t="s">
        <v>130</v>
      </c>
      <c r="D2605" s="28" t="s">
        <v>2796</v>
      </c>
      <c r="E2605" s="107">
        <v>6.9666666666666668</v>
      </c>
      <c r="F2605" s="27" t="s">
        <v>9</v>
      </c>
      <c r="G2605" s="29" t="s">
        <v>8146</v>
      </c>
      <c r="H2605" s="110" t="s">
        <v>6768</v>
      </c>
    </row>
    <row r="2606" spans="1:8" ht="17.25" customHeight="1">
      <c r="A2606" s="27" t="s">
        <v>13</v>
      </c>
      <c r="B2606" s="33" t="s">
        <v>9353</v>
      </c>
      <c r="C2606" s="35" t="s">
        <v>130</v>
      </c>
      <c r="D2606" s="28" t="s">
        <v>2797</v>
      </c>
      <c r="E2606" s="107">
        <v>7.7333333333333334</v>
      </c>
      <c r="F2606" s="27" t="s">
        <v>9</v>
      </c>
      <c r="G2606" s="29" t="s">
        <v>8146</v>
      </c>
      <c r="H2606" s="110" t="s">
        <v>6769</v>
      </c>
    </row>
    <row r="2607" spans="1:8" ht="17.25" customHeight="1">
      <c r="A2607" s="27" t="s">
        <v>13</v>
      </c>
      <c r="B2607" s="33" t="s">
        <v>9353</v>
      </c>
      <c r="C2607" s="35" t="s">
        <v>130</v>
      </c>
      <c r="D2607" s="28" t="s">
        <v>2798</v>
      </c>
      <c r="E2607" s="107">
        <v>6.7666666666666666</v>
      </c>
      <c r="F2607" s="27" t="s">
        <v>9</v>
      </c>
      <c r="G2607" s="29" t="s">
        <v>8146</v>
      </c>
      <c r="H2607" s="110" t="s">
        <v>6770</v>
      </c>
    </row>
    <row r="2608" spans="1:8" ht="17.25" customHeight="1">
      <c r="A2608" s="27" t="s">
        <v>13</v>
      </c>
      <c r="B2608" s="33" t="s">
        <v>9353</v>
      </c>
      <c r="C2608" s="35" t="s">
        <v>130</v>
      </c>
      <c r="D2608" s="28" t="s">
        <v>2799</v>
      </c>
      <c r="E2608" s="107">
        <v>7.1333333333333337</v>
      </c>
      <c r="F2608" s="27" t="s">
        <v>9</v>
      </c>
      <c r="G2608" s="29" t="s">
        <v>8146</v>
      </c>
      <c r="H2608" s="110" t="s">
        <v>6771</v>
      </c>
    </row>
    <row r="2609" spans="1:8" ht="17.25" customHeight="1">
      <c r="A2609" s="27" t="s">
        <v>22</v>
      </c>
      <c r="B2609" s="33" t="s">
        <v>9357</v>
      </c>
      <c r="C2609" s="35" t="s">
        <v>166</v>
      </c>
      <c r="D2609" s="28" t="s">
        <v>2800</v>
      </c>
      <c r="E2609" s="107">
        <v>7.95</v>
      </c>
      <c r="F2609" s="27" t="s">
        <v>9</v>
      </c>
      <c r="G2609" s="29" t="s">
        <v>8146</v>
      </c>
      <c r="H2609" s="110" t="s">
        <v>6772</v>
      </c>
    </row>
    <row r="2610" spans="1:8" ht="17.25" customHeight="1">
      <c r="A2610" s="27" t="s">
        <v>22</v>
      </c>
      <c r="B2610" s="33" t="s">
        <v>9357</v>
      </c>
      <c r="C2610" s="35" t="s">
        <v>166</v>
      </c>
      <c r="D2610" s="28" t="s">
        <v>2801</v>
      </c>
      <c r="E2610" s="107">
        <v>8.0833333333333339</v>
      </c>
      <c r="F2610" s="27" t="s">
        <v>9</v>
      </c>
      <c r="G2610" s="29" t="s">
        <v>8146</v>
      </c>
      <c r="H2610" s="110" t="s">
        <v>6773</v>
      </c>
    </row>
    <row r="2611" spans="1:8" ht="17.25" customHeight="1">
      <c r="A2611" s="27" t="s">
        <v>22</v>
      </c>
      <c r="B2611" s="33" t="s">
        <v>9357</v>
      </c>
      <c r="C2611" s="35" t="s">
        <v>166</v>
      </c>
      <c r="D2611" s="28" t="s">
        <v>2802</v>
      </c>
      <c r="E2611" s="107">
        <v>8.0500000000000007</v>
      </c>
      <c r="F2611" s="27" t="s">
        <v>9</v>
      </c>
      <c r="G2611" s="29" t="s">
        <v>8146</v>
      </c>
      <c r="H2611" s="110" t="s">
        <v>6774</v>
      </c>
    </row>
    <row r="2612" spans="1:8" ht="17.25" customHeight="1">
      <c r="A2612" s="27" t="s">
        <v>22</v>
      </c>
      <c r="B2612" s="33" t="s">
        <v>9357</v>
      </c>
      <c r="C2612" s="35" t="s">
        <v>166</v>
      </c>
      <c r="D2612" s="28" t="s">
        <v>2803</v>
      </c>
      <c r="E2612" s="107">
        <v>7.9</v>
      </c>
      <c r="F2612" s="27" t="s">
        <v>9</v>
      </c>
      <c r="G2612" s="29" t="s">
        <v>8146</v>
      </c>
      <c r="H2612" s="110" t="s">
        <v>6775</v>
      </c>
    </row>
    <row r="2613" spans="1:8" ht="17.25" customHeight="1">
      <c r="A2613" s="27" t="s">
        <v>22</v>
      </c>
      <c r="B2613" s="33" t="s">
        <v>9357</v>
      </c>
      <c r="C2613" s="35" t="s">
        <v>166</v>
      </c>
      <c r="D2613" s="28" t="s">
        <v>2804</v>
      </c>
      <c r="E2613" s="107">
        <v>7.4</v>
      </c>
      <c r="F2613" s="27" t="s">
        <v>9</v>
      </c>
      <c r="G2613" s="29" t="s">
        <v>8146</v>
      </c>
      <c r="H2613" s="110" t="s">
        <v>6776</v>
      </c>
    </row>
    <row r="2614" spans="1:8" ht="17.25" customHeight="1">
      <c r="A2614" s="27" t="s">
        <v>16877</v>
      </c>
      <c r="B2614" s="33" t="s">
        <v>9357</v>
      </c>
      <c r="C2614" s="35" t="s">
        <v>166</v>
      </c>
      <c r="D2614" s="28" t="s">
        <v>2805</v>
      </c>
      <c r="E2614" s="107">
        <v>7.416666666666667</v>
      </c>
      <c r="F2614" s="27" t="s">
        <v>9</v>
      </c>
      <c r="G2614" s="29" t="s">
        <v>8146</v>
      </c>
      <c r="H2614" s="110" t="s">
        <v>6777</v>
      </c>
    </row>
    <row r="2615" spans="1:8" ht="17.25" customHeight="1">
      <c r="A2615" s="27" t="s">
        <v>16877</v>
      </c>
      <c r="B2615" s="33" t="s">
        <v>9357</v>
      </c>
      <c r="C2615" s="35" t="s">
        <v>166</v>
      </c>
      <c r="D2615" s="28" t="s">
        <v>2806</v>
      </c>
      <c r="E2615" s="107">
        <v>6.3666666666666663</v>
      </c>
      <c r="F2615" s="27" t="s">
        <v>9</v>
      </c>
      <c r="G2615" s="29" t="s">
        <v>8146</v>
      </c>
      <c r="H2615" s="110" t="s">
        <v>6778</v>
      </c>
    </row>
    <row r="2616" spans="1:8" ht="17.25" customHeight="1">
      <c r="A2616" s="27" t="s">
        <v>16877</v>
      </c>
      <c r="B2616" s="33" t="s">
        <v>9357</v>
      </c>
      <c r="C2616" s="35" t="s">
        <v>166</v>
      </c>
      <c r="D2616" s="28" t="s">
        <v>2807</v>
      </c>
      <c r="E2616" s="107">
        <v>6.9333333333333336</v>
      </c>
      <c r="F2616" s="27" t="s">
        <v>9</v>
      </c>
      <c r="G2616" s="29" t="s">
        <v>8146</v>
      </c>
      <c r="H2616" s="110" t="s">
        <v>6779</v>
      </c>
    </row>
    <row r="2617" spans="1:8" ht="17.25" customHeight="1">
      <c r="A2617" s="27" t="s">
        <v>16877</v>
      </c>
      <c r="B2617" s="33" t="s">
        <v>9357</v>
      </c>
      <c r="C2617" s="35" t="s">
        <v>166</v>
      </c>
      <c r="D2617" s="28" t="s">
        <v>2808</v>
      </c>
      <c r="E2617" s="107">
        <v>7.5166666666666666</v>
      </c>
      <c r="F2617" s="27" t="s">
        <v>9</v>
      </c>
      <c r="G2617" s="29" t="s">
        <v>8146</v>
      </c>
      <c r="H2617" s="110" t="s">
        <v>6780</v>
      </c>
    </row>
    <row r="2618" spans="1:8" ht="17.25" customHeight="1">
      <c r="A2618" s="27" t="s">
        <v>16877</v>
      </c>
      <c r="B2618" s="33" t="s">
        <v>9357</v>
      </c>
      <c r="C2618" s="35" t="s">
        <v>166</v>
      </c>
      <c r="D2618" s="28" t="s">
        <v>2809</v>
      </c>
      <c r="E2618" s="107">
        <v>6.9333333333333336</v>
      </c>
      <c r="F2618" s="27" t="s">
        <v>9</v>
      </c>
      <c r="G2618" s="29" t="s">
        <v>8146</v>
      </c>
      <c r="H2618" s="110" t="s">
        <v>6781</v>
      </c>
    </row>
    <row r="2619" spans="1:8" ht="17.25" customHeight="1">
      <c r="A2619" s="27" t="s">
        <v>16877</v>
      </c>
      <c r="B2619" s="33" t="s">
        <v>9357</v>
      </c>
      <c r="C2619" s="35" t="s">
        <v>166</v>
      </c>
      <c r="D2619" s="28" t="s">
        <v>2810</v>
      </c>
      <c r="E2619" s="107">
        <v>7.3833333333333337</v>
      </c>
      <c r="F2619" s="27" t="s">
        <v>9</v>
      </c>
      <c r="G2619" s="29" t="s">
        <v>8146</v>
      </c>
      <c r="H2619" s="110" t="s">
        <v>6782</v>
      </c>
    </row>
    <row r="2620" spans="1:8" ht="17.25" customHeight="1">
      <c r="A2620" s="27" t="s">
        <v>16877</v>
      </c>
      <c r="B2620" s="33" t="s">
        <v>9357</v>
      </c>
      <c r="C2620" s="35" t="s">
        <v>166</v>
      </c>
      <c r="D2620" s="28" t="s">
        <v>2811</v>
      </c>
      <c r="E2620" s="107">
        <v>7.3</v>
      </c>
      <c r="F2620" s="27" t="s">
        <v>9</v>
      </c>
      <c r="G2620" s="29" t="s">
        <v>8146</v>
      </c>
      <c r="H2620" s="110" t="s">
        <v>6783</v>
      </c>
    </row>
    <row r="2621" spans="1:8" ht="17.25" customHeight="1">
      <c r="A2621" s="27" t="s">
        <v>16877</v>
      </c>
      <c r="B2621" s="33" t="s">
        <v>9357</v>
      </c>
      <c r="C2621" s="35" t="s">
        <v>166</v>
      </c>
      <c r="D2621" s="28" t="s">
        <v>2812</v>
      </c>
      <c r="E2621" s="107">
        <v>7.3166666666666664</v>
      </c>
      <c r="F2621" s="27" t="s">
        <v>9</v>
      </c>
      <c r="G2621" s="29" t="s">
        <v>8146</v>
      </c>
      <c r="H2621" s="110" t="s">
        <v>6784</v>
      </c>
    </row>
    <row r="2622" spans="1:8" ht="17.25" customHeight="1">
      <c r="A2622" s="27" t="s">
        <v>16877</v>
      </c>
      <c r="B2622" s="33" t="s">
        <v>9357</v>
      </c>
      <c r="C2622" s="35" t="s">
        <v>166</v>
      </c>
      <c r="D2622" s="28" t="s">
        <v>2813</v>
      </c>
      <c r="E2622" s="107">
        <v>7.4</v>
      </c>
      <c r="F2622" s="27" t="s">
        <v>9</v>
      </c>
      <c r="G2622" s="29" t="s">
        <v>8146</v>
      </c>
      <c r="H2622" s="110" t="s">
        <v>6785</v>
      </c>
    </row>
    <row r="2623" spans="1:8" ht="17.25" customHeight="1">
      <c r="A2623" s="27" t="s">
        <v>16877</v>
      </c>
      <c r="B2623" s="33" t="s">
        <v>9357</v>
      </c>
      <c r="C2623" s="35" t="s">
        <v>166</v>
      </c>
      <c r="D2623" s="28" t="s">
        <v>2814</v>
      </c>
      <c r="E2623" s="107">
        <v>7.1333333333333337</v>
      </c>
      <c r="F2623" s="27" t="s">
        <v>9</v>
      </c>
      <c r="G2623" s="29" t="s">
        <v>8146</v>
      </c>
      <c r="H2623" s="110" t="s">
        <v>6786</v>
      </c>
    </row>
    <row r="2624" spans="1:8" ht="17.25" customHeight="1">
      <c r="A2624" s="27" t="s">
        <v>16877</v>
      </c>
      <c r="B2624" s="33" t="s">
        <v>9357</v>
      </c>
      <c r="C2624" s="35" t="s">
        <v>166</v>
      </c>
      <c r="D2624" s="28" t="s">
        <v>2815</v>
      </c>
      <c r="E2624" s="107">
        <v>6.9</v>
      </c>
      <c r="F2624" s="27" t="s">
        <v>9</v>
      </c>
      <c r="G2624" s="29" t="s">
        <v>8146</v>
      </c>
      <c r="H2624" s="110" t="s">
        <v>6787</v>
      </c>
    </row>
    <row r="2625" spans="1:8" ht="17.25" customHeight="1">
      <c r="A2625" s="27" t="s">
        <v>16877</v>
      </c>
      <c r="B2625" s="33" t="s">
        <v>9357</v>
      </c>
      <c r="C2625" s="35" t="s">
        <v>166</v>
      </c>
      <c r="D2625" s="28" t="s">
        <v>2816</v>
      </c>
      <c r="E2625" s="107">
        <v>7.6833333333333336</v>
      </c>
      <c r="F2625" s="27" t="s">
        <v>9</v>
      </c>
      <c r="G2625" s="29" t="s">
        <v>8146</v>
      </c>
      <c r="H2625" s="110" t="s">
        <v>6788</v>
      </c>
    </row>
    <row r="2626" spans="1:8" ht="17.25" customHeight="1">
      <c r="A2626" s="27" t="s">
        <v>22</v>
      </c>
      <c r="B2626" s="33" t="s">
        <v>9357</v>
      </c>
      <c r="C2626" s="35" t="s">
        <v>166</v>
      </c>
      <c r="D2626" s="28" t="s">
        <v>2817</v>
      </c>
      <c r="E2626" s="107">
        <v>7.9</v>
      </c>
      <c r="F2626" s="27" t="s">
        <v>9</v>
      </c>
      <c r="G2626" s="29" t="s">
        <v>8146</v>
      </c>
      <c r="H2626" s="110" t="s">
        <v>6789</v>
      </c>
    </row>
    <row r="2627" spans="1:8" ht="17.25" customHeight="1">
      <c r="A2627" s="27" t="s">
        <v>16877</v>
      </c>
      <c r="B2627" s="33" t="s">
        <v>9349</v>
      </c>
      <c r="C2627" s="35" t="s">
        <v>166</v>
      </c>
      <c r="D2627" s="28" t="s">
        <v>2818</v>
      </c>
      <c r="E2627" s="107">
        <v>7.55</v>
      </c>
      <c r="F2627" s="27" t="s">
        <v>9</v>
      </c>
      <c r="G2627" s="29" t="s">
        <v>8146</v>
      </c>
      <c r="H2627" s="110" t="s">
        <v>6790</v>
      </c>
    </row>
    <row r="2628" spans="1:8" ht="17.25" customHeight="1">
      <c r="A2628" s="27" t="s">
        <v>16877</v>
      </c>
      <c r="B2628" s="33" t="s">
        <v>9357</v>
      </c>
      <c r="C2628" s="35" t="s">
        <v>166</v>
      </c>
      <c r="D2628" s="28" t="s">
        <v>2819</v>
      </c>
      <c r="E2628" s="107">
        <v>6.7166666666666668</v>
      </c>
      <c r="F2628" s="27" t="s">
        <v>9</v>
      </c>
      <c r="G2628" s="29" t="s">
        <v>8146</v>
      </c>
      <c r="H2628" s="110" t="s">
        <v>6791</v>
      </c>
    </row>
    <row r="2629" spans="1:8" ht="17.25" customHeight="1">
      <c r="A2629" s="27" t="s">
        <v>16877</v>
      </c>
      <c r="B2629" s="33" t="s">
        <v>9357</v>
      </c>
      <c r="C2629" s="35" t="s">
        <v>166</v>
      </c>
      <c r="D2629" s="28" t="s">
        <v>2820</v>
      </c>
      <c r="E2629" s="107">
        <v>7.4</v>
      </c>
      <c r="F2629" s="27" t="s">
        <v>9</v>
      </c>
      <c r="G2629" s="29" t="s">
        <v>8146</v>
      </c>
      <c r="H2629" s="110" t="s">
        <v>6792</v>
      </c>
    </row>
    <row r="2630" spans="1:8" ht="17.25" customHeight="1">
      <c r="A2630" s="27" t="s">
        <v>16877</v>
      </c>
      <c r="B2630" s="33" t="s">
        <v>9349</v>
      </c>
      <c r="C2630" s="35" t="s">
        <v>166</v>
      </c>
      <c r="D2630" s="28" t="s">
        <v>2821</v>
      </c>
      <c r="E2630" s="107">
        <v>7.4666666666666668</v>
      </c>
      <c r="F2630" s="27" t="s">
        <v>9</v>
      </c>
      <c r="G2630" s="29" t="s">
        <v>8146</v>
      </c>
      <c r="H2630" s="110" t="s">
        <v>6793</v>
      </c>
    </row>
    <row r="2631" spans="1:8" ht="17.25" customHeight="1">
      <c r="A2631" s="27" t="s">
        <v>16877</v>
      </c>
      <c r="B2631" s="33" t="s">
        <v>9357</v>
      </c>
      <c r="C2631" s="35" t="s">
        <v>166</v>
      </c>
      <c r="D2631" s="28" t="s">
        <v>2822</v>
      </c>
      <c r="E2631" s="107">
        <v>6.916666666666667</v>
      </c>
      <c r="F2631" s="27" t="s">
        <v>9</v>
      </c>
      <c r="G2631" s="29" t="s">
        <v>8146</v>
      </c>
      <c r="H2631" s="110" t="s">
        <v>6794</v>
      </c>
    </row>
    <row r="2632" spans="1:8" ht="17.25" customHeight="1">
      <c r="A2632" s="27" t="s">
        <v>16877</v>
      </c>
      <c r="B2632" s="33" t="s">
        <v>9349</v>
      </c>
      <c r="C2632" s="35" t="s">
        <v>166</v>
      </c>
      <c r="D2632" s="28" t="s">
        <v>2823</v>
      </c>
      <c r="E2632" s="107">
        <v>7.5333333333333332</v>
      </c>
      <c r="F2632" s="27" t="s">
        <v>9</v>
      </c>
      <c r="G2632" s="29" t="s">
        <v>8146</v>
      </c>
      <c r="H2632" s="110" t="s">
        <v>6795</v>
      </c>
    </row>
    <row r="2633" spans="1:8" ht="17.25" customHeight="1">
      <c r="A2633" s="27" t="s">
        <v>22</v>
      </c>
      <c r="B2633" s="33" t="s">
        <v>9360</v>
      </c>
      <c r="C2633" s="35" t="s">
        <v>87</v>
      </c>
      <c r="D2633" s="28" t="s">
        <v>2824</v>
      </c>
      <c r="E2633" s="107">
        <v>6.55</v>
      </c>
      <c r="F2633" s="27" t="s">
        <v>9</v>
      </c>
      <c r="G2633" s="29" t="s">
        <v>8146</v>
      </c>
      <c r="H2633" s="110" t="s">
        <v>6796</v>
      </c>
    </row>
    <row r="2634" spans="1:8" ht="17.25" customHeight="1">
      <c r="A2634" s="27" t="s">
        <v>22</v>
      </c>
      <c r="B2634" s="33" t="s">
        <v>9360</v>
      </c>
      <c r="C2634" s="35" t="s">
        <v>87</v>
      </c>
      <c r="D2634" s="28" t="s">
        <v>2825</v>
      </c>
      <c r="E2634" s="107">
        <v>6.35</v>
      </c>
      <c r="F2634" s="27" t="s">
        <v>9</v>
      </c>
      <c r="G2634" s="29" t="s">
        <v>8146</v>
      </c>
      <c r="H2634" s="110" t="s">
        <v>6797</v>
      </c>
    </row>
    <row r="2635" spans="1:8" ht="17.25" customHeight="1">
      <c r="A2635" s="27" t="s">
        <v>22</v>
      </c>
      <c r="B2635" s="33" t="s">
        <v>9360</v>
      </c>
      <c r="C2635" s="35" t="s">
        <v>87</v>
      </c>
      <c r="D2635" s="28" t="s">
        <v>2826</v>
      </c>
      <c r="E2635" s="107">
        <v>6.25</v>
      </c>
      <c r="F2635" s="27" t="s">
        <v>9</v>
      </c>
      <c r="G2635" s="29" t="s">
        <v>8146</v>
      </c>
      <c r="H2635" s="110" t="s">
        <v>6798</v>
      </c>
    </row>
    <row r="2636" spans="1:8" ht="17.25" customHeight="1">
      <c r="A2636" s="27" t="s">
        <v>22</v>
      </c>
      <c r="B2636" s="33" t="s">
        <v>9360</v>
      </c>
      <c r="C2636" s="35" t="s">
        <v>87</v>
      </c>
      <c r="D2636" s="28" t="s">
        <v>2827</v>
      </c>
      <c r="E2636" s="107">
        <v>6.35</v>
      </c>
      <c r="F2636" s="27" t="s">
        <v>9</v>
      </c>
      <c r="G2636" s="29" t="s">
        <v>8146</v>
      </c>
      <c r="H2636" s="110" t="s">
        <v>6799</v>
      </c>
    </row>
    <row r="2637" spans="1:8" ht="17.25" customHeight="1">
      <c r="A2637" s="27" t="s">
        <v>22</v>
      </c>
      <c r="B2637" s="33" t="s">
        <v>9360</v>
      </c>
      <c r="C2637" s="35" t="s">
        <v>87</v>
      </c>
      <c r="D2637" s="28" t="s">
        <v>2828</v>
      </c>
      <c r="E2637" s="107">
        <v>6.0166666666666666</v>
      </c>
      <c r="F2637" s="27" t="s">
        <v>9</v>
      </c>
      <c r="G2637" s="29" t="s">
        <v>8146</v>
      </c>
      <c r="H2637" s="110" t="s">
        <v>6800</v>
      </c>
    </row>
    <row r="2638" spans="1:8" ht="17.25" customHeight="1">
      <c r="A2638" s="27" t="s">
        <v>22</v>
      </c>
      <c r="B2638" s="33" t="s">
        <v>9360</v>
      </c>
      <c r="C2638" s="35" t="s">
        <v>87</v>
      </c>
      <c r="D2638" s="28" t="s">
        <v>2829</v>
      </c>
      <c r="E2638" s="107">
        <v>6.4333333333333336</v>
      </c>
      <c r="F2638" s="27" t="s">
        <v>9</v>
      </c>
      <c r="G2638" s="29" t="s">
        <v>8146</v>
      </c>
      <c r="H2638" s="110" t="s">
        <v>6801</v>
      </c>
    </row>
    <row r="2639" spans="1:8" ht="17.25" customHeight="1">
      <c r="A2639" s="27" t="s">
        <v>22</v>
      </c>
      <c r="B2639" s="33" t="s">
        <v>9360</v>
      </c>
      <c r="C2639" s="35" t="s">
        <v>87</v>
      </c>
      <c r="D2639" s="28" t="s">
        <v>2830</v>
      </c>
      <c r="E2639" s="107">
        <v>5.8</v>
      </c>
      <c r="F2639" s="27" t="s">
        <v>9</v>
      </c>
      <c r="G2639" s="29" t="s">
        <v>8146</v>
      </c>
      <c r="H2639" s="110" t="s">
        <v>6802</v>
      </c>
    </row>
    <row r="2640" spans="1:8" ht="17.25" customHeight="1">
      <c r="A2640" s="27" t="s">
        <v>22</v>
      </c>
      <c r="B2640" s="33" t="s">
        <v>9360</v>
      </c>
      <c r="C2640" s="35" t="s">
        <v>87</v>
      </c>
      <c r="D2640" s="28" t="s">
        <v>2831</v>
      </c>
      <c r="E2640" s="107">
        <v>6.7666666666666666</v>
      </c>
      <c r="F2640" s="27" t="s">
        <v>9</v>
      </c>
      <c r="G2640" s="29" t="s">
        <v>8146</v>
      </c>
      <c r="H2640" s="110" t="s">
        <v>6803</v>
      </c>
    </row>
    <row r="2641" spans="1:8" ht="17.25" customHeight="1">
      <c r="A2641" s="27" t="s">
        <v>22</v>
      </c>
      <c r="B2641" s="33" t="s">
        <v>9360</v>
      </c>
      <c r="C2641" s="35" t="s">
        <v>87</v>
      </c>
      <c r="D2641" s="28" t="s">
        <v>2832</v>
      </c>
      <c r="E2641" s="107">
        <v>5.7666666666666666</v>
      </c>
      <c r="F2641" s="27" t="s">
        <v>9</v>
      </c>
      <c r="G2641" s="29" t="s">
        <v>8146</v>
      </c>
      <c r="H2641" s="110" t="s">
        <v>6804</v>
      </c>
    </row>
    <row r="2642" spans="1:8" ht="17.25" customHeight="1">
      <c r="A2642" s="27" t="s">
        <v>22</v>
      </c>
      <c r="B2642" s="33" t="s">
        <v>9360</v>
      </c>
      <c r="C2642" s="35" t="s">
        <v>87</v>
      </c>
      <c r="D2642" s="28" t="s">
        <v>2833</v>
      </c>
      <c r="E2642" s="107">
        <v>6.583333333333333</v>
      </c>
      <c r="F2642" s="27" t="s">
        <v>9</v>
      </c>
      <c r="G2642" s="29" t="s">
        <v>8146</v>
      </c>
      <c r="H2642" s="110" t="s">
        <v>6805</v>
      </c>
    </row>
    <row r="2643" spans="1:8" ht="17.25" customHeight="1">
      <c r="A2643" s="27" t="s">
        <v>22</v>
      </c>
      <c r="B2643" s="33" t="s">
        <v>9360</v>
      </c>
      <c r="C2643" s="35" t="s">
        <v>87</v>
      </c>
      <c r="D2643" s="28" t="s">
        <v>2834</v>
      </c>
      <c r="E2643" s="107">
        <v>6.4833333333333334</v>
      </c>
      <c r="F2643" s="27" t="s">
        <v>9</v>
      </c>
      <c r="G2643" s="29" t="s">
        <v>8146</v>
      </c>
      <c r="H2643" s="110" t="s">
        <v>6806</v>
      </c>
    </row>
    <row r="2644" spans="1:8" ht="17.25" customHeight="1">
      <c r="A2644" s="27" t="s">
        <v>22</v>
      </c>
      <c r="B2644" s="33" t="s">
        <v>9360</v>
      </c>
      <c r="C2644" s="35" t="s">
        <v>87</v>
      </c>
      <c r="D2644" s="28" t="s">
        <v>2835</v>
      </c>
      <c r="E2644" s="107">
        <v>7.166666666666667</v>
      </c>
      <c r="F2644" s="27" t="s">
        <v>9</v>
      </c>
      <c r="G2644" s="29" t="s">
        <v>8146</v>
      </c>
      <c r="H2644" s="110" t="s">
        <v>6807</v>
      </c>
    </row>
    <row r="2645" spans="1:8" ht="17.25" customHeight="1">
      <c r="A2645" s="27" t="s">
        <v>22</v>
      </c>
      <c r="B2645" s="33" t="s">
        <v>9360</v>
      </c>
      <c r="C2645" s="35" t="s">
        <v>87</v>
      </c>
      <c r="D2645" s="28" t="s">
        <v>2836</v>
      </c>
      <c r="E2645" s="107">
        <v>6.0166666666666666</v>
      </c>
      <c r="F2645" s="27" t="s">
        <v>9</v>
      </c>
      <c r="G2645" s="29" t="s">
        <v>8146</v>
      </c>
      <c r="H2645" s="110" t="s">
        <v>6808</v>
      </c>
    </row>
    <row r="2646" spans="1:8" ht="17.25" customHeight="1">
      <c r="A2646" s="27" t="s">
        <v>22</v>
      </c>
      <c r="B2646" s="33" t="s">
        <v>9360</v>
      </c>
      <c r="C2646" s="35" t="s">
        <v>87</v>
      </c>
      <c r="D2646" s="28" t="s">
        <v>2837</v>
      </c>
      <c r="E2646" s="107">
        <v>6.1333333333333337</v>
      </c>
      <c r="F2646" s="27" t="s">
        <v>9</v>
      </c>
      <c r="G2646" s="29" t="s">
        <v>8146</v>
      </c>
      <c r="H2646" s="110" t="s">
        <v>6809</v>
      </c>
    </row>
    <row r="2647" spans="1:8" ht="17.25" customHeight="1">
      <c r="A2647" s="27" t="s">
        <v>22</v>
      </c>
      <c r="B2647" s="33" t="s">
        <v>9360</v>
      </c>
      <c r="C2647" s="35" t="s">
        <v>87</v>
      </c>
      <c r="D2647" s="28" t="s">
        <v>2838</v>
      </c>
      <c r="E2647" s="107">
        <v>6.1</v>
      </c>
      <c r="F2647" s="27" t="s">
        <v>9</v>
      </c>
      <c r="G2647" s="29" t="s">
        <v>8146</v>
      </c>
      <c r="H2647" s="110" t="s">
        <v>6810</v>
      </c>
    </row>
    <row r="2648" spans="1:8" ht="17.25" customHeight="1">
      <c r="A2648" s="27" t="s">
        <v>22</v>
      </c>
      <c r="B2648" s="33" t="s">
        <v>9360</v>
      </c>
      <c r="C2648" s="35" t="s">
        <v>87</v>
      </c>
      <c r="D2648" s="28" t="s">
        <v>2839</v>
      </c>
      <c r="E2648" s="107">
        <v>6.1</v>
      </c>
      <c r="F2648" s="27" t="s">
        <v>9</v>
      </c>
      <c r="G2648" s="29" t="s">
        <v>8146</v>
      </c>
      <c r="H2648" s="110" t="s">
        <v>6811</v>
      </c>
    </row>
    <row r="2649" spans="1:8" ht="17.25" customHeight="1">
      <c r="A2649" s="27" t="s">
        <v>22</v>
      </c>
      <c r="B2649" s="33" t="s">
        <v>9360</v>
      </c>
      <c r="C2649" s="35" t="s">
        <v>87</v>
      </c>
      <c r="D2649" s="28" t="s">
        <v>2840</v>
      </c>
      <c r="E2649" s="107">
        <v>6.2333333333333334</v>
      </c>
      <c r="F2649" s="27" t="s">
        <v>9</v>
      </c>
      <c r="G2649" s="29" t="s">
        <v>8146</v>
      </c>
      <c r="H2649" s="110" t="s">
        <v>6812</v>
      </c>
    </row>
    <row r="2650" spans="1:8" ht="17.25" customHeight="1">
      <c r="A2650" s="27" t="s">
        <v>22</v>
      </c>
      <c r="B2650" s="33" t="s">
        <v>9360</v>
      </c>
      <c r="C2650" s="35" t="s">
        <v>87</v>
      </c>
      <c r="D2650" s="28" t="s">
        <v>2841</v>
      </c>
      <c r="E2650" s="107">
        <v>6.5166666666666666</v>
      </c>
      <c r="F2650" s="27" t="s">
        <v>9</v>
      </c>
      <c r="G2650" s="29" t="s">
        <v>8146</v>
      </c>
      <c r="H2650" s="110" t="s">
        <v>13679</v>
      </c>
    </row>
    <row r="2651" spans="1:8" ht="17.25" customHeight="1">
      <c r="A2651" s="27" t="s">
        <v>22</v>
      </c>
      <c r="B2651" s="33" t="s">
        <v>9360</v>
      </c>
      <c r="C2651" s="35" t="s">
        <v>87</v>
      </c>
      <c r="D2651" s="28" t="s">
        <v>2842</v>
      </c>
      <c r="E2651" s="107">
        <v>7.1333333333333337</v>
      </c>
      <c r="F2651" s="27" t="s">
        <v>9</v>
      </c>
      <c r="G2651" s="29" t="s">
        <v>8146</v>
      </c>
      <c r="H2651" s="110" t="s">
        <v>6813</v>
      </c>
    </row>
    <row r="2652" spans="1:8" ht="17.25" customHeight="1">
      <c r="A2652" s="27" t="s">
        <v>22</v>
      </c>
      <c r="B2652" s="33" t="s">
        <v>9360</v>
      </c>
      <c r="C2652" s="35" t="s">
        <v>87</v>
      </c>
      <c r="D2652" s="28" t="s">
        <v>2843</v>
      </c>
      <c r="E2652" s="107">
        <v>7.9</v>
      </c>
      <c r="F2652" s="27" t="s">
        <v>9</v>
      </c>
      <c r="G2652" s="29" t="s">
        <v>8146</v>
      </c>
      <c r="H2652" s="110" t="s">
        <v>6814</v>
      </c>
    </row>
    <row r="2653" spans="1:8" ht="17.25" customHeight="1">
      <c r="A2653" s="27" t="s">
        <v>22</v>
      </c>
      <c r="B2653" s="33" t="s">
        <v>9360</v>
      </c>
      <c r="C2653" s="35" t="s">
        <v>87</v>
      </c>
      <c r="D2653" s="28" t="s">
        <v>2844</v>
      </c>
      <c r="E2653" s="107">
        <v>7.9833333333333334</v>
      </c>
      <c r="F2653" s="27" t="s">
        <v>9</v>
      </c>
      <c r="G2653" s="29" t="s">
        <v>8146</v>
      </c>
      <c r="H2653" s="110" t="s">
        <v>6815</v>
      </c>
    </row>
    <row r="2654" spans="1:8" ht="17.25" customHeight="1">
      <c r="A2654" s="27" t="s">
        <v>22</v>
      </c>
      <c r="B2654" s="33" t="s">
        <v>9360</v>
      </c>
      <c r="C2654" s="35" t="s">
        <v>87</v>
      </c>
      <c r="D2654" s="28" t="s">
        <v>2845</v>
      </c>
      <c r="E2654" s="107">
        <v>6.8666666666666663</v>
      </c>
      <c r="F2654" s="27" t="s">
        <v>9</v>
      </c>
      <c r="G2654" s="29" t="s">
        <v>8146</v>
      </c>
      <c r="H2654" s="110" t="s">
        <v>6816</v>
      </c>
    </row>
    <row r="2655" spans="1:8" ht="17.25" customHeight="1">
      <c r="A2655" s="27" t="s">
        <v>22</v>
      </c>
      <c r="B2655" s="33" t="s">
        <v>9360</v>
      </c>
      <c r="C2655" s="35" t="s">
        <v>87</v>
      </c>
      <c r="D2655" s="28" t="s">
        <v>2846</v>
      </c>
      <c r="E2655" s="107">
        <v>7.916666666666667</v>
      </c>
      <c r="F2655" s="27" t="s">
        <v>9</v>
      </c>
      <c r="G2655" s="29" t="s">
        <v>8146</v>
      </c>
      <c r="H2655" s="110" t="s">
        <v>6817</v>
      </c>
    </row>
    <row r="2656" spans="1:8" ht="17.25" customHeight="1">
      <c r="A2656" s="27" t="s">
        <v>22</v>
      </c>
      <c r="B2656" s="33" t="s">
        <v>9360</v>
      </c>
      <c r="C2656" s="35" t="s">
        <v>87</v>
      </c>
      <c r="D2656" s="28" t="s">
        <v>2847</v>
      </c>
      <c r="E2656" s="107">
        <v>6.7333333333333334</v>
      </c>
      <c r="F2656" s="27" t="s">
        <v>9</v>
      </c>
      <c r="G2656" s="29" t="s">
        <v>8146</v>
      </c>
      <c r="H2656" s="110" t="s">
        <v>6818</v>
      </c>
    </row>
    <row r="2657" spans="1:8" ht="17.25" customHeight="1">
      <c r="A2657" s="27" t="s">
        <v>22</v>
      </c>
      <c r="B2657" s="33" t="s">
        <v>9360</v>
      </c>
      <c r="C2657" s="35" t="s">
        <v>87</v>
      </c>
      <c r="D2657" s="28" t="s">
        <v>2848</v>
      </c>
      <c r="E2657" s="107">
        <v>7.166666666666667</v>
      </c>
      <c r="F2657" s="27" t="s">
        <v>9</v>
      </c>
      <c r="G2657" s="29" t="s">
        <v>8146</v>
      </c>
      <c r="H2657" s="110" t="s">
        <v>6819</v>
      </c>
    </row>
    <row r="2658" spans="1:8" ht="17.25" customHeight="1">
      <c r="A2658" s="27" t="s">
        <v>22</v>
      </c>
      <c r="B2658" s="33" t="s">
        <v>9360</v>
      </c>
      <c r="C2658" s="35" t="s">
        <v>87</v>
      </c>
      <c r="D2658" s="28" t="s">
        <v>2849</v>
      </c>
      <c r="E2658" s="107">
        <v>7.3833333333333337</v>
      </c>
      <c r="F2658" s="27" t="s">
        <v>9</v>
      </c>
      <c r="G2658" s="29" t="s">
        <v>8146</v>
      </c>
      <c r="H2658" s="110" t="s">
        <v>6820</v>
      </c>
    </row>
    <row r="2659" spans="1:8" ht="17.25" customHeight="1">
      <c r="A2659" s="27" t="s">
        <v>22</v>
      </c>
      <c r="B2659" s="33" t="s">
        <v>9360</v>
      </c>
      <c r="C2659" s="35" t="s">
        <v>87</v>
      </c>
      <c r="D2659" s="28" t="s">
        <v>2850</v>
      </c>
      <c r="E2659" s="107">
        <v>7.1</v>
      </c>
      <c r="F2659" s="27" t="s">
        <v>9</v>
      </c>
      <c r="G2659" s="29" t="s">
        <v>8146</v>
      </c>
      <c r="H2659" s="110" t="s">
        <v>6821</v>
      </c>
    </row>
    <row r="2660" spans="1:8" ht="17.25" customHeight="1">
      <c r="A2660" s="27" t="s">
        <v>22</v>
      </c>
      <c r="B2660" s="33" t="s">
        <v>9360</v>
      </c>
      <c r="C2660" s="35" t="s">
        <v>87</v>
      </c>
      <c r="D2660" s="28" t="s">
        <v>2851</v>
      </c>
      <c r="E2660" s="107">
        <v>7.166666666666667</v>
      </c>
      <c r="F2660" s="27" t="s">
        <v>9</v>
      </c>
      <c r="G2660" s="29" t="s">
        <v>8146</v>
      </c>
      <c r="H2660" s="110" t="s">
        <v>6822</v>
      </c>
    </row>
    <row r="2661" spans="1:8" ht="17.25" customHeight="1">
      <c r="A2661" s="27" t="s">
        <v>22</v>
      </c>
      <c r="B2661" s="33" t="s">
        <v>9360</v>
      </c>
      <c r="C2661" s="35" t="s">
        <v>87</v>
      </c>
      <c r="D2661" s="28" t="s">
        <v>2852</v>
      </c>
      <c r="E2661" s="107">
        <v>7.333333333333333</v>
      </c>
      <c r="F2661" s="27" t="s">
        <v>9</v>
      </c>
      <c r="G2661" s="29" t="s">
        <v>8146</v>
      </c>
      <c r="H2661" s="110" t="s">
        <v>6823</v>
      </c>
    </row>
    <row r="2662" spans="1:8" ht="17.25" customHeight="1">
      <c r="A2662" s="27" t="s">
        <v>22</v>
      </c>
      <c r="B2662" s="33" t="s">
        <v>9360</v>
      </c>
      <c r="C2662" s="35" t="s">
        <v>87</v>
      </c>
      <c r="D2662" s="28" t="s">
        <v>2853</v>
      </c>
      <c r="E2662" s="107">
        <v>7.2</v>
      </c>
      <c r="F2662" s="27" t="s">
        <v>9</v>
      </c>
      <c r="G2662" s="29" t="s">
        <v>8146</v>
      </c>
      <c r="H2662" s="110" t="s">
        <v>6824</v>
      </c>
    </row>
    <row r="2663" spans="1:8" ht="17.25" customHeight="1">
      <c r="A2663" s="27" t="s">
        <v>22</v>
      </c>
      <c r="B2663" s="33" t="s">
        <v>9360</v>
      </c>
      <c r="C2663" s="35" t="s">
        <v>87</v>
      </c>
      <c r="D2663" s="28" t="s">
        <v>2854</v>
      </c>
      <c r="E2663" s="107">
        <v>6.35</v>
      </c>
      <c r="F2663" s="27" t="s">
        <v>9</v>
      </c>
      <c r="G2663" s="29" t="s">
        <v>8146</v>
      </c>
      <c r="H2663" s="110" t="s">
        <v>6825</v>
      </c>
    </row>
    <row r="2664" spans="1:8" ht="17.25" customHeight="1">
      <c r="A2664" s="27" t="s">
        <v>22</v>
      </c>
      <c r="B2664" s="33" t="s">
        <v>9360</v>
      </c>
      <c r="C2664" s="35" t="s">
        <v>87</v>
      </c>
      <c r="D2664" s="28" t="s">
        <v>2855</v>
      </c>
      <c r="E2664" s="107">
        <v>6.4333333333333336</v>
      </c>
      <c r="F2664" s="27" t="s">
        <v>9</v>
      </c>
      <c r="G2664" s="29" t="s">
        <v>8146</v>
      </c>
      <c r="H2664" s="110" t="s">
        <v>6826</v>
      </c>
    </row>
    <row r="2665" spans="1:8" ht="17.25" customHeight="1">
      <c r="A2665" s="27" t="s">
        <v>22</v>
      </c>
      <c r="B2665" s="33" t="s">
        <v>9360</v>
      </c>
      <c r="C2665" s="35" t="s">
        <v>87</v>
      </c>
      <c r="D2665" s="28" t="s">
        <v>2856</v>
      </c>
      <c r="E2665" s="107">
        <v>6.3166666666666664</v>
      </c>
      <c r="F2665" s="27" t="s">
        <v>9</v>
      </c>
      <c r="G2665" s="29" t="s">
        <v>8146</v>
      </c>
      <c r="H2665" s="110" t="s">
        <v>6827</v>
      </c>
    </row>
    <row r="2666" spans="1:8" ht="17.25" customHeight="1">
      <c r="A2666" s="27" t="s">
        <v>22</v>
      </c>
      <c r="B2666" s="33" t="s">
        <v>9360</v>
      </c>
      <c r="C2666" s="35" t="s">
        <v>87</v>
      </c>
      <c r="D2666" s="28" t="s">
        <v>2857</v>
      </c>
      <c r="E2666" s="107">
        <v>7.5</v>
      </c>
      <c r="F2666" s="27" t="s">
        <v>9</v>
      </c>
      <c r="G2666" s="29" t="s">
        <v>8146</v>
      </c>
      <c r="H2666" s="110" t="s">
        <v>6828</v>
      </c>
    </row>
    <row r="2667" spans="1:8" ht="17.25" customHeight="1">
      <c r="A2667" s="27" t="s">
        <v>22</v>
      </c>
      <c r="B2667" s="33" t="s">
        <v>9360</v>
      </c>
      <c r="C2667" s="35" t="s">
        <v>87</v>
      </c>
      <c r="D2667" s="28" t="s">
        <v>2858</v>
      </c>
      <c r="E2667" s="107">
        <v>7.35</v>
      </c>
      <c r="F2667" s="27" t="s">
        <v>9</v>
      </c>
      <c r="G2667" s="29" t="s">
        <v>8146</v>
      </c>
      <c r="H2667" s="110" t="s">
        <v>6829</v>
      </c>
    </row>
    <row r="2668" spans="1:8" ht="17.25" customHeight="1">
      <c r="A2668" s="27" t="s">
        <v>22</v>
      </c>
      <c r="B2668" s="33" t="s">
        <v>9360</v>
      </c>
      <c r="C2668" s="35" t="s">
        <v>167</v>
      </c>
      <c r="D2668" s="28" t="s">
        <v>2859</v>
      </c>
      <c r="E2668" s="107">
        <v>6.3833333333333337</v>
      </c>
      <c r="F2668" s="27" t="s">
        <v>9</v>
      </c>
      <c r="G2668" s="29" t="s">
        <v>8146</v>
      </c>
      <c r="H2668" s="110" t="s">
        <v>6830</v>
      </c>
    </row>
    <row r="2669" spans="1:8" ht="17.25" customHeight="1">
      <c r="A2669" s="27" t="s">
        <v>22</v>
      </c>
      <c r="B2669" s="33" t="s">
        <v>9360</v>
      </c>
      <c r="C2669" s="35" t="s">
        <v>167</v>
      </c>
      <c r="D2669" s="28" t="s">
        <v>2860</v>
      </c>
      <c r="E2669" s="107">
        <v>6.35</v>
      </c>
      <c r="F2669" s="27" t="s">
        <v>9</v>
      </c>
      <c r="G2669" s="29" t="s">
        <v>8146</v>
      </c>
      <c r="H2669" s="110" t="s">
        <v>6831</v>
      </c>
    </row>
    <row r="2670" spans="1:8" ht="17.25" customHeight="1">
      <c r="A2670" s="27" t="s">
        <v>22</v>
      </c>
      <c r="B2670" s="33" t="s">
        <v>9360</v>
      </c>
      <c r="C2670" s="35" t="s">
        <v>89</v>
      </c>
      <c r="D2670" s="28" t="s">
        <v>2861</v>
      </c>
      <c r="E2670" s="107">
        <v>7.6166666666666663</v>
      </c>
      <c r="F2670" s="27" t="s">
        <v>9</v>
      </c>
      <c r="G2670" s="29" t="s">
        <v>8146</v>
      </c>
      <c r="H2670" s="110" t="s">
        <v>6832</v>
      </c>
    </row>
    <row r="2671" spans="1:8" ht="17.25" customHeight="1">
      <c r="A2671" s="27" t="s">
        <v>22</v>
      </c>
      <c r="B2671" s="33" t="s">
        <v>9360</v>
      </c>
      <c r="C2671" s="35" t="s">
        <v>89</v>
      </c>
      <c r="D2671" s="28" t="s">
        <v>2862</v>
      </c>
      <c r="E2671" s="107">
        <v>7.1333333333333337</v>
      </c>
      <c r="F2671" s="27" t="s">
        <v>9</v>
      </c>
      <c r="G2671" s="29" t="s">
        <v>8146</v>
      </c>
      <c r="H2671" s="110" t="s">
        <v>6833</v>
      </c>
    </row>
    <row r="2672" spans="1:8" ht="17.25" customHeight="1">
      <c r="A2672" s="27" t="s">
        <v>22</v>
      </c>
      <c r="B2672" s="33" t="s">
        <v>9360</v>
      </c>
      <c r="C2672" s="35" t="s">
        <v>89</v>
      </c>
      <c r="D2672" s="28" t="s">
        <v>2863</v>
      </c>
      <c r="E2672" s="107">
        <v>7.4</v>
      </c>
      <c r="F2672" s="27" t="s">
        <v>9</v>
      </c>
      <c r="G2672" s="29" t="s">
        <v>8146</v>
      </c>
      <c r="H2672" s="110" t="s">
        <v>6834</v>
      </c>
    </row>
    <row r="2673" spans="1:8" ht="17.25" customHeight="1">
      <c r="A2673" s="27" t="s">
        <v>22</v>
      </c>
      <c r="B2673" s="33" t="s">
        <v>9360</v>
      </c>
      <c r="C2673" s="35" t="s">
        <v>89</v>
      </c>
      <c r="D2673" s="28" t="s">
        <v>2864</v>
      </c>
      <c r="E2673" s="107">
        <v>7.5</v>
      </c>
      <c r="F2673" s="27" t="s">
        <v>9</v>
      </c>
      <c r="G2673" s="29" t="s">
        <v>8146</v>
      </c>
      <c r="H2673" s="110" t="s">
        <v>6835</v>
      </c>
    </row>
    <row r="2674" spans="1:8" ht="17.25" customHeight="1">
      <c r="A2674" s="27" t="s">
        <v>22</v>
      </c>
      <c r="B2674" s="33" t="s">
        <v>9360</v>
      </c>
      <c r="C2674" s="35" t="s">
        <v>89</v>
      </c>
      <c r="D2674" s="28" t="s">
        <v>2865</v>
      </c>
      <c r="E2674" s="107">
        <v>6.4833333333333334</v>
      </c>
      <c r="F2674" s="27" t="s">
        <v>9</v>
      </c>
      <c r="G2674" s="29" t="s">
        <v>8146</v>
      </c>
      <c r="H2674" s="110" t="s">
        <v>6836</v>
      </c>
    </row>
    <row r="2675" spans="1:8" ht="17.25" customHeight="1">
      <c r="A2675" s="27" t="s">
        <v>22</v>
      </c>
      <c r="B2675" s="33" t="s">
        <v>9360</v>
      </c>
      <c r="C2675" s="35" t="s">
        <v>89</v>
      </c>
      <c r="D2675" s="28" t="s">
        <v>2866</v>
      </c>
      <c r="E2675" s="107">
        <v>7.55</v>
      </c>
      <c r="F2675" s="27" t="s">
        <v>9</v>
      </c>
      <c r="G2675" s="29" t="s">
        <v>8146</v>
      </c>
      <c r="H2675" s="110" t="s">
        <v>6837</v>
      </c>
    </row>
    <row r="2676" spans="1:8" ht="17.25" customHeight="1">
      <c r="A2676" s="27" t="s">
        <v>22</v>
      </c>
      <c r="B2676" s="33" t="s">
        <v>9360</v>
      </c>
      <c r="C2676" s="35" t="s">
        <v>89</v>
      </c>
      <c r="D2676" s="28" t="s">
        <v>2867</v>
      </c>
      <c r="E2676" s="107">
        <v>7.4833333333333334</v>
      </c>
      <c r="F2676" s="27" t="s">
        <v>9</v>
      </c>
      <c r="G2676" s="29" t="s">
        <v>8146</v>
      </c>
      <c r="H2676" s="110" t="s">
        <v>6838</v>
      </c>
    </row>
    <row r="2677" spans="1:8" ht="17.25" customHeight="1">
      <c r="A2677" s="27" t="s">
        <v>22</v>
      </c>
      <c r="B2677" s="33" t="s">
        <v>9360</v>
      </c>
      <c r="C2677" s="35" t="s">
        <v>89</v>
      </c>
      <c r="D2677" s="28" t="s">
        <v>2868</v>
      </c>
      <c r="E2677" s="107">
        <v>7.4666666666666668</v>
      </c>
      <c r="F2677" s="27" t="s">
        <v>9</v>
      </c>
      <c r="G2677" s="29" t="s">
        <v>8146</v>
      </c>
      <c r="H2677" s="110" t="s">
        <v>6839</v>
      </c>
    </row>
    <row r="2678" spans="1:8" ht="17.25" customHeight="1">
      <c r="A2678" s="27" t="s">
        <v>22</v>
      </c>
      <c r="B2678" s="33" t="s">
        <v>9360</v>
      </c>
      <c r="C2678" s="35" t="s">
        <v>89</v>
      </c>
      <c r="D2678" s="28" t="s">
        <v>2869</v>
      </c>
      <c r="E2678" s="107">
        <v>7.45</v>
      </c>
      <c r="F2678" s="27" t="s">
        <v>9</v>
      </c>
      <c r="G2678" s="29" t="s">
        <v>8146</v>
      </c>
      <c r="H2678" s="110" t="s">
        <v>6840</v>
      </c>
    </row>
    <row r="2679" spans="1:8" ht="17.25" customHeight="1">
      <c r="A2679" s="27" t="s">
        <v>22</v>
      </c>
      <c r="B2679" s="33" t="s">
        <v>9360</v>
      </c>
      <c r="C2679" s="35" t="s">
        <v>89</v>
      </c>
      <c r="D2679" s="28" t="s">
        <v>2870</v>
      </c>
      <c r="E2679" s="107">
        <v>7.75</v>
      </c>
      <c r="F2679" s="27" t="s">
        <v>9</v>
      </c>
      <c r="G2679" s="29" t="s">
        <v>8146</v>
      </c>
      <c r="H2679" s="110" t="s">
        <v>6841</v>
      </c>
    </row>
    <row r="2680" spans="1:8" ht="17.25" customHeight="1">
      <c r="A2680" s="27" t="s">
        <v>22</v>
      </c>
      <c r="B2680" s="33" t="s">
        <v>9360</v>
      </c>
      <c r="C2680" s="35" t="s">
        <v>89</v>
      </c>
      <c r="D2680" s="28" t="s">
        <v>2871</v>
      </c>
      <c r="E2680" s="107">
        <v>7.9833333333333334</v>
      </c>
      <c r="F2680" s="27" t="s">
        <v>9</v>
      </c>
      <c r="G2680" s="29" t="s">
        <v>8146</v>
      </c>
      <c r="H2680" s="110" t="s">
        <v>6842</v>
      </c>
    </row>
    <row r="2681" spans="1:8" ht="17.25" customHeight="1">
      <c r="A2681" s="27" t="s">
        <v>22</v>
      </c>
      <c r="B2681" s="33" t="s">
        <v>9360</v>
      </c>
      <c r="C2681" s="35" t="s">
        <v>89</v>
      </c>
      <c r="D2681" s="28" t="s">
        <v>2872</v>
      </c>
      <c r="E2681" s="107">
        <v>7.7</v>
      </c>
      <c r="F2681" s="27" t="s">
        <v>9</v>
      </c>
      <c r="G2681" s="29" t="s">
        <v>8146</v>
      </c>
      <c r="H2681" s="110" t="s">
        <v>6843</v>
      </c>
    </row>
    <row r="2682" spans="1:8" ht="17.25" customHeight="1">
      <c r="A2682" s="27" t="s">
        <v>22</v>
      </c>
      <c r="B2682" s="33" t="s">
        <v>9360</v>
      </c>
      <c r="C2682" s="35" t="s">
        <v>89</v>
      </c>
      <c r="D2682" s="28" t="s">
        <v>2873</v>
      </c>
      <c r="E2682" s="107">
        <v>7.3666666666666663</v>
      </c>
      <c r="F2682" s="27" t="s">
        <v>9</v>
      </c>
      <c r="G2682" s="29" t="s">
        <v>8146</v>
      </c>
      <c r="H2682" s="110" t="s">
        <v>6844</v>
      </c>
    </row>
    <row r="2683" spans="1:8" ht="17.25" customHeight="1">
      <c r="A2683" s="27" t="s">
        <v>22</v>
      </c>
      <c r="B2683" s="33" t="s">
        <v>9360</v>
      </c>
      <c r="C2683" s="35" t="s">
        <v>89</v>
      </c>
      <c r="D2683" s="28" t="s">
        <v>2874</v>
      </c>
      <c r="E2683" s="107">
        <v>8.0833333333333339</v>
      </c>
      <c r="F2683" s="27" t="s">
        <v>9</v>
      </c>
      <c r="G2683" s="29" t="s">
        <v>8146</v>
      </c>
      <c r="H2683" s="110" t="s">
        <v>6845</v>
      </c>
    </row>
    <row r="2684" spans="1:8" ht="17.25" customHeight="1">
      <c r="A2684" s="27" t="s">
        <v>22</v>
      </c>
      <c r="B2684" s="33" t="s">
        <v>9360</v>
      </c>
      <c r="C2684" s="35" t="s">
        <v>89</v>
      </c>
      <c r="D2684" s="28" t="s">
        <v>2875</v>
      </c>
      <c r="E2684" s="107">
        <v>7.75</v>
      </c>
      <c r="F2684" s="27" t="s">
        <v>9</v>
      </c>
      <c r="G2684" s="29" t="s">
        <v>8146</v>
      </c>
      <c r="H2684" s="110" t="s">
        <v>6846</v>
      </c>
    </row>
    <row r="2685" spans="1:8" ht="17.25" customHeight="1">
      <c r="A2685" s="27" t="s">
        <v>22</v>
      </c>
      <c r="B2685" s="33" t="s">
        <v>9360</v>
      </c>
      <c r="C2685" s="35" t="s">
        <v>89</v>
      </c>
      <c r="D2685" s="28" t="s">
        <v>2876</v>
      </c>
      <c r="E2685" s="107">
        <v>7.2666666666666666</v>
      </c>
      <c r="F2685" s="27" t="s">
        <v>9</v>
      </c>
      <c r="G2685" s="29" t="s">
        <v>8146</v>
      </c>
      <c r="H2685" s="110" t="s">
        <v>6847</v>
      </c>
    </row>
    <row r="2686" spans="1:8" ht="17.25" customHeight="1">
      <c r="A2686" s="27" t="s">
        <v>22</v>
      </c>
      <c r="B2686" s="33" t="s">
        <v>9360</v>
      </c>
      <c r="C2686" s="35" t="s">
        <v>89</v>
      </c>
      <c r="D2686" s="28" t="s">
        <v>2877</v>
      </c>
      <c r="E2686" s="107">
        <v>7.2666666666666666</v>
      </c>
      <c r="F2686" s="27" t="s">
        <v>9</v>
      </c>
      <c r="G2686" s="29" t="s">
        <v>8146</v>
      </c>
      <c r="H2686" s="110" t="s">
        <v>6848</v>
      </c>
    </row>
    <row r="2687" spans="1:8" ht="17.25" customHeight="1">
      <c r="A2687" s="27" t="s">
        <v>22</v>
      </c>
      <c r="B2687" s="33" t="s">
        <v>9360</v>
      </c>
      <c r="C2687" s="35" t="s">
        <v>89</v>
      </c>
      <c r="D2687" s="28" t="s">
        <v>2878</v>
      </c>
      <c r="E2687" s="107">
        <v>7.6166666666666663</v>
      </c>
      <c r="F2687" s="27" t="s">
        <v>9</v>
      </c>
      <c r="G2687" s="29" t="s">
        <v>8146</v>
      </c>
      <c r="H2687" s="110" t="s">
        <v>6849</v>
      </c>
    </row>
    <row r="2688" spans="1:8" ht="17.25" customHeight="1">
      <c r="A2688" s="27" t="s">
        <v>22</v>
      </c>
      <c r="B2688" s="33" t="s">
        <v>9360</v>
      </c>
      <c r="C2688" s="35" t="s">
        <v>89</v>
      </c>
      <c r="D2688" s="28" t="s">
        <v>2879</v>
      </c>
      <c r="E2688" s="107">
        <v>7.45</v>
      </c>
      <c r="F2688" s="27" t="s">
        <v>9</v>
      </c>
      <c r="G2688" s="29" t="s">
        <v>8146</v>
      </c>
      <c r="H2688" s="110" t="s">
        <v>6850</v>
      </c>
    </row>
    <row r="2689" spans="1:8" ht="17.25" customHeight="1">
      <c r="A2689" s="27" t="s">
        <v>22</v>
      </c>
      <c r="B2689" s="33" t="s">
        <v>9360</v>
      </c>
      <c r="C2689" s="35" t="s">
        <v>89</v>
      </c>
      <c r="D2689" s="28" t="s">
        <v>2880</v>
      </c>
      <c r="E2689" s="107">
        <v>7.5166666666666666</v>
      </c>
      <c r="F2689" s="27" t="s">
        <v>9</v>
      </c>
      <c r="G2689" s="29" t="s">
        <v>8146</v>
      </c>
      <c r="H2689" s="110" t="s">
        <v>6851</v>
      </c>
    </row>
    <row r="2690" spans="1:8" ht="17.25" customHeight="1">
      <c r="A2690" s="27" t="s">
        <v>22</v>
      </c>
      <c r="B2690" s="33" t="s">
        <v>9360</v>
      </c>
      <c r="C2690" s="35" t="s">
        <v>89</v>
      </c>
      <c r="D2690" s="28" t="s">
        <v>2881</v>
      </c>
      <c r="E2690" s="107">
        <v>7.6</v>
      </c>
      <c r="F2690" s="27" t="s">
        <v>9</v>
      </c>
      <c r="G2690" s="29" t="s">
        <v>8146</v>
      </c>
      <c r="H2690" s="110" t="s">
        <v>6852</v>
      </c>
    </row>
    <row r="2691" spans="1:8" ht="17.25" customHeight="1">
      <c r="A2691" s="27" t="s">
        <v>22</v>
      </c>
      <c r="B2691" s="33" t="s">
        <v>9360</v>
      </c>
      <c r="C2691" s="35" t="s">
        <v>89</v>
      </c>
      <c r="D2691" s="28" t="s">
        <v>2882</v>
      </c>
      <c r="E2691" s="107">
        <v>7.6166666666666663</v>
      </c>
      <c r="F2691" s="27" t="s">
        <v>9</v>
      </c>
      <c r="G2691" s="29" t="s">
        <v>8146</v>
      </c>
      <c r="H2691" s="110" t="s">
        <v>6853</v>
      </c>
    </row>
    <row r="2692" spans="1:8" ht="17.25" customHeight="1">
      <c r="A2692" s="27" t="s">
        <v>22</v>
      </c>
      <c r="B2692" s="33" t="s">
        <v>9360</v>
      </c>
      <c r="C2692" s="35" t="s">
        <v>89</v>
      </c>
      <c r="D2692" s="28" t="s">
        <v>2883</v>
      </c>
      <c r="E2692" s="107">
        <v>7.5333333333333332</v>
      </c>
      <c r="F2692" s="27" t="s">
        <v>9</v>
      </c>
      <c r="G2692" s="29" t="s">
        <v>8146</v>
      </c>
      <c r="H2692" s="110" t="s">
        <v>6854</v>
      </c>
    </row>
    <row r="2693" spans="1:8" ht="17.25" customHeight="1">
      <c r="A2693" s="27" t="s">
        <v>22</v>
      </c>
      <c r="B2693" s="33" t="s">
        <v>9360</v>
      </c>
      <c r="C2693" s="35" t="s">
        <v>89</v>
      </c>
      <c r="D2693" s="28" t="s">
        <v>2884</v>
      </c>
      <c r="E2693" s="107">
        <v>7.5166666666666666</v>
      </c>
      <c r="F2693" s="27" t="s">
        <v>9</v>
      </c>
      <c r="G2693" s="29" t="s">
        <v>8146</v>
      </c>
      <c r="H2693" s="110" t="s">
        <v>6855</v>
      </c>
    </row>
    <row r="2694" spans="1:8" ht="17.25" customHeight="1">
      <c r="A2694" s="27" t="s">
        <v>22</v>
      </c>
      <c r="B2694" s="33" t="s">
        <v>9360</v>
      </c>
      <c r="C2694" s="35" t="s">
        <v>89</v>
      </c>
      <c r="D2694" s="28" t="s">
        <v>2885</v>
      </c>
      <c r="E2694" s="107">
        <v>7.6</v>
      </c>
      <c r="F2694" s="27" t="s">
        <v>9</v>
      </c>
      <c r="G2694" s="29" t="s">
        <v>8146</v>
      </c>
      <c r="H2694" s="110" t="s">
        <v>6856</v>
      </c>
    </row>
    <row r="2695" spans="1:8" ht="17.25" customHeight="1">
      <c r="A2695" s="27" t="s">
        <v>22</v>
      </c>
      <c r="B2695" s="33" t="s">
        <v>9360</v>
      </c>
      <c r="C2695" s="35" t="s">
        <v>89</v>
      </c>
      <c r="D2695" s="28" t="s">
        <v>2886</v>
      </c>
      <c r="E2695" s="107">
        <v>7.85</v>
      </c>
      <c r="F2695" s="27" t="s">
        <v>9</v>
      </c>
      <c r="G2695" s="29" t="s">
        <v>8146</v>
      </c>
      <c r="H2695" s="110" t="s">
        <v>6857</v>
      </c>
    </row>
    <row r="2696" spans="1:8" ht="17.25" customHeight="1">
      <c r="A2696" s="27" t="s">
        <v>22</v>
      </c>
      <c r="B2696" s="33" t="s">
        <v>9360</v>
      </c>
      <c r="C2696" s="35" t="s">
        <v>89</v>
      </c>
      <c r="D2696" s="28" t="s">
        <v>2887</v>
      </c>
      <c r="E2696" s="107">
        <v>7.5666666666666664</v>
      </c>
      <c r="F2696" s="27" t="s">
        <v>9</v>
      </c>
      <c r="G2696" s="29" t="s">
        <v>8146</v>
      </c>
      <c r="H2696" s="110" t="s">
        <v>6858</v>
      </c>
    </row>
    <row r="2697" spans="1:8" ht="17.25" customHeight="1">
      <c r="A2697" s="27" t="s">
        <v>22</v>
      </c>
      <c r="B2697" s="33" t="s">
        <v>9360</v>
      </c>
      <c r="C2697" s="35" t="s">
        <v>89</v>
      </c>
      <c r="D2697" s="28" t="s">
        <v>2888</v>
      </c>
      <c r="E2697" s="107">
        <v>7.05</v>
      </c>
      <c r="F2697" s="27" t="s">
        <v>9</v>
      </c>
      <c r="G2697" s="29" t="s">
        <v>8146</v>
      </c>
      <c r="H2697" s="110" t="s">
        <v>6859</v>
      </c>
    </row>
    <row r="2698" spans="1:8" ht="17.25" customHeight="1">
      <c r="A2698" s="27" t="s">
        <v>22</v>
      </c>
      <c r="B2698" s="33" t="s">
        <v>9360</v>
      </c>
      <c r="C2698" s="35" t="s">
        <v>89</v>
      </c>
      <c r="D2698" s="28" t="s">
        <v>2889</v>
      </c>
      <c r="E2698" s="107">
        <v>7.5</v>
      </c>
      <c r="F2698" s="27" t="s">
        <v>9</v>
      </c>
      <c r="G2698" s="29" t="s">
        <v>8146</v>
      </c>
      <c r="H2698" s="110" t="s">
        <v>6860</v>
      </c>
    </row>
    <row r="2699" spans="1:8" ht="17.25" customHeight="1">
      <c r="A2699" s="27" t="s">
        <v>22</v>
      </c>
      <c r="B2699" s="33" t="s">
        <v>9360</v>
      </c>
      <c r="C2699" s="35" t="s">
        <v>89</v>
      </c>
      <c r="D2699" s="28" t="s">
        <v>2890</v>
      </c>
      <c r="E2699" s="107">
        <v>8.3166666666666664</v>
      </c>
      <c r="F2699" s="27" t="s">
        <v>9</v>
      </c>
      <c r="G2699" s="29" t="s">
        <v>8146</v>
      </c>
      <c r="H2699" s="110" t="s">
        <v>6861</v>
      </c>
    </row>
    <row r="2700" spans="1:8" ht="17.25" customHeight="1">
      <c r="A2700" s="27" t="s">
        <v>22</v>
      </c>
      <c r="B2700" s="33" t="s">
        <v>9360</v>
      </c>
      <c r="C2700" s="35" t="s">
        <v>89</v>
      </c>
      <c r="D2700" s="28" t="s">
        <v>2891</v>
      </c>
      <c r="E2700" s="107">
        <v>7.9666666666666668</v>
      </c>
      <c r="F2700" s="27" t="s">
        <v>9</v>
      </c>
      <c r="G2700" s="29" t="s">
        <v>8146</v>
      </c>
      <c r="H2700" s="110" t="s">
        <v>6862</v>
      </c>
    </row>
    <row r="2701" spans="1:8" ht="17.25" customHeight="1">
      <c r="A2701" s="27" t="s">
        <v>22</v>
      </c>
      <c r="B2701" s="33" t="s">
        <v>9360</v>
      </c>
      <c r="C2701" s="35" t="s">
        <v>89</v>
      </c>
      <c r="D2701" s="28" t="s">
        <v>2892</v>
      </c>
      <c r="E2701" s="107">
        <v>7.75</v>
      </c>
      <c r="F2701" s="27" t="s">
        <v>9</v>
      </c>
      <c r="G2701" s="29" t="s">
        <v>8146</v>
      </c>
      <c r="H2701" s="110" t="s">
        <v>6863</v>
      </c>
    </row>
    <row r="2702" spans="1:8" ht="17.25" customHeight="1">
      <c r="A2702" s="27" t="s">
        <v>13</v>
      </c>
      <c r="B2702" s="33" t="s">
        <v>9353</v>
      </c>
      <c r="C2702" s="35" t="s">
        <v>168</v>
      </c>
      <c r="D2702" s="28" t="s">
        <v>2893</v>
      </c>
      <c r="E2702" s="107">
        <v>6.1</v>
      </c>
      <c r="F2702" s="27" t="s">
        <v>9</v>
      </c>
      <c r="G2702" s="29" t="s">
        <v>8146</v>
      </c>
      <c r="H2702" s="110" t="s">
        <v>6864</v>
      </c>
    </row>
    <row r="2703" spans="1:8" ht="17.25" customHeight="1">
      <c r="A2703" s="27" t="s">
        <v>13</v>
      </c>
      <c r="B2703" s="33" t="s">
        <v>9353</v>
      </c>
      <c r="C2703" s="35" t="s">
        <v>168</v>
      </c>
      <c r="D2703" s="28" t="s">
        <v>2894</v>
      </c>
      <c r="E2703" s="107">
        <v>7.333333333333333</v>
      </c>
      <c r="F2703" s="27" t="s">
        <v>9</v>
      </c>
      <c r="G2703" s="29" t="s">
        <v>8146</v>
      </c>
      <c r="H2703" s="110" t="s">
        <v>6865</v>
      </c>
    </row>
    <row r="2704" spans="1:8" ht="17.25" customHeight="1">
      <c r="A2704" s="27" t="s">
        <v>13</v>
      </c>
      <c r="B2704" s="33" t="s">
        <v>9353</v>
      </c>
      <c r="C2704" s="35" t="s">
        <v>168</v>
      </c>
      <c r="D2704" s="28" t="s">
        <v>2895</v>
      </c>
      <c r="E2704" s="107">
        <v>7.2833333333333332</v>
      </c>
      <c r="F2704" s="27" t="s">
        <v>9</v>
      </c>
      <c r="G2704" s="29" t="s">
        <v>8146</v>
      </c>
      <c r="H2704" s="110" t="s">
        <v>6866</v>
      </c>
    </row>
    <row r="2705" spans="1:8" ht="17.25" customHeight="1">
      <c r="A2705" s="27" t="s">
        <v>13</v>
      </c>
      <c r="B2705" s="33" t="s">
        <v>9353</v>
      </c>
      <c r="C2705" s="35" t="s">
        <v>168</v>
      </c>
      <c r="D2705" s="28" t="s">
        <v>2896</v>
      </c>
      <c r="E2705" s="107">
        <v>6.9833333333333334</v>
      </c>
      <c r="F2705" s="27" t="s">
        <v>9</v>
      </c>
      <c r="G2705" s="29" t="s">
        <v>8146</v>
      </c>
      <c r="H2705" s="110" t="s">
        <v>6867</v>
      </c>
    </row>
    <row r="2706" spans="1:8" ht="17.25" customHeight="1">
      <c r="A2706" s="27" t="s">
        <v>13</v>
      </c>
      <c r="B2706" s="33" t="s">
        <v>9353</v>
      </c>
      <c r="C2706" s="35" t="s">
        <v>168</v>
      </c>
      <c r="D2706" s="28" t="s">
        <v>2897</v>
      </c>
      <c r="E2706" s="107">
        <v>7.2166666666666668</v>
      </c>
      <c r="F2706" s="27" t="s">
        <v>9</v>
      </c>
      <c r="G2706" s="29" t="s">
        <v>8146</v>
      </c>
      <c r="H2706" s="110" t="s">
        <v>6868</v>
      </c>
    </row>
    <row r="2707" spans="1:8" ht="17.25" customHeight="1">
      <c r="A2707" s="27" t="s">
        <v>13</v>
      </c>
      <c r="B2707" s="33" t="s">
        <v>9353</v>
      </c>
      <c r="C2707" s="35" t="s">
        <v>168</v>
      </c>
      <c r="D2707" s="28" t="s">
        <v>2898</v>
      </c>
      <c r="E2707" s="107">
        <v>8.0666666666666664</v>
      </c>
      <c r="F2707" s="27" t="s">
        <v>9</v>
      </c>
      <c r="G2707" s="29" t="s">
        <v>8146</v>
      </c>
      <c r="H2707" s="110" t="s">
        <v>6869</v>
      </c>
    </row>
    <row r="2708" spans="1:8" ht="17.25" customHeight="1">
      <c r="A2708" s="27" t="s">
        <v>13</v>
      </c>
      <c r="B2708" s="33" t="s">
        <v>9353</v>
      </c>
      <c r="C2708" s="35" t="s">
        <v>168</v>
      </c>
      <c r="D2708" s="28" t="s">
        <v>2899</v>
      </c>
      <c r="E2708" s="107">
        <v>7.8833333333333337</v>
      </c>
      <c r="F2708" s="27" t="s">
        <v>9</v>
      </c>
      <c r="G2708" s="29" t="s">
        <v>8146</v>
      </c>
      <c r="H2708" s="110" t="s">
        <v>6870</v>
      </c>
    </row>
    <row r="2709" spans="1:8" ht="17.25" customHeight="1">
      <c r="A2709" s="27" t="s">
        <v>13</v>
      </c>
      <c r="B2709" s="33" t="s">
        <v>9353</v>
      </c>
      <c r="C2709" s="35" t="s">
        <v>168</v>
      </c>
      <c r="D2709" s="28" t="s">
        <v>2900</v>
      </c>
      <c r="E2709" s="107">
        <v>8.2666666666666675</v>
      </c>
      <c r="F2709" s="27" t="s">
        <v>9</v>
      </c>
      <c r="G2709" s="29" t="s">
        <v>8146</v>
      </c>
      <c r="H2709" s="110" t="s">
        <v>6871</v>
      </c>
    </row>
    <row r="2710" spans="1:8" ht="17.25" customHeight="1">
      <c r="A2710" s="27" t="s">
        <v>13</v>
      </c>
      <c r="B2710" s="33" t="s">
        <v>9353</v>
      </c>
      <c r="C2710" s="35" t="s">
        <v>168</v>
      </c>
      <c r="D2710" s="28" t="s">
        <v>2901</v>
      </c>
      <c r="E2710" s="107">
        <v>6.2833333333333332</v>
      </c>
      <c r="F2710" s="27" t="s">
        <v>9</v>
      </c>
      <c r="G2710" s="29" t="s">
        <v>8146</v>
      </c>
      <c r="H2710" s="110" t="s">
        <v>6872</v>
      </c>
    </row>
    <row r="2711" spans="1:8" ht="17.25" customHeight="1">
      <c r="A2711" s="27" t="s">
        <v>13</v>
      </c>
      <c r="B2711" s="33" t="s">
        <v>9353</v>
      </c>
      <c r="C2711" s="35" t="s">
        <v>168</v>
      </c>
      <c r="D2711" s="28" t="s">
        <v>2902</v>
      </c>
      <c r="E2711" s="107">
        <v>8.2166666666666668</v>
      </c>
      <c r="F2711" s="27" t="s">
        <v>9</v>
      </c>
      <c r="G2711" s="29" t="s">
        <v>8146</v>
      </c>
      <c r="H2711" s="110" t="s">
        <v>6873</v>
      </c>
    </row>
    <row r="2712" spans="1:8" ht="17.25" customHeight="1">
      <c r="A2712" s="27" t="s">
        <v>13</v>
      </c>
      <c r="B2712" s="33" t="s">
        <v>9353</v>
      </c>
      <c r="C2712" s="35" t="s">
        <v>70</v>
      </c>
      <c r="D2712" s="28" t="s">
        <v>2903</v>
      </c>
      <c r="E2712" s="107">
        <v>7.1166666666666663</v>
      </c>
      <c r="F2712" s="27" t="s">
        <v>9</v>
      </c>
      <c r="G2712" s="29" t="s">
        <v>8146</v>
      </c>
      <c r="H2712" s="110" t="s">
        <v>6874</v>
      </c>
    </row>
    <row r="2713" spans="1:8" ht="17.25" customHeight="1">
      <c r="A2713" s="27" t="s">
        <v>13</v>
      </c>
      <c r="B2713" s="33" t="s">
        <v>9353</v>
      </c>
      <c r="C2713" s="35" t="s">
        <v>70</v>
      </c>
      <c r="D2713" s="28" t="s">
        <v>2904</v>
      </c>
      <c r="E2713" s="107">
        <v>7.0166666666666666</v>
      </c>
      <c r="F2713" s="27" t="s">
        <v>9</v>
      </c>
      <c r="G2713" s="29" t="s">
        <v>8146</v>
      </c>
      <c r="H2713" s="110" t="s">
        <v>6875</v>
      </c>
    </row>
    <row r="2714" spans="1:8" ht="17.25" customHeight="1">
      <c r="A2714" s="27" t="s">
        <v>13</v>
      </c>
      <c r="B2714" s="33" t="s">
        <v>9353</v>
      </c>
      <c r="C2714" s="35" t="s">
        <v>70</v>
      </c>
      <c r="D2714" s="28" t="s">
        <v>2905</v>
      </c>
      <c r="E2714" s="107">
        <v>7.15</v>
      </c>
      <c r="F2714" s="27" t="s">
        <v>9</v>
      </c>
      <c r="G2714" s="29" t="s">
        <v>8146</v>
      </c>
      <c r="H2714" s="110" t="s">
        <v>6876</v>
      </c>
    </row>
    <row r="2715" spans="1:8" ht="17.25" customHeight="1">
      <c r="A2715" s="27" t="s">
        <v>13</v>
      </c>
      <c r="B2715" s="33" t="s">
        <v>9353</v>
      </c>
      <c r="C2715" s="35" t="s">
        <v>70</v>
      </c>
      <c r="D2715" s="28" t="s">
        <v>2906</v>
      </c>
      <c r="E2715" s="107">
        <v>6.8833333333333337</v>
      </c>
      <c r="F2715" s="27" t="s">
        <v>9</v>
      </c>
      <c r="G2715" s="29" t="s">
        <v>8146</v>
      </c>
      <c r="H2715" s="110" t="s">
        <v>6877</v>
      </c>
    </row>
    <row r="2716" spans="1:8" ht="17.25" customHeight="1">
      <c r="A2716" s="27" t="s">
        <v>13</v>
      </c>
      <c r="B2716" s="33" t="s">
        <v>9353</v>
      </c>
      <c r="C2716" s="35" t="s">
        <v>70</v>
      </c>
      <c r="D2716" s="28" t="s">
        <v>2907</v>
      </c>
      <c r="E2716" s="107">
        <v>6.6333333333333337</v>
      </c>
      <c r="F2716" s="27" t="s">
        <v>9</v>
      </c>
      <c r="G2716" s="29" t="s">
        <v>8146</v>
      </c>
      <c r="H2716" s="110" t="s">
        <v>6878</v>
      </c>
    </row>
    <row r="2717" spans="1:8" ht="17.25" customHeight="1">
      <c r="A2717" s="27" t="s">
        <v>13</v>
      </c>
      <c r="B2717" s="33" t="s">
        <v>9353</v>
      </c>
      <c r="C2717" s="35" t="s">
        <v>70</v>
      </c>
      <c r="D2717" s="28" t="s">
        <v>2908</v>
      </c>
      <c r="E2717" s="107">
        <v>6.9833333333333334</v>
      </c>
      <c r="F2717" s="27" t="s">
        <v>9</v>
      </c>
      <c r="G2717" s="29" t="s">
        <v>8146</v>
      </c>
      <c r="H2717" s="110" t="s">
        <v>6879</v>
      </c>
    </row>
    <row r="2718" spans="1:8" ht="17.25" customHeight="1">
      <c r="A2718" s="27" t="s">
        <v>13</v>
      </c>
      <c r="B2718" s="33" t="s">
        <v>9353</v>
      </c>
      <c r="C2718" s="35" t="s">
        <v>70</v>
      </c>
      <c r="D2718" s="28" t="s">
        <v>2909</v>
      </c>
      <c r="E2718" s="107">
        <v>6.7666666666666666</v>
      </c>
      <c r="F2718" s="27" t="s">
        <v>9</v>
      </c>
      <c r="G2718" s="29" t="s">
        <v>8146</v>
      </c>
      <c r="H2718" s="110" t="s">
        <v>6880</v>
      </c>
    </row>
    <row r="2719" spans="1:8" ht="17.25" customHeight="1">
      <c r="A2719" s="27" t="s">
        <v>13</v>
      </c>
      <c r="B2719" s="33" t="s">
        <v>9353</v>
      </c>
      <c r="C2719" s="35" t="s">
        <v>70</v>
      </c>
      <c r="D2719" s="28" t="s">
        <v>2910</v>
      </c>
      <c r="E2719" s="107">
        <v>7.85</v>
      </c>
      <c r="F2719" s="27" t="s">
        <v>9</v>
      </c>
      <c r="G2719" s="29" t="s">
        <v>8146</v>
      </c>
      <c r="H2719" s="110" t="s">
        <v>6881</v>
      </c>
    </row>
    <row r="2720" spans="1:8" ht="17.25" customHeight="1">
      <c r="A2720" s="27" t="s">
        <v>13</v>
      </c>
      <c r="B2720" s="33" t="s">
        <v>9353</v>
      </c>
      <c r="C2720" s="35" t="s">
        <v>70</v>
      </c>
      <c r="D2720" s="28" t="s">
        <v>2911</v>
      </c>
      <c r="E2720" s="107">
        <v>6.35</v>
      </c>
      <c r="F2720" s="27" t="s">
        <v>9</v>
      </c>
      <c r="G2720" s="29" t="s">
        <v>8146</v>
      </c>
      <c r="H2720" s="110" t="s">
        <v>6882</v>
      </c>
    </row>
    <row r="2721" spans="1:8" ht="17.25" customHeight="1">
      <c r="A2721" s="27" t="s">
        <v>13</v>
      </c>
      <c r="B2721" s="33" t="s">
        <v>9353</v>
      </c>
      <c r="C2721" s="35" t="s">
        <v>70</v>
      </c>
      <c r="D2721" s="28" t="s">
        <v>2912</v>
      </c>
      <c r="E2721" s="107">
        <v>6.666666666666667</v>
      </c>
      <c r="F2721" s="27" t="s">
        <v>9</v>
      </c>
      <c r="G2721" s="29" t="s">
        <v>8146</v>
      </c>
      <c r="H2721" s="110" t="s">
        <v>6883</v>
      </c>
    </row>
    <row r="2722" spans="1:8" ht="17.25" customHeight="1">
      <c r="A2722" s="27" t="s">
        <v>13</v>
      </c>
      <c r="B2722" s="33" t="s">
        <v>9353</v>
      </c>
      <c r="C2722" s="35" t="s">
        <v>70</v>
      </c>
      <c r="D2722" s="28" t="s">
        <v>2913</v>
      </c>
      <c r="E2722" s="107">
        <v>6.6</v>
      </c>
      <c r="F2722" s="27" t="s">
        <v>9</v>
      </c>
      <c r="G2722" s="29" t="s">
        <v>8146</v>
      </c>
      <c r="H2722" s="110" t="s">
        <v>6884</v>
      </c>
    </row>
    <row r="2723" spans="1:8" ht="17.25" customHeight="1">
      <c r="A2723" s="27" t="s">
        <v>13</v>
      </c>
      <c r="B2723" s="33" t="s">
        <v>9353</v>
      </c>
      <c r="C2723" s="35" t="s">
        <v>70</v>
      </c>
      <c r="D2723" s="28" t="s">
        <v>2914</v>
      </c>
      <c r="E2723" s="107">
        <v>7.0333333333333332</v>
      </c>
      <c r="F2723" s="27" t="s">
        <v>9</v>
      </c>
      <c r="G2723" s="29" t="s">
        <v>8146</v>
      </c>
      <c r="H2723" s="110" t="s">
        <v>6885</v>
      </c>
    </row>
    <row r="2724" spans="1:8" ht="17.25" customHeight="1">
      <c r="A2724" s="27" t="s">
        <v>13</v>
      </c>
      <c r="B2724" s="33" t="s">
        <v>9353</v>
      </c>
      <c r="C2724" s="35" t="s">
        <v>70</v>
      </c>
      <c r="D2724" s="28" t="s">
        <v>2915</v>
      </c>
      <c r="E2724" s="107">
        <v>6.916666666666667</v>
      </c>
      <c r="F2724" s="27" t="s">
        <v>9</v>
      </c>
      <c r="G2724" s="29" t="s">
        <v>8146</v>
      </c>
      <c r="H2724" s="110" t="s">
        <v>6886</v>
      </c>
    </row>
    <row r="2725" spans="1:8" ht="17.25" customHeight="1">
      <c r="A2725" s="27" t="s">
        <v>13</v>
      </c>
      <c r="B2725" s="33" t="s">
        <v>9353</v>
      </c>
      <c r="C2725" s="35" t="s">
        <v>70</v>
      </c>
      <c r="D2725" s="28" t="s">
        <v>2916</v>
      </c>
      <c r="E2725" s="107">
        <v>7.8666666666666663</v>
      </c>
      <c r="F2725" s="27" t="s">
        <v>9</v>
      </c>
      <c r="G2725" s="29" t="s">
        <v>8146</v>
      </c>
      <c r="H2725" s="110" t="s">
        <v>6887</v>
      </c>
    </row>
    <row r="2726" spans="1:8" ht="17.25" customHeight="1">
      <c r="A2726" s="27" t="s">
        <v>13</v>
      </c>
      <c r="B2726" s="33" t="s">
        <v>9353</v>
      </c>
      <c r="C2726" s="35" t="s">
        <v>70</v>
      </c>
      <c r="D2726" s="28" t="s">
        <v>2917</v>
      </c>
      <c r="E2726" s="107">
        <v>6.583333333333333</v>
      </c>
      <c r="F2726" s="27" t="s">
        <v>9</v>
      </c>
      <c r="G2726" s="29" t="s">
        <v>8146</v>
      </c>
      <c r="H2726" s="110" t="s">
        <v>6888</v>
      </c>
    </row>
    <row r="2727" spans="1:8" ht="17.25" customHeight="1">
      <c r="A2727" s="27" t="s">
        <v>13</v>
      </c>
      <c r="B2727" s="33" t="s">
        <v>9353</v>
      </c>
      <c r="C2727" s="35" t="s">
        <v>70</v>
      </c>
      <c r="D2727" s="28" t="s">
        <v>2918</v>
      </c>
      <c r="E2727" s="107">
        <v>7.75</v>
      </c>
      <c r="F2727" s="27" t="s">
        <v>9</v>
      </c>
      <c r="G2727" s="29" t="s">
        <v>8146</v>
      </c>
      <c r="H2727" s="110" t="s">
        <v>6889</v>
      </c>
    </row>
    <row r="2728" spans="1:8" ht="17.25" customHeight="1">
      <c r="A2728" s="27" t="s">
        <v>13</v>
      </c>
      <c r="B2728" s="33" t="s">
        <v>9353</v>
      </c>
      <c r="C2728" s="35" t="s">
        <v>70</v>
      </c>
      <c r="D2728" s="28" t="s">
        <v>2919</v>
      </c>
      <c r="E2728" s="107">
        <v>6.5666666666666664</v>
      </c>
      <c r="F2728" s="27" t="s">
        <v>9</v>
      </c>
      <c r="G2728" s="29" t="s">
        <v>8146</v>
      </c>
      <c r="H2728" s="110" t="s">
        <v>6890</v>
      </c>
    </row>
    <row r="2729" spans="1:8" ht="17.25" customHeight="1">
      <c r="A2729" s="27" t="s">
        <v>13</v>
      </c>
      <c r="B2729" s="33" t="s">
        <v>9353</v>
      </c>
      <c r="C2729" s="35" t="s">
        <v>169</v>
      </c>
      <c r="D2729" s="28" t="s">
        <v>2920</v>
      </c>
      <c r="E2729" s="107">
        <v>7.4333333333333336</v>
      </c>
      <c r="F2729" s="27" t="s">
        <v>9</v>
      </c>
      <c r="G2729" s="29" t="s">
        <v>8146</v>
      </c>
      <c r="H2729" s="110" t="s">
        <v>6891</v>
      </c>
    </row>
    <row r="2730" spans="1:8" ht="17.25" customHeight="1">
      <c r="A2730" s="27" t="s">
        <v>13</v>
      </c>
      <c r="B2730" s="33" t="s">
        <v>9353</v>
      </c>
      <c r="C2730" s="35" t="s">
        <v>169</v>
      </c>
      <c r="D2730" s="28" t="s">
        <v>2921</v>
      </c>
      <c r="E2730" s="107">
        <v>7.3166666666666664</v>
      </c>
      <c r="F2730" s="27" t="s">
        <v>9</v>
      </c>
      <c r="G2730" s="29" t="s">
        <v>8146</v>
      </c>
      <c r="H2730" s="110" t="s">
        <v>6892</v>
      </c>
    </row>
    <row r="2731" spans="1:8" ht="17.25" customHeight="1">
      <c r="A2731" s="27" t="s">
        <v>13</v>
      </c>
      <c r="B2731" s="33" t="s">
        <v>9353</v>
      </c>
      <c r="C2731" s="35" t="s">
        <v>169</v>
      </c>
      <c r="D2731" s="28" t="s">
        <v>2922</v>
      </c>
      <c r="E2731" s="107">
        <v>7.25</v>
      </c>
      <c r="F2731" s="27" t="s">
        <v>9</v>
      </c>
      <c r="G2731" s="29" t="s">
        <v>8146</v>
      </c>
      <c r="H2731" s="110" t="s">
        <v>6893</v>
      </c>
    </row>
    <row r="2732" spans="1:8" ht="17.25" customHeight="1">
      <c r="A2732" s="27" t="s">
        <v>13</v>
      </c>
      <c r="B2732" s="33" t="s">
        <v>9353</v>
      </c>
      <c r="C2732" s="35" t="s">
        <v>169</v>
      </c>
      <c r="D2732" s="28" t="s">
        <v>2923</v>
      </c>
      <c r="E2732" s="107">
        <v>7.833333333333333</v>
      </c>
      <c r="F2732" s="27" t="s">
        <v>9</v>
      </c>
      <c r="G2732" s="29" t="s">
        <v>8146</v>
      </c>
      <c r="H2732" s="110" t="s">
        <v>6894</v>
      </c>
    </row>
    <row r="2733" spans="1:8" ht="17.25" customHeight="1">
      <c r="A2733" s="27" t="s">
        <v>13</v>
      </c>
      <c r="B2733" s="33" t="s">
        <v>9353</v>
      </c>
      <c r="C2733" s="35" t="s">
        <v>169</v>
      </c>
      <c r="D2733" s="28" t="s">
        <v>2924</v>
      </c>
      <c r="E2733" s="107">
        <v>7.95</v>
      </c>
      <c r="F2733" s="27" t="s">
        <v>9</v>
      </c>
      <c r="G2733" s="29" t="s">
        <v>8146</v>
      </c>
      <c r="H2733" s="110" t="s">
        <v>6895</v>
      </c>
    </row>
    <row r="2734" spans="1:8" ht="17.25" customHeight="1">
      <c r="A2734" s="27" t="s">
        <v>13</v>
      </c>
      <c r="B2734" s="33" t="s">
        <v>9353</v>
      </c>
      <c r="C2734" s="35" t="s">
        <v>169</v>
      </c>
      <c r="D2734" s="28" t="s">
        <v>2925</v>
      </c>
      <c r="E2734" s="107">
        <v>7.9</v>
      </c>
      <c r="F2734" s="27" t="s">
        <v>9</v>
      </c>
      <c r="G2734" s="29" t="s">
        <v>8146</v>
      </c>
      <c r="H2734" s="110" t="s">
        <v>6896</v>
      </c>
    </row>
    <row r="2735" spans="1:8" ht="17.25" customHeight="1">
      <c r="A2735" s="27" t="s">
        <v>13</v>
      </c>
      <c r="B2735" s="33" t="s">
        <v>9353</v>
      </c>
      <c r="C2735" s="35" t="s">
        <v>169</v>
      </c>
      <c r="D2735" s="28" t="s">
        <v>2926</v>
      </c>
      <c r="E2735" s="107">
        <v>7.7666666666666666</v>
      </c>
      <c r="F2735" s="27" t="s">
        <v>9</v>
      </c>
      <c r="G2735" s="29" t="s">
        <v>8146</v>
      </c>
      <c r="H2735" s="110" t="s">
        <v>6897</v>
      </c>
    </row>
    <row r="2736" spans="1:8" ht="17.25" customHeight="1">
      <c r="A2736" s="27" t="s">
        <v>13</v>
      </c>
      <c r="B2736" s="33" t="s">
        <v>9353</v>
      </c>
      <c r="C2736" s="35" t="s">
        <v>169</v>
      </c>
      <c r="D2736" s="28" t="s">
        <v>2927</v>
      </c>
      <c r="E2736" s="107">
        <v>7.8</v>
      </c>
      <c r="F2736" s="27" t="s">
        <v>9</v>
      </c>
      <c r="G2736" s="29" t="s">
        <v>8146</v>
      </c>
      <c r="H2736" s="110" t="s">
        <v>6898</v>
      </c>
    </row>
    <row r="2737" spans="1:8" ht="17.25" customHeight="1">
      <c r="A2737" s="27" t="s">
        <v>13</v>
      </c>
      <c r="B2737" s="33" t="s">
        <v>9353</v>
      </c>
      <c r="C2737" s="35" t="s">
        <v>169</v>
      </c>
      <c r="D2737" s="28" t="s">
        <v>2928</v>
      </c>
      <c r="E2737" s="107">
        <v>8.1666666666666661</v>
      </c>
      <c r="F2737" s="27" t="s">
        <v>9</v>
      </c>
      <c r="G2737" s="29" t="s">
        <v>8146</v>
      </c>
      <c r="H2737" s="110" t="s">
        <v>6899</v>
      </c>
    </row>
    <row r="2738" spans="1:8" ht="17.25" customHeight="1">
      <c r="A2738" s="27" t="s">
        <v>13</v>
      </c>
      <c r="B2738" s="33" t="s">
        <v>9353</v>
      </c>
      <c r="C2738" s="35" t="s">
        <v>169</v>
      </c>
      <c r="D2738" s="28" t="s">
        <v>2929</v>
      </c>
      <c r="E2738" s="107">
        <v>7.666666666666667</v>
      </c>
      <c r="F2738" s="27" t="s">
        <v>9</v>
      </c>
      <c r="G2738" s="29" t="s">
        <v>8146</v>
      </c>
      <c r="H2738" s="110" t="s">
        <v>6900</v>
      </c>
    </row>
    <row r="2739" spans="1:8" ht="17.25" customHeight="1">
      <c r="A2739" s="27" t="s">
        <v>13</v>
      </c>
      <c r="B2739" s="33" t="s">
        <v>9353</v>
      </c>
      <c r="C2739" s="35" t="s">
        <v>169</v>
      </c>
      <c r="D2739" s="28" t="s">
        <v>2930</v>
      </c>
      <c r="E2739" s="107">
        <v>7.6833333333333336</v>
      </c>
      <c r="F2739" s="27" t="s">
        <v>9</v>
      </c>
      <c r="G2739" s="29" t="s">
        <v>8146</v>
      </c>
      <c r="H2739" s="110" t="s">
        <v>6901</v>
      </c>
    </row>
    <row r="2740" spans="1:8" ht="17.25" customHeight="1">
      <c r="A2740" s="27" t="s">
        <v>13</v>
      </c>
      <c r="B2740" s="33" t="s">
        <v>9353</v>
      </c>
      <c r="C2740" s="35" t="s">
        <v>169</v>
      </c>
      <c r="D2740" s="28" t="s">
        <v>2931</v>
      </c>
      <c r="E2740" s="107">
        <v>8.4499999999999993</v>
      </c>
      <c r="F2740" s="27" t="s">
        <v>9</v>
      </c>
      <c r="G2740" s="29" t="s">
        <v>8146</v>
      </c>
      <c r="H2740" s="110" t="s">
        <v>6902</v>
      </c>
    </row>
    <row r="2741" spans="1:8" ht="17.25" customHeight="1">
      <c r="A2741" s="27" t="s">
        <v>13</v>
      </c>
      <c r="B2741" s="33" t="s">
        <v>9353</v>
      </c>
      <c r="C2741" s="35" t="s">
        <v>169</v>
      </c>
      <c r="D2741" s="28" t="s">
        <v>2932</v>
      </c>
      <c r="E2741" s="107">
        <v>8.1999999999999993</v>
      </c>
      <c r="F2741" s="27" t="s">
        <v>9</v>
      </c>
      <c r="G2741" s="29" t="s">
        <v>8146</v>
      </c>
      <c r="H2741" s="110" t="s">
        <v>6903</v>
      </c>
    </row>
    <row r="2742" spans="1:8" ht="17.25" customHeight="1">
      <c r="A2742" s="27" t="s">
        <v>13</v>
      </c>
      <c r="B2742" s="33" t="s">
        <v>9353</v>
      </c>
      <c r="C2742" s="35" t="s">
        <v>169</v>
      </c>
      <c r="D2742" s="28" t="s">
        <v>2933</v>
      </c>
      <c r="E2742" s="107">
        <v>7.5333333333333332</v>
      </c>
      <c r="F2742" s="27" t="s">
        <v>9</v>
      </c>
      <c r="G2742" s="29" t="s">
        <v>8146</v>
      </c>
      <c r="H2742" s="110" t="s">
        <v>6904</v>
      </c>
    </row>
    <row r="2743" spans="1:8" ht="17.25" customHeight="1">
      <c r="A2743" s="27" t="s">
        <v>13</v>
      </c>
      <c r="B2743" s="33" t="s">
        <v>9353</v>
      </c>
      <c r="C2743" s="35" t="s">
        <v>169</v>
      </c>
      <c r="D2743" s="28" t="s">
        <v>2934</v>
      </c>
      <c r="E2743" s="107">
        <v>7.416666666666667</v>
      </c>
      <c r="F2743" s="27" t="s">
        <v>9</v>
      </c>
      <c r="G2743" s="29" t="s">
        <v>8146</v>
      </c>
      <c r="H2743" s="110" t="s">
        <v>6905</v>
      </c>
    </row>
    <row r="2744" spans="1:8" ht="17.25" customHeight="1">
      <c r="A2744" s="27" t="s">
        <v>13</v>
      </c>
      <c r="B2744" s="33" t="s">
        <v>9353</v>
      </c>
      <c r="C2744" s="35" t="s">
        <v>169</v>
      </c>
      <c r="D2744" s="28" t="s">
        <v>2935</v>
      </c>
      <c r="E2744" s="107">
        <v>7.916666666666667</v>
      </c>
      <c r="F2744" s="27" t="s">
        <v>9</v>
      </c>
      <c r="G2744" s="29" t="s">
        <v>8146</v>
      </c>
      <c r="H2744" s="110" t="s">
        <v>6906</v>
      </c>
    </row>
    <row r="2745" spans="1:8" ht="17.25" customHeight="1">
      <c r="A2745" s="27" t="s">
        <v>13</v>
      </c>
      <c r="B2745" s="33" t="s">
        <v>9353</v>
      </c>
      <c r="C2745" s="35" t="s">
        <v>169</v>
      </c>
      <c r="D2745" s="28" t="s">
        <v>2936</v>
      </c>
      <c r="E2745" s="107">
        <v>7.9333333333333336</v>
      </c>
      <c r="F2745" s="27" t="s">
        <v>9</v>
      </c>
      <c r="G2745" s="29" t="s">
        <v>8146</v>
      </c>
      <c r="H2745" s="110" t="s">
        <v>6907</v>
      </c>
    </row>
    <row r="2746" spans="1:8" ht="17.25" customHeight="1">
      <c r="A2746" s="27" t="s">
        <v>13</v>
      </c>
      <c r="B2746" s="33" t="s">
        <v>9353</v>
      </c>
      <c r="C2746" s="35" t="s">
        <v>169</v>
      </c>
      <c r="D2746" s="28" t="s">
        <v>2937</v>
      </c>
      <c r="E2746" s="107">
        <v>7.083333333333333</v>
      </c>
      <c r="F2746" s="27" t="s">
        <v>9</v>
      </c>
      <c r="G2746" s="29" t="s">
        <v>8146</v>
      </c>
      <c r="H2746" s="110" t="s">
        <v>6908</v>
      </c>
    </row>
    <row r="2747" spans="1:8" ht="17.25" customHeight="1">
      <c r="A2747" s="27" t="s">
        <v>13</v>
      </c>
      <c r="B2747" s="33" t="s">
        <v>9353</v>
      </c>
      <c r="C2747" s="35" t="s">
        <v>169</v>
      </c>
      <c r="D2747" s="28" t="s">
        <v>2938</v>
      </c>
      <c r="E2747" s="107">
        <v>7.75</v>
      </c>
      <c r="F2747" s="27" t="s">
        <v>9</v>
      </c>
      <c r="G2747" s="29" t="s">
        <v>8146</v>
      </c>
      <c r="H2747" s="110" t="s">
        <v>6909</v>
      </c>
    </row>
    <row r="2748" spans="1:8" ht="17.25" customHeight="1">
      <c r="A2748" s="27" t="s">
        <v>13</v>
      </c>
      <c r="B2748" s="33" t="s">
        <v>9353</v>
      </c>
      <c r="C2748" s="35" t="s">
        <v>169</v>
      </c>
      <c r="D2748" s="28" t="s">
        <v>2939</v>
      </c>
      <c r="E2748" s="107">
        <v>7.9333333333333336</v>
      </c>
      <c r="F2748" s="27" t="s">
        <v>9</v>
      </c>
      <c r="G2748" s="29" t="s">
        <v>8146</v>
      </c>
      <c r="H2748" s="110" t="s">
        <v>6910</v>
      </c>
    </row>
    <row r="2749" spans="1:8" ht="17.25" customHeight="1">
      <c r="A2749" s="27" t="s">
        <v>13</v>
      </c>
      <c r="B2749" s="33" t="s">
        <v>9353</v>
      </c>
      <c r="C2749" s="35" t="s">
        <v>169</v>
      </c>
      <c r="D2749" s="28" t="s">
        <v>2940</v>
      </c>
      <c r="E2749" s="107">
        <v>7.35</v>
      </c>
      <c r="F2749" s="27" t="s">
        <v>9</v>
      </c>
      <c r="G2749" s="29" t="s">
        <v>8146</v>
      </c>
      <c r="H2749" s="110" t="s">
        <v>6911</v>
      </c>
    </row>
    <row r="2750" spans="1:8" ht="17.25" customHeight="1">
      <c r="A2750" s="27" t="s">
        <v>13</v>
      </c>
      <c r="B2750" s="33" t="s">
        <v>9353</v>
      </c>
      <c r="C2750" s="35" t="s">
        <v>169</v>
      </c>
      <c r="D2750" s="28" t="s">
        <v>2941</v>
      </c>
      <c r="E2750" s="107">
        <v>7.5333333333333332</v>
      </c>
      <c r="F2750" s="27" t="s">
        <v>9</v>
      </c>
      <c r="G2750" s="29" t="s">
        <v>8146</v>
      </c>
      <c r="H2750" s="110" t="s">
        <v>6912</v>
      </c>
    </row>
    <row r="2751" spans="1:8" ht="17.25" customHeight="1">
      <c r="A2751" s="27" t="s">
        <v>13</v>
      </c>
      <c r="B2751" s="33" t="s">
        <v>9353</v>
      </c>
      <c r="C2751" s="35" t="s">
        <v>169</v>
      </c>
      <c r="D2751" s="28" t="s">
        <v>2942</v>
      </c>
      <c r="E2751" s="107">
        <v>7.5333333333333332</v>
      </c>
      <c r="F2751" s="27" t="s">
        <v>9</v>
      </c>
      <c r="G2751" s="29" t="s">
        <v>8146</v>
      </c>
      <c r="H2751" s="110" t="s">
        <v>6913</v>
      </c>
    </row>
    <row r="2752" spans="1:8" ht="17.25" customHeight="1">
      <c r="A2752" s="27" t="s">
        <v>13</v>
      </c>
      <c r="B2752" s="33" t="s">
        <v>9353</v>
      </c>
      <c r="C2752" s="35" t="s">
        <v>169</v>
      </c>
      <c r="D2752" s="28" t="s">
        <v>2943</v>
      </c>
      <c r="E2752" s="107">
        <v>8.0333333333333332</v>
      </c>
      <c r="F2752" s="27" t="s">
        <v>9</v>
      </c>
      <c r="G2752" s="29" t="s">
        <v>8146</v>
      </c>
      <c r="H2752" s="110" t="s">
        <v>6914</v>
      </c>
    </row>
    <row r="2753" spans="1:8" ht="17.25" customHeight="1">
      <c r="A2753" s="27" t="s">
        <v>13</v>
      </c>
      <c r="B2753" s="33" t="s">
        <v>9353</v>
      </c>
      <c r="C2753" s="35" t="s">
        <v>169</v>
      </c>
      <c r="D2753" s="28" t="s">
        <v>2944</v>
      </c>
      <c r="E2753" s="107">
        <v>7.4333333333333336</v>
      </c>
      <c r="F2753" s="27" t="s">
        <v>9</v>
      </c>
      <c r="G2753" s="29" t="s">
        <v>8146</v>
      </c>
      <c r="H2753" s="110" t="s">
        <v>6915</v>
      </c>
    </row>
    <row r="2754" spans="1:8" ht="17.25" customHeight="1">
      <c r="A2754" s="27" t="s">
        <v>13</v>
      </c>
      <c r="B2754" s="33" t="s">
        <v>9353</v>
      </c>
      <c r="C2754" s="35" t="s">
        <v>169</v>
      </c>
      <c r="D2754" s="28" t="s">
        <v>2945</v>
      </c>
      <c r="E2754" s="107">
        <v>8</v>
      </c>
      <c r="F2754" s="27" t="s">
        <v>9</v>
      </c>
      <c r="G2754" s="29" t="s">
        <v>8146</v>
      </c>
      <c r="H2754" s="110" t="s">
        <v>6916</v>
      </c>
    </row>
    <row r="2755" spans="1:8" ht="17.25" customHeight="1">
      <c r="A2755" s="27" t="s">
        <v>13</v>
      </c>
      <c r="B2755" s="33" t="s">
        <v>9353</v>
      </c>
      <c r="C2755" s="35" t="s">
        <v>169</v>
      </c>
      <c r="D2755" s="28" t="s">
        <v>2946</v>
      </c>
      <c r="E2755" s="107">
        <v>7.95</v>
      </c>
      <c r="F2755" s="27" t="s">
        <v>9</v>
      </c>
      <c r="G2755" s="29" t="s">
        <v>8146</v>
      </c>
      <c r="H2755" s="110" t="s">
        <v>6917</v>
      </c>
    </row>
    <row r="2756" spans="1:8" ht="17.25" customHeight="1">
      <c r="A2756" s="27" t="s">
        <v>13</v>
      </c>
      <c r="B2756" s="33" t="s">
        <v>9353</v>
      </c>
      <c r="C2756" s="35" t="s">
        <v>169</v>
      </c>
      <c r="D2756" s="28" t="s">
        <v>2947</v>
      </c>
      <c r="E2756" s="107">
        <v>7.45</v>
      </c>
      <c r="F2756" s="27" t="s">
        <v>9</v>
      </c>
      <c r="G2756" s="29" t="s">
        <v>8146</v>
      </c>
      <c r="H2756" s="110" t="s">
        <v>6918</v>
      </c>
    </row>
    <row r="2757" spans="1:8" ht="17.25" customHeight="1">
      <c r="A2757" s="27" t="s">
        <v>13</v>
      </c>
      <c r="B2757" s="33" t="s">
        <v>9353</v>
      </c>
      <c r="C2757" s="35" t="s">
        <v>169</v>
      </c>
      <c r="D2757" s="28" t="s">
        <v>2948</v>
      </c>
      <c r="E2757" s="107">
        <v>7.5166666666666666</v>
      </c>
      <c r="F2757" s="27" t="s">
        <v>9</v>
      </c>
      <c r="G2757" s="29" t="s">
        <v>8146</v>
      </c>
      <c r="H2757" s="110" t="s">
        <v>6919</v>
      </c>
    </row>
    <row r="2758" spans="1:8" ht="17.25" customHeight="1">
      <c r="A2758" s="27" t="s">
        <v>13</v>
      </c>
      <c r="B2758" s="33" t="s">
        <v>9353</v>
      </c>
      <c r="C2758" s="35" t="s">
        <v>169</v>
      </c>
      <c r="D2758" s="28" t="s">
        <v>2949</v>
      </c>
      <c r="E2758" s="107">
        <v>7.45</v>
      </c>
      <c r="F2758" s="27" t="s">
        <v>9</v>
      </c>
      <c r="G2758" s="29" t="s">
        <v>8146</v>
      </c>
      <c r="H2758" s="110" t="s">
        <v>6920</v>
      </c>
    </row>
    <row r="2759" spans="1:8" ht="17.25" customHeight="1">
      <c r="A2759" s="27" t="s">
        <v>13</v>
      </c>
      <c r="B2759" s="33" t="s">
        <v>9353</v>
      </c>
      <c r="C2759" s="35" t="s">
        <v>169</v>
      </c>
      <c r="D2759" s="28" t="s">
        <v>2950</v>
      </c>
      <c r="E2759" s="107">
        <v>7.2</v>
      </c>
      <c r="F2759" s="27" t="s">
        <v>9</v>
      </c>
      <c r="G2759" s="29" t="s">
        <v>8146</v>
      </c>
      <c r="H2759" s="110" t="s">
        <v>6921</v>
      </c>
    </row>
    <row r="2760" spans="1:8" ht="17.25" customHeight="1">
      <c r="A2760" s="27" t="s">
        <v>13</v>
      </c>
      <c r="B2760" s="33" t="s">
        <v>9353</v>
      </c>
      <c r="C2760" s="35" t="s">
        <v>169</v>
      </c>
      <c r="D2760" s="28" t="s">
        <v>2951</v>
      </c>
      <c r="E2760" s="107">
        <v>6.9833333333333334</v>
      </c>
      <c r="F2760" s="27" t="s">
        <v>9</v>
      </c>
      <c r="G2760" s="29" t="s">
        <v>8146</v>
      </c>
      <c r="H2760" s="110" t="s">
        <v>6922</v>
      </c>
    </row>
    <row r="2761" spans="1:8" ht="17.25" customHeight="1">
      <c r="A2761" s="27" t="s">
        <v>13</v>
      </c>
      <c r="B2761" s="33" t="s">
        <v>9353</v>
      </c>
      <c r="C2761" s="35" t="s">
        <v>169</v>
      </c>
      <c r="D2761" s="28" t="s">
        <v>2952</v>
      </c>
      <c r="E2761" s="107">
        <v>7.416666666666667</v>
      </c>
      <c r="F2761" s="27" t="s">
        <v>9</v>
      </c>
      <c r="G2761" s="29" t="s">
        <v>8146</v>
      </c>
      <c r="H2761" s="110" t="s">
        <v>6923</v>
      </c>
    </row>
    <row r="2762" spans="1:8" ht="17.25" customHeight="1">
      <c r="A2762" s="27" t="s">
        <v>13</v>
      </c>
      <c r="B2762" s="33" t="s">
        <v>9353</v>
      </c>
      <c r="C2762" s="35" t="s">
        <v>169</v>
      </c>
      <c r="D2762" s="28" t="s">
        <v>2953</v>
      </c>
      <c r="E2762" s="107">
        <v>7.4833333333333334</v>
      </c>
      <c r="F2762" s="27" t="s">
        <v>9</v>
      </c>
      <c r="G2762" s="29" t="s">
        <v>8146</v>
      </c>
      <c r="H2762" s="110" t="s">
        <v>6924</v>
      </c>
    </row>
    <row r="2763" spans="1:8" ht="17.25" customHeight="1">
      <c r="A2763" s="27" t="s">
        <v>13</v>
      </c>
      <c r="B2763" s="33" t="s">
        <v>9353</v>
      </c>
      <c r="C2763" s="35" t="s">
        <v>169</v>
      </c>
      <c r="D2763" s="28" t="s">
        <v>2954</v>
      </c>
      <c r="E2763" s="107">
        <v>7.3166666666666664</v>
      </c>
      <c r="F2763" s="27" t="s">
        <v>9</v>
      </c>
      <c r="G2763" s="29" t="s">
        <v>8146</v>
      </c>
      <c r="H2763" s="110" t="s">
        <v>6925</v>
      </c>
    </row>
    <row r="2764" spans="1:8" ht="17.25" customHeight="1">
      <c r="A2764" s="27" t="s">
        <v>13</v>
      </c>
      <c r="B2764" s="33" t="s">
        <v>9353</v>
      </c>
      <c r="C2764" s="35" t="s">
        <v>169</v>
      </c>
      <c r="D2764" s="28" t="s">
        <v>2955</v>
      </c>
      <c r="E2764" s="107">
        <v>6.8166666666666664</v>
      </c>
      <c r="F2764" s="27" t="s">
        <v>9</v>
      </c>
      <c r="G2764" s="29" t="s">
        <v>8146</v>
      </c>
      <c r="H2764" s="110" t="s">
        <v>6926</v>
      </c>
    </row>
    <row r="2765" spans="1:8" ht="17.25" customHeight="1">
      <c r="A2765" s="27" t="s">
        <v>13</v>
      </c>
      <c r="B2765" s="33" t="s">
        <v>9353</v>
      </c>
      <c r="C2765" s="35" t="s">
        <v>169</v>
      </c>
      <c r="D2765" s="28" t="s">
        <v>2956</v>
      </c>
      <c r="E2765" s="107">
        <v>7.3833333333333337</v>
      </c>
      <c r="F2765" s="27" t="s">
        <v>9</v>
      </c>
      <c r="G2765" s="29" t="s">
        <v>8146</v>
      </c>
      <c r="H2765" s="110" t="s">
        <v>6927</v>
      </c>
    </row>
    <row r="2766" spans="1:8" ht="17.25" customHeight="1">
      <c r="A2766" s="27" t="s">
        <v>13</v>
      </c>
      <c r="B2766" s="33" t="s">
        <v>9353</v>
      </c>
      <c r="C2766" s="35" t="s">
        <v>169</v>
      </c>
      <c r="D2766" s="28" t="s">
        <v>2957</v>
      </c>
      <c r="E2766" s="107">
        <v>6.8166666666666664</v>
      </c>
      <c r="F2766" s="27" t="s">
        <v>9</v>
      </c>
      <c r="G2766" s="29" t="s">
        <v>8146</v>
      </c>
      <c r="H2766" s="110" t="s">
        <v>6928</v>
      </c>
    </row>
    <row r="2767" spans="1:8" ht="17.25" customHeight="1">
      <c r="A2767" s="27" t="s">
        <v>13</v>
      </c>
      <c r="B2767" s="33" t="s">
        <v>9353</v>
      </c>
      <c r="C2767" s="35" t="s">
        <v>169</v>
      </c>
      <c r="D2767" s="28" t="s">
        <v>2958</v>
      </c>
      <c r="E2767" s="107">
        <v>7.8166666666666664</v>
      </c>
      <c r="F2767" s="27" t="s">
        <v>9</v>
      </c>
      <c r="G2767" s="29" t="s">
        <v>8146</v>
      </c>
      <c r="H2767" s="110" t="s">
        <v>6929</v>
      </c>
    </row>
    <row r="2768" spans="1:8" ht="17.25" customHeight="1">
      <c r="A2768" s="27" t="s">
        <v>13</v>
      </c>
      <c r="B2768" s="33" t="s">
        <v>9353</v>
      </c>
      <c r="C2768" s="35" t="s">
        <v>169</v>
      </c>
      <c r="D2768" s="28" t="s">
        <v>2959</v>
      </c>
      <c r="E2768" s="107">
        <v>7.0333333333333332</v>
      </c>
      <c r="F2768" s="27" t="s">
        <v>9</v>
      </c>
      <c r="G2768" s="29" t="s">
        <v>8146</v>
      </c>
      <c r="H2768" s="110" t="s">
        <v>6930</v>
      </c>
    </row>
    <row r="2769" spans="1:8" ht="17.25" customHeight="1">
      <c r="A2769" s="27" t="s">
        <v>13</v>
      </c>
      <c r="B2769" s="33" t="s">
        <v>9353</v>
      </c>
      <c r="C2769" s="35" t="s">
        <v>169</v>
      </c>
      <c r="D2769" s="28" t="s">
        <v>2960</v>
      </c>
      <c r="E2769" s="107">
        <v>7.4333333333333336</v>
      </c>
      <c r="F2769" s="27" t="s">
        <v>9</v>
      </c>
      <c r="G2769" s="29" t="s">
        <v>8146</v>
      </c>
      <c r="H2769" s="110" t="s">
        <v>6931</v>
      </c>
    </row>
    <row r="2770" spans="1:8" ht="17.25" customHeight="1">
      <c r="A2770" s="27" t="s">
        <v>13</v>
      </c>
      <c r="B2770" s="33" t="s">
        <v>9353</v>
      </c>
      <c r="C2770" s="35" t="s">
        <v>169</v>
      </c>
      <c r="D2770" s="28" t="s">
        <v>2961</v>
      </c>
      <c r="E2770" s="107">
        <v>7.5</v>
      </c>
      <c r="F2770" s="27" t="s">
        <v>9</v>
      </c>
      <c r="G2770" s="29" t="s">
        <v>8146</v>
      </c>
      <c r="H2770" s="110" t="s">
        <v>6932</v>
      </c>
    </row>
    <row r="2771" spans="1:8" ht="17.25" customHeight="1">
      <c r="A2771" s="27" t="s">
        <v>13</v>
      </c>
      <c r="B2771" s="33" t="s">
        <v>9353</v>
      </c>
      <c r="C2771" s="35" t="s">
        <v>169</v>
      </c>
      <c r="D2771" s="28" t="s">
        <v>2962</v>
      </c>
      <c r="E2771" s="107">
        <v>5.9666666666666668</v>
      </c>
      <c r="F2771" s="27" t="s">
        <v>9</v>
      </c>
      <c r="G2771" s="29" t="s">
        <v>8146</v>
      </c>
      <c r="H2771" s="110" t="s">
        <v>6933</v>
      </c>
    </row>
    <row r="2772" spans="1:8" ht="17.25" customHeight="1">
      <c r="A2772" s="27" t="s">
        <v>13</v>
      </c>
      <c r="B2772" s="33" t="s">
        <v>9353</v>
      </c>
      <c r="C2772" s="35" t="s">
        <v>169</v>
      </c>
      <c r="D2772" s="28" t="s">
        <v>2963</v>
      </c>
      <c r="E2772" s="107">
        <v>7.2333333333333334</v>
      </c>
      <c r="F2772" s="27" t="s">
        <v>9</v>
      </c>
      <c r="G2772" s="29" t="s">
        <v>8146</v>
      </c>
      <c r="H2772" s="110" t="s">
        <v>6934</v>
      </c>
    </row>
    <row r="2773" spans="1:8" ht="17.25" customHeight="1">
      <c r="A2773" s="27" t="s">
        <v>13</v>
      </c>
      <c r="B2773" s="33" t="s">
        <v>9353</v>
      </c>
      <c r="C2773" s="35" t="s">
        <v>169</v>
      </c>
      <c r="D2773" s="28" t="s">
        <v>2964</v>
      </c>
      <c r="E2773" s="107">
        <v>7.6166666666666663</v>
      </c>
      <c r="F2773" s="27" t="s">
        <v>9</v>
      </c>
      <c r="G2773" s="29" t="s">
        <v>8146</v>
      </c>
      <c r="H2773" s="110" t="s">
        <v>6935</v>
      </c>
    </row>
    <row r="2774" spans="1:8" ht="17.25" customHeight="1">
      <c r="A2774" s="27" t="s">
        <v>13</v>
      </c>
      <c r="B2774" s="33" t="s">
        <v>9353</v>
      </c>
      <c r="C2774" s="35" t="s">
        <v>58</v>
      </c>
      <c r="D2774" s="28" t="s">
        <v>2965</v>
      </c>
      <c r="E2774" s="107">
        <v>6.6166666666666663</v>
      </c>
      <c r="F2774" s="27" t="s">
        <v>9</v>
      </c>
      <c r="G2774" s="29" t="s">
        <v>8146</v>
      </c>
      <c r="H2774" s="110" t="s">
        <v>6936</v>
      </c>
    </row>
    <row r="2775" spans="1:8" ht="17.25" customHeight="1">
      <c r="A2775" s="27" t="s">
        <v>13</v>
      </c>
      <c r="B2775" s="33" t="s">
        <v>9353</v>
      </c>
      <c r="C2775" s="35" t="s">
        <v>58</v>
      </c>
      <c r="D2775" s="28" t="s">
        <v>2966</v>
      </c>
      <c r="E2775" s="107">
        <v>6.3666666666666663</v>
      </c>
      <c r="F2775" s="27" t="s">
        <v>9</v>
      </c>
      <c r="G2775" s="29" t="s">
        <v>8146</v>
      </c>
      <c r="H2775" s="110" t="s">
        <v>6937</v>
      </c>
    </row>
    <row r="2776" spans="1:8" ht="17.25" customHeight="1">
      <c r="A2776" s="27" t="s">
        <v>13</v>
      </c>
      <c r="B2776" s="33" t="s">
        <v>9353</v>
      </c>
      <c r="C2776" s="35" t="s">
        <v>58</v>
      </c>
      <c r="D2776" s="28" t="s">
        <v>2967</v>
      </c>
      <c r="E2776" s="107">
        <v>6.2666666666666666</v>
      </c>
      <c r="F2776" s="27" t="s">
        <v>9</v>
      </c>
      <c r="G2776" s="29" t="s">
        <v>8146</v>
      </c>
      <c r="H2776" s="110" t="s">
        <v>6938</v>
      </c>
    </row>
    <row r="2777" spans="1:8" ht="17.25" customHeight="1">
      <c r="A2777" s="27" t="s">
        <v>13</v>
      </c>
      <c r="B2777" s="33" t="s">
        <v>9353</v>
      </c>
      <c r="C2777" s="35" t="s">
        <v>58</v>
      </c>
      <c r="D2777" s="28" t="s">
        <v>2968</v>
      </c>
      <c r="E2777" s="107">
        <v>6.916666666666667</v>
      </c>
      <c r="F2777" s="27" t="s">
        <v>9</v>
      </c>
      <c r="G2777" s="29" t="s">
        <v>8146</v>
      </c>
      <c r="H2777" s="110" t="s">
        <v>6939</v>
      </c>
    </row>
    <row r="2778" spans="1:8" ht="17.25" customHeight="1">
      <c r="A2778" s="27" t="s">
        <v>13</v>
      </c>
      <c r="B2778" s="33" t="s">
        <v>9353</v>
      </c>
      <c r="C2778" s="35" t="s">
        <v>58</v>
      </c>
      <c r="D2778" s="28" t="s">
        <v>2969</v>
      </c>
      <c r="E2778" s="107">
        <v>5.9666666666666668</v>
      </c>
      <c r="F2778" s="27" t="s">
        <v>9</v>
      </c>
      <c r="G2778" s="29" t="s">
        <v>8146</v>
      </c>
      <c r="H2778" s="110" t="s">
        <v>6940</v>
      </c>
    </row>
    <row r="2779" spans="1:8" ht="17.25" customHeight="1">
      <c r="A2779" s="27" t="s">
        <v>13</v>
      </c>
      <c r="B2779" s="33" t="s">
        <v>9353</v>
      </c>
      <c r="C2779" s="35" t="s">
        <v>58</v>
      </c>
      <c r="D2779" s="28" t="s">
        <v>2970</v>
      </c>
      <c r="E2779" s="107">
        <v>6.3833333333333337</v>
      </c>
      <c r="F2779" s="27" t="s">
        <v>9</v>
      </c>
      <c r="G2779" s="29" t="s">
        <v>8146</v>
      </c>
      <c r="H2779" s="110" t="s">
        <v>6941</v>
      </c>
    </row>
    <row r="2780" spans="1:8" ht="17.25" customHeight="1">
      <c r="A2780" s="27" t="s">
        <v>13</v>
      </c>
      <c r="B2780" s="33" t="s">
        <v>9353</v>
      </c>
      <c r="C2780" s="35" t="s">
        <v>58</v>
      </c>
      <c r="D2780" s="28" t="s">
        <v>2971</v>
      </c>
      <c r="E2780" s="107">
        <v>8.25</v>
      </c>
      <c r="F2780" s="27" t="s">
        <v>9</v>
      </c>
      <c r="G2780" s="29" t="s">
        <v>8146</v>
      </c>
      <c r="H2780" s="110" t="s">
        <v>6942</v>
      </c>
    </row>
    <row r="2781" spans="1:8" ht="17.25" customHeight="1">
      <c r="A2781" s="27" t="s">
        <v>13</v>
      </c>
      <c r="B2781" s="33" t="s">
        <v>9353</v>
      </c>
      <c r="C2781" s="35" t="s">
        <v>58</v>
      </c>
      <c r="D2781" s="28" t="s">
        <v>2972</v>
      </c>
      <c r="E2781" s="107">
        <v>7.083333333333333</v>
      </c>
      <c r="F2781" s="27" t="s">
        <v>9</v>
      </c>
      <c r="G2781" s="29" t="s">
        <v>8146</v>
      </c>
      <c r="H2781" s="110" t="s">
        <v>6943</v>
      </c>
    </row>
    <row r="2782" spans="1:8" ht="17.25" customHeight="1">
      <c r="A2782" s="27" t="s">
        <v>13</v>
      </c>
      <c r="B2782" s="33" t="s">
        <v>9353</v>
      </c>
      <c r="C2782" s="35" t="s">
        <v>58</v>
      </c>
      <c r="D2782" s="28" t="s">
        <v>2973</v>
      </c>
      <c r="E2782" s="107">
        <v>7.1166666666666663</v>
      </c>
      <c r="F2782" s="27" t="s">
        <v>9</v>
      </c>
      <c r="G2782" s="29" t="s">
        <v>8146</v>
      </c>
      <c r="H2782" s="110" t="s">
        <v>6944</v>
      </c>
    </row>
    <row r="2783" spans="1:8" ht="17.25" customHeight="1">
      <c r="A2783" s="27" t="s">
        <v>13</v>
      </c>
      <c r="B2783" s="33" t="s">
        <v>9353</v>
      </c>
      <c r="C2783" s="35" t="s">
        <v>58</v>
      </c>
      <c r="D2783" s="28" t="s">
        <v>2974</v>
      </c>
      <c r="E2783" s="107">
        <v>6.6333333333333337</v>
      </c>
      <c r="F2783" s="27" t="s">
        <v>9</v>
      </c>
      <c r="G2783" s="29" t="s">
        <v>8146</v>
      </c>
      <c r="H2783" s="110" t="s">
        <v>6945</v>
      </c>
    </row>
    <row r="2784" spans="1:8" ht="17.25" customHeight="1">
      <c r="A2784" s="27" t="s">
        <v>13</v>
      </c>
      <c r="B2784" s="33" t="s">
        <v>9353</v>
      </c>
      <c r="C2784" s="35" t="s">
        <v>58</v>
      </c>
      <c r="D2784" s="28" t="s">
        <v>2975</v>
      </c>
      <c r="E2784" s="107">
        <v>6.3</v>
      </c>
      <c r="F2784" s="27" t="s">
        <v>9</v>
      </c>
      <c r="G2784" s="29" t="s">
        <v>8146</v>
      </c>
      <c r="H2784" s="110" t="s">
        <v>6946</v>
      </c>
    </row>
    <row r="2785" spans="1:8" ht="17.25" customHeight="1">
      <c r="A2785" s="27" t="s">
        <v>13</v>
      </c>
      <c r="B2785" s="33" t="s">
        <v>9353</v>
      </c>
      <c r="C2785" s="35" t="s">
        <v>58</v>
      </c>
      <c r="D2785" s="28" t="s">
        <v>2976</v>
      </c>
      <c r="E2785" s="107">
        <v>7.0666666666666664</v>
      </c>
      <c r="F2785" s="27" t="s">
        <v>9</v>
      </c>
      <c r="G2785" s="29" t="s">
        <v>8146</v>
      </c>
      <c r="H2785" s="110" t="s">
        <v>6947</v>
      </c>
    </row>
    <row r="2786" spans="1:8" ht="17.25" customHeight="1">
      <c r="A2786" s="27" t="s">
        <v>13</v>
      </c>
      <c r="B2786" s="33" t="s">
        <v>9353</v>
      </c>
      <c r="C2786" s="35" t="s">
        <v>58</v>
      </c>
      <c r="D2786" s="28" t="s">
        <v>2977</v>
      </c>
      <c r="E2786" s="107">
        <v>7.6</v>
      </c>
      <c r="F2786" s="27" t="s">
        <v>9</v>
      </c>
      <c r="G2786" s="29" t="s">
        <v>8146</v>
      </c>
      <c r="H2786" s="110" t="s">
        <v>6948</v>
      </c>
    </row>
    <row r="2787" spans="1:8" ht="17.25" customHeight="1">
      <c r="A2787" s="27" t="s">
        <v>13</v>
      </c>
      <c r="B2787" s="33" t="s">
        <v>9353</v>
      </c>
      <c r="C2787" s="35" t="s">
        <v>58</v>
      </c>
      <c r="D2787" s="28" t="s">
        <v>2978</v>
      </c>
      <c r="E2787" s="107">
        <v>7.5</v>
      </c>
      <c r="F2787" s="27" t="s">
        <v>9</v>
      </c>
      <c r="G2787" s="29" t="s">
        <v>8146</v>
      </c>
      <c r="H2787" s="110" t="s">
        <v>6949</v>
      </c>
    </row>
    <row r="2788" spans="1:8" ht="17.25" customHeight="1">
      <c r="A2788" s="27" t="s">
        <v>13</v>
      </c>
      <c r="B2788" s="33" t="s">
        <v>9353</v>
      </c>
      <c r="C2788" s="35" t="s">
        <v>58</v>
      </c>
      <c r="D2788" s="28" t="s">
        <v>2979</v>
      </c>
      <c r="E2788" s="107">
        <v>7.3166666666666664</v>
      </c>
      <c r="F2788" s="27" t="s">
        <v>9</v>
      </c>
      <c r="G2788" s="29" t="s">
        <v>8146</v>
      </c>
      <c r="H2788" s="110" t="s">
        <v>6950</v>
      </c>
    </row>
    <row r="2789" spans="1:8" ht="17.25" customHeight="1">
      <c r="A2789" s="27" t="s">
        <v>13</v>
      </c>
      <c r="B2789" s="33" t="s">
        <v>9353</v>
      </c>
      <c r="C2789" s="35" t="s">
        <v>58</v>
      </c>
      <c r="D2789" s="28" t="s">
        <v>2980</v>
      </c>
      <c r="E2789" s="107">
        <v>7.1</v>
      </c>
      <c r="F2789" s="27" t="s">
        <v>9</v>
      </c>
      <c r="G2789" s="29" t="s">
        <v>8146</v>
      </c>
      <c r="H2789" s="110" t="s">
        <v>6951</v>
      </c>
    </row>
    <row r="2790" spans="1:8" ht="17.25" customHeight="1">
      <c r="A2790" s="27" t="s">
        <v>13</v>
      </c>
      <c r="B2790" s="33" t="s">
        <v>9353</v>
      </c>
      <c r="C2790" s="35" t="s">
        <v>58</v>
      </c>
      <c r="D2790" s="28" t="s">
        <v>2981</v>
      </c>
      <c r="E2790" s="107">
        <v>7.5166666666666666</v>
      </c>
      <c r="F2790" s="27" t="s">
        <v>9</v>
      </c>
      <c r="G2790" s="29" t="s">
        <v>8146</v>
      </c>
      <c r="H2790" s="110" t="s">
        <v>6952</v>
      </c>
    </row>
    <row r="2791" spans="1:8" ht="17.25" customHeight="1">
      <c r="A2791" s="27" t="s">
        <v>13</v>
      </c>
      <c r="B2791" s="33" t="s">
        <v>9353</v>
      </c>
      <c r="C2791" s="35" t="s">
        <v>58</v>
      </c>
      <c r="D2791" s="28" t="s">
        <v>2982</v>
      </c>
      <c r="E2791" s="107">
        <v>6.65</v>
      </c>
      <c r="F2791" s="27" t="s">
        <v>9</v>
      </c>
      <c r="G2791" s="29" t="s">
        <v>8146</v>
      </c>
      <c r="H2791" s="110" t="s">
        <v>6953</v>
      </c>
    </row>
    <row r="2792" spans="1:8" ht="17.25" customHeight="1">
      <c r="A2792" s="27" t="s">
        <v>13</v>
      </c>
      <c r="B2792" s="33" t="s">
        <v>9353</v>
      </c>
      <c r="C2792" s="35" t="s">
        <v>58</v>
      </c>
      <c r="D2792" s="28" t="s">
        <v>2983</v>
      </c>
      <c r="E2792" s="107">
        <v>6.583333333333333</v>
      </c>
      <c r="F2792" s="27" t="s">
        <v>9</v>
      </c>
      <c r="G2792" s="29" t="s">
        <v>8146</v>
      </c>
      <c r="H2792" s="110" t="s">
        <v>6954</v>
      </c>
    </row>
    <row r="2793" spans="1:8" ht="17.25" customHeight="1">
      <c r="A2793" s="27" t="s">
        <v>13</v>
      </c>
      <c r="B2793" s="33" t="s">
        <v>9353</v>
      </c>
      <c r="C2793" s="35" t="s">
        <v>58</v>
      </c>
      <c r="D2793" s="28" t="s">
        <v>2984</v>
      </c>
      <c r="E2793" s="107">
        <v>6.583333333333333</v>
      </c>
      <c r="F2793" s="27" t="s">
        <v>9</v>
      </c>
      <c r="G2793" s="29" t="s">
        <v>8146</v>
      </c>
      <c r="H2793" s="110" t="s">
        <v>6955</v>
      </c>
    </row>
    <row r="2794" spans="1:8" ht="17.25" customHeight="1">
      <c r="A2794" s="27" t="s">
        <v>13</v>
      </c>
      <c r="B2794" s="33" t="s">
        <v>9353</v>
      </c>
      <c r="C2794" s="35" t="s">
        <v>58</v>
      </c>
      <c r="D2794" s="28" t="s">
        <v>2985</v>
      </c>
      <c r="E2794" s="107">
        <v>6.9666666666666668</v>
      </c>
      <c r="F2794" s="27" t="s">
        <v>9</v>
      </c>
      <c r="G2794" s="29" t="s">
        <v>8146</v>
      </c>
      <c r="H2794" s="110" t="s">
        <v>6956</v>
      </c>
    </row>
    <row r="2795" spans="1:8" ht="17.25" customHeight="1">
      <c r="A2795" s="27" t="s">
        <v>13</v>
      </c>
      <c r="B2795" s="33" t="s">
        <v>9353</v>
      </c>
      <c r="C2795" s="35" t="s">
        <v>58</v>
      </c>
      <c r="D2795" s="28" t="s">
        <v>2986</v>
      </c>
      <c r="E2795" s="107">
        <v>6.8166666666666664</v>
      </c>
      <c r="F2795" s="27" t="s">
        <v>9</v>
      </c>
      <c r="G2795" s="29" t="s">
        <v>8146</v>
      </c>
      <c r="H2795" s="110" t="s">
        <v>6957</v>
      </c>
    </row>
    <row r="2796" spans="1:8" ht="17.25" customHeight="1">
      <c r="A2796" s="27" t="s">
        <v>13</v>
      </c>
      <c r="B2796" s="33" t="s">
        <v>9353</v>
      </c>
      <c r="C2796" s="35" t="s">
        <v>58</v>
      </c>
      <c r="D2796" s="28" t="s">
        <v>2987</v>
      </c>
      <c r="E2796" s="107">
        <v>6.9333333333333336</v>
      </c>
      <c r="F2796" s="27" t="s">
        <v>9</v>
      </c>
      <c r="G2796" s="29" t="s">
        <v>8146</v>
      </c>
      <c r="H2796" s="110" t="s">
        <v>6958</v>
      </c>
    </row>
    <row r="2797" spans="1:8" ht="17.25" customHeight="1">
      <c r="A2797" s="27" t="s">
        <v>13</v>
      </c>
      <c r="B2797" s="33" t="s">
        <v>9353</v>
      </c>
      <c r="C2797" s="35" t="s">
        <v>58</v>
      </c>
      <c r="D2797" s="28" t="s">
        <v>2988</v>
      </c>
      <c r="E2797" s="107">
        <v>7.1333333333333337</v>
      </c>
      <c r="F2797" s="27" t="s">
        <v>9</v>
      </c>
      <c r="G2797" s="29" t="s">
        <v>8146</v>
      </c>
      <c r="H2797" s="110" t="s">
        <v>6959</v>
      </c>
    </row>
    <row r="2798" spans="1:8" ht="17.25" customHeight="1">
      <c r="A2798" s="27" t="s">
        <v>13</v>
      </c>
      <c r="B2798" s="33" t="s">
        <v>9353</v>
      </c>
      <c r="C2798" s="35" t="s">
        <v>58</v>
      </c>
      <c r="D2798" s="28" t="s">
        <v>2989</v>
      </c>
      <c r="E2798" s="107">
        <v>6.6166666666666663</v>
      </c>
      <c r="F2798" s="27" t="s">
        <v>9</v>
      </c>
      <c r="G2798" s="29" t="s">
        <v>8146</v>
      </c>
      <c r="H2798" s="110" t="s">
        <v>6960</v>
      </c>
    </row>
    <row r="2799" spans="1:8" ht="17.25" customHeight="1">
      <c r="A2799" s="27" t="s">
        <v>13</v>
      </c>
      <c r="B2799" s="33" t="s">
        <v>9353</v>
      </c>
      <c r="C2799" s="35" t="s">
        <v>58</v>
      </c>
      <c r="D2799" s="28" t="s">
        <v>2990</v>
      </c>
      <c r="E2799" s="107">
        <v>7.0666666666666664</v>
      </c>
      <c r="F2799" s="27" t="s">
        <v>9</v>
      </c>
      <c r="G2799" s="29" t="s">
        <v>8146</v>
      </c>
      <c r="H2799" s="110" t="s">
        <v>6961</v>
      </c>
    </row>
    <row r="2800" spans="1:8" ht="17.25" customHeight="1">
      <c r="A2800" s="27" t="s">
        <v>13</v>
      </c>
      <c r="B2800" s="33" t="s">
        <v>9353</v>
      </c>
      <c r="C2800" s="35" t="s">
        <v>58</v>
      </c>
      <c r="D2800" s="28" t="s">
        <v>2991</v>
      </c>
      <c r="E2800" s="107">
        <v>7.5166666666666666</v>
      </c>
      <c r="F2800" s="27" t="s">
        <v>9</v>
      </c>
      <c r="G2800" s="29" t="s">
        <v>8146</v>
      </c>
      <c r="H2800" s="110" t="s">
        <v>6962</v>
      </c>
    </row>
    <row r="2801" spans="1:8" ht="17.25" customHeight="1">
      <c r="A2801" s="27" t="s">
        <v>13</v>
      </c>
      <c r="B2801" s="33" t="s">
        <v>9353</v>
      </c>
      <c r="C2801" s="35" t="s">
        <v>58</v>
      </c>
      <c r="D2801" s="28" t="s">
        <v>2992</v>
      </c>
      <c r="E2801" s="107">
        <v>7.416666666666667</v>
      </c>
      <c r="F2801" s="27" t="s">
        <v>9</v>
      </c>
      <c r="G2801" s="29" t="s">
        <v>8146</v>
      </c>
      <c r="H2801" s="110" t="s">
        <v>6963</v>
      </c>
    </row>
    <row r="2802" spans="1:8" ht="17.25" customHeight="1">
      <c r="A2802" s="27" t="s">
        <v>13</v>
      </c>
      <c r="B2802" s="33" t="s">
        <v>9353</v>
      </c>
      <c r="C2802" s="35" t="s">
        <v>58</v>
      </c>
      <c r="D2802" s="28" t="s">
        <v>2993</v>
      </c>
      <c r="E2802" s="107">
        <v>7.9</v>
      </c>
      <c r="F2802" s="27" t="s">
        <v>9</v>
      </c>
      <c r="G2802" s="29" t="s">
        <v>8146</v>
      </c>
      <c r="H2802" s="110" t="s">
        <v>6964</v>
      </c>
    </row>
    <row r="2803" spans="1:8" ht="17.25" customHeight="1">
      <c r="A2803" s="27" t="s">
        <v>13</v>
      </c>
      <c r="B2803" s="33" t="s">
        <v>9353</v>
      </c>
      <c r="C2803" s="35" t="s">
        <v>58</v>
      </c>
      <c r="D2803" s="28" t="s">
        <v>2994</v>
      </c>
      <c r="E2803" s="107">
        <v>6.7666666666666666</v>
      </c>
      <c r="F2803" s="27" t="s">
        <v>9</v>
      </c>
      <c r="G2803" s="29" t="s">
        <v>8146</v>
      </c>
      <c r="H2803" s="110" t="s">
        <v>6965</v>
      </c>
    </row>
    <row r="2804" spans="1:8" ht="17.25" customHeight="1">
      <c r="A2804" s="27" t="s">
        <v>13</v>
      </c>
      <c r="B2804" s="33" t="s">
        <v>9353</v>
      </c>
      <c r="C2804" s="35" t="s">
        <v>58</v>
      </c>
      <c r="D2804" s="28" t="s">
        <v>2995</v>
      </c>
      <c r="E2804" s="107">
        <v>6.8166666666666664</v>
      </c>
      <c r="F2804" s="27" t="s">
        <v>9</v>
      </c>
      <c r="G2804" s="29" t="s">
        <v>8146</v>
      </c>
      <c r="H2804" s="110" t="s">
        <v>6966</v>
      </c>
    </row>
    <row r="2805" spans="1:8" ht="17.25" customHeight="1">
      <c r="A2805" s="27" t="s">
        <v>13</v>
      </c>
      <c r="B2805" s="33" t="s">
        <v>9353</v>
      </c>
      <c r="C2805" s="35" t="s">
        <v>58</v>
      </c>
      <c r="D2805" s="28" t="s">
        <v>2996</v>
      </c>
      <c r="E2805" s="107">
        <v>6.3833333333333337</v>
      </c>
      <c r="F2805" s="27" t="s">
        <v>9</v>
      </c>
      <c r="G2805" s="29" t="s">
        <v>8146</v>
      </c>
      <c r="H2805" s="110" t="s">
        <v>6967</v>
      </c>
    </row>
    <row r="2806" spans="1:8" ht="17.25" customHeight="1">
      <c r="A2806" s="27" t="s">
        <v>13</v>
      </c>
      <c r="B2806" s="33" t="s">
        <v>9353</v>
      </c>
      <c r="C2806" s="35" t="s">
        <v>58</v>
      </c>
      <c r="D2806" s="28" t="s">
        <v>2997</v>
      </c>
      <c r="E2806" s="107">
        <v>7.9833333333333334</v>
      </c>
      <c r="F2806" s="27" t="s">
        <v>9</v>
      </c>
      <c r="G2806" s="29" t="s">
        <v>8146</v>
      </c>
      <c r="H2806" s="110" t="s">
        <v>6968</v>
      </c>
    </row>
    <row r="2807" spans="1:8" ht="17.25" customHeight="1">
      <c r="A2807" s="27" t="s">
        <v>13</v>
      </c>
      <c r="B2807" s="33" t="s">
        <v>9353</v>
      </c>
      <c r="C2807" s="35" t="s">
        <v>58</v>
      </c>
      <c r="D2807" s="28" t="s">
        <v>2998</v>
      </c>
      <c r="E2807" s="107">
        <v>6.8666666666666663</v>
      </c>
      <c r="F2807" s="27" t="s">
        <v>9</v>
      </c>
      <c r="G2807" s="29" t="s">
        <v>8146</v>
      </c>
      <c r="H2807" s="110" t="s">
        <v>6969</v>
      </c>
    </row>
    <row r="2808" spans="1:8" ht="17.25" customHeight="1">
      <c r="A2808" s="27" t="s">
        <v>13</v>
      </c>
      <c r="B2808" s="33" t="s">
        <v>9353</v>
      </c>
      <c r="C2808" s="35" t="s">
        <v>58</v>
      </c>
      <c r="D2808" s="28" t="s">
        <v>2999</v>
      </c>
      <c r="E2808" s="107">
        <v>7.6833333333333336</v>
      </c>
      <c r="F2808" s="27" t="s">
        <v>9</v>
      </c>
      <c r="G2808" s="29" t="s">
        <v>8146</v>
      </c>
      <c r="H2808" s="110" t="s">
        <v>6970</v>
      </c>
    </row>
    <row r="2809" spans="1:8" ht="17.25" customHeight="1">
      <c r="A2809" s="27" t="s">
        <v>13</v>
      </c>
      <c r="B2809" s="33" t="s">
        <v>9353</v>
      </c>
      <c r="C2809" s="35" t="s">
        <v>58</v>
      </c>
      <c r="D2809" s="28" t="s">
        <v>3000</v>
      </c>
      <c r="E2809" s="107">
        <v>6.6166666666666663</v>
      </c>
      <c r="F2809" s="27" t="s">
        <v>9</v>
      </c>
      <c r="G2809" s="29" t="s">
        <v>8146</v>
      </c>
      <c r="H2809" s="110" t="s">
        <v>6971</v>
      </c>
    </row>
    <row r="2810" spans="1:8" ht="17.25" customHeight="1">
      <c r="A2810" s="27" t="s">
        <v>13</v>
      </c>
      <c r="B2810" s="33" t="s">
        <v>9353</v>
      </c>
      <c r="C2810" s="35" t="s">
        <v>58</v>
      </c>
      <c r="D2810" s="28" t="s">
        <v>3001</v>
      </c>
      <c r="E2810" s="107">
        <v>7.0666666666666664</v>
      </c>
      <c r="F2810" s="27" t="s">
        <v>9</v>
      </c>
      <c r="G2810" s="29" t="s">
        <v>8146</v>
      </c>
      <c r="H2810" s="110" t="s">
        <v>6972</v>
      </c>
    </row>
    <row r="2811" spans="1:8" ht="17.25" customHeight="1">
      <c r="A2811" s="27" t="s">
        <v>13</v>
      </c>
      <c r="B2811" s="33" t="s">
        <v>9353</v>
      </c>
      <c r="C2811" s="35" t="s">
        <v>58</v>
      </c>
      <c r="D2811" s="28" t="s">
        <v>3002</v>
      </c>
      <c r="E2811" s="107">
        <v>7.1</v>
      </c>
      <c r="F2811" s="27" t="s">
        <v>9</v>
      </c>
      <c r="G2811" s="29" t="s">
        <v>8146</v>
      </c>
      <c r="H2811" s="110" t="s">
        <v>6973</v>
      </c>
    </row>
    <row r="2812" spans="1:8" ht="17.25" customHeight="1">
      <c r="A2812" s="27" t="s">
        <v>13</v>
      </c>
      <c r="B2812" s="33" t="s">
        <v>9353</v>
      </c>
      <c r="C2812" s="35" t="s">
        <v>58</v>
      </c>
      <c r="D2812" s="28" t="s">
        <v>3003</v>
      </c>
      <c r="E2812" s="107">
        <v>7.2833333333333332</v>
      </c>
      <c r="F2812" s="27" t="s">
        <v>9</v>
      </c>
      <c r="G2812" s="29" t="s">
        <v>8146</v>
      </c>
      <c r="H2812" s="110" t="s">
        <v>6974</v>
      </c>
    </row>
    <row r="2813" spans="1:8" ht="17.25" customHeight="1">
      <c r="A2813" s="27" t="s">
        <v>13</v>
      </c>
      <c r="B2813" s="33" t="s">
        <v>9350</v>
      </c>
      <c r="C2813" s="35" t="s">
        <v>170</v>
      </c>
      <c r="D2813" s="28" t="s">
        <v>3004</v>
      </c>
      <c r="E2813" s="107">
        <v>6.5333333333333332</v>
      </c>
      <c r="F2813" s="27" t="s">
        <v>9</v>
      </c>
      <c r="G2813" s="29" t="s">
        <v>8146</v>
      </c>
      <c r="H2813" s="110" t="s">
        <v>6975</v>
      </c>
    </row>
    <row r="2814" spans="1:8" ht="17.25" customHeight="1">
      <c r="A2814" s="27" t="s">
        <v>13</v>
      </c>
      <c r="B2814" s="33" t="s">
        <v>9350</v>
      </c>
      <c r="C2814" s="35" t="s">
        <v>170</v>
      </c>
      <c r="D2814" s="28" t="s">
        <v>3005</v>
      </c>
      <c r="E2814" s="107">
        <v>7.416666666666667</v>
      </c>
      <c r="F2814" s="27" t="s">
        <v>9</v>
      </c>
      <c r="G2814" s="29" t="s">
        <v>8146</v>
      </c>
      <c r="H2814" s="110" t="s">
        <v>6976</v>
      </c>
    </row>
    <row r="2815" spans="1:8" ht="17.25" customHeight="1">
      <c r="A2815" s="27" t="s">
        <v>13</v>
      </c>
      <c r="B2815" s="33" t="s">
        <v>9350</v>
      </c>
      <c r="C2815" s="35" t="s">
        <v>170</v>
      </c>
      <c r="D2815" s="28" t="s">
        <v>3006</v>
      </c>
      <c r="E2815" s="107">
        <v>5.7333333333333334</v>
      </c>
      <c r="F2815" s="27" t="s">
        <v>9</v>
      </c>
      <c r="G2815" s="29" t="s">
        <v>8146</v>
      </c>
      <c r="H2815" s="110" t="s">
        <v>6977</v>
      </c>
    </row>
    <row r="2816" spans="1:8" ht="17.25" customHeight="1">
      <c r="A2816" s="27" t="s">
        <v>13</v>
      </c>
      <c r="B2816" s="33" t="s">
        <v>9350</v>
      </c>
      <c r="C2816" s="35" t="s">
        <v>170</v>
      </c>
      <c r="D2816" s="28" t="s">
        <v>3007</v>
      </c>
      <c r="E2816" s="107">
        <v>7.1</v>
      </c>
      <c r="F2816" s="27" t="s">
        <v>9</v>
      </c>
      <c r="G2816" s="29" t="s">
        <v>8146</v>
      </c>
      <c r="H2816" s="110" t="s">
        <v>6978</v>
      </c>
    </row>
    <row r="2817" spans="1:8" ht="17.25" customHeight="1">
      <c r="A2817" s="27" t="s">
        <v>13</v>
      </c>
      <c r="B2817" s="33" t="s">
        <v>9350</v>
      </c>
      <c r="C2817" s="35" t="s">
        <v>170</v>
      </c>
      <c r="D2817" s="28" t="s">
        <v>3008</v>
      </c>
      <c r="E2817" s="107">
        <v>5.7333333333333334</v>
      </c>
      <c r="F2817" s="27" t="s">
        <v>9</v>
      </c>
      <c r="G2817" s="29" t="s">
        <v>8146</v>
      </c>
      <c r="H2817" s="110" t="s">
        <v>6979</v>
      </c>
    </row>
    <row r="2818" spans="1:8" ht="17.25" customHeight="1">
      <c r="A2818" s="27" t="s">
        <v>13</v>
      </c>
      <c r="B2818" s="33" t="s">
        <v>9350</v>
      </c>
      <c r="C2818" s="35" t="s">
        <v>170</v>
      </c>
      <c r="D2818" s="28" t="s">
        <v>3009</v>
      </c>
      <c r="E2818" s="107">
        <v>6.7833333333333332</v>
      </c>
      <c r="F2818" s="27" t="s">
        <v>9</v>
      </c>
      <c r="G2818" s="29" t="s">
        <v>8146</v>
      </c>
      <c r="H2818" s="110" t="s">
        <v>6980</v>
      </c>
    </row>
    <row r="2819" spans="1:8" ht="17.25" customHeight="1">
      <c r="A2819" s="27" t="s">
        <v>13</v>
      </c>
      <c r="B2819" s="33" t="s">
        <v>9350</v>
      </c>
      <c r="C2819" s="35" t="s">
        <v>170</v>
      </c>
      <c r="D2819" s="28" t="s">
        <v>3010</v>
      </c>
      <c r="E2819" s="107">
        <v>5.25</v>
      </c>
      <c r="F2819" s="27" t="s">
        <v>9</v>
      </c>
      <c r="G2819" s="29" t="s">
        <v>8146</v>
      </c>
      <c r="H2819" s="110" t="s">
        <v>6981</v>
      </c>
    </row>
    <row r="2820" spans="1:8" ht="17.25" customHeight="1">
      <c r="A2820" s="27" t="s">
        <v>13</v>
      </c>
      <c r="B2820" s="33" t="s">
        <v>9350</v>
      </c>
      <c r="C2820" s="35" t="s">
        <v>170</v>
      </c>
      <c r="D2820" s="28" t="s">
        <v>3011</v>
      </c>
      <c r="E2820" s="107">
        <v>7.416666666666667</v>
      </c>
      <c r="F2820" s="27" t="s">
        <v>9</v>
      </c>
      <c r="G2820" s="29" t="s">
        <v>8146</v>
      </c>
      <c r="H2820" s="110" t="s">
        <v>6982</v>
      </c>
    </row>
    <row r="2821" spans="1:8" ht="17.25" customHeight="1">
      <c r="A2821" s="27" t="s">
        <v>13</v>
      </c>
      <c r="B2821" s="33" t="s">
        <v>9350</v>
      </c>
      <c r="C2821" s="35" t="s">
        <v>170</v>
      </c>
      <c r="D2821" s="28" t="s">
        <v>3012</v>
      </c>
      <c r="E2821" s="107">
        <v>6.4833333333333334</v>
      </c>
      <c r="F2821" s="27" t="s">
        <v>9</v>
      </c>
      <c r="G2821" s="29" t="s">
        <v>8146</v>
      </c>
      <c r="H2821" s="110" t="s">
        <v>6983</v>
      </c>
    </row>
    <row r="2822" spans="1:8" ht="17.25" customHeight="1">
      <c r="A2822" s="27" t="s">
        <v>13</v>
      </c>
      <c r="B2822" s="33" t="s">
        <v>9350</v>
      </c>
      <c r="C2822" s="35" t="s">
        <v>170</v>
      </c>
      <c r="D2822" s="28" t="s">
        <v>3013</v>
      </c>
      <c r="E2822" s="107">
        <v>6.4833333333333334</v>
      </c>
      <c r="F2822" s="27" t="s">
        <v>9</v>
      </c>
      <c r="G2822" s="29" t="s">
        <v>8146</v>
      </c>
      <c r="H2822" s="110" t="s">
        <v>6984</v>
      </c>
    </row>
    <row r="2823" spans="1:8" ht="17.25" customHeight="1">
      <c r="A2823" s="27" t="s">
        <v>13</v>
      </c>
      <c r="B2823" s="33" t="s">
        <v>9350</v>
      </c>
      <c r="C2823" s="35" t="s">
        <v>170</v>
      </c>
      <c r="D2823" s="28" t="s">
        <v>3014</v>
      </c>
      <c r="E2823" s="107">
        <v>7.333333333333333</v>
      </c>
      <c r="F2823" s="27" t="s">
        <v>9</v>
      </c>
      <c r="G2823" s="29" t="s">
        <v>8146</v>
      </c>
      <c r="H2823" s="110" t="s">
        <v>6985</v>
      </c>
    </row>
    <row r="2824" spans="1:8" ht="17.25" customHeight="1">
      <c r="A2824" s="27" t="s">
        <v>13</v>
      </c>
      <c r="B2824" s="33" t="s">
        <v>9350</v>
      </c>
      <c r="C2824" s="35" t="s">
        <v>170</v>
      </c>
      <c r="D2824" s="28" t="s">
        <v>3015</v>
      </c>
      <c r="E2824" s="107">
        <v>7.5666666666666664</v>
      </c>
      <c r="F2824" s="27" t="s">
        <v>9</v>
      </c>
      <c r="G2824" s="29" t="s">
        <v>8146</v>
      </c>
      <c r="H2824" s="110" t="s">
        <v>6986</v>
      </c>
    </row>
    <row r="2825" spans="1:8" ht="17.25" customHeight="1">
      <c r="A2825" s="27" t="s">
        <v>13</v>
      </c>
      <c r="B2825" s="33" t="s">
        <v>9350</v>
      </c>
      <c r="C2825" s="35" t="s">
        <v>170</v>
      </c>
      <c r="D2825" s="28" t="s">
        <v>3016</v>
      </c>
      <c r="E2825" s="107">
        <v>7</v>
      </c>
      <c r="F2825" s="27" t="s">
        <v>9</v>
      </c>
      <c r="G2825" s="29" t="s">
        <v>8146</v>
      </c>
      <c r="H2825" s="110" t="s">
        <v>6987</v>
      </c>
    </row>
    <row r="2826" spans="1:8" ht="17.25" customHeight="1">
      <c r="A2826" s="27" t="s">
        <v>13</v>
      </c>
      <c r="B2826" s="33" t="s">
        <v>9350</v>
      </c>
      <c r="C2826" s="35" t="s">
        <v>170</v>
      </c>
      <c r="D2826" s="28" t="s">
        <v>3017</v>
      </c>
      <c r="E2826" s="107">
        <v>7.9833333333333334</v>
      </c>
      <c r="F2826" s="27" t="s">
        <v>9</v>
      </c>
      <c r="G2826" s="29" t="s">
        <v>8146</v>
      </c>
      <c r="H2826" s="110" t="s">
        <v>6988</v>
      </c>
    </row>
    <row r="2827" spans="1:8" ht="17.25" customHeight="1">
      <c r="A2827" s="27" t="s">
        <v>13</v>
      </c>
      <c r="B2827" s="33" t="s">
        <v>9350</v>
      </c>
      <c r="C2827" s="35" t="s">
        <v>170</v>
      </c>
      <c r="D2827" s="28" t="s">
        <v>3018</v>
      </c>
      <c r="E2827" s="107">
        <v>7.8166666666666664</v>
      </c>
      <c r="F2827" s="27" t="s">
        <v>9</v>
      </c>
      <c r="G2827" s="29" t="s">
        <v>8146</v>
      </c>
      <c r="H2827" s="110" t="s">
        <v>6989</v>
      </c>
    </row>
    <row r="2828" spans="1:8" ht="17.25" customHeight="1">
      <c r="A2828" s="27" t="s">
        <v>13</v>
      </c>
      <c r="B2828" s="33" t="s">
        <v>9350</v>
      </c>
      <c r="C2828" s="35" t="s">
        <v>170</v>
      </c>
      <c r="D2828" s="28" t="s">
        <v>3019</v>
      </c>
      <c r="E2828" s="107">
        <v>6.5333333333333332</v>
      </c>
      <c r="F2828" s="27" t="s">
        <v>9</v>
      </c>
      <c r="G2828" s="29" t="s">
        <v>8146</v>
      </c>
      <c r="H2828" s="110" t="s">
        <v>6990</v>
      </c>
    </row>
    <row r="2829" spans="1:8" ht="17.25" customHeight="1">
      <c r="A2829" s="27" t="s">
        <v>13</v>
      </c>
      <c r="B2829" s="33" t="s">
        <v>9350</v>
      </c>
      <c r="C2829" s="35" t="s">
        <v>170</v>
      </c>
      <c r="D2829" s="28" t="s">
        <v>3020</v>
      </c>
      <c r="E2829" s="107">
        <v>8.3166666666666664</v>
      </c>
      <c r="F2829" s="27" t="s">
        <v>9</v>
      </c>
      <c r="G2829" s="29" t="s">
        <v>8146</v>
      </c>
      <c r="H2829" s="110" t="s">
        <v>6991</v>
      </c>
    </row>
    <row r="2830" spans="1:8" ht="17.25" customHeight="1">
      <c r="A2830" s="27" t="s">
        <v>13</v>
      </c>
      <c r="B2830" s="33" t="s">
        <v>9350</v>
      </c>
      <c r="C2830" s="35" t="s">
        <v>170</v>
      </c>
      <c r="D2830" s="28" t="s">
        <v>3021</v>
      </c>
      <c r="E2830" s="107">
        <v>7.55</v>
      </c>
      <c r="F2830" s="27" t="s">
        <v>9</v>
      </c>
      <c r="G2830" s="29" t="s">
        <v>8146</v>
      </c>
      <c r="H2830" s="110" t="s">
        <v>6992</v>
      </c>
    </row>
    <row r="2831" spans="1:8" ht="17.25" customHeight="1">
      <c r="A2831" s="27" t="s">
        <v>13</v>
      </c>
      <c r="B2831" s="33" t="s">
        <v>9350</v>
      </c>
      <c r="C2831" s="35" t="s">
        <v>170</v>
      </c>
      <c r="D2831" s="28" t="s">
        <v>3022</v>
      </c>
      <c r="E2831" s="107">
        <v>7.3</v>
      </c>
      <c r="F2831" s="27" t="s">
        <v>9</v>
      </c>
      <c r="G2831" s="29" t="s">
        <v>8146</v>
      </c>
      <c r="H2831" s="110" t="s">
        <v>6993</v>
      </c>
    </row>
    <row r="2832" spans="1:8" ht="17.25" customHeight="1">
      <c r="A2832" s="27" t="s">
        <v>13</v>
      </c>
      <c r="B2832" s="33" t="s">
        <v>9350</v>
      </c>
      <c r="C2832" s="35" t="s">
        <v>170</v>
      </c>
      <c r="D2832" s="28" t="s">
        <v>3023</v>
      </c>
      <c r="E2832" s="107">
        <v>7.4</v>
      </c>
      <c r="F2832" s="27" t="s">
        <v>9</v>
      </c>
      <c r="G2832" s="29" t="s">
        <v>8146</v>
      </c>
      <c r="H2832" s="110" t="s">
        <v>6994</v>
      </c>
    </row>
    <row r="2833" spans="1:8" ht="17.25" customHeight="1">
      <c r="A2833" s="27" t="s">
        <v>13</v>
      </c>
      <c r="B2833" s="33" t="s">
        <v>9350</v>
      </c>
      <c r="C2833" s="35" t="s">
        <v>170</v>
      </c>
      <c r="D2833" s="28" t="s">
        <v>3024</v>
      </c>
      <c r="E2833" s="107">
        <v>7.3</v>
      </c>
      <c r="F2833" s="27" t="s">
        <v>9</v>
      </c>
      <c r="G2833" s="29" t="s">
        <v>8146</v>
      </c>
      <c r="H2833" s="110" t="s">
        <v>6995</v>
      </c>
    </row>
    <row r="2834" spans="1:8" ht="17.25" customHeight="1">
      <c r="A2834" s="27" t="s">
        <v>13</v>
      </c>
      <c r="B2834" s="33" t="s">
        <v>9350</v>
      </c>
      <c r="C2834" s="35" t="s">
        <v>170</v>
      </c>
      <c r="D2834" s="28" t="s">
        <v>3025</v>
      </c>
      <c r="E2834" s="107">
        <v>7.5666666666666664</v>
      </c>
      <c r="F2834" s="27" t="s">
        <v>9</v>
      </c>
      <c r="G2834" s="29" t="s">
        <v>8146</v>
      </c>
      <c r="H2834" s="110" t="s">
        <v>6996</v>
      </c>
    </row>
    <row r="2835" spans="1:8" ht="17.25" customHeight="1">
      <c r="A2835" s="27" t="s">
        <v>13</v>
      </c>
      <c r="B2835" s="33" t="s">
        <v>9350</v>
      </c>
      <c r="C2835" s="35" t="s">
        <v>170</v>
      </c>
      <c r="D2835" s="28" t="s">
        <v>3026</v>
      </c>
      <c r="E2835" s="107">
        <v>7.7833333333333332</v>
      </c>
      <c r="F2835" s="27" t="s">
        <v>9</v>
      </c>
      <c r="G2835" s="29" t="s">
        <v>8146</v>
      </c>
      <c r="H2835" s="110" t="s">
        <v>6997</v>
      </c>
    </row>
    <row r="2836" spans="1:8" ht="17.25" customHeight="1">
      <c r="A2836" s="27" t="s">
        <v>13</v>
      </c>
      <c r="B2836" s="33" t="s">
        <v>9350</v>
      </c>
      <c r="C2836" s="35" t="s">
        <v>170</v>
      </c>
      <c r="D2836" s="28" t="s">
        <v>3027</v>
      </c>
      <c r="E2836" s="107">
        <v>6.7666666666666666</v>
      </c>
      <c r="F2836" s="27" t="s">
        <v>9</v>
      </c>
      <c r="G2836" s="29" t="s">
        <v>8146</v>
      </c>
      <c r="H2836" s="110" t="s">
        <v>6998</v>
      </c>
    </row>
    <row r="2837" spans="1:8" ht="17.25" customHeight="1">
      <c r="A2837" s="27" t="s">
        <v>13</v>
      </c>
      <c r="B2837" s="33" t="s">
        <v>9350</v>
      </c>
      <c r="C2837" s="35" t="s">
        <v>170</v>
      </c>
      <c r="D2837" s="28" t="s">
        <v>3028</v>
      </c>
      <c r="E2837" s="107">
        <v>6.3166666666666664</v>
      </c>
      <c r="F2837" s="27" t="s">
        <v>9</v>
      </c>
      <c r="G2837" s="29" t="s">
        <v>8146</v>
      </c>
      <c r="H2837" s="110" t="s">
        <v>6999</v>
      </c>
    </row>
    <row r="2838" spans="1:8" ht="17.25" customHeight="1">
      <c r="A2838" s="27" t="s">
        <v>13</v>
      </c>
      <c r="B2838" s="33" t="s">
        <v>9350</v>
      </c>
      <c r="C2838" s="35" t="s">
        <v>170</v>
      </c>
      <c r="D2838" s="28" t="s">
        <v>3029</v>
      </c>
      <c r="E2838" s="107">
        <v>6.333333333333333</v>
      </c>
      <c r="F2838" s="27" t="s">
        <v>9</v>
      </c>
      <c r="G2838" s="29" t="s">
        <v>8146</v>
      </c>
      <c r="H2838" s="110" t="s">
        <v>7000</v>
      </c>
    </row>
    <row r="2839" spans="1:8" ht="17.25" customHeight="1">
      <c r="A2839" s="27" t="s">
        <v>13</v>
      </c>
      <c r="B2839" s="33" t="s">
        <v>9350</v>
      </c>
      <c r="C2839" s="35" t="s">
        <v>170</v>
      </c>
      <c r="D2839" s="28" t="s">
        <v>3030</v>
      </c>
      <c r="E2839" s="107">
        <v>6.1833333333333336</v>
      </c>
      <c r="F2839" s="27" t="s">
        <v>9</v>
      </c>
      <c r="G2839" s="29" t="s">
        <v>8146</v>
      </c>
      <c r="H2839" s="110" t="s">
        <v>7001</v>
      </c>
    </row>
    <row r="2840" spans="1:8" ht="17.25" customHeight="1">
      <c r="A2840" s="27" t="s">
        <v>13</v>
      </c>
      <c r="B2840" s="33" t="s">
        <v>9350</v>
      </c>
      <c r="C2840" s="35" t="s">
        <v>170</v>
      </c>
      <c r="D2840" s="28" t="s">
        <v>3031</v>
      </c>
      <c r="E2840" s="107">
        <v>6.7166666666666668</v>
      </c>
      <c r="F2840" s="27" t="s">
        <v>9</v>
      </c>
      <c r="G2840" s="29" t="s">
        <v>8146</v>
      </c>
      <c r="H2840" s="110" t="s">
        <v>7002</v>
      </c>
    </row>
    <row r="2841" spans="1:8" ht="17.25" customHeight="1">
      <c r="A2841" s="27" t="s">
        <v>13</v>
      </c>
      <c r="B2841" s="33" t="s">
        <v>9350</v>
      </c>
      <c r="C2841" s="35" t="s">
        <v>170</v>
      </c>
      <c r="D2841" s="28" t="s">
        <v>3032</v>
      </c>
      <c r="E2841" s="107">
        <v>7.6166666666666663</v>
      </c>
      <c r="F2841" s="27" t="s">
        <v>9</v>
      </c>
      <c r="G2841" s="29" t="s">
        <v>8146</v>
      </c>
      <c r="H2841" s="110" t="s">
        <v>7003</v>
      </c>
    </row>
    <row r="2842" spans="1:8" ht="17.25" customHeight="1">
      <c r="A2842" s="27" t="s">
        <v>13</v>
      </c>
      <c r="B2842" s="33" t="s">
        <v>9350</v>
      </c>
      <c r="C2842" s="35" t="s">
        <v>170</v>
      </c>
      <c r="D2842" s="28" t="s">
        <v>3033</v>
      </c>
      <c r="E2842" s="107">
        <v>6.6166666666666663</v>
      </c>
      <c r="F2842" s="27" t="s">
        <v>9</v>
      </c>
      <c r="G2842" s="29" t="s">
        <v>8146</v>
      </c>
      <c r="H2842" s="110" t="s">
        <v>7004</v>
      </c>
    </row>
    <row r="2843" spans="1:8" ht="17.25" customHeight="1">
      <c r="A2843" s="27" t="s">
        <v>13</v>
      </c>
      <c r="B2843" s="33" t="s">
        <v>9350</v>
      </c>
      <c r="C2843" s="35" t="s">
        <v>170</v>
      </c>
      <c r="D2843" s="28" t="s">
        <v>3034</v>
      </c>
      <c r="E2843" s="107">
        <v>6.5666666666666664</v>
      </c>
      <c r="F2843" s="27" t="s">
        <v>9</v>
      </c>
      <c r="G2843" s="29" t="s">
        <v>8146</v>
      </c>
      <c r="H2843" s="110" t="s">
        <v>7005</v>
      </c>
    </row>
    <row r="2844" spans="1:8" ht="17.25" customHeight="1">
      <c r="A2844" s="27" t="s">
        <v>13</v>
      </c>
      <c r="B2844" s="33" t="s">
        <v>9350</v>
      </c>
      <c r="C2844" s="35" t="s">
        <v>170</v>
      </c>
      <c r="D2844" s="28" t="s">
        <v>3035</v>
      </c>
      <c r="E2844" s="107">
        <v>6.25</v>
      </c>
      <c r="F2844" s="27" t="s">
        <v>9</v>
      </c>
      <c r="G2844" s="29" t="s">
        <v>8146</v>
      </c>
      <c r="H2844" s="110" t="s">
        <v>7006</v>
      </c>
    </row>
    <row r="2845" spans="1:8" ht="17.25" customHeight="1">
      <c r="A2845" s="27" t="s">
        <v>13</v>
      </c>
      <c r="B2845" s="33" t="s">
        <v>9350</v>
      </c>
      <c r="C2845" s="35" t="s">
        <v>170</v>
      </c>
      <c r="D2845" s="28" t="s">
        <v>3036</v>
      </c>
      <c r="E2845" s="107">
        <v>5.5666666666666664</v>
      </c>
      <c r="F2845" s="27" t="s">
        <v>9</v>
      </c>
      <c r="G2845" s="29" t="s">
        <v>8146</v>
      </c>
      <c r="H2845" s="110" t="s">
        <v>7007</v>
      </c>
    </row>
    <row r="2846" spans="1:8" ht="17.25" customHeight="1">
      <c r="A2846" s="27" t="s">
        <v>13</v>
      </c>
      <c r="B2846" s="33" t="s">
        <v>9350</v>
      </c>
      <c r="C2846" s="35" t="s">
        <v>170</v>
      </c>
      <c r="D2846" s="28" t="s">
        <v>3037</v>
      </c>
      <c r="E2846" s="107">
        <v>6.2</v>
      </c>
      <c r="F2846" s="27" t="s">
        <v>9</v>
      </c>
      <c r="G2846" s="29" t="s">
        <v>8146</v>
      </c>
      <c r="H2846" s="110" t="s">
        <v>7008</v>
      </c>
    </row>
    <row r="2847" spans="1:8" ht="17.25" customHeight="1">
      <c r="A2847" s="27" t="s">
        <v>13</v>
      </c>
      <c r="B2847" s="33" t="s">
        <v>9350</v>
      </c>
      <c r="C2847" s="35" t="s">
        <v>170</v>
      </c>
      <c r="D2847" s="28" t="s">
        <v>3038</v>
      </c>
      <c r="E2847" s="107">
        <v>6.833333333333333</v>
      </c>
      <c r="F2847" s="27" t="s">
        <v>9</v>
      </c>
      <c r="G2847" s="29" t="s">
        <v>8146</v>
      </c>
      <c r="H2847" s="110" t="s">
        <v>7009</v>
      </c>
    </row>
    <row r="2848" spans="1:8" ht="17.25" customHeight="1">
      <c r="A2848" s="27" t="s">
        <v>13</v>
      </c>
      <c r="B2848" s="33" t="s">
        <v>9350</v>
      </c>
      <c r="C2848" s="35" t="s">
        <v>170</v>
      </c>
      <c r="D2848" s="28" t="s">
        <v>3039</v>
      </c>
      <c r="E2848" s="107">
        <v>4.8833333333333337</v>
      </c>
      <c r="F2848" s="27" t="s">
        <v>9</v>
      </c>
      <c r="G2848" s="29" t="s">
        <v>8146</v>
      </c>
      <c r="H2848" s="110" t="s">
        <v>7010</v>
      </c>
    </row>
    <row r="2849" spans="1:8" ht="17.25" customHeight="1">
      <c r="A2849" s="27" t="s">
        <v>13</v>
      </c>
      <c r="B2849" s="33" t="s">
        <v>9350</v>
      </c>
      <c r="C2849" s="35" t="s">
        <v>170</v>
      </c>
      <c r="D2849" s="28" t="s">
        <v>3040</v>
      </c>
      <c r="E2849" s="107">
        <v>6.2333333333333334</v>
      </c>
      <c r="F2849" s="27" t="s">
        <v>9</v>
      </c>
      <c r="G2849" s="29" t="s">
        <v>8146</v>
      </c>
      <c r="H2849" s="110" t="s">
        <v>7011</v>
      </c>
    </row>
    <row r="2850" spans="1:8" ht="17.25" customHeight="1">
      <c r="A2850" s="27" t="s">
        <v>13</v>
      </c>
      <c r="B2850" s="33" t="s">
        <v>9350</v>
      </c>
      <c r="C2850" s="35" t="s">
        <v>170</v>
      </c>
      <c r="D2850" s="28" t="s">
        <v>3041</v>
      </c>
      <c r="E2850" s="107">
        <v>6.6166666666666663</v>
      </c>
      <c r="F2850" s="27" t="s">
        <v>9</v>
      </c>
      <c r="G2850" s="29" t="s">
        <v>8146</v>
      </c>
      <c r="H2850" s="110" t="s">
        <v>7012</v>
      </c>
    </row>
    <row r="2851" spans="1:8" ht="17.25" customHeight="1">
      <c r="A2851" s="27" t="s">
        <v>13</v>
      </c>
      <c r="B2851" s="33" t="s">
        <v>9350</v>
      </c>
      <c r="C2851" s="35" t="s">
        <v>170</v>
      </c>
      <c r="D2851" s="28" t="s">
        <v>3042</v>
      </c>
      <c r="E2851" s="107">
        <v>5.7666666666666666</v>
      </c>
      <c r="F2851" s="27" t="s">
        <v>9</v>
      </c>
      <c r="G2851" s="29" t="s">
        <v>8146</v>
      </c>
      <c r="H2851" s="110" t="s">
        <v>7013</v>
      </c>
    </row>
    <row r="2852" spans="1:8" ht="17.25" customHeight="1">
      <c r="A2852" s="27" t="s">
        <v>13</v>
      </c>
      <c r="B2852" s="33" t="s">
        <v>9350</v>
      </c>
      <c r="C2852" s="35" t="s">
        <v>170</v>
      </c>
      <c r="D2852" s="28" t="s">
        <v>3043</v>
      </c>
      <c r="E2852" s="107">
        <v>6.7333333333333334</v>
      </c>
      <c r="F2852" s="27" t="s">
        <v>9</v>
      </c>
      <c r="G2852" s="29" t="s">
        <v>8146</v>
      </c>
      <c r="H2852" s="110" t="s">
        <v>7014</v>
      </c>
    </row>
    <row r="2853" spans="1:8" ht="17.25" customHeight="1">
      <c r="A2853" s="27" t="s">
        <v>13</v>
      </c>
      <c r="B2853" s="33" t="s">
        <v>9350</v>
      </c>
      <c r="C2853" s="35" t="s">
        <v>170</v>
      </c>
      <c r="D2853" s="28" t="s">
        <v>3044</v>
      </c>
      <c r="E2853" s="107">
        <v>6.4833333333333334</v>
      </c>
      <c r="F2853" s="27" t="s">
        <v>9</v>
      </c>
      <c r="G2853" s="29" t="s">
        <v>8146</v>
      </c>
      <c r="H2853" s="110" t="s">
        <v>7015</v>
      </c>
    </row>
    <row r="2854" spans="1:8" ht="17.25" customHeight="1">
      <c r="A2854" s="27" t="s">
        <v>13</v>
      </c>
      <c r="B2854" s="33" t="s">
        <v>9350</v>
      </c>
      <c r="C2854" s="35" t="s">
        <v>170</v>
      </c>
      <c r="D2854" s="28" t="s">
        <v>3045</v>
      </c>
      <c r="E2854" s="107">
        <v>6.5666666666666664</v>
      </c>
      <c r="F2854" s="27" t="s">
        <v>9</v>
      </c>
      <c r="G2854" s="29" t="s">
        <v>8146</v>
      </c>
      <c r="H2854" s="110" t="s">
        <v>7016</v>
      </c>
    </row>
    <row r="2855" spans="1:8" ht="17.25" customHeight="1">
      <c r="A2855" s="27" t="s">
        <v>13</v>
      </c>
      <c r="B2855" s="33" t="s">
        <v>9350</v>
      </c>
      <c r="C2855" s="35" t="s">
        <v>170</v>
      </c>
      <c r="D2855" s="28" t="s">
        <v>3046</v>
      </c>
      <c r="E2855" s="107">
        <v>6.416666666666667</v>
      </c>
      <c r="F2855" s="27" t="s">
        <v>9</v>
      </c>
      <c r="G2855" s="29" t="s">
        <v>8146</v>
      </c>
      <c r="H2855" s="110" t="s">
        <v>7017</v>
      </c>
    </row>
    <row r="2856" spans="1:8" ht="17.25" customHeight="1">
      <c r="A2856" s="27" t="s">
        <v>13</v>
      </c>
      <c r="B2856" s="33" t="s">
        <v>9350</v>
      </c>
      <c r="C2856" s="35" t="s">
        <v>170</v>
      </c>
      <c r="D2856" s="28" t="s">
        <v>3047</v>
      </c>
      <c r="E2856" s="107">
        <v>6.5</v>
      </c>
      <c r="F2856" s="27" t="s">
        <v>9</v>
      </c>
      <c r="G2856" s="29" t="s">
        <v>8146</v>
      </c>
      <c r="H2856" s="110" t="s">
        <v>7018</v>
      </c>
    </row>
    <row r="2857" spans="1:8" ht="17.25" customHeight="1">
      <c r="A2857" s="27" t="s">
        <v>13</v>
      </c>
      <c r="B2857" s="33" t="s">
        <v>9350</v>
      </c>
      <c r="C2857" s="35" t="s">
        <v>170</v>
      </c>
      <c r="D2857" s="28" t="s">
        <v>3048</v>
      </c>
      <c r="E2857" s="107">
        <v>7.166666666666667</v>
      </c>
      <c r="F2857" s="27" t="s">
        <v>9</v>
      </c>
      <c r="G2857" s="29" t="s">
        <v>8146</v>
      </c>
      <c r="H2857" s="110" t="s">
        <v>7019</v>
      </c>
    </row>
    <row r="2858" spans="1:8" ht="17.25" customHeight="1">
      <c r="A2858" s="27" t="s">
        <v>13</v>
      </c>
      <c r="B2858" s="33" t="s">
        <v>9350</v>
      </c>
      <c r="C2858" s="35" t="s">
        <v>170</v>
      </c>
      <c r="D2858" s="28" t="s">
        <v>3049</v>
      </c>
      <c r="E2858" s="107">
        <v>6.7333333333333334</v>
      </c>
      <c r="F2858" s="27" t="s">
        <v>9</v>
      </c>
      <c r="G2858" s="29" t="s">
        <v>8146</v>
      </c>
      <c r="H2858" s="110" t="s">
        <v>7020</v>
      </c>
    </row>
    <row r="2859" spans="1:8" ht="17.25" customHeight="1">
      <c r="A2859" s="27" t="s">
        <v>13</v>
      </c>
      <c r="B2859" s="33" t="s">
        <v>9350</v>
      </c>
      <c r="C2859" s="35" t="s">
        <v>170</v>
      </c>
      <c r="D2859" s="28" t="s">
        <v>3050</v>
      </c>
      <c r="E2859" s="107">
        <v>7.8666666666666663</v>
      </c>
      <c r="F2859" s="27" t="s">
        <v>9</v>
      </c>
      <c r="G2859" s="29" t="s">
        <v>8146</v>
      </c>
      <c r="H2859" s="110" t="s">
        <v>7021</v>
      </c>
    </row>
    <row r="2860" spans="1:8" ht="17.25" customHeight="1">
      <c r="A2860" s="27" t="s">
        <v>13</v>
      </c>
      <c r="B2860" s="33" t="s">
        <v>9350</v>
      </c>
      <c r="C2860" s="35" t="s">
        <v>170</v>
      </c>
      <c r="D2860" s="28" t="s">
        <v>3051</v>
      </c>
      <c r="E2860" s="107">
        <v>7.8666666666666663</v>
      </c>
      <c r="F2860" s="27" t="s">
        <v>9</v>
      </c>
      <c r="G2860" s="29" t="s">
        <v>8146</v>
      </c>
      <c r="H2860" s="110" t="s">
        <v>7022</v>
      </c>
    </row>
    <row r="2861" spans="1:8" ht="17.25" customHeight="1">
      <c r="A2861" s="27" t="s">
        <v>13</v>
      </c>
      <c r="B2861" s="33" t="s">
        <v>9350</v>
      </c>
      <c r="C2861" s="35" t="s">
        <v>170</v>
      </c>
      <c r="D2861" s="28" t="s">
        <v>3052</v>
      </c>
      <c r="E2861" s="107">
        <v>8.0333333333333332</v>
      </c>
      <c r="F2861" s="27" t="s">
        <v>9</v>
      </c>
      <c r="G2861" s="29" t="s">
        <v>8146</v>
      </c>
      <c r="H2861" s="110" t="s">
        <v>7023</v>
      </c>
    </row>
    <row r="2862" spans="1:8" ht="17.25" customHeight="1">
      <c r="A2862" s="27" t="s">
        <v>13</v>
      </c>
      <c r="B2862" s="33" t="s">
        <v>9350</v>
      </c>
      <c r="C2862" s="35" t="s">
        <v>170</v>
      </c>
      <c r="D2862" s="28" t="s">
        <v>3053</v>
      </c>
      <c r="E2862" s="107">
        <v>8.5666666666666664</v>
      </c>
      <c r="F2862" s="27" t="s">
        <v>9</v>
      </c>
      <c r="G2862" s="29" t="s">
        <v>8146</v>
      </c>
      <c r="H2862" s="110" t="s">
        <v>7024</v>
      </c>
    </row>
    <row r="2863" spans="1:8" ht="17.25" customHeight="1">
      <c r="A2863" s="27" t="s">
        <v>13</v>
      </c>
      <c r="B2863" s="33" t="s">
        <v>9350</v>
      </c>
      <c r="C2863" s="35" t="s">
        <v>170</v>
      </c>
      <c r="D2863" s="28" t="s">
        <v>3054</v>
      </c>
      <c r="E2863" s="107">
        <v>7.85</v>
      </c>
      <c r="F2863" s="27" t="s">
        <v>9</v>
      </c>
      <c r="G2863" s="29" t="s">
        <v>8146</v>
      </c>
      <c r="H2863" s="110" t="s">
        <v>7025</v>
      </c>
    </row>
    <row r="2864" spans="1:8" ht="17.25" customHeight="1">
      <c r="A2864" s="27" t="s">
        <v>13</v>
      </c>
      <c r="B2864" s="33" t="s">
        <v>9350</v>
      </c>
      <c r="C2864" s="35" t="s">
        <v>170</v>
      </c>
      <c r="D2864" s="28" t="s">
        <v>3055</v>
      </c>
      <c r="E2864" s="107">
        <v>7.9833333333333334</v>
      </c>
      <c r="F2864" s="27" t="s">
        <v>9</v>
      </c>
      <c r="G2864" s="29" t="s">
        <v>8146</v>
      </c>
      <c r="H2864" s="110" t="s">
        <v>7026</v>
      </c>
    </row>
    <row r="2865" spans="1:8" ht="17.25" customHeight="1">
      <c r="A2865" s="27" t="s">
        <v>13</v>
      </c>
      <c r="B2865" s="33" t="s">
        <v>9350</v>
      </c>
      <c r="C2865" s="35" t="s">
        <v>170</v>
      </c>
      <c r="D2865" s="28" t="s">
        <v>3056</v>
      </c>
      <c r="E2865" s="107">
        <v>7.1833333333333336</v>
      </c>
      <c r="F2865" s="27" t="s">
        <v>9</v>
      </c>
      <c r="G2865" s="29" t="s">
        <v>8146</v>
      </c>
      <c r="H2865" s="110" t="s">
        <v>7027</v>
      </c>
    </row>
    <row r="2866" spans="1:8" ht="17.25" customHeight="1">
      <c r="A2866" s="27" t="s">
        <v>13</v>
      </c>
      <c r="B2866" s="33" t="s">
        <v>9350</v>
      </c>
      <c r="C2866" s="35" t="s">
        <v>170</v>
      </c>
      <c r="D2866" s="28" t="s">
        <v>3057</v>
      </c>
      <c r="E2866" s="107">
        <v>7.7666666666666666</v>
      </c>
      <c r="F2866" s="27" t="s">
        <v>9</v>
      </c>
      <c r="G2866" s="29" t="s">
        <v>8146</v>
      </c>
      <c r="H2866" s="110" t="s">
        <v>7028</v>
      </c>
    </row>
    <row r="2867" spans="1:8" ht="17.25" customHeight="1">
      <c r="A2867" s="27" t="s">
        <v>13</v>
      </c>
      <c r="B2867" s="33" t="s">
        <v>9350</v>
      </c>
      <c r="C2867" s="35" t="s">
        <v>170</v>
      </c>
      <c r="D2867" s="28" t="s">
        <v>3058</v>
      </c>
      <c r="E2867" s="107">
        <v>7.833333333333333</v>
      </c>
      <c r="F2867" s="27" t="s">
        <v>9</v>
      </c>
      <c r="G2867" s="29" t="s">
        <v>8146</v>
      </c>
      <c r="H2867" s="110" t="s">
        <v>7029</v>
      </c>
    </row>
    <row r="2868" spans="1:8" ht="17.25" customHeight="1">
      <c r="A2868" s="27" t="s">
        <v>13</v>
      </c>
      <c r="B2868" s="33" t="s">
        <v>9350</v>
      </c>
      <c r="C2868" s="35" t="s">
        <v>170</v>
      </c>
      <c r="D2868" s="28" t="s">
        <v>3059</v>
      </c>
      <c r="E2868" s="107">
        <v>8.25</v>
      </c>
      <c r="F2868" s="27" t="s">
        <v>9</v>
      </c>
      <c r="G2868" s="29" t="s">
        <v>8146</v>
      </c>
      <c r="H2868" s="110" t="s">
        <v>7030</v>
      </c>
    </row>
    <row r="2869" spans="1:8" ht="17.25" customHeight="1">
      <c r="A2869" s="27" t="s">
        <v>13</v>
      </c>
      <c r="B2869" s="33" t="s">
        <v>9353</v>
      </c>
      <c r="C2869" s="35" t="s">
        <v>171</v>
      </c>
      <c r="D2869" s="28" t="s">
        <v>3060</v>
      </c>
      <c r="E2869" s="107">
        <v>6.1333333333333337</v>
      </c>
      <c r="F2869" s="27" t="s">
        <v>9</v>
      </c>
      <c r="G2869" s="29" t="s">
        <v>8146</v>
      </c>
      <c r="H2869" s="110" t="s">
        <v>7031</v>
      </c>
    </row>
    <row r="2870" spans="1:8" ht="17.25" customHeight="1">
      <c r="A2870" s="27" t="s">
        <v>13</v>
      </c>
      <c r="B2870" s="33" t="s">
        <v>9353</v>
      </c>
      <c r="C2870" s="35" t="s">
        <v>171</v>
      </c>
      <c r="D2870" s="28" t="s">
        <v>3061</v>
      </c>
      <c r="E2870" s="107">
        <v>6.1333333333333337</v>
      </c>
      <c r="F2870" s="27" t="s">
        <v>9</v>
      </c>
      <c r="G2870" s="29" t="s">
        <v>8146</v>
      </c>
      <c r="H2870" s="110" t="s">
        <v>7032</v>
      </c>
    </row>
    <row r="2871" spans="1:8" ht="17.25" customHeight="1">
      <c r="A2871" s="27" t="s">
        <v>13</v>
      </c>
      <c r="B2871" s="33" t="s">
        <v>9353</v>
      </c>
      <c r="C2871" s="35" t="s">
        <v>171</v>
      </c>
      <c r="D2871" s="28" t="s">
        <v>3062</v>
      </c>
      <c r="E2871" s="107">
        <v>5.5333333333333332</v>
      </c>
      <c r="F2871" s="27" t="s">
        <v>9</v>
      </c>
      <c r="G2871" s="29" t="s">
        <v>8146</v>
      </c>
      <c r="H2871" s="110" t="s">
        <v>7033</v>
      </c>
    </row>
    <row r="2872" spans="1:8" ht="17.25" customHeight="1">
      <c r="A2872" s="27" t="s">
        <v>13</v>
      </c>
      <c r="B2872" s="33" t="s">
        <v>9353</v>
      </c>
      <c r="C2872" s="35" t="s">
        <v>171</v>
      </c>
      <c r="D2872" s="28" t="s">
        <v>3063</v>
      </c>
      <c r="E2872" s="107">
        <v>6.666666666666667</v>
      </c>
      <c r="F2872" s="27" t="s">
        <v>9</v>
      </c>
      <c r="G2872" s="29" t="s">
        <v>8146</v>
      </c>
      <c r="H2872" s="110" t="s">
        <v>7034</v>
      </c>
    </row>
    <row r="2873" spans="1:8" ht="17.25" customHeight="1">
      <c r="A2873" s="27" t="s">
        <v>13</v>
      </c>
      <c r="B2873" s="33" t="s">
        <v>9353</v>
      </c>
      <c r="C2873" s="35" t="s">
        <v>171</v>
      </c>
      <c r="D2873" s="28" t="s">
        <v>3064</v>
      </c>
      <c r="E2873" s="107">
        <v>6.9666666666666668</v>
      </c>
      <c r="F2873" s="27" t="s">
        <v>9</v>
      </c>
      <c r="G2873" s="29" t="s">
        <v>8146</v>
      </c>
      <c r="H2873" s="110" t="s">
        <v>7035</v>
      </c>
    </row>
    <row r="2874" spans="1:8" ht="17.25" customHeight="1">
      <c r="A2874" s="27" t="s">
        <v>13</v>
      </c>
      <c r="B2874" s="33" t="s">
        <v>9353</v>
      </c>
      <c r="C2874" s="35" t="s">
        <v>171</v>
      </c>
      <c r="D2874" s="28" t="s">
        <v>3065</v>
      </c>
      <c r="E2874" s="107">
        <v>6.55</v>
      </c>
      <c r="F2874" s="27" t="s">
        <v>9</v>
      </c>
      <c r="G2874" s="29" t="s">
        <v>8146</v>
      </c>
      <c r="H2874" s="110" t="s">
        <v>7036</v>
      </c>
    </row>
    <row r="2875" spans="1:8" ht="17.25" customHeight="1">
      <c r="A2875" s="27" t="s">
        <v>13</v>
      </c>
      <c r="B2875" s="33" t="s">
        <v>9353</v>
      </c>
      <c r="C2875" s="35" t="s">
        <v>171</v>
      </c>
      <c r="D2875" s="28" t="s">
        <v>3066</v>
      </c>
      <c r="E2875" s="107">
        <v>6.3666666666666663</v>
      </c>
      <c r="F2875" s="27" t="s">
        <v>9</v>
      </c>
      <c r="G2875" s="29" t="s">
        <v>8146</v>
      </c>
      <c r="H2875" s="110" t="s">
        <v>7037</v>
      </c>
    </row>
    <row r="2876" spans="1:8" ht="17.25" customHeight="1">
      <c r="A2876" s="27" t="s">
        <v>13</v>
      </c>
      <c r="B2876" s="33" t="s">
        <v>9353</v>
      </c>
      <c r="C2876" s="35" t="s">
        <v>171</v>
      </c>
      <c r="D2876" s="28" t="s">
        <v>3067</v>
      </c>
      <c r="E2876" s="107">
        <v>6.4833333333333334</v>
      </c>
      <c r="F2876" s="27" t="s">
        <v>9</v>
      </c>
      <c r="G2876" s="29" t="s">
        <v>8146</v>
      </c>
      <c r="H2876" s="110" t="s">
        <v>7038</v>
      </c>
    </row>
    <row r="2877" spans="1:8" ht="17.25" customHeight="1">
      <c r="A2877" s="27" t="s">
        <v>13</v>
      </c>
      <c r="B2877" s="33" t="s">
        <v>9353</v>
      </c>
      <c r="C2877" s="35" t="s">
        <v>171</v>
      </c>
      <c r="D2877" s="28" t="s">
        <v>3068</v>
      </c>
      <c r="E2877" s="107">
        <v>6.1833333333333336</v>
      </c>
      <c r="F2877" s="27" t="s">
        <v>9</v>
      </c>
      <c r="G2877" s="29" t="s">
        <v>8146</v>
      </c>
      <c r="H2877" s="110" t="s">
        <v>7039</v>
      </c>
    </row>
    <row r="2878" spans="1:8" ht="17.25" customHeight="1">
      <c r="A2878" s="27" t="s">
        <v>13</v>
      </c>
      <c r="B2878" s="33" t="s">
        <v>9353</v>
      </c>
      <c r="C2878" s="35" t="s">
        <v>171</v>
      </c>
      <c r="D2878" s="28" t="s">
        <v>3069</v>
      </c>
      <c r="E2878" s="107">
        <v>5.75</v>
      </c>
      <c r="F2878" s="27" t="s">
        <v>9</v>
      </c>
      <c r="G2878" s="29" t="s">
        <v>8146</v>
      </c>
      <c r="H2878" s="110" t="s">
        <v>7040</v>
      </c>
    </row>
    <row r="2879" spans="1:8" ht="17.25" customHeight="1">
      <c r="A2879" s="27" t="s">
        <v>13</v>
      </c>
      <c r="B2879" s="33" t="s">
        <v>9353</v>
      </c>
      <c r="C2879" s="35" t="s">
        <v>171</v>
      </c>
      <c r="D2879" s="28" t="s">
        <v>3070</v>
      </c>
      <c r="E2879" s="107">
        <v>5.7166666666666668</v>
      </c>
      <c r="F2879" s="27" t="s">
        <v>9</v>
      </c>
      <c r="G2879" s="29" t="s">
        <v>8146</v>
      </c>
      <c r="H2879" s="110" t="s">
        <v>7041</v>
      </c>
    </row>
    <row r="2880" spans="1:8" ht="17.25" customHeight="1">
      <c r="A2880" s="27" t="s">
        <v>13</v>
      </c>
      <c r="B2880" s="33" t="s">
        <v>9353</v>
      </c>
      <c r="C2880" s="35" t="s">
        <v>171</v>
      </c>
      <c r="D2880" s="28" t="s">
        <v>3071</v>
      </c>
      <c r="E2880" s="107">
        <v>6.083333333333333</v>
      </c>
      <c r="F2880" s="27" t="s">
        <v>9</v>
      </c>
      <c r="G2880" s="29" t="s">
        <v>8146</v>
      </c>
      <c r="H2880" s="110" t="s">
        <v>7042</v>
      </c>
    </row>
    <row r="2881" spans="1:8" ht="17.25" customHeight="1">
      <c r="A2881" s="27" t="s">
        <v>13</v>
      </c>
      <c r="B2881" s="33" t="s">
        <v>9353</v>
      </c>
      <c r="C2881" s="35" t="s">
        <v>171</v>
      </c>
      <c r="D2881" s="28" t="s">
        <v>3072</v>
      </c>
      <c r="E2881" s="107">
        <v>6.0166666666666666</v>
      </c>
      <c r="F2881" s="27" t="s">
        <v>9</v>
      </c>
      <c r="G2881" s="29" t="s">
        <v>8146</v>
      </c>
      <c r="H2881" s="110" t="s">
        <v>7043</v>
      </c>
    </row>
    <row r="2882" spans="1:8" ht="17.25" customHeight="1">
      <c r="A2882" s="27" t="s">
        <v>13</v>
      </c>
      <c r="B2882" s="33" t="s">
        <v>9353</v>
      </c>
      <c r="C2882" s="35" t="s">
        <v>171</v>
      </c>
      <c r="D2882" s="28" t="s">
        <v>3073</v>
      </c>
      <c r="E2882" s="107">
        <v>6.6833333333333336</v>
      </c>
      <c r="F2882" s="27" t="s">
        <v>9</v>
      </c>
      <c r="G2882" s="29" t="s">
        <v>8146</v>
      </c>
      <c r="H2882" s="110" t="s">
        <v>7044</v>
      </c>
    </row>
    <row r="2883" spans="1:8" ht="17.25" customHeight="1">
      <c r="A2883" s="27" t="s">
        <v>13</v>
      </c>
      <c r="B2883" s="33" t="s">
        <v>9353</v>
      </c>
      <c r="C2883" s="35" t="s">
        <v>171</v>
      </c>
      <c r="D2883" s="28" t="s">
        <v>3074</v>
      </c>
      <c r="E2883" s="107">
        <v>6.2333333333333334</v>
      </c>
      <c r="F2883" s="27" t="s">
        <v>9</v>
      </c>
      <c r="G2883" s="29" t="s">
        <v>8146</v>
      </c>
      <c r="H2883" s="110" t="s">
        <v>7045</v>
      </c>
    </row>
    <row r="2884" spans="1:8" ht="17.25" customHeight="1">
      <c r="A2884" s="27" t="s">
        <v>13</v>
      </c>
      <c r="B2884" s="33" t="s">
        <v>9353</v>
      </c>
      <c r="C2884" s="35" t="s">
        <v>171</v>
      </c>
      <c r="D2884" s="28" t="s">
        <v>3075</v>
      </c>
      <c r="E2884" s="107">
        <v>5.85</v>
      </c>
      <c r="F2884" s="27" t="s">
        <v>9</v>
      </c>
      <c r="G2884" s="29" t="s">
        <v>8146</v>
      </c>
      <c r="H2884" s="110" t="s">
        <v>7046</v>
      </c>
    </row>
    <row r="2885" spans="1:8" ht="17.25" customHeight="1">
      <c r="A2885" s="27" t="s">
        <v>13</v>
      </c>
      <c r="B2885" s="33" t="s">
        <v>9353</v>
      </c>
      <c r="C2885" s="35" t="s">
        <v>171</v>
      </c>
      <c r="D2885" s="28" t="s">
        <v>3076</v>
      </c>
      <c r="E2885" s="107">
        <v>6.8833333333333337</v>
      </c>
      <c r="F2885" s="27" t="s">
        <v>9</v>
      </c>
      <c r="G2885" s="29" t="s">
        <v>8146</v>
      </c>
      <c r="H2885" s="110" t="s">
        <v>7047</v>
      </c>
    </row>
    <row r="2886" spans="1:8" ht="17.25" customHeight="1">
      <c r="A2886" s="27" t="s">
        <v>13</v>
      </c>
      <c r="B2886" s="33" t="s">
        <v>9353</v>
      </c>
      <c r="C2886" s="35" t="s">
        <v>171</v>
      </c>
      <c r="D2886" s="28" t="s">
        <v>3077</v>
      </c>
      <c r="E2886" s="107">
        <v>5.85</v>
      </c>
      <c r="F2886" s="27" t="s">
        <v>9</v>
      </c>
      <c r="G2886" s="29" t="s">
        <v>8146</v>
      </c>
      <c r="H2886" s="110" t="s">
        <v>7048</v>
      </c>
    </row>
    <row r="2887" spans="1:8" ht="17.25" customHeight="1">
      <c r="A2887" s="27" t="s">
        <v>13</v>
      </c>
      <c r="B2887" s="33" t="s">
        <v>9353</v>
      </c>
      <c r="C2887" s="35" t="s">
        <v>171</v>
      </c>
      <c r="D2887" s="28" t="s">
        <v>3078</v>
      </c>
      <c r="E2887" s="107">
        <v>6.85</v>
      </c>
      <c r="F2887" s="27" t="s">
        <v>9</v>
      </c>
      <c r="G2887" s="29" t="s">
        <v>8146</v>
      </c>
      <c r="H2887" s="110" t="s">
        <v>7049</v>
      </c>
    </row>
    <row r="2888" spans="1:8" ht="17.25" customHeight="1">
      <c r="A2888" s="27" t="s">
        <v>13</v>
      </c>
      <c r="B2888" s="33" t="s">
        <v>9353</v>
      </c>
      <c r="C2888" s="35" t="s">
        <v>171</v>
      </c>
      <c r="D2888" s="28" t="s">
        <v>3079</v>
      </c>
      <c r="E2888" s="107">
        <v>6.3833333333333337</v>
      </c>
      <c r="F2888" s="27" t="s">
        <v>9</v>
      </c>
      <c r="G2888" s="29" t="s">
        <v>8146</v>
      </c>
      <c r="H2888" s="110" t="s">
        <v>7050</v>
      </c>
    </row>
    <row r="2889" spans="1:8" ht="17.25" customHeight="1">
      <c r="A2889" s="27" t="s">
        <v>13</v>
      </c>
      <c r="B2889" s="33" t="s">
        <v>9353</v>
      </c>
      <c r="C2889" s="35" t="s">
        <v>171</v>
      </c>
      <c r="D2889" s="28" t="s">
        <v>3080</v>
      </c>
      <c r="E2889" s="107">
        <v>6.1166666666666663</v>
      </c>
      <c r="F2889" s="27" t="s">
        <v>9</v>
      </c>
      <c r="G2889" s="29" t="s">
        <v>8146</v>
      </c>
      <c r="H2889" s="110" t="s">
        <v>7051</v>
      </c>
    </row>
    <row r="2890" spans="1:8" ht="17.25" customHeight="1">
      <c r="A2890" s="27" t="s">
        <v>13</v>
      </c>
      <c r="B2890" s="33" t="s">
        <v>9353</v>
      </c>
      <c r="C2890" s="35" t="s">
        <v>171</v>
      </c>
      <c r="D2890" s="28" t="s">
        <v>3081</v>
      </c>
      <c r="E2890" s="107">
        <v>6.6</v>
      </c>
      <c r="F2890" s="27" t="s">
        <v>9</v>
      </c>
      <c r="G2890" s="29" t="s">
        <v>8146</v>
      </c>
      <c r="H2890" s="110" t="s">
        <v>7052</v>
      </c>
    </row>
    <row r="2891" spans="1:8" ht="17.25" customHeight="1">
      <c r="A2891" s="27" t="s">
        <v>13</v>
      </c>
      <c r="B2891" s="33" t="s">
        <v>9353</v>
      </c>
      <c r="C2891" s="35" t="s">
        <v>171</v>
      </c>
      <c r="D2891" s="28" t="s">
        <v>3082</v>
      </c>
      <c r="E2891" s="107">
        <v>6.3</v>
      </c>
      <c r="F2891" s="27" t="s">
        <v>9</v>
      </c>
      <c r="G2891" s="29" t="s">
        <v>8146</v>
      </c>
      <c r="H2891" s="110" t="s">
        <v>7053</v>
      </c>
    </row>
    <row r="2892" spans="1:8" ht="17.25" customHeight="1">
      <c r="A2892" s="27" t="s">
        <v>13</v>
      </c>
      <c r="B2892" s="33" t="s">
        <v>9353</v>
      </c>
      <c r="C2892" s="35" t="s">
        <v>171</v>
      </c>
      <c r="D2892" s="28" t="s">
        <v>3083</v>
      </c>
      <c r="E2892" s="107">
        <v>7.1333333333333337</v>
      </c>
      <c r="F2892" s="27" t="s">
        <v>9</v>
      </c>
      <c r="G2892" s="29" t="s">
        <v>8146</v>
      </c>
      <c r="H2892" s="110" t="s">
        <v>7054</v>
      </c>
    </row>
    <row r="2893" spans="1:8" ht="17.25" customHeight="1">
      <c r="A2893" s="27" t="s">
        <v>13</v>
      </c>
      <c r="B2893" s="33" t="s">
        <v>9353</v>
      </c>
      <c r="C2893" s="35" t="s">
        <v>171</v>
      </c>
      <c r="D2893" s="28" t="s">
        <v>3084</v>
      </c>
      <c r="E2893" s="107">
        <v>6.5666666666666664</v>
      </c>
      <c r="F2893" s="27" t="s">
        <v>9</v>
      </c>
      <c r="G2893" s="29" t="s">
        <v>8146</v>
      </c>
      <c r="H2893" s="110" t="s">
        <v>7055</v>
      </c>
    </row>
    <row r="2894" spans="1:8" ht="17.25" customHeight="1">
      <c r="A2894" s="27" t="s">
        <v>13</v>
      </c>
      <c r="B2894" s="33" t="s">
        <v>9353</v>
      </c>
      <c r="C2894" s="35" t="s">
        <v>171</v>
      </c>
      <c r="D2894" s="28" t="s">
        <v>3085</v>
      </c>
      <c r="E2894" s="107">
        <v>6.8666666666666663</v>
      </c>
      <c r="F2894" s="27" t="s">
        <v>9</v>
      </c>
      <c r="G2894" s="29" t="s">
        <v>8146</v>
      </c>
      <c r="H2894" s="110" t="s">
        <v>7056</v>
      </c>
    </row>
    <row r="2895" spans="1:8" ht="17.25" customHeight="1">
      <c r="A2895" s="27" t="s">
        <v>13</v>
      </c>
      <c r="B2895" s="33" t="s">
        <v>9353</v>
      </c>
      <c r="C2895" s="35" t="s">
        <v>171</v>
      </c>
      <c r="D2895" s="28" t="s">
        <v>3086</v>
      </c>
      <c r="E2895" s="107">
        <v>6.4</v>
      </c>
      <c r="F2895" s="27" t="s">
        <v>9</v>
      </c>
      <c r="G2895" s="29" t="s">
        <v>8146</v>
      </c>
      <c r="H2895" s="110" t="s">
        <v>7057</v>
      </c>
    </row>
    <row r="2896" spans="1:8" ht="17.25" customHeight="1">
      <c r="A2896" s="27" t="s">
        <v>13</v>
      </c>
      <c r="B2896" s="33" t="s">
        <v>9353</v>
      </c>
      <c r="C2896" s="35" t="s">
        <v>171</v>
      </c>
      <c r="D2896" s="28" t="s">
        <v>3087</v>
      </c>
      <c r="E2896" s="107">
        <v>5.6833333333333336</v>
      </c>
      <c r="F2896" s="27" t="s">
        <v>9</v>
      </c>
      <c r="G2896" s="29" t="s">
        <v>8146</v>
      </c>
      <c r="H2896" s="110" t="s">
        <v>7058</v>
      </c>
    </row>
    <row r="2897" spans="1:8" ht="17.25" customHeight="1">
      <c r="A2897" s="27" t="s">
        <v>13</v>
      </c>
      <c r="B2897" s="33" t="s">
        <v>9353</v>
      </c>
      <c r="C2897" s="35" t="s">
        <v>171</v>
      </c>
      <c r="D2897" s="28" t="s">
        <v>3088</v>
      </c>
      <c r="E2897" s="107">
        <v>5.55</v>
      </c>
      <c r="F2897" s="27" t="s">
        <v>9</v>
      </c>
      <c r="G2897" s="29" t="s">
        <v>8146</v>
      </c>
      <c r="H2897" s="110" t="s">
        <v>7059</v>
      </c>
    </row>
    <row r="2898" spans="1:8" ht="17.25" customHeight="1">
      <c r="A2898" s="27" t="s">
        <v>13</v>
      </c>
      <c r="B2898" s="33" t="s">
        <v>9353</v>
      </c>
      <c r="C2898" s="35" t="s">
        <v>171</v>
      </c>
      <c r="D2898" s="28" t="s">
        <v>3089</v>
      </c>
      <c r="E2898" s="107">
        <v>6.6166666666666663</v>
      </c>
      <c r="F2898" s="27" t="s">
        <v>9</v>
      </c>
      <c r="G2898" s="29" t="s">
        <v>8146</v>
      </c>
      <c r="H2898" s="110" t="s">
        <v>7060</v>
      </c>
    </row>
    <row r="2899" spans="1:8" ht="17.25" customHeight="1">
      <c r="A2899" s="27" t="s">
        <v>13</v>
      </c>
      <c r="B2899" s="33" t="s">
        <v>9353</v>
      </c>
      <c r="C2899" s="35" t="s">
        <v>171</v>
      </c>
      <c r="D2899" s="28" t="s">
        <v>3090</v>
      </c>
      <c r="E2899" s="107">
        <v>5.166666666666667</v>
      </c>
      <c r="F2899" s="27" t="s">
        <v>9</v>
      </c>
      <c r="G2899" s="29" t="s">
        <v>8146</v>
      </c>
      <c r="H2899" s="110" t="s">
        <v>7061</v>
      </c>
    </row>
    <row r="2900" spans="1:8" ht="17.25" customHeight="1">
      <c r="A2900" s="27" t="s">
        <v>13</v>
      </c>
      <c r="B2900" s="33" t="s">
        <v>9353</v>
      </c>
      <c r="C2900" s="35" t="s">
        <v>171</v>
      </c>
      <c r="D2900" s="28" t="s">
        <v>3091</v>
      </c>
      <c r="E2900" s="107">
        <v>5.2</v>
      </c>
      <c r="F2900" s="27" t="s">
        <v>9</v>
      </c>
      <c r="G2900" s="29" t="s">
        <v>8146</v>
      </c>
      <c r="H2900" s="110" t="s">
        <v>7062</v>
      </c>
    </row>
    <row r="2901" spans="1:8" ht="17.25" customHeight="1">
      <c r="A2901" s="27" t="s">
        <v>13</v>
      </c>
      <c r="B2901" s="33" t="s">
        <v>9353</v>
      </c>
      <c r="C2901" s="35" t="s">
        <v>171</v>
      </c>
      <c r="D2901" s="28" t="s">
        <v>3092</v>
      </c>
      <c r="E2901" s="107">
        <v>6.7</v>
      </c>
      <c r="F2901" s="27" t="s">
        <v>9</v>
      </c>
      <c r="G2901" s="29" t="s">
        <v>8146</v>
      </c>
      <c r="H2901" s="110" t="s">
        <v>7063</v>
      </c>
    </row>
    <row r="2902" spans="1:8" ht="17.25" customHeight="1">
      <c r="A2902" s="27" t="s">
        <v>13</v>
      </c>
      <c r="B2902" s="33" t="s">
        <v>9353</v>
      </c>
      <c r="C2902" s="35" t="s">
        <v>171</v>
      </c>
      <c r="D2902" s="28" t="s">
        <v>3093</v>
      </c>
      <c r="E2902" s="107">
        <v>5.6166666666666663</v>
      </c>
      <c r="F2902" s="27" t="s">
        <v>9</v>
      </c>
      <c r="G2902" s="29" t="s">
        <v>8146</v>
      </c>
      <c r="H2902" s="110" t="s">
        <v>7064</v>
      </c>
    </row>
    <row r="2903" spans="1:8" ht="17.25" customHeight="1">
      <c r="A2903" s="27" t="s">
        <v>13</v>
      </c>
      <c r="B2903" s="33" t="s">
        <v>9353</v>
      </c>
      <c r="C2903" s="35" t="s">
        <v>171</v>
      </c>
      <c r="D2903" s="28" t="s">
        <v>3094</v>
      </c>
      <c r="E2903" s="107">
        <v>5.9833333333333334</v>
      </c>
      <c r="F2903" s="27" t="s">
        <v>9</v>
      </c>
      <c r="G2903" s="29" t="s">
        <v>8146</v>
      </c>
      <c r="H2903" s="110" t="s">
        <v>7065</v>
      </c>
    </row>
    <row r="2904" spans="1:8" ht="17.25" customHeight="1">
      <c r="A2904" s="27" t="s">
        <v>13</v>
      </c>
      <c r="B2904" s="33" t="s">
        <v>9353</v>
      </c>
      <c r="C2904" s="35" t="s">
        <v>171</v>
      </c>
      <c r="D2904" s="28" t="s">
        <v>3095</v>
      </c>
      <c r="E2904" s="107">
        <v>5.8</v>
      </c>
      <c r="F2904" s="27" t="s">
        <v>9</v>
      </c>
      <c r="G2904" s="29" t="s">
        <v>8146</v>
      </c>
      <c r="H2904" s="110" t="s">
        <v>7066</v>
      </c>
    </row>
    <row r="2905" spans="1:8" ht="17.25" customHeight="1">
      <c r="A2905" s="27" t="s">
        <v>13</v>
      </c>
      <c r="B2905" s="33" t="s">
        <v>9353</v>
      </c>
      <c r="C2905" s="35" t="s">
        <v>171</v>
      </c>
      <c r="D2905" s="28" t="s">
        <v>3096</v>
      </c>
      <c r="E2905" s="107">
        <v>6.5666666666666664</v>
      </c>
      <c r="F2905" s="27" t="s">
        <v>9</v>
      </c>
      <c r="G2905" s="29" t="s">
        <v>8146</v>
      </c>
      <c r="H2905" s="110" t="s">
        <v>7067</v>
      </c>
    </row>
    <row r="2906" spans="1:8" ht="17.25" customHeight="1">
      <c r="A2906" s="27" t="s">
        <v>13</v>
      </c>
      <c r="B2906" s="33" t="s">
        <v>9353</v>
      </c>
      <c r="C2906" s="35" t="s">
        <v>171</v>
      </c>
      <c r="D2906" s="28" t="s">
        <v>3097</v>
      </c>
      <c r="E2906" s="107">
        <v>5.3666666666666663</v>
      </c>
      <c r="F2906" s="27" t="s">
        <v>9</v>
      </c>
      <c r="G2906" s="29" t="s">
        <v>8146</v>
      </c>
      <c r="H2906" s="110" t="s">
        <v>7068</v>
      </c>
    </row>
    <row r="2907" spans="1:8" ht="17.25" customHeight="1">
      <c r="A2907" s="27" t="s">
        <v>13</v>
      </c>
      <c r="B2907" s="33" t="s">
        <v>9353</v>
      </c>
      <c r="C2907" s="35" t="s">
        <v>171</v>
      </c>
      <c r="D2907" s="28" t="s">
        <v>3098</v>
      </c>
      <c r="E2907" s="107">
        <v>5.5333333333333332</v>
      </c>
      <c r="F2907" s="27" t="s">
        <v>9</v>
      </c>
      <c r="G2907" s="29" t="s">
        <v>8146</v>
      </c>
      <c r="H2907" s="110" t="s">
        <v>7069</v>
      </c>
    </row>
    <row r="2908" spans="1:8" ht="17.25" customHeight="1">
      <c r="A2908" s="27" t="s">
        <v>13</v>
      </c>
      <c r="B2908" s="33" t="s">
        <v>9353</v>
      </c>
      <c r="C2908" s="35" t="s">
        <v>171</v>
      </c>
      <c r="D2908" s="28" t="s">
        <v>3099</v>
      </c>
      <c r="E2908" s="107">
        <v>7.166666666666667</v>
      </c>
      <c r="F2908" s="27" t="s">
        <v>9</v>
      </c>
      <c r="G2908" s="29" t="s">
        <v>8146</v>
      </c>
      <c r="H2908" s="110" t="s">
        <v>7070</v>
      </c>
    </row>
    <row r="2909" spans="1:8" ht="17.25" customHeight="1">
      <c r="A2909" s="27" t="s">
        <v>13</v>
      </c>
      <c r="B2909" s="33" t="s">
        <v>9353</v>
      </c>
      <c r="C2909" s="35" t="s">
        <v>171</v>
      </c>
      <c r="D2909" s="28" t="s">
        <v>3100</v>
      </c>
      <c r="E2909" s="107">
        <v>6.3</v>
      </c>
      <c r="F2909" s="27" t="s">
        <v>9</v>
      </c>
      <c r="G2909" s="29" t="s">
        <v>8146</v>
      </c>
      <c r="H2909" s="110" t="s">
        <v>7071</v>
      </c>
    </row>
    <row r="2910" spans="1:8" ht="17.25" customHeight="1">
      <c r="A2910" s="27" t="s">
        <v>13</v>
      </c>
      <c r="B2910" s="33" t="s">
        <v>9353</v>
      </c>
      <c r="C2910" s="35" t="s">
        <v>171</v>
      </c>
      <c r="D2910" s="28" t="s">
        <v>3101</v>
      </c>
      <c r="E2910" s="107">
        <v>6.333333333333333</v>
      </c>
      <c r="F2910" s="27" t="s">
        <v>9</v>
      </c>
      <c r="G2910" s="29" t="s">
        <v>8146</v>
      </c>
      <c r="H2910" s="110" t="s">
        <v>7072</v>
      </c>
    </row>
    <row r="2911" spans="1:8" ht="17.25" customHeight="1">
      <c r="A2911" s="27" t="s">
        <v>13</v>
      </c>
      <c r="B2911" s="33" t="s">
        <v>9353</v>
      </c>
      <c r="C2911" s="35" t="s">
        <v>171</v>
      </c>
      <c r="D2911" s="28" t="s">
        <v>3102</v>
      </c>
      <c r="E2911" s="107">
        <v>6.25</v>
      </c>
      <c r="F2911" s="27" t="s">
        <v>9</v>
      </c>
      <c r="G2911" s="29" t="s">
        <v>8146</v>
      </c>
      <c r="H2911" s="110" t="s">
        <v>7073</v>
      </c>
    </row>
    <row r="2912" spans="1:8" ht="17.25" customHeight="1">
      <c r="A2912" s="27" t="s">
        <v>13</v>
      </c>
      <c r="B2912" s="33" t="s">
        <v>9353</v>
      </c>
      <c r="C2912" s="35" t="s">
        <v>171</v>
      </c>
      <c r="D2912" s="28" t="s">
        <v>3103</v>
      </c>
      <c r="E2912" s="107">
        <v>6.4833333333333334</v>
      </c>
      <c r="F2912" s="27" t="s">
        <v>9</v>
      </c>
      <c r="G2912" s="29" t="s">
        <v>8146</v>
      </c>
      <c r="H2912" s="110" t="s">
        <v>7074</v>
      </c>
    </row>
    <row r="2913" spans="1:8" ht="17.25" customHeight="1">
      <c r="A2913" s="27" t="s">
        <v>13</v>
      </c>
      <c r="B2913" s="33" t="s">
        <v>9353</v>
      </c>
      <c r="C2913" s="35" t="s">
        <v>171</v>
      </c>
      <c r="D2913" s="28" t="s">
        <v>3104</v>
      </c>
      <c r="E2913" s="107">
        <v>6.3</v>
      </c>
      <c r="F2913" s="27" t="s">
        <v>9</v>
      </c>
      <c r="G2913" s="29" t="s">
        <v>8146</v>
      </c>
      <c r="H2913" s="110" t="s">
        <v>7075</v>
      </c>
    </row>
    <row r="2914" spans="1:8" ht="17.25" customHeight="1">
      <c r="A2914" s="27" t="s">
        <v>13</v>
      </c>
      <c r="B2914" s="33" t="s">
        <v>9353</v>
      </c>
      <c r="C2914" s="35" t="s">
        <v>171</v>
      </c>
      <c r="D2914" s="28" t="s">
        <v>3105</v>
      </c>
      <c r="E2914" s="107">
        <v>5.916666666666667</v>
      </c>
      <c r="F2914" s="27" t="s">
        <v>9</v>
      </c>
      <c r="G2914" s="29" t="s">
        <v>8146</v>
      </c>
      <c r="H2914" s="110" t="s">
        <v>7076</v>
      </c>
    </row>
    <row r="2915" spans="1:8" ht="17.25" customHeight="1">
      <c r="A2915" s="27" t="s">
        <v>13</v>
      </c>
      <c r="B2915" s="33" t="s">
        <v>9353</v>
      </c>
      <c r="C2915" s="35" t="s">
        <v>171</v>
      </c>
      <c r="D2915" s="28" t="s">
        <v>3106</v>
      </c>
      <c r="E2915" s="107">
        <v>6.2833333333333332</v>
      </c>
      <c r="F2915" s="27" t="s">
        <v>9</v>
      </c>
      <c r="G2915" s="29" t="s">
        <v>8146</v>
      </c>
      <c r="H2915" s="110" t="s">
        <v>7077</v>
      </c>
    </row>
    <row r="2916" spans="1:8" ht="17.25" customHeight="1">
      <c r="A2916" s="27" t="s">
        <v>13</v>
      </c>
      <c r="B2916" s="33" t="s">
        <v>9353</v>
      </c>
      <c r="C2916" s="35" t="s">
        <v>171</v>
      </c>
      <c r="D2916" s="28" t="s">
        <v>3107</v>
      </c>
      <c r="E2916" s="107">
        <v>5.8833333333333337</v>
      </c>
      <c r="F2916" s="27" t="s">
        <v>9</v>
      </c>
      <c r="G2916" s="29" t="s">
        <v>8146</v>
      </c>
      <c r="H2916" s="110" t="s">
        <v>7078</v>
      </c>
    </row>
    <row r="2917" spans="1:8" ht="17.25" customHeight="1">
      <c r="A2917" s="27" t="s">
        <v>13</v>
      </c>
      <c r="B2917" s="33" t="s">
        <v>9353</v>
      </c>
      <c r="C2917" s="35" t="s">
        <v>171</v>
      </c>
      <c r="D2917" s="28" t="s">
        <v>3108</v>
      </c>
      <c r="E2917" s="107">
        <v>7.166666666666667</v>
      </c>
      <c r="F2917" s="27" t="s">
        <v>9</v>
      </c>
      <c r="G2917" s="29" t="s">
        <v>8146</v>
      </c>
      <c r="H2917" s="110" t="s">
        <v>7079</v>
      </c>
    </row>
    <row r="2918" spans="1:8" ht="17.25" customHeight="1">
      <c r="A2918" s="27" t="s">
        <v>13</v>
      </c>
      <c r="B2918" s="33" t="s">
        <v>9353</v>
      </c>
      <c r="C2918" s="35" t="s">
        <v>171</v>
      </c>
      <c r="D2918" s="28" t="s">
        <v>3109</v>
      </c>
      <c r="E2918" s="107">
        <v>6.333333333333333</v>
      </c>
      <c r="F2918" s="27" t="s">
        <v>9</v>
      </c>
      <c r="G2918" s="29" t="s">
        <v>8146</v>
      </c>
      <c r="H2918" s="110" t="s">
        <v>7080</v>
      </c>
    </row>
    <row r="2919" spans="1:8" ht="17.25" customHeight="1">
      <c r="A2919" s="27" t="s">
        <v>13</v>
      </c>
      <c r="B2919" s="33" t="s">
        <v>9353</v>
      </c>
      <c r="C2919" s="35" t="s">
        <v>171</v>
      </c>
      <c r="D2919" s="28" t="s">
        <v>3110</v>
      </c>
      <c r="E2919" s="107">
        <v>6.416666666666667</v>
      </c>
      <c r="F2919" s="27" t="s">
        <v>9</v>
      </c>
      <c r="G2919" s="29" t="s">
        <v>8146</v>
      </c>
      <c r="H2919" s="110" t="s">
        <v>7081</v>
      </c>
    </row>
    <row r="2920" spans="1:8" ht="17.25" customHeight="1">
      <c r="A2920" s="27" t="s">
        <v>13</v>
      </c>
      <c r="B2920" s="33" t="s">
        <v>9353</v>
      </c>
      <c r="C2920" s="35" t="s">
        <v>171</v>
      </c>
      <c r="D2920" s="28" t="s">
        <v>3111</v>
      </c>
      <c r="E2920" s="107">
        <v>6.9833333333333334</v>
      </c>
      <c r="F2920" s="27" t="s">
        <v>9</v>
      </c>
      <c r="G2920" s="29" t="s">
        <v>8146</v>
      </c>
      <c r="H2920" s="110" t="s">
        <v>7082</v>
      </c>
    </row>
    <row r="2921" spans="1:8" ht="17.25" customHeight="1">
      <c r="A2921" s="27" t="s">
        <v>13</v>
      </c>
      <c r="B2921" s="33" t="s">
        <v>9353</v>
      </c>
      <c r="C2921" s="35" t="s">
        <v>171</v>
      </c>
      <c r="D2921" s="28" t="s">
        <v>3112</v>
      </c>
      <c r="E2921" s="107">
        <v>6.3833333333333337</v>
      </c>
      <c r="F2921" s="27" t="s">
        <v>9</v>
      </c>
      <c r="G2921" s="29" t="s">
        <v>8146</v>
      </c>
      <c r="H2921" s="110" t="s">
        <v>7083</v>
      </c>
    </row>
    <row r="2922" spans="1:8" ht="17.25" customHeight="1">
      <c r="A2922" s="27" t="s">
        <v>13</v>
      </c>
      <c r="B2922" s="33" t="s">
        <v>9353</v>
      </c>
      <c r="C2922" s="35" t="s">
        <v>171</v>
      </c>
      <c r="D2922" s="28" t="s">
        <v>3113</v>
      </c>
      <c r="E2922" s="107">
        <v>7.4833333333333334</v>
      </c>
      <c r="F2922" s="27" t="s">
        <v>9</v>
      </c>
      <c r="G2922" s="29" t="s">
        <v>8146</v>
      </c>
      <c r="H2922" s="110" t="s">
        <v>7084</v>
      </c>
    </row>
    <row r="2923" spans="1:8" ht="17.25" customHeight="1">
      <c r="A2923" s="27" t="s">
        <v>13</v>
      </c>
      <c r="B2923" s="33" t="s">
        <v>9353</v>
      </c>
      <c r="C2923" s="35" t="s">
        <v>171</v>
      </c>
      <c r="D2923" s="28" t="s">
        <v>3114</v>
      </c>
      <c r="E2923" s="107">
        <v>6.2666666666666666</v>
      </c>
      <c r="F2923" s="27" t="s">
        <v>9</v>
      </c>
      <c r="G2923" s="29" t="s">
        <v>8146</v>
      </c>
      <c r="H2923" s="110" t="s">
        <v>7085</v>
      </c>
    </row>
    <row r="2924" spans="1:8" ht="17.25" customHeight="1">
      <c r="A2924" s="27" t="s">
        <v>13</v>
      </c>
      <c r="B2924" s="33" t="s">
        <v>9353</v>
      </c>
      <c r="C2924" s="35" t="s">
        <v>171</v>
      </c>
      <c r="D2924" s="28" t="s">
        <v>3115</v>
      </c>
      <c r="E2924" s="107">
        <v>6.583333333333333</v>
      </c>
      <c r="F2924" s="27" t="s">
        <v>9</v>
      </c>
      <c r="G2924" s="29" t="s">
        <v>8146</v>
      </c>
      <c r="H2924" s="110" t="s">
        <v>7086</v>
      </c>
    </row>
    <row r="2925" spans="1:8" ht="17.25" customHeight="1">
      <c r="A2925" s="27" t="s">
        <v>13</v>
      </c>
      <c r="B2925" s="33" t="s">
        <v>9353</v>
      </c>
      <c r="C2925" s="35" t="s">
        <v>171</v>
      </c>
      <c r="D2925" s="28" t="s">
        <v>3116</v>
      </c>
      <c r="E2925" s="107">
        <v>6.166666666666667</v>
      </c>
      <c r="F2925" s="27" t="s">
        <v>9</v>
      </c>
      <c r="G2925" s="29" t="s">
        <v>8146</v>
      </c>
      <c r="H2925" s="110" t="s">
        <v>7087</v>
      </c>
    </row>
    <row r="2926" spans="1:8" ht="17.25" customHeight="1">
      <c r="A2926" s="27" t="s">
        <v>13</v>
      </c>
      <c r="B2926" s="33" t="s">
        <v>9353</v>
      </c>
      <c r="C2926" s="35" t="s">
        <v>171</v>
      </c>
      <c r="D2926" s="28" t="s">
        <v>3117</v>
      </c>
      <c r="E2926" s="107">
        <v>5.75</v>
      </c>
      <c r="F2926" s="27" t="s">
        <v>9</v>
      </c>
      <c r="G2926" s="29" t="s">
        <v>8146</v>
      </c>
      <c r="H2926" s="110" t="s">
        <v>7088</v>
      </c>
    </row>
    <row r="2927" spans="1:8" ht="17.25" customHeight="1">
      <c r="A2927" s="27" t="s">
        <v>13</v>
      </c>
      <c r="B2927" s="33" t="s">
        <v>9353</v>
      </c>
      <c r="C2927" s="35" t="s">
        <v>171</v>
      </c>
      <c r="D2927" s="28" t="s">
        <v>3118</v>
      </c>
      <c r="E2927" s="107">
        <v>5.8</v>
      </c>
      <c r="F2927" s="27" t="s">
        <v>9</v>
      </c>
      <c r="G2927" s="29" t="s">
        <v>8146</v>
      </c>
      <c r="H2927" s="110" t="s">
        <v>7089</v>
      </c>
    </row>
    <row r="2928" spans="1:8" ht="17.25" customHeight="1">
      <c r="A2928" s="27" t="s">
        <v>13</v>
      </c>
      <c r="B2928" s="33" t="s">
        <v>9353</v>
      </c>
      <c r="C2928" s="35" t="s">
        <v>171</v>
      </c>
      <c r="D2928" s="28" t="s">
        <v>3119</v>
      </c>
      <c r="E2928" s="107">
        <v>6.583333333333333</v>
      </c>
      <c r="F2928" s="27" t="s">
        <v>9</v>
      </c>
      <c r="G2928" s="29" t="s">
        <v>8146</v>
      </c>
      <c r="H2928" s="110" t="s">
        <v>7090</v>
      </c>
    </row>
    <row r="2929" spans="1:8" ht="17.25" customHeight="1">
      <c r="A2929" s="27" t="s">
        <v>13</v>
      </c>
      <c r="B2929" s="33" t="s">
        <v>9353</v>
      </c>
      <c r="C2929" s="35" t="s">
        <v>171</v>
      </c>
      <c r="D2929" s="28" t="s">
        <v>3120</v>
      </c>
      <c r="E2929" s="107">
        <v>6.0333333333333332</v>
      </c>
      <c r="F2929" s="27" t="s">
        <v>9</v>
      </c>
      <c r="G2929" s="29" t="s">
        <v>8146</v>
      </c>
      <c r="H2929" s="110" t="s">
        <v>7091</v>
      </c>
    </row>
    <row r="2930" spans="1:8" ht="17.25" customHeight="1">
      <c r="A2930" s="27" t="s">
        <v>13</v>
      </c>
      <c r="B2930" s="33" t="s">
        <v>9353</v>
      </c>
      <c r="C2930" s="35" t="s">
        <v>171</v>
      </c>
      <c r="D2930" s="28" t="s">
        <v>3121</v>
      </c>
      <c r="E2930" s="107">
        <v>6.1</v>
      </c>
      <c r="F2930" s="27" t="s">
        <v>9</v>
      </c>
      <c r="G2930" s="29" t="s">
        <v>8146</v>
      </c>
      <c r="H2930" s="110" t="s">
        <v>7092</v>
      </c>
    </row>
    <row r="2931" spans="1:8" ht="17.25" customHeight="1">
      <c r="A2931" s="27" t="s">
        <v>13</v>
      </c>
      <c r="B2931" s="33" t="s">
        <v>9353</v>
      </c>
      <c r="C2931" s="35" t="s">
        <v>171</v>
      </c>
      <c r="D2931" s="28" t="s">
        <v>3122</v>
      </c>
      <c r="E2931" s="107">
        <v>5.7166666666666668</v>
      </c>
      <c r="F2931" s="27" t="s">
        <v>9</v>
      </c>
      <c r="G2931" s="29" t="s">
        <v>8146</v>
      </c>
      <c r="H2931" s="110" t="s">
        <v>7093</v>
      </c>
    </row>
    <row r="2932" spans="1:8" ht="17.25" customHeight="1">
      <c r="A2932" s="27" t="s">
        <v>13</v>
      </c>
      <c r="B2932" s="33" t="s">
        <v>9353</v>
      </c>
      <c r="C2932" s="35" t="s">
        <v>171</v>
      </c>
      <c r="D2932" s="28" t="s">
        <v>3123</v>
      </c>
      <c r="E2932" s="107">
        <v>6.7666666666666666</v>
      </c>
      <c r="F2932" s="27" t="s">
        <v>9</v>
      </c>
      <c r="G2932" s="29" t="s">
        <v>8146</v>
      </c>
      <c r="H2932" s="110" t="s">
        <v>7094</v>
      </c>
    </row>
    <row r="2933" spans="1:8" ht="17.25" customHeight="1">
      <c r="A2933" s="27" t="s">
        <v>13</v>
      </c>
      <c r="B2933" s="33" t="s">
        <v>9353</v>
      </c>
      <c r="C2933" s="35" t="s">
        <v>171</v>
      </c>
      <c r="D2933" s="28" t="s">
        <v>3124</v>
      </c>
      <c r="E2933" s="107">
        <v>5.9833333333333334</v>
      </c>
      <c r="F2933" s="27" t="s">
        <v>9</v>
      </c>
      <c r="G2933" s="29" t="s">
        <v>8146</v>
      </c>
      <c r="H2933" s="110" t="s">
        <v>7095</v>
      </c>
    </row>
    <row r="2934" spans="1:8" ht="17.25" customHeight="1">
      <c r="A2934" s="27" t="s">
        <v>13</v>
      </c>
      <c r="B2934" s="33" t="s">
        <v>9353</v>
      </c>
      <c r="C2934" s="35" t="s">
        <v>171</v>
      </c>
      <c r="D2934" s="28" t="s">
        <v>3125</v>
      </c>
      <c r="E2934" s="107">
        <v>5.5333333333333332</v>
      </c>
      <c r="F2934" s="27" t="s">
        <v>9</v>
      </c>
      <c r="G2934" s="29" t="s">
        <v>8146</v>
      </c>
      <c r="H2934" s="110" t="s">
        <v>7096</v>
      </c>
    </row>
    <row r="2935" spans="1:8" ht="17.25" customHeight="1">
      <c r="A2935" s="27" t="s">
        <v>13</v>
      </c>
      <c r="B2935" s="33" t="s">
        <v>9353</v>
      </c>
      <c r="C2935" s="35" t="s">
        <v>171</v>
      </c>
      <c r="D2935" s="28" t="s">
        <v>3126</v>
      </c>
      <c r="E2935" s="107">
        <v>6.166666666666667</v>
      </c>
      <c r="F2935" s="27" t="s">
        <v>9</v>
      </c>
      <c r="G2935" s="29" t="s">
        <v>8146</v>
      </c>
      <c r="H2935" s="110" t="s">
        <v>7097</v>
      </c>
    </row>
    <row r="2936" spans="1:8" ht="17.25" customHeight="1">
      <c r="A2936" s="27" t="s">
        <v>13</v>
      </c>
      <c r="B2936" s="33" t="s">
        <v>9353</v>
      </c>
      <c r="C2936" s="35" t="s">
        <v>171</v>
      </c>
      <c r="D2936" s="28" t="s">
        <v>3127</v>
      </c>
      <c r="E2936" s="107">
        <v>6.4</v>
      </c>
      <c r="F2936" s="27" t="s">
        <v>9</v>
      </c>
      <c r="G2936" s="29" t="s">
        <v>8146</v>
      </c>
      <c r="H2936" s="110" t="s">
        <v>7098</v>
      </c>
    </row>
    <row r="2937" spans="1:8" ht="17.25" customHeight="1">
      <c r="A2937" s="27" t="s">
        <v>13</v>
      </c>
      <c r="B2937" s="33" t="s">
        <v>9353</v>
      </c>
      <c r="C2937" s="35" t="s">
        <v>171</v>
      </c>
      <c r="D2937" s="28" t="s">
        <v>3128</v>
      </c>
      <c r="E2937" s="107">
        <v>6.2166666666666668</v>
      </c>
      <c r="F2937" s="27" t="s">
        <v>9</v>
      </c>
      <c r="G2937" s="29" t="s">
        <v>8146</v>
      </c>
      <c r="H2937" s="110" t="s">
        <v>7099</v>
      </c>
    </row>
    <row r="2938" spans="1:8" ht="17.25" customHeight="1">
      <c r="A2938" s="27" t="s">
        <v>13</v>
      </c>
      <c r="B2938" s="33" t="s">
        <v>9353</v>
      </c>
      <c r="C2938" s="35" t="s">
        <v>171</v>
      </c>
      <c r="D2938" s="28" t="s">
        <v>3129</v>
      </c>
      <c r="E2938" s="107">
        <v>5.833333333333333</v>
      </c>
      <c r="F2938" s="27" t="s">
        <v>9</v>
      </c>
      <c r="G2938" s="29" t="s">
        <v>8146</v>
      </c>
      <c r="H2938" s="110" t="s">
        <v>7100</v>
      </c>
    </row>
    <row r="2939" spans="1:8" ht="17.25" customHeight="1">
      <c r="A2939" s="27" t="s">
        <v>13</v>
      </c>
      <c r="B2939" s="33" t="s">
        <v>9353</v>
      </c>
      <c r="C2939" s="35" t="s">
        <v>171</v>
      </c>
      <c r="D2939" s="28" t="s">
        <v>3130</v>
      </c>
      <c r="E2939" s="107">
        <v>7.5166666666666666</v>
      </c>
      <c r="F2939" s="27" t="s">
        <v>9</v>
      </c>
      <c r="G2939" s="29" t="s">
        <v>8146</v>
      </c>
      <c r="H2939" s="110" t="s">
        <v>7101</v>
      </c>
    </row>
    <row r="2940" spans="1:8" ht="17.25" customHeight="1">
      <c r="A2940" s="27" t="s">
        <v>13</v>
      </c>
      <c r="B2940" s="33" t="s">
        <v>9353</v>
      </c>
      <c r="C2940" s="35" t="s">
        <v>171</v>
      </c>
      <c r="D2940" s="28" t="s">
        <v>3131</v>
      </c>
      <c r="E2940" s="107">
        <v>6.666666666666667</v>
      </c>
      <c r="F2940" s="27" t="s">
        <v>9</v>
      </c>
      <c r="G2940" s="29" t="s">
        <v>8146</v>
      </c>
      <c r="H2940" s="110" t="s">
        <v>7102</v>
      </c>
    </row>
    <row r="2941" spans="1:8" ht="17.25" customHeight="1">
      <c r="A2941" s="27" t="s">
        <v>13</v>
      </c>
      <c r="B2941" s="33" t="s">
        <v>9353</v>
      </c>
      <c r="C2941" s="35" t="s">
        <v>171</v>
      </c>
      <c r="D2941" s="28" t="s">
        <v>3132</v>
      </c>
      <c r="E2941" s="107">
        <v>6.75</v>
      </c>
      <c r="F2941" s="27" t="s">
        <v>9</v>
      </c>
      <c r="G2941" s="29" t="s">
        <v>8146</v>
      </c>
      <c r="H2941" s="110" t="s">
        <v>7103</v>
      </c>
    </row>
    <row r="2942" spans="1:8" ht="17.25" customHeight="1">
      <c r="A2942" s="27" t="s">
        <v>13</v>
      </c>
      <c r="B2942" s="33" t="s">
        <v>9353</v>
      </c>
      <c r="C2942" s="35" t="s">
        <v>171</v>
      </c>
      <c r="D2942" s="28" t="s">
        <v>3133</v>
      </c>
      <c r="E2942" s="107">
        <v>6.2666666666666666</v>
      </c>
      <c r="F2942" s="27" t="s">
        <v>9</v>
      </c>
      <c r="G2942" s="29" t="s">
        <v>8146</v>
      </c>
      <c r="H2942" s="110" t="s">
        <v>7104</v>
      </c>
    </row>
    <row r="2943" spans="1:8" ht="17.25" customHeight="1">
      <c r="A2943" s="27" t="s">
        <v>13</v>
      </c>
      <c r="B2943" s="33" t="s">
        <v>9353</v>
      </c>
      <c r="C2943" s="35" t="s">
        <v>171</v>
      </c>
      <c r="D2943" s="28" t="s">
        <v>3134</v>
      </c>
      <c r="E2943" s="107">
        <v>5.666666666666667</v>
      </c>
      <c r="F2943" s="27" t="s">
        <v>9</v>
      </c>
      <c r="G2943" s="29" t="s">
        <v>8146</v>
      </c>
      <c r="H2943" s="110" t="s">
        <v>7105</v>
      </c>
    </row>
    <row r="2944" spans="1:8" ht="17.25" customHeight="1">
      <c r="A2944" s="27" t="s">
        <v>13</v>
      </c>
      <c r="B2944" s="33" t="s">
        <v>9353</v>
      </c>
      <c r="C2944" s="35" t="s">
        <v>171</v>
      </c>
      <c r="D2944" s="28" t="s">
        <v>3135</v>
      </c>
      <c r="E2944" s="107">
        <v>5.5666666666666664</v>
      </c>
      <c r="F2944" s="27" t="s">
        <v>9</v>
      </c>
      <c r="G2944" s="29" t="s">
        <v>8146</v>
      </c>
      <c r="H2944" s="110" t="s">
        <v>7106</v>
      </c>
    </row>
    <row r="2945" spans="1:8" ht="17.25" customHeight="1">
      <c r="A2945" s="27" t="s">
        <v>13</v>
      </c>
      <c r="B2945" s="33" t="s">
        <v>9353</v>
      </c>
      <c r="C2945" s="35" t="s">
        <v>171</v>
      </c>
      <c r="D2945" s="28" t="s">
        <v>3136</v>
      </c>
      <c r="E2945" s="107">
        <v>5.7833333333333332</v>
      </c>
      <c r="F2945" s="27" t="s">
        <v>9</v>
      </c>
      <c r="G2945" s="29" t="s">
        <v>8146</v>
      </c>
      <c r="H2945" s="110" t="s">
        <v>7107</v>
      </c>
    </row>
    <row r="2946" spans="1:8" ht="17.25" customHeight="1">
      <c r="A2946" s="27" t="s">
        <v>13</v>
      </c>
      <c r="B2946" s="33" t="s">
        <v>9353</v>
      </c>
      <c r="C2946" s="35" t="s">
        <v>171</v>
      </c>
      <c r="D2946" s="28" t="s">
        <v>3137</v>
      </c>
      <c r="E2946" s="107">
        <v>5.85</v>
      </c>
      <c r="F2946" s="27" t="s">
        <v>9</v>
      </c>
      <c r="G2946" s="29" t="s">
        <v>8146</v>
      </c>
      <c r="H2946" s="110" t="s">
        <v>7108</v>
      </c>
    </row>
    <row r="2947" spans="1:8" ht="17.25" customHeight="1">
      <c r="A2947" s="27" t="s">
        <v>13</v>
      </c>
      <c r="B2947" s="33" t="s">
        <v>9353</v>
      </c>
      <c r="C2947" s="35" t="s">
        <v>171</v>
      </c>
      <c r="D2947" s="28" t="s">
        <v>3138</v>
      </c>
      <c r="E2947" s="107">
        <v>6.583333333333333</v>
      </c>
      <c r="F2947" s="27" t="s">
        <v>9</v>
      </c>
      <c r="G2947" s="29" t="s">
        <v>8146</v>
      </c>
      <c r="H2947" s="110" t="s">
        <v>7109</v>
      </c>
    </row>
    <row r="2948" spans="1:8" ht="17.25" customHeight="1">
      <c r="A2948" s="27" t="s">
        <v>13</v>
      </c>
      <c r="B2948" s="33" t="s">
        <v>9353</v>
      </c>
      <c r="C2948" s="35" t="s">
        <v>171</v>
      </c>
      <c r="D2948" s="28" t="s">
        <v>3139</v>
      </c>
      <c r="E2948" s="107">
        <v>6.3833333333333337</v>
      </c>
      <c r="F2948" s="27" t="s">
        <v>9</v>
      </c>
      <c r="G2948" s="29" t="s">
        <v>8146</v>
      </c>
      <c r="H2948" s="110" t="s">
        <v>7110</v>
      </c>
    </row>
    <row r="2949" spans="1:8" ht="17.25" customHeight="1">
      <c r="A2949" s="27" t="s">
        <v>13</v>
      </c>
      <c r="B2949" s="33" t="s">
        <v>9353</v>
      </c>
      <c r="C2949" s="35" t="s">
        <v>171</v>
      </c>
      <c r="D2949" s="28" t="s">
        <v>3140</v>
      </c>
      <c r="E2949" s="107">
        <v>5.8166666666666664</v>
      </c>
      <c r="F2949" s="27" t="s">
        <v>9</v>
      </c>
      <c r="G2949" s="29" t="s">
        <v>8146</v>
      </c>
      <c r="H2949" s="110" t="s">
        <v>7111</v>
      </c>
    </row>
    <row r="2950" spans="1:8" ht="17.25" customHeight="1">
      <c r="A2950" s="27" t="s">
        <v>13</v>
      </c>
      <c r="B2950" s="33" t="s">
        <v>9353</v>
      </c>
      <c r="C2950" s="35" t="s">
        <v>171</v>
      </c>
      <c r="D2950" s="28" t="s">
        <v>3141</v>
      </c>
      <c r="E2950" s="107">
        <v>5.916666666666667</v>
      </c>
      <c r="F2950" s="27" t="s">
        <v>9</v>
      </c>
      <c r="G2950" s="29" t="s">
        <v>8146</v>
      </c>
      <c r="H2950" s="110" t="s">
        <v>7112</v>
      </c>
    </row>
    <row r="2951" spans="1:8" ht="17.25" customHeight="1">
      <c r="A2951" s="27" t="s">
        <v>13</v>
      </c>
      <c r="B2951" s="33" t="s">
        <v>9353</v>
      </c>
      <c r="C2951" s="35" t="s">
        <v>171</v>
      </c>
      <c r="D2951" s="28" t="s">
        <v>3142</v>
      </c>
      <c r="E2951" s="107">
        <v>6</v>
      </c>
      <c r="F2951" s="27" t="s">
        <v>9</v>
      </c>
      <c r="G2951" s="29" t="s">
        <v>8146</v>
      </c>
      <c r="H2951" s="110" t="s">
        <v>7113</v>
      </c>
    </row>
    <row r="2952" spans="1:8" ht="17.25" customHeight="1">
      <c r="A2952" s="27" t="s">
        <v>13</v>
      </c>
      <c r="B2952" s="33" t="s">
        <v>9353</v>
      </c>
      <c r="C2952" s="35" t="s">
        <v>171</v>
      </c>
      <c r="D2952" s="28" t="s">
        <v>3143</v>
      </c>
      <c r="E2952" s="107">
        <v>6.8666666666666663</v>
      </c>
      <c r="F2952" s="27" t="s">
        <v>9</v>
      </c>
      <c r="G2952" s="29" t="s">
        <v>8146</v>
      </c>
      <c r="H2952" s="110" t="s">
        <v>7114</v>
      </c>
    </row>
    <row r="2953" spans="1:8" ht="17.25" customHeight="1">
      <c r="A2953" s="27" t="s">
        <v>13</v>
      </c>
      <c r="B2953" s="33" t="s">
        <v>9353</v>
      </c>
      <c r="C2953" s="35" t="s">
        <v>171</v>
      </c>
      <c r="D2953" s="28" t="s">
        <v>3144</v>
      </c>
      <c r="E2953" s="107">
        <v>6.4333333333333336</v>
      </c>
      <c r="F2953" s="27" t="s">
        <v>9</v>
      </c>
      <c r="G2953" s="29" t="s">
        <v>8146</v>
      </c>
      <c r="H2953" s="110" t="s">
        <v>7115</v>
      </c>
    </row>
    <row r="2954" spans="1:8" ht="17.25" customHeight="1">
      <c r="A2954" s="27" t="s">
        <v>13</v>
      </c>
      <c r="B2954" s="33" t="s">
        <v>9353</v>
      </c>
      <c r="C2954" s="35" t="s">
        <v>171</v>
      </c>
      <c r="D2954" s="28" t="s">
        <v>3145</v>
      </c>
      <c r="E2954" s="107">
        <v>6.5166666666666666</v>
      </c>
      <c r="F2954" s="27" t="s">
        <v>9</v>
      </c>
      <c r="G2954" s="29" t="s">
        <v>8146</v>
      </c>
      <c r="H2954" s="110" t="s">
        <v>7116</v>
      </c>
    </row>
    <row r="2955" spans="1:8" ht="17.25" customHeight="1">
      <c r="A2955" s="27" t="s">
        <v>13</v>
      </c>
      <c r="B2955" s="33" t="s">
        <v>9353</v>
      </c>
      <c r="C2955" s="35" t="s">
        <v>171</v>
      </c>
      <c r="D2955" s="28" t="s">
        <v>3146</v>
      </c>
      <c r="E2955" s="107">
        <v>6.8166666666666664</v>
      </c>
      <c r="F2955" s="27" t="s">
        <v>9</v>
      </c>
      <c r="G2955" s="29" t="s">
        <v>8146</v>
      </c>
      <c r="H2955" s="110" t="s">
        <v>7117</v>
      </c>
    </row>
    <row r="2956" spans="1:8" ht="17.25" customHeight="1">
      <c r="A2956" s="27" t="s">
        <v>13</v>
      </c>
      <c r="B2956" s="33" t="s">
        <v>9353</v>
      </c>
      <c r="C2956" s="35" t="s">
        <v>171</v>
      </c>
      <c r="D2956" s="28" t="s">
        <v>3147</v>
      </c>
      <c r="E2956" s="107">
        <v>7.35</v>
      </c>
      <c r="F2956" s="27" t="s">
        <v>9</v>
      </c>
      <c r="G2956" s="29" t="s">
        <v>8146</v>
      </c>
      <c r="H2956" s="110" t="s">
        <v>7118</v>
      </c>
    </row>
    <row r="2957" spans="1:8" ht="17.25" customHeight="1">
      <c r="A2957" s="27" t="s">
        <v>13</v>
      </c>
      <c r="B2957" s="33" t="s">
        <v>9353</v>
      </c>
      <c r="C2957" s="35" t="s">
        <v>171</v>
      </c>
      <c r="D2957" s="28" t="s">
        <v>3148</v>
      </c>
      <c r="E2957" s="107">
        <v>5.7833333333333332</v>
      </c>
      <c r="F2957" s="27" t="s">
        <v>9</v>
      </c>
      <c r="G2957" s="29" t="s">
        <v>8146</v>
      </c>
      <c r="H2957" s="110" t="s">
        <v>7119</v>
      </c>
    </row>
    <row r="2958" spans="1:8" ht="17.25" customHeight="1">
      <c r="A2958" s="27" t="s">
        <v>13</v>
      </c>
      <c r="B2958" s="33" t="s">
        <v>9353</v>
      </c>
      <c r="C2958" s="35" t="s">
        <v>171</v>
      </c>
      <c r="D2958" s="28" t="s">
        <v>3149</v>
      </c>
      <c r="E2958" s="107">
        <v>5.95</v>
      </c>
      <c r="F2958" s="27" t="s">
        <v>9</v>
      </c>
      <c r="G2958" s="29" t="s">
        <v>8146</v>
      </c>
      <c r="H2958" s="110" t="s">
        <v>7120</v>
      </c>
    </row>
    <row r="2959" spans="1:8" ht="17.25" customHeight="1">
      <c r="A2959" s="27" t="s">
        <v>13</v>
      </c>
      <c r="B2959" s="33" t="s">
        <v>9353</v>
      </c>
      <c r="C2959" s="35" t="s">
        <v>171</v>
      </c>
      <c r="D2959" s="28" t="s">
        <v>3150</v>
      </c>
      <c r="E2959" s="107">
        <v>6.3666666666666663</v>
      </c>
      <c r="F2959" s="27" t="s">
        <v>9</v>
      </c>
      <c r="G2959" s="29" t="s">
        <v>8146</v>
      </c>
      <c r="H2959" s="110" t="s">
        <v>7121</v>
      </c>
    </row>
    <row r="2960" spans="1:8" ht="17.25" customHeight="1">
      <c r="A2960" s="27" t="s">
        <v>13</v>
      </c>
      <c r="B2960" s="33" t="s">
        <v>9353</v>
      </c>
      <c r="C2960" s="35" t="s">
        <v>171</v>
      </c>
      <c r="D2960" s="28" t="s">
        <v>3151</v>
      </c>
      <c r="E2960" s="107">
        <v>6.3833333333333337</v>
      </c>
      <c r="F2960" s="27" t="s">
        <v>9</v>
      </c>
      <c r="G2960" s="29" t="s">
        <v>8146</v>
      </c>
      <c r="H2960" s="110" t="s">
        <v>7122</v>
      </c>
    </row>
    <row r="2961" spans="1:8" ht="17.25" customHeight="1">
      <c r="A2961" s="27" t="s">
        <v>13</v>
      </c>
      <c r="B2961" s="33" t="s">
        <v>9353</v>
      </c>
      <c r="C2961" s="35" t="s">
        <v>171</v>
      </c>
      <c r="D2961" s="28" t="s">
        <v>3152</v>
      </c>
      <c r="E2961" s="107">
        <v>6.1</v>
      </c>
      <c r="F2961" s="27" t="s">
        <v>9</v>
      </c>
      <c r="G2961" s="29" t="s">
        <v>8146</v>
      </c>
      <c r="H2961" s="110" t="s">
        <v>7123</v>
      </c>
    </row>
    <row r="2962" spans="1:8" ht="17.25" customHeight="1">
      <c r="A2962" s="27" t="s">
        <v>13</v>
      </c>
      <c r="B2962" s="33" t="s">
        <v>9353</v>
      </c>
      <c r="C2962" s="35" t="s">
        <v>171</v>
      </c>
      <c r="D2962" s="28" t="s">
        <v>3153</v>
      </c>
      <c r="E2962" s="107">
        <v>5.8</v>
      </c>
      <c r="F2962" s="27" t="s">
        <v>9</v>
      </c>
      <c r="G2962" s="29" t="s">
        <v>8146</v>
      </c>
      <c r="H2962" s="110" t="s">
        <v>7124</v>
      </c>
    </row>
    <row r="2963" spans="1:8" ht="17.25" customHeight="1">
      <c r="A2963" s="27" t="s">
        <v>13</v>
      </c>
      <c r="B2963" s="33" t="s">
        <v>9353</v>
      </c>
      <c r="C2963" s="35" t="s">
        <v>171</v>
      </c>
      <c r="D2963" s="28" t="s">
        <v>3154</v>
      </c>
      <c r="E2963" s="107">
        <v>6.916666666666667</v>
      </c>
      <c r="F2963" s="27" t="s">
        <v>9</v>
      </c>
      <c r="G2963" s="29" t="s">
        <v>8146</v>
      </c>
      <c r="H2963" s="110" t="s">
        <v>7125</v>
      </c>
    </row>
    <row r="2964" spans="1:8" ht="17.25" customHeight="1">
      <c r="A2964" s="27" t="s">
        <v>13</v>
      </c>
      <c r="B2964" s="33" t="s">
        <v>9353</v>
      </c>
      <c r="C2964" s="35" t="s">
        <v>171</v>
      </c>
      <c r="D2964" s="28" t="s">
        <v>3155</v>
      </c>
      <c r="E2964" s="107">
        <v>6</v>
      </c>
      <c r="F2964" s="27" t="s">
        <v>9</v>
      </c>
      <c r="G2964" s="29" t="s">
        <v>8146</v>
      </c>
      <c r="H2964" s="110" t="s">
        <v>7126</v>
      </c>
    </row>
    <row r="2965" spans="1:8" ht="17.25" customHeight="1">
      <c r="A2965" s="27" t="s">
        <v>13</v>
      </c>
      <c r="B2965" s="33" t="s">
        <v>9353</v>
      </c>
      <c r="C2965" s="35" t="s">
        <v>171</v>
      </c>
      <c r="D2965" s="28" t="s">
        <v>3156</v>
      </c>
      <c r="E2965" s="107">
        <v>5.8</v>
      </c>
      <c r="F2965" s="27" t="s">
        <v>9</v>
      </c>
      <c r="G2965" s="29" t="s">
        <v>8146</v>
      </c>
      <c r="H2965" s="110" t="s">
        <v>7127</v>
      </c>
    </row>
    <row r="2966" spans="1:8" ht="17.25" customHeight="1">
      <c r="A2966" s="27" t="s">
        <v>13</v>
      </c>
      <c r="B2966" s="33" t="s">
        <v>9353</v>
      </c>
      <c r="C2966" s="35" t="s">
        <v>171</v>
      </c>
      <c r="D2966" s="28" t="s">
        <v>3157</v>
      </c>
      <c r="E2966" s="107">
        <v>6.65</v>
      </c>
      <c r="F2966" s="27" t="s">
        <v>9</v>
      </c>
      <c r="G2966" s="29" t="s">
        <v>8146</v>
      </c>
      <c r="H2966" s="110" t="s">
        <v>7128</v>
      </c>
    </row>
    <row r="2967" spans="1:8" ht="17.25" customHeight="1">
      <c r="A2967" s="27" t="s">
        <v>13</v>
      </c>
      <c r="B2967" s="33" t="s">
        <v>9353</v>
      </c>
      <c r="C2967" s="35" t="s">
        <v>171</v>
      </c>
      <c r="D2967" s="28" t="s">
        <v>3158</v>
      </c>
      <c r="E2967" s="107">
        <v>6.65</v>
      </c>
      <c r="F2967" s="27" t="s">
        <v>9</v>
      </c>
      <c r="G2967" s="29" t="s">
        <v>8146</v>
      </c>
      <c r="H2967" s="110" t="s">
        <v>7129</v>
      </c>
    </row>
    <row r="2968" spans="1:8" ht="17.25" customHeight="1">
      <c r="A2968" s="27" t="s">
        <v>13</v>
      </c>
      <c r="B2968" s="33" t="s">
        <v>9353</v>
      </c>
      <c r="C2968" s="35" t="s">
        <v>171</v>
      </c>
      <c r="D2968" s="28" t="s">
        <v>3159</v>
      </c>
      <c r="E2968" s="107">
        <v>6.9</v>
      </c>
      <c r="F2968" s="27" t="s">
        <v>9</v>
      </c>
      <c r="G2968" s="29" t="s">
        <v>8146</v>
      </c>
      <c r="H2968" s="110" t="s">
        <v>7130</v>
      </c>
    </row>
    <row r="2969" spans="1:8" ht="17.25" customHeight="1">
      <c r="A2969" s="27" t="s">
        <v>13</v>
      </c>
      <c r="B2969" s="33" t="s">
        <v>9353</v>
      </c>
      <c r="C2969" s="35" t="s">
        <v>171</v>
      </c>
      <c r="D2969" s="28" t="s">
        <v>3160</v>
      </c>
      <c r="E2969" s="107">
        <v>6.1</v>
      </c>
      <c r="F2969" s="27" t="s">
        <v>9</v>
      </c>
      <c r="G2969" s="29" t="s">
        <v>8146</v>
      </c>
      <c r="H2969" s="110" t="s">
        <v>7131</v>
      </c>
    </row>
    <row r="2970" spans="1:8" ht="17.25" customHeight="1">
      <c r="A2970" s="27" t="s">
        <v>13</v>
      </c>
      <c r="B2970" s="33" t="s">
        <v>9353</v>
      </c>
      <c r="C2970" s="35" t="s">
        <v>171</v>
      </c>
      <c r="D2970" s="28" t="s">
        <v>3161</v>
      </c>
      <c r="E2970" s="107">
        <v>6.6833333333333336</v>
      </c>
      <c r="F2970" s="27" t="s">
        <v>9</v>
      </c>
      <c r="G2970" s="29" t="s">
        <v>8146</v>
      </c>
      <c r="H2970" s="110" t="s">
        <v>7132</v>
      </c>
    </row>
    <row r="2971" spans="1:8" ht="17.25" customHeight="1">
      <c r="A2971" s="27" t="s">
        <v>13</v>
      </c>
      <c r="B2971" s="33" t="s">
        <v>9353</v>
      </c>
      <c r="C2971" s="35" t="s">
        <v>171</v>
      </c>
      <c r="D2971" s="28" t="s">
        <v>3162</v>
      </c>
      <c r="E2971" s="107">
        <v>8.65</v>
      </c>
      <c r="F2971" s="27" t="s">
        <v>9</v>
      </c>
      <c r="G2971" s="29" t="s">
        <v>8146</v>
      </c>
      <c r="H2971" s="110" t="s">
        <v>7133</v>
      </c>
    </row>
    <row r="2972" spans="1:8" ht="17.25" customHeight="1">
      <c r="A2972" s="27" t="s">
        <v>13</v>
      </c>
      <c r="B2972" s="33" t="s">
        <v>9353</v>
      </c>
      <c r="C2972" s="35" t="s">
        <v>171</v>
      </c>
      <c r="D2972" s="28" t="s">
        <v>3163</v>
      </c>
      <c r="E2972" s="107">
        <v>7.45</v>
      </c>
      <c r="F2972" s="27" t="s">
        <v>9</v>
      </c>
      <c r="G2972" s="29" t="s">
        <v>8146</v>
      </c>
      <c r="H2972" s="110" t="s">
        <v>7134</v>
      </c>
    </row>
    <row r="2973" spans="1:8" ht="17.25" customHeight="1">
      <c r="A2973" s="27" t="s">
        <v>13</v>
      </c>
      <c r="B2973" s="33" t="s">
        <v>9353</v>
      </c>
      <c r="C2973" s="35" t="s">
        <v>171</v>
      </c>
      <c r="D2973" s="28" t="s">
        <v>3164</v>
      </c>
      <c r="E2973" s="107">
        <v>7.4833333333333334</v>
      </c>
      <c r="F2973" s="27" t="s">
        <v>9</v>
      </c>
      <c r="G2973" s="29" t="s">
        <v>8146</v>
      </c>
      <c r="H2973" s="110" t="s">
        <v>7135</v>
      </c>
    </row>
    <row r="2974" spans="1:8" ht="17.25" customHeight="1">
      <c r="A2974" s="27" t="s">
        <v>13</v>
      </c>
      <c r="B2974" s="33" t="s">
        <v>9353</v>
      </c>
      <c r="C2974" s="35" t="s">
        <v>171</v>
      </c>
      <c r="D2974" s="28" t="s">
        <v>3165</v>
      </c>
      <c r="E2974" s="107">
        <v>7.9</v>
      </c>
      <c r="F2974" s="27" t="s">
        <v>9</v>
      </c>
      <c r="G2974" s="29" t="s">
        <v>8146</v>
      </c>
      <c r="H2974" s="110" t="s">
        <v>7136</v>
      </c>
    </row>
    <row r="2975" spans="1:8" ht="17.25" customHeight="1">
      <c r="A2975" s="27" t="s">
        <v>13</v>
      </c>
      <c r="B2975" s="33" t="s">
        <v>9353</v>
      </c>
      <c r="C2975" s="35" t="s">
        <v>171</v>
      </c>
      <c r="D2975" s="28" t="s">
        <v>3166</v>
      </c>
      <c r="E2975" s="107">
        <v>4.666666666666667</v>
      </c>
      <c r="F2975" s="27" t="s">
        <v>9</v>
      </c>
      <c r="G2975" s="29" t="s">
        <v>8146</v>
      </c>
      <c r="H2975" s="110" t="s">
        <v>7137</v>
      </c>
    </row>
    <row r="2976" spans="1:8" ht="17.25" customHeight="1">
      <c r="A2976" s="27" t="s">
        <v>13</v>
      </c>
      <c r="B2976" s="33" t="s">
        <v>9353</v>
      </c>
      <c r="C2976" s="35" t="s">
        <v>171</v>
      </c>
      <c r="D2976" s="28" t="s">
        <v>3167</v>
      </c>
      <c r="E2976" s="107">
        <v>5.5</v>
      </c>
      <c r="F2976" s="27" t="s">
        <v>9</v>
      </c>
      <c r="G2976" s="29" t="s">
        <v>8146</v>
      </c>
      <c r="H2976" s="110" t="s">
        <v>7138</v>
      </c>
    </row>
    <row r="2977" spans="1:8" ht="17.25" customHeight="1">
      <c r="A2977" s="27" t="s">
        <v>13</v>
      </c>
      <c r="B2977" s="33" t="s">
        <v>9353</v>
      </c>
      <c r="C2977" s="35" t="s">
        <v>171</v>
      </c>
      <c r="D2977" s="28" t="s">
        <v>3168</v>
      </c>
      <c r="E2977" s="107">
        <v>6.1333333333333337</v>
      </c>
      <c r="F2977" s="27" t="s">
        <v>9</v>
      </c>
      <c r="G2977" s="29" t="s">
        <v>8146</v>
      </c>
      <c r="H2977" s="110" t="s">
        <v>7139</v>
      </c>
    </row>
    <row r="2978" spans="1:8" ht="17.25" customHeight="1">
      <c r="A2978" s="27" t="s">
        <v>13</v>
      </c>
      <c r="B2978" s="33" t="s">
        <v>9353</v>
      </c>
      <c r="C2978" s="35" t="s">
        <v>171</v>
      </c>
      <c r="D2978" s="28" t="s">
        <v>3169</v>
      </c>
      <c r="E2978" s="107">
        <v>5.7666666666666666</v>
      </c>
      <c r="F2978" s="27" t="s">
        <v>9</v>
      </c>
      <c r="G2978" s="29" t="s">
        <v>8146</v>
      </c>
      <c r="H2978" s="110" t="s">
        <v>7140</v>
      </c>
    </row>
    <row r="2979" spans="1:8" ht="17.25" customHeight="1">
      <c r="A2979" s="27" t="s">
        <v>13</v>
      </c>
      <c r="B2979" s="33" t="s">
        <v>9353</v>
      </c>
      <c r="C2979" s="35" t="s">
        <v>171</v>
      </c>
      <c r="D2979" s="28" t="s">
        <v>3170</v>
      </c>
      <c r="E2979" s="107">
        <v>5.9666666666666668</v>
      </c>
      <c r="F2979" s="27" t="s">
        <v>9</v>
      </c>
      <c r="G2979" s="29" t="s">
        <v>8146</v>
      </c>
      <c r="H2979" s="110" t="s">
        <v>7141</v>
      </c>
    </row>
    <row r="2980" spans="1:8" ht="17.25" customHeight="1">
      <c r="A2980" s="27" t="s">
        <v>13</v>
      </c>
      <c r="B2980" s="33" t="s">
        <v>9353</v>
      </c>
      <c r="C2980" s="35" t="s">
        <v>171</v>
      </c>
      <c r="D2980" s="28" t="s">
        <v>3171</v>
      </c>
      <c r="E2980" s="107">
        <v>5.5666666666666664</v>
      </c>
      <c r="F2980" s="27" t="s">
        <v>9</v>
      </c>
      <c r="G2980" s="29" t="s">
        <v>8146</v>
      </c>
      <c r="H2980" s="110" t="s">
        <v>7142</v>
      </c>
    </row>
    <row r="2981" spans="1:8" ht="17.25" customHeight="1">
      <c r="A2981" s="27" t="s">
        <v>13</v>
      </c>
      <c r="B2981" s="33" t="s">
        <v>9353</v>
      </c>
      <c r="C2981" s="35" t="s">
        <v>171</v>
      </c>
      <c r="D2981" s="28" t="s">
        <v>3172</v>
      </c>
      <c r="E2981" s="107">
        <v>5.6833333333333336</v>
      </c>
      <c r="F2981" s="27" t="s">
        <v>9</v>
      </c>
      <c r="G2981" s="29" t="s">
        <v>8146</v>
      </c>
      <c r="H2981" s="110" t="s">
        <v>7143</v>
      </c>
    </row>
    <row r="2982" spans="1:8" ht="17.25" customHeight="1">
      <c r="A2982" s="27" t="s">
        <v>13</v>
      </c>
      <c r="B2982" s="33" t="s">
        <v>9353</v>
      </c>
      <c r="C2982" s="35" t="s">
        <v>171</v>
      </c>
      <c r="D2982" s="28" t="s">
        <v>3173</v>
      </c>
      <c r="E2982" s="107">
        <v>5.9833333333333334</v>
      </c>
      <c r="F2982" s="27" t="s">
        <v>9</v>
      </c>
      <c r="G2982" s="29" t="s">
        <v>8146</v>
      </c>
      <c r="H2982" s="110" t="s">
        <v>7144</v>
      </c>
    </row>
    <row r="2983" spans="1:8" ht="17.25" customHeight="1">
      <c r="A2983" s="27" t="s">
        <v>13</v>
      </c>
      <c r="B2983" s="33" t="s">
        <v>9353</v>
      </c>
      <c r="C2983" s="35" t="s">
        <v>171</v>
      </c>
      <c r="D2983" s="28" t="s">
        <v>3174</v>
      </c>
      <c r="E2983" s="107">
        <v>5.95</v>
      </c>
      <c r="F2983" s="27" t="s">
        <v>9</v>
      </c>
      <c r="G2983" s="29" t="s">
        <v>8146</v>
      </c>
      <c r="H2983" s="110" t="s">
        <v>7145</v>
      </c>
    </row>
    <row r="2984" spans="1:8" ht="17.25" customHeight="1">
      <c r="A2984" s="27" t="s">
        <v>13</v>
      </c>
      <c r="B2984" s="33" t="s">
        <v>9353</v>
      </c>
      <c r="C2984" s="35" t="s">
        <v>171</v>
      </c>
      <c r="D2984" s="28" t="s">
        <v>3175</v>
      </c>
      <c r="E2984" s="107">
        <v>5.1333333333333337</v>
      </c>
      <c r="F2984" s="27" t="s">
        <v>9</v>
      </c>
      <c r="G2984" s="29" t="s">
        <v>8146</v>
      </c>
      <c r="H2984" s="110" t="s">
        <v>7146</v>
      </c>
    </row>
    <row r="2985" spans="1:8" ht="17.25" customHeight="1">
      <c r="A2985" s="27" t="s">
        <v>13</v>
      </c>
      <c r="B2985" s="33" t="s">
        <v>9353</v>
      </c>
      <c r="C2985" s="35" t="s">
        <v>171</v>
      </c>
      <c r="D2985" s="28" t="s">
        <v>3176</v>
      </c>
      <c r="E2985" s="107">
        <v>5.6333333333333337</v>
      </c>
      <c r="F2985" s="27" t="s">
        <v>9</v>
      </c>
      <c r="G2985" s="29" t="s">
        <v>8146</v>
      </c>
      <c r="H2985" s="110" t="s">
        <v>7147</v>
      </c>
    </row>
    <row r="2986" spans="1:8" ht="17.25" customHeight="1">
      <c r="A2986" s="27" t="s">
        <v>13</v>
      </c>
      <c r="B2986" s="33" t="s">
        <v>9353</v>
      </c>
      <c r="C2986" s="35" t="s">
        <v>171</v>
      </c>
      <c r="D2986" s="28" t="s">
        <v>3177</v>
      </c>
      <c r="E2986" s="107">
        <v>5.55</v>
      </c>
      <c r="F2986" s="27" t="s">
        <v>9</v>
      </c>
      <c r="G2986" s="29" t="s">
        <v>8146</v>
      </c>
      <c r="H2986" s="110" t="s">
        <v>7148</v>
      </c>
    </row>
    <row r="2987" spans="1:8" ht="17.25" customHeight="1">
      <c r="A2987" s="27" t="s">
        <v>13</v>
      </c>
      <c r="B2987" s="33" t="s">
        <v>9353</v>
      </c>
      <c r="C2987" s="35" t="s">
        <v>171</v>
      </c>
      <c r="D2987" s="28" t="s">
        <v>3178</v>
      </c>
      <c r="E2987" s="107">
        <v>6.5</v>
      </c>
      <c r="F2987" s="27" t="s">
        <v>9</v>
      </c>
      <c r="G2987" s="29" t="s">
        <v>8146</v>
      </c>
      <c r="H2987" s="110" t="s">
        <v>7149</v>
      </c>
    </row>
    <row r="2988" spans="1:8" ht="17.25" customHeight="1">
      <c r="A2988" s="27" t="s">
        <v>13</v>
      </c>
      <c r="B2988" s="33" t="s">
        <v>9353</v>
      </c>
      <c r="C2988" s="35" t="s">
        <v>171</v>
      </c>
      <c r="D2988" s="28" t="s">
        <v>3179</v>
      </c>
      <c r="E2988" s="107">
        <v>6.4666666666666668</v>
      </c>
      <c r="F2988" s="27" t="s">
        <v>9</v>
      </c>
      <c r="G2988" s="29" t="s">
        <v>8146</v>
      </c>
      <c r="H2988" s="110" t="s">
        <v>7150</v>
      </c>
    </row>
    <row r="2989" spans="1:8" ht="17.25" customHeight="1">
      <c r="A2989" s="27" t="s">
        <v>13</v>
      </c>
      <c r="B2989" s="33" t="s">
        <v>9353</v>
      </c>
      <c r="C2989" s="35" t="s">
        <v>171</v>
      </c>
      <c r="D2989" s="28" t="s">
        <v>3180</v>
      </c>
      <c r="E2989" s="107">
        <v>6.15</v>
      </c>
      <c r="F2989" s="27" t="s">
        <v>9</v>
      </c>
      <c r="G2989" s="29" t="s">
        <v>8146</v>
      </c>
      <c r="H2989" s="110" t="s">
        <v>7151</v>
      </c>
    </row>
    <row r="2990" spans="1:8" ht="17.25" customHeight="1">
      <c r="A2990" s="27" t="s">
        <v>13</v>
      </c>
      <c r="B2990" s="33" t="s">
        <v>9353</v>
      </c>
      <c r="C2990" s="35" t="s">
        <v>171</v>
      </c>
      <c r="D2990" s="28" t="s">
        <v>3181</v>
      </c>
      <c r="E2990" s="107">
        <v>5.8</v>
      </c>
      <c r="F2990" s="27" t="s">
        <v>9</v>
      </c>
      <c r="G2990" s="29" t="s">
        <v>8146</v>
      </c>
      <c r="H2990" s="110" t="s">
        <v>7152</v>
      </c>
    </row>
    <row r="2991" spans="1:8" ht="17.25" customHeight="1">
      <c r="A2991" s="27" t="s">
        <v>13</v>
      </c>
      <c r="B2991" s="33" t="s">
        <v>9353</v>
      </c>
      <c r="C2991" s="35" t="s">
        <v>171</v>
      </c>
      <c r="D2991" s="28" t="s">
        <v>3182</v>
      </c>
      <c r="E2991" s="107">
        <v>5.7833333333333332</v>
      </c>
      <c r="F2991" s="27" t="s">
        <v>9</v>
      </c>
      <c r="G2991" s="29" t="s">
        <v>8146</v>
      </c>
      <c r="H2991" s="110" t="s">
        <v>7153</v>
      </c>
    </row>
    <row r="2992" spans="1:8" ht="17.25" customHeight="1">
      <c r="A2992" s="27" t="s">
        <v>13</v>
      </c>
      <c r="B2992" s="33" t="s">
        <v>9353</v>
      </c>
      <c r="C2992" s="35" t="s">
        <v>171</v>
      </c>
      <c r="D2992" s="28" t="s">
        <v>3183</v>
      </c>
      <c r="E2992" s="107">
        <v>5.9666666666666668</v>
      </c>
      <c r="F2992" s="27" t="s">
        <v>9</v>
      </c>
      <c r="G2992" s="29" t="s">
        <v>8146</v>
      </c>
      <c r="H2992" s="110" t="s">
        <v>7154</v>
      </c>
    </row>
    <row r="2993" spans="1:8" ht="17.25" customHeight="1">
      <c r="A2993" s="27" t="s">
        <v>13</v>
      </c>
      <c r="B2993" s="33" t="s">
        <v>9353</v>
      </c>
      <c r="C2993" s="35" t="s">
        <v>171</v>
      </c>
      <c r="D2993" s="28" t="s">
        <v>3184</v>
      </c>
      <c r="E2993" s="107">
        <v>6.6833333333333336</v>
      </c>
      <c r="F2993" s="27" t="s">
        <v>9</v>
      </c>
      <c r="G2993" s="29" t="s">
        <v>8146</v>
      </c>
      <c r="H2993" s="110" t="s">
        <v>7155</v>
      </c>
    </row>
    <row r="2994" spans="1:8" ht="17.25" customHeight="1">
      <c r="A2994" s="27" t="s">
        <v>13</v>
      </c>
      <c r="B2994" s="33" t="s">
        <v>9353</v>
      </c>
      <c r="C2994" s="35" t="s">
        <v>171</v>
      </c>
      <c r="D2994" s="28" t="s">
        <v>3185</v>
      </c>
      <c r="E2994" s="107">
        <v>6.0666666666666664</v>
      </c>
      <c r="F2994" s="27" t="s">
        <v>9</v>
      </c>
      <c r="G2994" s="29" t="s">
        <v>8146</v>
      </c>
      <c r="H2994" s="110" t="s">
        <v>7156</v>
      </c>
    </row>
    <row r="2995" spans="1:8" ht="17.25" customHeight="1">
      <c r="A2995" s="27" t="s">
        <v>13</v>
      </c>
      <c r="B2995" s="33" t="s">
        <v>9361</v>
      </c>
      <c r="C2995" s="35" t="s">
        <v>172</v>
      </c>
      <c r="D2995" s="28" t="s">
        <v>3186</v>
      </c>
      <c r="E2995" s="107">
        <v>7.6333333333333337</v>
      </c>
      <c r="F2995" s="27" t="s">
        <v>9</v>
      </c>
      <c r="G2995" s="29" t="s">
        <v>8146</v>
      </c>
      <c r="H2995" s="110" t="s">
        <v>7157</v>
      </c>
    </row>
    <row r="2996" spans="1:8" ht="17.25" customHeight="1">
      <c r="A2996" s="27" t="s">
        <v>13</v>
      </c>
      <c r="B2996" s="33" t="s">
        <v>9361</v>
      </c>
      <c r="C2996" s="35" t="s">
        <v>172</v>
      </c>
      <c r="D2996" s="28" t="s">
        <v>3187</v>
      </c>
      <c r="E2996" s="107">
        <v>7.4</v>
      </c>
      <c r="F2996" s="27" t="s">
        <v>9</v>
      </c>
      <c r="G2996" s="29" t="s">
        <v>8146</v>
      </c>
      <c r="H2996" s="110" t="s">
        <v>7158</v>
      </c>
    </row>
    <row r="2997" spans="1:8" ht="17.25" customHeight="1">
      <c r="A2997" s="27" t="s">
        <v>13</v>
      </c>
      <c r="B2997" s="33" t="s">
        <v>9361</v>
      </c>
      <c r="C2997" s="35" t="s">
        <v>172</v>
      </c>
      <c r="D2997" s="28" t="s">
        <v>3188</v>
      </c>
      <c r="E2997" s="107">
        <v>7.4</v>
      </c>
      <c r="F2997" s="27" t="s">
        <v>9</v>
      </c>
      <c r="G2997" s="29" t="s">
        <v>8146</v>
      </c>
      <c r="H2997" s="110" t="s">
        <v>7159</v>
      </c>
    </row>
    <row r="2998" spans="1:8" ht="17.25" customHeight="1">
      <c r="A2998" s="27" t="s">
        <v>13</v>
      </c>
      <c r="B2998" s="33" t="s">
        <v>9361</v>
      </c>
      <c r="C2998" s="35" t="s">
        <v>172</v>
      </c>
      <c r="D2998" s="28" t="s">
        <v>3189</v>
      </c>
      <c r="E2998" s="107">
        <v>7.55</v>
      </c>
      <c r="F2998" s="27" t="s">
        <v>9</v>
      </c>
      <c r="G2998" s="29" t="s">
        <v>8146</v>
      </c>
      <c r="H2998" s="110" t="s">
        <v>7160</v>
      </c>
    </row>
    <row r="2999" spans="1:8" ht="17.25" customHeight="1">
      <c r="A2999" s="27" t="s">
        <v>13</v>
      </c>
      <c r="B2999" s="33" t="s">
        <v>9361</v>
      </c>
      <c r="C2999" s="35" t="s">
        <v>172</v>
      </c>
      <c r="D2999" s="28" t="s">
        <v>3190</v>
      </c>
      <c r="E2999" s="107">
        <v>7.9</v>
      </c>
      <c r="F2999" s="27" t="s">
        <v>9</v>
      </c>
      <c r="G2999" s="29" t="s">
        <v>8146</v>
      </c>
      <c r="H2999" s="110" t="s">
        <v>7161</v>
      </c>
    </row>
    <row r="3000" spans="1:8" ht="17.25" customHeight="1">
      <c r="A3000" s="27" t="s">
        <v>13</v>
      </c>
      <c r="B3000" s="33" t="s">
        <v>9361</v>
      </c>
      <c r="C3000" s="35" t="s">
        <v>172</v>
      </c>
      <c r="D3000" s="28" t="s">
        <v>3191</v>
      </c>
      <c r="E3000" s="107">
        <v>7.4833333333333334</v>
      </c>
      <c r="F3000" s="27" t="s">
        <v>9</v>
      </c>
      <c r="G3000" s="29" t="s">
        <v>8146</v>
      </c>
      <c r="H3000" s="110" t="s">
        <v>7162</v>
      </c>
    </row>
    <row r="3001" spans="1:8" ht="17.25" customHeight="1">
      <c r="A3001" s="27" t="s">
        <v>13</v>
      </c>
      <c r="B3001" s="33" t="s">
        <v>9361</v>
      </c>
      <c r="C3001" s="35" t="s">
        <v>172</v>
      </c>
      <c r="D3001" s="28" t="s">
        <v>3192</v>
      </c>
      <c r="E3001" s="107">
        <v>7.916666666666667</v>
      </c>
      <c r="F3001" s="27" t="s">
        <v>9</v>
      </c>
      <c r="G3001" s="29" t="s">
        <v>8146</v>
      </c>
      <c r="H3001" s="110" t="s">
        <v>7163</v>
      </c>
    </row>
    <row r="3002" spans="1:8" ht="17.25" customHeight="1">
      <c r="A3002" s="27" t="s">
        <v>13</v>
      </c>
      <c r="B3002" s="33" t="s">
        <v>9361</v>
      </c>
      <c r="C3002" s="35" t="s">
        <v>172</v>
      </c>
      <c r="D3002" s="28" t="s">
        <v>3193</v>
      </c>
      <c r="E3002" s="107">
        <v>7.7</v>
      </c>
      <c r="F3002" s="27" t="s">
        <v>9</v>
      </c>
      <c r="G3002" s="29" t="s">
        <v>8146</v>
      </c>
      <c r="H3002" s="110" t="s">
        <v>7164</v>
      </c>
    </row>
    <row r="3003" spans="1:8" ht="17.25" customHeight="1">
      <c r="A3003" s="27" t="s">
        <v>13</v>
      </c>
      <c r="B3003" s="33" t="s">
        <v>9361</v>
      </c>
      <c r="C3003" s="35" t="s">
        <v>172</v>
      </c>
      <c r="D3003" s="28" t="s">
        <v>3194</v>
      </c>
      <c r="E3003" s="107">
        <v>7.95</v>
      </c>
      <c r="F3003" s="27" t="s">
        <v>9</v>
      </c>
      <c r="G3003" s="29" t="s">
        <v>8146</v>
      </c>
      <c r="H3003" s="110" t="s">
        <v>7165</v>
      </c>
    </row>
    <row r="3004" spans="1:8" ht="17.25" customHeight="1">
      <c r="A3004" s="27" t="s">
        <v>13</v>
      </c>
      <c r="B3004" s="33" t="s">
        <v>9361</v>
      </c>
      <c r="C3004" s="35" t="s">
        <v>172</v>
      </c>
      <c r="D3004" s="28" t="s">
        <v>3195</v>
      </c>
      <c r="E3004" s="107">
        <v>7.4833333333333334</v>
      </c>
      <c r="F3004" s="27" t="s">
        <v>9</v>
      </c>
      <c r="G3004" s="29" t="s">
        <v>8146</v>
      </c>
      <c r="H3004" s="110" t="s">
        <v>7166</v>
      </c>
    </row>
    <row r="3005" spans="1:8" ht="17.25" customHeight="1">
      <c r="A3005" s="27" t="s">
        <v>13</v>
      </c>
      <c r="B3005" s="33" t="s">
        <v>9361</v>
      </c>
      <c r="C3005" s="35" t="s">
        <v>172</v>
      </c>
      <c r="D3005" s="28" t="s">
        <v>3196</v>
      </c>
      <c r="E3005" s="107">
        <v>7.7166666666666668</v>
      </c>
      <c r="F3005" s="27" t="s">
        <v>9</v>
      </c>
      <c r="G3005" s="29" t="s">
        <v>8146</v>
      </c>
      <c r="H3005" s="110" t="s">
        <v>7167</v>
      </c>
    </row>
    <row r="3006" spans="1:8" ht="17.25" customHeight="1">
      <c r="A3006" s="27" t="s">
        <v>22</v>
      </c>
      <c r="B3006" s="33" t="s">
        <v>9360</v>
      </c>
      <c r="C3006" s="35" t="s">
        <v>173</v>
      </c>
      <c r="D3006" s="28" t="s">
        <v>3197</v>
      </c>
      <c r="E3006" s="107">
        <v>8.6333333333333329</v>
      </c>
      <c r="F3006" s="27" t="s">
        <v>9</v>
      </c>
      <c r="G3006" s="29" t="s">
        <v>8146</v>
      </c>
      <c r="H3006" s="110" t="s">
        <v>7168</v>
      </c>
    </row>
    <row r="3007" spans="1:8" ht="17.25" customHeight="1">
      <c r="A3007" s="27" t="s">
        <v>22</v>
      </c>
      <c r="B3007" s="33" t="s">
        <v>9360</v>
      </c>
      <c r="C3007" s="35" t="s">
        <v>173</v>
      </c>
      <c r="D3007" s="28" t="s">
        <v>3198</v>
      </c>
      <c r="E3007" s="107">
        <v>7.2</v>
      </c>
      <c r="F3007" s="27" t="s">
        <v>9</v>
      </c>
      <c r="G3007" s="29" t="s">
        <v>8146</v>
      </c>
      <c r="H3007" s="110" t="s">
        <v>7169</v>
      </c>
    </row>
    <row r="3008" spans="1:8" ht="17.25" customHeight="1">
      <c r="A3008" s="27" t="s">
        <v>22</v>
      </c>
      <c r="B3008" s="33" t="s">
        <v>9360</v>
      </c>
      <c r="C3008" s="35" t="s">
        <v>173</v>
      </c>
      <c r="D3008" s="28" t="s">
        <v>3199</v>
      </c>
      <c r="E3008" s="107">
        <v>7.4666666666666668</v>
      </c>
      <c r="F3008" s="27" t="s">
        <v>9</v>
      </c>
      <c r="G3008" s="29" t="s">
        <v>8146</v>
      </c>
      <c r="H3008" s="110" t="s">
        <v>7170</v>
      </c>
    </row>
    <row r="3009" spans="1:8" ht="17.25" customHeight="1">
      <c r="A3009" s="27" t="s">
        <v>22</v>
      </c>
      <c r="B3009" s="33" t="s">
        <v>9360</v>
      </c>
      <c r="C3009" s="35" t="s">
        <v>173</v>
      </c>
      <c r="D3009" s="28" t="s">
        <v>3200</v>
      </c>
      <c r="E3009" s="107">
        <v>7.4333333333333336</v>
      </c>
      <c r="F3009" s="27" t="s">
        <v>9</v>
      </c>
      <c r="G3009" s="29" t="s">
        <v>8146</v>
      </c>
      <c r="H3009" s="110" t="s">
        <v>7171</v>
      </c>
    </row>
    <row r="3010" spans="1:8" ht="17.25" customHeight="1">
      <c r="A3010" s="27" t="s">
        <v>22</v>
      </c>
      <c r="B3010" s="33" t="s">
        <v>9360</v>
      </c>
      <c r="C3010" s="35" t="s">
        <v>173</v>
      </c>
      <c r="D3010" s="28" t="s">
        <v>3201</v>
      </c>
      <c r="E3010" s="107">
        <v>7.25</v>
      </c>
      <c r="F3010" s="27" t="s">
        <v>9</v>
      </c>
      <c r="G3010" s="29" t="s">
        <v>8146</v>
      </c>
      <c r="H3010" s="110" t="s">
        <v>7172</v>
      </c>
    </row>
    <row r="3011" spans="1:8" ht="17.25" customHeight="1">
      <c r="A3011" s="27" t="s">
        <v>22</v>
      </c>
      <c r="B3011" s="33" t="s">
        <v>9360</v>
      </c>
      <c r="C3011" s="35" t="s">
        <v>173</v>
      </c>
      <c r="D3011" s="28" t="s">
        <v>3202</v>
      </c>
      <c r="E3011" s="107">
        <v>6.416666666666667</v>
      </c>
      <c r="F3011" s="27" t="s">
        <v>9</v>
      </c>
      <c r="G3011" s="29" t="s">
        <v>8146</v>
      </c>
      <c r="H3011" s="110" t="s">
        <v>7173</v>
      </c>
    </row>
    <row r="3012" spans="1:8" ht="17.25" customHeight="1">
      <c r="A3012" s="27" t="s">
        <v>22</v>
      </c>
      <c r="B3012" s="33" t="s">
        <v>9360</v>
      </c>
      <c r="C3012" s="35" t="s">
        <v>173</v>
      </c>
      <c r="D3012" s="28" t="s">
        <v>3203</v>
      </c>
      <c r="E3012" s="107">
        <v>7.4333333333333336</v>
      </c>
      <c r="F3012" s="27" t="s">
        <v>9</v>
      </c>
      <c r="G3012" s="29" t="s">
        <v>8146</v>
      </c>
      <c r="H3012" s="110" t="s">
        <v>7174</v>
      </c>
    </row>
    <row r="3013" spans="1:8" ht="17.25" customHeight="1">
      <c r="A3013" s="27" t="s">
        <v>22</v>
      </c>
      <c r="B3013" s="33" t="s">
        <v>9360</v>
      </c>
      <c r="C3013" s="35" t="s">
        <v>173</v>
      </c>
      <c r="D3013" s="28" t="s">
        <v>3204</v>
      </c>
      <c r="E3013" s="107">
        <v>7.85</v>
      </c>
      <c r="F3013" s="27" t="s">
        <v>9</v>
      </c>
      <c r="G3013" s="29" t="s">
        <v>8146</v>
      </c>
      <c r="H3013" s="110" t="s">
        <v>7175</v>
      </c>
    </row>
    <row r="3014" spans="1:8" ht="17.25" customHeight="1">
      <c r="A3014" s="27" t="s">
        <v>22</v>
      </c>
      <c r="B3014" s="33" t="s">
        <v>9360</v>
      </c>
      <c r="C3014" s="35" t="s">
        <v>173</v>
      </c>
      <c r="D3014" s="28" t="s">
        <v>3205</v>
      </c>
      <c r="E3014" s="107">
        <v>6.916666666666667</v>
      </c>
      <c r="F3014" s="27" t="s">
        <v>9</v>
      </c>
      <c r="G3014" s="29" t="s">
        <v>8146</v>
      </c>
      <c r="H3014" s="110" t="s">
        <v>7176</v>
      </c>
    </row>
    <row r="3015" spans="1:8" ht="17.25" customHeight="1">
      <c r="A3015" s="27" t="s">
        <v>22</v>
      </c>
      <c r="B3015" s="33" t="s">
        <v>9360</v>
      </c>
      <c r="C3015" s="35" t="s">
        <v>173</v>
      </c>
      <c r="D3015" s="28" t="s">
        <v>3206</v>
      </c>
      <c r="E3015" s="107">
        <v>6.7833333333333332</v>
      </c>
      <c r="F3015" s="27" t="s">
        <v>9</v>
      </c>
      <c r="G3015" s="29" t="s">
        <v>8146</v>
      </c>
      <c r="H3015" s="110" t="s">
        <v>7177</v>
      </c>
    </row>
    <row r="3016" spans="1:8" ht="17.25" customHeight="1">
      <c r="A3016" s="27" t="s">
        <v>22</v>
      </c>
      <c r="B3016" s="33" t="s">
        <v>9360</v>
      </c>
      <c r="C3016" s="35" t="s">
        <v>173</v>
      </c>
      <c r="D3016" s="28" t="s">
        <v>3207</v>
      </c>
      <c r="E3016" s="107">
        <v>7.9833333333333334</v>
      </c>
      <c r="F3016" s="27" t="s">
        <v>9</v>
      </c>
      <c r="G3016" s="29" t="s">
        <v>8146</v>
      </c>
      <c r="H3016" s="110" t="s">
        <v>7178</v>
      </c>
    </row>
    <row r="3017" spans="1:8" ht="17.25" customHeight="1">
      <c r="A3017" s="27" t="s">
        <v>22</v>
      </c>
      <c r="B3017" s="33" t="s">
        <v>9360</v>
      </c>
      <c r="C3017" s="35" t="s">
        <v>173</v>
      </c>
      <c r="D3017" s="28" t="s">
        <v>3208</v>
      </c>
      <c r="E3017" s="107">
        <v>7.75</v>
      </c>
      <c r="F3017" s="27" t="s">
        <v>9</v>
      </c>
      <c r="G3017" s="29" t="s">
        <v>8146</v>
      </c>
      <c r="H3017" s="110" t="s">
        <v>7179</v>
      </c>
    </row>
    <row r="3018" spans="1:8" ht="17.25" customHeight="1">
      <c r="A3018" s="27" t="s">
        <v>22</v>
      </c>
      <c r="B3018" s="33" t="s">
        <v>9360</v>
      </c>
      <c r="C3018" s="35" t="s">
        <v>173</v>
      </c>
      <c r="D3018" s="28" t="s">
        <v>3209</v>
      </c>
      <c r="E3018" s="107">
        <v>6.85</v>
      </c>
      <c r="F3018" s="27" t="s">
        <v>9</v>
      </c>
      <c r="G3018" s="29" t="s">
        <v>8146</v>
      </c>
      <c r="H3018" s="110" t="s">
        <v>7180</v>
      </c>
    </row>
    <row r="3019" spans="1:8" ht="17.25" customHeight="1">
      <c r="A3019" s="27" t="s">
        <v>22</v>
      </c>
      <c r="B3019" s="33" t="s">
        <v>9360</v>
      </c>
      <c r="C3019" s="35" t="s">
        <v>173</v>
      </c>
      <c r="D3019" s="28" t="s">
        <v>3210</v>
      </c>
      <c r="E3019" s="107">
        <v>7.75</v>
      </c>
      <c r="F3019" s="27" t="s">
        <v>9</v>
      </c>
      <c r="G3019" s="29" t="s">
        <v>8146</v>
      </c>
      <c r="H3019" s="110" t="s">
        <v>7181</v>
      </c>
    </row>
    <row r="3020" spans="1:8" ht="17.25" customHeight="1">
      <c r="A3020" s="27" t="s">
        <v>22</v>
      </c>
      <c r="B3020" s="33" t="s">
        <v>9360</v>
      </c>
      <c r="C3020" s="35" t="s">
        <v>173</v>
      </c>
      <c r="D3020" s="28" t="s">
        <v>3211</v>
      </c>
      <c r="E3020" s="107">
        <v>6.5</v>
      </c>
      <c r="F3020" s="27" t="s">
        <v>9</v>
      </c>
      <c r="G3020" s="29" t="s">
        <v>8146</v>
      </c>
      <c r="H3020" s="110" t="s">
        <v>7182</v>
      </c>
    </row>
    <row r="3021" spans="1:8" ht="17.25" customHeight="1">
      <c r="A3021" s="27" t="s">
        <v>22</v>
      </c>
      <c r="B3021" s="33" t="s">
        <v>9360</v>
      </c>
      <c r="C3021" s="35" t="s">
        <v>173</v>
      </c>
      <c r="D3021" s="28" t="s">
        <v>3212</v>
      </c>
      <c r="E3021" s="107">
        <v>6.85</v>
      </c>
      <c r="F3021" s="27" t="s">
        <v>9</v>
      </c>
      <c r="G3021" s="29" t="s">
        <v>8146</v>
      </c>
      <c r="H3021" s="110" t="s">
        <v>7183</v>
      </c>
    </row>
    <row r="3022" spans="1:8" ht="17.25" customHeight="1">
      <c r="A3022" s="27" t="s">
        <v>13</v>
      </c>
      <c r="B3022" s="33" t="s">
        <v>9351</v>
      </c>
      <c r="C3022" s="35" t="s">
        <v>61</v>
      </c>
      <c r="D3022" s="28" t="s">
        <v>3213</v>
      </c>
      <c r="E3022" s="107">
        <v>6.5666666666666664</v>
      </c>
      <c r="F3022" s="27" t="s">
        <v>9</v>
      </c>
      <c r="G3022" s="29" t="s">
        <v>8146</v>
      </c>
      <c r="H3022" s="110" t="s">
        <v>7184</v>
      </c>
    </row>
    <row r="3023" spans="1:8" ht="17.25" customHeight="1">
      <c r="A3023" s="27" t="s">
        <v>13</v>
      </c>
      <c r="B3023" s="33" t="s">
        <v>9351</v>
      </c>
      <c r="C3023" s="35" t="s">
        <v>61</v>
      </c>
      <c r="D3023" s="28" t="s">
        <v>3214</v>
      </c>
      <c r="E3023" s="107">
        <v>6.4</v>
      </c>
      <c r="F3023" s="27" t="s">
        <v>9</v>
      </c>
      <c r="G3023" s="29" t="s">
        <v>8146</v>
      </c>
      <c r="H3023" s="110" t="s">
        <v>7185</v>
      </c>
    </row>
    <row r="3024" spans="1:8" ht="17.25" customHeight="1">
      <c r="A3024" s="27" t="s">
        <v>13</v>
      </c>
      <c r="B3024" s="33" t="s">
        <v>9351</v>
      </c>
      <c r="C3024" s="35" t="s">
        <v>61</v>
      </c>
      <c r="D3024" s="28" t="s">
        <v>3215</v>
      </c>
      <c r="E3024" s="107">
        <v>6.4666666666666668</v>
      </c>
      <c r="F3024" s="27" t="s">
        <v>9</v>
      </c>
      <c r="G3024" s="29" t="s">
        <v>8146</v>
      </c>
      <c r="H3024" s="110" t="s">
        <v>7186</v>
      </c>
    </row>
    <row r="3025" spans="1:8" ht="17.25" customHeight="1">
      <c r="A3025" s="27" t="s">
        <v>13</v>
      </c>
      <c r="B3025" s="33" t="s">
        <v>9351</v>
      </c>
      <c r="C3025" s="35" t="s">
        <v>61</v>
      </c>
      <c r="D3025" s="28" t="s">
        <v>3216</v>
      </c>
      <c r="E3025" s="107">
        <v>7.0166666666666666</v>
      </c>
      <c r="F3025" s="27" t="s">
        <v>9</v>
      </c>
      <c r="G3025" s="29" t="s">
        <v>8146</v>
      </c>
      <c r="H3025" s="110" t="s">
        <v>7187</v>
      </c>
    </row>
    <row r="3026" spans="1:8" ht="17.25" customHeight="1">
      <c r="A3026" s="27" t="s">
        <v>13</v>
      </c>
      <c r="B3026" s="33" t="s">
        <v>9351</v>
      </c>
      <c r="C3026" s="35" t="s">
        <v>61</v>
      </c>
      <c r="D3026" s="28" t="s">
        <v>3217</v>
      </c>
      <c r="E3026" s="107">
        <v>7.7333333333333334</v>
      </c>
      <c r="F3026" s="27" t="s">
        <v>9</v>
      </c>
      <c r="G3026" s="29" t="s">
        <v>8146</v>
      </c>
      <c r="H3026" s="110" t="s">
        <v>7188</v>
      </c>
    </row>
    <row r="3027" spans="1:8" ht="17.25" customHeight="1">
      <c r="A3027" s="27" t="s">
        <v>13</v>
      </c>
      <c r="B3027" s="33" t="s">
        <v>9351</v>
      </c>
      <c r="C3027" s="35" t="s">
        <v>61</v>
      </c>
      <c r="D3027" s="28" t="s">
        <v>3218</v>
      </c>
      <c r="E3027" s="107">
        <v>6.05</v>
      </c>
      <c r="F3027" s="27" t="s">
        <v>9</v>
      </c>
      <c r="G3027" s="29" t="s">
        <v>8146</v>
      </c>
      <c r="H3027" s="110" t="s">
        <v>7189</v>
      </c>
    </row>
    <row r="3028" spans="1:8" ht="17.25" customHeight="1">
      <c r="A3028" s="27" t="s">
        <v>13</v>
      </c>
      <c r="B3028" s="33" t="s">
        <v>9351</v>
      </c>
      <c r="C3028" s="35" t="s">
        <v>61</v>
      </c>
      <c r="D3028" s="28" t="s">
        <v>3219</v>
      </c>
      <c r="E3028" s="107">
        <v>6.7</v>
      </c>
      <c r="F3028" s="27" t="s">
        <v>9</v>
      </c>
      <c r="G3028" s="29" t="s">
        <v>8146</v>
      </c>
      <c r="H3028" s="110" t="s">
        <v>7190</v>
      </c>
    </row>
    <row r="3029" spans="1:8" ht="17.25" customHeight="1">
      <c r="A3029" s="27" t="s">
        <v>13</v>
      </c>
      <c r="B3029" s="33" t="s">
        <v>9351</v>
      </c>
      <c r="C3029" s="35" t="s">
        <v>61</v>
      </c>
      <c r="D3029" s="28" t="s">
        <v>3220</v>
      </c>
      <c r="E3029" s="107">
        <v>6.9</v>
      </c>
      <c r="F3029" s="27" t="s">
        <v>9</v>
      </c>
      <c r="G3029" s="29" t="s">
        <v>8146</v>
      </c>
      <c r="H3029" s="110" t="s">
        <v>7191</v>
      </c>
    </row>
    <row r="3030" spans="1:8" ht="17.25" customHeight="1">
      <c r="A3030" s="27" t="s">
        <v>13</v>
      </c>
      <c r="B3030" s="33" t="s">
        <v>9351</v>
      </c>
      <c r="C3030" s="35" t="s">
        <v>61</v>
      </c>
      <c r="D3030" s="28" t="s">
        <v>3221</v>
      </c>
      <c r="E3030" s="107">
        <v>6.8166666666666664</v>
      </c>
      <c r="F3030" s="27" t="s">
        <v>9</v>
      </c>
      <c r="G3030" s="29" t="s">
        <v>8146</v>
      </c>
      <c r="H3030" s="110" t="s">
        <v>7192</v>
      </c>
    </row>
    <row r="3031" spans="1:8" ht="17.25" customHeight="1">
      <c r="A3031" s="27" t="s">
        <v>13</v>
      </c>
      <c r="B3031" s="33" t="s">
        <v>9351</v>
      </c>
      <c r="C3031" s="35" t="s">
        <v>61</v>
      </c>
      <c r="D3031" s="28" t="s">
        <v>3222</v>
      </c>
      <c r="E3031" s="107">
        <v>6.5666666666666664</v>
      </c>
      <c r="F3031" s="27" t="s">
        <v>9</v>
      </c>
      <c r="G3031" s="29" t="s">
        <v>8146</v>
      </c>
      <c r="H3031" s="110" t="s">
        <v>7193</v>
      </c>
    </row>
    <row r="3032" spans="1:8" ht="17.25" customHeight="1">
      <c r="A3032" s="27" t="s">
        <v>13</v>
      </c>
      <c r="B3032" s="33" t="s">
        <v>9351</v>
      </c>
      <c r="C3032" s="35" t="s">
        <v>61</v>
      </c>
      <c r="D3032" s="28" t="s">
        <v>3223</v>
      </c>
      <c r="E3032" s="107">
        <v>6.9666666666666668</v>
      </c>
      <c r="F3032" s="27" t="s">
        <v>9</v>
      </c>
      <c r="G3032" s="29" t="s">
        <v>8146</v>
      </c>
      <c r="H3032" s="110" t="s">
        <v>7194</v>
      </c>
    </row>
    <row r="3033" spans="1:8" ht="17.25" customHeight="1">
      <c r="A3033" s="27" t="s">
        <v>13</v>
      </c>
      <c r="B3033" s="33" t="s">
        <v>9351</v>
      </c>
      <c r="C3033" s="35" t="s">
        <v>61</v>
      </c>
      <c r="D3033" s="28" t="s">
        <v>3224</v>
      </c>
      <c r="E3033" s="107">
        <v>6.35</v>
      </c>
      <c r="F3033" s="27" t="s">
        <v>9</v>
      </c>
      <c r="G3033" s="29" t="s">
        <v>8146</v>
      </c>
      <c r="H3033" s="110" t="s">
        <v>7195</v>
      </c>
    </row>
    <row r="3034" spans="1:8" ht="17.25" customHeight="1">
      <c r="A3034" s="27" t="s">
        <v>13</v>
      </c>
      <c r="B3034" s="33" t="s">
        <v>9351</v>
      </c>
      <c r="C3034" s="35" t="s">
        <v>61</v>
      </c>
      <c r="D3034" s="28" t="s">
        <v>3225</v>
      </c>
      <c r="E3034" s="107">
        <v>7.166666666666667</v>
      </c>
      <c r="F3034" s="27" t="s">
        <v>9</v>
      </c>
      <c r="G3034" s="29" t="s">
        <v>8146</v>
      </c>
      <c r="H3034" s="110" t="s">
        <v>7196</v>
      </c>
    </row>
    <row r="3035" spans="1:8" ht="17.25" customHeight="1">
      <c r="A3035" s="27" t="s">
        <v>13</v>
      </c>
      <c r="B3035" s="33" t="s">
        <v>9351</v>
      </c>
      <c r="C3035" s="35" t="s">
        <v>61</v>
      </c>
      <c r="D3035" s="28" t="s">
        <v>3226</v>
      </c>
      <c r="E3035" s="107">
        <v>6.5333333333333332</v>
      </c>
      <c r="F3035" s="27" t="s">
        <v>9</v>
      </c>
      <c r="G3035" s="29" t="s">
        <v>8146</v>
      </c>
      <c r="H3035" s="110" t="s">
        <v>7197</v>
      </c>
    </row>
    <row r="3036" spans="1:8" ht="17.25" customHeight="1">
      <c r="A3036" s="27" t="s">
        <v>13</v>
      </c>
      <c r="B3036" s="33" t="s">
        <v>9351</v>
      </c>
      <c r="C3036" s="35" t="s">
        <v>61</v>
      </c>
      <c r="D3036" s="28" t="s">
        <v>3227</v>
      </c>
      <c r="E3036" s="107">
        <v>7.05</v>
      </c>
      <c r="F3036" s="27" t="s">
        <v>9</v>
      </c>
      <c r="G3036" s="29" t="s">
        <v>8146</v>
      </c>
      <c r="H3036" s="110" t="s">
        <v>7198</v>
      </c>
    </row>
    <row r="3037" spans="1:8" ht="17.25" customHeight="1">
      <c r="A3037" s="27" t="s">
        <v>13</v>
      </c>
      <c r="B3037" s="33" t="s">
        <v>9351</v>
      </c>
      <c r="C3037" s="35" t="s">
        <v>61</v>
      </c>
      <c r="D3037" s="28" t="s">
        <v>3228</v>
      </c>
      <c r="E3037" s="107">
        <v>6.833333333333333</v>
      </c>
      <c r="F3037" s="27" t="s">
        <v>9</v>
      </c>
      <c r="G3037" s="29" t="s">
        <v>8146</v>
      </c>
      <c r="H3037" s="110" t="s">
        <v>7199</v>
      </c>
    </row>
    <row r="3038" spans="1:8" ht="17.25" customHeight="1">
      <c r="A3038" s="27" t="s">
        <v>13</v>
      </c>
      <c r="B3038" s="33" t="s">
        <v>9351</v>
      </c>
      <c r="C3038" s="35" t="s">
        <v>61</v>
      </c>
      <c r="D3038" s="28" t="s">
        <v>3229</v>
      </c>
      <c r="E3038" s="107">
        <v>7.2166666666666668</v>
      </c>
      <c r="F3038" s="27" t="s">
        <v>9</v>
      </c>
      <c r="G3038" s="29" t="s">
        <v>8146</v>
      </c>
      <c r="H3038" s="110" t="s">
        <v>7200</v>
      </c>
    </row>
    <row r="3039" spans="1:8" ht="17.25" customHeight="1">
      <c r="A3039" s="27" t="s">
        <v>13</v>
      </c>
      <c r="B3039" s="33" t="s">
        <v>9351</v>
      </c>
      <c r="C3039" s="35" t="s">
        <v>61</v>
      </c>
      <c r="D3039" s="28" t="s">
        <v>3230</v>
      </c>
      <c r="E3039" s="107">
        <v>6.3666666666666663</v>
      </c>
      <c r="F3039" s="27" t="s">
        <v>9</v>
      </c>
      <c r="G3039" s="29" t="s">
        <v>8146</v>
      </c>
      <c r="H3039" s="110" t="s">
        <v>7201</v>
      </c>
    </row>
    <row r="3040" spans="1:8" ht="17.25" customHeight="1">
      <c r="A3040" s="27" t="s">
        <v>13</v>
      </c>
      <c r="B3040" s="33" t="s">
        <v>9351</v>
      </c>
      <c r="C3040" s="35" t="s">
        <v>61</v>
      </c>
      <c r="D3040" s="28" t="s">
        <v>3231</v>
      </c>
      <c r="E3040" s="107">
        <v>7.6166666666666663</v>
      </c>
      <c r="F3040" s="27" t="s">
        <v>9</v>
      </c>
      <c r="G3040" s="29" t="s">
        <v>8146</v>
      </c>
      <c r="H3040" s="110" t="s">
        <v>7202</v>
      </c>
    </row>
    <row r="3041" spans="1:8" ht="17.25" customHeight="1">
      <c r="A3041" s="27" t="s">
        <v>13</v>
      </c>
      <c r="B3041" s="33" t="s">
        <v>9351</v>
      </c>
      <c r="C3041" s="35" t="s">
        <v>61</v>
      </c>
      <c r="D3041" s="28" t="s">
        <v>3232</v>
      </c>
      <c r="E3041" s="107">
        <v>6.3166666666666664</v>
      </c>
      <c r="F3041" s="27" t="s">
        <v>9</v>
      </c>
      <c r="G3041" s="29" t="s">
        <v>8146</v>
      </c>
      <c r="H3041" s="110" t="s">
        <v>7203</v>
      </c>
    </row>
    <row r="3042" spans="1:8" ht="17.25" customHeight="1">
      <c r="A3042" s="27" t="s">
        <v>13</v>
      </c>
      <c r="B3042" s="33" t="s">
        <v>9351</v>
      </c>
      <c r="C3042" s="35" t="s">
        <v>61</v>
      </c>
      <c r="D3042" s="28" t="s">
        <v>3233</v>
      </c>
      <c r="E3042" s="107">
        <v>6.583333333333333</v>
      </c>
      <c r="F3042" s="27" t="s">
        <v>9</v>
      </c>
      <c r="G3042" s="29" t="s">
        <v>8146</v>
      </c>
      <c r="H3042" s="110" t="s">
        <v>7204</v>
      </c>
    </row>
    <row r="3043" spans="1:8" ht="17.25" customHeight="1">
      <c r="A3043" s="27" t="s">
        <v>13</v>
      </c>
      <c r="B3043" s="33" t="s">
        <v>9351</v>
      </c>
      <c r="C3043" s="35" t="s">
        <v>61</v>
      </c>
      <c r="D3043" s="28" t="s">
        <v>3234</v>
      </c>
      <c r="E3043" s="107">
        <v>6.55</v>
      </c>
      <c r="F3043" s="27" t="s">
        <v>9</v>
      </c>
      <c r="G3043" s="29" t="s">
        <v>8146</v>
      </c>
      <c r="H3043" s="110" t="s">
        <v>7205</v>
      </c>
    </row>
    <row r="3044" spans="1:8" ht="17.25" customHeight="1">
      <c r="A3044" s="27" t="s">
        <v>13</v>
      </c>
      <c r="B3044" s="33" t="s">
        <v>9351</v>
      </c>
      <c r="C3044" s="35" t="s">
        <v>61</v>
      </c>
      <c r="D3044" s="28" t="s">
        <v>3235</v>
      </c>
      <c r="E3044" s="107">
        <v>6.4666666666666668</v>
      </c>
      <c r="F3044" s="27" t="s">
        <v>9</v>
      </c>
      <c r="G3044" s="29" t="s">
        <v>8146</v>
      </c>
      <c r="H3044" s="110" t="s">
        <v>7206</v>
      </c>
    </row>
    <row r="3045" spans="1:8" ht="17.25" customHeight="1">
      <c r="A3045" s="27" t="s">
        <v>13</v>
      </c>
      <c r="B3045" s="33" t="s">
        <v>9351</v>
      </c>
      <c r="C3045" s="35" t="s">
        <v>61</v>
      </c>
      <c r="D3045" s="28" t="s">
        <v>3236</v>
      </c>
      <c r="E3045" s="107">
        <v>6.7166666666666668</v>
      </c>
      <c r="F3045" s="27" t="s">
        <v>9</v>
      </c>
      <c r="G3045" s="29" t="s">
        <v>8146</v>
      </c>
      <c r="H3045" s="110" t="s">
        <v>7207</v>
      </c>
    </row>
    <row r="3046" spans="1:8" ht="17.25" customHeight="1">
      <c r="A3046" s="27" t="s">
        <v>13</v>
      </c>
      <c r="B3046" s="33" t="s">
        <v>9351</v>
      </c>
      <c r="C3046" s="35" t="s">
        <v>61</v>
      </c>
      <c r="D3046" s="28" t="s">
        <v>3237</v>
      </c>
      <c r="E3046" s="107">
        <v>6.05</v>
      </c>
      <c r="F3046" s="27" t="s">
        <v>9</v>
      </c>
      <c r="G3046" s="29" t="s">
        <v>8146</v>
      </c>
      <c r="H3046" s="110" t="s">
        <v>7208</v>
      </c>
    </row>
    <row r="3047" spans="1:8" ht="17.25" customHeight="1">
      <c r="A3047" s="27" t="s">
        <v>13</v>
      </c>
      <c r="B3047" s="33" t="s">
        <v>9351</v>
      </c>
      <c r="C3047" s="35" t="s">
        <v>61</v>
      </c>
      <c r="D3047" s="28" t="s">
        <v>3238</v>
      </c>
      <c r="E3047" s="107">
        <v>7.2</v>
      </c>
      <c r="F3047" s="27" t="s">
        <v>9</v>
      </c>
      <c r="G3047" s="29" t="s">
        <v>8146</v>
      </c>
      <c r="H3047" s="110" t="s">
        <v>7209</v>
      </c>
    </row>
    <row r="3048" spans="1:8" ht="17.25" customHeight="1">
      <c r="A3048" s="27" t="s">
        <v>13</v>
      </c>
      <c r="B3048" s="33" t="s">
        <v>9351</v>
      </c>
      <c r="C3048" s="35" t="s">
        <v>61</v>
      </c>
      <c r="D3048" s="28" t="s">
        <v>3239</v>
      </c>
      <c r="E3048" s="107">
        <v>6.2333333333333334</v>
      </c>
      <c r="F3048" s="27" t="s">
        <v>9</v>
      </c>
      <c r="G3048" s="29" t="s">
        <v>8146</v>
      </c>
      <c r="H3048" s="110" t="s">
        <v>7210</v>
      </c>
    </row>
    <row r="3049" spans="1:8" ht="17.25" customHeight="1">
      <c r="A3049" s="27" t="s">
        <v>13</v>
      </c>
      <c r="B3049" s="33" t="s">
        <v>9351</v>
      </c>
      <c r="C3049" s="35" t="s">
        <v>61</v>
      </c>
      <c r="D3049" s="28" t="s">
        <v>3240</v>
      </c>
      <c r="E3049" s="107">
        <v>7.4</v>
      </c>
      <c r="F3049" s="27" t="s">
        <v>9</v>
      </c>
      <c r="G3049" s="29" t="s">
        <v>8146</v>
      </c>
      <c r="H3049" s="110" t="s">
        <v>7211</v>
      </c>
    </row>
    <row r="3050" spans="1:8" ht="17.25" customHeight="1">
      <c r="A3050" s="27" t="s">
        <v>13</v>
      </c>
      <c r="B3050" s="33" t="s">
        <v>9351</v>
      </c>
      <c r="C3050" s="35" t="s">
        <v>61</v>
      </c>
      <c r="D3050" s="28" t="s">
        <v>3241</v>
      </c>
      <c r="E3050" s="107">
        <v>6.7333333333333334</v>
      </c>
      <c r="F3050" s="27" t="s">
        <v>9</v>
      </c>
      <c r="G3050" s="29" t="s">
        <v>8146</v>
      </c>
      <c r="H3050" s="110" t="s">
        <v>7212</v>
      </c>
    </row>
    <row r="3051" spans="1:8" ht="17.25" customHeight="1">
      <c r="A3051" s="27" t="s">
        <v>13</v>
      </c>
      <c r="B3051" s="33" t="s">
        <v>9351</v>
      </c>
      <c r="C3051" s="35" t="s">
        <v>61</v>
      </c>
      <c r="D3051" s="28" t="s">
        <v>3242</v>
      </c>
      <c r="E3051" s="107">
        <v>5.833333333333333</v>
      </c>
      <c r="F3051" s="27" t="s">
        <v>9</v>
      </c>
      <c r="G3051" s="29" t="s">
        <v>8146</v>
      </c>
      <c r="H3051" s="110" t="s">
        <v>7213</v>
      </c>
    </row>
    <row r="3052" spans="1:8" ht="17.25" customHeight="1">
      <c r="A3052" s="27" t="s">
        <v>13</v>
      </c>
      <c r="B3052" s="33" t="s">
        <v>9351</v>
      </c>
      <c r="C3052" s="35" t="s">
        <v>61</v>
      </c>
      <c r="D3052" s="28" t="s">
        <v>3243</v>
      </c>
      <c r="E3052" s="107">
        <v>6.5</v>
      </c>
      <c r="F3052" s="27" t="s">
        <v>9</v>
      </c>
      <c r="G3052" s="29" t="s">
        <v>8146</v>
      </c>
      <c r="H3052" s="110" t="s">
        <v>7214</v>
      </c>
    </row>
    <row r="3053" spans="1:8" ht="17.25" customHeight="1">
      <c r="A3053" s="27" t="s">
        <v>13</v>
      </c>
      <c r="B3053" s="33" t="s">
        <v>9351</v>
      </c>
      <c r="C3053" s="35" t="s">
        <v>61</v>
      </c>
      <c r="D3053" s="28" t="s">
        <v>3244</v>
      </c>
      <c r="E3053" s="107">
        <v>7.333333333333333</v>
      </c>
      <c r="F3053" s="27" t="s">
        <v>9</v>
      </c>
      <c r="G3053" s="29" t="s">
        <v>8146</v>
      </c>
      <c r="H3053" s="110" t="s">
        <v>7215</v>
      </c>
    </row>
    <row r="3054" spans="1:8" ht="17.25" customHeight="1">
      <c r="A3054" s="27" t="s">
        <v>13</v>
      </c>
      <c r="B3054" s="33" t="s">
        <v>9351</v>
      </c>
      <c r="C3054" s="35" t="s">
        <v>61</v>
      </c>
      <c r="D3054" s="28" t="s">
        <v>3245</v>
      </c>
      <c r="E3054" s="107">
        <v>6.083333333333333</v>
      </c>
      <c r="F3054" s="27" t="s">
        <v>9</v>
      </c>
      <c r="G3054" s="29" t="s">
        <v>8146</v>
      </c>
      <c r="H3054" s="110" t="s">
        <v>7216</v>
      </c>
    </row>
    <row r="3055" spans="1:8" ht="17.25" customHeight="1">
      <c r="A3055" s="27" t="s">
        <v>13</v>
      </c>
      <c r="B3055" s="33" t="s">
        <v>9351</v>
      </c>
      <c r="C3055" s="35" t="s">
        <v>61</v>
      </c>
      <c r="D3055" s="28" t="s">
        <v>3246</v>
      </c>
      <c r="E3055" s="107">
        <v>6.4333333333333336</v>
      </c>
      <c r="F3055" s="27" t="s">
        <v>9</v>
      </c>
      <c r="G3055" s="29" t="s">
        <v>8146</v>
      </c>
      <c r="H3055" s="110" t="s">
        <v>7217</v>
      </c>
    </row>
    <row r="3056" spans="1:8" ht="17.25" customHeight="1">
      <c r="A3056" s="27" t="s">
        <v>13</v>
      </c>
      <c r="B3056" s="33" t="s">
        <v>9351</v>
      </c>
      <c r="C3056" s="35" t="s">
        <v>61</v>
      </c>
      <c r="D3056" s="28" t="s">
        <v>3247</v>
      </c>
      <c r="E3056" s="107">
        <v>7.166666666666667</v>
      </c>
      <c r="F3056" s="27" t="s">
        <v>9</v>
      </c>
      <c r="G3056" s="29" t="s">
        <v>8146</v>
      </c>
      <c r="H3056" s="110" t="s">
        <v>7218</v>
      </c>
    </row>
    <row r="3057" spans="1:8" ht="17.25" customHeight="1">
      <c r="A3057" s="27" t="s">
        <v>13</v>
      </c>
      <c r="B3057" s="33" t="s">
        <v>9351</v>
      </c>
      <c r="C3057" s="35" t="s">
        <v>61</v>
      </c>
      <c r="D3057" s="28" t="s">
        <v>3248</v>
      </c>
      <c r="E3057" s="107">
        <v>6.833333333333333</v>
      </c>
      <c r="F3057" s="27" t="s">
        <v>9</v>
      </c>
      <c r="G3057" s="29" t="s">
        <v>8146</v>
      </c>
      <c r="H3057" s="110" t="s">
        <v>7219</v>
      </c>
    </row>
    <row r="3058" spans="1:8" ht="17.25" customHeight="1">
      <c r="A3058" s="27" t="s">
        <v>13</v>
      </c>
      <c r="B3058" s="33" t="s">
        <v>9351</v>
      </c>
      <c r="C3058" s="35" t="s">
        <v>61</v>
      </c>
      <c r="D3058" s="28" t="s">
        <v>3249</v>
      </c>
      <c r="E3058" s="107">
        <v>6.9666666666666668</v>
      </c>
      <c r="F3058" s="27" t="s">
        <v>9</v>
      </c>
      <c r="G3058" s="29" t="s">
        <v>8146</v>
      </c>
      <c r="H3058" s="110" t="s">
        <v>7220</v>
      </c>
    </row>
    <row r="3059" spans="1:8" ht="17.25" customHeight="1">
      <c r="A3059" s="27" t="s">
        <v>13</v>
      </c>
      <c r="B3059" s="33" t="s">
        <v>9351</v>
      </c>
      <c r="C3059" s="35" t="s">
        <v>61</v>
      </c>
      <c r="D3059" s="28" t="s">
        <v>3250</v>
      </c>
      <c r="E3059" s="107">
        <v>6.1833333333333336</v>
      </c>
      <c r="F3059" s="27" t="s">
        <v>9</v>
      </c>
      <c r="G3059" s="29" t="s">
        <v>8146</v>
      </c>
      <c r="H3059" s="110" t="s">
        <v>7221</v>
      </c>
    </row>
    <row r="3060" spans="1:8" ht="17.25" customHeight="1">
      <c r="A3060" s="27" t="s">
        <v>13</v>
      </c>
      <c r="B3060" s="33" t="s">
        <v>9351</v>
      </c>
      <c r="C3060" s="35" t="s">
        <v>61</v>
      </c>
      <c r="D3060" s="28" t="s">
        <v>3251</v>
      </c>
      <c r="E3060" s="107">
        <v>6.4</v>
      </c>
      <c r="F3060" s="27" t="s">
        <v>9</v>
      </c>
      <c r="G3060" s="29" t="s">
        <v>8146</v>
      </c>
      <c r="H3060" s="110" t="s">
        <v>7222</v>
      </c>
    </row>
    <row r="3061" spans="1:8" ht="17.25" customHeight="1">
      <c r="A3061" s="27" t="s">
        <v>13</v>
      </c>
      <c r="B3061" s="33" t="s">
        <v>9351</v>
      </c>
      <c r="C3061" s="35" t="s">
        <v>61</v>
      </c>
      <c r="D3061" s="28" t="s">
        <v>3252</v>
      </c>
      <c r="E3061" s="107">
        <v>6.583333333333333</v>
      </c>
      <c r="F3061" s="27" t="s">
        <v>9</v>
      </c>
      <c r="G3061" s="29" t="s">
        <v>8146</v>
      </c>
      <c r="H3061" s="110" t="s">
        <v>7223</v>
      </c>
    </row>
    <row r="3062" spans="1:8" ht="17.25" customHeight="1">
      <c r="A3062" s="27" t="s">
        <v>13</v>
      </c>
      <c r="B3062" s="33" t="s">
        <v>9351</v>
      </c>
      <c r="C3062" s="35" t="s">
        <v>61</v>
      </c>
      <c r="D3062" s="28" t="s">
        <v>3253</v>
      </c>
      <c r="E3062" s="107">
        <v>6.7666666666666666</v>
      </c>
      <c r="F3062" s="27" t="s">
        <v>9</v>
      </c>
      <c r="G3062" s="29" t="s">
        <v>8146</v>
      </c>
      <c r="H3062" s="110" t="s">
        <v>7224</v>
      </c>
    </row>
    <row r="3063" spans="1:8" ht="17.25" customHeight="1">
      <c r="A3063" s="27" t="s">
        <v>13</v>
      </c>
      <c r="B3063" s="33" t="s">
        <v>9351</v>
      </c>
      <c r="C3063" s="35" t="s">
        <v>61</v>
      </c>
      <c r="D3063" s="28" t="s">
        <v>3254</v>
      </c>
      <c r="E3063" s="107">
        <v>6.7833333333333332</v>
      </c>
      <c r="F3063" s="27" t="s">
        <v>9</v>
      </c>
      <c r="G3063" s="29" t="s">
        <v>8146</v>
      </c>
      <c r="H3063" s="110" t="s">
        <v>7225</v>
      </c>
    </row>
    <row r="3064" spans="1:8" ht="17.25" customHeight="1">
      <c r="A3064" s="27" t="s">
        <v>13</v>
      </c>
      <c r="B3064" s="33" t="s">
        <v>9351</v>
      </c>
      <c r="C3064" s="35" t="s">
        <v>61</v>
      </c>
      <c r="D3064" s="28" t="s">
        <v>3255</v>
      </c>
      <c r="E3064" s="107">
        <v>5.9333333333333336</v>
      </c>
      <c r="F3064" s="27" t="s">
        <v>9</v>
      </c>
      <c r="G3064" s="29" t="s">
        <v>8146</v>
      </c>
      <c r="H3064" s="110" t="s">
        <v>7226</v>
      </c>
    </row>
    <row r="3065" spans="1:8" ht="17.25" customHeight="1">
      <c r="A3065" s="27" t="s">
        <v>13</v>
      </c>
      <c r="B3065" s="33" t="s">
        <v>9351</v>
      </c>
      <c r="C3065" s="35" t="s">
        <v>61</v>
      </c>
      <c r="D3065" s="28" t="s">
        <v>3256</v>
      </c>
      <c r="E3065" s="107">
        <v>5.9</v>
      </c>
      <c r="F3065" s="27" t="s">
        <v>9</v>
      </c>
      <c r="G3065" s="29" t="s">
        <v>8146</v>
      </c>
      <c r="H3065" s="110" t="s">
        <v>7227</v>
      </c>
    </row>
    <row r="3066" spans="1:8" ht="17.25" customHeight="1">
      <c r="A3066" s="27" t="s">
        <v>13</v>
      </c>
      <c r="B3066" s="33" t="s">
        <v>9351</v>
      </c>
      <c r="C3066" s="35" t="s">
        <v>61</v>
      </c>
      <c r="D3066" s="28" t="s">
        <v>3257</v>
      </c>
      <c r="E3066" s="107">
        <v>6.4333333333333336</v>
      </c>
      <c r="F3066" s="27" t="s">
        <v>9</v>
      </c>
      <c r="G3066" s="29" t="s">
        <v>8146</v>
      </c>
      <c r="H3066" s="110" t="s">
        <v>7228</v>
      </c>
    </row>
    <row r="3067" spans="1:8" ht="17.25" customHeight="1">
      <c r="A3067" s="27" t="s">
        <v>13</v>
      </c>
      <c r="B3067" s="33" t="s">
        <v>9359</v>
      </c>
      <c r="C3067" s="35" t="s">
        <v>129</v>
      </c>
      <c r="D3067" s="28" t="s">
        <v>3258</v>
      </c>
      <c r="E3067" s="107">
        <v>7.5166666666666666</v>
      </c>
      <c r="F3067" s="27" t="s">
        <v>9</v>
      </c>
      <c r="G3067" s="29" t="s">
        <v>8146</v>
      </c>
      <c r="H3067" s="110" t="s">
        <v>7229</v>
      </c>
    </row>
    <row r="3068" spans="1:8" ht="17.25" customHeight="1">
      <c r="A3068" s="27" t="s">
        <v>13</v>
      </c>
      <c r="B3068" s="33" t="s">
        <v>9359</v>
      </c>
      <c r="C3068" s="35" t="s">
        <v>129</v>
      </c>
      <c r="D3068" s="28" t="s">
        <v>9391</v>
      </c>
      <c r="E3068" s="107">
        <v>6.9833333333333334</v>
      </c>
      <c r="F3068" s="27" t="s">
        <v>9</v>
      </c>
      <c r="G3068" s="29" t="s">
        <v>8146</v>
      </c>
      <c r="H3068" s="110" t="s">
        <v>7230</v>
      </c>
    </row>
    <row r="3069" spans="1:8" ht="17.25" customHeight="1">
      <c r="A3069" s="27" t="s">
        <v>13</v>
      </c>
      <c r="B3069" s="33" t="s">
        <v>9359</v>
      </c>
      <c r="C3069" s="35" t="s">
        <v>129</v>
      </c>
      <c r="D3069" s="28" t="s">
        <v>3259</v>
      </c>
      <c r="E3069" s="107">
        <v>6.8</v>
      </c>
      <c r="F3069" s="27" t="s">
        <v>9</v>
      </c>
      <c r="G3069" s="29" t="s">
        <v>8146</v>
      </c>
      <c r="H3069" s="110" t="s">
        <v>7231</v>
      </c>
    </row>
    <row r="3070" spans="1:8" ht="17.25" customHeight="1">
      <c r="A3070" s="27" t="s">
        <v>13</v>
      </c>
      <c r="B3070" s="33" t="s">
        <v>9359</v>
      </c>
      <c r="C3070" s="35" t="s">
        <v>129</v>
      </c>
      <c r="D3070" s="28" t="s">
        <v>3260</v>
      </c>
      <c r="E3070" s="107">
        <v>5.7166666666666668</v>
      </c>
      <c r="F3070" s="27" t="s">
        <v>9</v>
      </c>
      <c r="G3070" s="29" t="s">
        <v>8146</v>
      </c>
      <c r="H3070" s="110" t="s">
        <v>7232</v>
      </c>
    </row>
    <row r="3071" spans="1:8" ht="17.25" customHeight="1">
      <c r="A3071" s="27" t="s">
        <v>13</v>
      </c>
      <c r="B3071" s="33" t="s">
        <v>9359</v>
      </c>
      <c r="C3071" s="35" t="s">
        <v>129</v>
      </c>
      <c r="D3071" s="28" t="s">
        <v>3261</v>
      </c>
      <c r="E3071" s="107">
        <v>7.0333333333333332</v>
      </c>
      <c r="F3071" s="27" t="s">
        <v>9</v>
      </c>
      <c r="G3071" s="29" t="s">
        <v>8146</v>
      </c>
      <c r="H3071" s="110" t="s">
        <v>7233</v>
      </c>
    </row>
    <row r="3072" spans="1:8" ht="17.25" customHeight="1">
      <c r="A3072" s="27" t="s">
        <v>16876</v>
      </c>
      <c r="B3072" s="33" t="s">
        <v>9359</v>
      </c>
      <c r="C3072" s="35" t="s">
        <v>129</v>
      </c>
      <c r="D3072" s="28" t="s">
        <v>3262</v>
      </c>
      <c r="E3072" s="107">
        <v>7.7833333333333332</v>
      </c>
      <c r="F3072" s="27" t="s">
        <v>9</v>
      </c>
      <c r="G3072" s="29" t="s">
        <v>8146</v>
      </c>
      <c r="H3072" s="110" t="s">
        <v>7234</v>
      </c>
    </row>
    <row r="3073" spans="1:8" ht="17.25" customHeight="1">
      <c r="A3073" s="27" t="s">
        <v>22</v>
      </c>
      <c r="B3073" s="33" t="s">
        <v>9349</v>
      </c>
      <c r="C3073" s="35" t="s">
        <v>174</v>
      </c>
      <c r="D3073" s="28" t="s">
        <v>3263</v>
      </c>
      <c r="E3073" s="107">
        <v>6.8166666666666664</v>
      </c>
      <c r="F3073" s="27" t="s">
        <v>9</v>
      </c>
      <c r="G3073" s="29" t="s">
        <v>8146</v>
      </c>
      <c r="H3073" s="110" t="s">
        <v>7235</v>
      </c>
    </row>
    <row r="3074" spans="1:8" ht="17.25" customHeight="1">
      <c r="A3074" s="27" t="s">
        <v>22</v>
      </c>
      <c r="B3074" s="33" t="s">
        <v>9349</v>
      </c>
      <c r="C3074" s="35" t="s">
        <v>174</v>
      </c>
      <c r="D3074" s="28" t="s">
        <v>3264</v>
      </c>
      <c r="E3074" s="107">
        <v>6.35</v>
      </c>
      <c r="F3074" s="27" t="s">
        <v>9</v>
      </c>
      <c r="G3074" s="29" t="s">
        <v>8146</v>
      </c>
      <c r="H3074" s="110" t="s">
        <v>7236</v>
      </c>
    </row>
    <row r="3075" spans="1:8" ht="17.25" customHeight="1">
      <c r="A3075" s="27" t="s">
        <v>22</v>
      </c>
      <c r="B3075" s="33" t="s">
        <v>9349</v>
      </c>
      <c r="C3075" s="35" t="s">
        <v>174</v>
      </c>
      <c r="D3075" s="28" t="s">
        <v>3265</v>
      </c>
      <c r="E3075" s="107">
        <v>6.416666666666667</v>
      </c>
      <c r="F3075" s="27" t="s">
        <v>9</v>
      </c>
      <c r="G3075" s="29" t="s">
        <v>8146</v>
      </c>
      <c r="H3075" s="110" t="s">
        <v>7237</v>
      </c>
    </row>
    <row r="3076" spans="1:8" ht="17.25" customHeight="1">
      <c r="A3076" s="27" t="s">
        <v>22</v>
      </c>
      <c r="B3076" s="33" t="s">
        <v>9349</v>
      </c>
      <c r="C3076" s="35" t="s">
        <v>174</v>
      </c>
      <c r="D3076" s="28" t="s">
        <v>3266</v>
      </c>
      <c r="E3076" s="107">
        <v>7.1</v>
      </c>
      <c r="F3076" s="27" t="s">
        <v>9</v>
      </c>
      <c r="G3076" s="29" t="s">
        <v>8146</v>
      </c>
      <c r="H3076" s="110" t="s">
        <v>7238</v>
      </c>
    </row>
    <row r="3077" spans="1:8" ht="17.25" customHeight="1">
      <c r="A3077" s="27" t="s">
        <v>22</v>
      </c>
      <c r="B3077" s="33" t="s">
        <v>9349</v>
      </c>
      <c r="C3077" s="35" t="s">
        <v>174</v>
      </c>
      <c r="D3077" s="28" t="s">
        <v>3267</v>
      </c>
      <c r="E3077" s="107">
        <v>6.7166666666666668</v>
      </c>
      <c r="F3077" s="27" t="s">
        <v>9</v>
      </c>
      <c r="G3077" s="29" t="s">
        <v>8146</v>
      </c>
      <c r="H3077" s="110" t="s">
        <v>7239</v>
      </c>
    </row>
    <row r="3078" spans="1:8" ht="17.25" customHeight="1">
      <c r="A3078" s="27" t="s">
        <v>22</v>
      </c>
      <c r="B3078" s="33" t="s">
        <v>9349</v>
      </c>
      <c r="C3078" s="35" t="s">
        <v>174</v>
      </c>
      <c r="D3078" s="28" t="s">
        <v>3268</v>
      </c>
      <c r="E3078" s="107">
        <v>6.6333333333333337</v>
      </c>
      <c r="F3078" s="27" t="s">
        <v>9</v>
      </c>
      <c r="G3078" s="29" t="s">
        <v>8146</v>
      </c>
      <c r="H3078" s="110" t="s">
        <v>7240</v>
      </c>
    </row>
    <row r="3079" spans="1:8" ht="17.25" customHeight="1">
      <c r="A3079" s="27" t="s">
        <v>22</v>
      </c>
      <c r="B3079" s="33" t="s">
        <v>9349</v>
      </c>
      <c r="C3079" s="35" t="s">
        <v>174</v>
      </c>
      <c r="D3079" s="28" t="s">
        <v>3269</v>
      </c>
      <c r="E3079" s="107">
        <v>6.8166666666666664</v>
      </c>
      <c r="F3079" s="27" t="s">
        <v>9</v>
      </c>
      <c r="G3079" s="29" t="s">
        <v>8146</v>
      </c>
      <c r="H3079" s="110" t="s">
        <v>7241</v>
      </c>
    </row>
    <row r="3080" spans="1:8" ht="17.25" customHeight="1">
      <c r="A3080" s="27" t="s">
        <v>22</v>
      </c>
      <c r="B3080" s="33" t="s">
        <v>9349</v>
      </c>
      <c r="C3080" s="35" t="s">
        <v>174</v>
      </c>
      <c r="D3080" s="28" t="s">
        <v>3270</v>
      </c>
      <c r="E3080" s="107">
        <v>5.6166666666666663</v>
      </c>
      <c r="F3080" s="27" t="s">
        <v>9</v>
      </c>
      <c r="G3080" s="29" t="s">
        <v>8146</v>
      </c>
      <c r="H3080" s="110" t="s">
        <v>7242</v>
      </c>
    </row>
    <row r="3081" spans="1:8" ht="17.25" customHeight="1">
      <c r="A3081" s="27" t="s">
        <v>22</v>
      </c>
      <c r="B3081" s="33" t="s">
        <v>9349</v>
      </c>
      <c r="C3081" s="35" t="s">
        <v>174</v>
      </c>
      <c r="D3081" s="28" t="s">
        <v>3271</v>
      </c>
      <c r="E3081" s="107">
        <v>7.4</v>
      </c>
      <c r="F3081" s="27" t="s">
        <v>9</v>
      </c>
      <c r="G3081" s="29" t="s">
        <v>8146</v>
      </c>
      <c r="H3081" s="110" t="s">
        <v>7243</v>
      </c>
    </row>
    <row r="3082" spans="1:8" ht="17.25" customHeight="1">
      <c r="A3082" s="27" t="s">
        <v>22</v>
      </c>
      <c r="B3082" s="33" t="s">
        <v>9349</v>
      </c>
      <c r="C3082" s="35" t="s">
        <v>174</v>
      </c>
      <c r="D3082" s="28" t="s">
        <v>3272</v>
      </c>
      <c r="E3082" s="107">
        <v>6.7</v>
      </c>
      <c r="F3082" s="27" t="s">
        <v>9</v>
      </c>
      <c r="G3082" s="29" t="s">
        <v>8146</v>
      </c>
      <c r="H3082" s="110" t="s">
        <v>7244</v>
      </c>
    </row>
    <row r="3083" spans="1:8" ht="17.25" customHeight="1">
      <c r="A3083" s="27" t="s">
        <v>22</v>
      </c>
      <c r="B3083" s="33" t="s">
        <v>9349</v>
      </c>
      <c r="C3083" s="35" t="s">
        <v>174</v>
      </c>
      <c r="D3083" s="28" t="s">
        <v>3273</v>
      </c>
      <c r="E3083" s="107">
        <v>6.1833333333333336</v>
      </c>
      <c r="F3083" s="27" t="s">
        <v>9</v>
      </c>
      <c r="G3083" s="29" t="s">
        <v>8146</v>
      </c>
      <c r="H3083" s="110" t="s">
        <v>7245</v>
      </c>
    </row>
    <row r="3084" spans="1:8" ht="17.25" customHeight="1">
      <c r="A3084" s="27" t="s">
        <v>22</v>
      </c>
      <c r="B3084" s="33" t="s">
        <v>9349</v>
      </c>
      <c r="C3084" s="35" t="s">
        <v>174</v>
      </c>
      <c r="D3084" s="28" t="s">
        <v>3274</v>
      </c>
      <c r="E3084" s="107">
        <v>7.0166666666666666</v>
      </c>
      <c r="F3084" s="27" t="s">
        <v>9</v>
      </c>
      <c r="G3084" s="29" t="s">
        <v>8146</v>
      </c>
      <c r="H3084" s="110" t="s">
        <v>7246</v>
      </c>
    </row>
    <row r="3085" spans="1:8" ht="17.25" customHeight="1">
      <c r="A3085" s="27" t="s">
        <v>13</v>
      </c>
      <c r="B3085" s="33" t="s">
        <v>9351</v>
      </c>
      <c r="C3085" s="35" t="s">
        <v>175</v>
      </c>
      <c r="D3085" s="28" t="s">
        <v>3275</v>
      </c>
      <c r="E3085" s="107">
        <v>7.9833333333333334</v>
      </c>
      <c r="F3085" s="27" t="s">
        <v>9</v>
      </c>
      <c r="G3085" s="29" t="s">
        <v>8146</v>
      </c>
      <c r="H3085" s="110" t="s">
        <v>7247</v>
      </c>
    </row>
    <row r="3086" spans="1:8" ht="17.25" customHeight="1">
      <c r="A3086" s="27" t="s">
        <v>13</v>
      </c>
      <c r="B3086" s="33" t="s">
        <v>9348</v>
      </c>
      <c r="C3086" s="35" t="s">
        <v>175</v>
      </c>
      <c r="D3086" s="28" t="s">
        <v>3276</v>
      </c>
      <c r="E3086" s="107">
        <v>7.0333333333333332</v>
      </c>
      <c r="F3086" s="27" t="s">
        <v>9</v>
      </c>
      <c r="G3086" s="29" t="s">
        <v>8146</v>
      </c>
      <c r="H3086" s="110" t="s">
        <v>7248</v>
      </c>
    </row>
    <row r="3087" spans="1:8" ht="17.25" customHeight="1">
      <c r="A3087" s="27" t="s">
        <v>13</v>
      </c>
      <c r="B3087" s="33" t="s">
        <v>9351</v>
      </c>
      <c r="C3087" s="35" t="s">
        <v>175</v>
      </c>
      <c r="D3087" s="28" t="s">
        <v>3277</v>
      </c>
      <c r="E3087" s="107">
        <v>7.0166666666666666</v>
      </c>
      <c r="F3087" s="27" t="s">
        <v>9</v>
      </c>
      <c r="G3087" s="29" t="s">
        <v>8146</v>
      </c>
      <c r="H3087" s="110" t="s">
        <v>7249</v>
      </c>
    </row>
    <row r="3088" spans="1:8" ht="17.25" customHeight="1">
      <c r="A3088" s="27" t="s">
        <v>13</v>
      </c>
      <c r="B3088" s="33" t="s">
        <v>9351</v>
      </c>
      <c r="C3088" s="35" t="s">
        <v>175</v>
      </c>
      <c r="D3088" s="28" t="s">
        <v>3278</v>
      </c>
      <c r="E3088" s="107">
        <v>7.5</v>
      </c>
      <c r="F3088" s="27" t="s">
        <v>9</v>
      </c>
      <c r="G3088" s="29" t="s">
        <v>8146</v>
      </c>
      <c r="H3088" s="110" t="s">
        <v>7250</v>
      </c>
    </row>
    <row r="3089" spans="1:8" ht="17.25" customHeight="1">
      <c r="A3089" s="27" t="s">
        <v>13</v>
      </c>
      <c r="B3089" s="33" t="s">
        <v>9351</v>
      </c>
      <c r="C3089" s="35" t="s">
        <v>175</v>
      </c>
      <c r="D3089" s="28" t="s">
        <v>3279</v>
      </c>
      <c r="E3089" s="107">
        <v>6.7833333333333332</v>
      </c>
      <c r="F3089" s="27" t="s">
        <v>9</v>
      </c>
      <c r="G3089" s="29" t="s">
        <v>8146</v>
      </c>
      <c r="H3089" s="110" t="s">
        <v>7251</v>
      </c>
    </row>
    <row r="3090" spans="1:8" ht="17.25" customHeight="1">
      <c r="A3090" s="27" t="s">
        <v>13</v>
      </c>
      <c r="B3090" s="33" t="s">
        <v>9351</v>
      </c>
      <c r="C3090" s="35" t="s">
        <v>175</v>
      </c>
      <c r="D3090" s="28" t="s">
        <v>3280</v>
      </c>
      <c r="E3090" s="107">
        <v>6.6</v>
      </c>
      <c r="F3090" s="27" t="s">
        <v>9</v>
      </c>
      <c r="G3090" s="29" t="s">
        <v>8146</v>
      </c>
      <c r="H3090" s="110" t="s">
        <v>7252</v>
      </c>
    </row>
    <row r="3091" spans="1:8" ht="17.25" customHeight="1">
      <c r="A3091" s="27" t="s">
        <v>13</v>
      </c>
      <c r="B3091" s="33" t="s">
        <v>9351</v>
      </c>
      <c r="C3091" s="35" t="s">
        <v>175</v>
      </c>
      <c r="D3091" s="28" t="s">
        <v>3281</v>
      </c>
      <c r="E3091" s="107">
        <v>7.45</v>
      </c>
      <c r="F3091" s="27" t="s">
        <v>9</v>
      </c>
      <c r="G3091" s="29" t="s">
        <v>8146</v>
      </c>
      <c r="H3091" s="110" t="s">
        <v>7253</v>
      </c>
    </row>
    <row r="3092" spans="1:8" ht="17.25" customHeight="1">
      <c r="A3092" s="27" t="s">
        <v>13</v>
      </c>
      <c r="B3092" s="33" t="s">
        <v>9351</v>
      </c>
      <c r="C3092" s="35" t="s">
        <v>175</v>
      </c>
      <c r="D3092" s="28" t="s">
        <v>3282</v>
      </c>
      <c r="E3092" s="107">
        <v>6.6</v>
      </c>
      <c r="F3092" s="27" t="s">
        <v>9</v>
      </c>
      <c r="G3092" s="29" t="s">
        <v>8146</v>
      </c>
      <c r="H3092" s="110" t="s">
        <v>7254</v>
      </c>
    </row>
    <row r="3093" spans="1:8" ht="17.25" customHeight="1">
      <c r="A3093" s="27" t="s">
        <v>13</v>
      </c>
      <c r="B3093" s="33" t="s">
        <v>9351</v>
      </c>
      <c r="C3093" s="35" t="s">
        <v>175</v>
      </c>
      <c r="D3093" s="28" t="s">
        <v>3283</v>
      </c>
      <c r="E3093" s="107">
        <v>5.9333333333333336</v>
      </c>
      <c r="F3093" s="27" t="s">
        <v>9</v>
      </c>
      <c r="G3093" s="29" t="s">
        <v>8146</v>
      </c>
      <c r="H3093" s="110" t="s">
        <v>7255</v>
      </c>
    </row>
    <row r="3094" spans="1:8" ht="17.25" customHeight="1">
      <c r="A3094" s="27" t="s">
        <v>13</v>
      </c>
      <c r="B3094" s="33" t="s">
        <v>9351</v>
      </c>
      <c r="C3094" s="35" t="s">
        <v>175</v>
      </c>
      <c r="D3094" s="28" t="s">
        <v>3284</v>
      </c>
      <c r="E3094" s="107">
        <v>6.7833333333333332</v>
      </c>
      <c r="F3094" s="27" t="s">
        <v>9</v>
      </c>
      <c r="G3094" s="29" t="s">
        <v>8146</v>
      </c>
      <c r="H3094" s="110" t="s">
        <v>7256</v>
      </c>
    </row>
    <row r="3095" spans="1:8" ht="17.25" customHeight="1">
      <c r="A3095" s="27" t="s">
        <v>13</v>
      </c>
      <c r="B3095" s="33" t="s">
        <v>9351</v>
      </c>
      <c r="C3095" s="35" t="s">
        <v>175</v>
      </c>
      <c r="D3095" s="28" t="s">
        <v>3285</v>
      </c>
      <c r="E3095" s="107">
        <v>5.0166666666666666</v>
      </c>
      <c r="F3095" s="27" t="s">
        <v>9</v>
      </c>
      <c r="G3095" s="29" t="s">
        <v>8146</v>
      </c>
      <c r="H3095" s="110" t="s">
        <v>7257</v>
      </c>
    </row>
    <row r="3096" spans="1:8" ht="17.25" customHeight="1">
      <c r="A3096" s="27" t="s">
        <v>13</v>
      </c>
      <c r="B3096" s="33" t="s">
        <v>9351</v>
      </c>
      <c r="C3096" s="35" t="s">
        <v>175</v>
      </c>
      <c r="D3096" s="28" t="s">
        <v>3286</v>
      </c>
      <c r="E3096" s="107">
        <v>5.7666666666666666</v>
      </c>
      <c r="F3096" s="27" t="s">
        <v>9</v>
      </c>
      <c r="G3096" s="29" t="s">
        <v>8146</v>
      </c>
      <c r="H3096" s="110" t="s">
        <v>7258</v>
      </c>
    </row>
    <row r="3097" spans="1:8" ht="17.25" customHeight="1">
      <c r="A3097" s="27" t="s">
        <v>13</v>
      </c>
      <c r="B3097" s="33" t="s">
        <v>9351</v>
      </c>
      <c r="C3097" s="35" t="s">
        <v>175</v>
      </c>
      <c r="D3097" s="28" t="s">
        <v>3287</v>
      </c>
      <c r="E3097" s="107">
        <v>6.2166666666666668</v>
      </c>
      <c r="F3097" s="27" t="s">
        <v>9</v>
      </c>
      <c r="G3097" s="29" t="s">
        <v>8146</v>
      </c>
      <c r="H3097" s="110" t="s">
        <v>7259</v>
      </c>
    </row>
    <row r="3098" spans="1:8" ht="17.25" customHeight="1">
      <c r="A3098" s="27" t="s">
        <v>13</v>
      </c>
      <c r="B3098" s="33" t="s">
        <v>9351</v>
      </c>
      <c r="C3098" s="35" t="s">
        <v>175</v>
      </c>
      <c r="D3098" s="28" t="s">
        <v>3288</v>
      </c>
      <c r="E3098" s="107">
        <v>5.583333333333333</v>
      </c>
      <c r="F3098" s="27" t="s">
        <v>9</v>
      </c>
      <c r="G3098" s="29" t="s">
        <v>8146</v>
      </c>
      <c r="H3098" s="110" t="s">
        <v>7260</v>
      </c>
    </row>
    <row r="3099" spans="1:8" ht="17.25" customHeight="1">
      <c r="A3099" s="27" t="s">
        <v>13</v>
      </c>
      <c r="B3099" s="33" t="s">
        <v>9351</v>
      </c>
      <c r="C3099" s="35" t="s">
        <v>175</v>
      </c>
      <c r="D3099" s="28" t="s">
        <v>3289</v>
      </c>
      <c r="E3099" s="107">
        <v>6.3166666666666664</v>
      </c>
      <c r="F3099" s="27" t="s">
        <v>9</v>
      </c>
      <c r="G3099" s="29" t="s">
        <v>8146</v>
      </c>
      <c r="H3099" s="110" t="s">
        <v>7261</v>
      </c>
    </row>
    <row r="3100" spans="1:8" ht="17.25" customHeight="1">
      <c r="A3100" s="27" t="s">
        <v>13</v>
      </c>
      <c r="B3100" s="33" t="s">
        <v>9351</v>
      </c>
      <c r="C3100" s="35" t="s">
        <v>175</v>
      </c>
      <c r="D3100" s="28" t="s">
        <v>3290</v>
      </c>
      <c r="E3100" s="107">
        <v>7.0166666666666666</v>
      </c>
      <c r="F3100" s="27" t="s">
        <v>9</v>
      </c>
      <c r="G3100" s="29" t="s">
        <v>8146</v>
      </c>
      <c r="H3100" s="110" t="s">
        <v>7262</v>
      </c>
    </row>
    <row r="3101" spans="1:8" ht="17.25" customHeight="1">
      <c r="A3101" s="27" t="s">
        <v>16877</v>
      </c>
      <c r="B3101" s="33" t="s">
        <v>9357</v>
      </c>
      <c r="C3101" s="35" t="s">
        <v>175</v>
      </c>
      <c r="D3101" s="28" t="s">
        <v>3291</v>
      </c>
      <c r="E3101" s="107">
        <v>5.85</v>
      </c>
      <c r="F3101" s="27" t="s">
        <v>9</v>
      </c>
      <c r="G3101" s="29" t="s">
        <v>8146</v>
      </c>
      <c r="H3101" s="110" t="s">
        <v>7263</v>
      </c>
    </row>
    <row r="3102" spans="1:8" ht="17.25" customHeight="1">
      <c r="A3102" s="27" t="s">
        <v>22</v>
      </c>
      <c r="B3102" s="33" t="s">
        <v>9349</v>
      </c>
      <c r="C3102" s="35" t="s">
        <v>91</v>
      </c>
      <c r="D3102" s="28" t="s">
        <v>3292</v>
      </c>
      <c r="E3102" s="107">
        <v>7.1833333333333336</v>
      </c>
      <c r="F3102" s="27" t="s">
        <v>9</v>
      </c>
      <c r="G3102" s="29" t="s">
        <v>8146</v>
      </c>
      <c r="H3102" s="110" t="s">
        <v>7264</v>
      </c>
    </row>
    <row r="3103" spans="1:8" ht="17.25" customHeight="1">
      <c r="A3103" s="27" t="s">
        <v>22</v>
      </c>
      <c r="B3103" s="33" t="s">
        <v>9349</v>
      </c>
      <c r="C3103" s="35" t="s">
        <v>91</v>
      </c>
      <c r="D3103" s="28" t="s">
        <v>3293</v>
      </c>
      <c r="E3103" s="107">
        <v>8.1666666666666661</v>
      </c>
      <c r="F3103" s="27" t="s">
        <v>9</v>
      </c>
      <c r="G3103" s="29" t="s">
        <v>8146</v>
      </c>
      <c r="H3103" s="110" t="s">
        <v>7265</v>
      </c>
    </row>
    <row r="3104" spans="1:8" ht="17.25" customHeight="1">
      <c r="A3104" s="27" t="s">
        <v>22</v>
      </c>
      <c r="B3104" s="33" t="s">
        <v>9349</v>
      </c>
      <c r="C3104" s="35" t="s">
        <v>91</v>
      </c>
      <c r="D3104" s="28" t="s">
        <v>3294</v>
      </c>
      <c r="E3104" s="107">
        <v>8.0333333333333332</v>
      </c>
      <c r="F3104" s="27" t="s">
        <v>9</v>
      </c>
      <c r="G3104" s="29" t="s">
        <v>8146</v>
      </c>
      <c r="H3104" s="110" t="s">
        <v>7266</v>
      </c>
    </row>
    <row r="3105" spans="1:8" ht="17.25" customHeight="1">
      <c r="A3105" s="27" t="s">
        <v>22</v>
      </c>
      <c r="B3105" s="33" t="s">
        <v>9349</v>
      </c>
      <c r="C3105" s="35" t="s">
        <v>91</v>
      </c>
      <c r="D3105" s="28" t="s">
        <v>3295</v>
      </c>
      <c r="E3105" s="107">
        <v>7.0666666666666664</v>
      </c>
      <c r="F3105" s="27" t="s">
        <v>9</v>
      </c>
      <c r="G3105" s="29" t="s">
        <v>8146</v>
      </c>
      <c r="H3105" s="110" t="s">
        <v>7267</v>
      </c>
    </row>
    <row r="3106" spans="1:8" ht="17.25" customHeight="1">
      <c r="A3106" s="27" t="s">
        <v>22</v>
      </c>
      <c r="B3106" s="33" t="s">
        <v>9349</v>
      </c>
      <c r="C3106" s="35" t="s">
        <v>91</v>
      </c>
      <c r="D3106" s="28" t="s">
        <v>3296</v>
      </c>
      <c r="E3106" s="107">
        <v>6.7833333333333332</v>
      </c>
      <c r="F3106" s="27" t="s">
        <v>9</v>
      </c>
      <c r="G3106" s="29" t="s">
        <v>8146</v>
      </c>
      <c r="H3106" s="110" t="s">
        <v>7268</v>
      </c>
    </row>
    <row r="3107" spans="1:8" ht="17.25" customHeight="1">
      <c r="A3107" s="27" t="s">
        <v>22</v>
      </c>
      <c r="B3107" s="33" t="s">
        <v>9349</v>
      </c>
      <c r="C3107" s="35" t="s">
        <v>91</v>
      </c>
      <c r="D3107" s="28" t="s">
        <v>3297</v>
      </c>
      <c r="E3107" s="107">
        <v>7.2</v>
      </c>
      <c r="F3107" s="27" t="s">
        <v>9</v>
      </c>
      <c r="G3107" s="29" t="s">
        <v>8146</v>
      </c>
      <c r="H3107" s="110" t="s">
        <v>7269</v>
      </c>
    </row>
    <row r="3108" spans="1:8" ht="17.25" customHeight="1">
      <c r="A3108" s="27" t="s">
        <v>22</v>
      </c>
      <c r="B3108" s="33" t="s">
        <v>9349</v>
      </c>
      <c r="C3108" s="35" t="s">
        <v>91</v>
      </c>
      <c r="D3108" s="28" t="s">
        <v>3298</v>
      </c>
      <c r="E3108" s="107">
        <v>7.05</v>
      </c>
      <c r="F3108" s="27" t="s">
        <v>9</v>
      </c>
      <c r="G3108" s="29" t="s">
        <v>8146</v>
      </c>
      <c r="H3108" s="110" t="s">
        <v>7270</v>
      </c>
    </row>
    <row r="3109" spans="1:8" ht="17.25" customHeight="1">
      <c r="A3109" s="27" t="s">
        <v>22</v>
      </c>
      <c r="B3109" s="33" t="s">
        <v>9349</v>
      </c>
      <c r="C3109" s="35" t="s">
        <v>91</v>
      </c>
      <c r="D3109" s="28" t="s">
        <v>3299</v>
      </c>
      <c r="E3109" s="107">
        <v>7.2333333333333334</v>
      </c>
      <c r="F3109" s="27" t="s">
        <v>9</v>
      </c>
      <c r="G3109" s="29" t="s">
        <v>8146</v>
      </c>
      <c r="H3109" s="110" t="s">
        <v>7271</v>
      </c>
    </row>
    <row r="3110" spans="1:8" ht="17.25" customHeight="1">
      <c r="A3110" s="27" t="s">
        <v>22</v>
      </c>
      <c r="B3110" s="33" t="s">
        <v>9349</v>
      </c>
      <c r="C3110" s="35" t="s">
        <v>91</v>
      </c>
      <c r="D3110" s="28" t="s">
        <v>3300</v>
      </c>
      <c r="E3110" s="107">
        <v>6.5666666666666664</v>
      </c>
      <c r="F3110" s="27" t="s">
        <v>9</v>
      </c>
      <c r="G3110" s="29" t="s">
        <v>8146</v>
      </c>
      <c r="H3110" s="110" t="s">
        <v>7272</v>
      </c>
    </row>
    <row r="3111" spans="1:8" ht="17.25" customHeight="1">
      <c r="A3111" s="27" t="s">
        <v>22</v>
      </c>
      <c r="B3111" s="33" t="s">
        <v>9349</v>
      </c>
      <c r="C3111" s="35" t="s">
        <v>91</v>
      </c>
      <c r="D3111" s="28" t="s">
        <v>3301</v>
      </c>
      <c r="E3111" s="107">
        <v>6.4</v>
      </c>
      <c r="F3111" s="27" t="s">
        <v>9</v>
      </c>
      <c r="G3111" s="29" t="s">
        <v>8146</v>
      </c>
      <c r="H3111" s="110" t="s">
        <v>7273</v>
      </c>
    </row>
    <row r="3112" spans="1:8" ht="17.25" customHeight="1">
      <c r="A3112" s="27" t="s">
        <v>22</v>
      </c>
      <c r="B3112" s="33" t="s">
        <v>9349</v>
      </c>
      <c r="C3112" s="35" t="s">
        <v>91</v>
      </c>
      <c r="D3112" s="28" t="s">
        <v>3302</v>
      </c>
      <c r="E3112" s="107">
        <v>6.7833333333333332</v>
      </c>
      <c r="F3112" s="27" t="s">
        <v>9</v>
      </c>
      <c r="G3112" s="29" t="s">
        <v>8146</v>
      </c>
      <c r="H3112" s="110" t="s">
        <v>7274</v>
      </c>
    </row>
    <row r="3113" spans="1:8" ht="17.25" customHeight="1">
      <c r="A3113" s="27" t="s">
        <v>22</v>
      </c>
      <c r="B3113" s="33" t="s">
        <v>9349</v>
      </c>
      <c r="C3113" s="35" t="s">
        <v>91</v>
      </c>
      <c r="D3113" s="28" t="s">
        <v>3303</v>
      </c>
      <c r="E3113" s="107">
        <v>6.0166666666666666</v>
      </c>
      <c r="F3113" s="27" t="s">
        <v>9</v>
      </c>
      <c r="G3113" s="29" t="s">
        <v>8146</v>
      </c>
      <c r="H3113" s="110" t="s">
        <v>7275</v>
      </c>
    </row>
    <row r="3114" spans="1:8" ht="17.25" customHeight="1">
      <c r="A3114" s="27" t="s">
        <v>22</v>
      </c>
      <c r="B3114" s="33" t="s">
        <v>9349</v>
      </c>
      <c r="C3114" s="35" t="s">
        <v>91</v>
      </c>
      <c r="D3114" s="28" t="s">
        <v>3304</v>
      </c>
      <c r="E3114" s="107">
        <v>6.6</v>
      </c>
      <c r="F3114" s="27" t="s">
        <v>9</v>
      </c>
      <c r="G3114" s="29" t="s">
        <v>8146</v>
      </c>
      <c r="H3114" s="110" t="s">
        <v>7276</v>
      </c>
    </row>
    <row r="3115" spans="1:8" ht="17.25" customHeight="1">
      <c r="A3115" s="27" t="s">
        <v>22</v>
      </c>
      <c r="B3115" s="33" t="s">
        <v>9349</v>
      </c>
      <c r="C3115" s="35" t="s">
        <v>91</v>
      </c>
      <c r="D3115" s="28" t="s">
        <v>3305</v>
      </c>
      <c r="E3115" s="107">
        <v>7.0333333333333332</v>
      </c>
      <c r="F3115" s="27" t="s">
        <v>9</v>
      </c>
      <c r="G3115" s="29" t="s">
        <v>8146</v>
      </c>
      <c r="H3115" s="110" t="s">
        <v>7277</v>
      </c>
    </row>
    <row r="3116" spans="1:8" ht="17.25" customHeight="1">
      <c r="A3116" s="27" t="s">
        <v>22</v>
      </c>
      <c r="B3116" s="33" t="s">
        <v>9349</v>
      </c>
      <c r="C3116" s="35" t="s">
        <v>91</v>
      </c>
      <c r="D3116" s="28" t="s">
        <v>3306</v>
      </c>
      <c r="E3116" s="107">
        <v>5.6833333333333336</v>
      </c>
      <c r="F3116" s="27" t="s">
        <v>9</v>
      </c>
      <c r="G3116" s="29" t="s">
        <v>8146</v>
      </c>
      <c r="H3116" s="110" t="s">
        <v>7278</v>
      </c>
    </row>
    <row r="3117" spans="1:8" ht="17.25" customHeight="1">
      <c r="A3117" s="27" t="s">
        <v>22</v>
      </c>
      <c r="B3117" s="33" t="s">
        <v>9349</v>
      </c>
      <c r="C3117" s="35" t="s">
        <v>91</v>
      </c>
      <c r="D3117" s="28" t="s">
        <v>3307</v>
      </c>
      <c r="E3117" s="107">
        <v>6.25</v>
      </c>
      <c r="F3117" s="27" t="s">
        <v>9</v>
      </c>
      <c r="G3117" s="29" t="s">
        <v>8146</v>
      </c>
      <c r="H3117" s="110" t="s">
        <v>7279</v>
      </c>
    </row>
    <row r="3118" spans="1:8" ht="17.25" customHeight="1">
      <c r="A3118" s="27" t="s">
        <v>22</v>
      </c>
      <c r="B3118" s="33" t="s">
        <v>9349</v>
      </c>
      <c r="C3118" s="35" t="s">
        <v>91</v>
      </c>
      <c r="D3118" s="28" t="s">
        <v>3308</v>
      </c>
      <c r="E3118" s="107">
        <v>6.05</v>
      </c>
      <c r="F3118" s="27" t="s">
        <v>9</v>
      </c>
      <c r="G3118" s="29" t="s">
        <v>8146</v>
      </c>
      <c r="H3118" s="110" t="s">
        <v>7280</v>
      </c>
    </row>
    <row r="3119" spans="1:8" ht="17.25" customHeight="1">
      <c r="A3119" s="27" t="s">
        <v>22</v>
      </c>
      <c r="B3119" s="33" t="s">
        <v>9349</v>
      </c>
      <c r="C3119" s="35" t="s">
        <v>91</v>
      </c>
      <c r="D3119" s="28" t="s">
        <v>3309</v>
      </c>
      <c r="E3119" s="107">
        <v>7.083333333333333</v>
      </c>
      <c r="F3119" s="27" t="s">
        <v>9</v>
      </c>
      <c r="G3119" s="29" t="s">
        <v>8146</v>
      </c>
      <c r="H3119" s="110" t="s">
        <v>7281</v>
      </c>
    </row>
    <row r="3120" spans="1:8" ht="17.25" customHeight="1">
      <c r="A3120" s="27" t="s">
        <v>22</v>
      </c>
      <c r="B3120" s="33" t="s">
        <v>9349</v>
      </c>
      <c r="C3120" s="35" t="s">
        <v>91</v>
      </c>
      <c r="D3120" s="28" t="s">
        <v>3310</v>
      </c>
      <c r="E3120" s="107">
        <v>7.7</v>
      </c>
      <c r="F3120" s="27" t="s">
        <v>9</v>
      </c>
      <c r="G3120" s="29" t="s">
        <v>8146</v>
      </c>
      <c r="H3120" s="110" t="s">
        <v>7282</v>
      </c>
    </row>
    <row r="3121" spans="1:8" ht="17.25" customHeight="1">
      <c r="A3121" s="27" t="s">
        <v>22</v>
      </c>
      <c r="B3121" s="33" t="s">
        <v>9349</v>
      </c>
      <c r="C3121" s="35" t="s">
        <v>91</v>
      </c>
      <c r="D3121" s="28" t="s">
        <v>3311</v>
      </c>
      <c r="E3121" s="107">
        <v>7.4666666666666668</v>
      </c>
      <c r="F3121" s="27" t="s">
        <v>9</v>
      </c>
      <c r="G3121" s="29" t="s">
        <v>8146</v>
      </c>
      <c r="H3121" s="110" t="s">
        <v>7283</v>
      </c>
    </row>
    <row r="3122" spans="1:8" ht="17.25" customHeight="1">
      <c r="A3122" s="27" t="s">
        <v>22</v>
      </c>
      <c r="B3122" s="33" t="s">
        <v>9349</v>
      </c>
      <c r="C3122" s="35" t="s">
        <v>91</v>
      </c>
      <c r="D3122" s="28" t="s">
        <v>3312</v>
      </c>
      <c r="E3122" s="107">
        <v>8.4</v>
      </c>
      <c r="F3122" s="27" t="s">
        <v>9</v>
      </c>
      <c r="G3122" s="29" t="s">
        <v>8146</v>
      </c>
      <c r="H3122" s="110" t="s">
        <v>7284</v>
      </c>
    </row>
    <row r="3123" spans="1:8" ht="17.25" customHeight="1">
      <c r="A3123" s="27" t="s">
        <v>22</v>
      </c>
      <c r="B3123" s="33" t="s">
        <v>9349</v>
      </c>
      <c r="C3123" s="35" t="s">
        <v>91</v>
      </c>
      <c r="D3123" s="28" t="s">
        <v>3313</v>
      </c>
      <c r="E3123" s="107">
        <v>7.95</v>
      </c>
      <c r="F3123" s="27" t="s">
        <v>9</v>
      </c>
      <c r="G3123" s="29" t="s">
        <v>8146</v>
      </c>
      <c r="H3123" s="110" t="s">
        <v>7285</v>
      </c>
    </row>
    <row r="3124" spans="1:8" ht="17.25" customHeight="1">
      <c r="A3124" s="27" t="s">
        <v>22</v>
      </c>
      <c r="B3124" s="33" t="s">
        <v>9349</v>
      </c>
      <c r="C3124" s="35" t="s">
        <v>91</v>
      </c>
      <c r="D3124" s="28" t="s">
        <v>3314</v>
      </c>
      <c r="E3124" s="107">
        <v>7.75</v>
      </c>
      <c r="F3124" s="27" t="s">
        <v>9</v>
      </c>
      <c r="G3124" s="29" t="s">
        <v>8146</v>
      </c>
      <c r="H3124" s="110" t="s">
        <v>7286</v>
      </c>
    </row>
    <row r="3125" spans="1:8" ht="17.25" customHeight="1">
      <c r="A3125" s="27" t="s">
        <v>22</v>
      </c>
      <c r="B3125" s="33" t="s">
        <v>9349</v>
      </c>
      <c r="C3125" s="35" t="s">
        <v>91</v>
      </c>
      <c r="D3125" s="28" t="s">
        <v>3315</v>
      </c>
      <c r="E3125" s="107">
        <v>7.7166666666666668</v>
      </c>
      <c r="F3125" s="27" t="s">
        <v>9</v>
      </c>
      <c r="G3125" s="29" t="s">
        <v>8146</v>
      </c>
      <c r="H3125" s="110" t="s">
        <v>7287</v>
      </c>
    </row>
    <row r="3126" spans="1:8" ht="17.25" customHeight="1">
      <c r="A3126" s="27" t="s">
        <v>22</v>
      </c>
      <c r="B3126" s="33" t="s">
        <v>9349</v>
      </c>
      <c r="C3126" s="35" t="s">
        <v>91</v>
      </c>
      <c r="D3126" s="28" t="s">
        <v>3316</v>
      </c>
      <c r="E3126" s="107">
        <v>6.9833333333333334</v>
      </c>
      <c r="F3126" s="27" t="s">
        <v>9</v>
      </c>
      <c r="G3126" s="29" t="s">
        <v>8146</v>
      </c>
      <c r="H3126" s="110" t="s">
        <v>7288</v>
      </c>
    </row>
    <row r="3127" spans="1:8" ht="17.25" customHeight="1">
      <c r="A3127" s="27" t="s">
        <v>22</v>
      </c>
      <c r="B3127" s="33" t="s">
        <v>9349</v>
      </c>
      <c r="C3127" s="35" t="s">
        <v>91</v>
      </c>
      <c r="D3127" s="28" t="s">
        <v>3317</v>
      </c>
      <c r="E3127" s="107">
        <v>7.2833333333333332</v>
      </c>
      <c r="F3127" s="27" t="s">
        <v>9</v>
      </c>
      <c r="G3127" s="29" t="s">
        <v>8146</v>
      </c>
      <c r="H3127" s="110" t="s">
        <v>7289</v>
      </c>
    </row>
    <row r="3128" spans="1:8" ht="17.25" customHeight="1">
      <c r="A3128" s="27" t="s">
        <v>22</v>
      </c>
      <c r="B3128" s="33" t="s">
        <v>9349</v>
      </c>
      <c r="C3128" s="35" t="s">
        <v>91</v>
      </c>
      <c r="D3128" s="28" t="s">
        <v>3318</v>
      </c>
      <c r="E3128" s="107">
        <v>6.4833333333333334</v>
      </c>
      <c r="F3128" s="27" t="s">
        <v>9</v>
      </c>
      <c r="G3128" s="29" t="s">
        <v>8146</v>
      </c>
      <c r="H3128" s="110" t="s">
        <v>7290</v>
      </c>
    </row>
    <row r="3129" spans="1:8" ht="17.25" customHeight="1">
      <c r="A3129" s="27" t="s">
        <v>22</v>
      </c>
      <c r="B3129" s="33" t="s">
        <v>9349</v>
      </c>
      <c r="C3129" s="35" t="s">
        <v>91</v>
      </c>
      <c r="D3129" s="28" t="s">
        <v>3319</v>
      </c>
      <c r="E3129" s="107">
        <v>8.1666666666666661</v>
      </c>
      <c r="F3129" s="27" t="s">
        <v>9</v>
      </c>
      <c r="G3129" s="29" t="s">
        <v>8146</v>
      </c>
      <c r="H3129" s="110" t="s">
        <v>7291</v>
      </c>
    </row>
    <row r="3130" spans="1:8" ht="17.25" customHeight="1">
      <c r="A3130" s="27" t="s">
        <v>22</v>
      </c>
      <c r="B3130" s="33" t="s">
        <v>9349</v>
      </c>
      <c r="C3130" s="35" t="s">
        <v>91</v>
      </c>
      <c r="D3130" s="28" t="s">
        <v>3320</v>
      </c>
      <c r="E3130" s="107">
        <v>7.3833333333333337</v>
      </c>
      <c r="F3130" s="27" t="s">
        <v>9</v>
      </c>
      <c r="G3130" s="29" t="s">
        <v>8146</v>
      </c>
      <c r="H3130" s="110" t="s">
        <v>7292</v>
      </c>
    </row>
    <row r="3131" spans="1:8" ht="17.25" customHeight="1">
      <c r="A3131" s="27" t="s">
        <v>22</v>
      </c>
      <c r="B3131" s="33" t="s">
        <v>9349</v>
      </c>
      <c r="C3131" s="35" t="s">
        <v>91</v>
      </c>
      <c r="D3131" s="28" t="s">
        <v>3321</v>
      </c>
      <c r="E3131" s="107">
        <v>7.4833333333333334</v>
      </c>
      <c r="F3131" s="27" t="s">
        <v>9</v>
      </c>
      <c r="G3131" s="29" t="s">
        <v>8146</v>
      </c>
      <c r="H3131" s="110" t="s">
        <v>7293</v>
      </c>
    </row>
    <row r="3132" spans="1:8" ht="17.25" customHeight="1">
      <c r="A3132" s="27" t="s">
        <v>22</v>
      </c>
      <c r="B3132" s="33" t="s">
        <v>9349</v>
      </c>
      <c r="C3132" s="35" t="s">
        <v>91</v>
      </c>
      <c r="D3132" s="28" t="s">
        <v>3322</v>
      </c>
      <c r="E3132" s="107">
        <v>6.8166666666666664</v>
      </c>
      <c r="F3132" s="27" t="s">
        <v>9</v>
      </c>
      <c r="G3132" s="29" t="s">
        <v>8146</v>
      </c>
      <c r="H3132" s="110" t="s">
        <v>7294</v>
      </c>
    </row>
    <row r="3133" spans="1:8" ht="17.25" customHeight="1">
      <c r="A3133" s="27" t="s">
        <v>22</v>
      </c>
      <c r="B3133" s="33" t="s">
        <v>9349</v>
      </c>
      <c r="C3133" s="35" t="s">
        <v>91</v>
      </c>
      <c r="D3133" s="28" t="s">
        <v>3323</v>
      </c>
      <c r="E3133" s="107">
        <v>7.166666666666667</v>
      </c>
      <c r="F3133" s="27" t="s">
        <v>9</v>
      </c>
      <c r="G3133" s="29" t="s">
        <v>8146</v>
      </c>
      <c r="H3133" s="110" t="s">
        <v>7295</v>
      </c>
    </row>
    <row r="3134" spans="1:8" ht="17.25" customHeight="1">
      <c r="A3134" s="27" t="s">
        <v>22</v>
      </c>
      <c r="B3134" s="33" t="s">
        <v>9349</v>
      </c>
      <c r="C3134" s="35" t="s">
        <v>91</v>
      </c>
      <c r="D3134" s="28" t="s">
        <v>3324</v>
      </c>
      <c r="E3134" s="107">
        <v>6.7833333333333332</v>
      </c>
      <c r="F3134" s="27" t="s">
        <v>9</v>
      </c>
      <c r="G3134" s="29" t="s">
        <v>8146</v>
      </c>
      <c r="H3134" s="110" t="s">
        <v>7296</v>
      </c>
    </row>
    <row r="3135" spans="1:8" ht="17.25" customHeight="1">
      <c r="A3135" s="27" t="s">
        <v>22</v>
      </c>
      <c r="B3135" s="33" t="s">
        <v>9349</v>
      </c>
      <c r="C3135" s="35" t="s">
        <v>91</v>
      </c>
      <c r="D3135" s="28" t="s">
        <v>3325</v>
      </c>
      <c r="E3135" s="107">
        <v>7.0666666666666664</v>
      </c>
      <c r="F3135" s="27" t="s">
        <v>9</v>
      </c>
      <c r="G3135" s="29" t="s">
        <v>8146</v>
      </c>
      <c r="H3135" s="110" t="s">
        <v>7297</v>
      </c>
    </row>
    <row r="3136" spans="1:8" ht="17.25" customHeight="1">
      <c r="A3136" s="27" t="s">
        <v>22</v>
      </c>
      <c r="B3136" s="33" t="s">
        <v>9349</v>
      </c>
      <c r="C3136" s="35" t="s">
        <v>91</v>
      </c>
      <c r="D3136" s="28" t="s">
        <v>3326</v>
      </c>
      <c r="E3136" s="107">
        <v>7.9833333333333334</v>
      </c>
      <c r="F3136" s="27" t="s">
        <v>9</v>
      </c>
      <c r="G3136" s="29" t="s">
        <v>8146</v>
      </c>
      <c r="H3136" s="110" t="s">
        <v>7298</v>
      </c>
    </row>
    <row r="3137" spans="1:8" ht="17.25" customHeight="1">
      <c r="A3137" s="27" t="s">
        <v>22</v>
      </c>
      <c r="B3137" s="33" t="s">
        <v>9349</v>
      </c>
      <c r="C3137" s="35" t="s">
        <v>91</v>
      </c>
      <c r="D3137" s="28" t="s">
        <v>3327</v>
      </c>
      <c r="E3137" s="107">
        <v>7.75</v>
      </c>
      <c r="F3137" s="27" t="s">
        <v>9</v>
      </c>
      <c r="G3137" s="29" t="s">
        <v>8146</v>
      </c>
      <c r="H3137" s="110" t="s">
        <v>7299</v>
      </c>
    </row>
    <row r="3138" spans="1:8" ht="17.25" customHeight="1">
      <c r="A3138" s="27" t="s">
        <v>22</v>
      </c>
      <c r="B3138" s="33" t="s">
        <v>9349</v>
      </c>
      <c r="C3138" s="35" t="s">
        <v>91</v>
      </c>
      <c r="D3138" s="28" t="s">
        <v>3328</v>
      </c>
      <c r="E3138" s="107">
        <v>7.15</v>
      </c>
      <c r="F3138" s="27" t="s">
        <v>9</v>
      </c>
      <c r="G3138" s="29" t="s">
        <v>8146</v>
      </c>
      <c r="H3138" s="110" t="s">
        <v>7300</v>
      </c>
    </row>
    <row r="3139" spans="1:8" ht="17.25" customHeight="1">
      <c r="A3139" s="27" t="s">
        <v>22</v>
      </c>
      <c r="B3139" s="33" t="s">
        <v>9349</v>
      </c>
      <c r="C3139" s="35" t="s">
        <v>91</v>
      </c>
      <c r="D3139" s="28" t="s">
        <v>3329</v>
      </c>
      <c r="E3139" s="107">
        <v>7.2333333333333334</v>
      </c>
      <c r="F3139" s="27" t="s">
        <v>9</v>
      </c>
      <c r="G3139" s="29" t="s">
        <v>8146</v>
      </c>
      <c r="H3139" s="110" t="s">
        <v>7301</v>
      </c>
    </row>
    <row r="3140" spans="1:8" ht="17.25" customHeight="1">
      <c r="A3140" s="27" t="s">
        <v>22</v>
      </c>
      <c r="B3140" s="33" t="s">
        <v>9349</v>
      </c>
      <c r="C3140" s="35" t="s">
        <v>91</v>
      </c>
      <c r="D3140" s="28" t="s">
        <v>3330</v>
      </c>
      <c r="E3140" s="107">
        <v>7.35</v>
      </c>
      <c r="F3140" s="27" t="s">
        <v>9</v>
      </c>
      <c r="G3140" s="29" t="s">
        <v>8146</v>
      </c>
      <c r="H3140" s="110" t="s">
        <v>7302</v>
      </c>
    </row>
    <row r="3141" spans="1:8" ht="17.25" customHeight="1">
      <c r="A3141" s="27" t="s">
        <v>22</v>
      </c>
      <c r="B3141" s="33" t="s">
        <v>9349</v>
      </c>
      <c r="C3141" s="35" t="s">
        <v>91</v>
      </c>
      <c r="D3141" s="28" t="s">
        <v>3331</v>
      </c>
      <c r="E3141" s="107">
        <v>7.5666666666666664</v>
      </c>
      <c r="F3141" s="27" t="s">
        <v>9</v>
      </c>
      <c r="G3141" s="29" t="s">
        <v>8146</v>
      </c>
      <c r="H3141" s="110" t="s">
        <v>7303</v>
      </c>
    </row>
    <row r="3142" spans="1:8" ht="17.25" customHeight="1">
      <c r="A3142" s="27" t="s">
        <v>13</v>
      </c>
      <c r="B3142" s="33" t="s">
        <v>18</v>
      </c>
      <c r="C3142" s="35" t="s">
        <v>176</v>
      </c>
      <c r="D3142" s="28" t="s">
        <v>3332</v>
      </c>
      <c r="E3142" s="107">
        <v>7.083333333333333</v>
      </c>
      <c r="F3142" s="27" t="s">
        <v>9</v>
      </c>
      <c r="G3142" s="29" t="s">
        <v>8146</v>
      </c>
      <c r="H3142" s="110" t="s">
        <v>7304</v>
      </c>
    </row>
    <row r="3143" spans="1:8" ht="17.25" customHeight="1">
      <c r="A3143" s="27" t="s">
        <v>13</v>
      </c>
      <c r="B3143" s="33" t="s">
        <v>18</v>
      </c>
      <c r="C3143" s="35" t="s">
        <v>176</v>
      </c>
      <c r="D3143" s="28" t="s">
        <v>3333</v>
      </c>
      <c r="E3143" s="107">
        <v>7.3833333333333337</v>
      </c>
      <c r="F3143" s="27" t="s">
        <v>9</v>
      </c>
      <c r="G3143" s="29" t="s">
        <v>8146</v>
      </c>
      <c r="H3143" s="110" t="s">
        <v>7305</v>
      </c>
    </row>
    <row r="3144" spans="1:8" ht="17.25" customHeight="1">
      <c r="A3144" s="27" t="s">
        <v>13</v>
      </c>
      <c r="B3144" s="33" t="s">
        <v>18</v>
      </c>
      <c r="C3144" s="35" t="s">
        <v>176</v>
      </c>
      <c r="D3144" s="28" t="s">
        <v>3334</v>
      </c>
      <c r="E3144" s="107">
        <v>7.9666666666666668</v>
      </c>
      <c r="F3144" s="27" t="s">
        <v>9</v>
      </c>
      <c r="G3144" s="29" t="s">
        <v>8146</v>
      </c>
      <c r="H3144" s="110" t="s">
        <v>7306</v>
      </c>
    </row>
    <row r="3145" spans="1:8" ht="17.25" customHeight="1">
      <c r="A3145" s="27" t="s">
        <v>13</v>
      </c>
      <c r="B3145" s="33" t="s">
        <v>18</v>
      </c>
      <c r="C3145" s="35" t="s">
        <v>176</v>
      </c>
      <c r="D3145" s="28" t="s">
        <v>3335</v>
      </c>
      <c r="E3145" s="107">
        <v>6.666666666666667</v>
      </c>
      <c r="F3145" s="27" t="s">
        <v>9</v>
      </c>
      <c r="G3145" s="29" t="s">
        <v>8146</v>
      </c>
      <c r="H3145" s="110" t="s">
        <v>7307</v>
      </c>
    </row>
    <row r="3146" spans="1:8" ht="17.25" customHeight="1">
      <c r="A3146" s="27" t="s">
        <v>13</v>
      </c>
      <c r="B3146" s="33" t="s">
        <v>18</v>
      </c>
      <c r="C3146" s="35" t="s">
        <v>176</v>
      </c>
      <c r="D3146" s="28" t="s">
        <v>3336</v>
      </c>
      <c r="E3146" s="107">
        <v>7.25</v>
      </c>
      <c r="F3146" s="27" t="s">
        <v>9</v>
      </c>
      <c r="G3146" s="29" t="s">
        <v>8146</v>
      </c>
      <c r="H3146" s="110" t="s">
        <v>7308</v>
      </c>
    </row>
    <row r="3147" spans="1:8" ht="17.25" customHeight="1">
      <c r="A3147" s="27" t="s">
        <v>13</v>
      </c>
      <c r="B3147" s="33" t="s">
        <v>18</v>
      </c>
      <c r="C3147" s="35" t="s">
        <v>176</v>
      </c>
      <c r="D3147" s="28" t="s">
        <v>3337</v>
      </c>
      <c r="E3147" s="107">
        <v>7.35</v>
      </c>
      <c r="F3147" s="27" t="s">
        <v>9</v>
      </c>
      <c r="G3147" s="29" t="s">
        <v>8146</v>
      </c>
      <c r="H3147" s="110" t="s">
        <v>7309</v>
      </c>
    </row>
    <row r="3148" spans="1:8" ht="17.25" customHeight="1">
      <c r="A3148" s="27" t="s">
        <v>13</v>
      </c>
      <c r="B3148" s="33" t="s">
        <v>18</v>
      </c>
      <c r="C3148" s="35" t="s">
        <v>176</v>
      </c>
      <c r="D3148" s="28" t="s">
        <v>3338</v>
      </c>
      <c r="E3148" s="107">
        <v>5.8833333333333337</v>
      </c>
      <c r="F3148" s="27" t="s">
        <v>9</v>
      </c>
      <c r="G3148" s="29" t="s">
        <v>8146</v>
      </c>
      <c r="H3148" s="110" t="s">
        <v>7310</v>
      </c>
    </row>
    <row r="3149" spans="1:8" ht="17.25" customHeight="1">
      <c r="A3149" s="27" t="s">
        <v>13</v>
      </c>
      <c r="B3149" s="33" t="s">
        <v>18</v>
      </c>
      <c r="C3149" s="35" t="s">
        <v>176</v>
      </c>
      <c r="D3149" s="28" t="s">
        <v>3339</v>
      </c>
      <c r="E3149" s="107">
        <v>6.6333333333333337</v>
      </c>
      <c r="F3149" s="27" t="s">
        <v>9</v>
      </c>
      <c r="G3149" s="29" t="s">
        <v>8146</v>
      </c>
      <c r="H3149" s="110" t="s">
        <v>7311</v>
      </c>
    </row>
    <row r="3150" spans="1:8" ht="17.25" customHeight="1">
      <c r="A3150" s="27" t="s">
        <v>13</v>
      </c>
      <c r="B3150" s="33" t="s">
        <v>18</v>
      </c>
      <c r="C3150" s="35" t="s">
        <v>176</v>
      </c>
      <c r="D3150" s="28" t="s">
        <v>3340</v>
      </c>
      <c r="E3150" s="107">
        <v>6.1833333333333336</v>
      </c>
      <c r="F3150" s="27" t="s">
        <v>9</v>
      </c>
      <c r="G3150" s="29" t="s">
        <v>8146</v>
      </c>
      <c r="H3150" s="110" t="s">
        <v>7312</v>
      </c>
    </row>
    <row r="3151" spans="1:8" ht="17.25" customHeight="1">
      <c r="A3151" s="27" t="s">
        <v>13</v>
      </c>
      <c r="B3151" s="33" t="s">
        <v>18</v>
      </c>
      <c r="C3151" s="35" t="s">
        <v>176</v>
      </c>
      <c r="D3151" s="28" t="s">
        <v>3341</v>
      </c>
      <c r="E3151" s="107">
        <v>8.8000000000000007</v>
      </c>
      <c r="F3151" s="27" t="s">
        <v>9</v>
      </c>
      <c r="G3151" s="29" t="s">
        <v>8146</v>
      </c>
      <c r="H3151" s="110" t="s">
        <v>7313</v>
      </c>
    </row>
    <row r="3152" spans="1:8" ht="17.25" customHeight="1">
      <c r="A3152" s="27" t="s">
        <v>13</v>
      </c>
      <c r="B3152" s="33" t="s">
        <v>18</v>
      </c>
      <c r="C3152" s="35" t="s">
        <v>176</v>
      </c>
      <c r="D3152" s="28" t="s">
        <v>3342</v>
      </c>
      <c r="E3152" s="107">
        <v>8.5833333333333339</v>
      </c>
      <c r="F3152" s="27" t="s">
        <v>9</v>
      </c>
      <c r="G3152" s="29" t="s">
        <v>8146</v>
      </c>
      <c r="H3152" s="110" t="s">
        <v>7314</v>
      </c>
    </row>
    <row r="3153" spans="1:8" ht="17.25" customHeight="1">
      <c r="A3153" s="27" t="s">
        <v>13</v>
      </c>
      <c r="B3153" s="33" t="s">
        <v>18</v>
      </c>
      <c r="C3153" s="35" t="s">
        <v>176</v>
      </c>
      <c r="D3153" s="28" t="s">
        <v>3343</v>
      </c>
      <c r="E3153" s="107">
        <v>6.8833333333333337</v>
      </c>
      <c r="F3153" s="27" t="s">
        <v>9</v>
      </c>
      <c r="G3153" s="29" t="s">
        <v>8146</v>
      </c>
      <c r="H3153" s="110" t="s">
        <v>7315</v>
      </c>
    </row>
    <row r="3154" spans="1:8" ht="17.25" customHeight="1">
      <c r="A3154" s="27" t="s">
        <v>13</v>
      </c>
      <c r="B3154" s="33" t="s">
        <v>18</v>
      </c>
      <c r="C3154" s="35" t="s">
        <v>176</v>
      </c>
      <c r="D3154" s="28" t="s">
        <v>3344</v>
      </c>
      <c r="E3154" s="107">
        <v>8.2666666666666675</v>
      </c>
      <c r="F3154" s="27" t="s">
        <v>9</v>
      </c>
      <c r="G3154" s="29" t="s">
        <v>8146</v>
      </c>
      <c r="H3154" s="110" t="s">
        <v>7316</v>
      </c>
    </row>
    <row r="3155" spans="1:8" ht="17.25" customHeight="1">
      <c r="A3155" s="27" t="s">
        <v>13</v>
      </c>
      <c r="B3155" s="33" t="s">
        <v>18</v>
      </c>
      <c r="C3155" s="35" t="s">
        <v>176</v>
      </c>
      <c r="D3155" s="28" t="s">
        <v>3345</v>
      </c>
      <c r="E3155" s="107">
        <v>8.25</v>
      </c>
      <c r="F3155" s="27" t="s">
        <v>9</v>
      </c>
      <c r="G3155" s="29" t="s">
        <v>8146</v>
      </c>
      <c r="H3155" s="110" t="s">
        <v>7317</v>
      </c>
    </row>
    <row r="3156" spans="1:8" ht="17.25" customHeight="1">
      <c r="A3156" s="27" t="s">
        <v>13</v>
      </c>
      <c r="B3156" s="33" t="s">
        <v>18</v>
      </c>
      <c r="C3156" s="35" t="s">
        <v>176</v>
      </c>
      <c r="D3156" s="28" t="s">
        <v>3346</v>
      </c>
      <c r="E3156" s="107">
        <v>9.0333333333333332</v>
      </c>
      <c r="F3156" s="27" t="s">
        <v>9</v>
      </c>
      <c r="G3156" s="29" t="s">
        <v>8146</v>
      </c>
      <c r="H3156" s="110" t="s">
        <v>7318</v>
      </c>
    </row>
    <row r="3157" spans="1:8" ht="17.25" customHeight="1">
      <c r="A3157" s="27" t="s">
        <v>13</v>
      </c>
      <c r="B3157" s="33" t="s">
        <v>18</v>
      </c>
      <c r="C3157" s="35" t="s">
        <v>176</v>
      </c>
      <c r="D3157" s="28" t="s">
        <v>3347</v>
      </c>
      <c r="E3157" s="107">
        <v>7.583333333333333</v>
      </c>
      <c r="F3157" s="27" t="s">
        <v>9</v>
      </c>
      <c r="G3157" s="29" t="s">
        <v>8146</v>
      </c>
      <c r="H3157" s="110" t="s">
        <v>7319</v>
      </c>
    </row>
    <row r="3158" spans="1:8" ht="17.25" customHeight="1">
      <c r="A3158" s="27" t="s">
        <v>13</v>
      </c>
      <c r="B3158" s="33" t="s">
        <v>18</v>
      </c>
      <c r="C3158" s="35" t="s">
        <v>176</v>
      </c>
      <c r="D3158" s="28" t="s">
        <v>3348</v>
      </c>
      <c r="E3158" s="107">
        <v>8.0166666666666675</v>
      </c>
      <c r="F3158" s="27" t="s">
        <v>9</v>
      </c>
      <c r="G3158" s="29" t="s">
        <v>8146</v>
      </c>
      <c r="H3158" s="110" t="s">
        <v>7320</v>
      </c>
    </row>
    <row r="3159" spans="1:8" ht="17.25" customHeight="1">
      <c r="A3159" s="27" t="s">
        <v>13</v>
      </c>
      <c r="B3159" s="33" t="s">
        <v>18</v>
      </c>
      <c r="C3159" s="35" t="s">
        <v>176</v>
      </c>
      <c r="D3159" s="28" t="s">
        <v>3349</v>
      </c>
      <c r="E3159" s="107">
        <v>7.2166666666666668</v>
      </c>
      <c r="F3159" s="27" t="s">
        <v>9</v>
      </c>
      <c r="G3159" s="29" t="s">
        <v>8146</v>
      </c>
      <c r="H3159" s="110" t="s">
        <v>7321</v>
      </c>
    </row>
    <row r="3160" spans="1:8" ht="17.25" customHeight="1">
      <c r="A3160" s="27" t="s">
        <v>13</v>
      </c>
      <c r="B3160" s="33" t="s">
        <v>18</v>
      </c>
      <c r="C3160" s="35" t="s">
        <v>176</v>
      </c>
      <c r="D3160" s="28" t="s">
        <v>3350</v>
      </c>
      <c r="E3160" s="107">
        <v>7.416666666666667</v>
      </c>
      <c r="F3160" s="27" t="s">
        <v>9</v>
      </c>
      <c r="G3160" s="29" t="s">
        <v>8146</v>
      </c>
      <c r="H3160" s="110" t="s">
        <v>7322</v>
      </c>
    </row>
    <row r="3161" spans="1:8" ht="17.25" customHeight="1">
      <c r="A3161" s="27" t="s">
        <v>13</v>
      </c>
      <c r="B3161" s="33" t="s">
        <v>18</v>
      </c>
      <c r="C3161" s="35" t="s">
        <v>176</v>
      </c>
      <c r="D3161" s="28" t="s">
        <v>3351</v>
      </c>
      <c r="E3161" s="107">
        <v>7.7166666666666668</v>
      </c>
      <c r="F3161" s="27" t="s">
        <v>9</v>
      </c>
      <c r="G3161" s="29" t="s">
        <v>8146</v>
      </c>
      <c r="H3161" s="110" t="s">
        <v>7323</v>
      </c>
    </row>
    <row r="3162" spans="1:8" ht="17.25" customHeight="1">
      <c r="A3162" s="27" t="s">
        <v>13</v>
      </c>
      <c r="B3162" s="33" t="s">
        <v>18</v>
      </c>
      <c r="C3162" s="35" t="s">
        <v>176</v>
      </c>
      <c r="D3162" s="28" t="s">
        <v>3352</v>
      </c>
      <c r="E3162" s="107">
        <v>7.833333333333333</v>
      </c>
      <c r="F3162" s="27" t="s">
        <v>9</v>
      </c>
      <c r="G3162" s="29" t="s">
        <v>8146</v>
      </c>
      <c r="H3162" s="110" t="s">
        <v>7324</v>
      </c>
    </row>
    <row r="3163" spans="1:8" ht="17.25" customHeight="1">
      <c r="A3163" s="27" t="s">
        <v>13</v>
      </c>
      <c r="B3163" s="33" t="s">
        <v>18</v>
      </c>
      <c r="C3163" s="35" t="s">
        <v>176</v>
      </c>
      <c r="D3163" s="28" t="s">
        <v>3353</v>
      </c>
      <c r="E3163" s="107">
        <v>7.833333333333333</v>
      </c>
      <c r="F3163" s="27" t="s">
        <v>9</v>
      </c>
      <c r="G3163" s="29" t="s">
        <v>8146</v>
      </c>
      <c r="H3163" s="110" t="s">
        <v>7325</v>
      </c>
    </row>
    <row r="3164" spans="1:8" ht="17.25" customHeight="1">
      <c r="A3164" s="27" t="s">
        <v>13</v>
      </c>
      <c r="B3164" s="33" t="s">
        <v>18</v>
      </c>
      <c r="C3164" s="35" t="s">
        <v>176</v>
      </c>
      <c r="D3164" s="28" t="s">
        <v>3354</v>
      </c>
      <c r="E3164" s="107">
        <v>8.0833333333333339</v>
      </c>
      <c r="F3164" s="27" t="s">
        <v>9</v>
      </c>
      <c r="G3164" s="29" t="s">
        <v>8146</v>
      </c>
      <c r="H3164" s="110" t="s">
        <v>7326</v>
      </c>
    </row>
    <row r="3165" spans="1:8" ht="17.25" customHeight="1">
      <c r="A3165" s="27" t="s">
        <v>13</v>
      </c>
      <c r="B3165" s="33" t="s">
        <v>18</v>
      </c>
      <c r="C3165" s="35" t="s">
        <v>176</v>
      </c>
      <c r="D3165" s="28" t="s">
        <v>3355</v>
      </c>
      <c r="E3165" s="107">
        <v>7.1</v>
      </c>
      <c r="F3165" s="27" t="s">
        <v>9</v>
      </c>
      <c r="G3165" s="29" t="s">
        <v>8146</v>
      </c>
      <c r="H3165" s="110" t="s">
        <v>7327</v>
      </c>
    </row>
    <row r="3166" spans="1:8" ht="17.25" customHeight="1">
      <c r="A3166" s="27" t="s">
        <v>13</v>
      </c>
      <c r="B3166" s="33" t="s">
        <v>18</v>
      </c>
      <c r="C3166" s="35" t="s">
        <v>176</v>
      </c>
      <c r="D3166" s="28" t="s">
        <v>3356</v>
      </c>
      <c r="E3166" s="107">
        <v>7.2333333333333334</v>
      </c>
      <c r="F3166" s="27" t="s">
        <v>9</v>
      </c>
      <c r="G3166" s="29" t="s">
        <v>8146</v>
      </c>
      <c r="H3166" s="110" t="s">
        <v>7328</v>
      </c>
    </row>
    <row r="3167" spans="1:8" ht="17.25" customHeight="1">
      <c r="A3167" s="27" t="s">
        <v>13</v>
      </c>
      <c r="B3167" s="33" t="s">
        <v>18</v>
      </c>
      <c r="C3167" s="35" t="s">
        <v>176</v>
      </c>
      <c r="D3167" s="28" t="s">
        <v>3357</v>
      </c>
      <c r="E3167" s="107">
        <v>8.5166666666666675</v>
      </c>
      <c r="F3167" s="27" t="s">
        <v>9</v>
      </c>
      <c r="G3167" s="29" t="s">
        <v>8146</v>
      </c>
      <c r="H3167" s="110" t="s">
        <v>7329</v>
      </c>
    </row>
    <row r="3168" spans="1:8" ht="17.25" customHeight="1">
      <c r="A3168" s="27" t="s">
        <v>13</v>
      </c>
      <c r="B3168" s="33" t="s">
        <v>18</v>
      </c>
      <c r="C3168" s="35" t="s">
        <v>176</v>
      </c>
      <c r="D3168" s="28" t="s">
        <v>3358</v>
      </c>
      <c r="E3168" s="107">
        <v>7.833333333333333</v>
      </c>
      <c r="F3168" s="27" t="s">
        <v>9</v>
      </c>
      <c r="G3168" s="29" t="s">
        <v>8146</v>
      </c>
      <c r="H3168" s="110" t="s">
        <v>7330</v>
      </c>
    </row>
    <row r="3169" spans="1:8" ht="17.25" customHeight="1">
      <c r="A3169" s="27" t="s">
        <v>13</v>
      </c>
      <c r="B3169" s="33" t="s">
        <v>18</v>
      </c>
      <c r="C3169" s="35" t="s">
        <v>176</v>
      </c>
      <c r="D3169" s="28" t="s">
        <v>3359</v>
      </c>
      <c r="E3169" s="107">
        <v>8.3333333333333339</v>
      </c>
      <c r="F3169" s="27" t="s">
        <v>9</v>
      </c>
      <c r="G3169" s="29" t="s">
        <v>8146</v>
      </c>
      <c r="H3169" s="110" t="s">
        <v>7331</v>
      </c>
    </row>
    <row r="3170" spans="1:8" ht="17.25" customHeight="1">
      <c r="A3170" s="27" t="s">
        <v>13</v>
      </c>
      <c r="B3170" s="33" t="s">
        <v>18</v>
      </c>
      <c r="C3170" s="35" t="s">
        <v>176</v>
      </c>
      <c r="D3170" s="28" t="s">
        <v>3360</v>
      </c>
      <c r="E3170" s="107">
        <v>8.1333333333333329</v>
      </c>
      <c r="F3170" s="27" t="s">
        <v>9</v>
      </c>
      <c r="G3170" s="29" t="s">
        <v>8146</v>
      </c>
      <c r="H3170" s="110" t="s">
        <v>7332</v>
      </c>
    </row>
    <row r="3171" spans="1:8" ht="17.25" customHeight="1">
      <c r="A3171" s="27" t="s">
        <v>13</v>
      </c>
      <c r="B3171" s="33" t="s">
        <v>18</v>
      </c>
      <c r="C3171" s="35" t="s">
        <v>176</v>
      </c>
      <c r="D3171" s="28" t="s">
        <v>3361</v>
      </c>
      <c r="E3171" s="107">
        <v>6.05</v>
      </c>
      <c r="F3171" s="27" t="s">
        <v>9</v>
      </c>
      <c r="G3171" s="29" t="s">
        <v>8146</v>
      </c>
      <c r="H3171" s="110" t="s">
        <v>7333</v>
      </c>
    </row>
    <row r="3172" spans="1:8" ht="17.25" customHeight="1">
      <c r="A3172" s="27" t="s">
        <v>13</v>
      </c>
      <c r="B3172" s="33" t="s">
        <v>18</v>
      </c>
      <c r="C3172" s="35" t="s">
        <v>176</v>
      </c>
      <c r="D3172" s="28" t="s">
        <v>3362</v>
      </c>
      <c r="E3172" s="107">
        <v>7.3166666666666664</v>
      </c>
      <c r="F3172" s="27" t="s">
        <v>9</v>
      </c>
      <c r="G3172" s="29" t="s">
        <v>8146</v>
      </c>
      <c r="H3172" s="110" t="s">
        <v>7334</v>
      </c>
    </row>
    <row r="3173" spans="1:8" ht="17.25" customHeight="1">
      <c r="A3173" s="27" t="s">
        <v>13</v>
      </c>
      <c r="B3173" s="33" t="s">
        <v>18</v>
      </c>
      <c r="C3173" s="35" t="s">
        <v>176</v>
      </c>
      <c r="D3173" s="28" t="s">
        <v>3363</v>
      </c>
      <c r="E3173" s="107">
        <v>8.0166666666666675</v>
      </c>
      <c r="F3173" s="27" t="s">
        <v>9</v>
      </c>
      <c r="G3173" s="29" t="s">
        <v>8146</v>
      </c>
      <c r="H3173" s="110" t="s">
        <v>7335</v>
      </c>
    </row>
    <row r="3174" spans="1:8" ht="17.25" customHeight="1">
      <c r="A3174" s="27" t="s">
        <v>13</v>
      </c>
      <c r="B3174" s="33" t="s">
        <v>18</v>
      </c>
      <c r="C3174" s="35" t="s">
        <v>176</v>
      </c>
      <c r="D3174" s="28" t="s">
        <v>3364</v>
      </c>
      <c r="E3174" s="107">
        <v>8.4499999999999993</v>
      </c>
      <c r="F3174" s="27" t="s">
        <v>9</v>
      </c>
      <c r="G3174" s="29" t="s">
        <v>8146</v>
      </c>
      <c r="H3174" s="110" t="s">
        <v>7336</v>
      </c>
    </row>
    <row r="3175" spans="1:8" ht="17.25" customHeight="1">
      <c r="A3175" s="27" t="s">
        <v>13</v>
      </c>
      <c r="B3175" s="33" t="s">
        <v>18</v>
      </c>
      <c r="C3175" s="35" t="s">
        <v>176</v>
      </c>
      <c r="D3175" s="28" t="s">
        <v>3365</v>
      </c>
      <c r="E3175" s="107">
        <v>8</v>
      </c>
      <c r="F3175" s="27" t="s">
        <v>9</v>
      </c>
      <c r="G3175" s="29" t="s">
        <v>8146</v>
      </c>
      <c r="H3175" s="110" t="s">
        <v>7337</v>
      </c>
    </row>
    <row r="3176" spans="1:8" ht="17.25" customHeight="1">
      <c r="A3176" s="27" t="s">
        <v>13</v>
      </c>
      <c r="B3176" s="33" t="s">
        <v>18</v>
      </c>
      <c r="C3176" s="35" t="s">
        <v>176</v>
      </c>
      <c r="D3176" s="28" t="s">
        <v>3366</v>
      </c>
      <c r="E3176" s="107">
        <v>6.3</v>
      </c>
      <c r="F3176" s="27" t="s">
        <v>9</v>
      </c>
      <c r="G3176" s="29" t="s">
        <v>8146</v>
      </c>
      <c r="H3176" s="110" t="s">
        <v>7338</v>
      </c>
    </row>
    <row r="3177" spans="1:8" ht="17.25" customHeight="1">
      <c r="A3177" s="27" t="s">
        <v>13</v>
      </c>
      <c r="B3177" s="33" t="s">
        <v>18</v>
      </c>
      <c r="C3177" s="35" t="s">
        <v>176</v>
      </c>
      <c r="D3177" s="28" t="s">
        <v>3367</v>
      </c>
      <c r="E3177" s="107">
        <v>7.7333333333333334</v>
      </c>
      <c r="F3177" s="27" t="s">
        <v>9</v>
      </c>
      <c r="G3177" s="29" t="s">
        <v>8146</v>
      </c>
      <c r="H3177" s="110" t="s">
        <v>7339</v>
      </c>
    </row>
    <row r="3178" spans="1:8" ht="17.25" customHeight="1">
      <c r="A3178" s="27" t="s">
        <v>13</v>
      </c>
      <c r="B3178" s="33" t="s">
        <v>18</v>
      </c>
      <c r="C3178" s="35" t="s">
        <v>176</v>
      </c>
      <c r="D3178" s="28" t="s">
        <v>3368</v>
      </c>
      <c r="E3178" s="107">
        <v>6.1333333333333337</v>
      </c>
      <c r="F3178" s="27" t="s">
        <v>9</v>
      </c>
      <c r="G3178" s="29" t="s">
        <v>8146</v>
      </c>
      <c r="H3178" s="110" t="s">
        <v>7340</v>
      </c>
    </row>
    <row r="3179" spans="1:8" ht="17.25" customHeight="1">
      <c r="A3179" s="27" t="s">
        <v>13</v>
      </c>
      <c r="B3179" s="33" t="s">
        <v>9353</v>
      </c>
      <c r="C3179" s="35" t="s">
        <v>177</v>
      </c>
      <c r="D3179" s="28" t="s">
        <v>3369</v>
      </c>
      <c r="E3179" s="107">
        <v>8.3833333333333329</v>
      </c>
      <c r="F3179" s="27" t="s">
        <v>9</v>
      </c>
      <c r="G3179" s="29" t="s">
        <v>8146</v>
      </c>
      <c r="H3179" s="110" t="s">
        <v>7341</v>
      </c>
    </row>
    <row r="3180" spans="1:8" ht="17.25" customHeight="1">
      <c r="A3180" s="27" t="s">
        <v>13</v>
      </c>
      <c r="B3180" s="33" t="s">
        <v>9353</v>
      </c>
      <c r="C3180" s="35" t="s">
        <v>177</v>
      </c>
      <c r="D3180" s="28" t="s">
        <v>3370</v>
      </c>
      <c r="E3180" s="107">
        <v>7.2833333333333332</v>
      </c>
      <c r="F3180" s="27" t="s">
        <v>9</v>
      </c>
      <c r="G3180" s="29" t="s">
        <v>8146</v>
      </c>
      <c r="H3180" s="110" t="s">
        <v>7342</v>
      </c>
    </row>
    <row r="3181" spans="1:8" ht="17.25" customHeight="1">
      <c r="A3181" s="27" t="s">
        <v>13</v>
      </c>
      <c r="B3181" s="33" t="s">
        <v>9353</v>
      </c>
      <c r="C3181" s="35" t="s">
        <v>177</v>
      </c>
      <c r="D3181" s="28" t="s">
        <v>3371</v>
      </c>
      <c r="E3181" s="107">
        <v>7.8666666666666663</v>
      </c>
      <c r="F3181" s="27" t="s">
        <v>9</v>
      </c>
      <c r="G3181" s="29" t="s">
        <v>8146</v>
      </c>
      <c r="H3181" s="110" t="s">
        <v>7343</v>
      </c>
    </row>
    <row r="3182" spans="1:8" ht="17.25" customHeight="1">
      <c r="A3182" s="27" t="s">
        <v>13</v>
      </c>
      <c r="B3182" s="33" t="s">
        <v>9353</v>
      </c>
      <c r="C3182" s="35" t="s">
        <v>177</v>
      </c>
      <c r="D3182" s="28" t="s">
        <v>3372</v>
      </c>
      <c r="E3182" s="107">
        <v>8.6666666666666661</v>
      </c>
      <c r="F3182" s="27" t="s">
        <v>9</v>
      </c>
      <c r="G3182" s="29" t="s">
        <v>8146</v>
      </c>
      <c r="H3182" s="110" t="s">
        <v>7344</v>
      </c>
    </row>
    <row r="3183" spans="1:8" ht="17.25" customHeight="1">
      <c r="A3183" s="27" t="s">
        <v>13</v>
      </c>
      <c r="B3183" s="33" t="s">
        <v>9353</v>
      </c>
      <c r="C3183" s="35" t="s">
        <v>177</v>
      </c>
      <c r="D3183" s="28" t="s">
        <v>3373</v>
      </c>
      <c r="E3183" s="107">
        <v>8.35</v>
      </c>
      <c r="F3183" s="27" t="s">
        <v>9</v>
      </c>
      <c r="G3183" s="29" t="s">
        <v>8146</v>
      </c>
      <c r="H3183" s="110" t="s">
        <v>7345</v>
      </c>
    </row>
    <row r="3184" spans="1:8" ht="17.25" customHeight="1">
      <c r="A3184" s="27" t="s">
        <v>13</v>
      </c>
      <c r="B3184" s="33" t="s">
        <v>9353</v>
      </c>
      <c r="C3184" s="35" t="s">
        <v>177</v>
      </c>
      <c r="D3184" s="28" t="s">
        <v>3374</v>
      </c>
      <c r="E3184" s="107">
        <v>7.7333333333333334</v>
      </c>
      <c r="F3184" s="27" t="s">
        <v>9</v>
      </c>
      <c r="G3184" s="29" t="s">
        <v>8146</v>
      </c>
      <c r="H3184" s="110" t="s">
        <v>7346</v>
      </c>
    </row>
    <row r="3185" spans="1:8" ht="17.25" customHeight="1">
      <c r="A3185" s="27" t="s">
        <v>13</v>
      </c>
      <c r="B3185" s="33" t="s">
        <v>9353</v>
      </c>
      <c r="C3185" s="35" t="s">
        <v>177</v>
      </c>
      <c r="D3185" s="28" t="s">
        <v>3375</v>
      </c>
      <c r="E3185" s="107">
        <v>8.1166666666666671</v>
      </c>
      <c r="F3185" s="27" t="s">
        <v>9</v>
      </c>
      <c r="G3185" s="29" t="s">
        <v>8146</v>
      </c>
      <c r="H3185" s="110" t="s">
        <v>7347</v>
      </c>
    </row>
    <row r="3186" spans="1:8" ht="17.25" customHeight="1">
      <c r="A3186" s="27" t="s">
        <v>13</v>
      </c>
      <c r="B3186" s="33" t="s">
        <v>9353</v>
      </c>
      <c r="C3186" s="35" t="s">
        <v>177</v>
      </c>
      <c r="D3186" s="28" t="s">
        <v>3376</v>
      </c>
      <c r="E3186" s="107">
        <v>7.7333333333333334</v>
      </c>
      <c r="F3186" s="27" t="s">
        <v>9</v>
      </c>
      <c r="G3186" s="29" t="s">
        <v>8146</v>
      </c>
      <c r="H3186" s="110" t="s">
        <v>7348</v>
      </c>
    </row>
    <row r="3187" spans="1:8" ht="17.25" customHeight="1">
      <c r="A3187" s="27" t="s">
        <v>13</v>
      </c>
      <c r="B3187" s="33" t="s">
        <v>9353</v>
      </c>
      <c r="C3187" s="35" t="s">
        <v>177</v>
      </c>
      <c r="D3187" s="28" t="s">
        <v>3377</v>
      </c>
      <c r="E3187" s="107">
        <v>7.7833333333333332</v>
      </c>
      <c r="F3187" s="27" t="s">
        <v>9</v>
      </c>
      <c r="G3187" s="29" t="s">
        <v>8146</v>
      </c>
      <c r="H3187" s="110" t="s">
        <v>7349</v>
      </c>
    </row>
    <row r="3188" spans="1:8" ht="17.25" customHeight="1">
      <c r="A3188" s="27" t="s">
        <v>13</v>
      </c>
      <c r="B3188" s="33" t="s">
        <v>9353</v>
      </c>
      <c r="C3188" s="35" t="s">
        <v>177</v>
      </c>
      <c r="D3188" s="28" t="s">
        <v>3378</v>
      </c>
      <c r="E3188" s="107">
        <v>7.75</v>
      </c>
      <c r="F3188" s="27" t="s">
        <v>9</v>
      </c>
      <c r="G3188" s="29" t="s">
        <v>8146</v>
      </c>
      <c r="H3188" s="110" t="s">
        <v>7350</v>
      </c>
    </row>
    <row r="3189" spans="1:8" ht="17.25" customHeight="1">
      <c r="A3189" s="27" t="s">
        <v>13</v>
      </c>
      <c r="B3189" s="33" t="s">
        <v>9353</v>
      </c>
      <c r="C3189" s="35" t="s">
        <v>177</v>
      </c>
      <c r="D3189" s="28" t="s">
        <v>3379</v>
      </c>
      <c r="E3189" s="107">
        <v>7.6833333333333336</v>
      </c>
      <c r="F3189" s="27" t="s">
        <v>9</v>
      </c>
      <c r="G3189" s="29" t="s">
        <v>8146</v>
      </c>
      <c r="H3189" s="110" t="s">
        <v>7351</v>
      </c>
    </row>
    <row r="3190" spans="1:8" ht="17.25" customHeight="1">
      <c r="A3190" s="27" t="s">
        <v>13</v>
      </c>
      <c r="B3190" s="33" t="s">
        <v>9353</v>
      </c>
      <c r="C3190" s="35" t="s">
        <v>177</v>
      </c>
      <c r="D3190" s="28" t="s">
        <v>3380</v>
      </c>
      <c r="E3190" s="107">
        <v>7.7166666666666668</v>
      </c>
      <c r="F3190" s="27" t="s">
        <v>9</v>
      </c>
      <c r="G3190" s="29" t="s">
        <v>8146</v>
      </c>
      <c r="H3190" s="110" t="s">
        <v>7352</v>
      </c>
    </row>
    <row r="3191" spans="1:8" ht="17.25" customHeight="1">
      <c r="A3191" s="27" t="s">
        <v>13</v>
      </c>
      <c r="B3191" s="33" t="s">
        <v>9353</v>
      </c>
      <c r="C3191" s="35" t="s">
        <v>177</v>
      </c>
      <c r="D3191" s="28" t="s">
        <v>3381</v>
      </c>
      <c r="E3191" s="107">
        <v>7.333333333333333</v>
      </c>
      <c r="F3191" s="27" t="s">
        <v>9</v>
      </c>
      <c r="G3191" s="29" t="s">
        <v>8146</v>
      </c>
      <c r="H3191" s="110" t="s">
        <v>7353</v>
      </c>
    </row>
    <row r="3192" spans="1:8" ht="17.25" customHeight="1">
      <c r="A3192" s="27" t="s">
        <v>22</v>
      </c>
      <c r="B3192" s="33" t="s">
        <v>9357</v>
      </c>
      <c r="C3192" s="35" t="s">
        <v>178</v>
      </c>
      <c r="D3192" s="28" t="s">
        <v>3382</v>
      </c>
      <c r="E3192" s="107">
        <v>5.8666666666666663</v>
      </c>
      <c r="F3192" s="27" t="s">
        <v>9</v>
      </c>
      <c r="G3192" s="29" t="s">
        <v>8146</v>
      </c>
      <c r="H3192" s="110" t="s">
        <v>7354</v>
      </c>
    </row>
    <row r="3193" spans="1:8" ht="17.25" customHeight="1">
      <c r="A3193" s="27" t="s">
        <v>22</v>
      </c>
      <c r="B3193" s="33" t="s">
        <v>9357</v>
      </c>
      <c r="C3193" s="35" t="s">
        <v>178</v>
      </c>
      <c r="D3193" s="28" t="s">
        <v>3383</v>
      </c>
      <c r="E3193" s="107">
        <v>7.083333333333333</v>
      </c>
      <c r="F3193" s="27" t="s">
        <v>9</v>
      </c>
      <c r="G3193" s="29" t="s">
        <v>8146</v>
      </c>
      <c r="H3193" s="110" t="s">
        <v>7355</v>
      </c>
    </row>
    <row r="3194" spans="1:8" ht="17.25" customHeight="1">
      <c r="A3194" s="27" t="s">
        <v>22</v>
      </c>
      <c r="B3194" s="33" t="s">
        <v>9357</v>
      </c>
      <c r="C3194" s="35" t="s">
        <v>178</v>
      </c>
      <c r="D3194" s="28" t="s">
        <v>3384</v>
      </c>
      <c r="E3194" s="107">
        <v>7.583333333333333</v>
      </c>
      <c r="F3194" s="27" t="s">
        <v>9</v>
      </c>
      <c r="G3194" s="29" t="s">
        <v>8146</v>
      </c>
      <c r="H3194" s="110" t="s">
        <v>7356</v>
      </c>
    </row>
    <row r="3195" spans="1:8" ht="17.25" customHeight="1">
      <c r="A3195" s="27" t="s">
        <v>22</v>
      </c>
      <c r="B3195" s="33" t="s">
        <v>9357</v>
      </c>
      <c r="C3195" s="35" t="s">
        <v>178</v>
      </c>
      <c r="D3195" s="28" t="s">
        <v>3385</v>
      </c>
      <c r="E3195" s="107">
        <v>7.0333333333333332</v>
      </c>
      <c r="F3195" s="27" t="s">
        <v>9</v>
      </c>
      <c r="G3195" s="29" t="s">
        <v>8146</v>
      </c>
      <c r="H3195" s="110" t="s">
        <v>7357</v>
      </c>
    </row>
    <row r="3196" spans="1:8" ht="17.25" customHeight="1">
      <c r="A3196" s="27" t="s">
        <v>22</v>
      </c>
      <c r="B3196" s="33" t="s">
        <v>9357</v>
      </c>
      <c r="C3196" s="35" t="s">
        <v>178</v>
      </c>
      <c r="D3196" s="28" t="s">
        <v>3386</v>
      </c>
      <c r="E3196" s="107">
        <v>6.4833333333333334</v>
      </c>
      <c r="F3196" s="27" t="s">
        <v>9</v>
      </c>
      <c r="G3196" s="29" t="s">
        <v>8146</v>
      </c>
      <c r="H3196" s="110" t="s">
        <v>7358</v>
      </c>
    </row>
    <row r="3197" spans="1:8" ht="17.25" customHeight="1">
      <c r="A3197" s="27" t="s">
        <v>22</v>
      </c>
      <c r="B3197" s="33" t="s">
        <v>9357</v>
      </c>
      <c r="C3197" s="35" t="s">
        <v>178</v>
      </c>
      <c r="D3197" s="28" t="s">
        <v>3387</v>
      </c>
      <c r="E3197" s="107">
        <v>6.3</v>
      </c>
      <c r="F3197" s="27" t="s">
        <v>9</v>
      </c>
      <c r="G3197" s="29" t="s">
        <v>8146</v>
      </c>
      <c r="H3197" s="110" t="s">
        <v>7359</v>
      </c>
    </row>
    <row r="3198" spans="1:8" ht="17.25" customHeight="1">
      <c r="A3198" s="27" t="s">
        <v>22</v>
      </c>
      <c r="B3198" s="33" t="s">
        <v>9357</v>
      </c>
      <c r="C3198" s="35" t="s">
        <v>178</v>
      </c>
      <c r="D3198" s="28" t="s">
        <v>3388</v>
      </c>
      <c r="E3198" s="107">
        <v>6.7333333333333334</v>
      </c>
      <c r="F3198" s="27" t="s">
        <v>9</v>
      </c>
      <c r="G3198" s="29" t="s">
        <v>8146</v>
      </c>
      <c r="H3198" s="110" t="s">
        <v>7360</v>
      </c>
    </row>
    <row r="3199" spans="1:8" ht="17.25" customHeight="1">
      <c r="A3199" s="27" t="s">
        <v>22</v>
      </c>
      <c r="B3199" s="33" t="s">
        <v>9357</v>
      </c>
      <c r="C3199" s="35" t="s">
        <v>178</v>
      </c>
      <c r="D3199" s="28" t="s">
        <v>3389</v>
      </c>
      <c r="E3199" s="107">
        <v>6.45</v>
      </c>
      <c r="F3199" s="27" t="s">
        <v>9</v>
      </c>
      <c r="G3199" s="29" t="s">
        <v>8146</v>
      </c>
      <c r="H3199" s="110" t="s">
        <v>7361</v>
      </c>
    </row>
    <row r="3200" spans="1:8" ht="17.25" customHeight="1">
      <c r="A3200" s="27" t="s">
        <v>22</v>
      </c>
      <c r="B3200" s="33" t="s">
        <v>9357</v>
      </c>
      <c r="C3200" s="35" t="s">
        <v>178</v>
      </c>
      <c r="D3200" s="28" t="s">
        <v>3390</v>
      </c>
      <c r="E3200" s="107">
        <v>6.2</v>
      </c>
      <c r="F3200" s="27" t="s">
        <v>9</v>
      </c>
      <c r="G3200" s="29" t="s">
        <v>8146</v>
      </c>
      <c r="H3200" s="110" t="s">
        <v>7362</v>
      </c>
    </row>
    <row r="3201" spans="1:8" ht="17.25" customHeight="1">
      <c r="A3201" s="27" t="s">
        <v>22</v>
      </c>
      <c r="B3201" s="33" t="s">
        <v>9357</v>
      </c>
      <c r="C3201" s="35" t="s">
        <v>178</v>
      </c>
      <c r="D3201" s="28" t="s">
        <v>3391</v>
      </c>
      <c r="E3201" s="107">
        <v>6.25</v>
      </c>
      <c r="F3201" s="27" t="s">
        <v>9</v>
      </c>
      <c r="G3201" s="29" t="s">
        <v>8146</v>
      </c>
      <c r="H3201" s="110" t="s">
        <v>7363</v>
      </c>
    </row>
    <row r="3202" spans="1:8" ht="17.25" customHeight="1">
      <c r="A3202" s="27" t="s">
        <v>13</v>
      </c>
      <c r="B3202" s="33" t="s">
        <v>9353</v>
      </c>
      <c r="C3202" s="35" t="s">
        <v>44</v>
      </c>
      <c r="D3202" s="28" t="s">
        <v>3392</v>
      </c>
      <c r="E3202" s="107">
        <v>7.3166666666666664</v>
      </c>
      <c r="F3202" s="27" t="s">
        <v>9</v>
      </c>
      <c r="G3202" s="29" t="s">
        <v>8146</v>
      </c>
      <c r="H3202" s="110" t="s">
        <v>7364</v>
      </c>
    </row>
    <row r="3203" spans="1:8" ht="17.25" customHeight="1">
      <c r="A3203" s="27" t="s">
        <v>13</v>
      </c>
      <c r="B3203" s="33" t="s">
        <v>9353</v>
      </c>
      <c r="C3203" s="35" t="s">
        <v>44</v>
      </c>
      <c r="D3203" s="28" t="s">
        <v>3393</v>
      </c>
      <c r="E3203" s="107">
        <v>8</v>
      </c>
      <c r="F3203" s="27" t="s">
        <v>9</v>
      </c>
      <c r="G3203" s="29" t="s">
        <v>8146</v>
      </c>
      <c r="H3203" s="110" t="s">
        <v>7365</v>
      </c>
    </row>
    <row r="3204" spans="1:8" ht="17.25" customHeight="1">
      <c r="A3204" s="27" t="s">
        <v>13</v>
      </c>
      <c r="B3204" s="33" t="s">
        <v>9353</v>
      </c>
      <c r="C3204" s="35" t="s">
        <v>44</v>
      </c>
      <c r="D3204" s="28" t="s">
        <v>3394</v>
      </c>
      <c r="E3204" s="107">
        <v>7.7833333333333332</v>
      </c>
      <c r="F3204" s="27" t="s">
        <v>9</v>
      </c>
      <c r="G3204" s="29" t="s">
        <v>8146</v>
      </c>
      <c r="H3204" s="110" t="s">
        <v>7366</v>
      </c>
    </row>
    <row r="3205" spans="1:8" ht="17.25" customHeight="1">
      <c r="A3205" s="27" t="s">
        <v>13</v>
      </c>
      <c r="B3205" s="33" t="s">
        <v>9353</v>
      </c>
      <c r="C3205" s="35" t="s">
        <v>44</v>
      </c>
      <c r="D3205" s="28" t="s">
        <v>3395</v>
      </c>
      <c r="E3205" s="107">
        <v>7.833333333333333</v>
      </c>
      <c r="F3205" s="27" t="s">
        <v>9</v>
      </c>
      <c r="G3205" s="29" t="s">
        <v>8146</v>
      </c>
      <c r="H3205" s="110" t="s">
        <v>7367</v>
      </c>
    </row>
    <row r="3206" spans="1:8" ht="17.25" customHeight="1">
      <c r="A3206" s="27" t="s">
        <v>13</v>
      </c>
      <c r="B3206" s="33" t="s">
        <v>9353</v>
      </c>
      <c r="C3206" s="35" t="s">
        <v>44</v>
      </c>
      <c r="D3206" s="28" t="s">
        <v>3396</v>
      </c>
      <c r="E3206" s="107">
        <v>8.0333333333333332</v>
      </c>
      <c r="F3206" s="27" t="s">
        <v>9</v>
      </c>
      <c r="G3206" s="29" t="s">
        <v>8146</v>
      </c>
      <c r="H3206" s="110" t="s">
        <v>7368</v>
      </c>
    </row>
    <row r="3207" spans="1:8" ht="17.25" customHeight="1">
      <c r="A3207" s="27" t="s">
        <v>13</v>
      </c>
      <c r="B3207" s="33" t="s">
        <v>9353</v>
      </c>
      <c r="C3207" s="35" t="s">
        <v>44</v>
      </c>
      <c r="D3207" s="28" t="s">
        <v>3397</v>
      </c>
      <c r="E3207" s="107">
        <v>7.9333333333333336</v>
      </c>
      <c r="F3207" s="27" t="s">
        <v>9</v>
      </c>
      <c r="G3207" s="29" t="s">
        <v>8146</v>
      </c>
      <c r="H3207" s="110" t="s">
        <v>7369</v>
      </c>
    </row>
    <row r="3208" spans="1:8" ht="17.25" customHeight="1">
      <c r="A3208" s="27" t="s">
        <v>13</v>
      </c>
      <c r="B3208" s="33" t="s">
        <v>9353</v>
      </c>
      <c r="C3208" s="35" t="s">
        <v>44</v>
      </c>
      <c r="D3208" s="28" t="s">
        <v>3398</v>
      </c>
      <c r="E3208" s="107">
        <v>7.8666666666666663</v>
      </c>
      <c r="F3208" s="27" t="s">
        <v>9</v>
      </c>
      <c r="G3208" s="29" t="s">
        <v>8146</v>
      </c>
      <c r="H3208" s="110" t="s">
        <v>7370</v>
      </c>
    </row>
    <row r="3209" spans="1:8" ht="17.25" customHeight="1">
      <c r="A3209" s="27" t="s">
        <v>13</v>
      </c>
      <c r="B3209" s="33" t="s">
        <v>9353</v>
      </c>
      <c r="C3209" s="35" t="s">
        <v>44</v>
      </c>
      <c r="D3209" s="28" t="s">
        <v>3399</v>
      </c>
      <c r="E3209" s="107">
        <v>7.7666666666666666</v>
      </c>
      <c r="F3209" s="27" t="s">
        <v>9</v>
      </c>
      <c r="G3209" s="29" t="s">
        <v>8146</v>
      </c>
      <c r="H3209" s="110" t="s">
        <v>7371</v>
      </c>
    </row>
    <row r="3210" spans="1:8" ht="17.25" customHeight="1">
      <c r="A3210" s="27" t="s">
        <v>13</v>
      </c>
      <c r="B3210" s="33" t="s">
        <v>9353</v>
      </c>
      <c r="C3210" s="35" t="s">
        <v>44</v>
      </c>
      <c r="D3210" s="28" t="s">
        <v>3400</v>
      </c>
      <c r="E3210" s="107">
        <v>7.85</v>
      </c>
      <c r="F3210" s="27" t="s">
        <v>9</v>
      </c>
      <c r="G3210" s="29" t="s">
        <v>8146</v>
      </c>
      <c r="H3210" s="110" t="s">
        <v>7372</v>
      </c>
    </row>
    <row r="3211" spans="1:8" ht="17.25" customHeight="1">
      <c r="A3211" s="27" t="s">
        <v>13</v>
      </c>
      <c r="B3211" s="33" t="s">
        <v>9353</v>
      </c>
      <c r="C3211" s="35" t="s">
        <v>44</v>
      </c>
      <c r="D3211" s="28" t="s">
        <v>3401</v>
      </c>
      <c r="E3211" s="107">
        <v>7.95</v>
      </c>
      <c r="F3211" s="27" t="s">
        <v>9</v>
      </c>
      <c r="G3211" s="29" t="s">
        <v>8146</v>
      </c>
      <c r="H3211" s="110" t="s">
        <v>7373</v>
      </c>
    </row>
    <row r="3212" spans="1:8" ht="17.25" customHeight="1">
      <c r="A3212" s="27" t="s">
        <v>13</v>
      </c>
      <c r="B3212" s="33" t="s">
        <v>9353</v>
      </c>
      <c r="C3212" s="35" t="s">
        <v>44</v>
      </c>
      <c r="D3212" s="28" t="s">
        <v>3402</v>
      </c>
      <c r="E3212" s="107">
        <v>7.6333333333333337</v>
      </c>
      <c r="F3212" s="27" t="s">
        <v>9</v>
      </c>
      <c r="G3212" s="29" t="s">
        <v>8146</v>
      </c>
      <c r="H3212" s="110" t="s">
        <v>7374</v>
      </c>
    </row>
    <row r="3213" spans="1:8" ht="17.25" customHeight="1">
      <c r="A3213" s="27" t="s">
        <v>13</v>
      </c>
      <c r="B3213" s="33" t="s">
        <v>9353</v>
      </c>
      <c r="C3213" s="35" t="s">
        <v>44</v>
      </c>
      <c r="D3213" s="28" t="s">
        <v>3403</v>
      </c>
      <c r="E3213" s="107">
        <v>8.1999999999999993</v>
      </c>
      <c r="F3213" s="27" t="s">
        <v>9</v>
      </c>
      <c r="G3213" s="29" t="s">
        <v>8146</v>
      </c>
      <c r="H3213" s="110" t="s">
        <v>7375</v>
      </c>
    </row>
    <row r="3214" spans="1:8" ht="17.25" customHeight="1">
      <c r="A3214" s="27" t="s">
        <v>13</v>
      </c>
      <c r="B3214" s="33" t="s">
        <v>9353</v>
      </c>
      <c r="C3214" s="35" t="s">
        <v>44</v>
      </c>
      <c r="D3214" s="28" t="s">
        <v>3404</v>
      </c>
      <c r="E3214" s="107">
        <v>8.7666666666666675</v>
      </c>
      <c r="F3214" s="27" t="s">
        <v>9</v>
      </c>
      <c r="G3214" s="29" t="s">
        <v>8146</v>
      </c>
      <c r="H3214" s="110" t="s">
        <v>7376</v>
      </c>
    </row>
    <row r="3215" spans="1:8" ht="17.25" customHeight="1">
      <c r="A3215" s="27" t="s">
        <v>13</v>
      </c>
      <c r="B3215" s="33" t="s">
        <v>9353</v>
      </c>
      <c r="C3215" s="35" t="s">
        <v>44</v>
      </c>
      <c r="D3215" s="28" t="s">
        <v>3405</v>
      </c>
      <c r="E3215" s="107">
        <v>8.8666666666666671</v>
      </c>
      <c r="F3215" s="27" t="s">
        <v>9</v>
      </c>
      <c r="G3215" s="29" t="s">
        <v>8146</v>
      </c>
      <c r="H3215" s="110" t="s">
        <v>7377</v>
      </c>
    </row>
    <row r="3216" spans="1:8" ht="17.25" customHeight="1">
      <c r="A3216" s="27" t="s">
        <v>13</v>
      </c>
      <c r="B3216" s="33" t="s">
        <v>9353</v>
      </c>
      <c r="C3216" s="35" t="s">
        <v>44</v>
      </c>
      <c r="D3216" s="28" t="s">
        <v>3406</v>
      </c>
      <c r="E3216" s="107">
        <v>8.4499999999999993</v>
      </c>
      <c r="F3216" s="27" t="s">
        <v>9</v>
      </c>
      <c r="G3216" s="29" t="s">
        <v>8146</v>
      </c>
      <c r="H3216" s="110" t="s">
        <v>7378</v>
      </c>
    </row>
    <row r="3217" spans="1:8" ht="17.25" customHeight="1">
      <c r="A3217" s="27" t="s">
        <v>13</v>
      </c>
      <c r="B3217" s="33" t="s">
        <v>9353</v>
      </c>
      <c r="C3217" s="35" t="s">
        <v>44</v>
      </c>
      <c r="D3217" s="28" t="s">
        <v>3407</v>
      </c>
      <c r="E3217" s="107">
        <v>7.833333333333333</v>
      </c>
      <c r="F3217" s="27" t="s">
        <v>9</v>
      </c>
      <c r="G3217" s="29" t="s">
        <v>8146</v>
      </c>
      <c r="H3217" s="110" t="s">
        <v>7379</v>
      </c>
    </row>
    <row r="3218" spans="1:8" ht="17.25" customHeight="1">
      <c r="A3218" s="27" t="s">
        <v>13</v>
      </c>
      <c r="B3218" s="33" t="s">
        <v>9353</v>
      </c>
      <c r="C3218" s="35" t="s">
        <v>44</v>
      </c>
      <c r="D3218" s="28" t="s">
        <v>3408</v>
      </c>
      <c r="E3218" s="107">
        <v>8.35</v>
      </c>
      <c r="F3218" s="27" t="s">
        <v>9</v>
      </c>
      <c r="G3218" s="29" t="s">
        <v>8146</v>
      </c>
      <c r="H3218" s="110" t="s">
        <v>7380</v>
      </c>
    </row>
    <row r="3219" spans="1:8" ht="17.25" customHeight="1">
      <c r="A3219" s="27" t="s">
        <v>13</v>
      </c>
      <c r="B3219" s="33" t="s">
        <v>9353</v>
      </c>
      <c r="C3219" s="35" t="s">
        <v>44</v>
      </c>
      <c r="D3219" s="28" t="s">
        <v>3409</v>
      </c>
      <c r="E3219" s="107">
        <v>9.0666666666666664</v>
      </c>
      <c r="F3219" s="27" t="s">
        <v>9</v>
      </c>
      <c r="G3219" s="29" t="s">
        <v>8146</v>
      </c>
      <c r="H3219" s="110" t="s">
        <v>7381</v>
      </c>
    </row>
    <row r="3220" spans="1:8" ht="17.25" customHeight="1">
      <c r="A3220" s="27" t="s">
        <v>13</v>
      </c>
      <c r="B3220" s="33" t="s">
        <v>9353</v>
      </c>
      <c r="C3220" s="35" t="s">
        <v>44</v>
      </c>
      <c r="D3220" s="28" t="s">
        <v>3410</v>
      </c>
      <c r="E3220" s="107">
        <v>9.8166666666666664</v>
      </c>
      <c r="F3220" s="27" t="s">
        <v>9</v>
      </c>
      <c r="G3220" s="29" t="s">
        <v>8146</v>
      </c>
      <c r="H3220" s="110" t="s">
        <v>7382</v>
      </c>
    </row>
    <row r="3221" spans="1:8" ht="17.25" customHeight="1">
      <c r="A3221" s="27" t="s">
        <v>13</v>
      </c>
      <c r="B3221" s="33" t="s">
        <v>9353</v>
      </c>
      <c r="C3221" s="35" t="s">
        <v>44</v>
      </c>
      <c r="D3221" s="28" t="s">
        <v>3411</v>
      </c>
      <c r="E3221" s="107">
        <v>8.6833333333333336</v>
      </c>
      <c r="F3221" s="27" t="s">
        <v>9</v>
      </c>
      <c r="G3221" s="29" t="s">
        <v>8146</v>
      </c>
      <c r="H3221" s="110" t="s">
        <v>7383</v>
      </c>
    </row>
    <row r="3222" spans="1:8" ht="17.25" customHeight="1">
      <c r="A3222" s="27" t="s">
        <v>22</v>
      </c>
      <c r="B3222" s="33" t="s">
        <v>9360</v>
      </c>
      <c r="C3222" s="35" t="s">
        <v>84</v>
      </c>
      <c r="D3222" s="28" t="s">
        <v>3412</v>
      </c>
      <c r="E3222" s="107">
        <v>7</v>
      </c>
      <c r="F3222" s="27" t="s">
        <v>9</v>
      </c>
      <c r="G3222" s="29" t="s">
        <v>8146</v>
      </c>
      <c r="H3222" s="110" t="s">
        <v>7384</v>
      </c>
    </row>
    <row r="3223" spans="1:8" ht="17.25" customHeight="1">
      <c r="A3223" s="27" t="s">
        <v>22</v>
      </c>
      <c r="B3223" s="33" t="s">
        <v>9360</v>
      </c>
      <c r="C3223" s="35" t="s">
        <v>84</v>
      </c>
      <c r="D3223" s="28" t="s">
        <v>3413</v>
      </c>
      <c r="E3223" s="107">
        <v>5.5666666666666664</v>
      </c>
      <c r="F3223" s="27" t="s">
        <v>9</v>
      </c>
      <c r="G3223" s="29" t="s">
        <v>8146</v>
      </c>
      <c r="H3223" s="110" t="s">
        <v>7385</v>
      </c>
    </row>
    <row r="3224" spans="1:8" ht="17.25" customHeight="1">
      <c r="A3224" s="27" t="s">
        <v>22</v>
      </c>
      <c r="B3224" s="33" t="s">
        <v>9360</v>
      </c>
      <c r="C3224" s="35" t="s">
        <v>84</v>
      </c>
      <c r="D3224" s="28" t="s">
        <v>3414</v>
      </c>
      <c r="E3224" s="107">
        <v>7.0333333333333332</v>
      </c>
      <c r="F3224" s="27" t="s">
        <v>9</v>
      </c>
      <c r="G3224" s="29" t="s">
        <v>8146</v>
      </c>
      <c r="H3224" s="110" t="s">
        <v>7386</v>
      </c>
    </row>
    <row r="3225" spans="1:8" ht="17.25" customHeight="1">
      <c r="A3225" s="27" t="s">
        <v>22</v>
      </c>
      <c r="B3225" s="33" t="s">
        <v>9360</v>
      </c>
      <c r="C3225" s="35" t="s">
        <v>84</v>
      </c>
      <c r="D3225" s="28" t="s">
        <v>3415</v>
      </c>
      <c r="E3225" s="107">
        <v>6.4</v>
      </c>
      <c r="F3225" s="27" t="s">
        <v>9</v>
      </c>
      <c r="G3225" s="29" t="s">
        <v>8146</v>
      </c>
      <c r="H3225" s="110" t="s">
        <v>7387</v>
      </c>
    </row>
    <row r="3226" spans="1:8" ht="17.25" customHeight="1">
      <c r="A3226" s="27" t="s">
        <v>22</v>
      </c>
      <c r="B3226" s="33" t="s">
        <v>9360</v>
      </c>
      <c r="C3226" s="35" t="s">
        <v>84</v>
      </c>
      <c r="D3226" s="28" t="s">
        <v>3416</v>
      </c>
      <c r="E3226" s="107">
        <v>6.35</v>
      </c>
      <c r="F3226" s="27" t="s">
        <v>9</v>
      </c>
      <c r="G3226" s="29" t="s">
        <v>8146</v>
      </c>
      <c r="H3226" s="110" t="s">
        <v>7388</v>
      </c>
    </row>
    <row r="3227" spans="1:8" ht="17.25" customHeight="1">
      <c r="A3227" s="27" t="s">
        <v>22</v>
      </c>
      <c r="B3227" s="33" t="s">
        <v>9360</v>
      </c>
      <c r="C3227" s="35" t="s">
        <v>84</v>
      </c>
      <c r="D3227" s="28" t="s">
        <v>3417</v>
      </c>
      <c r="E3227" s="107">
        <v>7.3833333333333337</v>
      </c>
      <c r="F3227" s="27" t="s">
        <v>9</v>
      </c>
      <c r="G3227" s="29" t="s">
        <v>8146</v>
      </c>
      <c r="H3227" s="110" t="s">
        <v>7389</v>
      </c>
    </row>
    <row r="3228" spans="1:8" ht="17.25" customHeight="1">
      <c r="A3228" s="27" t="s">
        <v>22</v>
      </c>
      <c r="B3228" s="33" t="s">
        <v>9360</v>
      </c>
      <c r="C3228" s="35" t="s">
        <v>84</v>
      </c>
      <c r="D3228" s="28" t="s">
        <v>3418</v>
      </c>
      <c r="E3228" s="107">
        <v>5.0999999999999996</v>
      </c>
      <c r="F3228" s="27" t="s">
        <v>9</v>
      </c>
      <c r="G3228" s="29" t="s">
        <v>8146</v>
      </c>
      <c r="H3228" s="110" t="s">
        <v>7390</v>
      </c>
    </row>
    <row r="3229" spans="1:8" ht="17.25" customHeight="1">
      <c r="A3229" s="27" t="s">
        <v>22</v>
      </c>
      <c r="B3229" s="33" t="s">
        <v>9360</v>
      </c>
      <c r="C3229" s="35" t="s">
        <v>84</v>
      </c>
      <c r="D3229" s="28" t="s">
        <v>3419</v>
      </c>
      <c r="E3229" s="107">
        <v>7.916666666666667</v>
      </c>
      <c r="F3229" s="27" t="s">
        <v>9</v>
      </c>
      <c r="G3229" s="29" t="s">
        <v>8146</v>
      </c>
      <c r="H3229" s="110" t="s">
        <v>7391</v>
      </c>
    </row>
    <row r="3230" spans="1:8" ht="17.25" customHeight="1">
      <c r="A3230" s="27" t="s">
        <v>22</v>
      </c>
      <c r="B3230" s="33" t="s">
        <v>9360</v>
      </c>
      <c r="C3230" s="35" t="s">
        <v>84</v>
      </c>
      <c r="D3230" s="28" t="s">
        <v>3420</v>
      </c>
      <c r="E3230" s="107">
        <v>7.333333333333333</v>
      </c>
      <c r="F3230" s="27" t="s">
        <v>9</v>
      </c>
      <c r="G3230" s="29" t="s">
        <v>8146</v>
      </c>
      <c r="H3230" s="110" t="s">
        <v>7392</v>
      </c>
    </row>
    <row r="3231" spans="1:8" ht="17.25" customHeight="1">
      <c r="A3231" s="27" t="s">
        <v>22</v>
      </c>
      <c r="B3231" s="33" t="s">
        <v>9360</v>
      </c>
      <c r="C3231" s="35" t="s">
        <v>84</v>
      </c>
      <c r="D3231" s="28" t="s">
        <v>3421</v>
      </c>
      <c r="E3231" s="107">
        <v>6.7</v>
      </c>
      <c r="F3231" s="27" t="s">
        <v>9</v>
      </c>
      <c r="G3231" s="29" t="s">
        <v>8146</v>
      </c>
      <c r="H3231" s="110" t="s">
        <v>7393</v>
      </c>
    </row>
    <row r="3232" spans="1:8" ht="17.25" customHeight="1">
      <c r="A3232" s="27" t="s">
        <v>22</v>
      </c>
      <c r="B3232" s="33" t="s">
        <v>9360</v>
      </c>
      <c r="C3232" s="35" t="s">
        <v>84</v>
      </c>
      <c r="D3232" s="28" t="s">
        <v>3422</v>
      </c>
      <c r="E3232" s="107">
        <v>6.166666666666667</v>
      </c>
      <c r="F3232" s="27" t="s">
        <v>9</v>
      </c>
      <c r="G3232" s="29" t="s">
        <v>8146</v>
      </c>
      <c r="H3232" s="110" t="s">
        <v>7394</v>
      </c>
    </row>
    <row r="3233" spans="1:8" ht="17.25" customHeight="1">
      <c r="A3233" s="27" t="s">
        <v>22</v>
      </c>
      <c r="B3233" s="33" t="s">
        <v>9360</v>
      </c>
      <c r="C3233" s="35" t="s">
        <v>84</v>
      </c>
      <c r="D3233" s="28" t="s">
        <v>3423</v>
      </c>
      <c r="E3233" s="107">
        <v>6.833333333333333</v>
      </c>
      <c r="F3233" s="27" t="s">
        <v>9</v>
      </c>
      <c r="G3233" s="29" t="s">
        <v>8146</v>
      </c>
      <c r="H3233" s="110" t="s">
        <v>7395</v>
      </c>
    </row>
    <row r="3234" spans="1:8" ht="17.25" customHeight="1">
      <c r="A3234" s="27" t="s">
        <v>22</v>
      </c>
      <c r="B3234" s="33" t="s">
        <v>9360</v>
      </c>
      <c r="C3234" s="35" t="s">
        <v>84</v>
      </c>
      <c r="D3234" s="28" t="s">
        <v>3424</v>
      </c>
      <c r="E3234" s="107">
        <v>7.0666666666666664</v>
      </c>
      <c r="F3234" s="27" t="s">
        <v>9</v>
      </c>
      <c r="G3234" s="29" t="s">
        <v>8146</v>
      </c>
      <c r="H3234" s="110" t="s">
        <v>7396</v>
      </c>
    </row>
    <row r="3235" spans="1:8" ht="17.25" customHeight="1">
      <c r="A3235" s="27" t="s">
        <v>22</v>
      </c>
      <c r="B3235" s="33" t="s">
        <v>9360</v>
      </c>
      <c r="C3235" s="35" t="s">
        <v>84</v>
      </c>
      <c r="D3235" s="28" t="s">
        <v>3425</v>
      </c>
      <c r="E3235" s="107">
        <v>6.9833333333333334</v>
      </c>
      <c r="F3235" s="27" t="s">
        <v>9</v>
      </c>
      <c r="G3235" s="29" t="s">
        <v>8146</v>
      </c>
      <c r="H3235" s="110" t="s">
        <v>7397</v>
      </c>
    </row>
    <row r="3236" spans="1:8" ht="17.25" customHeight="1">
      <c r="A3236" s="27" t="s">
        <v>22</v>
      </c>
      <c r="B3236" s="33" t="s">
        <v>9360</v>
      </c>
      <c r="C3236" s="35" t="s">
        <v>84</v>
      </c>
      <c r="D3236" s="28" t="s">
        <v>3426</v>
      </c>
      <c r="E3236" s="107">
        <v>6.7</v>
      </c>
      <c r="F3236" s="27" t="s">
        <v>9</v>
      </c>
      <c r="G3236" s="29" t="s">
        <v>8146</v>
      </c>
      <c r="H3236" s="110" t="s">
        <v>7398</v>
      </c>
    </row>
    <row r="3237" spans="1:8" ht="17.25" customHeight="1">
      <c r="A3237" s="27" t="s">
        <v>22</v>
      </c>
      <c r="B3237" s="33" t="s">
        <v>9360</v>
      </c>
      <c r="C3237" s="35" t="s">
        <v>84</v>
      </c>
      <c r="D3237" s="28" t="s">
        <v>3427</v>
      </c>
      <c r="E3237" s="107">
        <v>6.3166666666666664</v>
      </c>
      <c r="F3237" s="27" t="s">
        <v>9</v>
      </c>
      <c r="G3237" s="29" t="s">
        <v>8146</v>
      </c>
      <c r="H3237" s="110" t="s">
        <v>7399</v>
      </c>
    </row>
    <row r="3238" spans="1:8" ht="17.25" customHeight="1">
      <c r="A3238" s="27" t="s">
        <v>22</v>
      </c>
      <c r="B3238" s="33" t="s">
        <v>9360</v>
      </c>
      <c r="C3238" s="35" t="s">
        <v>84</v>
      </c>
      <c r="D3238" s="28" t="s">
        <v>3428</v>
      </c>
      <c r="E3238" s="107">
        <v>7.1166666666666663</v>
      </c>
      <c r="F3238" s="27" t="s">
        <v>9</v>
      </c>
      <c r="G3238" s="29" t="s">
        <v>8146</v>
      </c>
      <c r="H3238" s="110" t="s">
        <v>7400</v>
      </c>
    </row>
    <row r="3239" spans="1:8" ht="17.25" customHeight="1">
      <c r="A3239" s="27" t="s">
        <v>22</v>
      </c>
      <c r="B3239" s="33" t="s">
        <v>9360</v>
      </c>
      <c r="C3239" s="35" t="s">
        <v>84</v>
      </c>
      <c r="D3239" s="28" t="s">
        <v>3429</v>
      </c>
      <c r="E3239" s="107">
        <v>7.3166666666666664</v>
      </c>
      <c r="F3239" s="27" t="s">
        <v>9</v>
      </c>
      <c r="G3239" s="29" t="s">
        <v>8146</v>
      </c>
      <c r="H3239" s="110" t="s">
        <v>7401</v>
      </c>
    </row>
    <row r="3240" spans="1:8" ht="17.25" customHeight="1">
      <c r="A3240" s="27" t="s">
        <v>22</v>
      </c>
      <c r="B3240" s="33" t="s">
        <v>9360</v>
      </c>
      <c r="C3240" s="35" t="s">
        <v>84</v>
      </c>
      <c r="D3240" s="28" t="s">
        <v>3430</v>
      </c>
      <c r="E3240" s="107">
        <v>5.6333333333333337</v>
      </c>
      <c r="F3240" s="27" t="s">
        <v>9</v>
      </c>
      <c r="G3240" s="29" t="s">
        <v>8146</v>
      </c>
      <c r="H3240" s="110" t="s">
        <v>7402</v>
      </c>
    </row>
    <row r="3241" spans="1:8" ht="17.25" customHeight="1">
      <c r="A3241" s="27" t="s">
        <v>22</v>
      </c>
      <c r="B3241" s="33" t="s">
        <v>9360</v>
      </c>
      <c r="C3241" s="35" t="s">
        <v>84</v>
      </c>
      <c r="D3241" s="28" t="s">
        <v>3431</v>
      </c>
      <c r="E3241" s="107">
        <v>5.7666666666666666</v>
      </c>
      <c r="F3241" s="27" t="s">
        <v>9</v>
      </c>
      <c r="G3241" s="29" t="s">
        <v>8146</v>
      </c>
      <c r="H3241" s="110" t="s">
        <v>7403</v>
      </c>
    </row>
    <row r="3242" spans="1:8" ht="17.25" customHeight="1">
      <c r="A3242" s="27" t="s">
        <v>22</v>
      </c>
      <c r="B3242" s="33" t="s">
        <v>9360</v>
      </c>
      <c r="C3242" s="35" t="s">
        <v>84</v>
      </c>
      <c r="D3242" s="28" t="s">
        <v>3432</v>
      </c>
      <c r="E3242" s="107">
        <v>5.2833333333333332</v>
      </c>
      <c r="F3242" s="27" t="s">
        <v>9</v>
      </c>
      <c r="G3242" s="29" t="s">
        <v>8146</v>
      </c>
      <c r="H3242" s="110" t="s">
        <v>7404</v>
      </c>
    </row>
    <row r="3243" spans="1:8" ht="17.25" customHeight="1">
      <c r="A3243" s="27" t="s">
        <v>22</v>
      </c>
      <c r="B3243" s="33" t="s">
        <v>9360</v>
      </c>
      <c r="C3243" s="35" t="s">
        <v>84</v>
      </c>
      <c r="D3243" s="28" t="s">
        <v>3433</v>
      </c>
      <c r="E3243" s="107">
        <v>6.55</v>
      </c>
      <c r="F3243" s="27" t="s">
        <v>9</v>
      </c>
      <c r="G3243" s="29" t="s">
        <v>8146</v>
      </c>
      <c r="H3243" s="110" t="s">
        <v>7405</v>
      </c>
    </row>
    <row r="3244" spans="1:8" ht="17.25" customHeight="1">
      <c r="A3244" s="27" t="s">
        <v>22</v>
      </c>
      <c r="B3244" s="33" t="s">
        <v>9360</v>
      </c>
      <c r="C3244" s="35" t="s">
        <v>84</v>
      </c>
      <c r="D3244" s="28" t="s">
        <v>3434</v>
      </c>
      <c r="E3244" s="107">
        <v>7.7333333333333334</v>
      </c>
      <c r="F3244" s="27" t="s">
        <v>9</v>
      </c>
      <c r="G3244" s="29" t="s">
        <v>8146</v>
      </c>
      <c r="H3244" s="110" t="s">
        <v>7406</v>
      </c>
    </row>
    <row r="3245" spans="1:8" ht="17.25" customHeight="1">
      <c r="A3245" s="27" t="s">
        <v>22</v>
      </c>
      <c r="B3245" s="33" t="s">
        <v>9360</v>
      </c>
      <c r="C3245" s="35" t="s">
        <v>84</v>
      </c>
      <c r="D3245" s="28" t="s">
        <v>3435</v>
      </c>
      <c r="E3245" s="107">
        <v>6.5333333333333332</v>
      </c>
      <c r="F3245" s="27" t="s">
        <v>9</v>
      </c>
      <c r="G3245" s="29" t="s">
        <v>8146</v>
      </c>
      <c r="H3245" s="110" t="s">
        <v>7407</v>
      </c>
    </row>
    <row r="3246" spans="1:8" ht="17.25" customHeight="1">
      <c r="A3246" s="27" t="s">
        <v>22</v>
      </c>
      <c r="B3246" s="33" t="s">
        <v>9360</v>
      </c>
      <c r="C3246" s="35" t="s">
        <v>84</v>
      </c>
      <c r="D3246" s="28" t="s">
        <v>3436</v>
      </c>
      <c r="E3246" s="107">
        <v>6.75</v>
      </c>
      <c r="F3246" s="27" t="s">
        <v>9</v>
      </c>
      <c r="G3246" s="29" t="s">
        <v>8146</v>
      </c>
      <c r="H3246" s="110" t="s">
        <v>7408</v>
      </c>
    </row>
    <row r="3247" spans="1:8" ht="17.25" customHeight="1">
      <c r="A3247" s="27" t="s">
        <v>22</v>
      </c>
      <c r="B3247" s="33" t="s">
        <v>9360</v>
      </c>
      <c r="C3247" s="35" t="s">
        <v>84</v>
      </c>
      <c r="D3247" s="28" t="s">
        <v>3437</v>
      </c>
      <c r="E3247" s="107">
        <v>7.0333333333333332</v>
      </c>
      <c r="F3247" s="27" t="s">
        <v>9</v>
      </c>
      <c r="G3247" s="29" t="s">
        <v>8146</v>
      </c>
      <c r="H3247" s="110" t="s">
        <v>7409</v>
      </c>
    </row>
    <row r="3248" spans="1:8" ht="17.25" customHeight="1">
      <c r="A3248" s="27" t="s">
        <v>22</v>
      </c>
      <c r="B3248" s="33" t="s">
        <v>9360</v>
      </c>
      <c r="C3248" s="35" t="s">
        <v>84</v>
      </c>
      <c r="D3248" s="28" t="s">
        <v>3438</v>
      </c>
      <c r="E3248" s="107">
        <v>6.7</v>
      </c>
      <c r="F3248" s="27" t="s">
        <v>9</v>
      </c>
      <c r="G3248" s="29" t="s">
        <v>8146</v>
      </c>
      <c r="H3248" s="110" t="s">
        <v>7410</v>
      </c>
    </row>
    <row r="3249" spans="1:8" ht="17.25" customHeight="1">
      <c r="A3249" s="27" t="s">
        <v>22</v>
      </c>
      <c r="B3249" s="33" t="s">
        <v>9360</v>
      </c>
      <c r="C3249" s="35" t="s">
        <v>84</v>
      </c>
      <c r="D3249" s="28" t="s">
        <v>3439</v>
      </c>
      <c r="E3249" s="107">
        <v>4.916666666666667</v>
      </c>
      <c r="F3249" s="27" t="s">
        <v>9</v>
      </c>
      <c r="G3249" s="29" t="s">
        <v>8146</v>
      </c>
      <c r="H3249" s="110" t="s">
        <v>7411</v>
      </c>
    </row>
    <row r="3250" spans="1:8" ht="17.25" customHeight="1">
      <c r="A3250" s="27" t="s">
        <v>22</v>
      </c>
      <c r="B3250" s="33" t="s">
        <v>9360</v>
      </c>
      <c r="C3250" s="35" t="s">
        <v>84</v>
      </c>
      <c r="D3250" s="28" t="s">
        <v>3440</v>
      </c>
      <c r="E3250" s="107">
        <v>7.4</v>
      </c>
      <c r="F3250" s="27" t="s">
        <v>9</v>
      </c>
      <c r="G3250" s="29" t="s">
        <v>8146</v>
      </c>
      <c r="H3250" s="110" t="s">
        <v>7412</v>
      </c>
    </row>
    <row r="3251" spans="1:8" ht="17.25" customHeight="1">
      <c r="A3251" s="27" t="s">
        <v>22</v>
      </c>
      <c r="B3251" s="33" t="s">
        <v>9360</v>
      </c>
      <c r="C3251" s="35" t="s">
        <v>84</v>
      </c>
      <c r="D3251" s="28" t="s">
        <v>3441</v>
      </c>
      <c r="E3251" s="107">
        <v>7.9333333333333336</v>
      </c>
      <c r="F3251" s="27" t="s">
        <v>9</v>
      </c>
      <c r="G3251" s="29" t="s">
        <v>8146</v>
      </c>
      <c r="H3251" s="110" t="s">
        <v>7413</v>
      </c>
    </row>
    <row r="3252" spans="1:8" ht="17.25" customHeight="1">
      <c r="A3252" s="27" t="s">
        <v>22</v>
      </c>
      <c r="B3252" s="33" t="s">
        <v>9360</v>
      </c>
      <c r="C3252" s="35" t="s">
        <v>84</v>
      </c>
      <c r="D3252" s="28" t="s">
        <v>3442</v>
      </c>
      <c r="E3252" s="107">
        <v>6.6</v>
      </c>
      <c r="F3252" s="27" t="s">
        <v>9</v>
      </c>
      <c r="G3252" s="29" t="s">
        <v>8146</v>
      </c>
      <c r="H3252" s="110" t="s">
        <v>7414</v>
      </c>
    </row>
    <row r="3253" spans="1:8" ht="17.25" customHeight="1">
      <c r="A3253" s="27" t="s">
        <v>22</v>
      </c>
      <c r="B3253" s="33" t="s">
        <v>9360</v>
      </c>
      <c r="C3253" s="35" t="s">
        <v>84</v>
      </c>
      <c r="D3253" s="28" t="s">
        <v>3443</v>
      </c>
      <c r="E3253" s="107">
        <v>5.916666666666667</v>
      </c>
      <c r="F3253" s="27" t="s">
        <v>9</v>
      </c>
      <c r="G3253" s="29" t="s">
        <v>8146</v>
      </c>
      <c r="H3253" s="110" t="s">
        <v>7415</v>
      </c>
    </row>
    <row r="3254" spans="1:8" ht="17.25" customHeight="1">
      <c r="A3254" s="27" t="s">
        <v>22</v>
      </c>
      <c r="B3254" s="33" t="s">
        <v>9360</v>
      </c>
      <c r="C3254" s="35" t="s">
        <v>84</v>
      </c>
      <c r="D3254" s="28" t="s">
        <v>3444</v>
      </c>
      <c r="E3254" s="107">
        <v>6.1</v>
      </c>
      <c r="F3254" s="27" t="s">
        <v>9</v>
      </c>
      <c r="G3254" s="29" t="s">
        <v>8146</v>
      </c>
      <c r="H3254" s="110" t="s">
        <v>7416</v>
      </c>
    </row>
    <row r="3255" spans="1:8" ht="17.25" customHeight="1">
      <c r="A3255" s="27" t="s">
        <v>22</v>
      </c>
      <c r="B3255" s="33" t="s">
        <v>9360</v>
      </c>
      <c r="C3255" s="35" t="s">
        <v>84</v>
      </c>
      <c r="D3255" s="28" t="s">
        <v>3445</v>
      </c>
      <c r="E3255" s="107">
        <v>6.7833333333333332</v>
      </c>
      <c r="F3255" s="27" t="s">
        <v>9</v>
      </c>
      <c r="G3255" s="29" t="s">
        <v>8146</v>
      </c>
      <c r="H3255" s="110" t="s">
        <v>7417</v>
      </c>
    </row>
    <row r="3256" spans="1:8" ht="17.25" customHeight="1">
      <c r="A3256" s="27" t="s">
        <v>22</v>
      </c>
      <c r="B3256" s="33" t="s">
        <v>9360</v>
      </c>
      <c r="C3256" s="35" t="s">
        <v>84</v>
      </c>
      <c r="D3256" s="28" t="s">
        <v>3446</v>
      </c>
      <c r="E3256" s="107">
        <v>6.9333333333333336</v>
      </c>
      <c r="F3256" s="27" t="s">
        <v>9</v>
      </c>
      <c r="G3256" s="29" t="s">
        <v>8146</v>
      </c>
      <c r="H3256" s="110" t="s">
        <v>7418</v>
      </c>
    </row>
    <row r="3257" spans="1:8" ht="17.25" customHeight="1">
      <c r="A3257" s="27" t="s">
        <v>22</v>
      </c>
      <c r="B3257" s="33" t="s">
        <v>9360</v>
      </c>
      <c r="C3257" s="35" t="s">
        <v>84</v>
      </c>
      <c r="D3257" s="28" t="s">
        <v>3447</v>
      </c>
      <c r="E3257" s="107">
        <v>5.4833333333333334</v>
      </c>
      <c r="F3257" s="27" t="s">
        <v>9</v>
      </c>
      <c r="G3257" s="29" t="s">
        <v>8146</v>
      </c>
      <c r="H3257" s="110" t="s">
        <v>7419</v>
      </c>
    </row>
    <row r="3258" spans="1:8" ht="17.25" customHeight="1">
      <c r="A3258" s="27" t="s">
        <v>22</v>
      </c>
      <c r="B3258" s="33" t="s">
        <v>9360</v>
      </c>
      <c r="C3258" s="35" t="s">
        <v>84</v>
      </c>
      <c r="D3258" s="28" t="s">
        <v>3448</v>
      </c>
      <c r="E3258" s="107">
        <v>6.4333333333333336</v>
      </c>
      <c r="F3258" s="27" t="s">
        <v>9</v>
      </c>
      <c r="G3258" s="29" t="s">
        <v>8146</v>
      </c>
      <c r="H3258" s="110" t="s">
        <v>7420</v>
      </c>
    </row>
    <row r="3259" spans="1:8" ht="17.25" customHeight="1">
      <c r="A3259" s="27" t="s">
        <v>22</v>
      </c>
      <c r="B3259" s="33" t="s">
        <v>9360</v>
      </c>
      <c r="C3259" s="35" t="s">
        <v>84</v>
      </c>
      <c r="D3259" s="28" t="s">
        <v>3449</v>
      </c>
      <c r="E3259" s="107">
        <v>7.95</v>
      </c>
      <c r="F3259" s="27" t="s">
        <v>9</v>
      </c>
      <c r="G3259" s="29" t="s">
        <v>8146</v>
      </c>
      <c r="H3259" s="110" t="s">
        <v>7421</v>
      </c>
    </row>
    <row r="3260" spans="1:8" ht="17.25" customHeight="1">
      <c r="A3260" s="27" t="s">
        <v>22</v>
      </c>
      <c r="B3260" s="33" t="s">
        <v>9360</v>
      </c>
      <c r="C3260" s="35" t="s">
        <v>84</v>
      </c>
      <c r="D3260" s="28" t="s">
        <v>3450</v>
      </c>
      <c r="E3260" s="107">
        <v>7.3</v>
      </c>
      <c r="F3260" s="27" t="s">
        <v>9</v>
      </c>
      <c r="G3260" s="29" t="s">
        <v>8146</v>
      </c>
      <c r="H3260" s="110" t="s">
        <v>7422</v>
      </c>
    </row>
    <row r="3261" spans="1:8" ht="17.25" customHeight="1">
      <c r="A3261" s="27" t="s">
        <v>22</v>
      </c>
      <c r="B3261" s="33" t="s">
        <v>9360</v>
      </c>
      <c r="C3261" s="35" t="s">
        <v>84</v>
      </c>
      <c r="D3261" s="28" t="s">
        <v>3451</v>
      </c>
      <c r="E3261" s="107">
        <v>6.2166666666666668</v>
      </c>
      <c r="F3261" s="27" t="s">
        <v>9</v>
      </c>
      <c r="G3261" s="29" t="s">
        <v>8146</v>
      </c>
      <c r="H3261" s="110" t="s">
        <v>7423</v>
      </c>
    </row>
    <row r="3262" spans="1:8" ht="17.25" customHeight="1">
      <c r="A3262" s="27" t="s">
        <v>22</v>
      </c>
      <c r="B3262" s="33" t="s">
        <v>9360</v>
      </c>
      <c r="C3262" s="35" t="s">
        <v>84</v>
      </c>
      <c r="D3262" s="28" t="s">
        <v>3452</v>
      </c>
      <c r="E3262" s="107">
        <v>7.8666666666666663</v>
      </c>
      <c r="F3262" s="27" t="s">
        <v>9</v>
      </c>
      <c r="G3262" s="29" t="s">
        <v>8146</v>
      </c>
      <c r="H3262" s="110" t="s">
        <v>7424</v>
      </c>
    </row>
    <row r="3263" spans="1:8" ht="17.25" customHeight="1">
      <c r="A3263" s="27" t="s">
        <v>22</v>
      </c>
      <c r="B3263" s="33" t="s">
        <v>9360</v>
      </c>
      <c r="C3263" s="35" t="s">
        <v>84</v>
      </c>
      <c r="D3263" s="28" t="s">
        <v>3453</v>
      </c>
      <c r="E3263" s="107">
        <v>6.2666666666666666</v>
      </c>
      <c r="F3263" s="27" t="s">
        <v>9</v>
      </c>
      <c r="G3263" s="29" t="s">
        <v>8146</v>
      </c>
      <c r="H3263" s="110" t="s">
        <v>7425</v>
      </c>
    </row>
    <row r="3264" spans="1:8" ht="17.25" customHeight="1">
      <c r="A3264" s="27" t="s">
        <v>22</v>
      </c>
      <c r="B3264" s="33" t="s">
        <v>9360</v>
      </c>
      <c r="C3264" s="35" t="s">
        <v>84</v>
      </c>
      <c r="D3264" s="28" t="s">
        <v>3454</v>
      </c>
      <c r="E3264" s="107">
        <v>5.9833333333333334</v>
      </c>
      <c r="F3264" s="27" t="s">
        <v>9</v>
      </c>
      <c r="G3264" s="29" t="s">
        <v>8146</v>
      </c>
      <c r="H3264" s="110" t="s">
        <v>7426</v>
      </c>
    </row>
    <row r="3265" spans="1:8" ht="17.25" customHeight="1">
      <c r="A3265" s="27" t="s">
        <v>22</v>
      </c>
      <c r="B3265" s="33" t="s">
        <v>9360</v>
      </c>
      <c r="C3265" s="35" t="s">
        <v>84</v>
      </c>
      <c r="D3265" s="28" t="s">
        <v>3455</v>
      </c>
      <c r="E3265" s="107">
        <v>7.7833333333333332</v>
      </c>
      <c r="F3265" s="27" t="s">
        <v>9</v>
      </c>
      <c r="G3265" s="29" t="s">
        <v>8146</v>
      </c>
      <c r="H3265" s="110" t="s">
        <v>7427</v>
      </c>
    </row>
    <row r="3266" spans="1:8" ht="17.25" customHeight="1">
      <c r="A3266" s="27" t="s">
        <v>13</v>
      </c>
      <c r="B3266" s="33" t="s">
        <v>9363</v>
      </c>
      <c r="C3266" s="35" t="s">
        <v>74</v>
      </c>
      <c r="D3266" s="28" t="s">
        <v>3456</v>
      </c>
      <c r="E3266" s="107">
        <v>7.15</v>
      </c>
      <c r="F3266" s="27" t="s">
        <v>9</v>
      </c>
      <c r="G3266" s="29" t="s">
        <v>8146</v>
      </c>
      <c r="H3266" s="110" t="s">
        <v>7428</v>
      </c>
    </row>
    <row r="3267" spans="1:8" ht="17.25" customHeight="1">
      <c r="A3267" s="27" t="s">
        <v>13</v>
      </c>
      <c r="B3267" s="33" t="s">
        <v>9363</v>
      </c>
      <c r="C3267" s="35" t="s">
        <v>74</v>
      </c>
      <c r="D3267" s="28" t="s">
        <v>3457</v>
      </c>
      <c r="E3267" s="107">
        <v>7.6166666666666663</v>
      </c>
      <c r="F3267" s="27" t="s">
        <v>9</v>
      </c>
      <c r="G3267" s="29" t="s">
        <v>8146</v>
      </c>
      <c r="H3267" s="110" t="s">
        <v>7429</v>
      </c>
    </row>
    <row r="3268" spans="1:8" ht="17.25" customHeight="1">
      <c r="A3268" s="27" t="s">
        <v>13</v>
      </c>
      <c r="B3268" s="33" t="s">
        <v>9363</v>
      </c>
      <c r="C3268" s="35" t="s">
        <v>74</v>
      </c>
      <c r="D3268" s="28" t="s">
        <v>3458</v>
      </c>
      <c r="E3268" s="107">
        <v>6.35</v>
      </c>
      <c r="F3268" s="27" t="s">
        <v>9</v>
      </c>
      <c r="G3268" s="29" t="s">
        <v>8146</v>
      </c>
      <c r="H3268" s="110" t="s">
        <v>7430</v>
      </c>
    </row>
    <row r="3269" spans="1:8" ht="17.25" customHeight="1">
      <c r="A3269" s="27" t="s">
        <v>13</v>
      </c>
      <c r="B3269" s="33" t="s">
        <v>9363</v>
      </c>
      <c r="C3269" s="35" t="s">
        <v>74</v>
      </c>
      <c r="D3269" s="28" t="s">
        <v>3459</v>
      </c>
      <c r="E3269" s="107">
        <v>7.2166666666666668</v>
      </c>
      <c r="F3269" s="27" t="s">
        <v>9</v>
      </c>
      <c r="G3269" s="29" t="s">
        <v>8146</v>
      </c>
      <c r="H3269" s="110" t="s">
        <v>7431</v>
      </c>
    </row>
    <row r="3270" spans="1:8" ht="17.25" customHeight="1">
      <c r="A3270" s="27" t="s">
        <v>13</v>
      </c>
      <c r="B3270" s="33" t="s">
        <v>9363</v>
      </c>
      <c r="C3270" s="35" t="s">
        <v>74</v>
      </c>
      <c r="D3270" s="28" t="s">
        <v>3460</v>
      </c>
      <c r="E3270" s="107">
        <v>7.166666666666667</v>
      </c>
      <c r="F3270" s="27" t="s">
        <v>9</v>
      </c>
      <c r="G3270" s="29" t="s">
        <v>8146</v>
      </c>
      <c r="H3270" s="110" t="s">
        <v>7432</v>
      </c>
    </row>
    <row r="3271" spans="1:8" ht="17.25" customHeight="1">
      <c r="A3271" s="27" t="s">
        <v>13</v>
      </c>
      <c r="B3271" s="33" t="s">
        <v>9363</v>
      </c>
      <c r="C3271" s="35" t="s">
        <v>74</v>
      </c>
      <c r="D3271" s="28" t="s">
        <v>3461</v>
      </c>
      <c r="E3271" s="107">
        <v>7.0666666666666664</v>
      </c>
      <c r="F3271" s="27" t="s">
        <v>9</v>
      </c>
      <c r="G3271" s="29" t="s">
        <v>8146</v>
      </c>
      <c r="H3271" s="110" t="s">
        <v>7433</v>
      </c>
    </row>
    <row r="3272" spans="1:8" ht="17.25" customHeight="1">
      <c r="A3272" s="27" t="s">
        <v>13</v>
      </c>
      <c r="B3272" s="33" t="s">
        <v>9363</v>
      </c>
      <c r="C3272" s="35" t="s">
        <v>74</v>
      </c>
      <c r="D3272" s="28" t="s">
        <v>3462</v>
      </c>
      <c r="E3272" s="107">
        <v>5.95</v>
      </c>
      <c r="F3272" s="27" t="s">
        <v>9</v>
      </c>
      <c r="G3272" s="29" t="s">
        <v>8146</v>
      </c>
      <c r="H3272" s="110" t="s">
        <v>7434</v>
      </c>
    </row>
    <row r="3273" spans="1:8" ht="17.25" customHeight="1">
      <c r="A3273" s="27" t="s">
        <v>13</v>
      </c>
      <c r="B3273" s="33" t="s">
        <v>9363</v>
      </c>
      <c r="C3273" s="35" t="s">
        <v>74</v>
      </c>
      <c r="D3273" s="28" t="s">
        <v>3463</v>
      </c>
      <c r="E3273" s="107">
        <v>6.083333333333333</v>
      </c>
      <c r="F3273" s="27" t="s">
        <v>9</v>
      </c>
      <c r="G3273" s="29" t="s">
        <v>8146</v>
      </c>
      <c r="H3273" s="110" t="s">
        <v>7435</v>
      </c>
    </row>
    <row r="3274" spans="1:8" ht="17.25" customHeight="1">
      <c r="A3274" s="27" t="s">
        <v>13</v>
      </c>
      <c r="B3274" s="33" t="s">
        <v>9363</v>
      </c>
      <c r="C3274" s="35" t="s">
        <v>74</v>
      </c>
      <c r="D3274" s="28" t="s">
        <v>3464</v>
      </c>
      <c r="E3274" s="107">
        <v>5.9666666666666668</v>
      </c>
      <c r="F3274" s="27" t="s">
        <v>9</v>
      </c>
      <c r="G3274" s="29" t="s">
        <v>8146</v>
      </c>
      <c r="H3274" s="110" t="s">
        <v>7436</v>
      </c>
    </row>
    <row r="3275" spans="1:8" ht="17.25" customHeight="1">
      <c r="A3275" s="27" t="s">
        <v>16876</v>
      </c>
      <c r="B3275" s="33" t="s">
        <v>9352</v>
      </c>
      <c r="C3275" s="35" t="s">
        <v>179</v>
      </c>
      <c r="D3275" s="28" t="s">
        <v>3465</v>
      </c>
      <c r="E3275" s="107">
        <v>7.8833333333333337</v>
      </c>
      <c r="F3275" s="27" t="s">
        <v>9</v>
      </c>
      <c r="G3275" s="29" t="s">
        <v>8146</v>
      </c>
      <c r="H3275" s="110" t="s">
        <v>7437</v>
      </c>
    </row>
    <row r="3276" spans="1:8" ht="17.25" customHeight="1">
      <c r="A3276" s="27" t="s">
        <v>16876</v>
      </c>
      <c r="B3276" s="33" t="s">
        <v>9352</v>
      </c>
      <c r="C3276" s="35" t="s">
        <v>179</v>
      </c>
      <c r="D3276" s="28" t="s">
        <v>3466</v>
      </c>
      <c r="E3276" s="107">
        <v>7.2666666666666666</v>
      </c>
      <c r="F3276" s="27" t="s">
        <v>9</v>
      </c>
      <c r="G3276" s="29" t="s">
        <v>8146</v>
      </c>
      <c r="H3276" s="110" t="s">
        <v>7438</v>
      </c>
    </row>
    <row r="3277" spans="1:8" ht="17.25" customHeight="1">
      <c r="A3277" s="27" t="s">
        <v>16876</v>
      </c>
      <c r="B3277" s="33" t="s">
        <v>9352</v>
      </c>
      <c r="C3277" s="35" t="s">
        <v>179</v>
      </c>
      <c r="D3277" s="28" t="s">
        <v>3467</v>
      </c>
      <c r="E3277" s="107">
        <v>7.4333333333333336</v>
      </c>
      <c r="F3277" s="27" t="s">
        <v>9</v>
      </c>
      <c r="G3277" s="29" t="s">
        <v>8146</v>
      </c>
      <c r="H3277" s="110" t="s">
        <v>7439</v>
      </c>
    </row>
    <row r="3278" spans="1:8" ht="17.25" customHeight="1">
      <c r="A3278" s="27" t="s">
        <v>16876</v>
      </c>
      <c r="B3278" s="33" t="s">
        <v>9352</v>
      </c>
      <c r="C3278" s="35" t="s">
        <v>179</v>
      </c>
      <c r="D3278" s="28" t="s">
        <v>3468</v>
      </c>
      <c r="E3278" s="107">
        <v>7.2166666666666668</v>
      </c>
      <c r="F3278" s="27" t="s">
        <v>9</v>
      </c>
      <c r="G3278" s="29" t="s">
        <v>8146</v>
      </c>
      <c r="H3278" s="110" t="s">
        <v>7440</v>
      </c>
    </row>
    <row r="3279" spans="1:8" ht="17.25" customHeight="1">
      <c r="A3279" s="27" t="s">
        <v>16876</v>
      </c>
      <c r="B3279" s="33" t="s">
        <v>9352</v>
      </c>
      <c r="C3279" s="35" t="s">
        <v>179</v>
      </c>
      <c r="D3279" s="28" t="s">
        <v>3469</v>
      </c>
      <c r="E3279" s="107">
        <v>7.8166666666666664</v>
      </c>
      <c r="F3279" s="27" t="s">
        <v>9</v>
      </c>
      <c r="G3279" s="29" t="s">
        <v>8146</v>
      </c>
      <c r="H3279" s="110" t="s">
        <v>7441</v>
      </c>
    </row>
    <row r="3280" spans="1:8" ht="17.25" customHeight="1">
      <c r="A3280" s="27" t="s">
        <v>16876</v>
      </c>
      <c r="B3280" s="33" t="s">
        <v>9352</v>
      </c>
      <c r="C3280" s="35" t="s">
        <v>179</v>
      </c>
      <c r="D3280" s="28" t="s">
        <v>3470</v>
      </c>
      <c r="E3280" s="107">
        <v>7.8166666666666664</v>
      </c>
      <c r="F3280" s="27" t="s">
        <v>9</v>
      </c>
      <c r="G3280" s="29" t="s">
        <v>8146</v>
      </c>
      <c r="H3280" s="110" t="s">
        <v>7442</v>
      </c>
    </row>
    <row r="3281" spans="1:8" ht="17.25" customHeight="1">
      <c r="A3281" s="27" t="s">
        <v>16876</v>
      </c>
      <c r="B3281" s="33" t="s">
        <v>9352</v>
      </c>
      <c r="C3281" s="35" t="s">
        <v>179</v>
      </c>
      <c r="D3281" s="28" t="s">
        <v>3471</v>
      </c>
      <c r="E3281" s="107">
        <v>7.333333333333333</v>
      </c>
      <c r="F3281" s="27" t="s">
        <v>9</v>
      </c>
      <c r="G3281" s="29" t="s">
        <v>8146</v>
      </c>
      <c r="H3281" s="110" t="s">
        <v>7443</v>
      </c>
    </row>
    <row r="3282" spans="1:8" ht="17.25" customHeight="1">
      <c r="A3282" s="27" t="s">
        <v>22</v>
      </c>
      <c r="B3282" s="33" t="s">
        <v>9364</v>
      </c>
      <c r="C3282" s="35" t="s">
        <v>116</v>
      </c>
      <c r="D3282" s="28" t="s">
        <v>3472</v>
      </c>
      <c r="E3282" s="107">
        <v>8.15</v>
      </c>
      <c r="F3282" s="27" t="s">
        <v>9</v>
      </c>
      <c r="G3282" s="29" t="s">
        <v>8146</v>
      </c>
      <c r="H3282" s="110" t="s">
        <v>7444</v>
      </c>
    </row>
    <row r="3283" spans="1:8" ht="17.25" customHeight="1">
      <c r="A3283" s="27" t="s">
        <v>22</v>
      </c>
      <c r="B3283" s="33" t="s">
        <v>9364</v>
      </c>
      <c r="C3283" s="35" t="s">
        <v>116</v>
      </c>
      <c r="D3283" s="28" t="s">
        <v>3473</v>
      </c>
      <c r="E3283" s="107">
        <v>7.0166666666666666</v>
      </c>
      <c r="F3283" s="27" t="s">
        <v>9</v>
      </c>
      <c r="G3283" s="29" t="s">
        <v>8146</v>
      </c>
      <c r="H3283" s="110" t="s">
        <v>7445</v>
      </c>
    </row>
    <row r="3284" spans="1:8" ht="17.25" customHeight="1">
      <c r="A3284" s="27" t="s">
        <v>22</v>
      </c>
      <c r="B3284" s="33" t="s">
        <v>9364</v>
      </c>
      <c r="C3284" s="35" t="s">
        <v>116</v>
      </c>
      <c r="D3284" s="28" t="s">
        <v>3474</v>
      </c>
      <c r="E3284" s="107">
        <v>7.3666666666666663</v>
      </c>
      <c r="F3284" s="27" t="s">
        <v>9</v>
      </c>
      <c r="G3284" s="29" t="s">
        <v>8146</v>
      </c>
      <c r="H3284" s="110" t="s">
        <v>7446</v>
      </c>
    </row>
    <row r="3285" spans="1:8" ht="17.25" customHeight="1">
      <c r="A3285" s="27" t="s">
        <v>22</v>
      </c>
      <c r="B3285" s="33" t="s">
        <v>9364</v>
      </c>
      <c r="C3285" s="35" t="s">
        <v>116</v>
      </c>
      <c r="D3285" s="28" t="s">
        <v>3475</v>
      </c>
      <c r="E3285" s="107">
        <v>7.333333333333333</v>
      </c>
      <c r="F3285" s="27" t="s">
        <v>9</v>
      </c>
      <c r="G3285" s="29" t="s">
        <v>8146</v>
      </c>
      <c r="H3285" s="110" t="s">
        <v>7447</v>
      </c>
    </row>
    <row r="3286" spans="1:8" ht="17.25" customHeight="1">
      <c r="A3286" s="27" t="s">
        <v>22</v>
      </c>
      <c r="B3286" s="33" t="s">
        <v>9364</v>
      </c>
      <c r="C3286" s="35" t="s">
        <v>116</v>
      </c>
      <c r="D3286" s="28" t="s">
        <v>3476</v>
      </c>
      <c r="E3286" s="107">
        <v>7.25</v>
      </c>
      <c r="F3286" s="27" t="s">
        <v>9</v>
      </c>
      <c r="G3286" s="29" t="s">
        <v>8146</v>
      </c>
      <c r="H3286" s="110" t="s">
        <v>7448</v>
      </c>
    </row>
    <row r="3287" spans="1:8" ht="17.25" customHeight="1">
      <c r="A3287" s="27" t="s">
        <v>22</v>
      </c>
      <c r="B3287" s="33" t="s">
        <v>9364</v>
      </c>
      <c r="C3287" s="35" t="s">
        <v>116</v>
      </c>
      <c r="D3287" s="28" t="s">
        <v>3477</v>
      </c>
      <c r="E3287" s="107">
        <v>7.3166666666666664</v>
      </c>
      <c r="F3287" s="27" t="s">
        <v>9</v>
      </c>
      <c r="G3287" s="29" t="s">
        <v>8146</v>
      </c>
      <c r="H3287" s="110" t="s">
        <v>7449</v>
      </c>
    </row>
    <row r="3288" spans="1:8" ht="17.25" customHeight="1">
      <c r="A3288" s="27" t="s">
        <v>22</v>
      </c>
      <c r="B3288" s="33" t="s">
        <v>9364</v>
      </c>
      <c r="C3288" s="35" t="s">
        <v>116</v>
      </c>
      <c r="D3288" s="28" t="s">
        <v>3478</v>
      </c>
      <c r="E3288" s="107">
        <v>7.1833333333333336</v>
      </c>
      <c r="F3288" s="27" t="s">
        <v>9</v>
      </c>
      <c r="G3288" s="29" t="s">
        <v>8146</v>
      </c>
      <c r="H3288" s="110" t="s">
        <v>7450</v>
      </c>
    </row>
    <row r="3289" spans="1:8" ht="17.25" customHeight="1">
      <c r="A3289" s="27" t="s">
        <v>22</v>
      </c>
      <c r="B3289" s="33" t="s">
        <v>9364</v>
      </c>
      <c r="C3289" s="35" t="s">
        <v>116</v>
      </c>
      <c r="D3289" s="28" t="s">
        <v>3479</v>
      </c>
      <c r="E3289" s="107">
        <v>7.583333333333333</v>
      </c>
      <c r="F3289" s="27" t="s">
        <v>9</v>
      </c>
      <c r="G3289" s="29" t="s">
        <v>8146</v>
      </c>
      <c r="H3289" s="110" t="s">
        <v>7451</v>
      </c>
    </row>
    <row r="3290" spans="1:8" ht="17.25" customHeight="1">
      <c r="A3290" s="27" t="s">
        <v>22</v>
      </c>
      <c r="B3290" s="33" t="s">
        <v>9364</v>
      </c>
      <c r="C3290" s="35" t="s">
        <v>116</v>
      </c>
      <c r="D3290" s="28" t="s">
        <v>3480</v>
      </c>
      <c r="E3290" s="107">
        <v>7.2166666666666668</v>
      </c>
      <c r="F3290" s="27" t="s">
        <v>9</v>
      </c>
      <c r="G3290" s="29" t="s">
        <v>8146</v>
      </c>
      <c r="H3290" s="110" t="s">
        <v>7452</v>
      </c>
    </row>
    <row r="3291" spans="1:8" ht="17.25" customHeight="1">
      <c r="A3291" s="27" t="s">
        <v>22</v>
      </c>
      <c r="B3291" s="33" t="s">
        <v>9364</v>
      </c>
      <c r="C3291" s="35" t="s">
        <v>116</v>
      </c>
      <c r="D3291" s="28" t="s">
        <v>3481</v>
      </c>
      <c r="E3291" s="107">
        <v>7.1166666666666663</v>
      </c>
      <c r="F3291" s="27" t="s">
        <v>9</v>
      </c>
      <c r="G3291" s="29" t="s">
        <v>8146</v>
      </c>
      <c r="H3291" s="110" t="s">
        <v>7453</v>
      </c>
    </row>
    <row r="3292" spans="1:8" ht="17.25" customHeight="1">
      <c r="A3292" s="27" t="s">
        <v>22</v>
      </c>
      <c r="B3292" s="33" t="s">
        <v>9364</v>
      </c>
      <c r="C3292" s="35" t="s">
        <v>116</v>
      </c>
      <c r="D3292" s="28" t="s">
        <v>3482</v>
      </c>
      <c r="E3292" s="107">
        <v>7.2166666666666668</v>
      </c>
      <c r="F3292" s="27" t="s">
        <v>9</v>
      </c>
      <c r="G3292" s="29" t="s">
        <v>8146</v>
      </c>
      <c r="H3292" s="110" t="s">
        <v>7454</v>
      </c>
    </row>
    <row r="3293" spans="1:8" ht="17.25" customHeight="1">
      <c r="A3293" s="27" t="s">
        <v>22</v>
      </c>
      <c r="B3293" s="33" t="s">
        <v>9364</v>
      </c>
      <c r="C3293" s="35" t="s">
        <v>116</v>
      </c>
      <c r="D3293" s="28" t="s">
        <v>3483</v>
      </c>
      <c r="E3293" s="107">
        <v>7.3</v>
      </c>
      <c r="F3293" s="27" t="s">
        <v>9</v>
      </c>
      <c r="G3293" s="29" t="s">
        <v>8146</v>
      </c>
      <c r="H3293" s="110" t="s">
        <v>7455</v>
      </c>
    </row>
    <row r="3294" spans="1:8" ht="17.25" customHeight="1">
      <c r="A3294" s="27" t="s">
        <v>22</v>
      </c>
      <c r="B3294" s="33" t="s">
        <v>9364</v>
      </c>
      <c r="C3294" s="35" t="s">
        <v>116</v>
      </c>
      <c r="D3294" s="28" t="s">
        <v>3484</v>
      </c>
      <c r="E3294" s="107">
        <v>7.75</v>
      </c>
      <c r="F3294" s="27" t="s">
        <v>9</v>
      </c>
      <c r="G3294" s="29" t="s">
        <v>8146</v>
      </c>
      <c r="H3294" s="110" t="s">
        <v>7456</v>
      </c>
    </row>
    <row r="3295" spans="1:8" ht="17.25" customHeight="1">
      <c r="A3295" s="27" t="s">
        <v>22</v>
      </c>
      <c r="B3295" s="33" t="s">
        <v>9364</v>
      </c>
      <c r="C3295" s="35" t="s">
        <v>116</v>
      </c>
      <c r="D3295" s="28" t="s">
        <v>3485</v>
      </c>
      <c r="E3295" s="107">
        <v>7.8833333333333337</v>
      </c>
      <c r="F3295" s="27" t="s">
        <v>9</v>
      </c>
      <c r="G3295" s="29" t="s">
        <v>8146</v>
      </c>
      <c r="H3295" s="110" t="s">
        <v>7457</v>
      </c>
    </row>
    <row r="3296" spans="1:8" ht="17.25" customHeight="1">
      <c r="A3296" s="27" t="s">
        <v>22</v>
      </c>
      <c r="B3296" s="33" t="s">
        <v>9364</v>
      </c>
      <c r="C3296" s="35" t="s">
        <v>116</v>
      </c>
      <c r="D3296" s="28" t="s">
        <v>3486</v>
      </c>
      <c r="E3296" s="107">
        <v>7.9</v>
      </c>
      <c r="F3296" s="27" t="s">
        <v>9</v>
      </c>
      <c r="G3296" s="29" t="s">
        <v>8146</v>
      </c>
      <c r="H3296" s="110" t="s">
        <v>7458</v>
      </c>
    </row>
    <row r="3297" spans="1:8" ht="17.25" customHeight="1">
      <c r="A3297" s="27" t="s">
        <v>22</v>
      </c>
      <c r="B3297" s="33" t="s">
        <v>9364</v>
      </c>
      <c r="C3297" s="35" t="s">
        <v>116</v>
      </c>
      <c r="D3297" s="28" t="s">
        <v>3487</v>
      </c>
      <c r="E3297" s="107">
        <v>7.583333333333333</v>
      </c>
      <c r="F3297" s="27" t="s">
        <v>9</v>
      </c>
      <c r="G3297" s="29" t="s">
        <v>8146</v>
      </c>
      <c r="H3297" s="110" t="s">
        <v>7459</v>
      </c>
    </row>
    <row r="3298" spans="1:8" ht="17.25" customHeight="1">
      <c r="A3298" s="27" t="s">
        <v>22</v>
      </c>
      <c r="B3298" s="33" t="s">
        <v>9364</v>
      </c>
      <c r="C3298" s="35" t="s">
        <v>116</v>
      </c>
      <c r="D3298" s="28" t="s">
        <v>3488</v>
      </c>
      <c r="E3298" s="107">
        <v>7.3833333333333337</v>
      </c>
      <c r="F3298" s="27" t="s">
        <v>9</v>
      </c>
      <c r="G3298" s="29" t="s">
        <v>8146</v>
      </c>
      <c r="H3298" s="110" t="s">
        <v>7460</v>
      </c>
    </row>
    <row r="3299" spans="1:8" ht="17.25" customHeight="1">
      <c r="A3299" s="27" t="s">
        <v>22</v>
      </c>
      <c r="B3299" s="33" t="s">
        <v>9364</v>
      </c>
      <c r="C3299" s="35" t="s">
        <v>116</v>
      </c>
      <c r="D3299" s="28" t="s">
        <v>3489</v>
      </c>
      <c r="E3299" s="107">
        <v>7.7666666666666666</v>
      </c>
      <c r="F3299" s="27" t="s">
        <v>9</v>
      </c>
      <c r="G3299" s="29" t="s">
        <v>8146</v>
      </c>
      <c r="H3299" s="110" t="s">
        <v>7461</v>
      </c>
    </row>
    <row r="3300" spans="1:8" ht="17.25" customHeight="1">
      <c r="A3300" s="27" t="s">
        <v>22</v>
      </c>
      <c r="B3300" s="33" t="s">
        <v>9364</v>
      </c>
      <c r="C3300" s="35" t="s">
        <v>116</v>
      </c>
      <c r="D3300" s="28" t="s">
        <v>3490</v>
      </c>
      <c r="E3300" s="107">
        <v>7.5166666666666666</v>
      </c>
      <c r="F3300" s="27" t="s">
        <v>9</v>
      </c>
      <c r="G3300" s="29" t="s">
        <v>8146</v>
      </c>
      <c r="H3300" s="110" t="s">
        <v>7462</v>
      </c>
    </row>
    <row r="3301" spans="1:8" ht="17.25" customHeight="1">
      <c r="A3301" s="27" t="s">
        <v>22</v>
      </c>
      <c r="B3301" s="33" t="s">
        <v>9364</v>
      </c>
      <c r="C3301" s="35" t="s">
        <v>116</v>
      </c>
      <c r="D3301" s="28" t="s">
        <v>3491</v>
      </c>
      <c r="E3301" s="107">
        <v>7.65</v>
      </c>
      <c r="F3301" s="27" t="s">
        <v>9</v>
      </c>
      <c r="G3301" s="29" t="s">
        <v>8146</v>
      </c>
      <c r="H3301" s="110" t="s">
        <v>7463</v>
      </c>
    </row>
    <row r="3302" spans="1:8" ht="17.25" customHeight="1">
      <c r="A3302" s="27" t="s">
        <v>22</v>
      </c>
      <c r="B3302" s="33" t="s">
        <v>9364</v>
      </c>
      <c r="C3302" s="35" t="s">
        <v>116</v>
      </c>
      <c r="D3302" s="28" t="s">
        <v>3492</v>
      </c>
      <c r="E3302" s="107">
        <v>7.3166666666666664</v>
      </c>
      <c r="F3302" s="27" t="s">
        <v>9</v>
      </c>
      <c r="G3302" s="29" t="s">
        <v>8146</v>
      </c>
      <c r="H3302" s="110" t="s">
        <v>7464</v>
      </c>
    </row>
    <row r="3303" spans="1:8" ht="17.25" customHeight="1">
      <c r="A3303" s="27" t="s">
        <v>22</v>
      </c>
      <c r="B3303" s="33" t="s">
        <v>9364</v>
      </c>
      <c r="C3303" s="35" t="s">
        <v>116</v>
      </c>
      <c r="D3303" s="28" t="s">
        <v>3493</v>
      </c>
      <c r="E3303" s="107">
        <v>7.7833333333333332</v>
      </c>
      <c r="F3303" s="27" t="s">
        <v>9</v>
      </c>
      <c r="G3303" s="29" t="s">
        <v>8146</v>
      </c>
      <c r="H3303" s="110" t="s">
        <v>7465</v>
      </c>
    </row>
    <row r="3304" spans="1:8" ht="17.25" customHeight="1">
      <c r="A3304" s="27" t="s">
        <v>22</v>
      </c>
      <c r="B3304" s="33" t="s">
        <v>9364</v>
      </c>
      <c r="C3304" s="35" t="s">
        <v>116</v>
      </c>
      <c r="D3304" s="28" t="s">
        <v>3494</v>
      </c>
      <c r="E3304" s="107">
        <v>7.083333333333333</v>
      </c>
      <c r="F3304" s="27" t="s">
        <v>9</v>
      </c>
      <c r="G3304" s="29" t="s">
        <v>8146</v>
      </c>
      <c r="H3304" s="110" t="s">
        <v>7466</v>
      </c>
    </row>
    <row r="3305" spans="1:8" ht="17.25" customHeight="1">
      <c r="A3305" s="27" t="s">
        <v>22</v>
      </c>
      <c r="B3305" s="33" t="s">
        <v>9364</v>
      </c>
      <c r="C3305" s="35" t="s">
        <v>116</v>
      </c>
      <c r="D3305" s="28" t="s">
        <v>3495</v>
      </c>
      <c r="E3305" s="107">
        <v>7.95</v>
      </c>
      <c r="F3305" s="27" t="s">
        <v>9</v>
      </c>
      <c r="G3305" s="29" t="s">
        <v>8146</v>
      </c>
      <c r="H3305" s="110" t="s">
        <v>7467</v>
      </c>
    </row>
    <row r="3306" spans="1:8" ht="17.25" customHeight="1">
      <c r="A3306" s="27" t="s">
        <v>22</v>
      </c>
      <c r="B3306" s="33" t="s">
        <v>9364</v>
      </c>
      <c r="C3306" s="35" t="s">
        <v>116</v>
      </c>
      <c r="D3306" s="28" t="s">
        <v>3496</v>
      </c>
      <c r="E3306" s="107">
        <v>7.6</v>
      </c>
      <c r="F3306" s="27" t="s">
        <v>9</v>
      </c>
      <c r="G3306" s="29" t="s">
        <v>8146</v>
      </c>
      <c r="H3306" s="110" t="s">
        <v>7468</v>
      </c>
    </row>
    <row r="3307" spans="1:8" ht="17.25" customHeight="1">
      <c r="A3307" s="27" t="s">
        <v>22</v>
      </c>
      <c r="B3307" s="33" t="s">
        <v>9364</v>
      </c>
      <c r="C3307" s="35" t="s">
        <v>116</v>
      </c>
      <c r="D3307" s="28" t="s">
        <v>3497</v>
      </c>
      <c r="E3307" s="107">
        <v>8.1333333333333329</v>
      </c>
      <c r="F3307" s="27" t="s">
        <v>9</v>
      </c>
      <c r="G3307" s="29" t="s">
        <v>8146</v>
      </c>
      <c r="H3307" s="110" t="s">
        <v>7469</v>
      </c>
    </row>
    <row r="3308" spans="1:8" ht="17.25" customHeight="1">
      <c r="A3308" s="27" t="s">
        <v>22</v>
      </c>
      <c r="B3308" s="33" t="s">
        <v>9364</v>
      </c>
      <c r="C3308" s="35" t="s">
        <v>116</v>
      </c>
      <c r="D3308" s="28" t="s">
        <v>3498</v>
      </c>
      <c r="E3308" s="107">
        <v>8.0500000000000007</v>
      </c>
      <c r="F3308" s="27" t="s">
        <v>9</v>
      </c>
      <c r="G3308" s="29" t="s">
        <v>8146</v>
      </c>
      <c r="H3308" s="110" t="s">
        <v>7470</v>
      </c>
    </row>
    <row r="3309" spans="1:8" ht="17.25" customHeight="1">
      <c r="A3309" s="27" t="s">
        <v>22</v>
      </c>
      <c r="B3309" s="33" t="s">
        <v>9364</v>
      </c>
      <c r="C3309" s="35" t="s">
        <v>85</v>
      </c>
      <c r="D3309" s="28" t="s">
        <v>3499</v>
      </c>
      <c r="E3309" s="107">
        <v>7.416666666666667</v>
      </c>
      <c r="F3309" s="27" t="s">
        <v>9</v>
      </c>
      <c r="G3309" s="29" t="s">
        <v>8146</v>
      </c>
      <c r="H3309" s="110" t="s">
        <v>7471</v>
      </c>
    </row>
    <row r="3310" spans="1:8" ht="17.25" customHeight="1">
      <c r="A3310" s="27" t="s">
        <v>22</v>
      </c>
      <c r="B3310" s="33" t="s">
        <v>9364</v>
      </c>
      <c r="C3310" s="35" t="s">
        <v>85</v>
      </c>
      <c r="D3310" s="28" t="s">
        <v>3500</v>
      </c>
      <c r="E3310" s="107">
        <v>8.9833333333333325</v>
      </c>
      <c r="F3310" s="27" t="s">
        <v>9</v>
      </c>
      <c r="G3310" s="29" t="s">
        <v>8146</v>
      </c>
      <c r="H3310" s="110" t="s">
        <v>7472</v>
      </c>
    </row>
    <row r="3311" spans="1:8" ht="17.25" customHeight="1">
      <c r="A3311" s="27" t="s">
        <v>22</v>
      </c>
      <c r="B3311" s="33" t="s">
        <v>9364</v>
      </c>
      <c r="C3311" s="35" t="s">
        <v>85</v>
      </c>
      <c r="D3311" s="28" t="s">
        <v>3501</v>
      </c>
      <c r="E3311" s="107">
        <v>8.8000000000000007</v>
      </c>
      <c r="F3311" s="27" t="s">
        <v>9</v>
      </c>
      <c r="G3311" s="29" t="s">
        <v>8146</v>
      </c>
      <c r="H3311" s="110" t="s">
        <v>7473</v>
      </c>
    </row>
    <row r="3312" spans="1:8" ht="17.25" customHeight="1">
      <c r="A3312" s="27" t="s">
        <v>22</v>
      </c>
      <c r="B3312" s="33" t="s">
        <v>9364</v>
      </c>
      <c r="C3312" s="35" t="s">
        <v>85</v>
      </c>
      <c r="D3312" s="28" t="s">
        <v>3502</v>
      </c>
      <c r="E3312" s="107">
        <v>8.2666666666666675</v>
      </c>
      <c r="F3312" s="27" t="s">
        <v>9</v>
      </c>
      <c r="G3312" s="29" t="s">
        <v>8146</v>
      </c>
      <c r="H3312" s="110" t="s">
        <v>7474</v>
      </c>
    </row>
    <row r="3313" spans="1:8" ht="17.25" customHeight="1">
      <c r="A3313" s="27" t="s">
        <v>22</v>
      </c>
      <c r="B3313" s="33" t="s">
        <v>9364</v>
      </c>
      <c r="C3313" s="35" t="s">
        <v>85</v>
      </c>
      <c r="D3313" s="28" t="s">
        <v>3503</v>
      </c>
      <c r="E3313" s="107">
        <v>8.65</v>
      </c>
      <c r="F3313" s="27" t="s">
        <v>9</v>
      </c>
      <c r="G3313" s="29" t="s">
        <v>8146</v>
      </c>
      <c r="H3313" s="110" t="s">
        <v>7475</v>
      </c>
    </row>
    <row r="3314" spans="1:8" ht="17.25" customHeight="1">
      <c r="A3314" s="27" t="s">
        <v>22</v>
      </c>
      <c r="B3314" s="33" t="s">
        <v>9364</v>
      </c>
      <c r="C3314" s="35" t="s">
        <v>85</v>
      </c>
      <c r="D3314" s="28" t="s">
        <v>3504</v>
      </c>
      <c r="E3314" s="107">
        <v>8.1999999999999993</v>
      </c>
      <c r="F3314" s="27" t="s">
        <v>9</v>
      </c>
      <c r="G3314" s="29" t="s">
        <v>8146</v>
      </c>
      <c r="H3314" s="110" t="s">
        <v>7476</v>
      </c>
    </row>
    <row r="3315" spans="1:8" ht="17.25" customHeight="1">
      <c r="A3315" s="27" t="s">
        <v>22</v>
      </c>
      <c r="B3315" s="33" t="s">
        <v>9364</v>
      </c>
      <c r="C3315" s="35" t="s">
        <v>85</v>
      </c>
      <c r="D3315" s="28" t="s">
        <v>3505</v>
      </c>
      <c r="E3315" s="107">
        <v>8.3000000000000007</v>
      </c>
      <c r="F3315" s="27" t="s">
        <v>9</v>
      </c>
      <c r="G3315" s="29" t="s">
        <v>8146</v>
      </c>
      <c r="H3315" s="110" t="s">
        <v>7477</v>
      </c>
    </row>
    <row r="3316" spans="1:8" ht="17.25" customHeight="1">
      <c r="A3316" s="27" t="s">
        <v>22</v>
      </c>
      <c r="B3316" s="33" t="s">
        <v>9364</v>
      </c>
      <c r="C3316" s="35" t="s">
        <v>85</v>
      </c>
      <c r="D3316" s="28" t="s">
        <v>3506</v>
      </c>
      <c r="E3316" s="107">
        <v>8.2333333333333325</v>
      </c>
      <c r="F3316" s="27" t="s">
        <v>9</v>
      </c>
      <c r="G3316" s="29" t="s">
        <v>8146</v>
      </c>
      <c r="H3316" s="110" t="s">
        <v>7478</v>
      </c>
    </row>
    <row r="3317" spans="1:8" ht="17.25" customHeight="1">
      <c r="A3317" s="27" t="s">
        <v>22</v>
      </c>
      <c r="B3317" s="33" t="s">
        <v>9364</v>
      </c>
      <c r="C3317" s="35" t="s">
        <v>85</v>
      </c>
      <c r="D3317" s="28" t="s">
        <v>3507</v>
      </c>
      <c r="E3317" s="107">
        <v>7.916666666666667</v>
      </c>
      <c r="F3317" s="27" t="s">
        <v>9</v>
      </c>
      <c r="G3317" s="29" t="s">
        <v>8146</v>
      </c>
      <c r="H3317" s="110" t="s">
        <v>7479</v>
      </c>
    </row>
    <row r="3318" spans="1:8" ht="17.25" customHeight="1">
      <c r="A3318" s="27" t="s">
        <v>22</v>
      </c>
      <c r="B3318" s="33" t="s">
        <v>9364</v>
      </c>
      <c r="C3318" s="35" t="s">
        <v>85</v>
      </c>
      <c r="D3318" s="28" t="s">
        <v>3508</v>
      </c>
      <c r="E3318" s="107">
        <v>7.9833333333333334</v>
      </c>
      <c r="F3318" s="27" t="s">
        <v>9</v>
      </c>
      <c r="G3318" s="29" t="s">
        <v>8146</v>
      </c>
      <c r="H3318" s="110" t="s">
        <v>7480</v>
      </c>
    </row>
    <row r="3319" spans="1:8" ht="17.25" customHeight="1">
      <c r="A3319" s="27" t="s">
        <v>22</v>
      </c>
      <c r="B3319" s="33" t="s">
        <v>9364</v>
      </c>
      <c r="C3319" s="35" t="s">
        <v>85</v>
      </c>
      <c r="D3319" s="28" t="s">
        <v>3509</v>
      </c>
      <c r="E3319" s="107">
        <v>8.2166666666666668</v>
      </c>
      <c r="F3319" s="27" t="s">
        <v>9</v>
      </c>
      <c r="G3319" s="29" t="s">
        <v>8146</v>
      </c>
      <c r="H3319" s="110" t="s">
        <v>7481</v>
      </c>
    </row>
    <row r="3320" spans="1:8" ht="17.25" customHeight="1">
      <c r="A3320" s="27" t="s">
        <v>22</v>
      </c>
      <c r="B3320" s="33" t="s">
        <v>9364</v>
      </c>
      <c r="C3320" s="35" t="s">
        <v>85</v>
      </c>
      <c r="D3320" s="28" t="s">
        <v>3510</v>
      </c>
      <c r="E3320" s="107">
        <v>9.1333333333333329</v>
      </c>
      <c r="F3320" s="27" t="s">
        <v>9</v>
      </c>
      <c r="G3320" s="29" t="s">
        <v>8146</v>
      </c>
      <c r="H3320" s="110" t="s">
        <v>7482</v>
      </c>
    </row>
    <row r="3321" spans="1:8" ht="17.25" customHeight="1">
      <c r="A3321" s="27" t="s">
        <v>22</v>
      </c>
      <c r="B3321" s="33" t="s">
        <v>9364</v>
      </c>
      <c r="C3321" s="35" t="s">
        <v>85</v>
      </c>
      <c r="D3321" s="28" t="s">
        <v>3511</v>
      </c>
      <c r="E3321" s="107">
        <v>9.2333333333333325</v>
      </c>
      <c r="F3321" s="27" t="s">
        <v>9</v>
      </c>
      <c r="G3321" s="29" t="s">
        <v>8146</v>
      </c>
      <c r="H3321" s="110" t="s">
        <v>7483</v>
      </c>
    </row>
    <row r="3322" spans="1:8" ht="17.25" customHeight="1">
      <c r="A3322" s="27" t="s">
        <v>22</v>
      </c>
      <c r="B3322" s="33" t="s">
        <v>9364</v>
      </c>
      <c r="C3322" s="35" t="s">
        <v>85</v>
      </c>
      <c r="D3322" s="28" t="s">
        <v>3512</v>
      </c>
      <c r="E3322" s="107">
        <v>9.1</v>
      </c>
      <c r="F3322" s="27" t="s">
        <v>9</v>
      </c>
      <c r="G3322" s="29" t="s">
        <v>8146</v>
      </c>
      <c r="H3322" s="110" t="s">
        <v>7484</v>
      </c>
    </row>
    <row r="3323" spans="1:8" ht="17.25" customHeight="1">
      <c r="A3323" s="27" t="s">
        <v>22</v>
      </c>
      <c r="B3323" s="33" t="s">
        <v>9364</v>
      </c>
      <c r="C3323" s="35" t="s">
        <v>85</v>
      </c>
      <c r="D3323" s="28" t="s">
        <v>3513</v>
      </c>
      <c r="E3323" s="107">
        <v>8.9499999999999993</v>
      </c>
      <c r="F3323" s="27" t="s">
        <v>9</v>
      </c>
      <c r="G3323" s="29" t="s">
        <v>8146</v>
      </c>
      <c r="H3323" s="110" t="s">
        <v>7485</v>
      </c>
    </row>
    <row r="3324" spans="1:8" ht="17.25" customHeight="1">
      <c r="A3324" s="27" t="s">
        <v>22</v>
      </c>
      <c r="B3324" s="33" t="s">
        <v>9364</v>
      </c>
      <c r="C3324" s="35" t="s">
        <v>85</v>
      </c>
      <c r="D3324" s="28" t="s">
        <v>3514</v>
      </c>
      <c r="E3324" s="107">
        <v>8.3666666666666671</v>
      </c>
      <c r="F3324" s="27" t="s">
        <v>9</v>
      </c>
      <c r="G3324" s="29" t="s">
        <v>8146</v>
      </c>
      <c r="H3324" s="110" t="s">
        <v>7486</v>
      </c>
    </row>
    <row r="3325" spans="1:8" ht="17.25" customHeight="1">
      <c r="A3325" s="27" t="s">
        <v>22</v>
      </c>
      <c r="B3325" s="33" t="s">
        <v>9364</v>
      </c>
      <c r="C3325" s="35" t="s">
        <v>85</v>
      </c>
      <c r="D3325" s="28" t="s">
        <v>3515</v>
      </c>
      <c r="E3325" s="107">
        <v>8.5666666666666664</v>
      </c>
      <c r="F3325" s="27" t="s">
        <v>9</v>
      </c>
      <c r="G3325" s="29" t="s">
        <v>8146</v>
      </c>
      <c r="H3325" s="110" t="s">
        <v>7487</v>
      </c>
    </row>
    <row r="3326" spans="1:8" ht="17.25" customHeight="1">
      <c r="A3326" s="27" t="s">
        <v>22</v>
      </c>
      <c r="B3326" s="33" t="s">
        <v>9364</v>
      </c>
      <c r="C3326" s="35" t="s">
        <v>85</v>
      </c>
      <c r="D3326" s="28" t="s">
        <v>3516</v>
      </c>
      <c r="E3326" s="107">
        <v>8.3166666666666664</v>
      </c>
      <c r="F3326" s="27" t="s">
        <v>9</v>
      </c>
      <c r="G3326" s="29" t="s">
        <v>8146</v>
      </c>
      <c r="H3326" s="110" t="s">
        <v>7488</v>
      </c>
    </row>
    <row r="3327" spans="1:8" ht="17.25" customHeight="1">
      <c r="A3327" s="27" t="s">
        <v>22</v>
      </c>
      <c r="B3327" s="33" t="s">
        <v>9364</v>
      </c>
      <c r="C3327" s="35" t="s">
        <v>85</v>
      </c>
      <c r="D3327" s="28" t="s">
        <v>3517</v>
      </c>
      <c r="E3327" s="107">
        <v>7.75</v>
      </c>
      <c r="F3327" s="27" t="s">
        <v>9</v>
      </c>
      <c r="G3327" s="29" t="s">
        <v>8146</v>
      </c>
      <c r="H3327" s="110" t="s">
        <v>7489</v>
      </c>
    </row>
    <row r="3328" spans="1:8" ht="17.25" customHeight="1">
      <c r="A3328" s="27" t="s">
        <v>22</v>
      </c>
      <c r="B3328" s="33" t="s">
        <v>9364</v>
      </c>
      <c r="C3328" s="35" t="s">
        <v>85</v>
      </c>
      <c r="D3328" s="28" t="s">
        <v>3518</v>
      </c>
      <c r="E3328" s="107">
        <v>8.1</v>
      </c>
      <c r="F3328" s="27" t="s">
        <v>9</v>
      </c>
      <c r="G3328" s="29" t="s">
        <v>8146</v>
      </c>
      <c r="H3328" s="110" t="s">
        <v>7490</v>
      </c>
    </row>
    <row r="3329" spans="1:8" ht="17.25" customHeight="1">
      <c r="A3329" s="27" t="s">
        <v>22</v>
      </c>
      <c r="B3329" s="33" t="s">
        <v>9364</v>
      </c>
      <c r="C3329" s="35" t="s">
        <v>85</v>
      </c>
      <c r="D3329" s="28" t="s">
        <v>3519</v>
      </c>
      <c r="E3329" s="107">
        <v>7.9833333333333334</v>
      </c>
      <c r="F3329" s="27" t="s">
        <v>9</v>
      </c>
      <c r="G3329" s="29" t="s">
        <v>8146</v>
      </c>
      <c r="H3329" s="110" t="s">
        <v>7491</v>
      </c>
    </row>
    <row r="3330" spans="1:8" ht="17.25" customHeight="1">
      <c r="A3330" s="27" t="s">
        <v>22</v>
      </c>
      <c r="B3330" s="33" t="s">
        <v>9364</v>
      </c>
      <c r="C3330" s="35" t="s">
        <v>85</v>
      </c>
      <c r="D3330" s="28" t="s">
        <v>3520</v>
      </c>
      <c r="E3330" s="107">
        <v>7.8666666666666663</v>
      </c>
      <c r="F3330" s="27" t="s">
        <v>9</v>
      </c>
      <c r="G3330" s="29" t="s">
        <v>8146</v>
      </c>
      <c r="H3330" s="110" t="s">
        <v>7492</v>
      </c>
    </row>
    <row r="3331" spans="1:8" ht="17.25" customHeight="1">
      <c r="A3331" s="27" t="s">
        <v>22</v>
      </c>
      <c r="B3331" s="33" t="s">
        <v>9364</v>
      </c>
      <c r="C3331" s="35" t="s">
        <v>85</v>
      </c>
      <c r="D3331" s="28" t="s">
        <v>3521</v>
      </c>
      <c r="E3331" s="107">
        <v>8</v>
      </c>
      <c r="F3331" s="27" t="s">
        <v>9</v>
      </c>
      <c r="G3331" s="29" t="s">
        <v>8146</v>
      </c>
      <c r="H3331" s="110" t="s">
        <v>7493</v>
      </c>
    </row>
    <row r="3332" spans="1:8" ht="17.25" customHeight="1">
      <c r="A3332" s="27" t="s">
        <v>22</v>
      </c>
      <c r="B3332" s="33" t="s">
        <v>9364</v>
      </c>
      <c r="C3332" s="35" t="s">
        <v>85</v>
      </c>
      <c r="D3332" s="28" t="s">
        <v>3522</v>
      </c>
      <c r="E3332" s="107">
        <v>7.7166666666666668</v>
      </c>
      <c r="F3332" s="27" t="s">
        <v>9</v>
      </c>
      <c r="G3332" s="29" t="s">
        <v>8146</v>
      </c>
      <c r="H3332" s="110" t="s">
        <v>7494</v>
      </c>
    </row>
    <row r="3333" spans="1:8" ht="17.25" customHeight="1">
      <c r="A3333" s="27" t="s">
        <v>22</v>
      </c>
      <c r="B3333" s="33" t="s">
        <v>9364</v>
      </c>
      <c r="C3333" s="35" t="s">
        <v>85</v>
      </c>
      <c r="D3333" s="28" t="s">
        <v>3523</v>
      </c>
      <c r="E3333" s="107">
        <v>8.1333333333333329</v>
      </c>
      <c r="F3333" s="27" t="s">
        <v>9</v>
      </c>
      <c r="G3333" s="29" t="s">
        <v>8146</v>
      </c>
      <c r="H3333" s="110" t="s">
        <v>7495</v>
      </c>
    </row>
    <row r="3334" spans="1:8" ht="17.25" customHeight="1">
      <c r="A3334" s="27" t="s">
        <v>22</v>
      </c>
      <c r="B3334" s="33" t="s">
        <v>9364</v>
      </c>
      <c r="C3334" s="35" t="s">
        <v>85</v>
      </c>
      <c r="D3334" s="28" t="s">
        <v>3524</v>
      </c>
      <c r="E3334" s="107">
        <v>9.1333333333333329</v>
      </c>
      <c r="F3334" s="27" t="s">
        <v>9</v>
      </c>
      <c r="G3334" s="29" t="s">
        <v>8146</v>
      </c>
      <c r="H3334" s="110" t="s">
        <v>7496</v>
      </c>
    </row>
    <row r="3335" spans="1:8" ht="17.25" customHeight="1">
      <c r="A3335" s="27" t="s">
        <v>22</v>
      </c>
      <c r="B3335" s="33" t="s">
        <v>9364</v>
      </c>
      <c r="C3335" s="35" t="s">
        <v>85</v>
      </c>
      <c r="D3335" s="28" t="s">
        <v>3525</v>
      </c>
      <c r="E3335" s="107">
        <v>8.9499999999999993</v>
      </c>
      <c r="F3335" s="27" t="s">
        <v>9</v>
      </c>
      <c r="G3335" s="29" t="s">
        <v>8146</v>
      </c>
      <c r="H3335" s="110" t="s">
        <v>7497</v>
      </c>
    </row>
    <row r="3336" spans="1:8" ht="17.25" customHeight="1">
      <c r="A3336" s="27" t="s">
        <v>22</v>
      </c>
      <c r="B3336" s="33" t="s">
        <v>9364</v>
      </c>
      <c r="C3336" s="35" t="s">
        <v>85</v>
      </c>
      <c r="D3336" s="28" t="s">
        <v>3526</v>
      </c>
      <c r="E3336" s="107">
        <v>8.9499999999999993</v>
      </c>
      <c r="F3336" s="27" t="s">
        <v>9</v>
      </c>
      <c r="G3336" s="29" t="s">
        <v>8146</v>
      </c>
      <c r="H3336" s="110" t="s">
        <v>7498</v>
      </c>
    </row>
    <row r="3337" spans="1:8" ht="17.25" customHeight="1">
      <c r="A3337" s="27" t="s">
        <v>22</v>
      </c>
      <c r="B3337" s="33" t="s">
        <v>9364</v>
      </c>
      <c r="C3337" s="35" t="s">
        <v>85</v>
      </c>
      <c r="D3337" s="28" t="s">
        <v>3527</v>
      </c>
      <c r="E3337" s="107">
        <v>7.666666666666667</v>
      </c>
      <c r="F3337" s="27" t="s">
        <v>9</v>
      </c>
      <c r="G3337" s="29" t="s">
        <v>8146</v>
      </c>
      <c r="H3337" s="110" t="s">
        <v>7499</v>
      </c>
    </row>
    <row r="3338" spans="1:8" ht="17.25" customHeight="1">
      <c r="A3338" s="27" t="s">
        <v>22</v>
      </c>
      <c r="B3338" s="33" t="s">
        <v>9364</v>
      </c>
      <c r="C3338" s="35" t="s">
        <v>85</v>
      </c>
      <c r="D3338" s="28" t="s">
        <v>3528</v>
      </c>
      <c r="E3338" s="107">
        <v>8.3333333333333339</v>
      </c>
      <c r="F3338" s="27" t="s">
        <v>9</v>
      </c>
      <c r="G3338" s="29" t="s">
        <v>8146</v>
      </c>
      <c r="H3338" s="110" t="s">
        <v>7500</v>
      </c>
    </row>
    <row r="3339" spans="1:8" ht="17.25" customHeight="1">
      <c r="A3339" s="27" t="s">
        <v>22</v>
      </c>
      <c r="B3339" s="33" t="s">
        <v>9364</v>
      </c>
      <c r="C3339" s="35" t="s">
        <v>85</v>
      </c>
      <c r="D3339" s="28" t="s">
        <v>3529</v>
      </c>
      <c r="E3339" s="107">
        <v>7.8666666666666663</v>
      </c>
      <c r="F3339" s="27" t="s">
        <v>9</v>
      </c>
      <c r="G3339" s="29" t="s">
        <v>8146</v>
      </c>
      <c r="H3339" s="110" t="s">
        <v>7501</v>
      </c>
    </row>
    <row r="3340" spans="1:8" ht="17.25" customHeight="1">
      <c r="A3340" s="27" t="s">
        <v>22</v>
      </c>
      <c r="B3340" s="33" t="s">
        <v>9364</v>
      </c>
      <c r="C3340" s="35" t="s">
        <v>85</v>
      </c>
      <c r="D3340" s="28" t="s">
        <v>3530</v>
      </c>
      <c r="E3340" s="107">
        <v>7.416666666666667</v>
      </c>
      <c r="F3340" s="27" t="s">
        <v>9</v>
      </c>
      <c r="G3340" s="29" t="s">
        <v>8146</v>
      </c>
      <c r="H3340" s="110" t="s">
        <v>7502</v>
      </c>
    </row>
    <row r="3341" spans="1:8" ht="17.25" customHeight="1">
      <c r="A3341" s="27" t="s">
        <v>22</v>
      </c>
      <c r="B3341" s="33" t="s">
        <v>9364</v>
      </c>
      <c r="C3341" s="35" t="s">
        <v>85</v>
      </c>
      <c r="D3341" s="28" t="s">
        <v>3531</v>
      </c>
      <c r="E3341" s="107">
        <v>8.1</v>
      </c>
      <c r="F3341" s="27" t="s">
        <v>9</v>
      </c>
      <c r="G3341" s="29" t="s">
        <v>8146</v>
      </c>
      <c r="H3341" s="110" t="s">
        <v>7503</v>
      </c>
    </row>
    <row r="3342" spans="1:8" ht="17.25" customHeight="1">
      <c r="A3342" s="27" t="s">
        <v>22</v>
      </c>
      <c r="B3342" s="33" t="s">
        <v>9364</v>
      </c>
      <c r="C3342" s="35" t="s">
        <v>85</v>
      </c>
      <c r="D3342" s="28" t="s">
        <v>3532</v>
      </c>
      <c r="E3342" s="107">
        <v>7.65</v>
      </c>
      <c r="F3342" s="27" t="s">
        <v>9</v>
      </c>
      <c r="G3342" s="29" t="s">
        <v>8146</v>
      </c>
      <c r="H3342" s="110" t="s">
        <v>7504</v>
      </c>
    </row>
    <row r="3343" spans="1:8" ht="17.25" customHeight="1">
      <c r="A3343" s="27" t="s">
        <v>22</v>
      </c>
      <c r="B3343" s="33" t="s">
        <v>9364</v>
      </c>
      <c r="C3343" s="35" t="s">
        <v>85</v>
      </c>
      <c r="D3343" s="28" t="s">
        <v>3533</v>
      </c>
      <c r="E3343" s="107">
        <v>7.2666666666666666</v>
      </c>
      <c r="F3343" s="27" t="s">
        <v>9</v>
      </c>
      <c r="G3343" s="29" t="s">
        <v>8146</v>
      </c>
      <c r="H3343" s="110" t="s">
        <v>7505</v>
      </c>
    </row>
    <row r="3344" spans="1:8" ht="17.25" customHeight="1">
      <c r="A3344" s="27" t="s">
        <v>22</v>
      </c>
      <c r="B3344" s="33" t="s">
        <v>9364</v>
      </c>
      <c r="C3344" s="35" t="s">
        <v>85</v>
      </c>
      <c r="D3344" s="28" t="s">
        <v>3534</v>
      </c>
      <c r="E3344" s="107">
        <v>7.0666666666666664</v>
      </c>
      <c r="F3344" s="27" t="s">
        <v>9</v>
      </c>
      <c r="G3344" s="29" t="s">
        <v>8146</v>
      </c>
      <c r="H3344" s="110" t="s">
        <v>7506</v>
      </c>
    </row>
    <row r="3345" spans="1:8" ht="17.25" customHeight="1">
      <c r="A3345" s="27" t="s">
        <v>22</v>
      </c>
      <c r="B3345" s="33" t="s">
        <v>9364</v>
      </c>
      <c r="C3345" s="35" t="s">
        <v>85</v>
      </c>
      <c r="D3345" s="28" t="s">
        <v>3535</v>
      </c>
      <c r="E3345" s="107">
        <v>8.4499999999999993</v>
      </c>
      <c r="F3345" s="27" t="s">
        <v>9</v>
      </c>
      <c r="G3345" s="29" t="s">
        <v>8146</v>
      </c>
      <c r="H3345" s="110" t="s">
        <v>7507</v>
      </c>
    </row>
    <row r="3346" spans="1:8" ht="17.25" customHeight="1">
      <c r="A3346" s="27" t="s">
        <v>22</v>
      </c>
      <c r="B3346" s="33" t="s">
        <v>9364</v>
      </c>
      <c r="C3346" s="35" t="s">
        <v>85</v>
      </c>
      <c r="D3346" s="28" t="s">
        <v>3536</v>
      </c>
      <c r="E3346" s="107">
        <v>8.8333333333333339</v>
      </c>
      <c r="F3346" s="27" t="s">
        <v>9</v>
      </c>
      <c r="G3346" s="29" t="s">
        <v>8146</v>
      </c>
      <c r="H3346" s="110" t="s">
        <v>7508</v>
      </c>
    </row>
    <row r="3347" spans="1:8" ht="17.25" customHeight="1">
      <c r="A3347" s="27" t="s">
        <v>13</v>
      </c>
      <c r="B3347" s="33" t="s">
        <v>9353</v>
      </c>
      <c r="C3347" s="35" t="s">
        <v>180</v>
      </c>
      <c r="D3347" s="28" t="s">
        <v>3537</v>
      </c>
      <c r="E3347" s="107">
        <v>8.9499999999999993</v>
      </c>
      <c r="F3347" s="27" t="s">
        <v>9</v>
      </c>
      <c r="G3347" s="29" t="s">
        <v>8146</v>
      </c>
      <c r="H3347" s="110" t="s">
        <v>7509</v>
      </c>
    </row>
    <row r="3348" spans="1:8" ht="17.25" customHeight="1">
      <c r="A3348" s="27" t="s">
        <v>13</v>
      </c>
      <c r="B3348" s="33" t="s">
        <v>9353</v>
      </c>
      <c r="C3348" s="35" t="s">
        <v>180</v>
      </c>
      <c r="D3348" s="28" t="s">
        <v>3538</v>
      </c>
      <c r="E3348" s="107">
        <v>7.1833333333333336</v>
      </c>
      <c r="F3348" s="27" t="s">
        <v>9</v>
      </c>
      <c r="G3348" s="29" t="s">
        <v>8146</v>
      </c>
      <c r="H3348" s="110" t="s">
        <v>7510</v>
      </c>
    </row>
    <row r="3349" spans="1:8" ht="17.25" customHeight="1">
      <c r="A3349" s="27" t="s">
        <v>13</v>
      </c>
      <c r="B3349" s="33" t="s">
        <v>9353</v>
      </c>
      <c r="C3349" s="35" t="s">
        <v>180</v>
      </c>
      <c r="D3349" s="28" t="s">
        <v>3539</v>
      </c>
      <c r="E3349" s="107">
        <v>7.55</v>
      </c>
      <c r="F3349" s="27" t="s">
        <v>9</v>
      </c>
      <c r="G3349" s="29" t="s">
        <v>8146</v>
      </c>
      <c r="H3349" s="110" t="s">
        <v>7511</v>
      </c>
    </row>
    <row r="3350" spans="1:8" ht="17.25" customHeight="1">
      <c r="A3350" s="27" t="s">
        <v>16877</v>
      </c>
      <c r="B3350" s="33" t="s">
        <v>9357</v>
      </c>
      <c r="C3350" s="35" t="s">
        <v>180</v>
      </c>
      <c r="D3350" s="28" t="s">
        <v>3540</v>
      </c>
      <c r="E3350" s="107">
        <v>7.2833333333333332</v>
      </c>
      <c r="F3350" s="27" t="s">
        <v>9</v>
      </c>
      <c r="G3350" s="29" t="s">
        <v>8146</v>
      </c>
      <c r="H3350" s="110" t="s">
        <v>7512</v>
      </c>
    </row>
    <row r="3351" spans="1:8" ht="17.25" customHeight="1">
      <c r="A3351" s="27" t="s">
        <v>13</v>
      </c>
      <c r="B3351" s="33" t="s">
        <v>9353</v>
      </c>
      <c r="C3351" s="35" t="s">
        <v>180</v>
      </c>
      <c r="D3351" s="28" t="s">
        <v>3541</v>
      </c>
      <c r="E3351" s="107">
        <v>7.4</v>
      </c>
      <c r="F3351" s="27" t="s">
        <v>9</v>
      </c>
      <c r="G3351" s="29" t="s">
        <v>8146</v>
      </c>
      <c r="H3351" s="110" t="s">
        <v>7513</v>
      </c>
    </row>
    <row r="3352" spans="1:8" ht="17.25" customHeight="1">
      <c r="A3352" s="27" t="s">
        <v>13</v>
      </c>
      <c r="B3352" s="33" t="s">
        <v>9353</v>
      </c>
      <c r="C3352" s="35" t="s">
        <v>180</v>
      </c>
      <c r="D3352" s="28" t="s">
        <v>3542</v>
      </c>
      <c r="E3352" s="107">
        <v>6.7833333333333332</v>
      </c>
      <c r="F3352" s="27" t="s">
        <v>9</v>
      </c>
      <c r="G3352" s="29" t="s">
        <v>8146</v>
      </c>
      <c r="H3352" s="110" t="s">
        <v>7514</v>
      </c>
    </row>
    <row r="3353" spans="1:8" ht="17.25" customHeight="1">
      <c r="A3353" s="27" t="s">
        <v>13</v>
      </c>
      <c r="B3353" s="33" t="s">
        <v>9353</v>
      </c>
      <c r="C3353" s="35" t="s">
        <v>180</v>
      </c>
      <c r="D3353" s="28" t="s">
        <v>3543</v>
      </c>
      <c r="E3353" s="107">
        <v>7.4333333333333336</v>
      </c>
      <c r="F3353" s="27" t="s">
        <v>9</v>
      </c>
      <c r="G3353" s="29" t="s">
        <v>8146</v>
      </c>
      <c r="H3353" s="110" t="s">
        <v>7515</v>
      </c>
    </row>
    <row r="3354" spans="1:8" ht="17.25" customHeight="1">
      <c r="A3354" s="27" t="s">
        <v>13</v>
      </c>
      <c r="B3354" s="33" t="s">
        <v>9353</v>
      </c>
      <c r="C3354" s="35" t="s">
        <v>180</v>
      </c>
      <c r="D3354" s="28" t="s">
        <v>3544</v>
      </c>
      <c r="E3354" s="107">
        <v>7.6833333333333336</v>
      </c>
      <c r="F3354" s="27" t="s">
        <v>9</v>
      </c>
      <c r="G3354" s="29" t="s">
        <v>8146</v>
      </c>
      <c r="H3354" s="110" t="s">
        <v>7516</v>
      </c>
    </row>
    <row r="3355" spans="1:8" ht="17.25" customHeight="1">
      <c r="A3355" s="27" t="s">
        <v>13</v>
      </c>
      <c r="B3355" s="33" t="s">
        <v>9353</v>
      </c>
      <c r="C3355" s="35" t="s">
        <v>180</v>
      </c>
      <c r="D3355" s="28" t="s">
        <v>3545</v>
      </c>
      <c r="E3355" s="107">
        <v>7.3833333333333337</v>
      </c>
      <c r="F3355" s="27" t="s">
        <v>9</v>
      </c>
      <c r="G3355" s="29" t="s">
        <v>8146</v>
      </c>
      <c r="H3355" s="110" t="s">
        <v>7517</v>
      </c>
    </row>
    <row r="3356" spans="1:8" ht="17.25" customHeight="1">
      <c r="A3356" s="27" t="s">
        <v>13</v>
      </c>
      <c r="B3356" s="33" t="s">
        <v>9353</v>
      </c>
      <c r="C3356" s="35" t="s">
        <v>180</v>
      </c>
      <c r="D3356" s="28" t="s">
        <v>3546</v>
      </c>
      <c r="E3356" s="107">
        <v>7.166666666666667</v>
      </c>
      <c r="F3356" s="27" t="s">
        <v>9</v>
      </c>
      <c r="G3356" s="29" t="s">
        <v>8146</v>
      </c>
      <c r="H3356" s="110" t="s">
        <v>7518</v>
      </c>
    </row>
    <row r="3357" spans="1:8" ht="17.25" customHeight="1">
      <c r="A3357" s="27" t="s">
        <v>13</v>
      </c>
      <c r="B3357" s="33" t="s">
        <v>9353</v>
      </c>
      <c r="C3357" s="35" t="s">
        <v>180</v>
      </c>
      <c r="D3357" s="28" t="s">
        <v>3547</v>
      </c>
      <c r="E3357" s="107">
        <v>7.2333333333333334</v>
      </c>
      <c r="F3357" s="27" t="s">
        <v>9</v>
      </c>
      <c r="G3357" s="29" t="s">
        <v>8146</v>
      </c>
      <c r="H3357" s="110" t="s">
        <v>7519</v>
      </c>
    </row>
    <row r="3358" spans="1:8" ht="17.25" customHeight="1">
      <c r="A3358" s="27" t="s">
        <v>13</v>
      </c>
      <c r="B3358" s="33" t="s">
        <v>9353</v>
      </c>
      <c r="C3358" s="35" t="s">
        <v>180</v>
      </c>
      <c r="D3358" s="28" t="s">
        <v>3548</v>
      </c>
      <c r="E3358" s="107">
        <v>7.65</v>
      </c>
      <c r="F3358" s="27" t="s">
        <v>9</v>
      </c>
      <c r="G3358" s="29" t="s">
        <v>8146</v>
      </c>
      <c r="H3358" s="110" t="s">
        <v>7520</v>
      </c>
    </row>
    <row r="3359" spans="1:8" ht="17.25" customHeight="1">
      <c r="A3359" s="27" t="s">
        <v>13</v>
      </c>
      <c r="B3359" s="33" t="s">
        <v>9353</v>
      </c>
      <c r="C3359" s="35" t="s">
        <v>180</v>
      </c>
      <c r="D3359" s="28" t="s">
        <v>3549</v>
      </c>
      <c r="E3359" s="107">
        <v>7.6833333333333336</v>
      </c>
      <c r="F3359" s="27" t="s">
        <v>9</v>
      </c>
      <c r="G3359" s="29" t="s">
        <v>8146</v>
      </c>
      <c r="H3359" s="110" t="s">
        <v>7521</v>
      </c>
    </row>
    <row r="3360" spans="1:8" ht="17.25" customHeight="1">
      <c r="A3360" s="27" t="s">
        <v>13</v>
      </c>
      <c r="B3360" s="33" t="s">
        <v>9353</v>
      </c>
      <c r="C3360" s="35" t="s">
        <v>180</v>
      </c>
      <c r="D3360" s="28" t="s">
        <v>3550</v>
      </c>
      <c r="E3360" s="107">
        <v>7.6333333333333337</v>
      </c>
      <c r="F3360" s="27" t="s">
        <v>9</v>
      </c>
      <c r="G3360" s="29" t="s">
        <v>8146</v>
      </c>
      <c r="H3360" s="110" t="s">
        <v>7522</v>
      </c>
    </row>
    <row r="3361" spans="1:8" ht="17.25" customHeight="1">
      <c r="A3361" s="27" t="s">
        <v>13</v>
      </c>
      <c r="B3361" s="33" t="s">
        <v>9353</v>
      </c>
      <c r="C3361" s="35" t="s">
        <v>180</v>
      </c>
      <c r="D3361" s="28" t="s">
        <v>3551</v>
      </c>
      <c r="E3361" s="107">
        <v>7.3666666666666663</v>
      </c>
      <c r="F3361" s="27" t="s">
        <v>9</v>
      </c>
      <c r="G3361" s="29" t="s">
        <v>8146</v>
      </c>
      <c r="H3361" s="110" t="s">
        <v>7523</v>
      </c>
    </row>
    <row r="3362" spans="1:8" ht="17.25" customHeight="1">
      <c r="A3362" s="27" t="s">
        <v>13</v>
      </c>
      <c r="B3362" s="33" t="s">
        <v>9353</v>
      </c>
      <c r="C3362" s="35" t="s">
        <v>180</v>
      </c>
      <c r="D3362" s="28" t="s">
        <v>3552</v>
      </c>
      <c r="E3362" s="107">
        <v>7.416666666666667</v>
      </c>
      <c r="F3362" s="27" t="s">
        <v>9</v>
      </c>
      <c r="G3362" s="29" t="s">
        <v>8146</v>
      </c>
      <c r="H3362" s="110" t="s">
        <v>7524</v>
      </c>
    </row>
    <row r="3363" spans="1:8" ht="17.25" customHeight="1">
      <c r="A3363" s="27" t="s">
        <v>22</v>
      </c>
      <c r="B3363" s="33" t="s">
        <v>9349</v>
      </c>
      <c r="C3363" s="35" t="s">
        <v>181</v>
      </c>
      <c r="D3363" s="28" t="s">
        <v>3553</v>
      </c>
      <c r="E3363" s="107">
        <v>7.75</v>
      </c>
      <c r="F3363" s="27" t="s">
        <v>9</v>
      </c>
      <c r="G3363" s="29" t="s">
        <v>8146</v>
      </c>
      <c r="H3363" s="110" t="s">
        <v>7525</v>
      </c>
    </row>
    <row r="3364" spans="1:8" ht="17.25" customHeight="1">
      <c r="A3364" s="27" t="s">
        <v>22</v>
      </c>
      <c r="B3364" s="33" t="s">
        <v>9349</v>
      </c>
      <c r="C3364" s="35" t="s">
        <v>181</v>
      </c>
      <c r="D3364" s="28" t="s">
        <v>3554</v>
      </c>
      <c r="E3364" s="107">
        <v>7.9833333333333334</v>
      </c>
      <c r="F3364" s="27" t="s">
        <v>9</v>
      </c>
      <c r="G3364" s="29" t="s">
        <v>8146</v>
      </c>
      <c r="H3364" s="110" t="s">
        <v>7526</v>
      </c>
    </row>
    <row r="3365" spans="1:8" ht="17.25" customHeight="1">
      <c r="A3365" s="27" t="s">
        <v>22</v>
      </c>
      <c r="B3365" s="33" t="s">
        <v>9349</v>
      </c>
      <c r="C3365" s="35" t="s">
        <v>181</v>
      </c>
      <c r="D3365" s="28" t="s">
        <v>3555</v>
      </c>
      <c r="E3365" s="107">
        <v>9.15</v>
      </c>
      <c r="F3365" s="27" t="s">
        <v>9</v>
      </c>
      <c r="G3365" s="29" t="s">
        <v>8146</v>
      </c>
      <c r="H3365" s="110" t="s">
        <v>7527</v>
      </c>
    </row>
    <row r="3366" spans="1:8" ht="17.25" customHeight="1">
      <c r="A3366" s="27" t="s">
        <v>22</v>
      </c>
      <c r="B3366" s="33" t="s">
        <v>9349</v>
      </c>
      <c r="C3366" s="35" t="s">
        <v>181</v>
      </c>
      <c r="D3366" s="28" t="s">
        <v>3556</v>
      </c>
      <c r="E3366" s="107">
        <v>8</v>
      </c>
      <c r="F3366" s="27" t="s">
        <v>9</v>
      </c>
      <c r="G3366" s="29" t="s">
        <v>8146</v>
      </c>
      <c r="H3366" s="110" t="s">
        <v>7528</v>
      </c>
    </row>
    <row r="3367" spans="1:8" ht="17.25" customHeight="1">
      <c r="A3367" s="27" t="s">
        <v>22</v>
      </c>
      <c r="B3367" s="33" t="s">
        <v>9349</v>
      </c>
      <c r="C3367" s="35" t="s">
        <v>181</v>
      </c>
      <c r="D3367" s="28" t="s">
        <v>3557</v>
      </c>
      <c r="E3367" s="107">
        <v>8.4166666666666661</v>
      </c>
      <c r="F3367" s="27" t="s">
        <v>9</v>
      </c>
      <c r="G3367" s="29" t="s">
        <v>8146</v>
      </c>
      <c r="H3367" s="110" t="s">
        <v>7529</v>
      </c>
    </row>
    <row r="3368" spans="1:8" ht="17.25" customHeight="1">
      <c r="A3368" s="27" t="s">
        <v>22</v>
      </c>
      <c r="B3368" s="33" t="s">
        <v>9349</v>
      </c>
      <c r="C3368" s="35" t="s">
        <v>181</v>
      </c>
      <c r="D3368" s="28" t="s">
        <v>3558</v>
      </c>
      <c r="E3368" s="107">
        <v>7.4</v>
      </c>
      <c r="F3368" s="27" t="s">
        <v>9</v>
      </c>
      <c r="G3368" s="29" t="s">
        <v>8146</v>
      </c>
      <c r="H3368" s="110" t="s">
        <v>7530</v>
      </c>
    </row>
    <row r="3369" spans="1:8" ht="17.25" customHeight="1">
      <c r="A3369" s="27" t="s">
        <v>22</v>
      </c>
      <c r="B3369" s="33" t="s">
        <v>9360</v>
      </c>
      <c r="C3369" s="35" t="s">
        <v>173</v>
      </c>
      <c r="D3369" s="28" t="s">
        <v>3212</v>
      </c>
      <c r="E3369" s="107">
        <v>6.85</v>
      </c>
      <c r="F3369" s="27" t="s">
        <v>9</v>
      </c>
      <c r="G3369" s="29" t="s">
        <v>8146</v>
      </c>
      <c r="H3369" s="110" t="s">
        <v>7183</v>
      </c>
    </row>
    <row r="3370" spans="1:8" ht="17.25" customHeight="1">
      <c r="A3370" s="27" t="s">
        <v>22</v>
      </c>
      <c r="B3370" s="33" t="s">
        <v>9349</v>
      </c>
      <c r="C3370" s="35" t="s">
        <v>181</v>
      </c>
      <c r="D3370" s="28" t="s">
        <v>3559</v>
      </c>
      <c r="E3370" s="107">
        <v>8.25</v>
      </c>
      <c r="F3370" s="27" t="s">
        <v>9</v>
      </c>
      <c r="G3370" s="29" t="s">
        <v>8146</v>
      </c>
      <c r="H3370" s="110" t="s">
        <v>7531</v>
      </c>
    </row>
    <row r="3371" spans="1:8" ht="17.25" customHeight="1">
      <c r="A3371" s="27" t="s">
        <v>22</v>
      </c>
      <c r="B3371" s="33" t="s">
        <v>9349</v>
      </c>
      <c r="C3371" s="35" t="s">
        <v>181</v>
      </c>
      <c r="D3371" s="28" t="s">
        <v>3560</v>
      </c>
      <c r="E3371" s="107">
        <v>7.9833333333333334</v>
      </c>
      <c r="F3371" s="27" t="s">
        <v>9</v>
      </c>
      <c r="G3371" s="29" t="s">
        <v>8146</v>
      </c>
      <c r="H3371" s="110" t="s">
        <v>7532</v>
      </c>
    </row>
    <row r="3372" spans="1:8" ht="17.25" customHeight="1">
      <c r="A3372" s="27" t="s">
        <v>22</v>
      </c>
      <c r="B3372" s="33" t="s">
        <v>9349</v>
      </c>
      <c r="C3372" s="35" t="s">
        <v>181</v>
      </c>
      <c r="D3372" s="28" t="s">
        <v>3561</v>
      </c>
      <c r="E3372" s="107">
        <v>7.7666666666666666</v>
      </c>
      <c r="F3372" s="27" t="s">
        <v>9</v>
      </c>
      <c r="G3372" s="29" t="s">
        <v>8146</v>
      </c>
      <c r="H3372" s="110" t="s">
        <v>7533</v>
      </c>
    </row>
    <row r="3373" spans="1:8" ht="17.25" customHeight="1">
      <c r="A3373" s="27" t="s">
        <v>22</v>
      </c>
      <c r="B3373" s="33" t="s">
        <v>9365</v>
      </c>
      <c r="C3373" s="35" t="s">
        <v>181</v>
      </c>
      <c r="D3373" s="28" t="s">
        <v>3562</v>
      </c>
      <c r="E3373" s="107">
        <v>8.0500000000000007</v>
      </c>
      <c r="F3373" s="27" t="s">
        <v>9</v>
      </c>
      <c r="G3373" s="29" t="s">
        <v>8146</v>
      </c>
      <c r="H3373" s="110" t="s">
        <v>7534</v>
      </c>
    </row>
    <row r="3374" spans="1:8" ht="17.25" customHeight="1">
      <c r="A3374" s="27" t="s">
        <v>22</v>
      </c>
      <c r="B3374" s="33" t="s">
        <v>9349</v>
      </c>
      <c r="C3374" s="35" t="s">
        <v>181</v>
      </c>
      <c r="D3374" s="28" t="s">
        <v>3563</v>
      </c>
      <c r="E3374" s="107">
        <v>7.8166666666666664</v>
      </c>
      <c r="F3374" s="27" t="s">
        <v>9</v>
      </c>
      <c r="G3374" s="29" t="s">
        <v>8146</v>
      </c>
      <c r="H3374" s="110" t="s">
        <v>7535</v>
      </c>
    </row>
    <row r="3375" spans="1:8" ht="17.25" customHeight="1">
      <c r="A3375" s="27" t="s">
        <v>22</v>
      </c>
      <c r="B3375" s="33" t="s">
        <v>9349</v>
      </c>
      <c r="C3375" s="35" t="s">
        <v>181</v>
      </c>
      <c r="D3375" s="28" t="s">
        <v>3564</v>
      </c>
      <c r="E3375" s="107">
        <v>8.1</v>
      </c>
      <c r="F3375" s="27" t="s">
        <v>9</v>
      </c>
      <c r="G3375" s="29" t="s">
        <v>8146</v>
      </c>
      <c r="H3375" s="110" t="s">
        <v>7536</v>
      </c>
    </row>
    <row r="3376" spans="1:8" ht="17.25" customHeight="1">
      <c r="A3376" s="27" t="s">
        <v>22</v>
      </c>
      <c r="B3376" s="33" t="s">
        <v>9349</v>
      </c>
      <c r="C3376" s="35" t="s">
        <v>181</v>
      </c>
      <c r="D3376" s="28" t="s">
        <v>3565</v>
      </c>
      <c r="E3376" s="107">
        <v>8.35</v>
      </c>
      <c r="F3376" s="27" t="s">
        <v>9</v>
      </c>
      <c r="G3376" s="29" t="s">
        <v>8146</v>
      </c>
      <c r="H3376" s="110" t="s">
        <v>7537</v>
      </c>
    </row>
    <row r="3377" spans="1:8" ht="17.25" customHeight="1">
      <c r="A3377" s="27" t="s">
        <v>22</v>
      </c>
      <c r="B3377" s="33" t="s">
        <v>9349</v>
      </c>
      <c r="C3377" s="35" t="s">
        <v>181</v>
      </c>
      <c r="D3377" s="28" t="s">
        <v>3566</v>
      </c>
      <c r="E3377" s="107">
        <v>8.4</v>
      </c>
      <c r="F3377" s="27" t="s">
        <v>9</v>
      </c>
      <c r="G3377" s="29" t="s">
        <v>8146</v>
      </c>
      <c r="H3377" s="110" t="s">
        <v>7538</v>
      </c>
    </row>
    <row r="3378" spans="1:8" ht="17.25" customHeight="1">
      <c r="A3378" s="27" t="s">
        <v>22</v>
      </c>
      <c r="B3378" s="33" t="s">
        <v>9349</v>
      </c>
      <c r="C3378" s="35" t="s">
        <v>181</v>
      </c>
      <c r="D3378" s="28" t="s">
        <v>3567</v>
      </c>
      <c r="E3378" s="107">
        <v>8.3833333333333329</v>
      </c>
      <c r="F3378" s="27" t="s">
        <v>9</v>
      </c>
      <c r="G3378" s="29" t="s">
        <v>8146</v>
      </c>
      <c r="H3378" s="110" t="s">
        <v>7539</v>
      </c>
    </row>
    <row r="3379" spans="1:8" ht="17.25" customHeight="1">
      <c r="A3379" s="27" t="s">
        <v>22</v>
      </c>
      <c r="B3379" s="33" t="s">
        <v>9349</v>
      </c>
      <c r="C3379" s="35" t="s">
        <v>181</v>
      </c>
      <c r="D3379" s="28" t="s">
        <v>3568</v>
      </c>
      <c r="E3379" s="107">
        <v>8.2333333333333325</v>
      </c>
      <c r="F3379" s="27" t="s">
        <v>9</v>
      </c>
      <c r="G3379" s="29" t="s">
        <v>8146</v>
      </c>
      <c r="H3379" s="110" t="s">
        <v>7540</v>
      </c>
    </row>
    <row r="3380" spans="1:8" ht="17.25" customHeight="1">
      <c r="A3380" s="27" t="s">
        <v>22</v>
      </c>
      <c r="B3380" s="33" t="s">
        <v>9349</v>
      </c>
      <c r="C3380" s="35" t="s">
        <v>181</v>
      </c>
      <c r="D3380" s="28" t="s">
        <v>3569</v>
      </c>
      <c r="E3380" s="107">
        <v>7.3</v>
      </c>
      <c r="F3380" s="27" t="s">
        <v>9</v>
      </c>
      <c r="G3380" s="29" t="s">
        <v>8146</v>
      </c>
      <c r="H3380" s="110" t="s">
        <v>7541</v>
      </c>
    </row>
    <row r="3381" spans="1:8" ht="17.25" customHeight="1">
      <c r="A3381" s="27" t="s">
        <v>22</v>
      </c>
      <c r="B3381" s="33" t="s">
        <v>9349</v>
      </c>
      <c r="C3381" s="35" t="s">
        <v>181</v>
      </c>
      <c r="D3381" s="28" t="s">
        <v>3570</v>
      </c>
      <c r="E3381" s="107">
        <v>7.9333333333333336</v>
      </c>
      <c r="F3381" s="27" t="s">
        <v>9</v>
      </c>
      <c r="G3381" s="29" t="s">
        <v>8146</v>
      </c>
      <c r="H3381" s="110" t="s">
        <v>7542</v>
      </c>
    </row>
    <row r="3382" spans="1:8" ht="17.25" customHeight="1">
      <c r="A3382" s="27" t="s">
        <v>22</v>
      </c>
      <c r="B3382" s="33" t="s">
        <v>9349</v>
      </c>
      <c r="C3382" s="35" t="s">
        <v>181</v>
      </c>
      <c r="D3382" s="28" t="s">
        <v>3571</v>
      </c>
      <c r="E3382" s="107">
        <v>8.3000000000000007</v>
      </c>
      <c r="F3382" s="27" t="s">
        <v>9</v>
      </c>
      <c r="G3382" s="29" t="s">
        <v>8146</v>
      </c>
      <c r="H3382" s="110" t="s">
        <v>7543</v>
      </c>
    </row>
    <row r="3383" spans="1:8" ht="17.25" customHeight="1">
      <c r="A3383" s="27" t="s">
        <v>22</v>
      </c>
      <c r="B3383" s="33" t="s">
        <v>9349</v>
      </c>
      <c r="C3383" s="35" t="s">
        <v>181</v>
      </c>
      <c r="D3383" s="28" t="s">
        <v>3572</v>
      </c>
      <c r="E3383" s="107">
        <v>7.6833333333333336</v>
      </c>
      <c r="F3383" s="27" t="s">
        <v>9</v>
      </c>
      <c r="G3383" s="29" t="s">
        <v>8146</v>
      </c>
      <c r="H3383" s="110" t="s">
        <v>7544</v>
      </c>
    </row>
    <row r="3384" spans="1:8" ht="17.25" customHeight="1">
      <c r="A3384" s="27" t="s">
        <v>22</v>
      </c>
      <c r="B3384" s="33" t="s">
        <v>9349</v>
      </c>
      <c r="C3384" s="35" t="s">
        <v>181</v>
      </c>
      <c r="D3384" s="28" t="s">
        <v>3573</v>
      </c>
      <c r="E3384" s="107">
        <v>7.45</v>
      </c>
      <c r="F3384" s="27" t="s">
        <v>9</v>
      </c>
      <c r="G3384" s="29" t="s">
        <v>8146</v>
      </c>
      <c r="H3384" s="110" t="s">
        <v>7545</v>
      </c>
    </row>
    <row r="3385" spans="1:8" ht="17.25" customHeight="1">
      <c r="A3385" s="27" t="s">
        <v>22</v>
      </c>
      <c r="B3385" s="33" t="s">
        <v>9349</v>
      </c>
      <c r="C3385" s="35" t="s">
        <v>181</v>
      </c>
      <c r="D3385" s="28" t="s">
        <v>3574</v>
      </c>
      <c r="E3385" s="107">
        <v>7.25</v>
      </c>
      <c r="F3385" s="27" t="s">
        <v>9</v>
      </c>
      <c r="G3385" s="29" t="s">
        <v>8146</v>
      </c>
      <c r="H3385" s="110" t="s">
        <v>7546</v>
      </c>
    </row>
    <row r="3386" spans="1:8" ht="17.25" customHeight="1">
      <c r="A3386" s="27" t="s">
        <v>22</v>
      </c>
      <c r="B3386" s="33" t="s">
        <v>9349</v>
      </c>
      <c r="C3386" s="35" t="s">
        <v>181</v>
      </c>
      <c r="D3386" s="28" t="s">
        <v>3575</v>
      </c>
      <c r="E3386" s="107">
        <v>8.1666666666666661</v>
      </c>
      <c r="F3386" s="27" t="s">
        <v>9</v>
      </c>
      <c r="G3386" s="29" t="s">
        <v>8146</v>
      </c>
      <c r="H3386" s="110" t="s">
        <v>7547</v>
      </c>
    </row>
    <row r="3387" spans="1:8" ht="17.25" customHeight="1">
      <c r="A3387" s="27" t="s">
        <v>22</v>
      </c>
      <c r="B3387" s="33" t="s">
        <v>9349</v>
      </c>
      <c r="C3387" s="35" t="s">
        <v>181</v>
      </c>
      <c r="D3387" s="28" t="s">
        <v>3576</v>
      </c>
      <c r="E3387" s="107">
        <v>8.0666666666666664</v>
      </c>
      <c r="F3387" s="27" t="s">
        <v>9</v>
      </c>
      <c r="G3387" s="29" t="s">
        <v>8146</v>
      </c>
      <c r="H3387" s="110" t="s">
        <v>7548</v>
      </c>
    </row>
    <row r="3388" spans="1:8" ht="17.25" customHeight="1">
      <c r="A3388" s="27" t="s">
        <v>22</v>
      </c>
      <c r="B3388" s="33" t="s">
        <v>9349</v>
      </c>
      <c r="C3388" s="35" t="s">
        <v>181</v>
      </c>
      <c r="D3388" s="28" t="s">
        <v>3577</v>
      </c>
      <c r="E3388" s="107">
        <v>7.7333333333333334</v>
      </c>
      <c r="F3388" s="27" t="s">
        <v>9</v>
      </c>
      <c r="G3388" s="29" t="s">
        <v>8146</v>
      </c>
      <c r="H3388" s="110" t="s">
        <v>7549</v>
      </c>
    </row>
    <row r="3389" spans="1:8" ht="17.25" customHeight="1">
      <c r="A3389" s="27" t="s">
        <v>22</v>
      </c>
      <c r="B3389" s="33" t="s">
        <v>9349</v>
      </c>
      <c r="C3389" s="35" t="s">
        <v>181</v>
      </c>
      <c r="D3389" s="28" t="s">
        <v>3578</v>
      </c>
      <c r="E3389" s="107">
        <v>7.4666666666666668</v>
      </c>
      <c r="F3389" s="27" t="s">
        <v>9</v>
      </c>
      <c r="G3389" s="29" t="s">
        <v>8146</v>
      </c>
      <c r="H3389" s="110" t="s">
        <v>7550</v>
      </c>
    </row>
    <row r="3390" spans="1:8" ht="17.25" customHeight="1">
      <c r="A3390" s="27" t="s">
        <v>22</v>
      </c>
      <c r="B3390" s="33" t="s">
        <v>9349</v>
      </c>
      <c r="C3390" s="35" t="s">
        <v>181</v>
      </c>
      <c r="D3390" s="28" t="s">
        <v>3579</v>
      </c>
      <c r="E3390" s="107">
        <v>7.416666666666667</v>
      </c>
      <c r="F3390" s="27" t="s">
        <v>9</v>
      </c>
      <c r="G3390" s="29" t="s">
        <v>8146</v>
      </c>
      <c r="H3390" s="110" t="s">
        <v>7551</v>
      </c>
    </row>
    <row r="3391" spans="1:8" ht="17.25" customHeight="1">
      <c r="A3391" s="27" t="s">
        <v>22</v>
      </c>
      <c r="B3391" s="33" t="s">
        <v>9349</v>
      </c>
      <c r="C3391" s="35" t="s">
        <v>181</v>
      </c>
      <c r="D3391" s="28" t="s">
        <v>3580</v>
      </c>
      <c r="E3391" s="107">
        <v>7.166666666666667</v>
      </c>
      <c r="F3391" s="27" t="s">
        <v>9</v>
      </c>
      <c r="G3391" s="29" t="s">
        <v>8146</v>
      </c>
      <c r="H3391" s="110" t="s">
        <v>7552</v>
      </c>
    </row>
    <row r="3392" spans="1:8" ht="17.25" customHeight="1">
      <c r="A3392" s="27" t="s">
        <v>22</v>
      </c>
      <c r="B3392" s="33" t="s">
        <v>9349</v>
      </c>
      <c r="C3392" s="35" t="s">
        <v>181</v>
      </c>
      <c r="D3392" s="28" t="s">
        <v>3581</v>
      </c>
      <c r="E3392" s="107">
        <v>7.416666666666667</v>
      </c>
      <c r="F3392" s="27" t="s">
        <v>9</v>
      </c>
      <c r="G3392" s="29" t="s">
        <v>8146</v>
      </c>
      <c r="H3392" s="110" t="s">
        <v>7553</v>
      </c>
    </row>
    <row r="3393" spans="1:8" ht="17.25" customHeight="1">
      <c r="A3393" s="27" t="s">
        <v>22</v>
      </c>
      <c r="B3393" s="33" t="s">
        <v>9349</v>
      </c>
      <c r="C3393" s="35" t="s">
        <v>181</v>
      </c>
      <c r="D3393" s="28" t="s">
        <v>3582</v>
      </c>
      <c r="E3393" s="107">
        <v>7.9666666666666668</v>
      </c>
      <c r="F3393" s="27" t="s">
        <v>9</v>
      </c>
      <c r="G3393" s="29" t="s">
        <v>8146</v>
      </c>
      <c r="H3393" s="110" t="s">
        <v>7554</v>
      </c>
    </row>
    <row r="3394" spans="1:8" ht="17.25" customHeight="1">
      <c r="A3394" s="27" t="s">
        <v>22</v>
      </c>
      <c r="B3394" s="33" t="s">
        <v>9349</v>
      </c>
      <c r="C3394" s="35" t="s">
        <v>181</v>
      </c>
      <c r="D3394" s="28" t="s">
        <v>3583</v>
      </c>
      <c r="E3394" s="107">
        <v>6.9666666666666668</v>
      </c>
      <c r="F3394" s="27" t="s">
        <v>9</v>
      </c>
      <c r="G3394" s="29" t="s">
        <v>8146</v>
      </c>
      <c r="H3394" s="110" t="s">
        <v>7555</v>
      </c>
    </row>
    <row r="3395" spans="1:8" ht="17.25" customHeight="1">
      <c r="A3395" s="27" t="s">
        <v>22</v>
      </c>
      <c r="B3395" s="33" t="s">
        <v>9349</v>
      </c>
      <c r="C3395" s="35" t="s">
        <v>181</v>
      </c>
      <c r="D3395" s="28" t="s">
        <v>3584</v>
      </c>
      <c r="E3395" s="107">
        <v>7.2333333333333334</v>
      </c>
      <c r="F3395" s="27" t="s">
        <v>9</v>
      </c>
      <c r="G3395" s="29" t="s">
        <v>8146</v>
      </c>
      <c r="H3395" s="110" t="s">
        <v>7556</v>
      </c>
    </row>
    <row r="3396" spans="1:8" ht="17.25" customHeight="1">
      <c r="A3396" s="27" t="s">
        <v>22</v>
      </c>
      <c r="B3396" s="33" t="s">
        <v>9349</v>
      </c>
      <c r="C3396" s="35" t="s">
        <v>181</v>
      </c>
      <c r="D3396" s="28" t="s">
        <v>3585</v>
      </c>
      <c r="E3396" s="107">
        <v>7.666666666666667</v>
      </c>
      <c r="F3396" s="27" t="s">
        <v>9</v>
      </c>
      <c r="G3396" s="29" t="s">
        <v>8146</v>
      </c>
      <c r="H3396" s="110" t="s">
        <v>7557</v>
      </c>
    </row>
    <row r="3397" spans="1:8" ht="17.25" customHeight="1">
      <c r="A3397" s="27" t="s">
        <v>22</v>
      </c>
      <c r="B3397" s="33" t="s">
        <v>9364</v>
      </c>
      <c r="C3397" s="35" t="s">
        <v>182</v>
      </c>
      <c r="D3397" s="28" t="s">
        <v>3586</v>
      </c>
      <c r="E3397" s="107">
        <v>8.6166666666666671</v>
      </c>
      <c r="F3397" s="27" t="s">
        <v>9</v>
      </c>
      <c r="G3397" s="29" t="s">
        <v>8146</v>
      </c>
      <c r="H3397" s="110" t="s">
        <v>7558</v>
      </c>
    </row>
    <row r="3398" spans="1:8" ht="17.25" customHeight="1">
      <c r="A3398" s="27" t="s">
        <v>22</v>
      </c>
      <c r="B3398" s="33" t="s">
        <v>9364</v>
      </c>
      <c r="C3398" s="35" t="s">
        <v>182</v>
      </c>
      <c r="D3398" s="28" t="s">
        <v>3587</v>
      </c>
      <c r="E3398" s="107">
        <v>6.7</v>
      </c>
      <c r="F3398" s="27" t="s">
        <v>9</v>
      </c>
      <c r="G3398" s="29" t="s">
        <v>8146</v>
      </c>
      <c r="H3398" s="110" t="s">
        <v>7559</v>
      </c>
    </row>
    <row r="3399" spans="1:8" ht="17.25" customHeight="1">
      <c r="A3399" s="27" t="s">
        <v>22</v>
      </c>
      <c r="B3399" s="33" t="s">
        <v>9364</v>
      </c>
      <c r="C3399" s="35" t="s">
        <v>182</v>
      </c>
      <c r="D3399" s="28" t="s">
        <v>3588</v>
      </c>
      <c r="E3399" s="107">
        <v>8.0166666666666675</v>
      </c>
      <c r="F3399" s="27" t="s">
        <v>9</v>
      </c>
      <c r="G3399" s="29" t="s">
        <v>8146</v>
      </c>
      <c r="H3399" s="110" t="s">
        <v>7560</v>
      </c>
    </row>
    <row r="3400" spans="1:8" ht="17.25" customHeight="1">
      <c r="A3400" s="27" t="s">
        <v>22</v>
      </c>
      <c r="B3400" s="33" t="s">
        <v>9364</v>
      </c>
      <c r="C3400" s="35" t="s">
        <v>182</v>
      </c>
      <c r="D3400" s="28" t="s">
        <v>3589</v>
      </c>
      <c r="E3400" s="107">
        <v>6.7166666666666668</v>
      </c>
      <c r="F3400" s="27" t="s">
        <v>9</v>
      </c>
      <c r="G3400" s="29" t="s">
        <v>8146</v>
      </c>
      <c r="H3400" s="110" t="s">
        <v>7561</v>
      </c>
    </row>
    <row r="3401" spans="1:8" ht="17.25" customHeight="1">
      <c r="A3401" s="27" t="s">
        <v>22</v>
      </c>
      <c r="B3401" s="33" t="s">
        <v>9364</v>
      </c>
      <c r="C3401" s="35" t="s">
        <v>182</v>
      </c>
      <c r="D3401" s="28" t="s">
        <v>3590</v>
      </c>
      <c r="E3401" s="107">
        <v>6.3</v>
      </c>
      <c r="F3401" s="27" t="s">
        <v>9</v>
      </c>
      <c r="G3401" s="29" t="s">
        <v>8146</v>
      </c>
      <c r="H3401" s="110" t="s">
        <v>7562</v>
      </c>
    </row>
    <row r="3402" spans="1:8" ht="17.25" customHeight="1">
      <c r="A3402" s="27" t="s">
        <v>22</v>
      </c>
      <c r="B3402" s="33" t="s">
        <v>9364</v>
      </c>
      <c r="C3402" s="35" t="s">
        <v>182</v>
      </c>
      <c r="D3402" s="28" t="s">
        <v>3591</v>
      </c>
      <c r="E3402" s="107">
        <v>6.916666666666667</v>
      </c>
      <c r="F3402" s="27" t="s">
        <v>9</v>
      </c>
      <c r="G3402" s="29" t="s">
        <v>8146</v>
      </c>
      <c r="H3402" s="110" t="s">
        <v>7563</v>
      </c>
    </row>
    <row r="3403" spans="1:8" ht="17.25" customHeight="1">
      <c r="A3403" s="27" t="s">
        <v>22</v>
      </c>
      <c r="B3403" s="33" t="s">
        <v>9364</v>
      </c>
      <c r="C3403" s="35" t="s">
        <v>182</v>
      </c>
      <c r="D3403" s="28" t="s">
        <v>3592</v>
      </c>
      <c r="E3403" s="107">
        <v>6.65</v>
      </c>
      <c r="F3403" s="27" t="s">
        <v>9</v>
      </c>
      <c r="G3403" s="29" t="s">
        <v>8146</v>
      </c>
      <c r="H3403" s="110" t="s">
        <v>7564</v>
      </c>
    </row>
    <row r="3404" spans="1:8" ht="17.25" customHeight="1">
      <c r="A3404" s="27" t="s">
        <v>22</v>
      </c>
      <c r="B3404" s="33" t="s">
        <v>9364</v>
      </c>
      <c r="C3404" s="35" t="s">
        <v>182</v>
      </c>
      <c r="D3404" s="28" t="s">
        <v>3593</v>
      </c>
      <c r="E3404" s="107">
        <v>6.9666666666666668</v>
      </c>
      <c r="F3404" s="27" t="s">
        <v>9</v>
      </c>
      <c r="G3404" s="29" t="s">
        <v>8146</v>
      </c>
      <c r="H3404" s="110" t="s">
        <v>7565</v>
      </c>
    </row>
    <row r="3405" spans="1:8" ht="17.25" customHeight="1">
      <c r="A3405" s="27" t="s">
        <v>22</v>
      </c>
      <c r="B3405" s="33" t="s">
        <v>9364</v>
      </c>
      <c r="C3405" s="35" t="s">
        <v>182</v>
      </c>
      <c r="D3405" s="28" t="s">
        <v>3594</v>
      </c>
      <c r="E3405" s="107">
        <v>5.8833333333333337</v>
      </c>
      <c r="F3405" s="27" t="s">
        <v>9</v>
      </c>
      <c r="G3405" s="29" t="s">
        <v>8146</v>
      </c>
      <c r="H3405" s="110" t="s">
        <v>7566</v>
      </c>
    </row>
    <row r="3406" spans="1:8" ht="17.25" customHeight="1">
      <c r="A3406" s="27" t="s">
        <v>22</v>
      </c>
      <c r="B3406" s="33" t="s">
        <v>9349</v>
      </c>
      <c r="C3406" s="35" t="s">
        <v>183</v>
      </c>
      <c r="D3406" s="28" t="s">
        <v>3595</v>
      </c>
      <c r="E3406" s="107">
        <v>6.4</v>
      </c>
      <c r="F3406" s="27" t="s">
        <v>9</v>
      </c>
      <c r="G3406" s="29" t="s">
        <v>8146</v>
      </c>
      <c r="H3406" s="110" t="s">
        <v>7567</v>
      </c>
    </row>
    <row r="3407" spans="1:8" ht="17.25" customHeight="1">
      <c r="A3407" s="27" t="s">
        <v>22</v>
      </c>
      <c r="B3407" s="33" t="s">
        <v>9349</v>
      </c>
      <c r="C3407" s="35" t="s">
        <v>183</v>
      </c>
      <c r="D3407" s="28" t="s">
        <v>3596</v>
      </c>
      <c r="E3407" s="107">
        <v>6.9333333333333336</v>
      </c>
      <c r="F3407" s="27" t="s">
        <v>9</v>
      </c>
      <c r="G3407" s="29" t="s">
        <v>8146</v>
      </c>
      <c r="H3407" s="110" t="s">
        <v>7568</v>
      </c>
    </row>
    <row r="3408" spans="1:8" ht="17.25" customHeight="1">
      <c r="A3408" s="27" t="s">
        <v>22</v>
      </c>
      <c r="B3408" s="33" t="s">
        <v>9349</v>
      </c>
      <c r="C3408" s="35" t="s">
        <v>183</v>
      </c>
      <c r="D3408" s="28" t="s">
        <v>3597</v>
      </c>
      <c r="E3408" s="107">
        <v>6.2833333333333332</v>
      </c>
      <c r="F3408" s="27" t="s">
        <v>9</v>
      </c>
      <c r="G3408" s="29" t="s">
        <v>8146</v>
      </c>
      <c r="H3408" s="110" t="s">
        <v>7569</v>
      </c>
    </row>
    <row r="3409" spans="1:8" ht="17.25" customHeight="1">
      <c r="A3409" s="27" t="s">
        <v>22</v>
      </c>
      <c r="B3409" s="33" t="s">
        <v>9349</v>
      </c>
      <c r="C3409" s="35" t="s">
        <v>183</v>
      </c>
      <c r="D3409" s="28" t="s">
        <v>3598</v>
      </c>
      <c r="E3409" s="107">
        <v>7.1333333333333337</v>
      </c>
      <c r="F3409" s="27" t="s">
        <v>9</v>
      </c>
      <c r="G3409" s="29" t="s">
        <v>8146</v>
      </c>
      <c r="H3409" s="110" t="s">
        <v>7570</v>
      </c>
    </row>
    <row r="3410" spans="1:8" ht="17.25" customHeight="1">
      <c r="A3410" s="27" t="s">
        <v>22</v>
      </c>
      <c r="B3410" s="33" t="s">
        <v>9349</v>
      </c>
      <c r="C3410" s="35" t="s">
        <v>183</v>
      </c>
      <c r="D3410" s="28" t="s">
        <v>3599</v>
      </c>
      <c r="E3410" s="107">
        <v>6.9833333333333334</v>
      </c>
      <c r="F3410" s="27" t="s">
        <v>9</v>
      </c>
      <c r="G3410" s="29" t="s">
        <v>8146</v>
      </c>
      <c r="H3410" s="110" t="s">
        <v>7571</v>
      </c>
    </row>
    <row r="3411" spans="1:8" ht="17.25" customHeight="1">
      <c r="A3411" s="27" t="s">
        <v>22</v>
      </c>
      <c r="B3411" s="33" t="s">
        <v>9349</v>
      </c>
      <c r="C3411" s="35" t="s">
        <v>183</v>
      </c>
      <c r="D3411" s="28" t="s">
        <v>3600</v>
      </c>
      <c r="E3411" s="107">
        <v>6.35</v>
      </c>
      <c r="F3411" s="27" t="s">
        <v>9</v>
      </c>
      <c r="G3411" s="29" t="s">
        <v>8146</v>
      </c>
      <c r="H3411" s="110" t="s">
        <v>7572</v>
      </c>
    </row>
    <row r="3412" spans="1:8" ht="17.25" customHeight="1">
      <c r="A3412" s="27" t="s">
        <v>22</v>
      </c>
      <c r="B3412" s="33" t="s">
        <v>9349</v>
      </c>
      <c r="C3412" s="35" t="s">
        <v>183</v>
      </c>
      <c r="D3412" s="28" t="s">
        <v>3601</v>
      </c>
      <c r="E3412" s="107">
        <v>7.3833333333333337</v>
      </c>
      <c r="F3412" s="27" t="s">
        <v>9</v>
      </c>
      <c r="G3412" s="29" t="s">
        <v>8146</v>
      </c>
      <c r="H3412" s="110" t="s">
        <v>7573</v>
      </c>
    </row>
    <row r="3413" spans="1:8" ht="17.25" customHeight="1">
      <c r="A3413" s="27" t="s">
        <v>22</v>
      </c>
      <c r="B3413" s="33" t="s">
        <v>9349</v>
      </c>
      <c r="C3413" s="35" t="s">
        <v>183</v>
      </c>
      <c r="D3413" s="28" t="s">
        <v>3602</v>
      </c>
      <c r="E3413" s="107">
        <v>6.0333333333333332</v>
      </c>
      <c r="F3413" s="27" t="s">
        <v>9</v>
      </c>
      <c r="G3413" s="29" t="s">
        <v>8146</v>
      </c>
      <c r="H3413" s="110" t="s">
        <v>7574</v>
      </c>
    </row>
    <row r="3414" spans="1:8" ht="17.25" customHeight="1">
      <c r="A3414" s="27" t="s">
        <v>22</v>
      </c>
      <c r="B3414" s="33" t="s">
        <v>9357</v>
      </c>
      <c r="C3414" s="35" t="s">
        <v>183</v>
      </c>
      <c r="D3414" s="28" t="s">
        <v>3603</v>
      </c>
      <c r="E3414" s="107">
        <v>7.05</v>
      </c>
      <c r="F3414" s="27" t="s">
        <v>9</v>
      </c>
      <c r="G3414" s="29" t="s">
        <v>8146</v>
      </c>
      <c r="H3414" s="110" t="s">
        <v>7575</v>
      </c>
    </row>
    <row r="3415" spans="1:8" ht="17.25" customHeight="1">
      <c r="A3415" s="27" t="s">
        <v>22</v>
      </c>
      <c r="B3415" s="33" t="s">
        <v>9349</v>
      </c>
      <c r="C3415" s="35" t="s">
        <v>183</v>
      </c>
      <c r="D3415" s="28" t="s">
        <v>3604</v>
      </c>
      <c r="E3415" s="107">
        <v>7.9333333333333336</v>
      </c>
      <c r="F3415" s="27" t="s">
        <v>9</v>
      </c>
      <c r="G3415" s="29" t="s">
        <v>8146</v>
      </c>
      <c r="H3415" s="110" t="s">
        <v>7576</v>
      </c>
    </row>
    <row r="3416" spans="1:8" ht="17.25" customHeight="1">
      <c r="A3416" s="27" t="s">
        <v>22</v>
      </c>
      <c r="B3416" s="33" t="s">
        <v>9349</v>
      </c>
      <c r="C3416" s="35" t="s">
        <v>183</v>
      </c>
      <c r="D3416" s="28" t="s">
        <v>3605</v>
      </c>
      <c r="E3416" s="107">
        <v>7.5666666666666664</v>
      </c>
      <c r="F3416" s="27" t="s">
        <v>9</v>
      </c>
      <c r="G3416" s="29" t="s">
        <v>8146</v>
      </c>
      <c r="H3416" s="110" t="s">
        <v>7577</v>
      </c>
    </row>
    <row r="3417" spans="1:8" ht="17.25" customHeight="1">
      <c r="A3417" s="27" t="s">
        <v>22</v>
      </c>
      <c r="B3417" s="33" t="s">
        <v>9349</v>
      </c>
      <c r="C3417" s="35" t="s">
        <v>183</v>
      </c>
      <c r="D3417" s="28" t="s">
        <v>3606</v>
      </c>
      <c r="E3417" s="107">
        <v>8.4</v>
      </c>
      <c r="F3417" s="27" t="s">
        <v>9</v>
      </c>
      <c r="G3417" s="29" t="s">
        <v>8146</v>
      </c>
      <c r="H3417" s="110" t="s">
        <v>7578</v>
      </c>
    </row>
    <row r="3418" spans="1:8" ht="17.25" customHeight="1">
      <c r="A3418" s="27" t="s">
        <v>22</v>
      </c>
      <c r="B3418" s="33" t="s">
        <v>9357</v>
      </c>
      <c r="C3418" s="35" t="s">
        <v>183</v>
      </c>
      <c r="D3418" s="28" t="s">
        <v>3607</v>
      </c>
      <c r="E3418" s="107">
        <v>7.35</v>
      </c>
      <c r="F3418" s="27" t="s">
        <v>9</v>
      </c>
      <c r="G3418" s="29" t="s">
        <v>8146</v>
      </c>
      <c r="H3418" s="110" t="s">
        <v>7579</v>
      </c>
    </row>
    <row r="3419" spans="1:8" ht="17.25" customHeight="1">
      <c r="A3419" s="27" t="s">
        <v>22</v>
      </c>
      <c r="B3419" s="33" t="s">
        <v>9349</v>
      </c>
      <c r="C3419" s="35" t="s">
        <v>183</v>
      </c>
      <c r="D3419" s="28" t="s">
        <v>3608</v>
      </c>
      <c r="E3419" s="107">
        <v>8.15</v>
      </c>
      <c r="F3419" s="27" t="s">
        <v>9</v>
      </c>
      <c r="G3419" s="29" t="s">
        <v>8146</v>
      </c>
      <c r="H3419" s="110" t="s">
        <v>7580</v>
      </c>
    </row>
    <row r="3420" spans="1:8" ht="17.25" customHeight="1">
      <c r="A3420" s="27" t="s">
        <v>22</v>
      </c>
      <c r="B3420" s="33" t="s">
        <v>9349</v>
      </c>
      <c r="C3420" s="35" t="s">
        <v>183</v>
      </c>
      <c r="D3420" s="28" t="s">
        <v>3609</v>
      </c>
      <c r="E3420" s="107">
        <v>7.7166666666666668</v>
      </c>
      <c r="F3420" s="27" t="s">
        <v>9</v>
      </c>
      <c r="G3420" s="29" t="s">
        <v>8146</v>
      </c>
      <c r="H3420" s="110" t="s">
        <v>7581</v>
      </c>
    </row>
    <row r="3421" spans="1:8" ht="17.25" customHeight="1">
      <c r="A3421" s="27" t="s">
        <v>22</v>
      </c>
      <c r="B3421" s="33" t="s">
        <v>9349</v>
      </c>
      <c r="C3421" s="35" t="s">
        <v>183</v>
      </c>
      <c r="D3421" s="28" t="s">
        <v>3610</v>
      </c>
      <c r="E3421" s="107">
        <v>7.7166666666666668</v>
      </c>
      <c r="F3421" s="27" t="s">
        <v>9</v>
      </c>
      <c r="G3421" s="29" t="s">
        <v>8146</v>
      </c>
      <c r="H3421" s="110" t="s">
        <v>7582</v>
      </c>
    </row>
    <row r="3422" spans="1:8" ht="17.25" customHeight="1">
      <c r="A3422" s="27" t="s">
        <v>22</v>
      </c>
      <c r="B3422" s="33" t="s">
        <v>9349</v>
      </c>
      <c r="C3422" s="35" t="s">
        <v>183</v>
      </c>
      <c r="D3422" s="28" t="s">
        <v>3611</v>
      </c>
      <c r="E3422" s="107">
        <v>6.5166666666666666</v>
      </c>
      <c r="F3422" s="27" t="s">
        <v>9</v>
      </c>
      <c r="G3422" s="29" t="s">
        <v>8146</v>
      </c>
      <c r="H3422" s="110" t="s">
        <v>7583</v>
      </c>
    </row>
    <row r="3423" spans="1:8" ht="17.25" customHeight="1">
      <c r="A3423" s="27" t="s">
        <v>22</v>
      </c>
      <c r="B3423" s="33" t="s">
        <v>9349</v>
      </c>
      <c r="C3423" s="35" t="s">
        <v>183</v>
      </c>
      <c r="D3423" s="28" t="s">
        <v>3612</v>
      </c>
      <c r="E3423" s="107">
        <v>7.6833333333333336</v>
      </c>
      <c r="F3423" s="27" t="s">
        <v>9</v>
      </c>
      <c r="G3423" s="29" t="s">
        <v>8146</v>
      </c>
      <c r="H3423" s="110" t="s">
        <v>7584</v>
      </c>
    </row>
    <row r="3424" spans="1:8" ht="17.25" customHeight="1">
      <c r="A3424" s="27" t="s">
        <v>22</v>
      </c>
      <c r="B3424" s="33" t="s">
        <v>9349</v>
      </c>
      <c r="C3424" s="35" t="s">
        <v>183</v>
      </c>
      <c r="D3424" s="28" t="s">
        <v>3613</v>
      </c>
      <c r="E3424" s="107">
        <v>7.3</v>
      </c>
      <c r="F3424" s="27" t="s">
        <v>9</v>
      </c>
      <c r="G3424" s="29" t="s">
        <v>8146</v>
      </c>
      <c r="H3424" s="110" t="s">
        <v>7585</v>
      </c>
    </row>
    <row r="3425" spans="1:8" ht="17.25" customHeight="1">
      <c r="A3425" s="27" t="s">
        <v>22</v>
      </c>
      <c r="B3425" s="33" t="s">
        <v>9349</v>
      </c>
      <c r="C3425" s="35" t="s">
        <v>183</v>
      </c>
      <c r="D3425" s="28" t="s">
        <v>3614</v>
      </c>
      <c r="E3425" s="107">
        <v>8.9499999999999993</v>
      </c>
      <c r="F3425" s="27" t="s">
        <v>9</v>
      </c>
      <c r="G3425" s="29" t="s">
        <v>8146</v>
      </c>
      <c r="H3425" s="110" t="s">
        <v>7586</v>
      </c>
    </row>
    <row r="3426" spans="1:8" ht="17.25" customHeight="1">
      <c r="A3426" s="27" t="s">
        <v>22</v>
      </c>
      <c r="B3426" s="33" t="s">
        <v>9349</v>
      </c>
      <c r="C3426" s="35" t="s">
        <v>183</v>
      </c>
      <c r="D3426" s="28" t="s">
        <v>3615</v>
      </c>
      <c r="E3426" s="107">
        <v>7.6833333333333336</v>
      </c>
      <c r="F3426" s="27" t="s">
        <v>9</v>
      </c>
      <c r="G3426" s="29" t="s">
        <v>8146</v>
      </c>
      <c r="H3426" s="110" t="s">
        <v>7587</v>
      </c>
    </row>
    <row r="3427" spans="1:8" ht="17.25" customHeight="1">
      <c r="A3427" s="27" t="s">
        <v>22</v>
      </c>
      <c r="B3427" s="33" t="s">
        <v>9349</v>
      </c>
      <c r="C3427" s="35" t="s">
        <v>183</v>
      </c>
      <c r="D3427" s="28" t="s">
        <v>3616</v>
      </c>
      <c r="E3427" s="107">
        <v>8.4833333333333325</v>
      </c>
      <c r="F3427" s="27" t="s">
        <v>9</v>
      </c>
      <c r="G3427" s="29" t="s">
        <v>8146</v>
      </c>
      <c r="H3427" s="110" t="s">
        <v>7588</v>
      </c>
    </row>
    <row r="3428" spans="1:8" ht="17.25" customHeight="1">
      <c r="A3428" s="27" t="s">
        <v>22</v>
      </c>
      <c r="B3428" s="33" t="s">
        <v>9349</v>
      </c>
      <c r="C3428" s="35" t="s">
        <v>183</v>
      </c>
      <c r="D3428" s="28" t="s">
        <v>3617</v>
      </c>
      <c r="E3428" s="107">
        <v>8.5333333333333332</v>
      </c>
      <c r="F3428" s="27" t="s">
        <v>9</v>
      </c>
      <c r="G3428" s="29" t="s">
        <v>8146</v>
      </c>
      <c r="H3428" s="110" t="s">
        <v>7589</v>
      </c>
    </row>
    <row r="3429" spans="1:8" ht="17.25" customHeight="1">
      <c r="A3429" s="27" t="s">
        <v>22</v>
      </c>
      <c r="B3429" s="33" t="s">
        <v>9349</v>
      </c>
      <c r="C3429" s="35" t="s">
        <v>183</v>
      </c>
      <c r="D3429" s="28" t="s">
        <v>3618</v>
      </c>
      <c r="E3429" s="107">
        <v>8.25</v>
      </c>
      <c r="F3429" s="27" t="s">
        <v>9</v>
      </c>
      <c r="G3429" s="29" t="s">
        <v>8146</v>
      </c>
      <c r="H3429" s="110" t="s">
        <v>7590</v>
      </c>
    </row>
    <row r="3430" spans="1:8" ht="17.25" customHeight="1">
      <c r="A3430" s="27" t="s">
        <v>22</v>
      </c>
      <c r="B3430" s="33" t="s">
        <v>9349</v>
      </c>
      <c r="C3430" s="35" t="s">
        <v>183</v>
      </c>
      <c r="D3430" s="28" t="s">
        <v>3619</v>
      </c>
      <c r="E3430" s="107">
        <v>7.2</v>
      </c>
      <c r="F3430" s="27" t="s">
        <v>9</v>
      </c>
      <c r="G3430" s="29" t="s">
        <v>8146</v>
      </c>
      <c r="H3430" s="110" t="s">
        <v>7591</v>
      </c>
    </row>
    <row r="3431" spans="1:8" ht="17.25" customHeight="1">
      <c r="A3431" s="27" t="s">
        <v>22</v>
      </c>
      <c r="B3431" s="33" t="s">
        <v>9349</v>
      </c>
      <c r="C3431" s="35" t="s">
        <v>183</v>
      </c>
      <c r="D3431" s="28" t="s">
        <v>3620</v>
      </c>
      <c r="E3431" s="107">
        <v>8.3333333333333339</v>
      </c>
      <c r="F3431" s="27" t="s">
        <v>9</v>
      </c>
      <c r="G3431" s="29" t="s">
        <v>8146</v>
      </c>
      <c r="H3431" s="110" t="s">
        <v>7592</v>
      </c>
    </row>
    <row r="3432" spans="1:8" ht="17.25" customHeight="1">
      <c r="A3432" s="27" t="s">
        <v>22</v>
      </c>
      <c r="B3432" s="33" t="s">
        <v>9349</v>
      </c>
      <c r="C3432" s="35" t="s">
        <v>183</v>
      </c>
      <c r="D3432" s="28" t="s">
        <v>3621</v>
      </c>
      <c r="E3432" s="107">
        <v>7.7833333333333332</v>
      </c>
      <c r="F3432" s="27" t="s">
        <v>9</v>
      </c>
      <c r="G3432" s="29" t="s">
        <v>8146</v>
      </c>
      <c r="H3432" s="110" t="s">
        <v>7593</v>
      </c>
    </row>
    <row r="3433" spans="1:8" ht="17.25" customHeight="1">
      <c r="A3433" s="27" t="s">
        <v>22</v>
      </c>
      <c r="B3433" s="33" t="s">
        <v>9349</v>
      </c>
      <c r="C3433" s="35" t="s">
        <v>183</v>
      </c>
      <c r="D3433" s="28" t="s">
        <v>3622</v>
      </c>
      <c r="E3433" s="107">
        <v>8.3166666666666664</v>
      </c>
      <c r="F3433" s="27" t="s">
        <v>9</v>
      </c>
      <c r="G3433" s="29" t="s">
        <v>8146</v>
      </c>
      <c r="H3433" s="110" t="s">
        <v>7594</v>
      </c>
    </row>
    <row r="3434" spans="1:8" ht="17.25" customHeight="1">
      <c r="A3434" s="27" t="s">
        <v>22</v>
      </c>
      <c r="B3434" s="33" t="s">
        <v>9349</v>
      </c>
      <c r="C3434" s="35" t="s">
        <v>183</v>
      </c>
      <c r="D3434" s="28" t="s">
        <v>3623</v>
      </c>
      <c r="E3434" s="107">
        <v>8.1833333333333336</v>
      </c>
      <c r="F3434" s="27" t="s">
        <v>9</v>
      </c>
      <c r="G3434" s="29" t="s">
        <v>8146</v>
      </c>
      <c r="H3434" s="110" t="s">
        <v>7595</v>
      </c>
    </row>
    <row r="3435" spans="1:8" ht="17.25" customHeight="1">
      <c r="A3435" s="27" t="s">
        <v>22</v>
      </c>
      <c r="B3435" s="33" t="s">
        <v>9349</v>
      </c>
      <c r="C3435" s="35" t="s">
        <v>183</v>
      </c>
      <c r="D3435" s="28" t="s">
        <v>3624</v>
      </c>
      <c r="E3435" s="107">
        <v>8.1</v>
      </c>
      <c r="F3435" s="27" t="s">
        <v>9</v>
      </c>
      <c r="G3435" s="29" t="s">
        <v>8146</v>
      </c>
      <c r="H3435" s="110" t="s">
        <v>7596</v>
      </c>
    </row>
    <row r="3436" spans="1:8" ht="17.25" customHeight="1">
      <c r="A3436" s="27" t="s">
        <v>22</v>
      </c>
      <c r="B3436" s="33" t="s">
        <v>9349</v>
      </c>
      <c r="C3436" s="35" t="s">
        <v>183</v>
      </c>
      <c r="D3436" s="28" t="s">
        <v>3625</v>
      </c>
      <c r="E3436" s="107">
        <v>8.1666666666666661</v>
      </c>
      <c r="F3436" s="27" t="s">
        <v>9</v>
      </c>
      <c r="G3436" s="29" t="s">
        <v>8146</v>
      </c>
      <c r="H3436" s="110" t="s">
        <v>7597</v>
      </c>
    </row>
    <row r="3437" spans="1:8" ht="17.25" customHeight="1">
      <c r="A3437" s="27" t="s">
        <v>22</v>
      </c>
      <c r="B3437" s="33" t="s">
        <v>9349</v>
      </c>
      <c r="C3437" s="35" t="s">
        <v>183</v>
      </c>
      <c r="D3437" s="28" t="s">
        <v>3626</v>
      </c>
      <c r="E3437" s="107">
        <v>7.8833333333333337</v>
      </c>
      <c r="F3437" s="27" t="s">
        <v>9</v>
      </c>
      <c r="G3437" s="29" t="s">
        <v>8146</v>
      </c>
      <c r="H3437" s="110" t="s">
        <v>7598</v>
      </c>
    </row>
    <row r="3438" spans="1:8" ht="17.25" customHeight="1">
      <c r="A3438" s="27" t="s">
        <v>13</v>
      </c>
      <c r="B3438" s="33" t="s">
        <v>9366</v>
      </c>
      <c r="C3438" s="35" t="s">
        <v>184</v>
      </c>
      <c r="D3438" s="28" t="s">
        <v>3627</v>
      </c>
      <c r="E3438" s="107">
        <v>7.75</v>
      </c>
      <c r="F3438" s="27" t="s">
        <v>9</v>
      </c>
      <c r="G3438" s="29" t="s">
        <v>8146</v>
      </c>
      <c r="H3438" s="110" t="s">
        <v>7599</v>
      </c>
    </row>
    <row r="3439" spans="1:8" ht="17.25" customHeight="1">
      <c r="A3439" s="27" t="s">
        <v>13</v>
      </c>
      <c r="B3439" s="33" t="s">
        <v>9366</v>
      </c>
      <c r="C3439" s="35" t="s">
        <v>184</v>
      </c>
      <c r="D3439" s="28" t="s">
        <v>3628</v>
      </c>
      <c r="E3439" s="107">
        <v>7.6833333333333336</v>
      </c>
      <c r="F3439" s="27" t="s">
        <v>9</v>
      </c>
      <c r="G3439" s="29" t="s">
        <v>8146</v>
      </c>
      <c r="H3439" s="110" t="s">
        <v>7600</v>
      </c>
    </row>
    <row r="3440" spans="1:8" ht="17.25" customHeight="1">
      <c r="A3440" s="27" t="s">
        <v>13</v>
      </c>
      <c r="B3440" s="33" t="s">
        <v>9366</v>
      </c>
      <c r="C3440" s="35" t="s">
        <v>184</v>
      </c>
      <c r="D3440" s="28" t="s">
        <v>3629</v>
      </c>
      <c r="E3440" s="107">
        <v>6.7666666666666666</v>
      </c>
      <c r="F3440" s="27" t="s">
        <v>9</v>
      </c>
      <c r="G3440" s="29" t="s">
        <v>8146</v>
      </c>
      <c r="H3440" s="110" t="s">
        <v>7601</v>
      </c>
    </row>
    <row r="3441" spans="1:8" ht="17.25" customHeight="1">
      <c r="A3441" s="27" t="s">
        <v>13</v>
      </c>
      <c r="B3441" s="33" t="s">
        <v>9366</v>
      </c>
      <c r="C3441" s="35" t="s">
        <v>184</v>
      </c>
      <c r="D3441" s="28" t="s">
        <v>3630</v>
      </c>
      <c r="E3441" s="107">
        <v>7.55</v>
      </c>
      <c r="F3441" s="27" t="s">
        <v>9</v>
      </c>
      <c r="G3441" s="29" t="s">
        <v>8146</v>
      </c>
      <c r="H3441" s="110" t="s">
        <v>7602</v>
      </c>
    </row>
    <row r="3442" spans="1:8" ht="17.25" customHeight="1">
      <c r="A3442" s="27" t="s">
        <v>13</v>
      </c>
      <c r="B3442" s="33" t="s">
        <v>9366</v>
      </c>
      <c r="C3442" s="35" t="s">
        <v>184</v>
      </c>
      <c r="D3442" s="28" t="s">
        <v>3631</v>
      </c>
      <c r="E3442" s="107">
        <v>7.4</v>
      </c>
      <c r="F3442" s="27" t="s">
        <v>9</v>
      </c>
      <c r="G3442" s="29" t="s">
        <v>8146</v>
      </c>
      <c r="H3442" s="110" t="s">
        <v>7603</v>
      </c>
    </row>
    <row r="3443" spans="1:8" ht="17.25" customHeight="1">
      <c r="A3443" s="27" t="s">
        <v>13</v>
      </c>
      <c r="B3443" s="33" t="s">
        <v>9366</v>
      </c>
      <c r="C3443" s="35" t="s">
        <v>184</v>
      </c>
      <c r="D3443" s="28" t="s">
        <v>3632</v>
      </c>
      <c r="E3443" s="107">
        <v>7.3666666666666663</v>
      </c>
      <c r="F3443" s="27" t="s">
        <v>9</v>
      </c>
      <c r="G3443" s="29" t="s">
        <v>8146</v>
      </c>
      <c r="H3443" s="110" t="s">
        <v>7604</v>
      </c>
    </row>
    <row r="3444" spans="1:8" ht="17.25" customHeight="1">
      <c r="A3444" s="27" t="s">
        <v>13</v>
      </c>
      <c r="B3444" s="33" t="s">
        <v>9366</v>
      </c>
      <c r="C3444" s="35" t="s">
        <v>184</v>
      </c>
      <c r="D3444" s="28" t="s">
        <v>3633</v>
      </c>
      <c r="E3444" s="107">
        <v>7.85</v>
      </c>
      <c r="F3444" s="27" t="s">
        <v>9</v>
      </c>
      <c r="G3444" s="29" t="s">
        <v>8146</v>
      </c>
      <c r="H3444" s="110" t="s">
        <v>7605</v>
      </c>
    </row>
    <row r="3445" spans="1:8" ht="17.25" customHeight="1">
      <c r="A3445" s="27" t="s">
        <v>13</v>
      </c>
      <c r="B3445" s="33" t="s">
        <v>9366</v>
      </c>
      <c r="C3445" s="35" t="s">
        <v>184</v>
      </c>
      <c r="D3445" s="28" t="s">
        <v>3634</v>
      </c>
      <c r="E3445" s="107">
        <v>7.333333333333333</v>
      </c>
      <c r="F3445" s="27" t="s">
        <v>9</v>
      </c>
      <c r="G3445" s="29" t="s">
        <v>8146</v>
      </c>
      <c r="H3445" s="110" t="s">
        <v>7606</v>
      </c>
    </row>
    <row r="3446" spans="1:8" ht="17.25" customHeight="1">
      <c r="A3446" s="27" t="s">
        <v>13</v>
      </c>
      <c r="B3446" s="33" t="s">
        <v>9366</v>
      </c>
      <c r="C3446" s="35" t="s">
        <v>184</v>
      </c>
      <c r="D3446" s="28" t="s">
        <v>3635</v>
      </c>
      <c r="E3446" s="107">
        <v>6.6166666666666663</v>
      </c>
      <c r="F3446" s="27" t="s">
        <v>9</v>
      </c>
      <c r="G3446" s="29" t="s">
        <v>8146</v>
      </c>
      <c r="H3446" s="110" t="s">
        <v>7607</v>
      </c>
    </row>
    <row r="3447" spans="1:8" ht="17.25" customHeight="1">
      <c r="A3447" s="27" t="s">
        <v>13</v>
      </c>
      <c r="B3447" s="33" t="s">
        <v>9366</v>
      </c>
      <c r="C3447" s="35" t="s">
        <v>184</v>
      </c>
      <c r="D3447" s="28" t="s">
        <v>3636</v>
      </c>
      <c r="E3447" s="107">
        <v>7.0166666666666666</v>
      </c>
      <c r="F3447" s="27" t="s">
        <v>9</v>
      </c>
      <c r="G3447" s="29" t="s">
        <v>8146</v>
      </c>
      <c r="H3447" s="110" t="s">
        <v>7608</v>
      </c>
    </row>
    <row r="3448" spans="1:8" ht="17.25" customHeight="1">
      <c r="A3448" s="27" t="s">
        <v>13</v>
      </c>
      <c r="B3448" s="33" t="s">
        <v>9366</v>
      </c>
      <c r="C3448" s="35" t="s">
        <v>184</v>
      </c>
      <c r="D3448" s="28" t="s">
        <v>3637</v>
      </c>
      <c r="E3448" s="107">
        <v>6.6833333333333336</v>
      </c>
      <c r="F3448" s="27" t="s">
        <v>9</v>
      </c>
      <c r="G3448" s="29" t="s">
        <v>8146</v>
      </c>
      <c r="H3448" s="110" t="s">
        <v>7609</v>
      </c>
    </row>
    <row r="3449" spans="1:8" ht="17.25" customHeight="1">
      <c r="A3449" s="27" t="s">
        <v>13</v>
      </c>
      <c r="B3449" s="33" t="s">
        <v>9366</v>
      </c>
      <c r="C3449" s="35" t="s">
        <v>184</v>
      </c>
      <c r="D3449" s="28" t="s">
        <v>3638</v>
      </c>
      <c r="E3449" s="107">
        <v>6.8</v>
      </c>
      <c r="F3449" s="27" t="s">
        <v>9</v>
      </c>
      <c r="G3449" s="29" t="s">
        <v>8146</v>
      </c>
      <c r="H3449" s="110" t="s">
        <v>7610</v>
      </c>
    </row>
    <row r="3450" spans="1:8" ht="17.25" customHeight="1">
      <c r="A3450" s="27" t="s">
        <v>13</v>
      </c>
      <c r="B3450" s="33" t="s">
        <v>9366</v>
      </c>
      <c r="C3450" s="35" t="s">
        <v>184</v>
      </c>
      <c r="D3450" s="28" t="s">
        <v>3639</v>
      </c>
      <c r="E3450" s="107">
        <v>7.1833333333333336</v>
      </c>
      <c r="F3450" s="27" t="s">
        <v>9</v>
      </c>
      <c r="G3450" s="29" t="s">
        <v>8146</v>
      </c>
      <c r="H3450" s="110" t="s">
        <v>7611</v>
      </c>
    </row>
    <row r="3451" spans="1:8" ht="17.25" customHeight="1">
      <c r="A3451" s="27" t="s">
        <v>13</v>
      </c>
      <c r="B3451" s="33" t="s">
        <v>9366</v>
      </c>
      <c r="C3451" s="35" t="s">
        <v>184</v>
      </c>
      <c r="D3451" s="28" t="s">
        <v>3640</v>
      </c>
      <c r="E3451" s="107">
        <v>5.1833333333333336</v>
      </c>
      <c r="F3451" s="27" t="s">
        <v>9</v>
      </c>
      <c r="G3451" s="29" t="s">
        <v>8146</v>
      </c>
      <c r="H3451" s="110" t="s">
        <v>7612</v>
      </c>
    </row>
    <row r="3452" spans="1:8" ht="17.25" customHeight="1">
      <c r="A3452" s="27" t="s">
        <v>13</v>
      </c>
      <c r="B3452" s="33" t="s">
        <v>9366</v>
      </c>
      <c r="C3452" s="35" t="s">
        <v>184</v>
      </c>
      <c r="D3452" s="28" t="s">
        <v>3641</v>
      </c>
      <c r="E3452" s="107">
        <v>7.35</v>
      </c>
      <c r="F3452" s="27" t="s">
        <v>9</v>
      </c>
      <c r="G3452" s="29" t="s">
        <v>8146</v>
      </c>
      <c r="H3452" s="110" t="s">
        <v>7613</v>
      </c>
    </row>
    <row r="3453" spans="1:8" ht="17.25" customHeight="1">
      <c r="A3453" s="27" t="s">
        <v>13</v>
      </c>
      <c r="B3453" s="33" t="s">
        <v>9366</v>
      </c>
      <c r="C3453" s="35" t="s">
        <v>184</v>
      </c>
      <c r="D3453" s="28" t="s">
        <v>3642</v>
      </c>
      <c r="E3453" s="107">
        <v>6.85</v>
      </c>
      <c r="F3453" s="27" t="s">
        <v>9</v>
      </c>
      <c r="G3453" s="29" t="s">
        <v>8146</v>
      </c>
      <c r="H3453" s="110" t="s">
        <v>7614</v>
      </c>
    </row>
    <row r="3454" spans="1:8" ht="17.25" customHeight="1">
      <c r="A3454" s="27" t="s">
        <v>13</v>
      </c>
      <c r="B3454" s="33" t="s">
        <v>9366</v>
      </c>
      <c r="C3454" s="35" t="s">
        <v>184</v>
      </c>
      <c r="D3454" s="28" t="s">
        <v>3643</v>
      </c>
      <c r="E3454" s="107">
        <v>7.0333333333333332</v>
      </c>
      <c r="F3454" s="27" t="s">
        <v>9</v>
      </c>
      <c r="G3454" s="29" t="s">
        <v>8146</v>
      </c>
      <c r="H3454" s="110" t="s">
        <v>7615</v>
      </c>
    </row>
    <row r="3455" spans="1:8" ht="17.25" customHeight="1">
      <c r="A3455" s="27" t="s">
        <v>13</v>
      </c>
      <c r="B3455" s="33" t="s">
        <v>9366</v>
      </c>
      <c r="C3455" s="35" t="s">
        <v>184</v>
      </c>
      <c r="D3455" s="28" t="s">
        <v>3644</v>
      </c>
      <c r="E3455" s="107">
        <v>6.2666666666666666</v>
      </c>
      <c r="F3455" s="27" t="s">
        <v>9</v>
      </c>
      <c r="G3455" s="29" t="s">
        <v>8146</v>
      </c>
      <c r="H3455" s="110" t="s">
        <v>7616</v>
      </c>
    </row>
    <row r="3456" spans="1:8" ht="17.25" customHeight="1">
      <c r="A3456" s="27" t="s">
        <v>13</v>
      </c>
      <c r="B3456" s="33" t="s">
        <v>9366</v>
      </c>
      <c r="C3456" s="35" t="s">
        <v>184</v>
      </c>
      <c r="D3456" s="28" t="s">
        <v>3645</v>
      </c>
      <c r="E3456" s="107">
        <v>6.35</v>
      </c>
      <c r="F3456" s="27" t="s">
        <v>9</v>
      </c>
      <c r="G3456" s="29" t="s">
        <v>8146</v>
      </c>
      <c r="H3456" s="110" t="s">
        <v>7617</v>
      </c>
    </row>
    <row r="3457" spans="1:8" ht="17.25" customHeight="1">
      <c r="A3457" s="27" t="s">
        <v>13</v>
      </c>
      <c r="B3457" s="33" t="s">
        <v>9366</v>
      </c>
      <c r="C3457" s="35" t="s">
        <v>184</v>
      </c>
      <c r="D3457" s="28" t="s">
        <v>3646</v>
      </c>
      <c r="E3457" s="107">
        <v>6.65</v>
      </c>
      <c r="F3457" s="27" t="s">
        <v>9</v>
      </c>
      <c r="G3457" s="29" t="s">
        <v>8146</v>
      </c>
      <c r="H3457" s="110" t="s">
        <v>7618</v>
      </c>
    </row>
    <row r="3458" spans="1:8" ht="17.25" customHeight="1">
      <c r="A3458" s="27" t="s">
        <v>13</v>
      </c>
      <c r="B3458" s="33" t="s">
        <v>9366</v>
      </c>
      <c r="C3458" s="35" t="s">
        <v>184</v>
      </c>
      <c r="D3458" s="28" t="s">
        <v>3647</v>
      </c>
      <c r="E3458" s="107">
        <v>7.15</v>
      </c>
      <c r="F3458" s="27" t="s">
        <v>9</v>
      </c>
      <c r="G3458" s="29" t="s">
        <v>8146</v>
      </c>
      <c r="H3458" s="110" t="s">
        <v>7619</v>
      </c>
    </row>
    <row r="3459" spans="1:8" ht="17.25" customHeight="1">
      <c r="A3459" s="27" t="s">
        <v>13</v>
      </c>
      <c r="B3459" s="33" t="s">
        <v>9366</v>
      </c>
      <c r="C3459" s="35" t="s">
        <v>184</v>
      </c>
      <c r="D3459" s="28" t="s">
        <v>3648</v>
      </c>
      <c r="E3459" s="107">
        <v>7.3666666666666663</v>
      </c>
      <c r="F3459" s="27" t="s">
        <v>9</v>
      </c>
      <c r="G3459" s="29" t="s">
        <v>8146</v>
      </c>
      <c r="H3459" s="110" t="s">
        <v>7620</v>
      </c>
    </row>
    <row r="3460" spans="1:8" ht="17.25" customHeight="1">
      <c r="A3460" s="27" t="s">
        <v>13</v>
      </c>
      <c r="B3460" s="33" t="s">
        <v>9366</v>
      </c>
      <c r="C3460" s="35" t="s">
        <v>184</v>
      </c>
      <c r="D3460" s="28" t="s">
        <v>3649</v>
      </c>
      <c r="E3460" s="107">
        <v>7.2666666666666666</v>
      </c>
      <c r="F3460" s="27" t="s">
        <v>9</v>
      </c>
      <c r="G3460" s="29" t="s">
        <v>8146</v>
      </c>
      <c r="H3460" s="110" t="s">
        <v>7621</v>
      </c>
    </row>
    <row r="3461" spans="1:8" ht="17.25" customHeight="1">
      <c r="A3461" s="27" t="s">
        <v>13</v>
      </c>
      <c r="B3461" s="33" t="s">
        <v>9366</v>
      </c>
      <c r="C3461" s="35" t="s">
        <v>184</v>
      </c>
      <c r="D3461" s="28" t="s">
        <v>3650</v>
      </c>
      <c r="E3461" s="107">
        <v>7.6166666666666663</v>
      </c>
      <c r="F3461" s="27" t="s">
        <v>9</v>
      </c>
      <c r="G3461" s="29" t="s">
        <v>8146</v>
      </c>
      <c r="H3461" s="110" t="s">
        <v>7622</v>
      </c>
    </row>
    <row r="3462" spans="1:8" ht="17.25" customHeight="1">
      <c r="A3462" s="27" t="s">
        <v>13</v>
      </c>
      <c r="B3462" s="33" t="s">
        <v>9366</v>
      </c>
      <c r="C3462" s="35" t="s">
        <v>184</v>
      </c>
      <c r="D3462" s="28" t="s">
        <v>3651</v>
      </c>
      <c r="E3462" s="107">
        <v>7.333333333333333</v>
      </c>
      <c r="F3462" s="27" t="s">
        <v>9</v>
      </c>
      <c r="G3462" s="29" t="s">
        <v>8146</v>
      </c>
      <c r="H3462" s="110" t="s">
        <v>7623</v>
      </c>
    </row>
    <row r="3463" spans="1:8" ht="17.25" customHeight="1">
      <c r="A3463" s="27" t="s">
        <v>13</v>
      </c>
      <c r="B3463" s="33" t="s">
        <v>9366</v>
      </c>
      <c r="C3463" s="35" t="s">
        <v>184</v>
      </c>
      <c r="D3463" s="28" t="s">
        <v>3652</v>
      </c>
      <c r="E3463" s="107">
        <v>7.5666666666666664</v>
      </c>
      <c r="F3463" s="27" t="s">
        <v>9</v>
      </c>
      <c r="G3463" s="29" t="s">
        <v>8146</v>
      </c>
      <c r="H3463" s="110" t="s">
        <v>7624</v>
      </c>
    </row>
    <row r="3464" spans="1:8" ht="17.25" customHeight="1">
      <c r="A3464" s="27" t="s">
        <v>13</v>
      </c>
      <c r="B3464" s="33" t="s">
        <v>9366</v>
      </c>
      <c r="C3464" s="35" t="s">
        <v>184</v>
      </c>
      <c r="D3464" s="28" t="s">
        <v>3653</v>
      </c>
      <c r="E3464" s="107">
        <v>7.3666666666666663</v>
      </c>
      <c r="F3464" s="27" t="s">
        <v>9</v>
      </c>
      <c r="G3464" s="29" t="s">
        <v>8146</v>
      </c>
      <c r="H3464" s="110" t="s">
        <v>7625</v>
      </c>
    </row>
    <row r="3465" spans="1:8" ht="17.25" customHeight="1">
      <c r="A3465" s="27" t="s">
        <v>29</v>
      </c>
      <c r="B3465" s="33" t="s">
        <v>23</v>
      </c>
      <c r="C3465" s="35" t="s">
        <v>185</v>
      </c>
      <c r="D3465" s="28" t="s">
        <v>3654</v>
      </c>
      <c r="E3465" s="107">
        <v>7.333333333333333</v>
      </c>
      <c r="F3465" s="27" t="s">
        <v>9</v>
      </c>
      <c r="G3465" s="29" t="s">
        <v>8146</v>
      </c>
      <c r="H3465" s="110" t="s">
        <v>7626</v>
      </c>
    </row>
    <row r="3466" spans="1:8" ht="17.25" customHeight="1">
      <c r="A3466" s="27" t="s">
        <v>29</v>
      </c>
      <c r="B3466" s="33" t="s">
        <v>23</v>
      </c>
      <c r="C3466" s="35" t="s">
        <v>185</v>
      </c>
      <c r="D3466" s="28" t="s">
        <v>3655</v>
      </c>
      <c r="E3466" s="107">
        <v>8.5166666666666675</v>
      </c>
      <c r="F3466" s="27" t="s">
        <v>9</v>
      </c>
      <c r="G3466" s="29" t="s">
        <v>8146</v>
      </c>
      <c r="H3466" s="110" t="s">
        <v>7627</v>
      </c>
    </row>
    <row r="3467" spans="1:8" ht="17.25" customHeight="1">
      <c r="A3467" s="27" t="s">
        <v>29</v>
      </c>
      <c r="B3467" s="33" t="s">
        <v>23</v>
      </c>
      <c r="C3467" s="35" t="s">
        <v>185</v>
      </c>
      <c r="D3467" s="28" t="s">
        <v>3656</v>
      </c>
      <c r="E3467" s="107">
        <v>8.0333333333333332</v>
      </c>
      <c r="F3467" s="27" t="s">
        <v>9</v>
      </c>
      <c r="G3467" s="29" t="s">
        <v>8146</v>
      </c>
      <c r="H3467" s="110" t="s">
        <v>7628</v>
      </c>
    </row>
    <row r="3468" spans="1:8" ht="17.25" customHeight="1">
      <c r="A3468" s="27" t="s">
        <v>29</v>
      </c>
      <c r="B3468" s="33" t="s">
        <v>23</v>
      </c>
      <c r="C3468" s="35" t="s">
        <v>185</v>
      </c>
      <c r="D3468" s="28" t="s">
        <v>3657</v>
      </c>
      <c r="E3468" s="107">
        <v>7.7666666666666666</v>
      </c>
      <c r="F3468" s="27" t="s">
        <v>9</v>
      </c>
      <c r="G3468" s="29" t="s">
        <v>8146</v>
      </c>
      <c r="H3468" s="110" t="s">
        <v>7629</v>
      </c>
    </row>
    <row r="3469" spans="1:8" ht="17.25" customHeight="1">
      <c r="A3469" s="27" t="s">
        <v>29</v>
      </c>
      <c r="B3469" s="33" t="s">
        <v>23</v>
      </c>
      <c r="C3469" s="35" t="s">
        <v>185</v>
      </c>
      <c r="D3469" s="28" t="s">
        <v>3658</v>
      </c>
      <c r="E3469" s="107">
        <v>6.9333333333333336</v>
      </c>
      <c r="F3469" s="27" t="s">
        <v>9</v>
      </c>
      <c r="G3469" s="29" t="s">
        <v>8146</v>
      </c>
      <c r="H3469" s="110" t="s">
        <v>7630</v>
      </c>
    </row>
    <row r="3470" spans="1:8" ht="17.25" customHeight="1">
      <c r="A3470" s="27" t="s">
        <v>29</v>
      </c>
      <c r="B3470" s="33" t="s">
        <v>23</v>
      </c>
      <c r="C3470" s="35" t="s">
        <v>185</v>
      </c>
      <c r="D3470" s="28" t="s">
        <v>3659</v>
      </c>
      <c r="E3470" s="107">
        <v>7.2833333333333332</v>
      </c>
      <c r="F3470" s="27" t="s">
        <v>9</v>
      </c>
      <c r="G3470" s="29" t="s">
        <v>8146</v>
      </c>
      <c r="H3470" s="110" t="s">
        <v>7631</v>
      </c>
    </row>
    <row r="3471" spans="1:8" ht="17.25" customHeight="1">
      <c r="A3471" s="27" t="s">
        <v>29</v>
      </c>
      <c r="B3471" s="33" t="s">
        <v>23</v>
      </c>
      <c r="C3471" s="35" t="s">
        <v>185</v>
      </c>
      <c r="D3471" s="28" t="s">
        <v>3660</v>
      </c>
      <c r="E3471" s="107">
        <v>7.6333333333333337</v>
      </c>
      <c r="F3471" s="27" t="s">
        <v>9</v>
      </c>
      <c r="G3471" s="29" t="s">
        <v>8146</v>
      </c>
      <c r="H3471" s="110" t="s">
        <v>7632</v>
      </c>
    </row>
    <row r="3472" spans="1:8" ht="17.25" customHeight="1">
      <c r="A3472" s="27" t="s">
        <v>29</v>
      </c>
      <c r="B3472" s="33" t="s">
        <v>23</v>
      </c>
      <c r="C3472" s="35" t="s">
        <v>185</v>
      </c>
      <c r="D3472" s="28" t="s">
        <v>3661</v>
      </c>
      <c r="E3472" s="107">
        <v>6.833333333333333</v>
      </c>
      <c r="F3472" s="27" t="s">
        <v>9</v>
      </c>
      <c r="G3472" s="29" t="s">
        <v>8146</v>
      </c>
      <c r="H3472" s="110" t="s">
        <v>7633</v>
      </c>
    </row>
    <row r="3473" spans="1:8" ht="17.25" customHeight="1">
      <c r="A3473" s="27" t="s">
        <v>16881</v>
      </c>
      <c r="B3473" s="33" t="s">
        <v>9355</v>
      </c>
      <c r="C3473" s="35" t="s">
        <v>186</v>
      </c>
      <c r="D3473" s="28" t="s">
        <v>3662</v>
      </c>
      <c r="E3473" s="107">
        <v>7.6166666666666663</v>
      </c>
      <c r="F3473" s="27" t="s">
        <v>9</v>
      </c>
      <c r="G3473" s="29" t="s">
        <v>8146</v>
      </c>
      <c r="H3473" s="110" t="s">
        <v>7634</v>
      </c>
    </row>
    <row r="3474" spans="1:8" ht="17.25" customHeight="1">
      <c r="A3474" s="27" t="s">
        <v>16881</v>
      </c>
      <c r="B3474" s="33" t="s">
        <v>9355</v>
      </c>
      <c r="C3474" s="35" t="s">
        <v>186</v>
      </c>
      <c r="D3474" s="28" t="s">
        <v>3663</v>
      </c>
      <c r="E3474" s="107">
        <v>5.2833333333333332</v>
      </c>
      <c r="F3474" s="27" t="s">
        <v>9</v>
      </c>
      <c r="G3474" s="29" t="s">
        <v>8146</v>
      </c>
      <c r="H3474" s="110" t="s">
        <v>7635</v>
      </c>
    </row>
    <row r="3475" spans="1:8" ht="17.25" customHeight="1">
      <c r="A3475" s="27" t="s">
        <v>16881</v>
      </c>
      <c r="B3475" s="33" t="s">
        <v>9355</v>
      </c>
      <c r="C3475" s="35" t="s">
        <v>186</v>
      </c>
      <c r="D3475" s="28" t="s">
        <v>3664</v>
      </c>
      <c r="E3475" s="107">
        <v>5.65</v>
      </c>
      <c r="F3475" s="27" t="s">
        <v>9</v>
      </c>
      <c r="G3475" s="29" t="s">
        <v>8146</v>
      </c>
      <c r="H3475" s="110" t="s">
        <v>7636</v>
      </c>
    </row>
    <row r="3476" spans="1:8" ht="17.25" customHeight="1">
      <c r="A3476" s="27" t="s">
        <v>16881</v>
      </c>
      <c r="B3476" s="33" t="s">
        <v>9355</v>
      </c>
      <c r="C3476" s="35" t="s">
        <v>186</v>
      </c>
      <c r="D3476" s="28" t="s">
        <v>3665</v>
      </c>
      <c r="E3476" s="107">
        <v>7.3</v>
      </c>
      <c r="F3476" s="27" t="s">
        <v>9</v>
      </c>
      <c r="G3476" s="29" t="s">
        <v>8146</v>
      </c>
      <c r="H3476" s="110" t="s">
        <v>7637</v>
      </c>
    </row>
    <row r="3477" spans="1:8" ht="17.25" customHeight="1">
      <c r="A3477" s="27" t="s">
        <v>16881</v>
      </c>
      <c r="B3477" s="33" t="s">
        <v>9355</v>
      </c>
      <c r="C3477" s="35" t="s">
        <v>186</v>
      </c>
      <c r="D3477" s="28" t="s">
        <v>3666</v>
      </c>
      <c r="E3477" s="107">
        <v>7.4666666666666668</v>
      </c>
      <c r="F3477" s="27" t="s">
        <v>9</v>
      </c>
      <c r="G3477" s="29" t="s">
        <v>8146</v>
      </c>
      <c r="H3477" s="110" t="s">
        <v>7638</v>
      </c>
    </row>
    <row r="3478" spans="1:8" ht="17.25" customHeight="1">
      <c r="A3478" s="27" t="s">
        <v>16881</v>
      </c>
      <c r="B3478" s="33" t="s">
        <v>9355</v>
      </c>
      <c r="C3478" s="35" t="s">
        <v>186</v>
      </c>
      <c r="D3478" s="28" t="s">
        <v>3667</v>
      </c>
      <c r="E3478" s="107">
        <v>7.833333333333333</v>
      </c>
      <c r="F3478" s="27" t="s">
        <v>9</v>
      </c>
      <c r="G3478" s="29" t="s">
        <v>8146</v>
      </c>
      <c r="H3478" s="110" t="s">
        <v>7639</v>
      </c>
    </row>
    <row r="3479" spans="1:8" ht="17.25" customHeight="1">
      <c r="A3479" s="27" t="s">
        <v>16881</v>
      </c>
      <c r="B3479" s="33" t="s">
        <v>9355</v>
      </c>
      <c r="C3479" s="35" t="s">
        <v>186</v>
      </c>
      <c r="D3479" s="28" t="s">
        <v>3668</v>
      </c>
      <c r="E3479" s="107">
        <v>8.75</v>
      </c>
      <c r="F3479" s="27" t="s">
        <v>9</v>
      </c>
      <c r="G3479" s="29" t="s">
        <v>8146</v>
      </c>
      <c r="H3479" s="110" t="s">
        <v>7640</v>
      </c>
    </row>
    <row r="3480" spans="1:8" ht="17.25" customHeight="1">
      <c r="A3480" s="27" t="s">
        <v>16881</v>
      </c>
      <c r="B3480" s="33" t="s">
        <v>9355</v>
      </c>
      <c r="C3480" s="35" t="s">
        <v>186</v>
      </c>
      <c r="D3480" s="28" t="s">
        <v>3669</v>
      </c>
      <c r="E3480" s="107">
        <v>7.5166666666666666</v>
      </c>
      <c r="F3480" s="27" t="s">
        <v>9</v>
      </c>
      <c r="G3480" s="29" t="s">
        <v>8146</v>
      </c>
      <c r="H3480" s="110" t="s">
        <v>7641</v>
      </c>
    </row>
    <row r="3481" spans="1:8" ht="17.25" customHeight="1">
      <c r="A3481" s="27" t="s">
        <v>13</v>
      </c>
      <c r="B3481" s="33" t="s">
        <v>9348</v>
      </c>
      <c r="C3481" s="35" t="s">
        <v>187</v>
      </c>
      <c r="D3481" s="28" t="s">
        <v>3670</v>
      </c>
      <c r="E3481" s="107">
        <v>6.3</v>
      </c>
      <c r="F3481" s="27" t="s">
        <v>9</v>
      </c>
      <c r="G3481" s="29" t="s">
        <v>8146</v>
      </c>
      <c r="H3481" s="110" t="s">
        <v>7642</v>
      </c>
    </row>
    <row r="3482" spans="1:8" ht="17.25" customHeight="1">
      <c r="A3482" s="27" t="s">
        <v>13</v>
      </c>
      <c r="B3482" s="33" t="s">
        <v>9348</v>
      </c>
      <c r="C3482" s="35" t="s">
        <v>187</v>
      </c>
      <c r="D3482" s="28" t="s">
        <v>3671</v>
      </c>
      <c r="E3482" s="107">
        <v>5.8166666666666664</v>
      </c>
      <c r="F3482" s="27" t="s">
        <v>9</v>
      </c>
      <c r="G3482" s="29" t="s">
        <v>8146</v>
      </c>
      <c r="H3482" s="110" t="s">
        <v>7643</v>
      </c>
    </row>
    <row r="3483" spans="1:8" ht="17.25" customHeight="1">
      <c r="A3483" s="27" t="s">
        <v>13</v>
      </c>
      <c r="B3483" s="33" t="s">
        <v>9348</v>
      </c>
      <c r="C3483" s="35" t="s">
        <v>187</v>
      </c>
      <c r="D3483" s="28" t="s">
        <v>3672</v>
      </c>
      <c r="E3483" s="107">
        <v>6.7</v>
      </c>
      <c r="F3483" s="27" t="s">
        <v>9</v>
      </c>
      <c r="G3483" s="29" t="s">
        <v>8146</v>
      </c>
      <c r="H3483" s="110" t="s">
        <v>7644</v>
      </c>
    </row>
    <row r="3484" spans="1:8" ht="17.25" customHeight="1">
      <c r="A3484" s="27" t="s">
        <v>13</v>
      </c>
      <c r="B3484" s="33" t="s">
        <v>9348</v>
      </c>
      <c r="C3484" s="35" t="s">
        <v>187</v>
      </c>
      <c r="D3484" s="28" t="s">
        <v>3673</v>
      </c>
      <c r="E3484" s="107">
        <v>7.1</v>
      </c>
      <c r="F3484" s="27" t="s">
        <v>9</v>
      </c>
      <c r="G3484" s="29" t="s">
        <v>8146</v>
      </c>
      <c r="H3484" s="110" t="s">
        <v>7645</v>
      </c>
    </row>
    <row r="3485" spans="1:8" ht="17.25" customHeight="1">
      <c r="A3485" s="27" t="s">
        <v>13</v>
      </c>
      <c r="B3485" s="33" t="s">
        <v>9348</v>
      </c>
      <c r="C3485" s="35" t="s">
        <v>187</v>
      </c>
      <c r="D3485" s="28" t="s">
        <v>3674</v>
      </c>
      <c r="E3485" s="107">
        <v>6.65</v>
      </c>
      <c r="F3485" s="27" t="s">
        <v>9</v>
      </c>
      <c r="G3485" s="29" t="s">
        <v>8146</v>
      </c>
      <c r="H3485" s="110" t="s">
        <v>7646</v>
      </c>
    </row>
    <row r="3486" spans="1:8" ht="17.25" customHeight="1">
      <c r="A3486" s="27" t="s">
        <v>13</v>
      </c>
      <c r="B3486" s="33" t="s">
        <v>9348</v>
      </c>
      <c r="C3486" s="35" t="s">
        <v>187</v>
      </c>
      <c r="D3486" s="28" t="s">
        <v>3675</v>
      </c>
      <c r="E3486" s="107">
        <v>6.8166666666666664</v>
      </c>
      <c r="F3486" s="27" t="s">
        <v>9</v>
      </c>
      <c r="G3486" s="29" t="s">
        <v>8146</v>
      </c>
      <c r="H3486" s="110" t="s">
        <v>7647</v>
      </c>
    </row>
    <row r="3487" spans="1:8" ht="17.25" customHeight="1">
      <c r="A3487" s="27" t="s">
        <v>13</v>
      </c>
      <c r="B3487" s="33" t="s">
        <v>9348</v>
      </c>
      <c r="C3487" s="35" t="s">
        <v>187</v>
      </c>
      <c r="D3487" s="28" t="s">
        <v>3676</v>
      </c>
      <c r="E3487" s="107">
        <v>6.6833333333333336</v>
      </c>
      <c r="F3487" s="27" t="s">
        <v>9</v>
      </c>
      <c r="G3487" s="29" t="s">
        <v>8146</v>
      </c>
      <c r="H3487" s="110" t="s">
        <v>7648</v>
      </c>
    </row>
    <row r="3488" spans="1:8" ht="17.25" customHeight="1">
      <c r="A3488" s="27" t="s">
        <v>13</v>
      </c>
      <c r="B3488" s="33" t="s">
        <v>9348</v>
      </c>
      <c r="C3488" s="35" t="s">
        <v>187</v>
      </c>
      <c r="D3488" s="28" t="s">
        <v>3677</v>
      </c>
      <c r="E3488" s="107">
        <v>6.2833333333333332</v>
      </c>
      <c r="F3488" s="27" t="s">
        <v>9</v>
      </c>
      <c r="G3488" s="29" t="s">
        <v>8146</v>
      </c>
      <c r="H3488" s="110" t="s">
        <v>7649</v>
      </c>
    </row>
    <row r="3489" spans="1:8" ht="17.25" customHeight="1">
      <c r="A3489" s="27" t="s">
        <v>13</v>
      </c>
      <c r="B3489" s="33" t="s">
        <v>9348</v>
      </c>
      <c r="C3489" s="35" t="s">
        <v>187</v>
      </c>
      <c r="D3489" s="28" t="s">
        <v>3678</v>
      </c>
      <c r="E3489" s="107">
        <v>6.4833333333333334</v>
      </c>
      <c r="F3489" s="27" t="s">
        <v>9</v>
      </c>
      <c r="G3489" s="29" t="s">
        <v>8146</v>
      </c>
      <c r="H3489" s="110" t="s">
        <v>7650</v>
      </c>
    </row>
    <row r="3490" spans="1:8" ht="17.25" customHeight="1">
      <c r="A3490" s="27" t="s">
        <v>13</v>
      </c>
      <c r="B3490" s="33" t="s">
        <v>9348</v>
      </c>
      <c r="C3490" s="35" t="s">
        <v>187</v>
      </c>
      <c r="D3490" s="28" t="s">
        <v>3679</v>
      </c>
      <c r="E3490" s="107">
        <v>7.2333333333333334</v>
      </c>
      <c r="F3490" s="27" t="s">
        <v>9</v>
      </c>
      <c r="G3490" s="29" t="s">
        <v>8146</v>
      </c>
      <c r="H3490" s="110" t="s">
        <v>7651</v>
      </c>
    </row>
    <row r="3491" spans="1:8" ht="17.25" customHeight="1">
      <c r="A3491" s="27" t="s">
        <v>13</v>
      </c>
      <c r="B3491" s="33" t="s">
        <v>9348</v>
      </c>
      <c r="C3491" s="35" t="s">
        <v>187</v>
      </c>
      <c r="D3491" s="28" t="s">
        <v>3680</v>
      </c>
      <c r="E3491" s="107">
        <v>7.85</v>
      </c>
      <c r="F3491" s="27" t="s">
        <v>9</v>
      </c>
      <c r="G3491" s="29" t="s">
        <v>8146</v>
      </c>
      <c r="H3491" s="110" t="s">
        <v>7652</v>
      </c>
    </row>
    <row r="3492" spans="1:8" ht="17.25" customHeight="1">
      <c r="A3492" s="27" t="s">
        <v>13</v>
      </c>
      <c r="B3492" s="33" t="s">
        <v>9348</v>
      </c>
      <c r="C3492" s="35" t="s">
        <v>187</v>
      </c>
      <c r="D3492" s="28" t="s">
        <v>3681</v>
      </c>
      <c r="E3492" s="107">
        <v>6.6</v>
      </c>
      <c r="F3492" s="27" t="s">
        <v>9</v>
      </c>
      <c r="G3492" s="29" t="s">
        <v>8146</v>
      </c>
      <c r="H3492" s="110" t="s">
        <v>7653</v>
      </c>
    </row>
    <row r="3493" spans="1:8" ht="17.25" customHeight="1">
      <c r="A3493" s="27" t="s">
        <v>13</v>
      </c>
      <c r="B3493" s="33" t="s">
        <v>9348</v>
      </c>
      <c r="C3493" s="35" t="s">
        <v>187</v>
      </c>
      <c r="D3493" s="28" t="s">
        <v>3682</v>
      </c>
      <c r="E3493" s="107">
        <v>7.1</v>
      </c>
      <c r="F3493" s="27" t="s">
        <v>9</v>
      </c>
      <c r="G3493" s="29" t="s">
        <v>8146</v>
      </c>
      <c r="H3493" s="110" t="s">
        <v>7654</v>
      </c>
    </row>
    <row r="3494" spans="1:8" ht="17.25" customHeight="1">
      <c r="A3494" s="27" t="s">
        <v>29</v>
      </c>
      <c r="B3494" s="33" t="s">
        <v>23</v>
      </c>
      <c r="C3494" s="35" t="s">
        <v>188</v>
      </c>
      <c r="D3494" s="28" t="s">
        <v>3683</v>
      </c>
      <c r="E3494" s="107">
        <v>6.2833333333333332</v>
      </c>
      <c r="F3494" s="27" t="s">
        <v>9</v>
      </c>
      <c r="G3494" s="29" t="s">
        <v>8146</v>
      </c>
      <c r="H3494" s="110" t="s">
        <v>7655</v>
      </c>
    </row>
    <row r="3495" spans="1:8" ht="17.25" customHeight="1">
      <c r="A3495" s="27" t="s">
        <v>29</v>
      </c>
      <c r="B3495" s="33" t="s">
        <v>23</v>
      </c>
      <c r="C3495" s="35" t="s">
        <v>188</v>
      </c>
      <c r="D3495" s="28" t="s">
        <v>3684</v>
      </c>
      <c r="E3495" s="107">
        <v>6.8833333333333337</v>
      </c>
      <c r="F3495" s="27" t="s">
        <v>9</v>
      </c>
      <c r="G3495" s="29" t="s">
        <v>8146</v>
      </c>
      <c r="H3495" s="110" t="s">
        <v>7656</v>
      </c>
    </row>
    <row r="3496" spans="1:8" ht="17.25" customHeight="1">
      <c r="A3496" s="27" t="s">
        <v>29</v>
      </c>
      <c r="B3496" s="33" t="s">
        <v>23</v>
      </c>
      <c r="C3496" s="35" t="s">
        <v>188</v>
      </c>
      <c r="D3496" s="28" t="s">
        <v>3685</v>
      </c>
      <c r="E3496" s="107">
        <v>7.3166666666666664</v>
      </c>
      <c r="F3496" s="27" t="s">
        <v>9</v>
      </c>
      <c r="G3496" s="29" t="s">
        <v>8146</v>
      </c>
      <c r="H3496" s="110" t="s">
        <v>7657</v>
      </c>
    </row>
    <row r="3497" spans="1:8" ht="17.25" customHeight="1">
      <c r="A3497" s="27" t="s">
        <v>29</v>
      </c>
      <c r="B3497" s="33" t="s">
        <v>23</v>
      </c>
      <c r="C3497" s="35" t="s">
        <v>188</v>
      </c>
      <c r="D3497" s="28" t="s">
        <v>3686</v>
      </c>
      <c r="E3497" s="107">
        <v>7.2</v>
      </c>
      <c r="F3497" s="27" t="s">
        <v>9</v>
      </c>
      <c r="G3497" s="29" t="s">
        <v>8146</v>
      </c>
      <c r="H3497" s="110" t="s">
        <v>7658</v>
      </c>
    </row>
    <row r="3498" spans="1:8" ht="17.25" customHeight="1">
      <c r="A3498" s="27" t="s">
        <v>29</v>
      </c>
      <c r="B3498" s="33" t="s">
        <v>23</v>
      </c>
      <c r="C3498" s="35" t="s">
        <v>188</v>
      </c>
      <c r="D3498" s="28" t="s">
        <v>3687</v>
      </c>
      <c r="E3498" s="107">
        <v>6.8</v>
      </c>
      <c r="F3498" s="27" t="s">
        <v>9</v>
      </c>
      <c r="G3498" s="29" t="s">
        <v>8146</v>
      </c>
      <c r="H3498" s="110" t="s">
        <v>7659</v>
      </c>
    </row>
    <row r="3499" spans="1:8" ht="17.25" customHeight="1">
      <c r="A3499" s="27" t="s">
        <v>29</v>
      </c>
      <c r="B3499" s="33" t="s">
        <v>23</v>
      </c>
      <c r="C3499" s="35" t="s">
        <v>188</v>
      </c>
      <c r="D3499" s="28" t="s">
        <v>3688</v>
      </c>
      <c r="E3499" s="107">
        <v>7.2833333333333332</v>
      </c>
      <c r="F3499" s="27" t="s">
        <v>9</v>
      </c>
      <c r="G3499" s="29" t="s">
        <v>8146</v>
      </c>
      <c r="H3499" s="110" t="s">
        <v>7660</v>
      </c>
    </row>
    <row r="3500" spans="1:8" ht="17.25" customHeight="1">
      <c r="A3500" s="27" t="s">
        <v>29</v>
      </c>
      <c r="B3500" s="33" t="s">
        <v>23</v>
      </c>
      <c r="C3500" s="35" t="s">
        <v>188</v>
      </c>
      <c r="D3500" s="28" t="s">
        <v>3689</v>
      </c>
      <c r="E3500" s="107">
        <v>7.4</v>
      </c>
      <c r="F3500" s="27" t="s">
        <v>9</v>
      </c>
      <c r="G3500" s="29" t="s">
        <v>8146</v>
      </c>
      <c r="H3500" s="110" t="s">
        <v>7661</v>
      </c>
    </row>
    <row r="3501" spans="1:8" ht="17.25" customHeight="1">
      <c r="A3501" s="27" t="s">
        <v>29</v>
      </c>
      <c r="B3501" s="33" t="s">
        <v>23</v>
      </c>
      <c r="C3501" s="35" t="s">
        <v>188</v>
      </c>
      <c r="D3501" s="28" t="s">
        <v>3690</v>
      </c>
      <c r="E3501" s="107">
        <v>7.4833333333333334</v>
      </c>
      <c r="F3501" s="27" t="s">
        <v>9</v>
      </c>
      <c r="G3501" s="29" t="s">
        <v>8146</v>
      </c>
      <c r="H3501" s="110" t="s">
        <v>7662</v>
      </c>
    </row>
    <row r="3502" spans="1:8" ht="17.25" customHeight="1">
      <c r="A3502" s="27" t="s">
        <v>16881</v>
      </c>
      <c r="B3502" s="33" t="s">
        <v>9354</v>
      </c>
      <c r="C3502" s="35" t="s">
        <v>95</v>
      </c>
      <c r="D3502" s="28" t="s">
        <v>3691</v>
      </c>
      <c r="E3502" s="107">
        <v>5.9833333333333334</v>
      </c>
      <c r="F3502" s="27" t="s">
        <v>9</v>
      </c>
      <c r="G3502" s="29" t="s">
        <v>8146</v>
      </c>
      <c r="H3502" s="110" t="s">
        <v>7663</v>
      </c>
    </row>
    <row r="3503" spans="1:8" ht="17.25" customHeight="1">
      <c r="A3503" s="27" t="s">
        <v>16881</v>
      </c>
      <c r="B3503" s="33" t="s">
        <v>9354</v>
      </c>
      <c r="C3503" s="35" t="s">
        <v>95</v>
      </c>
      <c r="D3503" s="28" t="s">
        <v>3692</v>
      </c>
      <c r="E3503" s="107">
        <v>7.333333333333333</v>
      </c>
      <c r="F3503" s="27" t="s">
        <v>9</v>
      </c>
      <c r="G3503" s="29" t="s">
        <v>8146</v>
      </c>
      <c r="H3503" s="110" t="s">
        <v>7664</v>
      </c>
    </row>
    <row r="3504" spans="1:8" ht="17.25" customHeight="1">
      <c r="A3504" s="27" t="s">
        <v>16881</v>
      </c>
      <c r="B3504" s="33" t="s">
        <v>9354</v>
      </c>
      <c r="C3504" s="35" t="s">
        <v>95</v>
      </c>
      <c r="D3504" s="28" t="s">
        <v>3693</v>
      </c>
      <c r="E3504" s="107">
        <v>6.7833333333333332</v>
      </c>
      <c r="F3504" s="27" t="s">
        <v>9</v>
      </c>
      <c r="G3504" s="29" t="s">
        <v>8146</v>
      </c>
      <c r="H3504" s="110" t="s">
        <v>7665</v>
      </c>
    </row>
    <row r="3505" spans="1:8" ht="17.25" customHeight="1">
      <c r="A3505" s="27" t="s">
        <v>16881</v>
      </c>
      <c r="B3505" s="33" t="s">
        <v>9354</v>
      </c>
      <c r="C3505" s="35" t="s">
        <v>95</v>
      </c>
      <c r="D3505" s="28" t="s">
        <v>3694</v>
      </c>
      <c r="E3505" s="107">
        <v>6.2333333333333334</v>
      </c>
      <c r="F3505" s="27" t="s">
        <v>9</v>
      </c>
      <c r="G3505" s="29" t="s">
        <v>8146</v>
      </c>
      <c r="H3505" s="110" t="s">
        <v>7666</v>
      </c>
    </row>
    <row r="3506" spans="1:8" ht="17.25" customHeight="1">
      <c r="A3506" s="27" t="s">
        <v>16881</v>
      </c>
      <c r="B3506" s="33" t="s">
        <v>9354</v>
      </c>
      <c r="C3506" s="35" t="s">
        <v>95</v>
      </c>
      <c r="D3506" s="28" t="s">
        <v>3695</v>
      </c>
      <c r="E3506" s="107">
        <v>7.65</v>
      </c>
      <c r="F3506" s="27" t="s">
        <v>9</v>
      </c>
      <c r="G3506" s="29" t="s">
        <v>8146</v>
      </c>
      <c r="H3506" s="110" t="s">
        <v>7667</v>
      </c>
    </row>
    <row r="3507" spans="1:8" ht="17.25" customHeight="1">
      <c r="A3507" s="27" t="s">
        <v>16881</v>
      </c>
      <c r="B3507" s="33" t="s">
        <v>9354</v>
      </c>
      <c r="C3507" s="35" t="s">
        <v>95</v>
      </c>
      <c r="D3507" s="28" t="s">
        <v>3696</v>
      </c>
      <c r="E3507" s="107">
        <v>6.6</v>
      </c>
      <c r="F3507" s="27" t="s">
        <v>9</v>
      </c>
      <c r="G3507" s="29" t="s">
        <v>8146</v>
      </c>
      <c r="H3507" s="110" t="s">
        <v>7668</v>
      </c>
    </row>
    <row r="3508" spans="1:8" ht="17.25" customHeight="1">
      <c r="A3508" s="27" t="s">
        <v>16881</v>
      </c>
      <c r="B3508" s="33" t="s">
        <v>9354</v>
      </c>
      <c r="C3508" s="35" t="s">
        <v>95</v>
      </c>
      <c r="D3508" s="28" t="s">
        <v>3697</v>
      </c>
      <c r="E3508" s="107">
        <v>5.833333333333333</v>
      </c>
      <c r="F3508" s="27" t="s">
        <v>9</v>
      </c>
      <c r="G3508" s="29" t="s">
        <v>8146</v>
      </c>
      <c r="H3508" s="110" t="s">
        <v>7669</v>
      </c>
    </row>
    <row r="3509" spans="1:8" ht="17.25" customHeight="1">
      <c r="A3509" s="27" t="s">
        <v>16881</v>
      </c>
      <c r="B3509" s="33" t="s">
        <v>9354</v>
      </c>
      <c r="C3509" s="35" t="s">
        <v>95</v>
      </c>
      <c r="D3509" s="28" t="s">
        <v>3698</v>
      </c>
      <c r="E3509" s="107">
        <v>7.0666666666666664</v>
      </c>
      <c r="F3509" s="27" t="s">
        <v>9</v>
      </c>
      <c r="G3509" s="29" t="s">
        <v>8146</v>
      </c>
      <c r="H3509" s="110" t="s">
        <v>7670</v>
      </c>
    </row>
    <row r="3510" spans="1:8" ht="17.25" customHeight="1">
      <c r="A3510" s="27" t="s">
        <v>16881</v>
      </c>
      <c r="B3510" s="33" t="s">
        <v>9354</v>
      </c>
      <c r="C3510" s="35" t="s">
        <v>95</v>
      </c>
      <c r="D3510" s="28" t="s">
        <v>3699</v>
      </c>
      <c r="E3510" s="107">
        <v>6.0166666666666666</v>
      </c>
      <c r="F3510" s="27" t="s">
        <v>9</v>
      </c>
      <c r="G3510" s="29" t="s">
        <v>8146</v>
      </c>
      <c r="H3510" s="110" t="s">
        <v>7671</v>
      </c>
    </row>
    <row r="3511" spans="1:8" ht="17.25" customHeight="1">
      <c r="A3511" s="27" t="s">
        <v>16881</v>
      </c>
      <c r="B3511" s="33" t="s">
        <v>9354</v>
      </c>
      <c r="C3511" s="35" t="s">
        <v>95</v>
      </c>
      <c r="D3511" s="28" t="s">
        <v>3700</v>
      </c>
      <c r="E3511" s="107">
        <v>6.1</v>
      </c>
      <c r="F3511" s="27" t="s">
        <v>9</v>
      </c>
      <c r="G3511" s="29" t="s">
        <v>8146</v>
      </c>
      <c r="H3511" s="110" t="s">
        <v>7672</v>
      </c>
    </row>
    <row r="3512" spans="1:8" ht="17.25" customHeight="1">
      <c r="A3512" s="27" t="s">
        <v>16881</v>
      </c>
      <c r="B3512" s="33" t="s">
        <v>9354</v>
      </c>
      <c r="C3512" s="35" t="s">
        <v>95</v>
      </c>
      <c r="D3512" s="28" t="s">
        <v>3701</v>
      </c>
      <c r="E3512" s="107">
        <v>6.4</v>
      </c>
      <c r="F3512" s="27" t="s">
        <v>9</v>
      </c>
      <c r="G3512" s="29" t="s">
        <v>8146</v>
      </c>
      <c r="H3512" s="110" t="s">
        <v>7673</v>
      </c>
    </row>
    <row r="3513" spans="1:8" ht="17.25" customHeight="1">
      <c r="A3513" s="27" t="s">
        <v>16881</v>
      </c>
      <c r="B3513" s="33" t="s">
        <v>9354</v>
      </c>
      <c r="C3513" s="35" t="s">
        <v>95</v>
      </c>
      <c r="D3513" s="28" t="s">
        <v>3702</v>
      </c>
      <c r="E3513" s="107">
        <v>7.15</v>
      </c>
      <c r="F3513" s="27" t="s">
        <v>9</v>
      </c>
      <c r="G3513" s="29" t="s">
        <v>8146</v>
      </c>
      <c r="H3513" s="110" t="s">
        <v>7674</v>
      </c>
    </row>
    <row r="3514" spans="1:8" ht="17.25" customHeight="1">
      <c r="A3514" s="27" t="s">
        <v>16881</v>
      </c>
      <c r="B3514" s="33" t="s">
        <v>9354</v>
      </c>
      <c r="C3514" s="35" t="s">
        <v>95</v>
      </c>
      <c r="D3514" s="28" t="s">
        <v>3703</v>
      </c>
      <c r="E3514" s="107">
        <v>6.3</v>
      </c>
      <c r="F3514" s="27" t="s">
        <v>9</v>
      </c>
      <c r="G3514" s="29" t="s">
        <v>8146</v>
      </c>
      <c r="H3514" s="110" t="s">
        <v>7675</v>
      </c>
    </row>
    <row r="3515" spans="1:8" ht="17.25" customHeight="1">
      <c r="A3515" s="27" t="s">
        <v>16881</v>
      </c>
      <c r="B3515" s="33" t="s">
        <v>9354</v>
      </c>
      <c r="C3515" s="35" t="s">
        <v>95</v>
      </c>
      <c r="D3515" s="28" t="s">
        <v>3704</v>
      </c>
      <c r="E3515" s="107">
        <v>7.4</v>
      </c>
      <c r="F3515" s="27" t="s">
        <v>9</v>
      </c>
      <c r="G3515" s="29" t="s">
        <v>8146</v>
      </c>
      <c r="H3515" s="110" t="s">
        <v>7676</v>
      </c>
    </row>
    <row r="3516" spans="1:8" ht="17.25" customHeight="1">
      <c r="A3516" s="27" t="s">
        <v>16881</v>
      </c>
      <c r="B3516" s="33" t="s">
        <v>9354</v>
      </c>
      <c r="C3516" s="35" t="s">
        <v>95</v>
      </c>
      <c r="D3516" s="28" t="s">
        <v>3705</v>
      </c>
      <c r="E3516" s="107">
        <v>5.6833333333333336</v>
      </c>
      <c r="F3516" s="27" t="s">
        <v>9</v>
      </c>
      <c r="G3516" s="29" t="s">
        <v>8146</v>
      </c>
      <c r="H3516" s="110" t="s">
        <v>7677</v>
      </c>
    </row>
    <row r="3517" spans="1:8" ht="17.25" customHeight="1">
      <c r="A3517" s="27" t="s">
        <v>16881</v>
      </c>
      <c r="B3517" s="33" t="s">
        <v>9354</v>
      </c>
      <c r="C3517" s="35" t="s">
        <v>95</v>
      </c>
      <c r="D3517" s="28" t="s">
        <v>3706</v>
      </c>
      <c r="E3517" s="107">
        <v>6.65</v>
      </c>
      <c r="F3517" s="27" t="s">
        <v>9</v>
      </c>
      <c r="G3517" s="29" t="s">
        <v>8146</v>
      </c>
      <c r="H3517" s="110" t="s">
        <v>7678</v>
      </c>
    </row>
    <row r="3518" spans="1:8" ht="17.25" customHeight="1">
      <c r="A3518" s="27" t="s">
        <v>16881</v>
      </c>
      <c r="B3518" s="33" t="s">
        <v>9354</v>
      </c>
      <c r="C3518" s="35" t="s">
        <v>95</v>
      </c>
      <c r="D3518" s="28" t="s">
        <v>3707</v>
      </c>
      <c r="E3518" s="107">
        <v>6.6833333333333336</v>
      </c>
      <c r="F3518" s="27" t="s">
        <v>9</v>
      </c>
      <c r="G3518" s="29" t="s">
        <v>8146</v>
      </c>
      <c r="H3518" s="110" t="s">
        <v>7679</v>
      </c>
    </row>
    <row r="3519" spans="1:8" ht="17.25" customHeight="1">
      <c r="A3519" s="27" t="s">
        <v>29</v>
      </c>
      <c r="B3519" s="33" t="s">
        <v>23</v>
      </c>
      <c r="C3519" s="35" t="s">
        <v>96</v>
      </c>
      <c r="D3519" s="28" t="s">
        <v>3708</v>
      </c>
      <c r="E3519" s="107">
        <v>5.85</v>
      </c>
      <c r="F3519" s="27" t="s">
        <v>9</v>
      </c>
      <c r="G3519" s="29" t="s">
        <v>8146</v>
      </c>
      <c r="H3519" s="110" t="s">
        <v>7680</v>
      </c>
    </row>
    <row r="3520" spans="1:8" ht="17.25" customHeight="1">
      <c r="A3520" s="27" t="s">
        <v>29</v>
      </c>
      <c r="B3520" s="33" t="s">
        <v>23</v>
      </c>
      <c r="C3520" s="35" t="s">
        <v>96</v>
      </c>
      <c r="D3520" s="28" t="s">
        <v>3709</v>
      </c>
      <c r="E3520" s="107">
        <v>5.9</v>
      </c>
      <c r="F3520" s="27" t="s">
        <v>9</v>
      </c>
      <c r="G3520" s="29" t="s">
        <v>8146</v>
      </c>
      <c r="H3520" s="110" t="s">
        <v>7681</v>
      </c>
    </row>
    <row r="3521" spans="1:8" ht="17.25" customHeight="1">
      <c r="A3521" s="27" t="s">
        <v>29</v>
      </c>
      <c r="B3521" s="33" t="s">
        <v>23</v>
      </c>
      <c r="C3521" s="35" t="s">
        <v>96</v>
      </c>
      <c r="D3521" s="28" t="s">
        <v>3710</v>
      </c>
      <c r="E3521" s="107">
        <v>6.1333333333333337</v>
      </c>
      <c r="F3521" s="27" t="s">
        <v>9</v>
      </c>
      <c r="G3521" s="29" t="s">
        <v>8146</v>
      </c>
      <c r="H3521" s="110" t="s">
        <v>7682</v>
      </c>
    </row>
    <row r="3522" spans="1:8" ht="17.25" customHeight="1">
      <c r="A3522" s="27" t="s">
        <v>29</v>
      </c>
      <c r="B3522" s="33" t="s">
        <v>23</v>
      </c>
      <c r="C3522" s="35" t="s">
        <v>96</v>
      </c>
      <c r="D3522" s="28" t="s">
        <v>3711</v>
      </c>
      <c r="E3522" s="107">
        <v>5.916666666666667</v>
      </c>
      <c r="F3522" s="27" t="s">
        <v>9</v>
      </c>
      <c r="G3522" s="29" t="s">
        <v>8146</v>
      </c>
      <c r="H3522" s="110" t="s">
        <v>7683</v>
      </c>
    </row>
    <row r="3523" spans="1:8" ht="17.25" customHeight="1">
      <c r="A3523" s="27" t="s">
        <v>13</v>
      </c>
      <c r="B3523" s="33" t="s">
        <v>9367</v>
      </c>
      <c r="C3523" s="35" t="s">
        <v>189</v>
      </c>
      <c r="D3523" s="28" t="s">
        <v>3712</v>
      </c>
      <c r="E3523" s="107">
        <v>6.95</v>
      </c>
      <c r="F3523" s="27" t="s">
        <v>9</v>
      </c>
      <c r="G3523" s="29" t="s">
        <v>8146</v>
      </c>
      <c r="H3523" s="110" t="s">
        <v>7684</v>
      </c>
    </row>
    <row r="3524" spans="1:8" ht="17.25" customHeight="1">
      <c r="A3524" s="27" t="s">
        <v>13</v>
      </c>
      <c r="B3524" s="33" t="s">
        <v>9367</v>
      </c>
      <c r="C3524" s="35" t="s">
        <v>189</v>
      </c>
      <c r="D3524" s="28" t="s">
        <v>3713</v>
      </c>
      <c r="E3524" s="107">
        <v>6.6</v>
      </c>
      <c r="F3524" s="27" t="s">
        <v>9</v>
      </c>
      <c r="G3524" s="29" t="s">
        <v>8146</v>
      </c>
      <c r="H3524" s="110" t="s">
        <v>7685</v>
      </c>
    </row>
    <row r="3525" spans="1:8" ht="17.25" customHeight="1">
      <c r="A3525" s="27" t="s">
        <v>13</v>
      </c>
      <c r="B3525" s="33" t="s">
        <v>9367</v>
      </c>
      <c r="C3525" s="35" t="s">
        <v>189</v>
      </c>
      <c r="D3525" s="28" t="s">
        <v>3714</v>
      </c>
      <c r="E3525" s="107">
        <v>7.6833333333333336</v>
      </c>
      <c r="F3525" s="27" t="s">
        <v>9</v>
      </c>
      <c r="G3525" s="29" t="s">
        <v>8146</v>
      </c>
      <c r="H3525" s="110" t="s">
        <v>7686</v>
      </c>
    </row>
    <row r="3526" spans="1:8" ht="17.25" customHeight="1">
      <c r="A3526" s="27" t="s">
        <v>13</v>
      </c>
      <c r="B3526" s="33" t="s">
        <v>9367</v>
      </c>
      <c r="C3526" s="35" t="s">
        <v>189</v>
      </c>
      <c r="D3526" s="28" t="s">
        <v>3715</v>
      </c>
      <c r="E3526" s="107">
        <v>8.0166666666666675</v>
      </c>
      <c r="F3526" s="27" t="s">
        <v>9</v>
      </c>
      <c r="G3526" s="29" t="s">
        <v>8146</v>
      </c>
      <c r="H3526" s="110" t="s">
        <v>7687</v>
      </c>
    </row>
    <row r="3527" spans="1:8" ht="17.25" customHeight="1">
      <c r="A3527" s="27" t="s">
        <v>13</v>
      </c>
      <c r="B3527" s="33" t="s">
        <v>9367</v>
      </c>
      <c r="C3527" s="35" t="s">
        <v>189</v>
      </c>
      <c r="D3527" s="28" t="s">
        <v>3716</v>
      </c>
      <c r="E3527" s="107">
        <v>7.8166666666666664</v>
      </c>
      <c r="F3527" s="27" t="s">
        <v>9</v>
      </c>
      <c r="G3527" s="29" t="s">
        <v>8146</v>
      </c>
      <c r="H3527" s="110" t="s">
        <v>7688</v>
      </c>
    </row>
    <row r="3528" spans="1:8" ht="17.25" customHeight="1">
      <c r="A3528" s="27" t="s">
        <v>13</v>
      </c>
      <c r="B3528" s="33" t="s">
        <v>9367</v>
      </c>
      <c r="C3528" s="35" t="s">
        <v>189</v>
      </c>
      <c r="D3528" s="28" t="s">
        <v>3717</v>
      </c>
      <c r="E3528" s="107">
        <v>8.3666666666666671</v>
      </c>
      <c r="F3528" s="27" t="s">
        <v>9</v>
      </c>
      <c r="G3528" s="29" t="s">
        <v>8146</v>
      </c>
      <c r="H3528" s="110" t="s">
        <v>7689</v>
      </c>
    </row>
    <row r="3529" spans="1:8" ht="17.25" customHeight="1">
      <c r="A3529" s="27" t="s">
        <v>13</v>
      </c>
      <c r="B3529" s="33" t="s">
        <v>9367</v>
      </c>
      <c r="C3529" s="35" t="s">
        <v>189</v>
      </c>
      <c r="D3529" s="28" t="s">
        <v>3718</v>
      </c>
      <c r="E3529" s="107">
        <v>7.4</v>
      </c>
      <c r="F3529" s="27" t="s">
        <v>9</v>
      </c>
      <c r="G3529" s="29" t="s">
        <v>8146</v>
      </c>
      <c r="H3529" s="110" t="s">
        <v>7690</v>
      </c>
    </row>
    <row r="3530" spans="1:8" ht="17.25" customHeight="1">
      <c r="A3530" s="27" t="s">
        <v>13</v>
      </c>
      <c r="B3530" s="33" t="s">
        <v>9367</v>
      </c>
      <c r="C3530" s="35" t="s">
        <v>189</v>
      </c>
      <c r="D3530" s="28" t="s">
        <v>3719</v>
      </c>
      <c r="E3530" s="107">
        <v>7.5333333333333332</v>
      </c>
      <c r="F3530" s="27" t="s">
        <v>9</v>
      </c>
      <c r="G3530" s="29" t="s">
        <v>8146</v>
      </c>
      <c r="H3530" s="110" t="s">
        <v>7691</v>
      </c>
    </row>
    <row r="3531" spans="1:8" ht="17.25" customHeight="1">
      <c r="A3531" s="27" t="s">
        <v>13</v>
      </c>
      <c r="B3531" s="33" t="s">
        <v>9367</v>
      </c>
      <c r="C3531" s="35" t="s">
        <v>189</v>
      </c>
      <c r="D3531" s="28" t="s">
        <v>3720</v>
      </c>
      <c r="E3531" s="107">
        <v>8.2833333333333332</v>
      </c>
      <c r="F3531" s="27" t="s">
        <v>9</v>
      </c>
      <c r="G3531" s="29" t="s">
        <v>8146</v>
      </c>
      <c r="H3531" s="110" t="s">
        <v>7692</v>
      </c>
    </row>
    <row r="3532" spans="1:8" ht="17.25" customHeight="1">
      <c r="A3532" s="27" t="s">
        <v>13</v>
      </c>
      <c r="B3532" s="33" t="s">
        <v>9367</v>
      </c>
      <c r="C3532" s="35" t="s">
        <v>189</v>
      </c>
      <c r="D3532" s="28" t="s">
        <v>3721</v>
      </c>
      <c r="E3532" s="107">
        <v>8.8666666666666671</v>
      </c>
      <c r="F3532" s="27" t="s">
        <v>9</v>
      </c>
      <c r="G3532" s="29" t="s">
        <v>8146</v>
      </c>
      <c r="H3532" s="110" t="s">
        <v>7693</v>
      </c>
    </row>
    <row r="3533" spans="1:8" ht="17.25" customHeight="1">
      <c r="A3533" s="27" t="s">
        <v>13</v>
      </c>
      <c r="B3533" s="33" t="s">
        <v>9367</v>
      </c>
      <c r="C3533" s="35" t="s">
        <v>189</v>
      </c>
      <c r="D3533" s="28" t="s">
        <v>3722</v>
      </c>
      <c r="E3533" s="107">
        <v>7.9</v>
      </c>
      <c r="F3533" s="27" t="s">
        <v>9</v>
      </c>
      <c r="G3533" s="29" t="s">
        <v>8146</v>
      </c>
      <c r="H3533" s="110" t="s">
        <v>7694</v>
      </c>
    </row>
    <row r="3534" spans="1:8" ht="17.25" customHeight="1">
      <c r="A3534" s="27" t="s">
        <v>13</v>
      </c>
      <c r="B3534" s="33" t="s">
        <v>9367</v>
      </c>
      <c r="C3534" s="35" t="s">
        <v>189</v>
      </c>
      <c r="D3534" s="28" t="s">
        <v>3723</v>
      </c>
      <c r="E3534" s="107">
        <v>7.45</v>
      </c>
      <c r="F3534" s="27" t="s">
        <v>9</v>
      </c>
      <c r="G3534" s="29" t="s">
        <v>8146</v>
      </c>
      <c r="H3534" s="110" t="s">
        <v>7695</v>
      </c>
    </row>
    <row r="3535" spans="1:8" ht="17.25" customHeight="1">
      <c r="A3535" s="27" t="s">
        <v>13</v>
      </c>
      <c r="B3535" s="33" t="s">
        <v>9348</v>
      </c>
      <c r="C3535" s="35" t="s">
        <v>189</v>
      </c>
      <c r="D3535" s="28" t="s">
        <v>3724</v>
      </c>
      <c r="E3535" s="107">
        <v>6.833333333333333</v>
      </c>
      <c r="F3535" s="27" t="s">
        <v>9</v>
      </c>
      <c r="G3535" s="29" t="s">
        <v>8146</v>
      </c>
      <c r="H3535" s="110" t="s">
        <v>7696</v>
      </c>
    </row>
    <row r="3536" spans="1:8" ht="17.25" customHeight="1">
      <c r="A3536" s="27" t="s">
        <v>13</v>
      </c>
      <c r="B3536" s="33" t="s">
        <v>9363</v>
      </c>
      <c r="C3536" s="35" t="s">
        <v>189</v>
      </c>
      <c r="D3536" s="28" t="s">
        <v>3725</v>
      </c>
      <c r="E3536" s="107">
        <v>5.9833333333333334</v>
      </c>
      <c r="F3536" s="27" t="s">
        <v>9</v>
      </c>
      <c r="G3536" s="29" t="s">
        <v>8146</v>
      </c>
      <c r="H3536" s="110" t="s">
        <v>7697</v>
      </c>
    </row>
    <row r="3537" spans="1:8" ht="17.25" customHeight="1">
      <c r="A3537" s="27" t="s">
        <v>13</v>
      </c>
      <c r="B3537" s="33" t="s">
        <v>9363</v>
      </c>
      <c r="C3537" s="35" t="s">
        <v>189</v>
      </c>
      <c r="D3537" s="28" t="s">
        <v>3726</v>
      </c>
      <c r="E3537" s="107">
        <v>7.0333333333333332</v>
      </c>
      <c r="F3537" s="27" t="s">
        <v>9</v>
      </c>
      <c r="G3537" s="29" t="s">
        <v>8146</v>
      </c>
      <c r="H3537" s="110" t="s">
        <v>7698</v>
      </c>
    </row>
    <row r="3538" spans="1:8" ht="17.25" customHeight="1">
      <c r="A3538" s="27" t="s">
        <v>13</v>
      </c>
      <c r="B3538" s="33" t="s">
        <v>18</v>
      </c>
      <c r="C3538" s="35" t="s">
        <v>190</v>
      </c>
      <c r="D3538" s="28" t="s">
        <v>3727</v>
      </c>
      <c r="E3538" s="107">
        <v>6.45</v>
      </c>
      <c r="F3538" s="27" t="s">
        <v>9</v>
      </c>
      <c r="G3538" s="29" t="s">
        <v>8146</v>
      </c>
      <c r="H3538" s="110" t="s">
        <v>7699</v>
      </c>
    </row>
    <row r="3539" spans="1:8" ht="17.25" customHeight="1">
      <c r="A3539" s="27" t="s">
        <v>13</v>
      </c>
      <c r="B3539" s="33" t="s">
        <v>18</v>
      </c>
      <c r="C3539" s="35" t="s">
        <v>190</v>
      </c>
      <c r="D3539" s="28" t="s">
        <v>3728</v>
      </c>
      <c r="E3539" s="107">
        <v>7.7</v>
      </c>
      <c r="F3539" s="27" t="s">
        <v>9</v>
      </c>
      <c r="G3539" s="29" t="s">
        <v>8146</v>
      </c>
      <c r="H3539" s="110" t="s">
        <v>7700</v>
      </c>
    </row>
    <row r="3540" spans="1:8" ht="17.25" customHeight="1">
      <c r="A3540" s="27" t="s">
        <v>13</v>
      </c>
      <c r="B3540" s="33" t="s">
        <v>18</v>
      </c>
      <c r="C3540" s="35" t="s">
        <v>190</v>
      </c>
      <c r="D3540" s="28" t="s">
        <v>3729</v>
      </c>
      <c r="E3540" s="107">
        <v>7.1833333333333336</v>
      </c>
      <c r="F3540" s="27" t="s">
        <v>9</v>
      </c>
      <c r="G3540" s="29" t="s">
        <v>8146</v>
      </c>
      <c r="H3540" s="110" t="s">
        <v>7701</v>
      </c>
    </row>
    <row r="3541" spans="1:8" ht="17.25" customHeight="1">
      <c r="A3541" s="27" t="s">
        <v>13</v>
      </c>
      <c r="B3541" s="33" t="s">
        <v>18</v>
      </c>
      <c r="C3541" s="35" t="s">
        <v>190</v>
      </c>
      <c r="D3541" s="28" t="s">
        <v>3730</v>
      </c>
      <c r="E3541" s="107">
        <v>6.5333333333333332</v>
      </c>
      <c r="F3541" s="27" t="s">
        <v>9</v>
      </c>
      <c r="G3541" s="29" t="s">
        <v>8146</v>
      </c>
      <c r="H3541" s="110" t="s">
        <v>7702</v>
      </c>
    </row>
    <row r="3542" spans="1:8" ht="17.25" customHeight="1">
      <c r="A3542" s="27" t="s">
        <v>13</v>
      </c>
      <c r="B3542" s="33" t="s">
        <v>18</v>
      </c>
      <c r="C3542" s="35" t="s">
        <v>190</v>
      </c>
      <c r="D3542" s="28" t="s">
        <v>3731</v>
      </c>
      <c r="E3542" s="107">
        <v>6.3</v>
      </c>
      <c r="F3542" s="27" t="s">
        <v>9</v>
      </c>
      <c r="G3542" s="29" t="s">
        <v>8146</v>
      </c>
      <c r="H3542" s="110" t="s">
        <v>7703</v>
      </c>
    </row>
    <row r="3543" spans="1:8" ht="17.25" customHeight="1">
      <c r="A3543" s="27" t="s">
        <v>13</v>
      </c>
      <c r="B3543" s="33" t="s">
        <v>18</v>
      </c>
      <c r="C3543" s="35" t="s">
        <v>190</v>
      </c>
      <c r="D3543" s="28" t="s">
        <v>3732</v>
      </c>
      <c r="E3543" s="107">
        <v>7.2833333333333332</v>
      </c>
      <c r="F3543" s="27" t="s">
        <v>9</v>
      </c>
      <c r="G3543" s="29" t="s">
        <v>8146</v>
      </c>
      <c r="H3543" s="110" t="s">
        <v>7704</v>
      </c>
    </row>
    <row r="3544" spans="1:8" ht="17.25" customHeight="1">
      <c r="A3544" s="27" t="s">
        <v>13</v>
      </c>
      <c r="B3544" s="33" t="s">
        <v>18</v>
      </c>
      <c r="C3544" s="35" t="s">
        <v>190</v>
      </c>
      <c r="D3544" s="28" t="s">
        <v>3733</v>
      </c>
      <c r="E3544" s="107">
        <v>7.1833333333333336</v>
      </c>
      <c r="F3544" s="27" t="s">
        <v>9</v>
      </c>
      <c r="G3544" s="29" t="s">
        <v>8146</v>
      </c>
      <c r="H3544" s="110" t="s">
        <v>7705</v>
      </c>
    </row>
    <row r="3545" spans="1:8" ht="17.25" customHeight="1">
      <c r="A3545" s="27" t="s">
        <v>13</v>
      </c>
      <c r="B3545" s="33" t="s">
        <v>18</v>
      </c>
      <c r="C3545" s="35" t="s">
        <v>190</v>
      </c>
      <c r="D3545" s="28" t="s">
        <v>3734</v>
      </c>
      <c r="E3545" s="107">
        <v>6.6166666666666663</v>
      </c>
      <c r="F3545" s="27" t="s">
        <v>9</v>
      </c>
      <c r="G3545" s="29" t="s">
        <v>8146</v>
      </c>
      <c r="H3545" s="110" t="s">
        <v>7706</v>
      </c>
    </row>
    <row r="3546" spans="1:8" ht="17.25" customHeight="1">
      <c r="A3546" s="27" t="s">
        <v>13</v>
      </c>
      <c r="B3546" s="33" t="s">
        <v>18</v>
      </c>
      <c r="C3546" s="35" t="s">
        <v>190</v>
      </c>
      <c r="D3546" s="28" t="s">
        <v>3735</v>
      </c>
      <c r="E3546" s="107">
        <v>7.166666666666667</v>
      </c>
      <c r="F3546" s="27" t="s">
        <v>9</v>
      </c>
      <c r="G3546" s="29" t="s">
        <v>8146</v>
      </c>
      <c r="H3546" s="110" t="s">
        <v>7707</v>
      </c>
    </row>
    <row r="3547" spans="1:8" ht="17.25" customHeight="1">
      <c r="A3547" s="27" t="s">
        <v>13</v>
      </c>
      <c r="B3547" s="33" t="s">
        <v>18</v>
      </c>
      <c r="C3547" s="35" t="s">
        <v>190</v>
      </c>
      <c r="D3547" s="28" t="s">
        <v>3736</v>
      </c>
      <c r="E3547" s="107">
        <v>7.2833333333333332</v>
      </c>
      <c r="F3547" s="27" t="s">
        <v>9</v>
      </c>
      <c r="G3547" s="29" t="s">
        <v>8146</v>
      </c>
      <c r="H3547" s="110" t="s">
        <v>7708</v>
      </c>
    </row>
    <row r="3548" spans="1:8" ht="17.25" customHeight="1">
      <c r="A3548" s="27" t="s">
        <v>13</v>
      </c>
      <c r="B3548" s="33" t="s">
        <v>18</v>
      </c>
      <c r="C3548" s="35" t="s">
        <v>190</v>
      </c>
      <c r="D3548" s="28" t="s">
        <v>3737</v>
      </c>
      <c r="E3548" s="107">
        <v>7.7833333333333332</v>
      </c>
      <c r="F3548" s="27" t="s">
        <v>9</v>
      </c>
      <c r="G3548" s="29" t="s">
        <v>8146</v>
      </c>
      <c r="H3548" s="110" t="s">
        <v>7709</v>
      </c>
    </row>
    <row r="3549" spans="1:8" ht="17.25" customHeight="1">
      <c r="A3549" s="27" t="s">
        <v>13</v>
      </c>
      <c r="B3549" s="33" t="s">
        <v>18</v>
      </c>
      <c r="C3549" s="35" t="s">
        <v>190</v>
      </c>
      <c r="D3549" s="28" t="s">
        <v>3738</v>
      </c>
      <c r="E3549" s="107">
        <v>7.833333333333333</v>
      </c>
      <c r="F3549" s="27" t="s">
        <v>9</v>
      </c>
      <c r="G3549" s="29" t="s">
        <v>8146</v>
      </c>
      <c r="H3549" s="110" t="s">
        <v>7710</v>
      </c>
    </row>
    <row r="3550" spans="1:8" ht="17.25" customHeight="1">
      <c r="A3550" s="27" t="s">
        <v>13</v>
      </c>
      <c r="B3550" s="33" t="s">
        <v>18</v>
      </c>
      <c r="C3550" s="35" t="s">
        <v>190</v>
      </c>
      <c r="D3550" s="28" t="s">
        <v>3739</v>
      </c>
      <c r="E3550" s="107">
        <v>7.4</v>
      </c>
      <c r="F3550" s="27" t="s">
        <v>9</v>
      </c>
      <c r="G3550" s="29" t="s">
        <v>8146</v>
      </c>
      <c r="H3550" s="110" t="s">
        <v>7711</v>
      </c>
    </row>
    <row r="3551" spans="1:8" ht="17.25" customHeight="1">
      <c r="A3551" s="27" t="s">
        <v>13</v>
      </c>
      <c r="B3551" s="33" t="s">
        <v>18</v>
      </c>
      <c r="C3551" s="35" t="s">
        <v>190</v>
      </c>
      <c r="D3551" s="28" t="s">
        <v>3740</v>
      </c>
      <c r="E3551" s="107">
        <v>6.3833333333333337</v>
      </c>
      <c r="F3551" s="27" t="s">
        <v>9</v>
      </c>
      <c r="G3551" s="29" t="s">
        <v>8146</v>
      </c>
      <c r="H3551" s="110" t="s">
        <v>7712</v>
      </c>
    </row>
    <row r="3552" spans="1:8" ht="17.25" customHeight="1">
      <c r="A3552" s="27" t="s">
        <v>13</v>
      </c>
      <c r="B3552" s="33" t="s">
        <v>18</v>
      </c>
      <c r="C3552" s="35" t="s">
        <v>190</v>
      </c>
      <c r="D3552" s="28" t="s">
        <v>3741</v>
      </c>
      <c r="E3552" s="107">
        <v>6.2666666666666666</v>
      </c>
      <c r="F3552" s="27" t="s">
        <v>9</v>
      </c>
      <c r="G3552" s="29" t="s">
        <v>8146</v>
      </c>
      <c r="H3552" s="110" t="s">
        <v>7713</v>
      </c>
    </row>
    <row r="3553" spans="1:8" ht="17.25" customHeight="1">
      <c r="A3553" s="27" t="s">
        <v>13</v>
      </c>
      <c r="B3553" s="33" t="s">
        <v>18</v>
      </c>
      <c r="C3553" s="35" t="s">
        <v>190</v>
      </c>
      <c r="D3553" s="28" t="s">
        <v>3742</v>
      </c>
      <c r="E3553" s="107">
        <v>5.7</v>
      </c>
      <c r="F3553" s="27" t="s">
        <v>9</v>
      </c>
      <c r="G3553" s="29" t="s">
        <v>8146</v>
      </c>
      <c r="H3553" s="110" t="s">
        <v>7714</v>
      </c>
    </row>
    <row r="3554" spans="1:8" ht="17.25" customHeight="1">
      <c r="A3554" s="27" t="s">
        <v>13</v>
      </c>
      <c r="B3554" s="33" t="s">
        <v>18</v>
      </c>
      <c r="C3554" s="35" t="s">
        <v>190</v>
      </c>
      <c r="D3554" s="28" t="s">
        <v>3743</v>
      </c>
      <c r="E3554" s="107">
        <v>6.333333333333333</v>
      </c>
      <c r="F3554" s="27" t="s">
        <v>9</v>
      </c>
      <c r="G3554" s="29" t="s">
        <v>8146</v>
      </c>
      <c r="H3554" s="110" t="s">
        <v>7715</v>
      </c>
    </row>
    <row r="3555" spans="1:8" ht="17.25" customHeight="1">
      <c r="A3555" s="27" t="s">
        <v>13</v>
      </c>
      <c r="B3555" s="33" t="s">
        <v>18</v>
      </c>
      <c r="C3555" s="35" t="s">
        <v>190</v>
      </c>
      <c r="D3555" s="28" t="s">
        <v>3744</v>
      </c>
      <c r="E3555" s="107">
        <v>6.5</v>
      </c>
      <c r="F3555" s="27" t="s">
        <v>9</v>
      </c>
      <c r="G3555" s="29" t="s">
        <v>8146</v>
      </c>
      <c r="H3555" s="110" t="s">
        <v>7716</v>
      </c>
    </row>
    <row r="3556" spans="1:8" ht="17.25" customHeight="1">
      <c r="A3556" s="27" t="s">
        <v>13</v>
      </c>
      <c r="B3556" s="33" t="s">
        <v>18</v>
      </c>
      <c r="C3556" s="35" t="s">
        <v>190</v>
      </c>
      <c r="D3556" s="28" t="s">
        <v>3745</v>
      </c>
      <c r="E3556" s="107">
        <v>7.75</v>
      </c>
      <c r="F3556" s="27" t="s">
        <v>9</v>
      </c>
      <c r="G3556" s="29" t="s">
        <v>8146</v>
      </c>
      <c r="H3556" s="110" t="s">
        <v>7717</v>
      </c>
    </row>
    <row r="3557" spans="1:8" ht="17.25" customHeight="1">
      <c r="A3557" s="27" t="s">
        <v>13</v>
      </c>
      <c r="B3557" s="33" t="s">
        <v>18</v>
      </c>
      <c r="C3557" s="35" t="s">
        <v>190</v>
      </c>
      <c r="D3557" s="28" t="s">
        <v>3746</v>
      </c>
      <c r="E3557" s="107">
        <v>7.8666666666666663</v>
      </c>
      <c r="F3557" s="27" t="s">
        <v>9</v>
      </c>
      <c r="G3557" s="29" t="s">
        <v>8146</v>
      </c>
      <c r="H3557" s="110" t="s">
        <v>7718</v>
      </c>
    </row>
    <row r="3558" spans="1:8" ht="17.25" customHeight="1">
      <c r="A3558" s="27" t="s">
        <v>13</v>
      </c>
      <c r="B3558" s="33" t="s">
        <v>18</v>
      </c>
      <c r="C3558" s="35" t="s">
        <v>190</v>
      </c>
      <c r="D3558" s="28" t="s">
        <v>3747</v>
      </c>
      <c r="E3558" s="107">
        <v>7.2333333333333334</v>
      </c>
      <c r="F3558" s="27" t="s">
        <v>9</v>
      </c>
      <c r="G3558" s="29" t="s">
        <v>8146</v>
      </c>
      <c r="H3558" s="110" t="s">
        <v>7719</v>
      </c>
    </row>
    <row r="3559" spans="1:8" ht="17.25" customHeight="1">
      <c r="A3559" s="27" t="s">
        <v>13</v>
      </c>
      <c r="B3559" s="33" t="s">
        <v>18</v>
      </c>
      <c r="C3559" s="35" t="s">
        <v>190</v>
      </c>
      <c r="D3559" s="28" t="s">
        <v>3748</v>
      </c>
      <c r="E3559" s="107">
        <v>8.3000000000000007</v>
      </c>
      <c r="F3559" s="27" t="s">
        <v>9</v>
      </c>
      <c r="G3559" s="29" t="s">
        <v>8146</v>
      </c>
      <c r="H3559" s="110" t="s">
        <v>7720</v>
      </c>
    </row>
    <row r="3560" spans="1:8" ht="17.25" customHeight="1">
      <c r="A3560" s="27" t="s">
        <v>13</v>
      </c>
      <c r="B3560" s="33" t="s">
        <v>18</v>
      </c>
      <c r="C3560" s="35" t="s">
        <v>190</v>
      </c>
      <c r="D3560" s="28" t="s">
        <v>3749</v>
      </c>
      <c r="E3560" s="107">
        <v>7.7166666666666668</v>
      </c>
      <c r="F3560" s="27" t="s">
        <v>9</v>
      </c>
      <c r="G3560" s="29" t="s">
        <v>8146</v>
      </c>
      <c r="H3560" s="110" t="s">
        <v>7721</v>
      </c>
    </row>
    <row r="3561" spans="1:8" ht="17.25" customHeight="1">
      <c r="A3561" s="27" t="s">
        <v>13</v>
      </c>
      <c r="B3561" s="33" t="s">
        <v>18</v>
      </c>
      <c r="C3561" s="35" t="s">
        <v>190</v>
      </c>
      <c r="D3561" s="28" t="s">
        <v>3750</v>
      </c>
      <c r="E3561" s="107">
        <v>7.8833333333333337</v>
      </c>
      <c r="F3561" s="27" t="s">
        <v>9</v>
      </c>
      <c r="G3561" s="29" t="s">
        <v>8146</v>
      </c>
      <c r="H3561" s="110" t="s">
        <v>7722</v>
      </c>
    </row>
    <row r="3562" spans="1:8" ht="17.25" customHeight="1">
      <c r="A3562" s="27" t="s">
        <v>13</v>
      </c>
      <c r="B3562" s="33" t="s">
        <v>18</v>
      </c>
      <c r="C3562" s="35" t="s">
        <v>190</v>
      </c>
      <c r="D3562" s="28" t="s">
        <v>3751</v>
      </c>
      <c r="E3562" s="107">
        <v>8.2833333333333332</v>
      </c>
      <c r="F3562" s="27" t="s">
        <v>9</v>
      </c>
      <c r="G3562" s="29" t="s">
        <v>8146</v>
      </c>
      <c r="H3562" s="110" t="s">
        <v>7723</v>
      </c>
    </row>
    <row r="3563" spans="1:8" ht="17.25" customHeight="1">
      <c r="A3563" s="27" t="s">
        <v>13</v>
      </c>
      <c r="B3563" s="33" t="s">
        <v>18</v>
      </c>
      <c r="C3563" s="35" t="s">
        <v>190</v>
      </c>
      <c r="D3563" s="28" t="s">
        <v>3752</v>
      </c>
      <c r="E3563" s="107">
        <v>8.9499999999999993</v>
      </c>
      <c r="F3563" s="27" t="s">
        <v>9</v>
      </c>
      <c r="G3563" s="29" t="s">
        <v>8146</v>
      </c>
      <c r="H3563" s="110" t="s">
        <v>7724</v>
      </c>
    </row>
    <row r="3564" spans="1:8" ht="17.25" customHeight="1">
      <c r="A3564" s="27" t="s">
        <v>16876</v>
      </c>
      <c r="B3564" s="33" t="s">
        <v>9352</v>
      </c>
      <c r="C3564" s="35" t="s">
        <v>191</v>
      </c>
      <c r="D3564" s="28" t="s">
        <v>3753</v>
      </c>
      <c r="E3564" s="107">
        <v>7.7</v>
      </c>
      <c r="F3564" s="27" t="s">
        <v>9</v>
      </c>
      <c r="G3564" s="29" t="s">
        <v>8146</v>
      </c>
      <c r="H3564" s="110" t="s">
        <v>7725</v>
      </c>
    </row>
    <row r="3565" spans="1:8" ht="17.25" customHeight="1">
      <c r="A3565" s="27" t="s">
        <v>16876</v>
      </c>
      <c r="B3565" s="33" t="s">
        <v>9352</v>
      </c>
      <c r="C3565" s="35" t="s">
        <v>191</v>
      </c>
      <c r="D3565" s="28" t="s">
        <v>3754</v>
      </c>
      <c r="E3565" s="107">
        <v>6.9833333333333334</v>
      </c>
      <c r="F3565" s="27" t="s">
        <v>9</v>
      </c>
      <c r="G3565" s="29" t="s">
        <v>8146</v>
      </c>
      <c r="H3565" s="110" t="s">
        <v>7726</v>
      </c>
    </row>
    <row r="3566" spans="1:8" ht="17.25" customHeight="1">
      <c r="A3566" s="27" t="s">
        <v>16876</v>
      </c>
      <c r="B3566" s="33" t="s">
        <v>9352</v>
      </c>
      <c r="C3566" s="35" t="s">
        <v>191</v>
      </c>
      <c r="D3566" s="28" t="s">
        <v>3755</v>
      </c>
      <c r="E3566" s="107">
        <v>6.6833333333333336</v>
      </c>
      <c r="F3566" s="27" t="s">
        <v>9</v>
      </c>
      <c r="G3566" s="29" t="s">
        <v>8146</v>
      </c>
      <c r="H3566" s="110" t="s">
        <v>7727</v>
      </c>
    </row>
    <row r="3567" spans="1:8" ht="17.25" customHeight="1">
      <c r="A3567" s="27" t="s">
        <v>16876</v>
      </c>
      <c r="B3567" s="33" t="s">
        <v>9352</v>
      </c>
      <c r="C3567" s="35" t="s">
        <v>191</v>
      </c>
      <c r="D3567" s="28" t="s">
        <v>3756</v>
      </c>
      <c r="E3567" s="107">
        <v>6.4666666666666668</v>
      </c>
      <c r="F3567" s="27" t="s">
        <v>9</v>
      </c>
      <c r="G3567" s="29" t="s">
        <v>8146</v>
      </c>
      <c r="H3567" s="110" t="s">
        <v>7728</v>
      </c>
    </row>
    <row r="3568" spans="1:8" ht="17.25" customHeight="1">
      <c r="A3568" s="27" t="s">
        <v>16876</v>
      </c>
      <c r="B3568" s="33" t="s">
        <v>9352</v>
      </c>
      <c r="C3568" s="35" t="s">
        <v>191</v>
      </c>
      <c r="D3568" s="28" t="s">
        <v>3757</v>
      </c>
      <c r="E3568" s="107">
        <v>7.7</v>
      </c>
      <c r="F3568" s="27" t="s">
        <v>9</v>
      </c>
      <c r="G3568" s="29" t="s">
        <v>8146</v>
      </c>
      <c r="H3568" s="110" t="s">
        <v>7729</v>
      </c>
    </row>
    <row r="3569" spans="1:8" ht="17.25" customHeight="1">
      <c r="A3569" s="27" t="s">
        <v>16876</v>
      </c>
      <c r="B3569" s="33" t="s">
        <v>9352</v>
      </c>
      <c r="C3569" s="35" t="s">
        <v>191</v>
      </c>
      <c r="D3569" s="28" t="s">
        <v>3758</v>
      </c>
      <c r="E3569" s="107">
        <v>7.95</v>
      </c>
      <c r="F3569" s="27" t="s">
        <v>9</v>
      </c>
      <c r="G3569" s="29" t="s">
        <v>8146</v>
      </c>
      <c r="H3569" s="110" t="s">
        <v>7730</v>
      </c>
    </row>
    <row r="3570" spans="1:8" ht="17.25" customHeight="1">
      <c r="A3570" s="27" t="s">
        <v>16876</v>
      </c>
      <c r="B3570" s="33" t="s">
        <v>9352</v>
      </c>
      <c r="C3570" s="35" t="s">
        <v>191</v>
      </c>
      <c r="D3570" s="28" t="s">
        <v>3759</v>
      </c>
      <c r="E3570" s="107">
        <v>7.5</v>
      </c>
      <c r="F3570" s="27" t="s">
        <v>9</v>
      </c>
      <c r="G3570" s="29" t="s">
        <v>8146</v>
      </c>
      <c r="H3570" s="110" t="s">
        <v>7731</v>
      </c>
    </row>
    <row r="3571" spans="1:8" ht="17.25" customHeight="1">
      <c r="A3571" s="27" t="s">
        <v>16876</v>
      </c>
      <c r="B3571" s="33" t="s">
        <v>9352</v>
      </c>
      <c r="C3571" s="35" t="s">
        <v>191</v>
      </c>
      <c r="D3571" s="28" t="s">
        <v>3760</v>
      </c>
      <c r="E3571" s="107">
        <v>5.65</v>
      </c>
      <c r="F3571" s="27" t="s">
        <v>9</v>
      </c>
      <c r="G3571" s="29" t="s">
        <v>8146</v>
      </c>
      <c r="H3571" s="110" t="s">
        <v>7732</v>
      </c>
    </row>
    <row r="3572" spans="1:8" ht="17.25" customHeight="1">
      <c r="A3572" s="27" t="s">
        <v>16876</v>
      </c>
      <c r="B3572" s="33" t="s">
        <v>9352</v>
      </c>
      <c r="C3572" s="35" t="s">
        <v>191</v>
      </c>
      <c r="D3572" s="28" t="s">
        <v>3761</v>
      </c>
      <c r="E3572" s="107">
        <v>7.8666666666666663</v>
      </c>
      <c r="F3572" s="27" t="s">
        <v>9</v>
      </c>
      <c r="G3572" s="29" t="s">
        <v>8146</v>
      </c>
      <c r="H3572" s="110" t="s">
        <v>7733</v>
      </c>
    </row>
    <row r="3573" spans="1:8" ht="17.25" customHeight="1">
      <c r="A3573" s="27" t="s">
        <v>16876</v>
      </c>
      <c r="B3573" s="33" t="s">
        <v>9352</v>
      </c>
      <c r="C3573" s="35" t="s">
        <v>191</v>
      </c>
      <c r="D3573" s="28" t="s">
        <v>3762</v>
      </c>
      <c r="E3573" s="107">
        <v>6.916666666666667</v>
      </c>
      <c r="F3573" s="27" t="s">
        <v>9</v>
      </c>
      <c r="G3573" s="29" t="s">
        <v>8146</v>
      </c>
      <c r="H3573" s="110" t="s">
        <v>7734</v>
      </c>
    </row>
    <row r="3574" spans="1:8" ht="17.25" customHeight="1">
      <c r="A3574" s="27" t="s">
        <v>16876</v>
      </c>
      <c r="B3574" s="33" t="s">
        <v>9352</v>
      </c>
      <c r="C3574" s="35" t="s">
        <v>191</v>
      </c>
      <c r="D3574" s="28" t="s">
        <v>3763</v>
      </c>
      <c r="E3574" s="107">
        <v>5.9333333333333336</v>
      </c>
      <c r="F3574" s="27" t="s">
        <v>9</v>
      </c>
      <c r="G3574" s="29" t="s">
        <v>8146</v>
      </c>
      <c r="H3574" s="110" t="s">
        <v>7735</v>
      </c>
    </row>
    <row r="3575" spans="1:8" ht="17.25" customHeight="1">
      <c r="A3575" s="27" t="s">
        <v>16876</v>
      </c>
      <c r="B3575" s="33" t="s">
        <v>9352</v>
      </c>
      <c r="C3575" s="35" t="s">
        <v>191</v>
      </c>
      <c r="D3575" s="28" t="s">
        <v>3764</v>
      </c>
      <c r="E3575" s="107">
        <v>6.35</v>
      </c>
      <c r="F3575" s="27" t="s">
        <v>9</v>
      </c>
      <c r="G3575" s="29" t="s">
        <v>8146</v>
      </c>
      <c r="H3575" s="110" t="s">
        <v>7736</v>
      </c>
    </row>
    <row r="3576" spans="1:8" ht="17.25" customHeight="1">
      <c r="A3576" s="27" t="s">
        <v>16876</v>
      </c>
      <c r="B3576" s="33" t="s">
        <v>9352</v>
      </c>
      <c r="C3576" s="35" t="s">
        <v>191</v>
      </c>
      <c r="D3576" s="28" t="s">
        <v>3765</v>
      </c>
      <c r="E3576" s="107">
        <v>7.9666666666666668</v>
      </c>
      <c r="F3576" s="27" t="s">
        <v>9</v>
      </c>
      <c r="G3576" s="29" t="s">
        <v>8146</v>
      </c>
      <c r="H3576" s="110" t="s">
        <v>7737</v>
      </c>
    </row>
    <row r="3577" spans="1:8" ht="17.25" customHeight="1">
      <c r="A3577" s="27" t="s">
        <v>16876</v>
      </c>
      <c r="B3577" s="33" t="s">
        <v>9352</v>
      </c>
      <c r="C3577" s="35" t="s">
        <v>191</v>
      </c>
      <c r="D3577" s="28" t="s">
        <v>3766</v>
      </c>
      <c r="E3577" s="107">
        <v>7.6333333333333337</v>
      </c>
      <c r="F3577" s="27" t="s">
        <v>9</v>
      </c>
      <c r="G3577" s="29" t="s">
        <v>8146</v>
      </c>
      <c r="H3577" s="110" t="s">
        <v>7738</v>
      </c>
    </row>
    <row r="3578" spans="1:8" ht="17.25" customHeight="1">
      <c r="A3578" s="27" t="s">
        <v>16876</v>
      </c>
      <c r="B3578" s="33" t="s">
        <v>9352</v>
      </c>
      <c r="C3578" s="35" t="s">
        <v>191</v>
      </c>
      <c r="D3578" s="28" t="s">
        <v>3767</v>
      </c>
      <c r="E3578" s="107">
        <v>6.7666666666666666</v>
      </c>
      <c r="F3578" s="27" t="s">
        <v>9</v>
      </c>
      <c r="G3578" s="29" t="s">
        <v>8146</v>
      </c>
      <c r="H3578" s="110" t="s">
        <v>7739</v>
      </c>
    </row>
    <row r="3579" spans="1:8" ht="17.25" customHeight="1">
      <c r="A3579" s="27" t="s">
        <v>16876</v>
      </c>
      <c r="B3579" s="33" t="s">
        <v>9352</v>
      </c>
      <c r="C3579" s="35" t="s">
        <v>191</v>
      </c>
      <c r="D3579" s="28" t="s">
        <v>3768</v>
      </c>
      <c r="E3579" s="107">
        <v>7.583333333333333</v>
      </c>
      <c r="F3579" s="27" t="s">
        <v>9</v>
      </c>
      <c r="G3579" s="29" t="s">
        <v>8146</v>
      </c>
      <c r="H3579" s="110" t="s">
        <v>7740</v>
      </c>
    </row>
    <row r="3580" spans="1:8" ht="17.25" customHeight="1">
      <c r="A3580" s="27" t="s">
        <v>16876</v>
      </c>
      <c r="B3580" s="33" t="s">
        <v>9352</v>
      </c>
      <c r="C3580" s="35" t="s">
        <v>191</v>
      </c>
      <c r="D3580" s="28" t="s">
        <v>3769</v>
      </c>
      <c r="E3580" s="107">
        <v>6.95</v>
      </c>
      <c r="F3580" s="27" t="s">
        <v>9</v>
      </c>
      <c r="G3580" s="29" t="s">
        <v>8146</v>
      </c>
      <c r="H3580" s="110" t="s">
        <v>7741</v>
      </c>
    </row>
    <row r="3581" spans="1:8" ht="17.25" customHeight="1">
      <c r="A3581" s="27" t="s">
        <v>16876</v>
      </c>
      <c r="B3581" s="33" t="s">
        <v>9352</v>
      </c>
      <c r="C3581" s="35" t="s">
        <v>191</v>
      </c>
      <c r="D3581" s="28" t="s">
        <v>3770</v>
      </c>
      <c r="E3581" s="107">
        <v>6.55</v>
      </c>
      <c r="F3581" s="27" t="s">
        <v>9</v>
      </c>
      <c r="G3581" s="29" t="s">
        <v>8146</v>
      </c>
      <c r="H3581" s="110" t="s">
        <v>7742</v>
      </c>
    </row>
    <row r="3582" spans="1:8" ht="17.25" customHeight="1">
      <c r="A3582" s="27" t="s">
        <v>16876</v>
      </c>
      <c r="B3582" s="33" t="s">
        <v>9352</v>
      </c>
      <c r="C3582" s="35" t="s">
        <v>191</v>
      </c>
      <c r="D3582" s="28" t="s">
        <v>3771</v>
      </c>
      <c r="E3582" s="107">
        <v>6.416666666666667</v>
      </c>
      <c r="F3582" s="27" t="s">
        <v>9</v>
      </c>
      <c r="G3582" s="29" t="s">
        <v>8146</v>
      </c>
      <c r="H3582" s="110" t="s">
        <v>7743</v>
      </c>
    </row>
    <row r="3583" spans="1:8" ht="17.25" customHeight="1">
      <c r="A3583" s="27" t="s">
        <v>16876</v>
      </c>
      <c r="B3583" s="33" t="s">
        <v>9352</v>
      </c>
      <c r="C3583" s="35" t="s">
        <v>191</v>
      </c>
      <c r="D3583" s="28" t="s">
        <v>3772</v>
      </c>
      <c r="E3583" s="107">
        <v>7.9666666666666668</v>
      </c>
      <c r="F3583" s="27" t="s">
        <v>9</v>
      </c>
      <c r="G3583" s="29" t="s">
        <v>8146</v>
      </c>
      <c r="H3583" s="110" t="s">
        <v>7744</v>
      </c>
    </row>
    <row r="3584" spans="1:8" ht="17.25" customHeight="1">
      <c r="A3584" s="27" t="s">
        <v>16876</v>
      </c>
      <c r="B3584" s="33" t="s">
        <v>9352</v>
      </c>
      <c r="C3584" s="35" t="s">
        <v>191</v>
      </c>
      <c r="D3584" s="28" t="s">
        <v>3773</v>
      </c>
      <c r="E3584" s="107">
        <v>7.2166666666666668</v>
      </c>
      <c r="F3584" s="27" t="s">
        <v>9</v>
      </c>
      <c r="G3584" s="29" t="s">
        <v>8146</v>
      </c>
      <c r="H3584" s="110" t="s">
        <v>7745</v>
      </c>
    </row>
    <row r="3585" spans="1:8" ht="17.25" customHeight="1">
      <c r="A3585" s="27" t="s">
        <v>16876</v>
      </c>
      <c r="B3585" s="33" t="s">
        <v>9352</v>
      </c>
      <c r="C3585" s="35" t="s">
        <v>191</v>
      </c>
      <c r="D3585" s="28" t="s">
        <v>3774</v>
      </c>
      <c r="E3585" s="107">
        <v>5.9833333333333334</v>
      </c>
      <c r="F3585" s="27" t="s">
        <v>9</v>
      </c>
      <c r="G3585" s="29" t="s">
        <v>8146</v>
      </c>
      <c r="H3585" s="110" t="s">
        <v>7746</v>
      </c>
    </row>
    <row r="3586" spans="1:8" ht="17.25" customHeight="1">
      <c r="A3586" s="27" t="s">
        <v>16876</v>
      </c>
      <c r="B3586" s="33" t="s">
        <v>9352</v>
      </c>
      <c r="C3586" s="35" t="s">
        <v>191</v>
      </c>
      <c r="D3586" s="28" t="s">
        <v>3775</v>
      </c>
      <c r="E3586" s="107">
        <v>7.9333333333333336</v>
      </c>
      <c r="F3586" s="27" t="s">
        <v>9</v>
      </c>
      <c r="G3586" s="29" t="s">
        <v>8146</v>
      </c>
      <c r="H3586" s="110" t="s">
        <v>7747</v>
      </c>
    </row>
    <row r="3587" spans="1:8" ht="17.25" customHeight="1">
      <c r="A3587" s="27" t="s">
        <v>16876</v>
      </c>
      <c r="B3587" s="33" t="s">
        <v>9352</v>
      </c>
      <c r="C3587" s="35" t="s">
        <v>191</v>
      </c>
      <c r="D3587" s="28" t="s">
        <v>3776</v>
      </c>
      <c r="E3587" s="107">
        <v>7.666666666666667</v>
      </c>
      <c r="F3587" s="27" t="s">
        <v>9</v>
      </c>
      <c r="G3587" s="29" t="s">
        <v>8146</v>
      </c>
      <c r="H3587" s="110" t="s">
        <v>7748</v>
      </c>
    </row>
    <row r="3588" spans="1:8" ht="17.25" customHeight="1">
      <c r="A3588" s="27" t="s">
        <v>16876</v>
      </c>
      <c r="B3588" s="33" t="s">
        <v>9352</v>
      </c>
      <c r="C3588" s="35" t="s">
        <v>191</v>
      </c>
      <c r="D3588" s="28" t="s">
        <v>3777</v>
      </c>
      <c r="E3588" s="107">
        <v>7.2</v>
      </c>
      <c r="F3588" s="27" t="s">
        <v>9</v>
      </c>
      <c r="G3588" s="29" t="s">
        <v>8146</v>
      </c>
      <c r="H3588" s="110" t="s">
        <v>7749</v>
      </c>
    </row>
    <row r="3589" spans="1:8" ht="17.25" customHeight="1">
      <c r="A3589" s="27" t="s">
        <v>16876</v>
      </c>
      <c r="B3589" s="33" t="s">
        <v>9352</v>
      </c>
      <c r="C3589" s="35" t="s">
        <v>191</v>
      </c>
      <c r="D3589" s="28" t="s">
        <v>3778</v>
      </c>
      <c r="E3589" s="107">
        <v>7.6</v>
      </c>
      <c r="F3589" s="27" t="s">
        <v>9</v>
      </c>
      <c r="G3589" s="29" t="s">
        <v>8146</v>
      </c>
      <c r="H3589" s="110" t="s">
        <v>7750</v>
      </c>
    </row>
    <row r="3590" spans="1:8" ht="17.25" customHeight="1">
      <c r="A3590" s="27" t="s">
        <v>13</v>
      </c>
      <c r="B3590" s="33" t="s">
        <v>9367</v>
      </c>
      <c r="C3590" s="35" t="s">
        <v>192</v>
      </c>
      <c r="D3590" s="28" t="s">
        <v>3779</v>
      </c>
      <c r="E3590" s="107">
        <v>7.666666666666667</v>
      </c>
      <c r="F3590" s="27" t="s">
        <v>9</v>
      </c>
      <c r="G3590" s="29" t="s">
        <v>8146</v>
      </c>
      <c r="H3590" s="110" t="s">
        <v>7751</v>
      </c>
    </row>
    <row r="3591" spans="1:8" ht="17.25" customHeight="1">
      <c r="A3591" s="27" t="s">
        <v>13</v>
      </c>
      <c r="B3591" s="33" t="s">
        <v>9367</v>
      </c>
      <c r="C3591" s="35" t="s">
        <v>192</v>
      </c>
      <c r="D3591" s="28" t="s">
        <v>3780</v>
      </c>
      <c r="E3591" s="107">
        <v>7.3</v>
      </c>
      <c r="F3591" s="27" t="s">
        <v>9</v>
      </c>
      <c r="G3591" s="29" t="s">
        <v>8146</v>
      </c>
      <c r="H3591" s="110" t="s">
        <v>7752</v>
      </c>
    </row>
    <row r="3592" spans="1:8" ht="17.25" customHeight="1">
      <c r="A3592" s="27" t="s">
        <v>13</v>
      </c>
      <c r="B3592" s="33" t="s">
        <v>9367</v>
      </c>
      <c r="C3592" s="35" t="s">
        <v>192</v>
      </c>
      <c r="D3592" s="28" t="s">
        <v>3781</v>
      </c>
      <c r="E3592" s="107">
        <v>7.2333333333333334</v>
      </c>
      <c r="F3592" s="27" t="s">
        <v>9</v>
      </c>
      <c r="G3592" s="29" t="s">
        <v>8146</v>
      </c>
      <c r="H3592" s="110" t="s">
        <v>7753</v>
      </c>
    </row>
    <row r="3593" spans="1:8" ht="17.25" customHeight="1">
      <c r="A3593" s="27" t="s">
        <v>13</v>
      </c>
      <c r="B3593" s="33" t="s">
        <v>9367</v>
      </c>
      <c r="C3593" s="35" t="s">
        <v>192</v>
      </c>
      <c r="D3593" s="28" t="s">
        <v>3782</v>
      </c>
      <c r="E3593" s="107">
        <v>6.4666666666666668</v>
      </c>
      <c r="F3593" s="27" t="s">
        <v>9</v>
      </c>
      <c r="G3593" s="29" t="s">
        <v>8146</v>
      </c>
      <c r="H3593" s="110" t="s">
        <v>7754</v>
      </c>
    </row>
    <row r="3594" spans="1:8" ht="17.25" customHeight="1">
      <c r="A3594" s="27" t="s">
        <v>13</v>
      </c>
      <c r="B3594" s="33" t="s">
        <v>9367</v>
      </c>
      <c r="C3594" s="35" t="s">
        <v>192</v>
      </c>
      <c r="D3594" s="28" t="s">
        <v>3783</v>
      </c>
      <c r="E3594" s="107">
        <v>7.4833333333333334</v>
      </c>
      <c r="F3594" s="27" t="s">
        <v>9</v>
      </c>
      <c r="G3594" s="29" t="s">
        <v>8146</v>
      </c>
      <c r="H3594" s="110" t="s">
        <v>7755</v>
      </c>
    </row>
    <row r="3595" spans="1:8" ht="17.25" customHeight="1">
      <c r="A3595" s="27" t="s">
        <v>13</v>
      </c>
      <c r="B3595" s="33" t="s">
        <v>9367</v>
      </c>
      <c r="C3595" s="35" t="s">
        <v>192</v>
      </c>
      <c r="D3595" s="28" t="s">
        <v>3784</v>
      </c>
      <c r="E3595" s="107">
        <v>6.583333333333333</v>
      </c>
      <c r="F3595" s="27" t="s">
        <v>9</v>
      </c>
      <c r="G3595" s="29" t="s">
        <v>8146</v>
      </c>
      <c r="H3595" s="110" t="s">
        <v>7756</v>
      </c>
    </row>
    <row r="3596" spans="1:8" ht="17.25" customHeight="1">
      <c r="A3596" s="27" t="s">
        <v>13</v>
      </c>
      <c r="B3596" s="33" t="s">
        <v>9367</v>
      </c>
      <c r="C3596" s="35" t="s">
        <v>192</v>
      </c>
      <c r="D3596" s="28" t="s">
        <v>3785</v>
      </c>
      <c r="E3596" s="107">
        <v>7.8</v>
      </c>
      <c r="F3596" s="27" t="s">
        <v>9</v>
      </c>
      <c r="G3596" s="29" t="s">
        <v>8146</v>
      </c>
      <c r="H3596" s="110" t="s">
        <v>7757</v>
      </c>
    </row>
    <row r="3597" spans="1:8" ht="17.25" customHeight="1">
      <c r="A3597" s="27" t="s">
        <v>13</v>
      </c>
      <c r="B3597" s="33" t="s">
        <v>9367</v>
      </c>
      <c r="C3597" s="35" t="s">
        <v>192</v>
      </c>
      <c r="D3597" s="28" t="s">
        <v>3786</v>
      </c>
      <c r="E3597" s="107">
        <v>6.9833333333333334</v>
      </c>
      <c r="F3597" s="27" t="s">
        <v>9</v>
      </c>
      <c r="G3597" s="29" t="s">
        <v>8146</v>
      </c>
      <c r="H3597" s="110" t="s">
        <v>7758</v>
      </c>
    </row>
    <row r="3598" spans="1:8" ht="17.25" customHeight="1">
      <c r="A3598" s="27" t="s">
        <v>16881</v>
      </c>
      <c r="B3598" s="33" t="s">
        <v>9354</v>
      </c>
      <c r="C3598" s="35" t="s">
        <v>193</v>
      </c>
      <c r="D3598" s="28" t="s">
        <v>3787</v>
      </c>
      <c r="E3598" s="107">
        <v>7.1166666666666663</v>
      </c>
      <c r="F3598" s="27" t="s">
        <v>9</v>
      </c>
      <c r="G3598" s="29" t="s">
        <v>8146</v>
      </c>
      <c r="H3598" s="110" t="s">
        <v>7759</v>
      </c>
    </row>
    <row r="3599" spans="1:8" ht="17.25" customHeight="1">
      <c r="A3599" s="27" t="s">
        <v>16881</v>
      </c>
      <c r="B3599" s="33" t="s">
        <v>9354</v>
      </c>
      <c r="C3599" s="35" t="s">
        <v>193</v>
      </c>
      <c r="D3599" s="28" t="s">
        <v>3788</v>
      </c>
      <c r="E3599" s="107">
        <v>6.5666666666666664</v>
      </c>
      <c r="F3599" s="27" t="s">
        <v>9</v>
      </c>
      <c r="G3599" s="29" t="s">
        <v>8146</v>
      </c>
      <c r="H3599" s="110" t="s">
        <v>7760</v>
      </c>
    </row>
    <row r="3600" spans="1:8" ht="17.25" customHeight="1">
      <c r="A3600" s="27" t="s">
        <v>16881</v>
      </c>
      <c r="B3600" s="33" t="s">
        <v>9354</v>
      </c>
      <c r="C3600" s="35" t="s">
        <v>193</v>
      </c>
      <c r="D3600" s="28" t="s">
        <v>3789</v>
      </c>
      <c r="E3600" s="107">
        <v>5.65</v>
      </c>
      <c r="F3600" s="27" t="s">
        <v>9</v>
      </c>
      <c r="G3600" s="29" t="s">
        <v>8146</v>
      </c>
      <c r="H3600" s="110" t="s">
        <v>7761</v>
      </c>
    </row>
    <row r="3601" spans="1:8" ht="17.25" customHeight="1">
      <c r="A3601" s="27" t="s">
        <v>16881</v>
      </c>
      <c r="B3601" s="33" t="s">
        <v>9354</v>
      </c>
      <c r="C3601" s="35" t="s">
        <v>193</v>
      </c>
      <c r="D3601" s="28" t="s">
        <v>3790</v>
      </c>
      <c r="E3601" s="107">
        <v>7.083333333333333</v>
      </c>
      <c r="F3601" s="27" t="s">
        <v>9</v>
      </c>
      <c r="G3601" s="29" t="s">
        <v>8146</v>
      </c>
      <c r="H3601" s="110" t="s">
        <v>7762</v>
      </c>
    </row>
    <row r="3602" spans="1:8" ht="17.25" customHeight="1">
      <c r="A3602" s="27" t="s">
        <v>16881</v>
      </c>
      <c r="B3602" s="33" t="s">
        <v>9354</v>
      </c>
      <c r="C3602" s="35" t="s">
        <v>193</v>
      </c>
      <c r="D3602" s="28" t="s">
        <v>3791</v>
      </c>
      <c r="E3602" s="107">
        <v>7.05</v>
      </c>
      <c r="F3602" s="27" t="s">
        <v>9</v>
      </c>
      <c r="G3602" s="29" t="s">
        <v>8146</v>
      </c>
      <c r="H3602" s="110" t="s">
        <v>7763</v>
      </c>
    </row>
    <row r="3603" spans="1:8" ht="17.25" customHeight="1">
      <c r="A3603" s="27" t="s">
        <v>16881</v>
      </c>
      <c r="B3603" s="33" t="s">
        <v>9354</v>
      </c>
      <c r="C3603" s="35" t="s">
        <v>193</v>
      </c>
      <c r="D3603" s="28" t="s">
        <v>3792</v>
      </c>
      <c r="E3603" s="107">
        <v>6.3666666666666663</v>
      </c>
      <c r="F3603" s="27" t="s">
        <v>9</v>
      </c>
      <c r="G3603" s="29" t="s">
        <v>8146</v>
      </c>
      <c r="H3603" s="110" t="s">
        <v>7764</v>
      </c>
    </row>
    <row r="3604" spans="1:8" ht="17.25" customHeight="1">
      <c r="A3604" s="27" t="s">
        <v>16881</v>
      </c>
      <c r="B3604" s="33" t="s">
        <v>9354</v>
      </c>
      <c r="C3604" s="35" t="s">
        <v>193</v>
      </c>
      <c r="D3604" s="28" t="s">
        <v>3793</v>
      </c>
      <c r="E3604" s="107">
        <v>7.7166666666666668</v>
      </c>
      <c r="F3604" s="27" t="s">
        <v>9</v>
      </c>
      <c r="G3604" s="29" t="s">
        <v>8146</v>
      </c>
      <c r="H3604" s="110" t="s">
        <v>7765</v>
      </c>
    </row>
    <row r="3605" spans="1:8" ht="17.25" customHeight="1">
      <c r="A3605" s="27" t="s">
        <v>16881</v>
      </c>
      <c r="B3605" s="33" t="s">
        <v>9354</v>
      </c>
      <c r="C3605" s="35" t="s">
        <v>193</v>
      </c>
      <c r="D3605" s="28" t="s">
        <v>3794</v>
      </c>
      <c r="E3605" s="107">
        <v>6.1166666666666663</v>
      </c>
      <c r="F3605" s="27" t="s">
        <v>9</v>
      </c>
      <c r="G3605" s="29" t="s">
        <v>8146</v>
      </c>
      <c r="H3605" s="110" t="s">
        <v>7766</v>
      </c>
    </row>
    <row r="3606" spans="1:8" ht="17.25" customHeight="1">
      <c r="A3606" s="27" t="s">
        <v>16881</v>
      </c>
      <c r="B3606" s="33" t="s">
        <v>9354</v>
      </c>
      <c r="C3606" s="35" t="s">
        <v>193</v>
      </c>
      <c r="D3606" s="28" t="s">
        <v>3795</v>
      </c>
      <c r="E3606" s="107">
        <v>7.2333333333333334</v>
      </c>
      <c r="F3606" s="27" t="s">
        <v>9</v>
      </c>
      <c r="G3606" s="29" t="s">
        <v>8146</v>
      </c>
      <c r="H3606" s="110" t="s">
        <v>7767</v>
      </c>
    </row>
    <row r="3607" spans="1:8" ht="17.25" customHeight="1">
      <c r="A3607" s="27" t="s">
        <v>16881</v>
      </c>
      <c r="B3607" s="33" t="s">
        <v>9354</v>
      </c>
      <c r="C3607" s="35" t="s">
        <v>193</v>
      </c>
      <c r="D3607" s="28" t="s">
        <v>3796</v>
      </c>
      <c r="E3607" s="107">
        <v>6.7166666666666668</v>
      </c>
      <c r="F3607" s="27" t="s">
        <v>9</v>
      </c>
      <c r="G3607" s="29" t="s">
        <v>8146</v>
      </c>
      <c r="H3607" s="110" t="s">
        <v>7768</v>
      </c>
    </row>
    <row r="3608" spans="1:8" ht="17.25" customHeight="1">
      <c r="A3608" s="27" t="s">
        <v>16881</v>
      </c>
      <c r="B3608" s="33" t="s">
        <v>9354</v>
      </c>
      <c r="C3608" s="35" t="s">
        <v>193</v>
      </c>
      <c r="D3608" s="28" t="s">
        <v>3797</v>
      </c>
      <c r="E3608" s="107">
        <v>6.7166666666666668</v>
      </c>
      <c r="F3608" s="27" t="s">
        <v>9</v>
      </c>
      <c r="G3608" s="29" t="s">
        <v>8146</v>
      </c>
      <c r="H3608" s="110" t="s">
        <v>7769</v>
      </c>
    </row>
    <row r="3609" spans="1:8" ht="17.25" customHeight="1">
      <c r="A3609" s="27" t="s">
        <v>29</v>
      </c>
      <c r="B3609" s="33" t="s">
        <v>23</v>
      </c>
      <c r="C3609" s="35" t="s">
        <v>194</v>
      </c>
      <c r="D3609" s="28" t="s">
        <v>3798</v>
      </c>
      <c r="E3609" s="107">
        <v>7.5666666666666664</v>
      </c>
      <c r="F3609" s="27" t="s">
        <v>9</v>
      </c>
      <c r="G3609" s="29" t="s">
        <v>8146</v>
      </c>
      <c r="H3609" s="110" t="s">
        <v>7770</v>
      </c>
    </row>
    <row r="3610" spans="1:8" ht="17.25" customHeight="1">
      <c r="A3610" s="27" t="s">
        <v>29</v>
      </c>
      <c r="B3610" s="33" t="s">
        <v>23</v>
      </c>
      <c r="C3610" s="35" t="s">
        <v>194</v>
      </c>
      <c r="D3610" s="28" t="s">
        <v>3799</v>
      </c>
      <c r="E3610" s="107">
        <v>6.3666666666666663</v>
      </c>
      <c r="F3610" s="27" t="s">
        <v>9</v>
      </c>
      <c r="G3610" s="29" t="s">
        <v>8146</v>
      </c>
      <c r="H3610" s="110" t="s">
        <v>7771</v>
      </c>
    </row>
    <row r="3611" spans="1:8" ht="17.25" customHeight="1">
      <c r="A3611" s="27" t="s">
        <v>29</v>
      </c>
      <c r="B3611" s="33" t="s">
        <v>23</v>
      </c>
      <c r="C3611" s="35" t="s">
        <v>194</v>
      </c>
      <c r="D3611" s="28" t="s">
        <v>3800</v>
      </c>
      <c r="E3611" s="107">
        <v>7.0666666666666664</v>
      </c>
      <c r="F3611" s="27" t="s">
        <v>9</v>
      </c>
      <c r="G3611" s="29" t="s">
        <v>8146</v>
      </c>
      <c r="H3611" s="110" t="s">
        <v>7772</v>
      </c>
    </row>
    <row r="3612" spans="1:8" ht="17.25" customHeight="1">
      <c r="A3612" s="27" t="s">
        <v>29</v>
      </c>
      <c r="B3612" s="33" t="s">
        <v>23</v>
      </c>
      <c r="C3612" s="35" t="s">
        <v>194</v>
      </c>
      <c r="D3612" s="28" t="s">
        <v>3801</v>
      </c>
      <c r="E3612" s="107">
        <v>6.4833333333333334</v>
      </c>
      <c r="F3612" s="27" t="s">
        <v>9</v>
      </c>
      <c r="G3612" s="29" t="s">
        <v>8146</v>
      </c>
      <c r="H3612" s="110" t="s">
        <v>7773</v>
      </c>
    </row>
    <row r="3613" spans="1:8" ht="17.25" customHeight="1">
      <c r="A3613" s="27" t="s">
        <v>29</v>
      </c>
      <c r="B3613" s="33" t="s">
        <v>23</v>
      </c>
      <c r="C3613" s="35" t="s">
        <v>194</v>
      </c>
      <c r="D3613" s="28" t="s">
        <v>3802</v>
      </c>
      <c r="E3613" s="107">
        <v>6.833333333333333</v>
      </c>
      <c r="F3613" s="27" t="s">
        <v>9</v>
      </c>
      <c r="G3613" s="29" t="s">
        <v>8146</v>
      </c>
      <c r="H3613" s="110" t="s">
        <v>7774</v>
      </c>
    </row>
    <row r="3614" spans="1:8" ht="17.25" customHeight="1">
      <c r="A3614" s="27" t="s">
        <v>29</v>
      </c>
      <c r="B3614" s="33" t="s">
        <v>23</v>
      </c>
      <c r="C3614" s="35" t="s">
        <v>194</v>
      </c>
      <c r="D3614" s="28" t="s">
        <v>3803</v>
      </c>
      <c r="E3614" s="107">
        <v>6.5333333333333332</v>
      </c>
      <c r="F3614" s="27" t="s">
        <v>9</v>
      </c>
      <c r="G3614" s="29" t="s">
        <v>8146</v>
      </c>
      <c r="H3614" s="110" t="s">
        <v>7775</v>
      </c>
    </row>
    <row r="3615" spans="1:8" ht="17.25" customHeight="1">
      <c r="A3615" s="27" t="s">
        <v>29</v>
      </c>
      <c r="B3615" s="33" t="s">
        <v>23</v>
      </c>
      <c r="C3615" s="35" t="s">
        <v>194</v>
      </c>
      <c r="D3615" s="28" t="s">
        <v>3804</v>
      </c>
      <c r="E3615" s="107">
        <v>6.55</v>
      </c>
      <c r="F3615" s="27" t="s">
        <v>9</v>
      </c>
      <c r="G3615" s="29" t="s">
        <v>8146</v>
      </c>
      <c r="H3615" s="110" t="s">
        <v>7776</v>
      </c>
    </row>
    <row r="3616" spans="1:8" ht="17.25" customHeight="1">
      <c r="A3616" s="27" t="s">
        <v>29</v>
      </c>
      <c r="B3616" s="33" t="s">
        <v>23</v>
      </c>
      <c r="C3616" s="35" t="s">
        <v>194</v>
      </c>
      <c r="D3616" s="28" t="s">
        <v>3805</v>
      </c>
      <c r="E3616" s="107">
        <v>6.7833333333333332</v>
      </c>
      <c r="F3616" s="27" t="s">
        <v>9</v>
      </c>
      <c r="G3616" s="29" t="s">
        <v>8146</v>
      </c>
      <c r="H3616" s="110" t="s">
        <v>7777</v>
      </c>
    </row>
    <row r="3617" spans="1:8" ht="17.25" customHeight="1">
      <c r="A3617" s="27" t="s">
        <v>29</v>
      </c>
      <c r="B3617" s="33" t="s">
        <v>23</v>
      </c>
      <c r="C3617" s="35" t="s">
        <v>194</v>
      </c>
      <c r="D3617" s="28" t="s">
        <v>3806</v>
      </c>
      <c r="E3617" s="107">
        <v>6.416666666666667</v>
      </c>
      <c r="F3617" s="27" t="s">
        <v>9</v>
      </c>
      <c r="G3617" s="29" t="s">
        <v>8146</v>
      </c>
      <c r="H3617" s="110" t="s">
        <v>7778</v>
      </c>
    </row>
    <row r="3618" spans="1:8" ht="17.25" customHeight="1">
      <c r="A3618" s="27" t="s">
        <v>29</v>
      </c>
      <c r="B3618" s="33" t="s">
        <v>23</v>
      </c>
      <c r="C3618" s="35" t="s">
        <v>194</v>
      </c>
      <c r="D3618" s="28" t="s">
        <v>3807</v>
      </c>
      <c r="E3618" s="107">
        <v>5.65</v>
      </c>
      <c r="F3618" s="27" t="s">
        <v>9</v>
      </c>
      <c r="G3618" s="29" t="s">
        <v>8146</v>
      </c>
      <c r="H3618" s="110" t="s">
        <v>7779</v>
      </c>
    </row>
    <row r="3619" spans="1:8" ht="17.25" customHeight="1">
      <c r="A3619" s="27" t="s">
        <v>29</v>
      </c>
      <c r="B3619" s="33" t="s">
        <v>23</v>
      </c>
      <c r="C3619" s="35" t="s">
        <v>194</v>
      </c>
      <c r="D3619" s="28" t="s">
        <v>3808</v>
      </c>
      <c r="E3619" s="107">
        <v>5.333333333333333</v>
      </c>
      <c r="F3619" s="27" t="s">
        <v>9</v>
      </c>
      <c r="G3619" s="29" t="s">
        <v>8146</v>
      </c>
      <c r="H3619" s="110" t="s">
        <v>7780</v>
      </c>
    </row>
    <row r="3620" spans="1:8" ht="17.25" customHeight="1">
      <c r="A3620" s="27" t="s">
        <v>29</v>
      </c>
      <c r="B3620" s="33" t="s">
        <v>23</v>
      </c>
      <c r="C3620" s="35" t="s">
        <v>194</v>
      </c>
      <c r="D3620" s="28" t="s">
        <v>3809</v>
      </c>
      <c r="E3620" s="107">
        <v>6.8666666666666663</v>
      </c>
      <c r="F3620" s="27" t="s">
        <v>9</v>
      </c>
      <c r="G3620" s="29" t="s">
        <v>8146</v>
      </c>
      <c r="H3620" s="110" t="s">
        <v>7781</v>
      </c>
    </row>
    <row r="3621" spans="1:8" ht="17.25" customHeight="1">
      <c r="A3621" s="27" t="s">
        <v>29</v>
      </c>
      <c r="B3621" s="33" t="s">
        <v>23</v>
      </c>
      <c r="C3621" s="35" t="s">
        <v>194</v>
      </c>
      <c r="D3621" s="28" t="s">
        <v>3810</v>
      </c>
      <c r="E3621" s="107">
        <v>6.05</v>
      </c>
      <c r="F3621" s="27" t="s">
        <v>9</v>
      </c>
      <c r="G3621" s="29" t="s">
        <v>8146</v>
      </c>
      <c r="H3621" s="110" t="s">
        <v>7782</v>
      </c>
    </row>
    <row r="3622" spans="1:8" ht="17.25" customHeight="1">
      <c r="A3622" s="27" t="s">
        <v>29</v>
      </c>
      <c r="B3622" s="33" t="s">
        <v>23</v>
      </c>
      <c r="C3622" s="35" t="s">
        <v>194</v>
      </c>
      <c r="D3622" s="28" t="s">
        <v>3811</v>
      </c>
      <c r="E3622" s="107">
        <v>6.9833333333333334</v>
      </c>
      <c r="F3622" s="27" t="s">
        <v>9</v>
      </c>
      <c r="G3622" s="29" t="s">
        <v>8146</v>
      </c>
      <c r="H3622" s="110" t="s">
        <v>7783</v>
      </c>
    </row>
    <row r="3623" spans="1:8" ht="17.25" customHeight="1">
      <c r="A3623" s="27" t="s">
        <v>29</v>
      </c>
      <c r="B3623" s="33" t="s">
        <v>23</v>
      </c>
      <c r="C3623" s="35" t="s">
        <v>194</v>
      </c>
      <c r="D3623" s="28" t="s">
        <v>3812</v>
      </c>
      <c r="E3623" s="107">
        <v>6.2666666666666666</v>
      </c>
      <c r="F3623" s="27" t="s">
        <v>9</v>
      </c>
      <c r="G3623" s="29" t="s">
        <v>8146</v>
      </c>
      <c r="H3623" s="110" t="s">
        <v>7784</v>
      </c>
    </row>
    <row r="3624" spans="1:8" ht="17.25" customHeight="1">
      <c r="A3624" s="27" t="s">
        <v>16876</v>
      </c>
      <c r="B3624" s="33" t="s">
        <v>9352</v>
      </c>
      <c r="C3624" s="35" t="s">
        <v>65</v>
      </c>
      <c r="D3624" s="28" t="s">
        <v>3813</v>
      </c>
      <c r="E3624" s="107">
        <v>7.5</v>
      </c>
      <c r="F3624" s="27" t="s">
        <v>9</v>
      </c>
      <c r="G3624" s="29" t="s">
        <v>8146</v>
      </c>
      <c r="H3624" s="110" t="s">
        <v>7785</v>
      </c>
    </row>
    <row r="3625" spans="1:8" ht="17.25" customHeight="1">
      <c r="A3625" s="27" t="s">
        <v>16876</v>
      </c>
      <c r="B3625" s="33" t="s">
        <v>9352</v>
      </c>
      <c r="C3625" s="35" t="s">
        <v>65</v>
      </c>
      <c r="D3625" s="28" t="s">
        <v>3814</v>
      </c>
      <c r="E3625" s="107">
        <v>6.45</v>
      </c>
      <c r="F3625" s="27" t="s">
        <v>9</v>
      </c>
      <c r="G3625" s="29" t="s">
        <v>8146</v>
      </c>
      <c r="H3625" s="110" t="s">
        <v>7786</v>
      </c>
    </row>
    <row r="3626" spans="1:8" ht="17.25" customHeight="1">
      <c r="A3626" s="27" t="s">
        <v>16876</v>
      </c>
      <c r="B3626" s="33" t="s">
        <v>9352</v>
      </c>
      <c r="C3626" s="35" t="s">
        <v>65</v>
      </c>
      <c r="D3626" s="28" t="s">
        <v>3815</v>
      </c>
      <c r="E3626" s="107">
        <v>6.833333333333333</v>
      </c>
      <c r="F3626" s="27" t="s">
        <v>9</v>
      </c>
      <c r="G3626" s="29" t="s">
        <v>8146</v>
      </c>
      <c r="H3626" s="110" t="s">
        <v>7787</v>
      </c>
    </row>
    <row r="3627" spans="1:8" ht="17.25" customHeight="1">
      <c r="A3627" s="27" t="s">
        <v>16876</v>
      </c>
      <c r="B3627" s="33" t="s">
        <v>9352</v>
      </c>
      <c r="C3627" s="35" t="s">
        <v>65</v>
      </c>
      <c r="D3627" s="28" t="s">
        <v>3816</v>
      </c>
      <c r="E3627" s="107">
        <v>6.833333333333333</v>
      </c>
      <c r="F3627" s="27" t="s">
        <v>9</v>
      </c>
      <c r="G3627" s="29" t="s">
        <v>8146</v>
      </c>
      <c r="H3627" s="110" t="s">
        <v>7788</v>
      </c>
    </row>
    <row r="3628" spans="1:8" ht="17.25" customHeight="1">
      <c r="A3628" s="27" t="s">
        <v>16876</v>
      </c>
      <c r="B3628" s="33" t="s">
        <v>9352</v>
      </c>
      <c r="C3628" s="35" t="s">
        <v>65</v>
      </c>
      <c r="D3628" s="28" t="s">
        <v>3817</v>
      </c>
      <c r="E3628" s="107">
        <v>7.9</v>
      </c>
      <c r="F3628" s="27" t="s">
        <v>9</v>
      </c>
      <c r="G3628" s="29" t="s">
        <v>8146</v>
      </c>
      <c r="H3628" s="110" t="s">
        <v>7789</v>
      </c>
    </row>
    <row r="3629" spans="1:8" ht="17.25" customHeight="1">
      <c r="A3629" s="27" t="s">
        <v>16876</v>
      </c>
      <c r="B3629" s="33" t="s">
        <v>9352</v>
      </c>
      <c r="C3629" s="35" t="s">
        <v>65</v>
      </c>
      <c r="D3629" s="28" t="s">
        <v>3818</v>
      </c>
      <c r="E3629" s="107">
        <v>7.4666666666666668</v>
      </c>
      <c r="F3629" s="27" t="s">
        <v>9</v>
      </c>
      <c r="G3629" s="29" t="s">
        <v>8146</v>
      </c>
      <c r="H3629" s="110" t="s">
        <v>7790</v>
      </c>
    </row>
    <row r="3630" spans="1:8" ht="17.25" customHeight="1">
      <c r="A3630" s="27" t="s">
        <v>16876</v>
      </c>
      <c r="B3630" s="33" t="s">
        <v>9352</v>
      </c>
      <c r="C3630" s="35" t="s">
        <v>65</v>
      </c>
      <c r="D3630" s="28" t="s">
        <v>3819</v>
      </c>
      <c r="E3630" s="107">
        <v>6.45</v>
      </c>
      <c r="F3630" s="27" t="s">
        <v>9</v>
      </c>
      <c r="G3630" s="29" t="s">
        <v>8146</v>
      </c>
      <c r="H3630" s="110" t="s">
        <v>7791</v>
      </c>
    </row>
    <row r="3631" spans="1:8" ht="17.25" customHeight="1">
      <c r="A3631" s="27" t="s">
        <v>16876</v>
      </c>
      <c r="B3631" s="33" t="s">
        <v>9352</v>
      </c>
      <c r="C3631" s="35" t="s">
        <v>65</v>
      </c>
      <c r="D3631" s="28" t="s">
        <v>3820</v>
      </c>
      <c r="E3631" s="107">
        <v>6.8166666666666664</v>
      </c>
      <c r="F3631" s="27" t="s">
        <v>9</v>
      </c>
      <c r="G3631" s="29" t="s">
        <v>8146</v>
      </c>
      <c r="H3631" s="110" t="s">
        <v>7792</v>
      </c>
    </row>
    <row r="3632" spans="1:8" ht="17.25" customHeight="1">
      <c r="A3632" s="27" t="s">
        <v>16876</v>
      </c>
      <c r="B3632" s="33" t="s">
        <v>9352</v>
      </c>
      <c r="C3632" s="35" t="s">
        <v>65</v>
      </c>
      <c r="D3632" s="28" t="s">
        <v>3821</v>
      </c>
      <c r="E3632" s="107">
        <v>7.8833333333333337</v>
      </c>
      <c r="F3632" s="27" t="s">
        <v>9</v>
      </c>
      <c r="G3632" s="29" t="s">
        <v>8146</v>
      </c>
      <c r="H3632" s="110" t="s">
        <v>7793</v>
      </c>
    </row>
    <row r="3633" spans="1:8" ht="17.25" customHeight="1">
      <c r="A3633" s="27" t="s">
        <v>16876</v>
      </c>
      <c r="B3633" s="33" t="s">
        <v>9352</v>
      </c>
      <c r="C3633" s="35" t="s">
        <v>65</v>
      </c>
      <c r="D3633" s="28" t="s">
        <v>3822</v>
      </c>
      <c r="E3633" s="107">
        <v>7.7166666666666668</v>
      </c>
      <c r="F3633" s="27" t="s">
        <v>9</v>
      </c>
      <c r="G3633" s="29" t="s">
        <v>8146</v>
      </c>
      <c r="H3633" s="110" t="s">
        <v>7794</v>
      </c>
    </row>
    <row r="3634" spans="1:8" ht="17.25" customHeight="1">
      <c r="A3634" s="27" t="s">
        <v>16876</v>
      </c>
      <c r="B3634" s="33" t="s">
        <v>9352</v>
      </c>
      <c r="C3634" s="35" t="s">
        <v>65</v>
      </c>
      <c r="D3634" s="28" t="s">
        <v>3823</v>
      </c>
      <c r="E3634" s="107">
        <v>7.5166666666666666</v>
      </c>
      <c r="F3634" s="27" t="s">
        <v>9</v>
      </c>
      <c r="G3634" s="29" t="s">
        <v>8146</v>
      </c>
      <c r="H3634" s="110" t="s">
        <v>7795</v>
      </c>
    </row>
    <row r="3635" spans="1:8" ht="17.25" customHeight="1">
      <c r="A3635" s="27" t="s">
        <v>16876</v>
      </c>
      <c r="B3635" s="33" t="s">
        <v>9352</v>
      </c>
      <c r="C3635" s="35" t="s">
        <v>65</v>
      </c>
      <c r="D3635" s="28" t="s">
        <v>3824</v>
      </c>
      <c r="E3635" s="107">
        <v>6.833333333333333</v>
      </c>
      <c r="F3635" s="27" t="s">
        <v>9</v>
      </c>
      <c r="G3635" s="29" t="s">
        <v>8146</v>
      </c>
      <c r="H3635" s="110" t="s">
        <v>7796</v>
      </c>
    </row>
    <row r="3636" spans="1:8" ht="17.25" customHeight="1">
      <c r="A3636" s="27" t="s">
        <v>16876</v>
      </c>
      <c r="B3636" s="33" t="s">
        <v>9352</v>
      </c>
      <c r="C3636" s="35" t="s">
        <v>65</v>
      </c>
      <c r="D3636" s="28" t="s">
        <v>3825</v>
      </c>
      <c r="E3636" s="107">
        <v>7.333333333333333</v>
      </c>
      <c r="F3636" s="27" t="s">
        <v>9</v>
      </c>
      <c r="G3636" s="29" t="s">
        <v>8146</v>
      </c>
      <c r="H3636" s="110" t="s">
        <v>7797</v>
      </c>
    </row>
    <row r="3637" spans="1:8" ht="17.25" customHeight="1">
      <c r="A3637" s="27" t="s">
        <v>16876</v>
      </c>
      <c r="B3637" s="33" t="s">
        <v>9352</v>
      </c>
      <c r="C3637" s="35" t="s">
        <v>65</v>
      </c>
      <c r="D3637" s="28" t="s">
        <v>3826</v>
      </c>
      <c r="E3637" s="107">
        <v>6.75</v>
      </c>
      <c r="F3637" s="27" t="s">
        <v>9</v>
      </c>
      <c r="G3637" s="29" t="s">
        <v>8146</v>
      </c>
      <c r="H3637" s="110" t="s">
        <v>7798</v>
      </c>
    </row>
    <row r="3638" spans="1:8" ht="17.25" customHeight="1">
      <c r="A3638" s="27" t="s">
        <v>16876</v>
      </c>
      <c r="B3638" s="33" t="s">
        <v>9352</v>
      </c>
      <c r="C3638" s="35" t="s">
        <v>65</v>
      </c>
      <c r="D3638" s="28" t="s">
        <v>3827</v>
      </c>
      <c r="E3638" s="107">
        <v>7.0666666666666664</v>
      </c>
      <c r="F3638" s="27" t="s">
        <v>9</v>
      </c>
      <c r="G3638" s="29" t="s">
        <v>8146</v>
      </c>
      <c r="H3638" s="110" t="s">
        <v>7799</v>
      </c>
    </row>
    <row r="3639" spans="1:8" ht="17.25" customHeight="1">
      <c r="A3639" s="27" t="s">
        <v>16876</v>
      </c>
      <c r="B3639" s="33" t="s">
        <v>9352</v>
      </c>
      <c r="C3639" s="35" t="s">
        <v>65</v>
      </c>
      <c r="D3639" s="28" t="s">
        <v>3828</v>
      </c>
      <c r="E3639" s="107">
        <v>7.6</v>
      </c>
      <c r="F3639" s="27" t="s">
        <v>9</v>
      </c>
      <c r="G3639" s="29" t="s">
        <v>8146</v>
      </c>
      <c r="H3639" s="110" t="s">
        <v>7800</v>
      </c>
    </row>
    <row r="3640" spans="1:8" ht="17.25" customHeight="1">
      <c r="A3640" s="27" t="s">
        <v>16876</v>
      </c>
      <c r="B3640" s="33" t="s">
        <v>9352</v>
      </c>
      <c r="C3640" s="35" t="s">
        <v>65</v>
      </c>
      <c r="D3640" s="28" t="s">
        <v>3829</v>
      </c>
      <c r="E3640" s="107">
        <v>7.35</v>
      </c>
      <c r="F3640" s="27" t="s">
        <v>9</v>
      </c>
      <c r="G3640" s="29" t="s">
        <v>8146</v>
      </c>
      <c r="H3640" s="110" t="s">
        <v>7801</v>
      </c>
    </row>
    <row r="3641" spans="1:8" ht="17.25" customHeight="1">
      <c r="A3641" s="27" t="s">
        <v>16876</v>
      </c>
      <c r="B3641" s="33" t="s">
        <v>9352</v>
      </c>
      <c r="C3641" s="35" t="s">
        <v>65</v>
      </c>
      <c r="D3641" s="28" t="s">
        <v>3830</v>
      </c>
      <c r="E3641" s="107">
        <v>7.2333333333333334</v>
      </c>
      <c r="F3641" s="27" t="s">
        <v>9</v>
      </c>
      <c r="G3641" s="29" t="s">
        <v>8146</v>
      </c>
      <c r="H3641" s="110" t="s">
        <v>7802</v>
      </c>
    </row>
    <row r="3642" spans="1:8" ht="17.25" customHeight="1">
      <c r="A3642" s="27" t="s">
        <v>16876</v>
      </c>
      <c r="B3642" s="33" t="s">
        <v>9352</v>
      </c>
      <c r="C3642" s="35" t="s">
        <v>65</v>
      </c>
      <c r="D3642" s="28" t="s">
        <v>3831</v>
      </c>
      <c r="E3642" s="107">
        <v>6.7333333333333334</v>
      </c>
      <c r="F3642" s="27" t="s">
        <v>9</v>
      </c>
      <c r="G3642" s="29" t="s">
        <v>8146</v>
      </c>
      <c r="H3642" s="110" t="s">
        <v>7803</v>
      </c>
    </row>
    <row r="3643" spans="1:8" ht="17.25" customHeight="1">
      <c r="A3643" s="27" t="s">
        <v>16876</v>
      </c>
      <c r="B3643" s="33" t="s">
        <v>9352</v>
      </c>
      <c r="C3643" s="35" t="s">
        <v>65</v>
      </c>
      <c r="D3643" s="28" t="s">
        <v>3832</v>
      </c>
      <c r="E3643" s="107">
        <v>6.3833333333333337</v>
      </c>
      <c r="F3643" s="27" t="s">
        <v>9</v>
      </c>
      <c r="G3643" s="29" t="s">
        <v>8146</v>
      </c>
      <c r="H3643" s="110" t="s">
        <v>4874</v>
      </c>
    </row>
    <row r="3644" spans="1:8" ht="17.25" customHeight="1">
      <c r="A3644" s="27" t="s">
        <v>16876</v>
      </c>
      <c r="B3644" s="33" t="s">
        <v>9352</v>
      </c>
      <c r="C3644" s="35" t="s">
        <v>65</v>
      </c>
      <c r="D3644" s="28" t="s">
        <v>3833</v>
      </c>
      <c r="E3644" s="107">
        <v>7.2833333333333332</v>
      </c>
      <c r="F3644" s="27" t="s">
        <v>9</v>
      </c>
      <c r="G3644" s="29" t="s">
        <v>8146</v>
      </c>
      <c r="H3644" s="110" t="s">
        <v>7804</v>
      </c>
    </row>
    <row r="3645" spans="1:8" ht="17.25" customHeight="1">
      <c r="A3645" s="27" t="s">
        <v>16876</v>
      </c>
      <c r="B3645" s="33" t="s">
        <v>9352</v>
      </c>
      <c r="C3645" s="35" t="s">
        <v>65</v>
      </c>
      <c r="D3645" s="28" t="s">
        <v>3834</v>
      </c>
      <c r="E3645" s="107">
        <v>6.583333333333333</v>
      </c>
      <c r="F3645" s="27" t="s">
        <v>9</v>
      </c>
      <c r="G3645" s="29" t="s">
        <v>8146</v>
      </c>
      <c r="H3645" s="110" t="s">
        <v>7805</v>
      </c>
    </row>
    <row r="3646" spans="1:8" ht="17.25" customHeight="1">
      <c r="A3646" s="27" t="s">
        <v>16876</v>
      </c>
      <c r="B3646" s="33" t="s">
        <v>9352</v>
      </c>
      <c r="C3646" s="35" t="s">
        <v>65</v>
      </c>
      <c r="D3646" s="28" t="s">
        <v>3835</v>
      </c>
      <c r="E3646" s="107">
        <v>7.0166666666666666</v>
      </c>
      <c r="F3646" s="27" t="s">
        <v>9</v>
      </c>
      <c r="G3646" s="29" t="s">
        <v>8146</v>
      </c>
      <c r="H3646" s="110" t="s">
        <v>7806</v>
      </c>
    </row>
    <row r="3647" spans="1:8" ht="17.25" customHeight="1">
      <c r="A3647" s="27" t="s">
        <v>16876</v>
      </c>
      <c r="B3647" s="33" t="s">
        <v>9352</v>
      </c>
      <c r="C3647" s="35" t="s">
        <v>65</v>
      </c>
      <c r="D3647" s="28" t="s">
        <v>3836</v>
      </c>
      <c r="E3647" s="107">
        <v>7.2833333333333332</v>
      </c>
      <c r="F3647" s="27" t="s">
        <v>9</v>
      </c>
      <c r="G3647" s="29" t="s">
        <v>8146</v>
      </c>
      <c r="H3647" s="110" t="s">
        <v>7807</v>
      </c>
    </row>
    <row r="3648" spans="1:8" ht="17.25" customHeight="1">
      <c r="A3648" s="27" t="s">
        <v>16876</v>
      </c>
      <c r="B3648" s="33" t="s">
        <v>9352</v>
      </c>
      <c r="C3648" s="35" t="s">
        <v>65</v>
      </c>
      <c r="D3648" s="28" t="s">
        <v>3837</v>
      </c>
      <c r="E3648" s="107">
        <v>7.1833333333333336</v>
      </c>
      <c r="F3648" s="27" t="s">
        <v>9</v>
      </c>
      <c r="G3648" s="29" t="s">
        <v>8146</v>
      </c>
      <c r="H3648" s="110" t="s">
        <v>7808</v>
      </c>
    </row>
    <row r="3649" spans="1:8" ht="17.25" customHeight="1">
      <c r="A3649" s="27" t="s">
        <v>16876</v>
      </c>
      <c r="B3649" s="33" t="s">
        <v>9352</v>
      </c>
      <c r="C3649" s="35" t="s">
        <v>65</v>
      </c>
      <c r="D3649" s="28" t="s">
        <v>3838</v>
      </c>
      <c r="E3649" s="107">
        <v>7.05</v>
      </c>
      <c r="F3649" s="27" t="s">
        <v>9</v>
      </c>
      <c r="G3649" s="29" t="s">
        <v>8146</v>
      </c>
      <c r="H3649" s="110" t="s">
        <v>7809</v>
      </c>
    </row>
    <row r="3650" spans="1:8" ht="17.25" customHeight="1">
      <c r="A3650" s="27" t="s">
        <v>16876</v>
      </c>
      <c r="B3650" s="33" t="s">
        <v>9352</v>
      </c>
      <c r="C3650" s="35" t="s">
        <v>65</v>
      </c>
      <c r="D3650" s="28" t="s">
        <v>3839</v>
      </c>
      <c r="E3650" s="107">
        <v>5.3666666666666663</v>
      </c>
      <c r="F3650" s="27" t="s">
        <v>9</v>
      </c>
      <c r="G3650" s="29" t="s">
        <v>8146</v>
      </c>
      <c r="H3650" s="110" t="s">
        <v>7810</v>
      </c>
    </row>
    <row r="3651" spans="1:8" ht="17.25" customHeight="1">
      <c r="A3651" s="27" t="s">
        <v>16876</v>
      </c>
      <c r="B3651" s="33" t="s">
        <v>9352</v>
      </c>
      <c r="C3651" s="35" t="s">
        <v>65</v>
      </c>
      <c r="D3651" s="28" t="s">
        <v>3840</v>
      </c>
      <c r="E3651" s="107">
        <v>6.333333333333333</v>
      </c>
      <c r="F3651" s="27" t="s">
        <v>9</v>
      </c>
      <c r="G3651" s="29" t="s">
        <v>8146</v>
      </c>
      <c r="H3651" s="110" t="s">
        <v>7811</v>
      </c>
    </row>
    <row r="3652" spans="1:8" ht="17.25" customHeight="1">
      <c r="A3652" s="27" t="s">
        <v>16876</v>
      </c>
      <c r="B3652" s="33" t="s">
        <v>9352</v>
      </c>
      <c r="C3652" s="35" t="s">
        <v>65</v>
      </c>
      <c r="D3652" s="28" t="s">
        <v>3841</v>
      </c>
      <c r="E3652" s="107">
        <v>5.8</v>
      </c>
      <c r="F3652" s="27" t="s">
        <v>9</v>
      </c>
      <c r="G3652" s="29" t="s">
        <v>8146</v>
      </c>
      <c r="H3652" s="110" t="s">
        <v>7812</v>
      </c>
    </row>
    <row r="3653" spans="1:8" ht="17.25" customHeight="1">
      <c r="A3653" s="27" t="s">
        <v>16876</v>
      </c>
      <c r="B3653" s="33" t="s">
        <v>9352</v>
      </c>
      <c r="C3653" s="35" t="s">
        <v>65</v>
      </c>
      <c r="D3653" s="28" t="s">
        <v>3842</v>
      </c>
      <c r="E3653" s="107">
        <v>7.6333333333333337</v>
      </c>
      <c r="F3653" s="27" t="s">
        <v>9</v>
      </c>
      <c r="G3653" s="29" t="s">
        <v>8146</v>
      </c>
      <c r="H3653" s="110" t="s">
        <v>7813</v>
      </c>
    </row>
    <row r="3654" spans="1:8" ht="17.25" customHeight="1">
      <c r="A3654" s="27" t="s">
        <v>16876</v>
      </c>
      <c r="B3654" s="33" t="s">
        <v>9352</v>
      </c>
      <c r="C3654" s="35" t="s">
        <v>65</v>
      </c>
      <c r="D3654" s="28" t="s">
        <v>3843</v>
      </c>
      <c r="E3654" s="107">
        <v>6.4333333333333336</v>
      </c>
      <c r="F3654" s="27" t="s">
        <v>9</v>
      </c>
      <c r="G3654" s="29" t="s">
        <v>8146</v>
      </c>
      <c r="H3654" s="110" t="s">
        <v>7814</v>
      </c>
    </row>
    <row r="3655" spans="1:8" ht="17.25" customHeight="1">
      <c r="A3655" s="27" t="s">
        <v>16876</v>
      </c>
      <c r="B3655" s="33" t="s">
        <v>9352</v>
      </c>
      <c r="C3655" s="35" t="s">
        <v>65</v>
      </c>
      <c r="D3655" s="28" t="s">
        <v>3844</v>
      </c>
      <c r="E3655" s="107">
        <v>5.9333333333333336</v>
      </c>
      <c r="F3655" s="27" t="s">
        <v>9</v>
      </c>
      <c r="G3655" s="29" t="s">
        <v>8146</v>
      </c>
      <c r="H3655" s="110" t="s">
        <v>7815</v>
      </c>
    </row>
    <row r="3656" spans="1:8" ht="17.25" customHeight="1">
      <c r="A3656" s="27" t="s">
        <v>16876</v>
      </c>
      <c r="B3656" s="33" t="s">
        <v>9352</v>
      </c>
      <c r="C3656" s="35" t="s">
        <v>65</v>
      </c>
      <c r="D3656" s="28" t="s">
        <v>3845</v>
      </c>
      <c r="E3656" s="107">
        <v>6.4833333333333334</v>
      </c>
      <c r="F3656" s="27" t="s">
        <v>9</v>
      </c>
      <c r="G3656" s="29" t="s">
        <v>8146</v>
      </c>
      <c r="H3656" s="110" t="s">
        <v>7816</v>
      </c>
    </row>
    <row r="3657" spans="1:8" ht="17.25" customHeight="1">
      <c r="A3657" s="27" t="s">
        <v>16876</v>
      </c>
      <c r="B3657" s="33" t="s">
        <v>9352</v>
      </c>
      <c r="C3657" s="35" t="s">
        <v>65</v>
      </c>
      <c r="D3657" s="28" t="s">
        <v>3846</v>
      </c>
      <c r="E3657" s="107">
        <v>5.916666666666667</v>
      </c>
      <c r="F3657" s="27" t="s">
        <v>9</v>
      </c>
      <c r="G3657" s="29" t="s">
        <v>8146</v>
      </c>
      <c r="H3657" s="110" t="s">
        <v>7817</v>
      </c>
    </row>
    <row r="3658" spans="1:8" ht="17.25" customHeight="1">
      <c r="A3658" s="27" t="s">
        <v>16876</v>
      </c>
      <c r="B3658" s="33" t="s">
        <v>9352</v>
      </c>
      <c r="C3658" s="35" t="s">
        <v>65</v>
      </c>
      <c r="D3658" s="28" t="s">
        <v>3847</v>
      </c>
      <c r="E3658" s="107">
        <v>5.9</v>
      </c>
      <c r="F3658" s="27" t="s">
        <v>9</v>
      </c>
      <c r="G3658" s="29" t="s">
        <v>8146</v>
      </c>
      <c r="H3658" s="110" t="s">
        <v>7818</v>
      </c>
    </row>
    <row r="3659" spans="1:8" ht="17.25" customHeight="1">
      <c r="A3659" s="27" t="s">
        <v>16876</v>
      </c>
      <c r="B3659" s="33" t="s">
        <v>9352</v>
      </c>
      <c r="C3659" s="35" t="s">
        <v>65</v>
      </c>
      <c r="D3659" s="28" t="s">
        <v>3848</v>
      </c>
      <c r="E3659" s="107">
        <v>5.6166666666666663</v>
      </c>
      <c r="F3659" s="27" t="s">
        <v>9</v>
      </c>
      <c r="G3659" s="29" t="s">
        <v>8146</v>
      </c>
      <c r="H3659" s="110" t="s">
        <v>7819</v>
      </c>
    </row>
    <row r="3660" spans="1:8" ht="17.25" customHeight="1">
      <c r="A3660" s="27" t="s">
        <v>16876</v>
      </c>
      <c r="B3660" s="33" t="s">
        <v>9352</v>
      </c>
      <c r="C3660" s="35" t="s">
        <v>65</v>
      </c>
      <c r="D3660" s="28" t="s">
        <v>3849</v>
      </c>
      <c r="E3660" s="107">
        <v>4.6333333333333337</v>
      </c>
      <c r="F3660" s="27" t="s">
        <v>9</v>
      </c>
      <c r="G3660" s="29" t="s">
        <v>8146</v>
      </c>
      <c r="H3660" s="110" t="s">
        <v>7820</v>
      </c>
    </row>
    <row r="3661" spans="1:8" ht="17.25" customHeight="1">
      <c r="A3661" s="27" t="s">
        <v>16876</v>
      </c>
      <c r="B3661" s="33" t="s">
        <v>9352</v>
      </c>
      <c r="C3661" s="35" t="s">
        <v>65</v>
      </c>
      <c r="D3661" s="28" t="s">
        <v>3850</v>
      </c>
      <c r="E3661" s="107">
        <v>6.3166666666666664</v>
      </c>
      <c r="F3661" s="27" t="s">
        <v>9</v>
      </c>
      <c r="G3661" s="29" t="s">
        <v>8146</v>
      </c>
      <c r="H3661" s="110" t="s">
        <v>7821</v>
      </c>
    </row>
    <row r="3662" spans="1:8" ht="17.25" customHeight="1">
      <c r="A3662" s="27" t="s">
        <v>16876</v>
      </c>
      <c r="B3662" s="33" t="s">
        <v>9352</v>
      </c>
      <c r="C3662" s="35" t="s">
        <v>65</v>
      </c>
      <c r="D3662" s="28" t="s">
        <v>3851</v>
      </c>
      <c r="E3662" s="107">
        <v>5.4833333333333334</v>
      </c>
      <c r="F3662" s="27" t="s">
        <v>9</v>
      </c>
      <c r="G3662" s="29" t="s">
        <v>8146</v>
      </c>
      <c r="H3662" s="110" t="s">
        <v>7822</v>
      </c>
    </row>
    <row r="3663" spans="1:8" ht="17.25" customHeight="1">
      <c r="A3663" s="27" t="s">
        <v>16876</v>
      </c>
      <c r="B3663" s="33" t="s">
        <v>9352</v>
      </c>
      <c r="C3663" s="35" t="s">
        <v>65</v>
      </c>
      <c r="D3663" s="28" t="s">
        <v>3852</v>
      </c>
      <c r="E3663" s="107">
        <v>6.4833333333333334</v>
      </c>
      <c r="F3663" s="27" t="s">
        <v>9</v>
      </c>
      <c r="G3663" s="29" t="s">
        <v>8146</v>
      </c>
      <c r="H3663" s="110" t="s">
        <v>7823</v>
      </c>
    </row>
    <row r="3664" spans="1:8" ht="17.25" customHeight="1">
      <c r="A3664" s="27" t="s">
        <v>16876</v>
      </c>
      <c r="B3664" s="33" t="s">
        <v>9352</v>
      </c>
      <c r="C3664" s="35" t="s">
        <v>65</v>
      </c>
      <c r="D3664" s="28" t="s">
        <v>3853</v>
      </c>
      <c r="E3664" s="107">
        <v>6.1</v>
      </c>
      <c r="F3664" s="27" t="s">
        <v>9</v>
      </c>
      <c r="G3664" s="29" t="s">
        <v>8146</v>
      </c>
      <c r="H3664" s="110" t="s">
        <v>7824</v>
      </c>
    </row>
    <row r="3665" spans="1:8" ht="17.25" customHeight="1">
      <c r="A3665" s="27" t="s">
        <v>16876</v>
      </c>
      <c r="B3665" s="33" t="s">
        <v>9352</v>
      </c>
      <c r="C3665" s="35" t="s">
        <v>65</v>
      </c>
      <c r="D3665" s="28" t="s">
        <v>3854</v>
      </c>
      <c r="E3665" s="107">
        <v>6.55</v>
      </c>
      <c r="F3665" s="27" t="s">
        <v>9</v>
      </c>
      <c r="G3665" s="29" t="s">
        <v>8146</v>
      </c>
      <c r="H3665" s="110" t="s">
        <v>7825</v>
      </c>
    </row>
    <row r="3666" spans="1:8" ht="17.25" customHeight="1">
      <c r="A3666" s="27" t="s">
        <v>16876</v>
      </c>
      <c r="B3666" s="33" t="s">
        <v>9352</v>
      </c>
      <c r="C3666" s="35" t="s">
        <v>65</v>
      </c>
      <c r="D3666" s="28" t="s">
        <v>3855</v>
      </c>
      <c r="E3666" s="107">
        <v>7.7833333333333332</v>
      </c>
      <c r="F3666" s="27" t="s">
        <v>9</v>
      </c>
      <c r="G3666" s="29" t="s">
        <v>8146</v>
      </c>
      <c r="H3666" s="110" t="s">
        <v>7826</v>
      </c>
    </row>
    <row r="3667" spans="1:8" ht="17.25" customHeight="1">
      <c r="A3667" s="27" t="s">
        <v>16876</v>
      </c>
      <c r="B3667" s="33" t="s">
        <v>9352</v>
      </c>
      <c r="C3667" s="35" t="s">
        <v>65</v>
      </c>
      <c r="D3667" s="28" t="s">
        <v>3856</v>
      </c>
      <c r="E3667" s="107">
        <v>6.8</v>
      </c>
      <c r="F3667" s="27" t="s">
        <v>9</v>
      </c>
      <c r="G3667" s="29" t="s">
        <v>8146</v>
      </c>
      <c r="H3667" s="110" t="s">
        <v>7827</v>
      </c>
    </row>
    <row r="3668" spans="1:8" ht="17.25" customHeight="1">
      <c r="A3668" s="27" t="s">
        <v>16876</v>
      </c>
      <c r="B3668" s="33" t="s">
        <v>9352</v>
      </c>
      <c r="C3668" s="35" t="s">
        <v>65</v>
      </c>
      <c r="D3668" s="28" t="s">
        <v>3857</v>
      </c>
      <c r="E3668" s="107">
        <v>5.2333333333333334</v>
      </c>
      <c r="F3668" s="27" t="s">
        <v>9</v>
      </c>
      <c r="G3668" s="29" t="s">
        <v>8146</v>
      </c>
      <c r="H3668" s="110" t="s">
        <v>7828</v>
      </c>
    </row>
    <row r="3669" spans="1:8" ht="17.25" customHeight="1">
      <c r="A3669" s="27" t="s">
        <v>16876</v>
      </c>
      <c r="B3669" s="33" t="s">
        <v>9352</v>
      </c>
      <c r="C3669" s="35" t="s">
        <v>65</v>
      </c>
      <c r="D3669" s="28" t="s">
        <v>3858</v>
      </c>
      <c r="E3669" s="107">
        <v>6.2166666666666668</v>
      </c>
      <c r="F3669" s="27" t="s">
        <v>9</v>
      </c>
      <c r="G3669" s="29" t="s">
        <v>8146</v>
      </c>
      <c r="H3669" s="110" t="s">
        <v>7829</v>
      </c>
    </row>
    <row r="3670" spans="1:8" ht="17.25" customHeight="1">
      <c r="A3670" s="27" t="s">
        <v>16876</v>
      </c>
      <c r="B3670" s="33" t="s">
        <v>9352</v>
      </c>
      <c r="C3670" s="35" t="s">
        <v>65</v>
      </c>
      <c r="D3670" s="28" t="s">
        <v>3859</v>
      </c>
      <c r="E3670" s="107">
        <v>6.083333333333333</v>
      </c>
      <c r="F3670" s="27" t="s">
        <v>9</v>
      </c>
      <c r="G3670" s="29" t="s">
        <v>8146</v>
      </c>
      <c r="H3670" s="110" t="s">
        <v>7830</v>
      </c>
    </row>
    <row r="3671" spans="1:8" ht="17.25" customHeight="1">
      <c r="A3671" s="27" t="s">
        <v>16876</v>
      </c>
      <c r="B3671" s="33" t="s">
        <v>9352</v>
      </c>
      <c r="C3671" s="35" t="s">
        <v>65</v>
      </c>
      <c r="D3671" s="28" t="s">
        <v>3860</v>
      </c>
      <c r="E3671" s="107">
        <v>6.9833333333333334</v>
      </c>
      <c r="F3671" s="27" t="s">
        <v>9</v>
      </c>
      <c r="G3671" s="29" t="s">
        <v>8146</v>
      </c>
      <c r="H3671" s="110" t="s">
        <v>7831</v>
      </c>
    </row>
    <row r="3672" spans="1:8" ht="17.25" customHeight="1">
      <c r="A3672" s="27" t="s">
        <v>16876</v>
      </c>
      <c r="B3672" s="33" t="s">
        <v>9352</v>
      </c>
      <c r="C3672" s="35" t="s">
        <v>65</v>
      </c>
      <c r="D3672" s="28" t="s">
        <v>3861</v>
      </c>
      <c r="E3672" s="107">
        <v>6.3166666666666664</v>
      </c>
      <c r="F3672" s="27" t="s">
        <v>9</v>
      </c>
      <c r="G3672" s="29" t="s">
        <v>8146</v>
      </c>
      <c r="H3672" s="110" t="s">
        <v>7832</v>
      </c>
    </row>
    <row r="3673" spans="1:8" ht="17.25" customHeight="1">
      <c r="A3673" s="27" t="s">
        <v>16876</v>
      </c>
      <c r="B3673" s="33" t="s">
        <v>9352</v>
      </c>
      <c r="C3673" s="35" t="s">
        <v>65</v>
      </c>
      <c r="D3673" s="28" t="s">
        <v>3862</v>
      </c>
      <c r="E3673" s="107">
        <v>6.0666666666666664</v>
      </c>
      <c r="F3673" s="27" t="s">
        <v>9</v>
      </c>
      <c r="G3673" s="29" t="s">
        <v>8146</v>
      </c>
      <c r="H3673" s="110" t="s">
        <v>7833</v>
      </c>
    </row>
    <row r="3674" spans="1:8" ht="17.25" customHeight="1">
      <c r="A3674" s="27" t="s">
        <v>16876</v>
      </c>
      <c r="B3674" s="33" t="s">
        <v>9352</v>
      </c>
      <c r="C3674" s="35" t="s">
        <v>65</v>
      </c>
      <c r="D3674" s="28" t="s">
        <v>3863</v>
      </c>
      <c r="E3674" s="107">
        <v>6.6333333333333337</v>
      </c>
      <c r="F3674" s="27" t="s">
        <v>9</v>
      </c>
      <c r="G3674" s="29" t="s">
        <v>8146</v>
      </c>
      <c r="H3674" s="110" t="s">
        <v>7834</v>
      </c>
    </row>
    <row r="3675" spans="1:8" ht="17.25" customHeight="1">
      <c r="A3675" s="27" t="s">
        <v>16876</v>
      </c>
      <c r="B3675" s="33" t="s">
        <v>9352</v>
      </c>
      <c r="C3675" s="35" t="s">
        <v>65</v>
      </c>
      <c r="D3675" s="28" t="s">
        <v>3864</v>
      </c>
      <c r="E3675" s="107">
        <v>5.6333333333333337</v>
      </c>
      <c r="F3675" s="27" t="s">
        <v>9</v>
      </c>
      <c r="G3675" s="29" t="s">
        <v>8146</v>
      </c>
      <c r="H3675" s="110" t="s">
        <v>7835</v>
      </c>
    </row>
    <row r="3676" spans="1:8" ht="17.25" customHeight="1">
      <c r="A3676" s="27" t="s">
        <v>16876</v>
      </c>
      <c r="B3676" s="33" t="s">
        <v>9352</v>
      </c>
      <c r="C3676" s="35" t="s">
        <v>65</v>
      </c>
      <c r="D3676" s="28" t="s">
        <v>3865</v>
      </c>
      <c r="E3676" s="107">
        <v>5.2833333333333332</v>
      </c>
      <c r="F3676" s="27" t="s">
        <v>9</v>
      </c>
      <c r="G3676" s="29" t="s">
        <v>8146</v>
      </c>
      <c r="H3676" s="110" t="s">
        <v>7836</v>
      </c>
    </row>
    <row r="3677" spans="1:8" ht="17.25" customHeight="1">
      <c r="A3677" s="27" t="s">
        <v>16876</v>
      </c>
      <c r="B3677" s="33" t="s">
        <v>9352</v>
      </c>
      <c r="C3677" s="35" t="s">
        <v>65</v>
      </c>
      <c r="D3677" s="28" t="s">
        <v>3866</v>
      </c>
      <c r="E3677" s="107">
        <v>6.2833333333333332</v>
      </c>
      <c r="F3677" s="27" t="s">
        <v>9</v>
      </c>
      <c r="G3677" s="29" t="s">
        <v>8146</v>
      </c>
      <c r="H3677" s="110" t="s">
        <v>7837</v>
      </c>
    </row>
    <row r="3678" spans="1:8" ht="17.25" customHeight="1">
      <c r="A3678" s="27" t="s">
        <v>16876</v>
      </c>
      <c r="B3678" s="33" t="s">
        <v>9352</v>
      </c>
      <c r="C3678" s="35" t="s">
        <v>65</v>
      </c>
      <c r="D3678" s="28" t="s">
        <v>3867</v>
      </c>
      <c r="E3678" s="107">
        <v>6.05</v>
      </c>
      <c r="F3678" s="27" t="s">
        <v>9</v>
      </c>
      <c r="G3678" s="29" t="s">
        <v>8146</v>
      </c>
      <c r="H3678" s="110" t="s">
        <v>7838</v>
      </c>
    </row>
    <row r="3679" spans="1:8" ht="17.25" customHeight="1">
      <c r="A3679" s="27" t="s">
        <v>16876</v>
      </c>
      <c r="B3679" s="33" t="s">
        <v>9352</v>
      </c>
      <c r="C3679" s="35" t="s">
        <v>65</v>
      </c>
      <c r="D3679" s="28" t="s">
        <v>3868</v>
      </c>
      <c r="E3679" s="107">
        <v>5.8666666666666663</v>
      </c>
      <c r="F3679" s="27" t="s">
        <v>9</v>
      </c>
      <c r="G3679" s="29" t="s">
        <v>8146</v>
      </c>
      <c r="H3679" s="110" t="s">
        <v>7839</v>
      </c>
    </row>
    <row r="3680" spans="1:8" ht="17.25" customHeight="1">
      <c r="A3680" s="27" t="s">
        <v>16876</v>
      </c>
      <c r="B3680" s="33" t="s">
        <v>9352</v>
      </c>
      <c r="C3680" s="35" t="s">
        <v>65</v>
      </c>
      <c r="D3680" s="28" t="s">
        <v>3869</v>
      </c>
      <c r="E3680" s="107">
        <v>7.9</v>
      </c>
      <c r="F3680" s="27" t="s">
        <v>9</v>
      </c>
      <c r="G3680" s="29" t="s">
        <v>8146</v>
      </c>
      <c r="H3680" s="110" t="s">
        <v>7840</v>
      </c>
    </row>
    <row r="3681" spans="1:8" ht="17.25" customHeight="1">
      <c r="A3681" s="27" t="s">
        <v>16876</v>
      </c>
      <c r="B3681" s="33" t="s">
        <v>9352</v>
      </c>
      <c r="C3681" s="35" t="s">
        <v>65</v>
      </c>
      <c r="D3681" s="28" t="s">
        <v>3870</v>
      </c>
      <c r="E3681" s="107">
        <v>6.9333333333333336</v>
      </c>
      <c r="F3681" s="27" t="s">
        <v>9</v>
      </c>
      <c r="G3681" s="29" t="s">
        <v>8146</v>
      </c>
      <c r="H3681" s="110" t="s">
        <v>7841</v>
      </c>
    </row>
    <row r="3682" spans="1:8" ht="17.25" customHeight="1">
      <c r="A3682" s="27" t="s">
        <v>16876</v>
      </c>
      <c r="B3682" s="33" t="s">
        <v>9352</v>
      </c>
      <c r="C3682" s="35" t="s">
        <v>65</v>
      </c>
      <c r="D3682" s="28" t="s">
        <v>3871</v>
      </c>
      <c r="E3682" s="107">
        <v>6.3833333333333337</v>
      </c>
      <c r="F3682" s="27" t="s">
        <v>9</v>
      </c>
      <c r="G3682" s="29" t="s">
        <v>8146</v>
      </c>
      <c r="H3682" s="110" t="s">
        <v>7842</v>
      </c>
    </row>
    <row r="3683" spans="1:8" ht="17.25" customHeight="1">
      <c r="A3683" s="27" t="s">
        <v>16876</v>
      </c>
      <c r="B3683" s="33" t="s">
        <v>9352</v>
      </c>
      <c r="C3683" s="35" t="s">
        <v>65</v>
      </c>
      <c r="D3683" s="28" t="s">
        <v>3872</v>
      </c>
      <c r="E3683" s="107">
        <v>5.4</v>
      </c>
      <c r="F3683" s="27" t="s">
        <v>9</v>
      </c>
      <c r="G3683" s="29" t="s">
        <v>8146</v>
      </c>
      <c r="H3683" s="110" t="s">
        <v>7843</v>
      </c>
    </row>
    <row r="3684" spans="1:8" ht="17.25" customHeight="1">
      <c r="A3684" s="27" t="s">
        <v>16881</v>
      </c>
      <c r="B3684" s="33" t="s">
        <v>9356</v>
      </c>
      <c r="C3684" s="35" t="s">
        <v>195</v>
      </c>
      <c r="D3684" s="28" t="s">
        <v>3873</v>
      </c>
      <c r="E3684" s="107">
        <v>8</v>
      </c>
      <c r="F3684" s="27" t="s">
        <v>9</v>
      </c>
      <c r="G3684" s="29" t="s">
        <v>8146</v>
      </c>
      <c r="H3684" s="110" t="s">
        <v>7844</v>
      </c>
    </row>
    <row r="3685" spans="1:8" ht="17.25" customHeight="1">
      <c r="A3685" s="27" t="s">
        <v>13</v>
      </c>
      <c r="B3685" s="33" t="s">
        <v>9351</v>
      </c>
      <c r="C3685" s="35" t="s">
        <v>196</v>
      </c>
      <c r="D3685" s="28" t="s">
        <v>3874</v>
      </c>
      <c r="E3685" s="107">
        <v>6.4666666666666668</v>
      </c>
      <c r="F3685" s="27" t="s">
        <v>9</v>
      </c>
      <c r="G3685" s="29" t="s">
        <v>8146</v>
      </c>
      <c r="H3685" s="110" t="s">
        <v>7845</v>
      </c>
    </row>
    <row r="3686" spans="1:8" ht="17.25" customHeight="1">
      <c r="A3686" s="27" t="s">
        <v>16876</v>
      </c>
      <c r="B3686" s="33" t="s">
        <v>9352</v>
      </c>
      <c r="C3686" s="35" t="s">
        <v>197</v>
      </c>
      <c r="D3686" s="28" t="s">
        <v>3875</v>
      </c>
      <c r="E3686" s="107">
        <v>6.9</v>
      </c>
      <c r="F3686" s="27" t="s">
        <v>9</v>
      </c>
      <c r="G3686" s="29" t="s">
        <v>8146</v>
      </c>
      <c r="H3686" s="110" t="s">
        <v>7846</v>
      </c>
    </row>
    <row r="3687" spans="1:8" ht="17.25" customHeight="1">
      <c r="A3687" s="27" t="s">
        <v>22</v>
      </c>
      <c r="B3687" s="33" t="s">
        <v>9349</v>
      </c>
      <c r="C3687" s="35" t="s">
        <v>198</v>
      </c>
      <c r="D3687" s="28" t="s">
        <v>3876</v>
      </c>
      <c r="E3687" s="107">
        <v>7.9333333333333336</v>
      </c>
      <c r="F3687" s="27" t="s">
        <v>9</v>
      </c>
      <c r="G3687" s="29" t="s">
        <v>8146</v>
      </c>
      <c r="H3687" s="110" t="s">
        <v>7847</v>
      </c>
    </row>
    <row r="3688" spans="1:8" ht="17.25" customHeight="1">
      <c r="A3688" s="27" t="s">
        <v>13</v>
      </c>
      <c r="B3688" s="33" t="s">
        <v>9351</v>
      </c>
      <c r="C3688" s="35" t="s">
        <v>199</v>
      </c>
      <c r="D3688" s="28" t="s">
        <v>3877</v>
      </c>
      <c r="E3688" s="107">
        <v>5.15</v>
      </c>
      <c r="F3688" s="27" t="s">
        <v>9</v>
      </c>
      <c r="G3688" s="29" t="s">
        <v>8146</v>
      </c>
      <c r="H3688" s="110" t="s">
        <v>7848</v>
      </c>
    </row>
    <row r="3689" spans="1:8" ht="17.25" customHeight="1">
      <c r="A3689" s="27" t="s">
        <v>16876</v>
      </c>
      <c r="B3689" s="33" t="s">
        <v>9352</v>
      </c>
      <c r="C3689" s="35" t="s">
        <v>200</v>
      </c>
      <c r="D3689" s="28" t="s">
        <v>3878</v>
      </c>
      <c r="E3689" s="107">
        <v>5.1333333333333337</v>
      </c>
      <c r="F3689" s="27" t="s">
        <v>9</v>
      </c>
      <c r="G3689" s="29" t="s">
        <v>8146</v>
      </c>
      <c r="H3689" s="110" t="s">
        <v>7849</v>
      </c>
    </row>
    <row r="3690" spans="1:8" ht="17.25" customHeight="1">
      <c r="A3690" s="27" t="s">
        <v>16877</v>
      </c>
      <c r="B3690" s="33" t="s">
        <v>9349</v>
      </c>
      <c r="C3690" s="35" t="s">
        <v>201</v>
      </c>
      <c r="D3690" s="28" t="s">
        <v>3879</v>
      </c>
      <c r="E3690" s="107">
        <v>7.5333333333333332</v>
      </c>
      <c r="F3690" s="27" t="s">
        <v>9</v>
      </c>
      <c r="G3690" s="29" t="s">
        <v>8146</v>
      </c>
      <c r="H3690" s="110" t="s">
        <v>7850</v>
      </c>
    </row>
    <row r="3691" spans="1:8" ht="17.25" customHeight="1">
      <c r="A3691" s="27" t="s">
        <v>13</v>
      </c>
      <c r="B3691" s="33" t="s">
        <v>9353</v>
      </c>
      <c r="C3691" s="35" t="s">
        <v>202</v>
      </c>
      <c r="D3691" s="28" t="s">
        <v>3880</v>
      </c>
      <c r="E3691" s="107">
        <v>7.2</v>
      </c>
      <c r="F3691" s="27" t="s">
        <v>9</v>
      </c>
      <c r="G3691" s="29" t="s">
        <v>8146</v>
      </c>
      <c r="H3691" s="110" t="s">
        <v>7851</v>
      </c>
    </row>
    <row r="3692" spans="1:8" ht="17.25" customHeight="1">
      <c r="A3692" s="27" t="s">
        <v>13</v>
      </c>
      <c r="B3692" s="33" t="s">
        <v>9351</v>
      </c>
      <c r="C3692" s="35" t="s">
        <v>196</v>
      </c>
      <c r="D3692" s="28" t="s">
        <v>3881</v>
      </c>
      <c r="E3692" s="107">
        <v>5.8833333333333337</v>
      </c>
      <c r="F3692" s="27" t="s">
        <v>9</v>
      </c>
      <c r="G3692" s="29" t="s">
        <v>8146</v>
      </c>
      <c r="H3692" s="110" t="s">
        <v>7852</v>
      </c>
    </row>
    <row r="3693" spans="1:8" ht="17.25" customHeight="1">
      <c r="A3693" s="27" t="s">
        <v>13</v>
      </c>
      <c r="B3693" s="33" t="s">
        <v>9351</v>
      </c>
      <c r="C3693" s="35" t="s">
        <v>199</v>
      </c>
      <c r="D3693" s="28" t="s">
        <v>3882</v>
      </c>
      <c r="E3693" s="107">
        <v>5.5</v>
      </c>
      <c r="F3693" s="27" t="s">
        <v>9</v>
      </c>
      <c r="G3693" s="29" t="s">
        <v>8146</v>
      </c>
      <c r="H3693" s="110" t="s">
        <v>7853</v>
      </c>
    </row>
    <row r="3694" spans="1:8" ht="17.25" customHeight="1">
      <c r="A3694" s="27" t="s">
        <v>13</v>
      </c>
      <c r="B3694" s="33" t="s">
        <v>9351</v>
      </c>
      <c r="C3694" s="35" t="s">
        <v>196</v>
      </c>
      <c r="D3694" s="28" t="s">
        <v>3883</v>
      </c>
      <c r="E3694" s="107">
        <v>6.1333333333333337</v>
      </c>
      <c r="F3694" s="27" t="s">
        <v>9</v>
      </c>
      <c r="G3694" s="29" t="s">
        <v>8146</v>
      </c>
      <c r="H3694" s="110" t="s">
        <v>7854</v>
      </c>
    </row>
    <row r="3695" spans="1:8" ht="17.25" customHeight="1">
      <c r="A3695" s="27" t="s">
        <v>16876</v>
      </c>
      <c r="B3695" s="33" t="s">
        <v>9352</v>
      </c>
      <c r="C3695" s="35" t="s">
        <v>200</v>
      </c>
      <c r="D3695" s="28" t="s">
        <v>3884</v>
      </c>
      <c r="E3695" s="107">
        <v>5.416666666666667</v>
      </c>
      <c r="F3695" s="27" t="s">
        <v>9</v>
      </c>
      <c r="G3695" s="29" t="s">
        <v>8146</v>
      </c>
      <c r="H3695" s="110" t="s">
        <v>7855</v>
      </c>
    </row>
    <row r="3696" spans="1:8" ht="17.25" customHeight="1">
      <c r="A3696" s="27" t="s">
        <v>16876</v>
      </c>
      <c r="B3696" s="33" t="s">
        <v>9352</v>
      </c>
      <c r="C3696" s="35" t="s">
        <v>203</v>
      </c>
      <c r="D3696" s="28" t="s">
        <v>3885</v>
      </c>
      <c r="E3696" s="107">
        <v>7.8833333333333337</v>
      </c>
      <c r="F3696" s="27" t="s">
        <v>9</v>
      </c>
      <c r="G3696" s="29" t="s">
        <v>8146</v>
      </c>
      <c r="H3696" s="110" t="s">
        <v>7856</v>
      </c>
    </row>
    <row r="3697" spans="1:8" ht="17.25" customHeight="1">
      <c r="A3697" s="27" t="s">
        <v>16876</v>
      </c>
      <c r="B3697" s="33" t="s">
        <v>9352</v>
      </c>
      <c r="C3697" s="35" t="s">
        <v>197</v>
      </c>
      <c r="D3697" s="28" t="s">
        <v>3886</v>
      </c>
      <c r="E3697" s="107">
        <v>7.916666666666667</v>
      </c>
      <c r="F3697" s="27" t="s">
        <v>9</v>
      </c>
      <c r="G3697" s="29" t="s">
        <v>8146</v>
      </c>
      <c r="H3697" s="110" t="s">
        <v>7857</v>
      </c>
    </row>
    <row r="3698" spans="1:8" ht="17.25" customHeight="1">
      <c r="A3698" s="27" t="s">
        <v>16881</v>
      </c>
      <c r="B3698" s="33" t="s">
        <v>9356</v>
      </c>
      <c r="C3698" s="35" t="s">
        <v>195</v>
      </c>
      <c r="D3698" s="28" t="s">
        <v>3887</v>
      </c>
      <c r="E3698" s="107">
        <v>7.4666666666666668</v>
      </c>
      <c r="F3698" s="27" t="s">
        <v>9</v>
      </c>
      <c r="G3698" s="29" t="s">
        <v>8146</v>
      </c>
      <c r="H3698" s="110" t="s">
        <v>7858</v>
      </c>
    </row>
    <row r="3699" spans="1:8" ht="17.25" customHeight="1">
      <c r="A3699" s="27" t="s">
        <v>16881</v>
      </c>
      <c r="B3699" s="33" t="s">
        <v>9356</v>
      </c>
      <c r="C3699" s="35" t="s">
        <v>195</v>
      </c>
      <c r="D3699" s="28" t="s">
        <v>3888</v>
      </c>
      <c r="E3699" s="107">
        <v>6.55</v>
      </c>
      <c r="F3699" s="27" t="s">
        <v>9</v>
      </c>
      <c r="G3699" s="29" t="s">
        <v>8146</v>
      </c>
      <c r="H3699" s="110" t="s">
        <v>7859</v>
      </c>
    </row>
    <row r="3700" spans="1:8" ht="17.25" customHeight="1">
      <c r="A3700" s="27" t="s">
        <v>22</v>
      </c>
      <c r="B3700" s="33" t="s">
        <v>9349</v>
      </c>
      <c r="C3700" s="35" t="s">
        <v>198</v>
      </c>
      <c r="D3700" s="28" t="s">
        <v>3889</v>
      </c>
      <c r="E3700" s="107">
        <v>5.3666666666666663</v>
      </c>
      <c r="F3700" s="27" t="s">
        <v>9</v>
      </c>
      <c r="G3700" s="29" t="s">
        <v>8146</v>
      </c>
      <c r="H3700" s="110" t="s">
        <v>7860</v>
      </c>
    </row>
    <row r="3701" spans="1:8" ht="17.25" customHeight="1">
      <c r="A3701" s="27" t="s">
        <v>13</v>
      </c>
      <c r="B3701" s="33" t="s">
        <v>9351</v>
      </c>
      <c r="C3701" s="35" t="s">
        <v>199</v>
      </c>
      <c r="D3701" s="28" t="s">
        <v>3890</v>
      </c>
      <c r="E3701" s="107">
        <v>5.6</v>
      </c>
      <c r="F3701" s="27" t="s">
        <v>9</v>
      </c>
      <c r="G3701" s="29" t="s">
        <v>8146</v>
      </c>
      <c r="H3701" s="110" t="s">
        <v>7861</v>
      </c>
    </row>
    <row r="3702" spans="1:8" ht="17.25" customHeight="1">
      <c r="A3702" s="27" t="s">
        <v>13</v>
      </c>
      <c r="B3702" s="33" t="s">
        <v>9348</v>
      </c>
      <c r="C3702" s="35" t="s">
        <v>123</v>
      </c>
      <c r="D3702" s="28" t="s">
        <v>3891</v>
      </c>
      <c r="E3702" s="107">
        <v>6.8666666666666663</v>
      </c>
      <c r="F3702" s="27" t="s">
        <v>9</v>
      </c>
      <c r="G3702" s="29" t="s">
        <v>8146</v>
      </c>
      <c r="H3702" s="110" t="s">
        <v>7862</v>
      </c>
    </row>
    <row r="3703" spans="1:8" ht="17.25" customHeight="1">
      <c r="A3703" s="27" t="s">
        <v>13</v>
      </c>
      <c r="B3703" s="33" t="s">
        <v>9353</v>
      </c>
      <c r="C3703" s="35" t="s">
        <v>202</v>
      </c>
      <c r="D3703" s="28" t="s">
        <v>3892</v>
      </c>
      <c r="E3703" s="107">
        <v>7.8666666666666663</v>
      </c>
      <c r="F3703" s="27" t="s">
        <v>9</v>
      </c>
      <c r="G3703" s="29" t="s">
        <v>8146</v>
      </c>
      <c r="H3703" s="110" t="s">
        <v>7863</v>
      </c>
    </row>
    <row r="3704" spans="1:8" ht="17.25" customHeight="1">
      <c r="A3704" s="27" t="s">
        <v>16876</v>
      </c>
      <c r="B3704" s="33" t="s">
        <v>9352</v>
      </c>
      <c r="C3704" s="35" t="s">
        <v>200</v>
      </c>
      <c r="D3704" s="28" t="s">
        <v>3893</v>
      </c>
      <c r="E3704" s="107">
        <v>5.3</v>
      </c>
      <c r="F3704" s="27" t="s">
        <v>9</v>
      </c>
      <c r="G3704" s="29" t="s">
        <v>8146</v>
      </c>
      <c r="H3704" s="110" t="s">
        <v>7864</v>
      </c>
    </row>
    <row r="3705" spans="1:8" ht="17.25" customHeight="1">
      <c r="A3705" s="27" t="s">
        <v>13</v>
      </c>
      <c r="B3705" s="33" t="s">
        <v>9351</v>
      </c>
      <c r="C3705" s="35" t="s">
        <v>196</v>
      </c>
      <c r="D3705" s="28" t="s">
        <v>3894</v>
      </c>
      <c r="E3705" s="107">
        <v>6.916666666666667</v>
      </c>
      <c r="F3705" s="27" t="s">
        <v>9</v>
      </c>
      <c r="G3705" s="29" t="s">
        <v>8146</v>
      </c>
      <c r="H3705" s="110" t="s">
        <v>7865</v>
      </c>
    </row>
    <row r="3706" spans="1:8" ht="17.25" customHeight="1">
      <c r="A3706" s="27" t="s">
        <v>22</v>
      </c>
      <c r="B3706" s="33" t="s">
        <v>9349</v>
      </c>
      <c r="C3706" s="35" t="s">
        <v>198</v>
      </c>
      <c r="D3706" s="28" t="s">
        <v>3895</v>
      </c>
      <c r="E3706" s="107">
        <v>6.833333333333333</v>
      </c>
      <c r="F3706" s="27" t="s">
        <v>9</v>
      </c>
      <c r="G3706" s="29" t="s">
        <v>8146</v>
      </c>
      <c r="H3706" s="110" t="s">
        <v>7866</v>
      </c>
    </row>
    <row r="3707" spans="1:8" ht="17.25" customHeight="1">
      <c r="A3707" s="27" t="s">
        <v>16876</v>
      </c>
      <c r="B3707" s="33" t="s">
        <v>9352</v>
      </c>
      <c r="C3707" s="35" t="s">
        <v>197</v>
      </c>
      <c r="D3707" s="28" t="s">
        <v>3896</v>
      </c>
      <c r="E3707" s="107">
        <v>7.4833333333333334</v>
      </c>
      <c r="F3707" s="27" t="s">
        <v>9</v>
      </c>
      <c r="G3707" s="29" t="s">
        <v>8146</v>
      </c>
      <c r="H3707" s="110" t="s">
        <v>7867</v>
      </c>
    </row>
    <row r="3708" spans="1:8" ht="17.25" customHeight="1">
      <c r="A3708" s="27" t="s">
        <v>22</v>
      </c>
      <c r="B3708" s="33" t="s">
        <v>9349</v>
      </c>
      <c r="C3708" s="35" t="s">
        <v>201</v>
      </c>
      <c r="D3708" s="28" t="s">
        <v>3897</v>
      </c>
      <c r="E3708" s="107">
        <v>7</v>
      </c>
      <c r="F3708" s="27" t="s">
        <v>9</v>
      </c>
      <c r="G3708" s="29" t="s">
        <v>8146</v>
      </c>
      <c r="H3708" s="110" t="s">
        <v>7868</v>
      </c>
    </row>
    <row r="3709" spans="1:8" ht="17.25" customHeight="1">
      <c r="A3709" s="27" t="s">
        <v>16876</v>
      </c>
      <c r="B3709" s="33" t="s">
        <v>9352</v>
      </c>
      <c r="C3709" s="35" t="s">
        <v>203</v>
      </c>
      <c r="D3709" s="28" t="s">
        <v>3898</v>
      </c>
      <c r="E3709" s="107">
        <v>7.9666666666666668</v>
      </c>
      <c r="F3709" s="27" t="s">
        <v>9</v>
      </c>
      <c r="G3709" s="29" t="s">
        <v>8146</v>
      </c>
      <c r="H3709" s="110" t="s">
        <v>7869</v>
      </c>
    </row>
    <row r="3710" spans="1:8" ht="17.25" customHeight="1">
      <c r="A3710" s="27" t="s">
        <v>13</v>
      </c>
      <c r="B3710" s="33" t="s">
        <v>9351</v>
      </c>
      <c r="C3710" s="35" t="s">
        <v>196</v>
      </c>
      <c r="D3710" s="28" t="s">
        <v>3899</v>
      </c>
      <c r="E3710" s="107">
        <v>5.85</v>
      </c>
      <c r="F3710" s="27" t="s">
        <v>9</v>
      </c>
      <c r="G3710" s="29" t="s">
        <v>8146</v>
      </c>
      <c r="H3710" s="110" t="s">
        <v>7870</v>
      </c>
    </row>
    <row r="3711" spans="1:8" ht="17.25" customHeight="1">
      <c r="A3711" s="27" t="s">
        <v>22</v>
      </c>
      <c r="B3711" s="33" t="s">
        <v>9360</v>
      </c>
      <c r="C3711" s="35" t="s">
        <v>204</v>
      </c>
      <c r="D3711" s="28" t="s">
        <v>3900</v>
      </c>
      <c r="E3711" s="107">
        <v>6.05</v>
      </c>
      <c r="F3711" s="27" t="s">
        <v>9</v>
      </c>
      <c r="G3711" s="29" t="s">
        <v>8146</v>
      </c>
      <c r="H3711" s="110" t="s">
        <v>7871</v>
      </c>
    </row>
    <row r="3712" spans="1:8" ht="17.25" customHeight="1">
      <c r="A3712" s="27" t="s">
        <v>13</v>
      </c>
      <c r="B3712" s="33" t="s">
        <v>9348</v>
      </c>
      <c r="C3712" s="35" t="s">
        <v>123</v>
      </c>
      <c r="D3712" s="28" t="s">
        <v>3901</v>
      </c>
      <c r="E3712" s="107">
        <v>7.1333333333333337</v>
      </c>
      <c r="F3712" s="27" t="s">
        <v>9</v>
      </c>
      <c r="G3712" s="29" t="s">
        <v>8146</v>
      </c>
      <c r="H3712" s="110" t="s">
        <v>7872</v>
      </c>
    </row>
    <row r="3713" spans="1:8" ht="17.25" customHeight="1">
      <c r="A3713" s="27" t="s">
        <v>16881</v>
      </c>
      <c r="B3713" s="33" t="s">
        <v>9356</v>
      </c>
      <c r="C3713" s="35" t="s">
        <v>195</v>
      </c>
      <c r="D3713" s="28" t="s">
        <v>3902</v>
      </c>
      <c r="E3713" s="107">
        <v>6.4833333333333334</v>
      </c>
      <c r="F3713" s="27" t="s">
        <v>9</v>
      </c>
      <c r="G3713" s="29" t="s">
        <v>8146</v>
      </c>
      <c r="H3713" s="110" t="s">
        <v>7873</v>
      </c>
    </row>
    <row r="3714" spans="1:8" ht="17.25" customHeight="1">
      <c r="A3714" s="27" t="s">
        <v>13</v>
      </c>
      <c r="B3714" s="33" t="s">
        <v>9351</v>
      </c>
      <c r="C3714" s="35" t="s">
        <v>199</v>
      </c>
      <c r="D3714" s="28" t="s">
        <v>3903</v>
      </c>
      <c r="E3714" s="107">
        <v>5.7833333333333332</v>
      </c>
      <c r="F3714" s="27" t="s">
        <v>9</v>
      </c>
      <c r="G3714" s="29" t="s">
        <v>8146</v>
      </c>
      <c r="H3714" s="110" t="s">
        <v>7874</v>
      </c>
    </row>
    <row r="3715" spans="1:8" ht="17.25" customHeight="1">
      <c r="A3715" s="27" t="s">
        <v>16876</v>
      </c>
      <c r="B3715" s="33" t="s">
        <v>9352</v>
      </c>
      <c r="C3715" s="35" t="s">
        <v>200</v>
      </c>
      <c r="D3715" s="28" t="s">
        <v>3904</v>
      </c>
      <c r="E3715" s="107">
        <v>4.75</v>
      </c>
      <c r="F3715" s="27" t="s">
        <v>9</v>
      </c>
      <c r="G3715" s="29" t="s">
        <v>8146</v>
      </c>
      <c r="H3715" s="110" t="s">
        <v>7875</v>
      </c>
    </row>
    <row r="3716" spans="1:8" ht="17.25" customHeight="1">
      <c r="A3716" s="27" t="s">
        <v>13</v>
      </c>
      <c r="B3716" s="33" t="s">
        <v>9353</v>
      </c>
      <c r="C3716" s="35" t="s">
        <v>202</v>
      </c>
      <c r="D3716" s="28" t="s">
        <v>3905</v>
      </c>
      <c r="E3716" s="107">
        <v>7.7666666666666666</v>
      </c>
      <c r="F3716" s="27" t="s">
        <v>9</v>
      </c>
      <c r="G3716" s="29" t="s">
        <v>8146</v>
      </c>
      <c r="H3716" s="110" t="s">
        <v>7876</v>
      </c>
    </row>
    <row r="3717" spans="1:8" ht="17.25" customHeight="1">
      <c r="A3717" s="27" t="s">
        <v>16876</v>
      </c>
      <c r="B3717" s="33" t="s">
        <v>9352</v>
      </c>
      <c r="C3717" s="35" t="s">
        <v>197</v>
      </c>
      <c r="D3717" s="28" t="s">
        <v>3906</v>
      </c>
      <c r="E3717" s="107">
        <v>7.1166666666666663</v>
      </c>
      <c r="F3717" s="27" t="s">
        <v>9</v>
      </c>
      <c r="G3717" s="29" t="s">
        <v>8146</v>
      </c>
      <c r="H3717" s="110" t="s">
        <v>7877</v>
      </c>
    </row>
    <row r="3718" spans="1:8" ht="17.25" customHeight="1">
      <c r="A3718" s="27" t="s">
        <v>13</v>
      </c>
      <c r="B3718" s="33" t="s">
        <v>9351</v>
      </c>
      <c r="C3718" s="35" t="s">
        <v>196</v>
      </c>
      <c r="D3718" s="28" t="s">
        <v>3907</v>
      </c>
      <c r="E3718" s="107">
        <v>6.65</v>
      </c>
      <c r="F3718" s="27" t="s">
        <v>9</v>
      </c>
      <c r="G3718" s="29" t="s">
        <v>8146</v>
      </c>
      <c r="H3718" s="110" t="s">
        <v>7878</v>
      </c>
    </row>
    <row r="3719" spans="1:8" ht="17.25" customHeight="1">
      <c r="A3719" s="27" t="s">
        <v>22</v>
      </c>
      <c r="B3719" s="33" t="s">
        <v>9349</v>
      </c>
      <c r="C3719" s="35" t="s">
        <v>198</v>
      </c>
      <c r="D3719" s="28" t="s">
        <v>3908</v>
      </c>
      <c r="E3719" s="107">
        <v>8.0500000000000007</v>
      </c>
      <c r="F3719" s="27" t="s">
        <v>9</v>
      </c>
      <c r="G3719" s="29" t="s">
        <v>8146</v>
      </c>
      <c r="H3719" s="110" t="s">
        <v>7879</v>
      </c>
    </row>
    <row r="3720" spans="1:8" ht="17.25" customHeight="1">
      <c r="A3720" s="27" t="s">
        <v>13</v>
      </c>
      <c r="B3720" s="33" t="s">
        <v>9348</v>
      </c>
      <c r="C3720" s="35" t="s">
        <v>123</v>
      </c>
      <c r="D3720" s="28" t="s">
        <v>3909</v>
      </c>
      <c r="E3720" s="107">
        <v>6.9666666666666668</v>
      </c>
      <c r="F3720" s="27" t="s">
        <v>9</v>
      </c>
      <c r="G3720" s="29" t="s">
        <v>8146</v>
      </c>
      <c r="H3720" s="110" t="s">
        <v>7880</v>
      </c>
    </row>
    <row r="3721" spans="1:8" ht="17.25" customHeight="1">
      <c r="A3721" s="27" t="s">
        <v>13</v>
      </c>
      <c r="B3721" s="33" t="s">
        <v>9353</v>
      </c>
      <c r="C3721" s="35" t="s">
        <v>202</v>
      </c>
      <c r="D3721" s="28" t="s">
        <v>3910</v>
      </c>
      <c r="E3721" s="107">
        <v>7.7</v>
      </c>
      <c r="F3721" s="27" t="s">
        <v>9</v>
      </c>
      <c r="G3721" s="29" t="s">
        <v>8146</v>
      </c>
      <c r="H3721" s="110" t="s">
        <v>7881</v>
      </c>
    </row>
    <row r="3722" spans="1:8" ht="17.25" customHeight="1">
      <c r="A3722" s="27" t="s">
        <v>16881</v>
      </c>
      <c r="B3722" s="33" t="s">
        <v>9356</v>
      </c>
      <c r="C3722" s="35" t="s">
        <v>195</v>
      </c>
      <c r="D3722" s="28" t="s">
        <v>3911</v>
      </c>
      <c r="E3722" s="107">
        <v>6.75</v>
      </c>
      <c r="F3722" s="27" t="s">
        <v>9</v>
      </c>
      <c r="G3722" s="29" t="s">
        <v>8146</v>
      </c>
      <c r="H3722" s="110" t="s">
        <v>7882</v>
      </c>
    </row>
    <row r="3723" spans="1:8" ht="17.25" customHeight="1">
      <c r="A3723" s="27" t="s">
        <v>22</v>
      </c>
      <c r="B3723" s="33" t="s">
        <v>9349</v>
      </c>
      <c r="C3723" s="35" t="s">
        <v>201</v>
      </c>
      <c r="D3723" s="28" t="s">
        <v>3912</v>
      </c>
      <c r="E3723" s="107">
        <v>7.3666666666666663</v>
      </c>
      <c r="F3723" s="27" t="s">
        <v>9</v>
      </c>
      <c r="G3723" s="29" t="s">
        <v>8146</v>
      </c>
      <c r="H3723" s="110" t="s">
        <v>7883</v>
      </c>
    </row>
    <row r="3724" spans="1:8" ht="17.25" customHeight="1">
      <c r="A3724" s="27" t="s">
        <v>16876</v>
      </c>
      <c r="B3724" s="33" t="s">
        <v>9352</v>
      </c>
      <c r="C3724" s="35" t="s">
        <v>200</v>
      </c>
      <c r="D3724" s="28" t="s">
        <v>3913</v>
      </c>
      <c r="E3724" s="107">
        <v>6.2</v>
      </c>
      <c r="F3724" s="27" t="s">
        <v>9</v>
      </c>
      <c r="G3724" s="29" t="s">
        <v>8146</v>
      </c>
      <c r="H3724" s="110" t="s">
        <v>7884</v>
      </c>
    </row>
    <row r="3725" spans="1:8" ht="17.25" customHeight="1">
      <c r="A3725" s="27" t="s">
        <v>16876</v>
      </c>
      <c r="B3725" s="33" t="s">
        <v>9352</v>
      </c>
      <c r="C3725" s="35" t="s">
        <v>197</v>
      </c>
      <c r="D3725" s="28" t="s">
        <v>3914</v>
      </c>
      <c r="E3725" s="107">
        <v>7.1</v>
      </c>
      <c r="F3725" s="27" t="s">
        <v>9</v>
      </c>
      <c r="G3725" s="29" t="s">
        <v>8146</v>
      </c>
      <c r="H3725" s="110" t="s">
        <v>7885</v>
      </c>
    </row>
    <row r="3726" spans="1:8" ht="17.25" customHeight="1">
      <c r="A3726" s="27" t="s">
        <v>13</v>
      </c>
      <c r="B3726" s="33" t="s">
        <v>9351</v>
      </c>
      <c r="C3726" s="35" t="s">
        <v>199</v>
      </c>
      <c r="D3726" s="28" t="s">
        <v>3915</v>
      </c>
      <c r="E3726" s="107">
        <v>4.9833333333333334</v>
      </c>
      <c r="F3726" s="27" t="s">
        <v>9</v>
      </c>
      <c r="G3726" s="29" t="s">
        <v>8146</v>
      </c>
      <c r="H3726" s="110" t="s">
        <v>7886</v>
      </c>
    </row>
    <row r="3727" spans="1:8" ht="17.25" customHeight="1">
      <c r="A3727" s="27" t="s">
        <v>13</v>
      </c>
      <c r="B3727" s="33" t="s">
        <v>9351</v>
      </c>
      <c r="C3727" s="35" t="s">
        <v>196</v>
      </c>
      <c r="D3727" s="28" t="s">
        <v>3916</v>
      </c>
      <c r="E3727" s="107">
        <v>5.75</v>
      </c>
      <c r="F3727" s="27" t="s">
        <v>9</v>
      </c>
      <c r="G3727" s="29" t="s">
        <v>8146</v>
      </c>
      <c r="H3727" s="110" t="s">
        <v>7887</v>
      </c>
    </row>
    <row r="3728" spans="1:8" ht="17.25" customHeight="1">
      <c r="A3728" s="27" t="s">
        <v>22</v>
      </c>
      <c r="B3728" s="33" t="s">
        <v>9349</v>
      </c>
      <c r="C3728" s="35" t="s">
        <v>198</v>
      </c>
      <c r="D3728" s="28" t="s">
        <v>3917</v>
      </c>
      <c r="E3728" s="107">
        <v>5.9833333333333334</v>
      </c>
      <c r="F3728" s="27" t="s">
        <v>9</v>
      </c>
      <c r="G3728" s="29" t="s">
        <v>8146</v>
      </c>
      <c r="H3728" s="110" t="s">
        <v>7888</v>
      </c>
    </row>
    <row r="3729" spans="1:8" ht="17.25" customHeight="1">
      <c r="A3729" s="27" t="s">
        <v>13</v>
      </c>
      <c r="B3729" s="33" t="s">
        <v>9348</v>
      </c>
      <c r="C3729" s="35" t="s">
        <v>123</v>
      </c>
      <c r="D3729" s="28" t="s">
        <v>3918</v>
      </c>
      <c r="E3729" s="107">
        <v>7.666666666666667</v>
      </c>
      <c r="F3729" s="27" t="s">
        <v>9</v>
      </c>
      <c r="G3729" s="29" t="s">
        <v>8146</v>
      </c>
      <c r="H3729" s="110" t="s">
        <v>7889</v>
      </c>
    </row>
    <row r="3730" spans="1:8" ht="17.25" customHeight="1">
      <c r="A3730" s="27" t="s">
        <v>13</v>
      </c>
      <c r="B3730" s="33" t="s">
        <v>9353</v>
      </c>
      <c r="C3730" s="35" t="s">
        <v>202</v>
      </c>
      <c r="D3730" s="28" t="s">
        <v>3919</v>
      </c>
      <c r="E3730" s="107">
        <v>7.7333333333333334</v>
      </c>
      <c r="F3730" s="27" t="s">
        <v>9</v>
      </c>
      <c r="G3730" s="29" t="s">
        <v>8146</v>
      </c>
      <c r="H3730" s="110" t="s">
        <v>7890</v>
      </c>
    </row>
    <row r="3731" spans="1:8" ht="17.25" customHeight="1">
      <c r="A3731" s="27" t="s">
        <v>22</v>
      </c>
      <c r="B3731" s="33" t="s">
        <v>9360</v>
      </c>
      <c r="C3731" s="35" t="s">
        <v>204</v>
      </c>
      <c r="D3731" s="28" t="s">
        <v>3920</v>
      </c>
      <c r="E3731" s="107">
        <v>6.083333333333333</v>
      </c>
      <c r="F3731" s="27" t="s">
        <v>9</v>
      </c>
      <c r="G3731" s="29" t="s">
        <v>8146</v>
      </c>
      <c r="H3731" s="110" t="s">
        <v>7891</v>
      </c>
    </row>
    <row r="3732" spans="1:8" ht="17.25" customHeight="1">
      <c r="A3732" s="27" t="s">
        <v>16881</v>
      </c>
      <c r="B3732" s="33" t="s">
        <v>9356</v>
      </c>
      <c r="C3732" s="35" t="s">
        <v>195</v>
      </c>
      <c r="D3732" s="28" t="s">
        <v>3921</v>
      </c>
      <c r="E3732" s="107">
        <v>7.8166666666666664</v>
      </c>
      <c r="F3732" s="27" t="s">
        <v>9</v>
      </c>
      <c r="G3732" s="29" t="s">
        <v>8146</v>
      </c>
      <c r="H3732" s="110" t="s">
        <v>7892</v>
      </c>
    </row>
    <row r="3733" spans="1:8" ht="17.25" customHeight="1">
      <c r="A3733" s="27" t="s">
        <v>16876</v>
      </c>
      <c r="B3733" s="33" t="s">
        <v>9352</v>
      </c>
      <c r="C3733" s="35" t="s">
        <v>203</v>
      </c>
      <c r="D3733" s="28" t="s">
        <v>3922</v>
      </c>
      <c r="E3733" s="107">
        <v>7.7666666666666666</v>
      </c>
      <c r="F3733" s="27" t="s">
        <v>9</v>
      </c>
      <c r="G3733" s="29" t="s">
        <v>8146</v>
      </c>
      <c r="H3733" s="110" t="s">
        <v>7893</v>
      </c>
    </row>
    <row r="3734" spans="1:8" ht="17.25" customHeight="1">
      <c r="A3734" s="27" t="s">
        <v>16876</v>
      </c>
      <c r="B3734" s="33" t="s">
        <v>9352</v>
      </c>
      <c r="C3734" s="35" t="s">
        <v>200</v>
      </c>
      <c r="D3734" s="28" t="s">
        <v>3923</v>
      </c>
      <c r="E3734" s="107">
        <v>4.8666666666666663</v>
      </c>
      <c r="F3734" s="27" t="s">
        <v>9</v>
      </c>
      <c r="G3734" s="29" t="s">
        <v>8146</v>
      </c>
      <c r="H3734" s="110" t="s">
        <v>7894</v>
      </c>
    </row>
    <row r="3735" spans="1:8" ht="17.25" customHeight="1">
      <c r="A3735" s="27" t="s">
        <v>16876</v>
      </c>
      <c r="B3735" s="33" t="s">
        <v>9352</v>
      </c>
      <c r="C3735" s="35" t="s">
        <v>197</v>
      </c>
      <c r="D3735" s="28" t="s">
        <v>3924</v>
      </c>
      <c r="E3735" s="107">
        <v>7.1</v>
      </c>
      <c r="F3735" s="27" t="s">
        <v>9</v>
      </c>
      <c r="G3735" s="29" t="s">
        <v>8146</v>
      </c>
      <c r="H3735" s="110" t="s">
        <v>7895</v>
      </c>
    </row>
    <row r="3736" spans="1:8" ht="17.25" customHeight="1">
      <c r="A3736" s="27" t="s">
        <v>13</v>
      </c>
      <c r="B3736" s="33" t="s">
        <v>9351</v>
      </c>
      <c r="C3736" s="35" t="s">
        <v>196</v>
      </c>
      <c r="D3736" s="28" t="s">
        <v>3925</v>
      </c>
      <c r="E3736" s="107">
        <v>6.2833333333333332</v>
      </c>
      <c r="F3736" s="27" t="s">
        <v>9</v>
      </c>
      <c r="G3736" s="29" t="s">
        <v>8146</v>
      </c>
      <c r="H3736" s="110" t="s">
        <v>7896</v>
      </c>
    </row>
    <row r="3737" spans="1:8" ht="17.25" customHeight="1">
      <c r="A3737" s="27" t="s">
        <v>13</v>
      </c>
      <c r="B3737" s="33" t="s">
        <v>9351</v>
      </c>
      <c r="C3737" s="35" t="s">
        <v>199</v>
      </c>
      <c r="D3737" s="28" t="s">
        <v>3926</v>
      </c>
      <c r="E3737" s="107">
        <v>5</v>
      </c>
      <c r="F3737" s="27" t="s">
        <v>9</v>
      </c>
      <c r="G3737" s="29" t="s">
        <v>8146</v>
      </c>
      <c r="H3737" s="110" t="s">
        <v>7897</v>
      </c>
    </row>
    <row r="3738" spans="1:8" ht="17.25" customHeight="1">
      <c r="A3738" s="27" t="s">
        <v>22</v>
      </c>
      <c r="B3738" s="33" t="s">
        <v>9349</v>
      </c>
      <c r="C3738" s="35" t="s">
        <v>198</v>
      </c>
      <c r="D3738" s="28" t="s">
        <v>3927</v>
      </c>
      <c r="E3738" s="107">
        <v>6.55</v>
      </c>
      <c r="F3738" s="27" t="s">
        <v>9</v>
      </c>
      <c r="G3738" s="29" t="s">
        <v>8146</v>
      </c>
      <c r="H3738" s="110" t="s">
        <v>7898</v>
      </c>
    </row>
    <row r="3739" spans="1:8" ht="17.25" customHeight="1">
      <c r="A3739" s="27" t="s">
        <v>22</v>
      </c>
      <c r="B3739" s="33" t="s">
        <v>9360</v>
      </c>
      <c r="C3739" s="35" t="s">
        <v>131</v>
      </c>
      <c r="D3739" s="28" t="s">
        <v>3928</v>
      </c>
      <c r="E3739" s="107">
        <v>6.3833333333333337</v>
      </c>
      <c r="F3739" s="27" t="s">
        <v>9</v>
      </c>
      <c r="G3739" s="29" t="s">
        <v>8146</v>
      </c>
      <c r="H3739" s="110" t="s">
        <v>7899</v>
      </c>
    </row>
    <row r="3740" spans="1:8" ht="17.25" customHeight="1">
      <c r="A3740" s="27" t="s">
        <v>16876</v>
      </c>
      <c r="B3740" s="33" t="s">
        <v>9352</v>
      </c>
      <c r="C3740" s="35" t="s">
        <v>200</v>
      </c>
      <c r="D3740" s="28" t="s">
        <v>3929</v>
      </c>
      <c r="E3740" s="107">
        <v>4.916666666666667</v>
      </c>
      <c r="F3740" s="27" t="s">
        <v>9</v>
      </c>
      <c r="G3740" s="29" t="s">
        <v>8146</v>
      </c>
      <c r="H3740" s="110" t="s">
        <v>7900</v>
      </c>
    </row>
    <row r="3741" spans="1:8" ht="17.25" customHeight="1">
      <c r="A3741" s="27" t="s">
        <v>13</v>
      </c>
      <c r="B3741" s="33" t="s">
        <v>9353</v>
      </c>
      <c r="C3741" s="35" t="s">
        <v>202</v>
      </c>
      <c r="D3741" s="28" t="s">
        <v>3930</v>
      </c>
      <c r="E3741" s="107">
        <v>7.916666666666667</v>
      </c>
      <c r="F3741" s="27" t="s">
        <v>9</v>
      </c>
      <c r="G3741" s="29" t="s">
        <v>8146</v>
      </c>
      <c r="H3741" s="110" t="s">
        <v>7901</v>
      </c>
    </row>
    <row r="3742" spans="1:8" ht="17.25" customHeight="1">
      <c r="A3742" s="27" t="s">
        <v>22</v>
      </c>
      <c r="B3742" s="33" t="s">
        <v>9357</v>
      </c>
      <c r="C3742" s="35" t="s">
        <v>201</v>
      </c>
      <c r="D3742" s="28" t="s">
        <v>3931</v>
      </c>
      <c r="E3742" s="107">
        <v>6.7666666666666666</v>
      </c>
      <c r="F3742" s="27" t="s">
        <v>9</v>
      </c>
      <c r="G3742" s="29" t="s">
        <v>8146</v>
      </c>
      <c r="H3742" s="110" t="s">
        <v>7902</v>
      </c>
    </row>
    <row r="3743" spans="1:8" ht="17.25" customHeight="1">
      <c r="A3743" s="27" t="s">
        <v>13</v>
      </c>
      <c r="B3743" s="33" t="s">
        <v>9348</v>
      </c>
      <c r="C3743" s="35" t="s">
        <v>123</v>
      </c>
      <c r="D3743" s="28" t="s">
        <v>3932</v>
      </c>
      <c r="E3743" s="107">
        <v>8.4166666666666661</v>
      </c>
      <c r="F3743" s="27" t="s">
        <v>9</v>
      </c>
      <c r="G3743" s="29" t="s">
        <v>8146</v>
      </c>
      <c r="H3743" s="110" t="s">
        <v>7903</v>
      </c>
    </row>
    <row r="3744" spans="1:8" ht="17.25" customHeight="1">
      <c r="A3744" s="27" t="s">
        <v>16876</v>
      </c>
      <c r="B3744" s="33" t="s">
        <v>9352</v>
      </c>
      <c r="C3744" s="35" t="s">
        <v>203</v>
      </c>
      <c r="D3744" s="28" t="s">
        <v>3933</v>
      </c>
      <c r="E3744" s="107">
        <v>8.2333333333333325</v>
      </c>
      <c r="F3744" s="27" t="s">
        <v>9</v>
      </c>
      <c r="G3744" s="29" t="s">
        <v>8146</v>
      </c>
      <c r="H3744" s="110" t="s">
        <v>7904</v>
      </c>
    </row>
    <row r="3745" spans="1:8" ht="17.25" customHeight="1">
      <c r="A3745" s="27" t="s">
        <v>13</v>
      </c>
      <c r="B3745" s="33" t="s">
        <v>9348</v>
      </c>
      <c r="C3745" s="35" t="s">
        <v>123</v>
      </c>
      <c r="D3745" s="28" t="s">
        <v>3934</v>
      </c>
      <c r="E3745" s="107">
        <v>7.8166666666666664</v>
      </c>
      <c r="F3745" s="27" t="s">
        <v>9</v>
      </c>
      <c r="G3745" s="29" t="s">
        <v>8146</v>
      </c>
      <c r="H3745" s="110" t="s">
        <v>7905</v>
      </c>
    </row>
    <row r="3746" spans="1:8" ht="17.25" customHeight="1">
      <c r="A3746" s="27" t="s">
        <v>13</v>
      </c>
      <c r="B3746" s="33" t="s">
        <v>9351</v>
      </c>
      <c r="C3746" s="35" t="s">
        <v>199</v>
      </c>
      <c r="D3746" s="28" t="s">
        <v>3935</v>
      </c>
      <c r="E3746" s="107">
        <v>5.0666666666666664</v>
      </c>
      <c r="F3746" s="27" t="s">
        <v>9</v>
      </c>
      <c r="G3746" s="29" t="s">
        <v>8146</v>
      </c>
      <c r="H3746" s="110" t="s">
        <v>7906</v>
      </c>
    </row>
    <row r="3747" spans="1:8" ht="17.25" customHeight="1">
      <c r="A3747" s="27" t="s">
        <v>13</v>
      </c>
      <c r="B3747" s="33" t="s">
        <v>9351</v>
      </c>
      <c r="C3747" s="35" t="s">
        <v>196</v>
      </c>
      <c r="D3747" s="28" t="s">
        <v>3936</v>
      </c>
      <c r="E3747" s="107">
        <v>5.4</v>
      </c>
      <c r="F3747" s="27" t="s">
        <v>9</v>
      </c>
      <c r="G3747" s="29" t="s">
        <v>8146</v>
      </c>
      <c r="H3747" s="110" t="s">
        <v>7907</v>
      </c>
    </row>
    <row r="3748" spans="1:8" ht="17.25" customHeight="1">
      <c r="A3748" s="27" t="s">
        <v>13</v>
      </c>
      <c r="B3748" s="33" t="s">
        <v>9348</v>
      </c>
      <c r="C3748" s="35" t="s">
        <v>123</v>
      </c>
      <c r="D3748" s="28" t="s">
        <v>3937</v>
      </c>
      <c r="E3748" s="107">
        <v>8.0333333333333332</v>
      </c>
      <c r="F3748" s="27" t="s">
        <v>9</v>
      </c>
      <c r="G3748" s="29" t="s">
        <v>8146</v>
      </c>
      <c r="H3748" s="110" t="s">
        <v>7908</v>
      </c>
    </row>
    <row r="3749" spans="1:8" ht="17.25" customHeight="1">
      <c r="A3749" s="27" t="s">
        <v>22</v>
      </c>
      <c r="B3749" s="33" t="s">
        <v>9360</v>
      </c>
      <c r="C3749" s="35" t="s">
        <v>131</v>
      </c>
      <c r="D3749" s="28" t="s">
        <v>3938</v>
      </c>
      <c r="E3749" s="107">
        <v>7.2166666666666668</v>
      </c>
      <c r="F3749" s="27" t="s">
        <v>9</v>
      </c>
      <c r="G3749" s="29" t="s">
        <v>8146</v>
      </c>
      <c r="H3749" s="110" t="s">
        <v>7909</v>
      </c>
    </row>
    <row r="3750" spans="1:8" ht="17.25" customHeight="1">
      <c r="A3750" s="27" t="s">
        <v>13</v>
      </c>
      <c r="B3750" s="33" t="s">
        <v>9351</v>
      </c>
      <c r="C3750" s="35" t="s">
        <v>196</v>
      </c>
      <c r="D3750" s="28" t="s">
        <v>3939</v>
      </c>
      <c r="E3750" s="107">
        <v>6.1333333333333337</v>
      </c>
      <c r="F3750" s="27" t="s">
        <v>9</v>
      </c>
      <c r="G3750" s="29" t="s">
        <v>8146</v>
      </c>
      <c r="H3750" s="110" t="s">
        <v>7910</v>
      </c>
    </row>
    <row r="3751" spans="1:8" ht="17.25" customHeight="1">
      <c r="A3751" s="27" t="s">
        <v>13</v>
      </c>
      <c r="B3751" s="33" t="s">
        <v>9351</v>
      </c>
      <c r="C3751" s="35" t="s">
        <v>196</v>
      </c>
      <c r="D3751" s="28" t="s">
        <v>3940</v>
      </c>
      <c r="E3751" s="107">
        <v>5.9</v>
      </c>
      <c r="F3751" s="27" t="s">
        <v>9</v>
      </c>
      <c r="G3751" s="29" t="s">
        <v>8146</v>
      </c>
      <c r="H3751" s="110" t="s">
        <v>7911</v>
      </c>
    </row>
    <row r="3752" spans="1:8" ht="17.25" customHeight="1">
      <c r="A3752" s="27" t="s">
        <v>22</v>
      </c>
      <c r="B3752" s="33" t="s">
        <v>9349</v>
      </c>
      <c r="C3752" s="35" t="s">
        <v>198</v>
      </c>
      <c r="D3752" s="28" t="s">
        <v>3941</v>
      </c>
      <c r="E3752" s="107">
        <v>6.1</v>
      </c>
      <c r="F3752" s="27" t="s">
        <v>9</v>
      </c>
      <c r="G3752" s="29" t="s">
        <v>8146</v>
      </c>
      <c r="H3752" s="110" t="s">
        <v>7912</v>
      </c>
    </row>
    <row r="3753" spans="1:8" ht="17.25" customHeight="1">
      <c r="A3753" s="27" t="s">
        <v>13</v>
      </c>
      <c r="B3753" s="33" t="s">
        <v>9348</v>
      </c>
      <c r="C3753" s="35" t="s">
        <v>123</v>
      </c>
      <c r="D3753" s="28" t="s">
        <v>3942</v>
      </c>
      <c r="E3753" s="107">
        <v>7.5166666666666666</v>
      </c>
      <c r="F3753" s="27" t="s">
        <v>9</v>
      </c>
      <c r="G3753" s="29" t="s">
        <v>8146</v>
      </c>
      <c r="H3753" s="110" t="s">
        <v>7913</v>
      </c>
    </row>
    <row r="3754" spans="1:8" ht="17.25" customHeight="1">
      <c r="A3754" s="27" t="s">
        <v>13</v>
      </c>
      <c r="B3754" s="33" t="s">
        <v>9348</v>
      </c>
      <c r="C3754" s="35" t="s">
        <v>123</v>
      </c>
      <c r="D3754" s="28" t="s">
        <v>3943</v>
      </c>
      <c r="E3754" s="107">
        <v>7.85</v>
      </c>
      <c r="F3754" s="27" t="s">
        <v>9</v>
      </c>
      <c r="G3754" s="29" t="s">
        <v>8146</v>
      </c>
      <c r="H3754" s="110" t="s">
        <v>7914</v>
      </c>
    </row>
    <row r="3755" spans="1:8" ht="17.25" customHeight="1">
      <c r="A3755" s="27" t="s">
        <v>13</v>
      </c>
      <c r="B3755" s="33" t="s">
        <v>9348</v>
      </c>
      <c r="C3755" s="35" t="s">
        <v>123</v>
      </c>
      <c r="D3755" s="28" t="s">
        <v>3944</v>
      </c>
      <c r="E3755" s="107">
        <v>8.4</v>
      </c>
      <c r="F3755" s="27" t="s">
        <v>9</v>
      </c>
      <c r="G3755" s="29" t="s">
        <v>8146</v>
      </c>
      <c r="H3755" s="110" t="s">
        <v>7915</v>
      </c>
    </row>
    <row r="3756" spans="1:8" ht="17.25" customHeight="1">
      <c r="A3756" s="27" t="s">
        <v>16881</v>
      </c>
      <c r="B3756" s="33" t="s">
        <v>9356</v>
      </c>
      <c r="C3756" s="35" t="s">
        <v>195</v>
      </c>
      <c r="D3756" s="28" t="s">
        <v>3945</v>
      </c>
      <c r="E3756" s="107">
        <v>6.65</v>
      </c>
      <c r="F3756" s="27" t="s">
        <v>9</v>
      </c>
      <c r="G3756" s="29" t="s">
        <v>8146</v>
      </c>
      <c r="H3756" s="110" t="s">
        <v>7916</v>
      </c>
    </row>
    <row r="3757" spans="1:8" ht="17.25" customHeight="1">
      <c r="A3757" s="27" t="s">
        <v>16876</v>
      </c>
      <c r="B3757" s="33" t="s">
        <v>9352</v>
      </c>
      <c r="C3757" s="35" t="s">
        <v>203</v>
      </c>
      <c r="D3757" s="28" t="s">
        <v>3946</v>
      </c>
      <c r="E3757" s="107">
        <v>9.2166666666666668</v>
      </c>
      <c r="F3757" s="27" t="s">
        <v>9</v>
      </c>
      <c r="G3757" s="29" t="s">
        <v>8146</v>
      </c>
      <c r="H3757" s="110" t="s">
        <v>7917</v>
      </c>
    </row>
    <row r="3758" spans="1:8" ht="17.25" customHeight="1">
      <c r="A3758" s="27" t="s">
        <v>16876</v>
      </c>
      <c r="B3758" s="33" t="s">
        <v>9352</v>
      </c>
      <c r="C3758" s="35" t="s">
        <v>197</v>
      </c>
      <c r="D3758" s="28" t="s">
        <v>3947</v>
      </c>
      <c r="E3758" s="107">
        <v>7.5666666666666664</v>
      </c>
      <c r="F3758" s="27" t="s">
        <v>9</v>
      </c>
      <c r="G3758" s="29" t="s">
        <v>8146</v>
      </c>
      <c r="H3758" s="110" t="s">
        <v>7918</v>
      </c>
    </row>
    <row r="3759" spans="1:8" ht="17.25" customHeight="1">
      <c r="A3759" s="27" t="s">
        <v>16876</v>
      </c>
      <c r="B3759" s="33" t="s">
        <v>9352</v>
      </c>
      <c r="C3759" s="35" t="s">
        <v>200</v>
      </c>
      <c r="D3759" s="28" t="s">
        <v>3948</v>
      </c>
      <c r="E3759" s="107">
        <v>4.7</v>
      </c>
      <c r="F3759" s="27" t="s">
        <v>9</v>
      </c>
      <c r="G3759" s="29" t="s">
        <v>8146</v>
      </c>
      <c r="H3759" s="110" t="s">
        <v>7919</v>
      </c>
    </row>
    <row r="3760" spans="1:8" ht="17.25" customHeight="1">
      <c r="A3760" s="27" t="s">
        <v>13</v>
      </c>
      <c r="B3760" s="33" t="s">
        <v>9353</v>
      </c>
      <c r="C3760" s="35" t="s">
        <v>202</v>
      </c>
      <c r="D3760" s="28" t="s">
        <v>3949</v>
      </c>
      <c r="E3760" s="107">
        <v>6.166666666666667</v>
      </c>
      <c r="F3760" s="27" t="s">
        <v>9</v>
      </c>
      <c r="G3760" s="29" t="s">
        <v>8146</v>
      </c>
      <c r="H3760" s="110" t="s">
        <v>7920</v>
      </c>
    </row>
    <row r="3761" spans="1:8" ht="17.25" customHeight="1">
      <c r="A3761" s="27" t="s">
        <v>13</v>
      </c>
      <c r="B3761" s="33" t="s">
        <v>9351</v>
      </c>
      <c r="C3761" s="35" t="s">
        <v>199</v>
      </c>
      <c r="D3761" s="28" t="s">
        <v>3950</v>
      </c>
      <c r="E3761" s="107">
        <v>4.916666666666667</v>
      </c>
      <c r="F3761" s="27" t="s">
        <v>9</v>
      </c>
      <c r="G3761" s="29" t="s">
        <v>8146</v>
      </c>
      <c r="H3761" s="110" t="s">
        <v>7921</v>
      </c>
    </row>
    <row r="3762" spans="1:8" ht="17.25" customHeight="1">
      <c r="A3762" s="27" t="s">
        <v>22</v>
      </c>
      <c r="B3762" s="33" t="s">
        <v>9360</v>
      </c>
      <c r="C3762" s="35" t="s">
        <v>131</v>
      </c>
      <c r="D3762" s="28" t="s">
        <v>3951</v>
      </c>
      <c r="E3762" s="107">
        <v>7.4833333333333334</v>
      </c>
      <c r="F3762" s="27" t="s">
        <v>9</v>
      </c>
      <c r="G3762" s="29" t="s">
        <v>8146</v>
      </c>
      <c r="H3762" s="110" t="s">
        <v>7922</v>
      </c>
    </row>
    <row r="3763" spans="1:8" ht="17.25" customHeight="1">
      <c r="A3763" s="27" t="s">
        <v>22</v>
      </c>
      <c r="B3763" s="33" t="s">
        <v>9360</v>
      </c>
      <c r="C3763" s="35" t="s">
        <v>204</v>
      </c>
      <c r="D3763" s="28" t="s">
        <v>3952</v>
      </c>
      <c r="E3763" s="107">
        <v>6.1</v>
      </c>
      <c r="F3763" s="27" t="s">
        <v>9</v>
      </c>
      <c r="G3763" s="29" t="s">
        <v>8146</v>
      </c>
      <c r="H3763" s="110" t="s">
        <v>7923</v>
      </c>
    </row>
    <row r="3764" spans="1:8" ht="17.25" customHeight="1">
      <c r="A3764" s="27" t="s">
        <v>22</v>
      </c>
      <c r="B3764" s="33" t="s">
        <v>9349</v>
      </c>
      <c r="C3764" s="35" t="s">
        <v>198</v>
      </c>
      <c r="D3764" s="28" t="s">
        <v>3953</v>
      </c>
      <c r="E3764" s="107">
        <v>6.9</v>
      </c>
      <c r="F3764" s="27" t="s">
        <v>9</v>
      </c>
      <c r="G3764" s="29" t="s">
        <v>8146</v>
      </c>
      <c r="H3764" s="110" t="s">
        <v>7924</v>
      </c>
    </row>
    <row r="3765" spans="1:8" ht="17.25" customHeight="1">
      <c r="A3765" s="27" t="s">
        <v>22</v>
      </c>
      <c r="B3765" s="33" t="s">
        <v>9349</v>
      </c>
      <c r="C3765" s="35" t="s">
        <v>201</v>
      </c>
      <c r="D3765" s="28" t="s">
        <v>3954</v>
      </c>
      <c r="E3765" s="107">
        <v>6.9666666666666668</v>
      </c>
      <c r="F3765" s="27" t="s">
        <v>9</v>
      </c>
      <c r="G3765" s="29" t="s">
        <v>8146</v>
      </c>
      <c r="H3765" s="110" t="s">
        <v>7925</v>
      </c>
    </row>
    <row r="3766" spans="1:8" ht="17.25" customHeight="1">
      <c r="A3766" s="27" t="s">
        <v>16876</v>
      </c>
      <c r="B3766" s="33" t="s">
        <v>9352</v>
      </c>
      <c r="C3766" s="35" t="s">
        <v>200</v>
      </c>
      <c r="D3766" s="28" t="s">
        <v>3955</v>
      </c>
      <c r="E3766" s="107">
        <v>5.1333333333333337</v>
      </c>
      <c r="F3766" s="27" t="s">
        <v>9</v>
      </c>
      <c r="G3766" s="29" t="s">
        <v>8146</v>
      </c>
      <c r="H3766" s="110" t="s">
        <v>7926</v>
      </c>
    </row>
    <row r="3767" spans="1:8" ht="17.25" customHeight="1">
      <c r="A3767" s="27" t="s">
        <v>16881</v>
      </c>
      <c r="B3767" s="33" t="s">
        <v>9356</v>
      </c>
      <c r="C3767" s="35" t="s">
        <v>195</v>
      </c>
      <c r="D3767" s="28" t="s">
        <v>3956</v>
      </c>
      <c r="E3767" s="107">
        <v>7.583333333333333</v>
      </c>
      <c r="F3767" s="27" t="s">
        <v>9</v>
      </c>
      <c r="G3767" s="29" t="s">
        <v>8146</v>
      </c>
      <c r="H3767" s="110" t="s">
        <v>7927</v>
      </c>
    </row>
    <row r="3768" spans="1:8" ht="17.25" customHeight="1">
      <c r="A3768" s="27" t="s">
        <v>16876</v>
      </c>
      <c r="B3768" s="33" t="s">
        <v>9352</v>
      </c>
      <c r="C3768" s="35" t="s">
        <v>197</v>
      </c>
      <c r="D3768" s="28" t="s">
        <v>3957</v>
      </c>
      <c r="E3768" s="107">
        <v>7.5333333333333332</v>
      </c>
      <c r="F3768" s="27" t="s">
        <v>9</v>
      </c>
      <c r="G3768" s="29" t="s">
        <v>8146</v>
      </c>
      <c r="H3768" s="110" t="s">
        <v>7928</v>
      </c>
    </row>
    <row r="3769" spans="1:8" ht="17.25" customHeight="1">
      <c r="A3769" s="27" t="s">
        <v>13</v>
      </c>
      <c r="B3769" s="33" t="s">
        <v>9353</v>
      </c>
      <c r="C3769" s="35" t="s">
        <v>202</v>
      </c>
      <c r="D3769" s="28" t="s">
        <v>3958</v>
      </c>
      <c r="E3769" s="107">
        <v>6.9666666666666668</v>
      </c>
      <c r="F3769" s="27" t="s">
        <v>9</v>
      </c>
      <c r="G3769" s="29" t="s">
        <v>8146</v>
      </c>
      <c r="H3769" s="110" t="s">
        <v>7929</v>
      </c>
    </row>
    <row r="3770" spans="1:8" ht="17.25" customHeight="1">
      <c r="A3770" s="27" t="s">
        <v>22</v>
      </c>
      <c r="B3770" s="33" t="s">
        <v>9360</v>
      </c>
      <c r="C3770" s="35" t="s">
        <v>131</v>
      </c>
      <c r="D3770" s="28" t="s">
        <v>3959</v>
      </c>
      <c r="E3770" s="107">
        <v>7.25</v>
      </c>
      <c r="F3770" s="27" t="s">
        <v>9</v>
      </c>
      <c r="G3770" s="29" t="s">
        <v>8146</v>
      </c>
      <c r="H3770" s="110" t="s">
        <v>7930</v>
      </c>
    </row>
    <row r="3771" spans="1:8" ht="17.25" customHeight="1">
      <c r="A3771" s="27" t="s">
        <v>22</v>
      </c>
      <c r="B3771" s="33" t="s">
        <v>9349</v>
      </c>
      <c r="C3771" s="35" t="s">
        <v>198</v>
      </c>
      <c r="D3771" s="28" t="s">
        <v>3960</v>
      </c>
      <c r="E3771" s="107">
        <v>6.2333333333333334</v>
      </c>
      <c r="F3771" s="27" t="s">
        <v>9</v>
      </c>
      <c r="G3771" s="29" t="s">
        <v>8146</v>
      </c>
      <c r="H3771" s="110" t="s">
        <v>7931</v>
      </c>
    </row>
    <row r="3772" spans="1:8" ht="17.25" customHeight="1">
      <c r="A3772" s="27" t="s">
        <v>16876</v>
      </c>
      <c r="B3772" s="33" t="s">
        <v>9352</v>
      </c>
      <c r="C3772" s="35" t="s">
        <v>203</v>
      </c>
      <c r="D3772" s="28" t="s">
        <v>3961</v>
      </c>
      <c r="E3772" s="107">
        <v>8.7166666666666668</v>
      </c>
      <c r="F3772" s="27" t="s">
        <v>9</v>
      </c>
      <c r="G3772" s="29" t="s">
        <v>8146</v>
      </c>
      <c r="H3772" s="110" t="s">
        <v>7932</v>
      </c>
    </row>
    <row r="3773" spans="1:8" ht="17.25" customHeight="1">
      <c r="A3773" s="27" t="s">
        <v>13</v>
      </c>
      <c r="B3773" s="33" t="s">
        <v>9351</v>
      </c>
      <c r="C3773" s="35" t="s">
        <v>196</v>
      </c>
      <c r="D3773" s="28" t="s">
        <v>3962</v>
      </c>
      <c r="E3773" s="107">
        <v>7.9</v>
      </c>
      <c r="F3773" s="27" t="s">
        <v>9</v>
      </c>
      <c r="G3773" s="29" t="s">
        <v>8146</v>
      </c>
      <c r="H3773" s="110" t="s">
        <v>7933</v>
      </c>
    </row>
    <row r="3774" spans="1:8" ht="17.25" customHeight="1">
      <c r="A3774" s="27" t="s">
        <v>16881</v>
      </c>
      <c r="B3774" s="33" t="s">
        <v>9356</v>
      </c>
      <c r="C3774" s="35" t="s">
        <v>195</v>
      </c>
      <c r="D3774" s="28" t="s">
        <v>3963</v>
      </c>
      <c r="E3774" s="107">
        <v>8.2166666666666668</v>
      </c>
      <c r="F3774" s="27" t="s">
        <v>9</v>
      </c>
      <c r="G3774" s="29" t="s">
        <v>8146</v>
      </c>
      <c r="H3774" s="110" t="s">
        <v>7934</v>
      </c>
    </row>
    <row r="3775" spans="1:8" ht="17.25" customHeight="1">
      <c r="A3775" s="27" t="s">
        <v>16876</v>
      </c>
      <c r="B3775" s="33" t="s">
        <v>9352</v>
      </c>
      <c r="C3775" s="35" t="s">
        <v>200</v>
      </c>
      <c r="D3775" s="28" t="s">
        <v>3964</v>
      </c>
      <c r="E3775" s="107">
        <v>5.0166666666666666</v>
      </c>
      <c r="F3775" s="27" t="s">
        <v>9</v>
      </c>
      <c r="G3775" s="29" t="s">
        <v>8146</v>
      </c>
      <c r="H3775" s="110" t="s">
        <v>7935</v>
      </c>
    </row>
    <row r="3776" spans="1:8" ht="17.25" customHeight="1">
      <c r="A3776" s="27" t="s">
        <v>22</v>
      </c>
      <c r="B3776" s="33" t="s">
        <v>9360</v>
      </c>
      <c r="C3776" s="35" t="s">
        <v>132</v>
      </c>
      <c r="D3776" s="28" t="s">
        <v>3965</v>
      </c>
      <c r="E3776" s="107">
        <v>8.1</v>
      </c>
      <c r="F3776" s="27" t="s">
        <v>9</v>
      </c>
      <c r="G3776" s="29" t="s">
        <v>8146</v>
      </c>
      <c r="H3776" s="110" t="s">
        <v>7936</v>
      </c>
    </row>
    <row r="3777" spans="1:8" ht="17.25" customHeight="1">
      <c r="A3777" s="27" t="s">
        <v>16876</v>
      </c>
      <c r="B3777" s="33" t="s">
        <v>9352</v>
      </c>
      <c r="C3777" s="35" t="s">
        <v>197</v>
      </c>
      <c r="D3777" s="28" t="s">
        <v>3966</v>
      </c>
      <c r="E3777" s="107">
        <v>7.9</v>
      </c>
      <c r="F3777" s="27" t="s">
        <v>9</v>
      </c>
      <c r="G3777" s="29" t="s">
        <v>8146</v>
      </c>
      <c r="H3777" s="110" t="s">
        <v>7937</v>
      </c>
    </row>
    <row r="3778" spans="1:8" ht="17.25" customHeight="1">
      <c r="A3778" s="27" t="s">
        <v>13</v>
      </c>
      <c r="B3778" s="33" t="s">
        <v>9351</v>
      </c>
      <c r="C3778" s="35" t="s">
        <v>205</v>
      </c>
      <c r="D3778" s="28" t="s">
        <v>3967</v>
      </c>
      <c r="E3778" s="107">
        <v>6.35</v>
      </c>
      <c r="F3778" s="27" t="s">
        <v>9</v>
      </c>
      <c r="G3778" s="29" t="s">
        <v>8146</v>
      </c>
      <c r="H3778" s="110" t="s">
        <v>7938</v>
      </c>
    </row>
    <row r="3779" spans="1:8" ht="17.25" customHeight="1">
      <c r="A3779" s="27" t="s">
        <v>13</v>
      </c>
      <c r="B3779" s="33" t="s">
        <v>9353</v>
      </c>
      <c r="C3779" s="35" t="s">
        <v>202</v>
      </c>
      <c r="D3779" s="28" t="s">
        <v>3968</v>
      </c>
      <c r="E3779" s="107">
        <v>6.9833333333333334</v>
      </c>
      <c r="F3779" s="27" t="s">
        <v>9</v>
      </c>
      <c r="G3779" s="29" t="s">
        <v>8146</v>
      </c>
      <c r="H3779" s="110" t="s">
        <v>7939</v>
      </c>
    </row>
    <row r="3780" spans="1:8" ht="17.25" customHeight="1">
      <c r="A3780" s="27" t="s">
        <v>13</v>
      </c>
      <c r="B3780" s="33" t="s">
        <v>9351</v>
      </c>
      <c r="C3780" s="35" t="s">
        <v>196</v>
      </c>
      <c r="D3780" s="28" t="s">
        <v>3969</v>
      </c>
      <c r="E3780" s="107">
        <v>7.9</v>
      </c>
      <c r="F3780" s="27" t="s">
        <v>9</v>
      </c>
      <c r="G3780" s="29" t="s">
        <v>8146</v>
      </c>
      <c r="H3780" s="110" t="s">
        <v>7940</v>
      </c>
    </row>
    <row r="3781" spans="1:8" ht="17.25" customHeight="1">
      <c r="A3781" s="27" t="s">
        <v>22</v>
      </c>
      <c r="B3781" s="33" t="s">
        <v>9360</v>
      </c>
      <c r="C3781" s="35" t="s">
        <v>204</v>
      </c>
      <c r="D3781" s="28" t="s">
        <v>3970</v>
      </c>
      <c r="E3781" s="107">
        <v>6.7833333333333332</v>
      </c>
      <c r="F3781" s="27" t="s">
        <v>9</v>
      </c>
      <c r="G3781" s="29" t="s">
        <v>8146</v>
      </c>
      <c r="H3781" s="110" t="s">
        <v>7941</v>
      </c>
    </row>
    <row r="3782" spans="1:8" ht="17.25" customHeight="1">
      <c r="A3782" s="27" t="s">
        <v>22</v>
      </c>
      <c r="B3782" s="33" t="s">
        <v>9360</v>
      </c>
      <c r="C3782" s="35" t="s">
        <v>131</v>
      </c>
      <c r="D3782" s="28" t="s">
        <v>3971</v>
      </c>
      <c r="E3782" s="107">
        <v>7.2333333333333334</v>
      </c>
      <c r="F3782" s="27" t="s">
        <v>9</v>
      </c>
      <c r="G3782" s="29" t="s">
        <v>8146</v>
      </c>
      <c r="H3782" s="110" t="s">
        <v>7942</v>
      </c>
    </row>
    <row r="3783" spans="1:8" ht="17.25" customHeight="1">
      <c r="A3783" s="27" t="s">
        <v>16876</v>
      </c>
      <c r="B3783" s="33" t="s">
        <v>9352</v>
      </c>
      <c r="C3783" s="35" t="s">
        <v>203</v>
      </c>
      <c r="D3783" s="28" t="s">
        <v>3972</v>
      </c>
      <c r="E3783" s="107">
        <v>8.6</v>
      </c>
      <c r="F3783" s="27" t="s">
        <v>9</v>
      </c>
      <c r="G3783" s="29" t="s">
        <v>8146</v>
      </c>
      <c r="H3783" s="110" t="s">
        <v>7943</v>
      </c>
    </row>
    <row r="3784" spans="1:8" ht="17.25" customHeight="1">
      <c r="A3784" s="27" t="s">
        <v>16881</v>
      </c>
      <c r="B3784" s="33" t="s">
        <v>9356</v>
      </c>
      <c r="C3784" s="35" t="s">
        <v>195</v>
      </c>
      <c r="D3784" s="28" t="s">
        <v>3973</v>
      </c>
      <c r="E3784" s="107">
        <v>7.3166666666666664</v>
      </c>
      <c r="F3784" s="27" t="s">
        <v>9</v>
      </c>
      <c r="G3784" s="29" t="s">
        <v>8146</v>
      </c>
      <c r="H3784" s="110" t="s">
        <v>7944</v>
      </c>
    </row>
    <row r="3785" spans="1:8" ht="17.25" customHeight="1">
      <c r="A3785" s="27" t="s">
        <v>22</v>
      </c>
      <c r="B3785" s="33" t="s">
        <v>9360</v>
      </c>
      <c r="C3785" s="35" t="s">
        <v>132</v>
      </c>
      <c r="D3785" s="28" t="s">
        <v>3974</v>
      </c>
      <c r="E3785" s="107">
        <v>7.3</v>
      </c>
      <c r="F3785" s="27" t="s">
        <v>9</v>
      </c>
      <c r="G3785" s="29" t="s">
        <v>8146</v>
      </c>
      <c r="H3785" s="110" t="s">
        <v>7945</v>
      </c>
    </row>
    <row r="3786" spans="1:8" ht="17.25" customHeight="1">
      <c r="A3786" s="27" t="s">
        <v>13</v>
      </c>
      <c r="B3786" s="33" t="s">
        <v>9351</v>
      </c>
      <c r="C3786" s="35" t="s">
        <v>205</v>
      </c>
      <c r="D3786" s="28" t="s">
        <v>3975</v>
      </c>
      <c r="E3786" s="107">
        <v>6.85</v>
      </c>
      <c r="F3786" s="27" t="s">
        <v>9</v>
      </c>
      <c r="G3786" s="29" t="s">
        <v>8146</v>
      </c>
      <c r="H3786" s="110" t="s">
        <v>7946</v>
      </c>
    </row>
    <row r="3787" spans="1:8" ht="17.25" customHeight="1">
      <c r="A3787" s="27" t="s">
        <v>16876</v>
      </c>
      <c r="B3787" s="33" t="s">
        <v>9352</v>
      </c>
      <c r="C3787" s="35" t="s">
        <v>197</v>
      </c>
      <c r="D3787" s="28" t="s">
        <v>3976</v>
      </c>
      <c r="E3787" s="107">
        <v>6.8666666666666663</v>
      </c>
      <c r="F3787" s="27" t="s">
        <v>9</v>
      </c>
      <c r="G3787" s="29" t="s">
        <v>8146</v>
      </c>
      <c r="H3787" s="110" t="s">
        <v>7947</v>
      </c>
    </row>
    <row r="3788" spans="1:8" ht="17.25" customHeight="1">
      <c r="A3788" s="27" t="s">
        <v>29</v>
      </c>
      <c r="B3788" s="33" t="s">
        <v>9368</v>
      </c>
      <c r="C3788" s="35" t="s">
        <v>206</v>
      </c>
      <c r="D3788" s="28" t="s">
        <v>3977</v>
      </c>
      <c r="E3788" s="107">
        <v>7.2</v>
      </c>
      <c r="F3788" s="27" t="s">
        <v>9</v>
      </c>
      <c r="G3788" s="29" t="s">
        <v>8146</v>
      </c>
      <c r="H3788" s="110" t="s">
        <v>7948</v>
      </c>
    </row>
    <row r="3789" spans="1:8" ht="17.25" customHeight="1">
      <c r="A3789" s="27" t="s">
        <v>13</v>
      </c>
      <c r="B3789" s="33" t="s">
        <v>9353</v>
      </c>
      <c r="C3789" s="35" t="s">
        <v>202</v>
      </c>
      <c r="D3789" s="28" t="s">
        <v>3978</v>
      </c>
      <c r="E3789" s="107">
        <v>6.8833333333333337</v>
      </c>
      <c r="F3789" s="27" t="s">
        <v>9</v>
      </c>
      <c r="G3789" s="29" t="s">
        <v>8146</v>
      </c>
      <c r="H3789" s="110" t="s">
        <v>7949</v>
      </c>
    </row>
    <row r="3790" spans="1:8" ht="17.25" customHeight="1">
      <c r="A3790" s="27" t="s">
        <v>22</v>
      </c>
      <c r="B3790" s="33" t="s">
        <v>9360</v>
      </c>
      <c r="C3790" s="35" t="s">
        <v>132</v>
      </c>
      <c r="D3790" s="28" t="s">
        <v>3979</v>
      </c>
      <c r="E3790" s="107">
        <v>8.0166666666666675</v>
      </c>
      <c r="F3790" s="27" t="s">
        <v>9</v>
      </c>
      <c r="G3790" s="29" t="s">
        <v>8146</v>
      </c>
      <c r="H3790" s="110" t="s">
        <v>7950</v>
      </c>
    </row>
    <row r="3791" spans="1:8" ht="17.25" customHeight="1">
      <c r="A3791" s="27" t="s">
        <v>22</v>
      </c>
      <c r="B3791" s="33" t="s">
        <v>9360</v>
      </c>
      <c r="C3791" s="35" t="s">
        <v>131</v>
      </c>
      <c r="D3791" s="28" t="s">
        <v>3980</v>
      </c>
      <c r="E3791" s="107">
        <v>7.5666666666666664</v>
      </c>
      <c r="F3791" s="27" t="s">
        <v>9</v>
      </c>
      <c r="G3791" s="29" t="s">
        <v>8146</v>
      </c>
      <c r="H3791" s="110" t="s">
        <v>7951</v>
      </c>
    </row>
    <row r="3792" spans="1:8" ht="17.25" customHeight="1">
      <c r="A3792" s="27" t="s">
        <v>13</v>
      </c>
      <c r="B3792" s="33" t="s">
        <v>9351</v>
      </c>
      <c r="C3792" s="35" t="s">
        <v>196</v>
      </c>
      <c r="D3792" s="28" t="s">
        <v>3981</v>
      </c>
      <c r="E3792" s="107">
        <v>7.95</v>
      </c>
      <c r="F3792" s="27" t="s">
        <v>9</v>
      </c>
      <c r="G3792" s="29" t="s">
        <v>8146</v>
      </c>
      <c r="H3792" s="110" t="s">
        <v>7952</v>
      </c>
    </row>
    <row r="3793" spans="1:8" ht="17.25" customHeight="1">
      <c r="A3793" s="27" t="s">
        <v>16876</v>
      </c>
      <c r="B3793" s="33" t="s">
        <v>9352</v>
      </c>
      <c r="C3793" s="35" t="s">
        <v>200</v>
      </c>
      <c r="D3793" s="28" t="s">
        <v>3982</v>
      </c>
      <c r="E3793" s="107">
        <v>5.3166666666666664</v>
      </c>
      <c r="F3793" s="27" t="s">
        <v>9</v>
      </c>
      <c r="G3793" s="29" t="s">
        <v>8146</v>
      </c>
      <c r="H3793" s="110" t="s">
        <v>7953</v>
      </c>
    </row>
    <row r="3794" spans="1:8" ht="17.25" customHeight="1">
      <c r="A3794" s="27" t="s">
        <v>13</v>
      </c>
      <c r="B3794" s="33" t="s">
        <v>9348</v>
      </c>
      <c r="C3794" s="35" t="s">
        <v>123</v>
      </c>
      <c r="D3794" s="28" t="s">
        <v>3983</v>
      </c>
      <c r="E3794" s="107">
        <v>7.35</v>
      </c>
      <c r="F3794" s="27" t="s">
        <v>9</v>
      </c>
      <c r="G3794" s="29" t="s">
        <v>8146</v>
      </c>
      <c r="H3794" s="110" t="s">
        <v>7954</v>
      </c>
    </row>
    <row r="3795" spans="1:8" ht="17.25" customHeight="1">
      <c r="A3795" s="27" t="s">
        <v>16876</v>
      </c>
      <c r="B3795" s="33" t="s">
        <v>9352</v>
      </c>
      <c r="C3795" s="35" t="s">
        <v>203</v>
      </c>
      <c r="D3795" s="28" t="s">
        <v>3984</v>
      </c>
      <c r="E3795" s="107">
        <v>8.6</v>
      </c>
      <c r="F3795" s="27" t="s">
        <v>9</v>
      </c>
      <c r="G3795" s="29" t="s">
        <v>8146</v>
      </c>
      <c r="H3795" s="110" t="s">
        <v>7955</v>
      </c>
    </row>
    <row r="3796" spans="1:8" ht="17.25" customHeight="1">
      <c r="A3796" s="27" t="s">
        <v>22</v>
      </c>
      <c r="B3796" s="33" t="s">
        <v>9349</v>
      </c>
      <c r="C3796" s="35" t="s">
        <v>201</v>
      </c>
      <c r="D3796" s="28" t="s">
        <v>3985</v>
      </c>
      <c r="E3796" s="107">
        <v>7.3166666666666664</v>
      </c>
      <c r="F3796" s="27" t="s">
        <v>9</v>
      </c>
      <c r="G3796" s="29" t="s">
        <v>8146</v>
      </c>
      <c r="H3796" s="110" t="s">
        <v>7956</v>
      </c>
    </row>
    <row r="3797" spans="1:8" ht="17.25" customHeight="1">
      <c r="A3797" s="27" t="s">
        <v>13</v>
      </c>
      <c r="B3797" s="33" t="s">
        <v>9351</v>
      </c>
      <c r="C3797" s="35" t="s">
        <v>205</v>
      </c>
      <c r="D3797" s="28" t="s">
        <v>3986</v>
      </c>
      <c r="E3797" s="107">
        <v>6.95</v>
      </c>
      <c r="F3797" s="27" t="s">
        <v>9</v>
      </c>
      <c r="G3797" s="29" t="s">
        <v>8146</v>
      </c>
      <c r="H3797" s="110" t="s">
        <v>7957</v>
      </c>
    </row>
    <row r="3798" spans="1:8" ht="17.25" customHeight="1">
      <c r="A3798" s="27" t="s">
        <v>29</v>
      </c>
      <c r="B3798" s="33" t="s">
        <v>9368</v>
      </c>
      <c r="C3798" s="35" t="s">
        <v>206</v>
      </c>
      <c r="D3798" s="28" t="s">
        <v>3987</v>
      </c>
      <c r="E3798" s="107">
        <v>6.8166666666666664</v>
      </c>
      <c r="F3798" s="27" t="s">
        <v>9</v>
      </c>
      <c r="G3798" s="29" t="s">
        <v>8146</v>
      </c>
      <c r="H3798" s="110" t="s">
        <v>7958</v>
      </c>
    </row>
    <row r="3799" spans="1:8" ht="17.25" customHeight="1">
      <c r="A3799" s="27" t="s">
        <v>13</v>
      </c>
      <c r="B3799" s="33" t="s">
        <v>9353</v>
      </c>
      <c r="C3799" s="35" t="s">
        <v>202</v>
      </c>
      <c r="D3799" s="28" t="s">
        <v>3988</v>
      </c>
      <c r="E3799" s="107">
        <v>6.8</v>
      </c>
      <c r="F3799" s="27" t="s">
        <v>9</v>
      </c>
      <c r="G3799" s="29" t="s">
        <v>8146</v>
      </c>
      <c r="H3799" s="110" t="s">
        <v>7959</v>
      </c>
    </row>
    <row r="3800" spans="1:8" ht="17.25" customHeight="1">
      <c r="A3800" s="27" t="s">
        <v>22</v>
      </c>
      <c r="B3800" s="33" t="s">
        <v>9360</v>
      </c>
      <c r="C3800" s="35" t="s">
        <v>204</v>
      </c>
      <c r="D3800" s="28" t="s">
        <v>3989</v>
      </c>
      <c r="E3800" s="107">
        <v>7</v>
      </c>
      <c r="F3800" s="27" t="s">
        <v>9</v>
      </c>
      <c r="G3800" s="29" t="s">
        <v>8146</v>
      </c>
      <c r="H3800" s="110" t="s">
        <v>7960</v>
      </c>
    </row>
    <row r="3801" spans="1:8" ht="17.25" customHeight="1">
      <c r="A3801" s="27" t="s">
        <v>13</v>
      </c>
      <c r="B3801" s="33" t="s">
        <v>9351</v>
      </c>
      <c r="C3801" s="35" t="s">
        <v>196</v>
      </c>
      <c r="D3801" s="28" t="s">
        <v>3990</v>
      </c>
      <c r="E3801" s="107">
        <v>7.8666666666666663</v>
      </c>
      <c r="F3801" s="27" t="s">
        <v>9</v>
      </c>
      <c r="G3801" s="29" t="s">
        <v>8146</v>
      </c>
      <c r="H3801" s="110" t="s">
        <v>7961</v>
      </c>
    </row>
    <row r="3802" spans="1:8" ht="17.25" customHeight="1">
      <c r="A3802" s="27" t="s">
        <v>16876</v>
      </c>
      <c r="B3802" s="33" t="s">
        <v>9352</v>
      </c>
      <c r="C3802" s="35" t="s">
        <v>203</v>
      </c>
      <c r="D3802" s="28" t="s">
        <v>3991</v>
      </c>
      <c r="E3802" s="107">
        <v>7.6</v>
      </c>
      <c r="F3802" s="27" t="s">
        <v>9</v>
      </c>
      <c r="G3802" s="29" t="s">
        <v>8146</v>
      </c>
      <c r="H3802" s="110" t="s">
        <v>7962</v>
      </c>
    </row>
    <row r="3803" spans="1:8" ht="17.25" customHeight="1">
      <c r="A3803" s="27" t="s">
        <v>22</v>
      </c>
      <c r="B3803" s="33" t="s">
        <v>9360</v>
      </c>
      <c r="C3803" s="35" t="s">
        <v>132</v>
      </c>
      <c r="D3803" s="28" t="s">
        <v>3992</v>
      </c>
      <c r="E3803" s="107">
        <v>7.9666666666666668</v>
      </c>
      <c r="F3803" s="27" t="s">
        <v>9</v>
      </c>
      <c r="G3803" s="29" t="s">
        <v>8146</v>
      </c>
      <c r="H3803" s="110" t="s">
        <v>7963</v>
      </c>
    </row>
    <row r="3804" spans="1:8" ht="17.25" customHeight="1">
      <c r="A3804" s="27" t="s">
        <v>22</v>
      </c>
      <c r="B3804" s="33" t="s">
        <v>9357</v>
      </c>
      <c r="C3804" s="35" t="s">
        <v>123</v>
      </c>
      <c r="D3804" s="28" t="s">
        <v>3993</v>
      </c>
      <c r="E3804" s="107">
        <v>7.4666666666666668</v>
      </c>
      <c r="F3804" s="27" t="s">
        <v>9</v>
      </c>
      <c r="G3804" s="29" t="s">
        <v>8146</v>
      </c>
      <c r="H3804" s="110" t="s">
        <v>7964</v>
      </c>
    </row>
    <row r="3805" spans="1:8" ht="17.25" customHeight="1">
      <c r="A3805" s="27" t="s">
        <v>16876</v>
      </c>
      <c r="B3805" s="33" t="s">
        <v>9352</v>
      </c>
      <c r="C3805" s="35" t="s">
        <v>203</v>
      </c>
      <c r="D3805" s="28" t="s">
        <v>3994</v>
      </c>
      <c r="E3805" s="107">
        <v>8.8333333333333339</v>
      </c>
      <c r="F3805" s="27" t="s">
        <v>9</v>
      </c>
      <c r="G3805" s="29" t="s">
        <v>8146</v>
      </c>
      <c r="H3805" s="110" t="s">
        <v>7965</v>
      </c>
    </row>
    <row r="3806" spans="1:8" ht="17.25" customHeight="1">
      <c r="A3806" s="27" t="s">
        <v>22</v>
      </c>
      <c r="B3806" s="33" t="s">
        <v>9357</v>
      </c>
      <c r="C3806" s="35" t="s">
        <v>198</v>
      </c>
      <c r="D3806" s="28" t="s">
        <v>3995</v>
      </c>
      <c r="E3806" s="107">
        <v>5.85</v>
      </c>
      <c r="F3806" s="27" t="s">
        <v>9</v>
      </c>
      <c r="G3806" s="29" t="s">
        <v>8146</v>
      </c>
      <c r="H3806" s="110" t="s">
        <v>7966</v>
      </c>
    </row>
    <row r="3807" spans="1:8" ht="17.25" customHeight="1">
      <c r="A3807" s="27" t="s">
        <v>16876</v>
      </c>
      <c r="B3807" s="33" t="s">
        <v>9352</v>
      </c>
      <c r="C3807" s="35" t="s">
        <v>200</v>
      </c>
      <c r="D3807" s="28" t="s">
        <v>3996</v>
      </c>
      <c r="E3807" s="107">
        <v>5.4</v>
      </c>
      <c r="F3807" s="27" t="s">
        <v>9</v>
      </c>
      <c r="G3807" s="29" t="s">
        <v>8146</v>
      </c>
      <c r="H3807" s="110" t="s">
        <v>7967</v>
      </c>
    </row>
    <row r="3808" spans="1:8" ht="17.25" customHeight="1">
      <c r="A3808" s="27" t="s">
        <v>29</v>
      </c>
      <c r="B3808" s="33" t="s">
        <v>9368</v>
      </c>
      <c r="C3808" s="35" t="s">
        <v>206</v>
      </c>
      <c r="D3808" s="28" t="s">
        <v>3997</v>
      </c>
      <c r="E3808" s="107">
        <v>6.4666666666666668</v>
      </c>
      <c r="F3808" s="27" t="s">
        <v>9</v>
      </c>
      <c r="G3808" s="29" t="s">
        <v>8146</v>
      </c>
      <c r="H3808" s="110" t="s">
        <v>7968</v>
      </c>
    </row>
    <row r="3809" spans="1:8" ht="17.25" customHeight="1">
      <c r="A3809" s="27" t="s">
        <v>13</v>
      </c>
      <c r="B3809" s="33" t="s">
        <v>9353</v>
      </c>
      <c r="C3809" s="35" t="s">
        <v>202</v>
      </c>
      <c r="D3809" s="28" t="s">
        <v>3998</v>
      </c>
      <c r="E3809" s="107">
        <v>6.8</v>
      </c>
      <c r="F3809" s="27" t="s">
        <v>9</v>
      </c>
      <c r="G3809" s="29" t="s">
        <v>8146</v>
      </c>
      <c r="H3809" s="110" t="s">
        <v>7969</v>
      </c>
    </row>
    <row r="3810" spans="1:8" ht="17.25" customHeight="1">
      <c r="A3810" s="27" t="s">
        <v>13</v>
      </c>
      <c r="B3810" s="33" t="s">
        <v>9351</v>
      </c>
      <c r="C3810" s="35" t="s">
        <v>205</v>
      </c>
      <c r="D3810" s="28" t="s">
        <v>3999</v>
      </c>
      <c r="E3810" s="107">
        <v>5.8833333333333337</v>
      </c>
      <c r="F3810" s="27" t="s">
        <v>9</v>
      </c>
      <c r="G3810" s="29" t="s">
        <v>8146</v>
      </c>
      <c r="H3810" s="110" t="s">
        <v>7970</v>
      </c>
    </row>
    <row r="3811" spans="1:8" ht="17.25" customHeight="1">
      <c r="A3811" s="27" t="s">
        <v>16876</v>
      </c>
      <c r="B3811" s="33" t="s">
        <v>9352</v>
      </c>
      <c r="C3811" s="35" t="s">
        <v>197</v>
      </c>
      <c r="D3811" s="28" t="s">
        <v>4000</v>
      </c>
      <c r="E3811" s="107">
        <v>7.5333333333333332</v>
      </c>
      <c r="F3811" s="27" t="s">
        <v>9</v>
      </c>
      <c r="G3811" s="29" t="s">
        <v>8146</v>
      </c>
      <c r="H3811" s="110" t="s">
        <v>7971</v>
      </c>
    </row>
    <row r="3812" spans="1:8" ht="17.25" customHeight="1">
      <c r="A3812" s="27" t="s">
        <v>13</v>
      </c>
      <c r="B3812" s="33" t="s">
        <v>9351</v>
      </c>
      <c r="C3812" s="35" t="s">
        <v>196</v>
      </c>
      <c r="D3812" s="28" t="s">
        <v>4001</v>
      </c>
      <c r="E3812" s="107">
        <v>7.7666666666666666</v>
      </c>
      <c r="F3812" s="27" t="s">
        <v>9</v>
      </c>
      <c r="G3812" s="29" t="s">
        <v>8146</v>
      </c>
      <c r="H3812" s="110" t="s">
        <v>7972</v>
      </c>
    </row>
    <row r="3813" spans="1:8" ht="17.25" customHeight="1">
      <c r="A3813" s="27" t="s">
        <v>13</v>
      </c>
      <c r="B3813" s="33" t="s">
        <v>9348</v>
      </c>
      <c r="C3813" s="35" t="s">
        <v>123</v>
      </c>
      <c r="D3813" s="28" t="s">
        <v>4002</v>
      </c>
      <c r="E3813" s="107">
        <v>8.4</v>
      </c>
      <c r="F3813" s="27" t="s">
        <v>9</v>
      </c>
      <c r="G3813" s="29" t="s">
        <v>8146</v>
      </c>
      <c r="H3813" s="110" t="s">
        <v>7973</v>
      </c>
    </row>
    <row r="3814" spans="1:8" ht="17.25" customHeight="1">
      <c r="A3814" s="27" t="s">
        <v>22</v>
      </c>
      <c r="B3814" s="33" t="s">
        <v>9360</v>
      </c>
      <c r="C3814" s="35" t="s">
        <v>132</v>
      </c>
      <c r="D3814" s="28" t="s">
        <v>4003</v>
      </c>
      <c r="E3814" s="107">
        <v>7.0333333333333332</v>
      </c>
      <c r="F3814" s="27" t="s">
        <v>9</v>
      </c>
      <c r="G3814" s="29" t="s">
        <v>8146</v>
      </c>
      <c r="H3814" s="110" t="s">
        <v>7974</v>
      </c>
    </row>
    <row r="3815" spans="1:8" ht="17.25" customHeight="1">
      <c r="A3815" s="27" t="s">
        <v>22</v>
      </c>
      <c r="B3815" s="33" t="s">
        <v>9360</v>
      </c>
      <c r="C3815" s="35" t="s">
        <v>131</v>
      </c>
      <c r="D3815" s="28" t="s">
        <v>4004</v>
      </c>
      <c r="E3815" s="107">
        <v>7.35</v>
      </c>
      <c r="F3815" s="27" t="s">
        <v>9</v>
      </c>
      <c r="G3815" s="29" t="s">
        <v>8146</v>
      </c>
      <c r="H3815" s="110" t="s">
        <v>7975</v>
      </c>
    </row>
    <row r="3816" spans="1:8" ht="17.25" customHeight="1">
      <c r="A3816" s="27" t="s">
        <v>29</v>
      </c>
      <c r="B3816" s="33" t="s">
        <v>9368</v>
      </c>
      <c r="C3816" s="35" t="s">
        <v>206</v>
      </c>
      <c r="D3816" s="28" t="s">
        <v>4005</v>
      </c>
      <c r="E3816" s="107">
        <v>6.7666666666666666</v>
      </c>
      <c r="F3816" s="27" t="s">
        <v>9</v>
      </c>
      <c r="G3816" s="29" t="s">
        <v>8146</v>
      </c>
      <c r="H3816" s="110" t="s">
        <v>7976</v>
      </c>
    </row>
    <row r="3817" spans="1:8" ht="17.25" customHeight="1">
      <c r="A3817" s="27" t="s">
        <v>16876</v>
      </c>
      <c r="B3817" s="33" t="s">
        <v>9352</v>
      </c>
      <c r="C3817" s="35" t="s">
        <v>200</v>
      </c>
      <c r="D3817" s="28" t="s">
        <v>4006</v>
      </c>
      <c r="E3817" s="107">
        <v>6.1833333333333336</v>
      </c>
      <c r="F3817" s="27" t="s">
        <v>9</v>
      </c>
      <c r="G3817" s="29" t="s">
        <v>8146</v>
      </c>
      <c r="H3817" s="110" t="s">
        <v>7977</v>
      </c>
    </row>
    <row r="3818" spans="1:8" ht="17.25" customHeight="1">
      <c r="A3818" s="27" t="s">
        <v>16876</v>
      </c>
      <c r="B3818" s="33" t="s">
        <v>9352</v>
      </c>
      <c r="C3818" s="35" t="s">
        <v>203</v>
      </c>
      <c r="D3818" s="28" t="s">
        <v>4007</v>
      </c>
      <c r="E3818" s="107">
        <v>8.85</v>
      </c>
      <c r="F3818" s="27" t="s">
        <v>9</v>
      </c>
      <c r="G3818" s="29" t="s">
        <v>8146</v>
      </c>
      <c r="H3818" s="110" t="s">
        <v>7978</v>
      </c>
    </row>
    <row r="3819" spans="1:8" ht="17.25" customHeight="1">
      <c r="A3819" s="27" t="s">
        <v>22</v>
      </c>
      <c r="B3819" s="33" t="s">
        <v>9360</v>
      </c>
      <c r="C3819" s="35" t="s">
        <v>204</v>
      </c>
      <c r="D3819" s="28" t="s">
        <v>4008</v>
      </c>
      <c r="E3819" s="107">
        <v>7.05</v>
      </c>
      <c r="F3819" s="27" t="s">
        <v>9</v>
      </c>
      <c r="G3819" s="29" t="s">
        <v>8146</v>
      </c>
      <c r="H3819" s="110" t="s">
        <v>7979</v>
      </c>
    </row>
    <row r="3820" spans="1:8" ht="17.25" customHeight="1">
      <c r="A3820" s="27" t="s">
        <v>13</v>
      </c>
      <c r="B3820" s="33" t="s">
        <v>9351</v>
      </c>
      <c r="C3820" s="35" t="s">
        <v>205</v>
      </c>
      <c r="D3820" s="28" t="s">
        <v>4009</v>
      </c>
      <c r="E3820" s="107">
        <v>6.7333333333333334</v>
      </c>
      <c r="F3820" s="27" t="s">
        <v>9</v>
      </c>
      <c r="G3820" s="29" t="s">
        <v>8146</v>
      </c>
      <c r="H3820" s="110" t="s">
        <v>7980</v>
      </c>
    </row>
    <row r="3821" spans="1:8" ht="17.25" customHeight="1">
      <c r="A3821" s="27" t="s">
        <v>22</v>
      </c>
      <c r="B3821" s="33" t="s">
        <v>9349</v>
      </c>
      <c r="C3821" s="35" t="s">
        <v>198</v>
      </c>
      <c r="D3821" s="28" t="s">
        <v>4010</v>
      </c>
      <c r="E3821" s="107">
        <v>6.0166666666666666</v>
      </c>
      <c r="F3821" s="27" t="s">
        <v>9</v>
      </c>
      <c r="G3821" s="29" t="s">
        <v>8146</v>
      </c>
      <c r="H3821" s="110" t="s">
        <v>7981</v>
      </c>
    </row>
    <row r="3822" spans="1:8" ht="17.25" customHeight="1">
      <c r="A3822" s="27" t="s">
        <v>22</v>
      </c>
      <c r="B3822" s="33" t="s">
        <v>9360</v>
      </c>
      <c r="C3822" s="35" t="s">
        <v>132</v>
      </c>
      <c r="D3822" s="28" t="s">
        <v>4011</v>
      </c>
      <c r="E3822" s="107">
        <v>7.583333333333333</v>
      </c>
      <c r="F3822" s="27" t="s">
        <v>9</v>
      </c>
      <c r="G3822" s="29" t="s">
        <v>8146</v>
      </c>
      <c r="H3822" s="110" t="s">
        <v>7982</v>
      </c>
    </row>
    <row r="3823" spans="1:8" ht="17.25" customHeight="1">
      <c r="A3823" s="27" t="s">
        <v>22</v>
      </c>
      <c r="B3823" s="33" t="s">
        <v>9357</v>
      </c>
      <c r="C3823" s="35" t="s">
        <v>123</v>
      </c>
      <c r="D3823" s="28" t="s">
        <v>4012</v>
      </c>
      <c r="E3823" s="107">
        <v>6.75</v>
      </c>
      <c r="F3823" s="27" t="s">
        <v>9</v>
      </c>
      <c r="G3823" s="29" t="s">
        <v>8146</v>
      </c>
      <c r="H3823" s="110" t="s">
        <v>7983</v>
      </c>
    </row>
    <row r="3824" spans="1:8" ht="17.25" customHeight="1">
      <c r="A3824" s="27" t="s">
        <v>16876</v>
      </c>
      <c r="B3824" s="33" t="s">
        <v>9352</v>
      </c>
      <c r="C3824" s="35" t="s">
        <v>197</v>
      </c>
      <c r="D3824" s="28" t="s">
        <v>4013</v>
      </c>
      <c r="E3824" s="107">
        <v>6.916666666666667</v>
      </c>
      <c r="F3824" s="27" t="s">
        <v>9</v>
      </c>
      <c r="G3824" s="29" t="s">
        <v>8146</v>
      </c>
      <c r="H3824" s="110" t="s">
        <v>7984</v>
      </c>
    </row>
    <row r="3825" spans="1:8" ht="17.25" customHeight="1">
      <c r="A3825" s="27" t="s">
        <v>13</v>
      </c>
      <c r="B3825" s="33" t="s">
        <v>9351</v>
      </c>
      <c r="C3825" s="35" t="s">
        <v>196</v>
      </c>
      <c r="D3825" s="28" t="s">
        <v>4014</v>
      </c>
      <c r="E3825" s="107">
        <v>7.8</v>
      </c>
      <c r="F3825" s="27" t="s">
        <v>9</v>
      </c>
      <c r="G3825" s="29" t="s">
        <v>8146</v>
      </c>
      <c r="H3825" s="110" t="s">
        <v>7985</v>
      </c>
    </row>
    <row r="3826" spans="1:8" ht="17.25" customHeight="1">
      <c r="A3826" s="27" t="s">
        <v>29</v>
      </c>
      <c r="B3826" s="33" t="s">
        <v>9368</v>
      </c>
      <c r="C3826" s="35" t="s">
        <v>206</v>
      </c>
      <c r="D3826" s="28" t="s">
        <v>4015</v>
      </c>
      <c r="E3826" s="107">
        <v>6.0166666666666666</v>
      </c>
      <c r="F3826" s="27" t="s">
        <v>9</v>
      </c>
      <c r="G3826" s="29" t="s">
        <v>8146</v>
      </c>
      <c r="H3826" s="110" t="s">
        <v>7986</v>
      </c>
    </row>
    <row r="3827" spans="1:8" ht="17.25" customHeight="1">
      <c r="A3827" s="27" t="s">
        <v>16876</v>
      </c>
      <c r="B3827" s="33" t="s">
        <v>9352</v>
      </c>
      <c r="C3827" s="35" t="s">
        <v>200</v>
      </c>
      <c r="D3827" s="28" t="s">
        <v>4016</v>
      </c>
      <c r="E3827" s="107">
        <v>5.75</v>
      </c>
      <c r="F3827" s="27" t="s">
        <v>9</v>
      </c>
      <c r="G3827" s="29" t="s">
        <v>8146</v>
      </c>
      <c r="H3827" s="110" t="s">
        <v>7987</v>
      </c>
    </row>
    <row r="3828" spans="1:8" ht="17.25" customHeight="1">
      <c r="A3828" s="27" t="s">
        <v>22</v>
      </c>
      <c r="B3828" s="33" t="s">
        <v>9360</v>
      </c>
      <c r="C3828" s="35" t="s">
        <v>131</v>
      </c>
      <c r="D3828" s="28" t="s">
        <v>4017</v>
      </c>
      <c r="E3828" s="107">
        <v>6.3</v>
      </c>
      <c r="F3828" s="27" t="s">
        <v>9</v>
      </c>
      <c r="G3828" s="29" t="s">
        <v>8146</v>
      </c>
      <c r="H3828" s="110" t="s">
        <v>7988</v>
      </c>
    </row>
    <row r="3829" spans="1:8" ht="17.25" customHeight="1">
      <c r="A3829" s="27" t="s">
        <v>29</v>
      </c>
      <c r="B3829" s="33" t="s">
        <v>23</v>
      </c>
      <c r="C3829" s="35" t="s">
        <v>207</v>
      </c>
      <c r="D3829" s="28" t="s">
        <v>4018</v>
      </c>
      <c r="E3829" s="107">
        <v>6.7166666666666668</v>
      </c>
      <c r="F3829" s="27" t="s">
        <v>9</v>
      </c>
      <c r="G3829" s="29" t="s">
        <v>8146</v>
      </c>
      <c r="H3829" s="110" t="s">
        <v>7989</v>
      </c>
    </row>
    <row r="3830" spans="1:8" ht="17.25" customHeight="1">
      <c r="A3830" s="27" t="s">
        <v>16876</v>
      </c>
      <c r="B3830" s="33" t="s">
        <v>9352</v>
      </c>
      <c r="C3830" s="35" t="s">
        <v>203</v>
      </c>
      <c r="D3830" s="28" t="s">
        <v>4019</v>
      </c>
      <c r="E3830" s="107">
        <v>8.8833333333333329</v>
      </c>
      <c r="F3830" s="27" t="s">
        <v>9</v>
      </c>
      <c r="G3830" s="29" t="s">
        <v>8146</v>
      </c>
      <c r="H3830" s="110" t="s">
        <v>7990</v>
      </c>
    </row>
    <row r="3831" spans="1:8" ht="17.25" customHeight="1">
      <c r="A3831" s="27" t="s">
        <v>13</v>
      </c>
      <c r="B3831" s="33" t="s">
        <v>9348</v>
      </c>
      <c r="C3831" s="35" t="s">
        <v>123</v>
      </c>
      <c r="D3831" s="28" t="s">
        <v>4020</v>
      </c>
      <c r="E3831" s="107">
        <v>7.7666666666666666</v>
      </c>
      <c r="F3831" s="27" t="s">
        <v>9</v>
      </c>
      <c r="G3831" s="29" t="s">
        <v>8146</v>
      </c>
      <c r="H3831" s="110" t="s">
        <v>7991</v>
      </c>
    </row>
    <row r="3832" spans="1:8" ht="17.25" customHeight="1">
      <c r="A3832" s="27" t="s">
        <v>13</v>
      </c>
      <c r="B3832" s="33" t="s">
        <v>9351</v>
      </c>
      <c r="C3832" s="35" t="s">
        <v>205</v>
      </c>
      <c r="D3832" s="28" t="s">
        <v>4021</v>
      </c>
      <c r="E3832" s="107">
        <v>6.05</v>
      </c>
      <c r="F3832" s="27" t="s">
        <v>9</v>
      </c>
      <c r="G3832" s="29" t="s">
        <v>8146</v>
      </c>
      <c r="H3832" s="110" t="s">
        <v>7992</v>
      </c>
    </row>
    <row r="3833" spans="1:8" ht="17.25" customHeight="1">
      <c r="A3833" s="27" t="s">
        <v>22</v>
      </c>
      <c r="B3833" s="33" t="s">
        <v>9360</v>
      </c>
      <c r="C3833" s="35" t="s">
        <v>132</v>
      </c>
      <c r="D3833" s="28" t="s">
        <v>4022</v>
      </c>
      <c r="E3833" s="107">
        <v>6.8833333333333337</v>
      </c>
      <c r="F3833" s="27" t="s">
        <v>9</v>
      </c>
      <c r="G3833" s="29" t="s">
        <v>8146</v>
      </c>
      <c r="H3833" s="110" t="s">
        <v>7993</v>
      </c>
    </row>
    <row r="3834" spans="1:8" ht="17.25" customHeight="1">
      <c r="A3834" s="27" t="s">
        <v>13</v>
      </c>
      <c r="B3834" s="33" t="s">
        <v>9351</v>
      </c>
      <c r="C3834" s="35" t="s">
        <v>196</v>
      </c>
      <c r="D3834" s="28" t="s">
        <v>4023</v>
      </c>
      <c r="E3834" s="107">
        <v>7.7166666666666668</v>
      </c>
      <c r="F3834" s="27" t="s">
        <v>9</v>
      </c>
      <c r="G3834" s="29" t="s">
        <v>8146</v>
      </c>
      <c r="H3834" s="110" t="s">
        <v>7994</v>
      </c>
    </row>
    <row r="3835" spans="1:8" ht="17.25" customHeight="1">
      <c r="A3835" s="27" t="s">
        <v>29</v>
      </c>
      <c r="B3835" s="33" t="s">
        <v>23</v>
      </c>
      <c r="C3835" s="35" t="s">
        <v>207</v>
      </c>
      <c r="D3835" s="28" t="s">
        <v>4024</v>
      </c>
      <c r="E3835" s="107">
        <v>6.916666666666667</v>
      </c>
      <c r="F3835" s="27" t="s">
        <v>9</v>
      </c>
      <c r="G3835" s="29" t="s">
        <v>8146</v>
      </c>
      <c r="H3835" s="110" t="s">
        <v>7995</v>
      </c>
    </row>
    <row r="3836" spans="1:8" ht="17.25" customHeight="1">
      <c r="A3836" s="27" t="s">
        <v>22</v>
      </c>
      <c r="B3836" s="33" t="s">
        <v>9360</v>
      </c>
      <c r="C3836" s="35" t="s">
        <v>204</v>
      </c>
      <c r="D3836" s="28" t="s">
        <v>4025</v>
      </c>
      <c r="E3836" s="107">
        <v>6.416666666666667</v>
      </c>
      <c r="F3836" s="27" t="s">
        <v>9</v>
      </c>
      <c r="G3836" s="29" t="s">
        <v>8146</v>
      </c>
      <c r="H3836" s="110" t="s">
        <v>7996</v>
      </c>
    </row>
    <row r="3837" spans="1:8" ht="17.25" customHeight="1">
      <c r="A3837" s="27" t="s">
        <v>16876</v>
      </c>
      <c r="B3837" s="33" t="s">
        <v>9352</v>
      </c>
      <c r="C3837" s="35" t="s">
        <v>200</v>
      </c>
      <c r="D3837" s="28" t="s">
        <v>4026</v>
      </c>
      <c r="E3837" s="107">
        <v>4.55</v>
      </c>
      <c r="F3837" s="27" t="s">
        <v>9</v>
      </c>
      <c r="G3837" s="29" t="s">
        <v>8146</v>
      </c>
      <c r="H3837" s="110" t="s">
        <v>7997</v>
      </c>
    </row>
    <row r="3838" spans="1:8" ht="17.25" customHeight="1">
      <c r="A3838" s="27" t="s">
        <v>22</v>
      </c>
      <c r="B3838" s="33" t="s">
        <v>9360</v>
      </c>
      <c r="C3838" s="35" t="s">
        <v>131</v>
      </c>
      <c r="D3838" s="28" t="s">
        <v>4027</v>
      </c>
      <c r="E3838" s="107">
        <v>7.833333333333333</v>
      </c>
      <c r="F3838" s="27" t="s">
        <v>9</v>
      </c>
      <c r="G3838" s="29" t="s">
        <v>8146</v>
      </c>
      <c r="H3838" s="110" t="s">
        <v>7998</v>
      </c>
    </row>
    <row r="3839" spans="1:8" ht="17.25" customHeight="1">
      <c r="A3839" s="27" t="s">
        <v>29</v>
      </c>
      <c r="B3839" s="33" t="s">
        <v>9368</v>
      </c>
      <c r="C3839" s="35" t="s">
        <v>206</v>
      </c>
      <c r="D3839" s="28" t="s">
        <v>4028</v>
      </c>
      <c r="E3839" s="107">
        <v>6.95</v>
      </c>
      <c r="F3839" s="27" t="s">
        <v>9</v>
      </c>
      <c r="G3839" s="29" t="s">
        <v>8146</v>
      </c>
      <c r="H3839" s="110" t="s">
        <v>7999</v>
      </c>
    </row>
    <row r="3840" spans="1:8" ht="17.25" customHeight="1">
      <c r="A3840" s="27" t="s">
        <v>13</v>
      </c>
      <c r="B3840" s="33" t="s">
        <v>9348</v>
      </c>
      <c r="C3840" s="35" t="s">
        <v>123</v>
      </c>
      <c r="D3840" s="28" t="s">
        <v>4029</v>
      </c>
      <c r="E3840" s="107">
        <v>6.916666666666667</v>
      </c>
      <c r="F3840" s="27" t="s">
        <v>9</v>
      </c>
      <c r="G3840" s="29" t="s">
        <v>8146</v>
      </c>
      <c r="H3840" s="110" t="s">
        <v>8000</v>
      </c>
    </row>
    <row r="3841" spans="1:8" ht="17.25" customHeight="1">
      <c r="A3841" s="27" t="s">
        <v>16876</v>
      </c>
      <c r="B3841" s="33" t="s">
        <v>9352</v>
      </c>
      <c r="C3841" s="35" t="s">
        <v>203</v>
      </c>
      <c r="D3841" s="28" t="s">
        <v>4030</v>
      </c>
      <c r="E3841" s="107">
        <v>8.65</v>
      </c>
      <c r="F3841" s="27" t="s">
        <v>9</v>
      </c>
      <c r="G3841" s="29" t="s">
        <v>8146</v>
      </c>
      <c r="H3841" s="110" t="s">
        <v>8001</v>
      </c>
    </row>
    <row r="3842" spans="1:8" ht="17.25" customHeight="1">
      <c r="A3842" s="27" t="s">
        <v>22</v>
      </c>
      <c r="B3842" s="33" t="s">
        <v>9360</v>
      </c>
      <c r="C3842" s="35" t="s">
        <v>132</v>
      </c>
      <c r="D3842" s="28" t="s">
        <v>4031</v>
      </c>
      <c r="E3842" s="107">
        <v>6.916666666666667</v>
      </c>
      <c r="F3842" s="27" t="s">
        <v>9</v>
      </c>
      <c r="G3842" s="29" t="s">
        <v>8146</v>
      </c>
      <c r="H3842" s="110" t="s">
        <v>8002</v>
      </c>
    </row>
    <row r="3843" spans="1:8" ht="17.25" customHeight="1">
      <c r="A3843" s="27" t="s">
        <v>13</v>
      </c>
      <c r="B3843" s="33" t="s">
        <v>9351</v>
      </c>
      <c r="C3843" s="35" t="s">
        <v>205</v>
      </c>
      <c r="D3843" s="28" t="s">
        <v>4032</v>
      </c>
      <c r="E3843" s="107">
        <v>5.15</v>
      </c>
      <c r="F3843" s="27" t="s">
        <v>9</v>
      </c>
      <c r="G3843" s="29" t="s">
        <v>8146</v>
      </c>
      <c r="H3843" s="110" t="s">
        <v>8003</v>
      </c>
    </row>
    <row r="3844" spans="1:8" ht="17.25" customHeight="1">
      <c r="A3844" s="27" t="s">
        <v>13</v>
      </c>
      <c r="B3844" s="33" t="s">
        <v>9351</v>
      </c>
      <c r="C3844" s="35" t="s">
        <v>196</v>
      </c>
      <c r="D3844" s="28" t="s">
        <v>4033</v>
      </c>
      <c r="E3844" s="107">
        <v>7.85</v>
      </c>
      <c r="F3844" s="27" t="s">
        <v>9</v>
      </c>
      <c r="G3844" s="29" t="s">
        <v>8146</v>
      </c>
      <c r="H3844" s="110" t="s">
        <v>8004</v>
      </c>
    </row>
    <row r="3845" spans="1:8" ht="17.25" customHeight="1">
      <c r="A3845" s="27" t="s">
        <v>16876</v>
      </c>
      <c r="B3845" s="33" t="s">
        <v>9352</v>
      </c>
      <c r="C3845" s="35" t="s">
        <v>200</v>
      </c>
      <c r="D3845" s="28" t="s">
        <v>4034</v>
      </c>
      <c r="E3845" s="107">
        <v>4.45</v>
      </c>
      <c r="F3845" s="27" t="s">
        <v>9</v>
      </c>
      <c r="G3845" s="29" t="s">
        <v>8146</v>
      </c>
      <c r="H3845" s="110" t="s">
        <v>8005</v>
      </c>
    </row>
    <row r="3846" spans="1:8" ht="17.25" customHeight="1">
      <c r="A3846" s="27" t="s">
        <v>29</v>
      </c>
      <c r="B3846" s="33" t="s">
        <v>9368</v>
      </c>
      <c r="C3846" s="35" t="s">
        <v>206</v>
      </c>
      <c r="D3846" s="28" t="s">
        <v>4035</v>
      </c>
      <c r="E3846" s="107">
        <v>6.8166666666666664</v>
      </c>
      <c r="F3846" s="27" t="s">
        <v>9</v>
      </c>
      <c r="G3846" s="29" t="s">
        <v>8146</v>
      </c>
      <c r="H3846" s="110" t="s">
        <v>8006</v>
      </c>
    </row>
    <row r="3847" spans="1:8" ht="17.25" customHeight="1">
      <c r="A3847" s="27" t="s">
        <v>22</v>
      </c>
      <c r="B3847" s="33" t="s">
        <v>9360</v>
      </c>
      <c r="C3847" s="35" t="s">
        <v>131</v>
      </c>
      <c r="D3847" s="28" t="s">
        <v>4036</v>
      </c>
      <c r="E3847" s="107">
        <v>7.4333333333333336</v>
      </c>
      <c r="F3847" s="27" t="s">
        <v>9</v>
      </c>
      <c r="G3847" s="29" t="s">
        <v>8146</v>
      </c>
      <c r="H3847" s="110" t="s">
        <v>8007</v>
      </c>
    </row>
    <row r="3848" spans="1:8" ht="17.25" customHeight="1">
      <c r="A3848" s="27" t="s">
        <v>29</v>
      </c>
      <c r="B3848" s="33" t="s">
        <v>23</v>
      </c>
      <c r="C3848" s="35" t="s">
        <v>207</v>
      </c>
      <c r="D3848" s="28" t="s">
        <v>4037</v>
      </c>
      <c r="E3848" s="107">
        <v>6.8666666666666663</v>
      </c>
      <c r="F3848" s="27" t="s">
        <v>9</v>
      </c>
      <c r="G3848" s="29" t="s">
        <v>8146</v>
      </c>
      <c r="H3848" s="110" t="s">
        <v>8008</v>
      </c>
    </row>
    <row r="3849" spans="1:8" ht="17.25" customHeight="1">
      <c r="A3849" s="27" t="s">
        <v>13</v>
      </c>
      <c r="B3849" s="33" t="s">
        <v>9351</v>
      </c>
      <c r="C3849" s="35" t="s">
        <v>205</v>
      </c>
      <c r="D3849" s="28" t="s">
        <v>4038</v>
      </c>
      <c r="E3849" s="107">
        <v>5.75</v>
      </c>
      <c r="F3849" s="27" t="s">
        <v>9</v>
      </c>
      <c r="G3849" s="29" t="s">
        <v>8146</v>
      </c>
      <c r="H3849" s="110" t="s">
        <v>8009</v>
      </c>
    </row>
    <row r="3850" spans="1:8" ht="17.25" customHeight="1">
      <c r="A3850" s="27" t="s">
        <v>13</v>
      </c>
      <c r="B3850" s="33" t="s">
        <v>9348</v>
      </c>
      <c r="C3850" s="35" t="s">
        <v>123</v>
      </c>
      <c r="D3850" s="28" t="s">
        <v>4039</v>
      </c>
      <c r="E3850" s="107">
        <v>6.7333333333333334</v>
      </c>
      <c r="F3850" s="27" t="s">
        <v>9</v>
      </c>
      <c r="G3850" s="29" t="s">
        <v>8146</v>
      </c>
      <c r="H3850" s="110" t="s">
        <v>8010</v>
      </c>
    </row>
    <row r="3851" spans="1:8" ht="17.25" customHeight="1">
      <c r="A3851" s="27" t="s">
        <v>22</v>
      </c>
      <c r="B3851" s="33" t="s">
        <v>9349</v>
      </c>
      <c r="C3851" s="35" t="s">
        <v>198</v>
      </c>
      <c r="D3851" s="28" t="s">
        <v>4040</v>
      </c>
      <c r="E3851" s="107">
        <v>6.9333333333333336</v>
      </c>
      <c r="F3851" s="27" t="s">
        <v>9</v>
      </c>
      <c r="G3851" s="29" t="s">
        <v>8146</v>
      </c>
      <c r="H3851" s="110" t="s">
        <v>8011</v>
      </c>
    </row>
    <row r="3852" spans="1:8" ht="17.25" customHeight="1">
      <c r="A3852" s="27" t="s">
        <v>22</v>
      </c>
      <c r="B3852" s="33" t="s">
        <v>9360</v>
      </c>
      <c r="C3852" s="35" t="s">
        <v>132</v>
      </c>
      <c r="D3852" s="28" t="s">
        <v>4041</v>
      </c>
      <c r="E3852" s="107">
        <v>6.9</v>
      </c>
      <c r="F3852" s="27" t="s">
        <v>9</v>
      </c>
      <c r="G3852" s="29" t="s">
        <v>8146</v>
      </c>
      <c r="H3852" s="110" t="s">
        <v>8012</v>
      </c>
    </row>
    <row r="3853" spans="1:8" ht="17.25" customHeight="1">
      <c r="A3853" s="27" t="s">
        <v>16876</v>
      </c>
      <c r="B3853" s="33" t="s">
        <v>9352</v>
      </c>
      <c r="C3853" s="35" t="s">
        <v>200</v>
      </c>
      <c r="D3853" s="28" t="s">
        <v>4042</v>
      </c>
      <c r="E3853" s="107">
        <v>4.0166666666666666</v>
      </c>
      <c r="F3853" s="27" t="s">
        <v>9</v>
      </c>
      <c r="G3853" s="29" t="s">
        <v>8146</v>
      </c>
      <c r="H3853" s="110" t="s">
        <v>8013</v>
      </c>
    </row>
    <row r="3854" spans="1:8" ht="17.25" customHeight="1">
      <c r="A3854" s="27" t="s">
        <v>13</v>
      </c>
      <c r="B3854" s="33" t="s">
        <v>9351</v>
      </c>
      <c r="C3854" s="35" t="s">
        <v>196</v>
      </c>
      <c r="D3854" s="28" t="s">
        <v>4043</v>
      </c>
      <c r="E3854" s="107">
        <v>7.7166666666666668</v>
      </c>
      <c r="F3854" s="27" t="s">
        <v>9</v>
      </c>
      <c r="G3854" s="29" t="s">
        <v>8146</v>
      </c>
      <c r="H3854" s="110" t="s">
        <v>8014</v>
      </c>
    </row>
    <row r="3855" spans="1:8" ht="17.25" customHeight="1">
      <c r="A3855" s="27" t="s">
        <v>16876</v>
      </c>
      <c r="B3855" s="33" t="s">
        <v>9352</v>
      </c>
      <c r="C3855" s="35" t="s">
        <v>203</v>
      </c>
      <c r="D3855" s="28" t="s">
        <v>4044</v>
      </c>
      <c r="E3855" s="107">
        <v>8.2166666666666668</v>
      </c>
      <c r="F3855" s="27" t="s">
        <v>9</v>
      </c>
      <c r="G3855" s="29" t="s">
        <v>8146</v>
      </c>
      <c r="H3855" s="110" t="s">
        <v>8015</v>
      </c>
    </row>
    <row r="3856" spans="1:8" ht="17.25" customHeight="1">
      <c r="A3856" s="27" t="s">
        <v>29</v>
      </c>
      <c r="B3856" s="33" t="s">
        <v>9368</v>
      </c>
      <c r="C3856" s="35" t="s">
        <v>206</v>
      </c>
      <c r="D3856" s="28" t="s">
        <v>4045</v>
      </c>
      <c r="E3856" s="107">
        <v>6.7</v>
      </c>
      <c r="F3856" s="27" t="s">
        <v>9</v>
      </c>
      <c r="G3856" s="29" t="s">
        <v>8146</v>
      </c>
      <c r="H3856" s="110" t="s">
        <v>8016</v>
      </c>
    </row>
    <row r="3857" spans="1:8" ht="17.25" customHeight="1">
      <c r="A3857" s="27" t="s">
        <v>22</v>
      </c>
      <c r="B3857" s="33" t="s">
        <v>9360</v>
      </c>
      <c r="C3857" s="35" t="s">
        <v>131</v>
      </c>
      <c r="D3857" s="28" t="s">
        <v>4046</v>
      </c>
      <c r="E3857" s="107">
        <v>6.4333333333333336</v>
      </c>
      <c r="F3857" s="27" t="s">
        <v>9</v>
      </c>
      <c r="G3857" s="29" t="s">
        <v>8146</v>
      </c>
      <c r="H3857" s="110" t="s">
        <v>8017</v>
      </c>
    </row>
    <row r="3858" spans="1:8" ht="17.25" customHeight="1">
      <c r="A3858" s="27" t="s">
        <v>29</v>
      </c>
      <c r="B3858" s="33" t="s">
        <v>23</v>
      </c>
      <c r="C3858" s="35" t="s">
        <v>207</v>
      </c>
      <c r="D3858" s="28" t="s">
        <v>4047</v>
      </c>
      <c r="E3858" s="107">
        <v>6.583333333333333</v>
      </c>
      <c r="F3858" s="27" t="s">
        <v>9</v>
      </c>
      <c r="G3858" s="29" t="s">
        <v>8146</v>
      </c>
      <c r="H3858" s="110" t="s">
        <v>8018</v>
      </c>
    </row>
    <row r="3859" spans="1:8" ht="17.25" customHeight="1">
      <c r="A3859" s="27" t="s">
        <v>13</v>
      </c>
      <c r="B3859" s="33" t="s">
        <v>9348</v>
      </c>
      <c r="C3859" s="35" t="s">
        <v>123</v>
      </c>
      <c r="D3859" s="28" t="s">
        <v>4048</v>
      </c>
      <c r="E3859" s="107">
        <v>7.6833333333333336</v>
      </c>
      <c r="F3859" s="27" t="s">
        <v>9</v>
      </c>
      <c r="G3859" s="29" t="s">
        <v>8146</v>
      </c>
      <c r="H3859" s="110" t="s">
        <v>8019</v>
      </c>
    </row>
    <row r="3860" spans="1:8" ht="17.25" customHeight="1">
      <c r="A3860" s="27" t="s">
        <v>22</v>
      </c>
      <c r="B3860" s="33" t="s">
        <v>9360</v>
      </c>
      <c r="C3860" s="35" t="s">
        <v>204</v>
      </c>
      <c r="D3860" s="28" t="s">
        <v>4049</v>
      </c>
      <c r="E3860" s="107">
        <v>7.2833333333333332</v>
      </c>
      <c r="F3860" s="27" t="s">
        <v>9</v>
      </c>
      <c r="G3860" s="29" t="s">
        <v>8146</v>
      </c>
      <c r="H3860" s="110" t="s">
        <v>8020</v>
      </c>
    </row>
    <row r="3861" spans="1:8" ht="17.25" customHeight="1">
      <c r="A3861" s="27" t="s">
        <v>22</v>
      </c>
      <c r="B3861" s="33" t="s">
        <v>9360</v>
      </c>
      <c r="C3861" s="35" t="s">
        <v>132</v>
      </c>
      <c r="D3861" s="28" t="s">
        <v>4050</v>
      </c>
      <c r="E3861" s="107">
        <v>7.0333333333333332</v>
      </c>
      <c r="F3861" s="27" t="s">
        <v>9</v>
      </c>
      <c r="G3861" s="29" t="s">
        <v>8146</v>
      </c>
      <c r="H3861" s="110" t="s">
        <v>8021</v>
      </c>
    </row>
    <row r="3862" spans="1:8" ht="17.25" customHeight="1">
      <c r="A3862" s="27" t="s">
        <v>13</v>
      </c>
      <c r="B3862" s="33" t="s">
        <v>9351</v>
      </c>
      <c r="C3862" s="35" t="s">
        <v>196</v>
      </c>
      <c r="D3862" s="28" t="s">
        <v>4051</v>
      </c>
      <c r="E3862" s="107">
        <v>7.416666666666667</v>
      </c>
      <c r="F3862" s="27" t="s">
        <v>9</v>
      </c>
      <c r="G3862" s="29" t="s">
        <v>8146</v>
      </c>
      <c r="H3862" s="110" t="s">
        <v>8022</v>
      </c>
    </row>
    <row r="3863" spans="1:8" ht="17.25" customHeight="1">
      <c r="A3863" s="27" t="s">
        <v>16876</v>
      </c>
      <c r="B3863" s="33" t="s">
        <v>9352</v>
      </c>
      <c r="C3863" s="35" t="s">
        <v>200</v>
      </c>
      <c r="D3863" s="28" t="s">
        <v>4052</v>
      </c>
      <c r="E3863" s="107">
        <v>4.1500000000000004</v>
      </c>
      <c r="F3863" s="27" t="s">
        <v>9</v>
      </c>
      <c r="G3863" s="29" t="s">
        <v>8146</v>
      </c>
      <c r="H3863" s="110" t="s">
        <v>8023</v>
      </c>
    </row>
    <row r="3864" spans="1:8" ht="17.25" customHeight="1">
      <c r="A3864" s="27" t="s">
        <v>13</v>
      </c>
      <c r="B3864" s="33" t="s">
        <v>9351</v>
      </c>
      <c r="C3864" s="35" t="s">
        <v>205</v>
      </c>
      <c r="D3864" s="28" t="s">
        <v>4053</v>
      </c>
      <c r="E3864" s="107">
        <v>5.0999999999999996</v>
      </c>
      <c r="F3864" s="27" t="s">
        <v>9</v>
      </c>
      <c r="G3864" s="29" t="s">
        <v>8146</v>
      </c>
      <c r="H3864" s="110" t="s">
        <v>8024</v>
      </c>
    </row>
    <row r="3865" spans="1:8" ht="17.25" customHeight="1">
      <c r="A3865" s="27" t="s">
        <v>16876</v>
      </c>
      <c r="B3865" s="33" t="s">
        <v>9352</v>
      </c>
      <c r="C3865" s="35" t="s">
        <v>203</v>
      </c>
      <c r="D3865" s="28" t="s">
        <v>4054</v>
      </c>
      <c r="E3865" s="107">
        <v>8.2666666666666675</v>
      </c>
      <c r="F3865" s="27" t="s">
        <v>9</v>
      </c>
      <c r="G3865" s="29" t="s">
        <v>8146</v>
      </c>
      <c r="H3865" s="110" t="s">
        <v>8025</v>
      </c>
    </row>
    <row r="3866" spans="1:8" ht="17.25" customHeight="1">
      <c r="A3866" s="27" t="s">
        <v>29</v>
      </c>
      <c r="B3866" s="33" t="s">
        <v>23</v>
      </c>
      <c r="C3866" s="35" t="s">
        <v>207</v>
      </c>
      <c r="D3866" s="28" t="s">
        <v>4055</v>
      </c>
      <c r="E3866" s="107">
        <v>6.3166666666666664</v>
      </c>
      <c r="F3866" s="27" t="s">
        <v>9</v>
      </c>
      <c r="G3866" s="29" t="s">
        <v>8146</v>
      </c>
      <c r="H3866" s="110" t="s">
        <v>8026</v>
      </c>
    </row>
    <row r="3867" spans="1:8" ht="17.25" customHeight="1">
      <c r="A3867" s="27" t="s">
        <v>22</v>
      </c>
      <c r="B3867" s="33" t="s">
        <v>9349</v>
      </c>
      <c r="C3867" s="35" t="s">
        <v>198</v>
      </c>
      <c r="D3867" s="28" t="s">
        <v>4056</v>
      </c>
      <c r="E3867" s="107">
        <v>6.8166666666666664</v>
      </c>
      <c r="F3867" s="27" t="s">
        <v>9</v>
      </c>
      <c r="G3867" s="29" t="s">
        <v>8146</v>
      </c>
      <c r="H3867" s="110" t="s">
        <v>8027</v>
      </c>
    </row>
    <row r="3868" spans="1:8" ht="17.25" customHeight="1">
      <c r="A3868" s="27" t="s">
        <v>13</v>
      </c>
      <c r="B3868" s="33" t="s">
        <v>9348</v>
      </c>
      <c r="C3868" s="35" t="s">
        <v>123</v>
      </c>
      <c r="D3868" s="28" t="s">
        <v>4057</v>
      </c>
      <c r="E3868" s="107">
        <v>7.416666666666667</v>
      </c>
      <c r="F3868" s="27" t="s">
        <v>9</v>
      </c>
      <c r="G3868" s="29" t="s">
        <v>8146</v>
      </c>
      <c r="H3868" s="110" t="s">
        <v>8028</v>
      </c>
    </row>
    <row r="3869" spans="1:8" ht="17.25" customHeight="1">
      <c r="A3869" s="27" t="s">
        <v>22</v>
      </c>
      <c r="B3869" s="33" t="s">
        <v>9360</v>
      </c>
      <c r="C3869" s="35" t="s">
        <v>131</v>
      </c>
      <c r="D3869" s="28" t="s">
        <v>4058</v>
      </c>
      <c r="E3869" s="107">
        <v>7.6166666666666663</v>
      </c>
      <c r="F3869" s="27" t="s">
        <v>9</v>
      </c>
      <c r="G3869" s="29" t="s">
        <v>8146</v>
      </c>
      <c r="H3869" s="110" t="s">
        <v>8029</v>
      </c>
    </row>
    <row r="3870" spans="1:8" ht="17.25" customHeight="1">
      <c r="A3870" s="27" t="s">
        <v>22</v>
      </c>
      <c r="B3870" s="33" t="s">
        <v>9360</v>
      </c>
      <c r="C3870" s="35" t="s">
        <v>132</v>
      </c>
      <c r="D3870" s="28" t="s">
        <v>4059</v>
      </c>
      <c r="E3870" s="107">
        <v>6.7</v>
      </c>
      <c r="F3870" s="27" t="s">
        <v>9</v>
      </c>
      <c r="G3870" s="29" t="s">
        <v>8146</v>
      </c>
      <c r="H3870" s="110" t="s">
        <v>8030</v>
      </c>
    </row>
    <row r="3871" spans="1:8" ht="17.25" customHeight="1">
      <c r="A3871" s="27" t="s">
        <v>16876</v>
      </c>
      <c r="B3871" s="33" t="s">
        <v>9352</v>
      </c>
      <c r="C3871" s="35" t="s">
        <v>200</v>
      </c>
      <c r="D3871" s="28" t="s">
        <v>4060</v>
      </c>
      <c r="E3871" s="107">
        <v>4.166666666666667</v>
      </c>
      <c r="F3871" s="27" t="s">
        <v>9</v>
      </c>
      <c r="G3871" s="29" t="s">
        <v>8146</v>
      </c>
      <c r="H3871" s="110" t="s">
        <v>8031</v>
      </c>
    </row>
    <row r="3872" spans="1:8" ht="17.25" customHeight="1">
      <c r="A3872" s="27" t="s">
        <v>13</v>
      </c>
      <c r="B3872" s="33" t="s">
        <v>9351</v>
      </c>
      <c r="C3872" s="35" t="s">
        <v>205</v>
      </c>
      <c r="D3872" s="28" t="s">
        <v>4061</v>
      </c>
      <c r="E3872" s="107">
        <v>6.55</v>
      </c>
      <c r="F3872" s="27" t="s">
        <v>9</v>
      </c>
      <c r="G3872" s="29" t="s">
        <v>8146</v>
      </c>
      <c r="H3872" s="110" t="s">
        <v>8032</v>
      </c>
    </row>
    <row r="3873" spans="1:8" ht="17.25" customHeight="1">
      <c r="A3873" s="27" t="s">
        <v>13</v>
      </c>
      <c r="B3873" s="33" t="s">
        <v>9351</v>
      </c>
      <c r="C3873" s="35" t="s">
        <v>196</v>
      </c>
      <c r="D3873" s="28" t="s">
        <v>4062</v>
      </c>
      <c r="E3873" s="107">
        <v>7.4833333333333334</v>
      </c>
      <c r="F3873" s="27" t="s">
        <v>9</v>
      </c>
      <c r="G3873" s="29" t="s">
        <v>8146</v>
      </c>
      <c r="H3873" s="110" t="s">
        <v>8033</v>
      </c>
    </row>
    <row r="3874" spans="1:8" ht="17.25" customHeight="1">
      <c r="A3874" s="27" t="s">
        <v>16876</v>
      </c>
      <c r="B3874" s="33" t="s">
        <v>9352</v>
      </c>
      <c r="C3874" s="35" t="s">
        <v>203</v>
      </c>
      <c r="D3874" s="28" t="s">
        <v>4063</v>
      </c>
      <c r="E3874" s="107">
        <v>8.9833333333333325</v>
      </c>
      <c r="F3874" s="27" t="s">
        <v>9</v>
      </c>
      <c r="G3874" s="29" t="s">
        <v>8146</v>
      </c>
      <c r="H3874" s="110" t="s">
        <v>8034</v>
      </c>
    </row>
    <row r="3875" spans="1:8" ht="17.25" customHeight="1">
      <c r="A3875" s="27" t="s">
        <v>13</v>
      </c>
      <c r="B3875" s="33" t="s">
        <v>9348</v>
      </c>
      <c r="C3875" s="35" t="s">
        <v>123</v>
      </c>
      <c r="D3875" s="28" t="s">
        <v>4064</v>
      </c>
      <c r="E3875" s="107">
        <v>7.95</v>
      </c>
      <c r="F3875" s="27" t="s">
        <v>9</v>
      </c>
      <c r="G3875" s="29" t="s">
        <v>8146</v>
      </c>
      <c r="H3875" s="110" t="s">
        <v>8035</v>
      </c>
    </row>
    <row r="3876" spans="1:8" ht="17.25" customHeight="1">
      <c r="A3876" s="27" t="s">
        <v>29</v>
      </c>
      <c r="B3876" s="33" t="s">
        <v>23</v>
      </c>
      <c r="C3876" s="35" t="s">
        <v>207</v>
      </c>
      <c r="D3876" s="28" t="s">
        <v>4065</v>
      </c>
      <c r="E3876" s="107">
        <v>7.0666666666666664</v>
      </c>
      <c r="F3876" s="27" t="s">
        <v>9</v>
      </c>
      <c r="G3876" s="29" t="s">
        <v>8146</v>
      </c>
      <c r="H3876" s="110" t="s">
        <v>8036</v>
      </c>
    </row>
    <row r="3877" spans="1:8" ht="17.25" customHeight="1">
      <c r="A3877" s="27" t="s">
        <v>22</v>
      </c>
      <c r="B3877" s="33" t="s">
        <v>9349</v>
      </c>
      <c r="C3877" s="35" t="s">
        <v>198</v>
      </c>
      <c r="D3877" s="28" t="s">
        <v>4066</v>
      </c>
      <c r="E3877" s="107">
        <v>5.5333333333333332</v>
      </c>
      <c r="F3877" s="27" t="s">
        <v>9</v>
      </c>
      <c r="G3877" s="29" t="s">
        <v>8146</v>
      </c>
      <c r="H3877" s="110" t="s">
        <v>8037</v>
      </c>
    </row>
    <row r="3878" spans="1:8" ht="17.25" customHeight="1">
      <c r="A3878" s="27" t="s">
        <v>22</v>
      </c>
      <c r="B3878" s="33" t="s">
        <v>9360</v>
      </c>
      <c r="C3878" s="35" t="s">
        <v>132</v>
      </c>
      <c r="D3878" s="28" t="s">
        <v>4067</v>
      </c>
      <c r="E3878" s="107">
        <v>7.083333333333333</v>
      </c>
      <c r="F3878" s="27" t="s">
        <v>9</v>
      </c>
      <c r="G3878" s="29" t="s">
        <v>8146</v>
      </c>
      <c r="H3878" s="110" t="s">
        <v>8038</v>
      </c>
    </row>
    <row r="3879" spans="1:8" ht="17.25" customHeight="1">
      <c r="A3879" s="27" t="s">
        <v>22</v>
      </c>
      <c r="B3879" s="33" t="s">
        <v>9360</v>
      </c>
      <c r="C3879" s="35" t="s">
        <v>204</v>
      </c>
      <c r="D3879" s="28" t="s">
        <v>4068</v>
      </c>
      <c r="E3879" s="107">
        <v>6.2833333333333332</v>
      </c>
      <c r="F3879" s="27" t="s">
        <v>9</v>
      </c>
      <c r="G3879" s="29" t="s">
        <v>8146</v>
      </c>
      <c r="H3879" s="110" t="s">
        <v>8039</v>
      </c>
    </row>
    <row r="3880" spans="1:8" ht="17.25" customHeight="1">
      <c r="A3880" s="27" t="s">
        <v>16876</v>
      </c>
      <c r="B3880" s="33" t="s">
        <v>9352</v>
      </c>
      <c r="C3880" s="35" t="s">
        <v>200</v>
      </c>
      <c r="D3880" s="28" t="s">
        <v>4069</v>
      </c>
      <c r="E3880" s="107">
        <v>5.416666666666667</v>
      </c>
      <c r="F3880" s="27" t="s">
        <v>9</v>
      </c>
      <c r="G3880" s="29" t="s">
        <v>8146</v>
      </c>
      <c r="H3880" s="110" t="s">
        <v>8040</v>
      </c>
    </row>
    <row r="3881" spans="1:8" ht="17.25" customHeight="1">
      <c r="A3881" s="27" t="s">
        <v>22</v>
      </c>
      <c r="B3881" s="33" t="s">
        <v>9360</v>
      </c>
      <c r="C3881" s="35" t="s">
        <v>131</v>
      </c>
      <c r="D3881" s="28" t="s">
        <v>4070</v>
      </c>
      <c r="E3881" s="107">
        <v>6.65</v>
      </c>
      <c r="F3881" s="27" t="s">
        <v>9</v>
      </c>
      <c r="G3881" s="29" t="s">
        <v>8146</v>
      </c>
      <c r="H3881" s="110" t="s">
        <v>8041</v>
      </c>
    </row>
    <row r="3882" spans="1:8" ht="17.25" customHeight="1">
      <c r="A3882" s="27" t="s">
        <v>16877</v>
      </c>
      <c r="B3882" s="33" t="s">
        <v>9357</v>
      </c>
      <c r="C3882" s="35" t="s">
        <v>123</v>
      </c>
      <c r="D3882" s="28" t="s">
        <v>4071</v>
      </c>
      <c r="E3882" s="107">
        <v>7.4833333333333334</v>
      </c>
      <c r="F3882" s="27" t="s">
        <v>9</v>
      </c>
      <c r="G3882" s="29" t="s">
        <v>8146</v>
      </c>
      <c r="H3882" s="110" t="s">
        <v>8042</v>
      </c>
    </row>
    <row r="3883" spans="1:8" ht="17.25" customHeight="1">
      <c r="A3883" s="27" t="s">
        <v>13</v>
      </c>
      <c r="B3883" s="33" t="s">
        <v>9351</v>
      </c>
      <c r="C3883" s="35" t="s">
        <v>205</v>
      </c>
      <c r="D3883" s="28" t="s">
        <v>4072</v>
      </c>
      <c r="E3883" s="107">
        <v>6.5</v>
      </c>
      <c r="F3883" s="27" t="s">
        <v>9</v>
      </c>
      <c r="G3883" s="29" t="s">
        <v>8146</v>
      </c>
      <c r="H3883" s="110" t="s">
        <v>8043</v>
      </c>
    </row>
    <row r="3884" spans="1:8" ht="17.25" customHeight="1">
      <c r="A3884" s="27" t="s">
        <v>29</v>
      </c>
      <c r="B3884" s="33" t="s">
        <v>23</v>
      </c>
      <c r="C3884" s="35" t="s">
        <v>207</v>
      </c>
      <c r="D3884" s="28" t="s">
        <v>4073</v>
      </c>
      <c r="E3884" s="107">
        <v>7.3</v>
      </c>
      <c r="F3884" s="27" t="s">
        <v>9</v>
      </c>
      <c r="G3884" s="29" t="s">
        <v>8146</v>
      </c>
      <c r="H3884" s="110" t="s">
        <v>8044</v>
      </c>
    </row>
    <row r="3885" spans="1:8" ht="17.25" customHeight="1">
      <c r="A3885" s="27" t="s">
        <v>13</v>
      </c>
      <c r="B3885" s="33" t="s">
        <v>9351</v>
      </c>
      <c r="C3885" s="35" t="s">
        <v>196</v>
      </c>
      <c r="D3885" s="28" t="s">
        <v>4074</v>
      </c>
      <c r="E3885" s="107">
        <v>7.666666666666667</v>
      </c>
      <c r="F3885" s="27" t="s">
        <v>9</v>
      </c>
      <c r="G3885" s="29" t="s">
        <v>8146</v>
      </c>
      <c r="H3885" s="110" t="s">
        <v>8045</v>
      </c>
    </row>
    <row r="3886" spans="1:8" ht="17.25" customHeight="1">
      <c r="A3886" s="27" t="s">
        <v>16876</v>
      </c>
      <c r="B3886" s="33" t="s">
        <v>9352</v>
      </c>
      <c r="C3886" s="35" t="s">
        <v>203</v>
      </c>
      <c r="D3886" s="28" t="s">
        <v>4075</v>
      </c>
      <c r="E3886" s="107">
        <v>8.3666666666666671</v>
      </c>
      <c r="F3886" s="27" t="s">
        <v>9</v>
      </c>
      <c r="G3886" s="29" t="s">
        <v>8146</v>
      </c>
      <c r="H3886" s="110" t="s">
        <v>8046</v>
      </c>
    </row>
    <row r="3887" spans="1:8" ht="17.25" customHeight="1">
      <c r="A3887" s="27" t="s">
        <v>16877</v>
      </c>
      <c r="B3887" s="33" t="s">
        <v>9357</v>
      </c>
      <c r="C3887" s="35" t="s">
        <v>123</v>
      </c>
      <c r="D3887" s="28" t="s">
        <v>4076</v>
      </c>
      <c r="E3887" s="107">
        <v>7.8166666666666664</v>
      </c>
      <c r="F3887" s="27" t="s">
        <v>9</v>
      </c>
      <c r="G3887" s="29" t="s">
        <v>8146</v>
      </c>
      <c r="H3887" s="110" t="s">
        <v>8047</v>
      </c>
    </row>
    <row r="3888" spans="1:8" ht="17.25" customHeight="1">
      <c r="A3888" s="27" t="s">
        <v>22</v>
      </c>
      <c r="B3888" s="33" t="s">
        <v>9360</v>
      </c>
      <c r="C3888" s="35" t="s">
        <v>132</v>
      </c>
      <c r="D3888" s="28" t="s">
        <v>4077</v>
      </c>
      <c r="E3888" s="107">
        <v>7.3</v>
      </c>
      <c r="F3888" s="27" t="s">
        <v>9</v>
      </c>
      <c r="G3888" s="29" t="s">
        <v>8146</v>
      </c>
      <c r="H3888" s="110" t="s">
        <v>8048</v>
      </c>
    </row>
    <row r="3889" spans="1:8" ht="17.25" customHeight="1">
      <c r="A3889" s="27" t="s">
        <v>16876</v>
      </c>
      <c r="B3889" s="33" t="s">
        <v>9352</v>
      </c>
      <c r="C3889" s="35" t="s">
        <v>200</v>
      </c>
      <c r="D3889" s="28" t="s">
        <v>4078</v>
      </c>
      <c r="E3889" s="107">
        <v>4.5333333333333332</v>
      </c>
      <c r="F3889" s="27" t="s">
        <v>9</v>
      </c>
      <c r="G3889" s="29" t="s">
        <v>8146</v>
      </c>
      <c r="H3889" s="110" t="s">
        <v>8049</v>
      </c>
    </row>
    <row r="3890" spans="1:8" ht="17.25" customHeight="1">
      <c r="A3890" s="27" t="s">
        <v>22</v>
      </c>
      <c r="B3890" s="33" t="s">
        <v>9360</v>
      </c>
      <c r="C3890" s="35" t="s">
        <v>131</v>
      </c>
      <c r="D3890" s="28" t="s">
        <v>4079</v>
      </c>
      <c r="E3890" s="107">
        <v>6.0666666666666664</v>
      </c>
      <c r="F3890" s="27" t="s">
        <v>9</v>
      </c>
      <c r="G3890" s="29" t="s">
        <v>8146</v>
      </c>
      <c r="H3890" s="110" t="s">
        <v>8050</v>
      </c>
    </row>
    <row r="3891" spans="1:8" ht="17.25" customHeight="1">
      <c r="A3891" s="27" t="s">
        <v>29</v>
      </c>
      <c r="B3891" s="33" t="s">
        <v>23</v>
      </c>
      <c r="C3891" s="35" t="s">
        <v>207</v>
      </c>
      <c r="D3891" s="28" t="s">
        <v>4080</v>
      </c>
      <c r="E3891" s="107">
        <v>7.1</v>
      </c>
      <c r="F3891" s="27" t="s">
        <v>9</v>
      </c>
      <c r="G3891" s="29" t="s">
        <v>8146</v>
      </c>
      <c r="H3891" s="110" t="s">
        <v>8051</v>
      </c>
    </row>
    <row r="3892" spans="1:8" ht="17.25" customHeight="1">
      <c r="A3892" s="27" t="s">
        <v>22</v>
      </c>
      <c r="B3892" s="33" t="s">
        <v>9349</v>
      </c>
      <c r="C3892" s="35" t="s">
        <v>133</v>
      </c>
      <c r="D3892" s="28" t="s">
        <v>4081</v>
      </c>
      <c r="E3892" s="107">
        <v>7.6833333333333336</v>
      </c>
      <c r="F3892" s="27" t="s">
        <v>9</v>
      </c>
      <c r="G3892" s="29" t="s">
        <v>8146</v>
      </c>
      <c r="H3892" s="110" t="s">
        <v>8052</v>
      </c>
    </row>
    <row r="3893" spans="1:8" ht="17.25" customHeight="1">
      <c r="A3893" s="27" t="s">
        <v>13</v>
      </c>
      <c r="B3893" s="33" t="s">
        <v>9348</v>
      </c>
      <c r="C3893" s="35" t="s">
        <v>123</v>
      </c>
      <c r="D3893" s="28" t="s">
        <v>4082</v>
      </c>
      <c r="E3893" s="107">
        <v>7.4666666666666668</v>
      </c>
      <c r="F3893" s="27" t="s">
        <v>9</v>
      </c>
      <c r="G3893" s="29" t="s">
        <v>8146</v>
      </c>
      <c r="H3893" s="110" t="s">
        <v>8053</v>
      </c>
    </row>
    <row r="3894" spans="1:8" ht="17.25" customHeight="1">
      <c r="A3894" s="27" t="s">
        <v>13</v>
      </c>
      <c r="B3894" s="33" t="s">
        <v>9351</v>
      </c>
      <c r="C3894" s="35" t="s">
        <v>205</v>
      </c>
      <c r="D3894" s="28" t="s">
        <v>4083</v>
      </c>
      <c r="E3894" s="107">
        <v>6.15</v>
      </c>
      <c r="F3894" s="27" t="s">
        <v>9</v>
      </c>
      <c r="G3894" s="29" t="s">
        <v>8146</v>
      </c>
      <c r="H3894" s="110" t="s">
        <v>8054</v>
      </c>
    </row>
    <row r="3895" spans="1:8" ht="17.25" customHeight="1">
      <c r="A3895" s="27" t="s">
        <v>16876</v>
      </c>
      <c r="B3895" s="33" t="s">
        <v>9352</v>
      </c>
      <c r="C3895" s="35" t="s">
        <v>200</v>
      </c>
      <c r="D3895" s="28" t="s">
        <v>4084</v>
      </c>
      <c r="E3895" s="107">
        <v>5.3666666666666663</v>
      </c>
      <c r="F3895" s="27" t="s">
        <v>9</v>
      </c>
      <c r="G3895" s="29" t="s">
        <v>8146</v>
      </c>
      <c r="H3895" s="110" t="s">
        <v>8055</v>
      </c>
    </row>
    <row r="3896" spans="1:8" ht="17.25" customHeight="1">
      <c r="A3896" s="27" t="s">
        <v>13</v>
      </c>
      <c r="B3896" s="33" t="s">
        <v>9351</v>
      </c>
      <c r="C3896" s="35" t="s">
        <v>196</v>
      </c>
      <c r="D3896" s="28" t="s">
        <v>4085</v>
      </c>
      <c r="E3896" s="107">
        <v>7.8666666666666663</v>
      </c>
      <c r="F3896" s="27" t="s">
        <v>9</v>
      </c>
      <c r="G3896" s="29" t="s">
        <v>8146</v>
      </c>
      <c r="H3896" s="110" t="s">
        <v>8056</v>
      </c>
    </row>
    <row r="3897" spans="1:8" ht="17.25" customHeight="1">
      <c r="A3897" s="27" t="s">
        <v>22</v>
      </c>
      <c r="B3897" s="33" t="s">
        <v>9360</v>
      </c>
      <c r="C3897" s="35" t="s">
        <v>132</v>
      </c>
      <c r="D3897" s="28" t="s">
        <v>4086</v>
      </c>
      <c r="E3897" s="107">
        <v>6.95</v>
      </c>
      <c r="F3897" s="27" t="s">
        <v>9</v>
      </c>
      <c r="G3897" s="29" t="s">
        <v>8146</v>
      </c>
      <c r="H3897" s="110" t="s">
        <v>8057</v>
      </c>
    </row>
    <row r="3898" spans="1:8" ht="17.25" customHeight="1">
      <c r="A3898" s="27" t="s">
        <v>16876</v>
      </c>
      <c r="B3898" s="33" t="s">
        <v>9352</v>
      </c>
      <c r="C3898" s="35" t="s">
        <v>203</v>
      </c>
      <c r="D3898" s="28" t="s">
        <v>4087</v>
      </c>
      <c r="E3898" s="107">
        <v>8.65</v>
      </c>
      <c r="F3898" s="27" t="s">
        <v>9</v>
      </c>
      <c r="G3898" s="29" t="s">
        <v>8146</v>
      </c>
      <c r="H3898" s="110" t="s">
        <v>8058</v>
      </c>
    </row>
    <row r="3899" spans="1:8" ht="17.25" customHeight="1">
      <c r="A3899" s="27" t="s">
        <v>13</v>
      </c>
      <c r="B3899" s="33" t="s">
        <v>9353</v>
      </c>
      <c r="C3899" s="35" t="s">
        <v>208</v>
      </c>
      <c r="D3899" s="28" t="s">
        <v>4088</v>
      </c>
      <c r="E3899" s="107">
        <v>7.75</v>
      </c>
      <c r="F3899" s="27" t="s">
        <v>9</v>
      </c>
      <c r="G3899" s="29" t="s">
        <v>8146</v>
      </c>
      <c r="H3899" s="110" t="s">
        <v>8059</v>
      </c>
    </row>
    <row r="3900" spans="1:8" ht="17.25" customHeight="1">
      <c r="A3900" s="27" t="s">
        <v>22</v>
      </c>
      <c r="B3900" s="33" t="s">
        <v>9349</v>
      </c>
      <c r="C3900" s="35" t="s">
        <v>198</v>
      </c>
      <c r="D3900" s="28" t="s">
        <v>4089</v>
      </c>
      <c r="E3900" s="107">
        <v>6.5166666666666666</v>
      </c>
      <c r="F3900" s="27" t="s">
        <v>9</v>
      </c>
      <c r="G3900" s="29" t="s">
        <v>8146</v>
      </c>
      <c r="H3900" s="110" t="s">
        <v>8060</v>
      </c>
    </row>
    <row r="3901" spans="1:8" ht="17.25" customHeight="1">
      <c r="A3901" s="27" t="s">
        <v>22</v>
      </c>
      <c r="B3901" s="33" t="s">
        <v>9360</v>
      </c>
      <c r="C3901" s="35" t="s">
        <v>131</v>
      </c>
      <c r="D3901" s="28" t="s">
        <v>4090</v>
      </c>
      <c r="E3901" s="107">
        <v>7.2166666666666668</v>
      </c>
      <c r="F3901" s="27" t="s">
        <v>9</v>
      </c>
      <c r="G3901" s="29" t="s">
        <v>8146</v>
      </c>
      <c r="H3901" s="110" t="s">
        <v>8061</v>
      </c>
    </row>
    <row r="3902" spans="1:8" ht="17.25" customHeight="1">
      <c r="A3902" s="27" t="s">
        <v>22</v>
      </c>
      <c r="B3902" s="33" t="s">
        <v>9357</v>
      </c>
      <c r="C3902" s="35" t="s">
        <v>133</v>
      </c>
      <c r="D3902" s="28" t="s">
        <v>4091</v>
      </c>
      <c r="E3902" s="107">
        <v>7</v>
      </c>
      <c r="F3902" s="27" t="s">
        <v>9</v>
      </c>
      <c r="G3902" s="29" t="s">
        <v>8146</v>
      </c>
      <c r="H3902" s="110" t="s">
        <v>8062</v>
      </c>
    </row>
    <row r="3903" spans="1:8" ht="17.25" customHeight="1">
      <c r="A3903" s="27" t="s">
        <v>13</v>
      </c>
      <c r="B3903" s="33" t="s">
        <v>9348</v>
      </c>
      <c r="C3903" s="35" t="s">
        <v>123</v>
      </c>
      <c r="D3903" s="28" t="s">
        <v>4092</v>
      </c>
      <c r="E3903" s="107">
        <v>6.5666666666666664</v>
      </c>
      <c r="F3903" s="27" t="s">
        <v>9</v>
      </c>
      <c r="G3903" s="29" t="s">
        <v>8146</v>
      </c>
      <c r="H3903" s="110" t="s">
        <v>8063</v>
      </c>
    </row>
    <row r="3904" spans="1:8" ht="17.25" customHeight="1">
      <c r="A3904" s="27" t="s">
        <v>29</v>
      </c>
      <c r="B3904" s="33" t="s">
        <v>23</v>
      </c>
      <c r="C3904" s="35" t="s">
        <v>207</v>
      </c>
      <c r="D3904" s="28" t="s">
        <v>4093</v>
      </c>
      <c r="E3904" s="107">
        <v>7.6</v>
      </c>
      <c r="F3904" s="27" t="s">
        <v>9</v>
      </c>
      <c r="G3904" s="29" t="s">
        <v>8146</v>
      </c>
      <c r="H3904" s="110" t="s">
        <v>8064</v>
      </c>
    </row>
    <row r="3905" spans="1:8" ht="17.25" customHeight="1">
      <c r="A3905" s="27" t="s">
        <v>13</v>
      </c>
      <c r="B3905" s="33" t="s">
        <v>9353</v>
      </c>
      <c r="C3905" s="35" t="s">
        <v>208</v>
      </c>
      <c r="D3905" s="28" t="s">
        <v>4094</v>
      </c>
      <c r="E3905" s="107">
        <v>8.25</v>
      </c>
      <c r="F3905" s="27" t="s">
        <v>9</v>
      </c>
      <c r="G3905" s="29" t="s">
        <v>8146</v>
      </c>
      <c r="H3905" s="110" t="s">
        <v>8065</v>
      </c>
    </row>
    <row r="3906" spans="1:8" ht="17.25" customHeight="1">
      <c r="A3906" s="27" t="s">
        <v>16876</v>
      </c>
      <c r="B3906" s="33" t="s">
        <v>9352</v>
      </c>
      <c r="C3906" s="35" t="s">
        <v>203</v>
      </c>
      <c r="D3906" s="28" t="s">
        <v>4095</v>
      </c>
      <c r="E3906" s="107">
        <v>9.0333333333333332</v>
      </c>
      <c r="F3906" s="27" t="s">
        <v>9</v>
      </c>
      <c r="G3906" s="29" t="s">
        <v>8146</v>
      </c>
      <c r="H3906" s="110" t="s">
        <v>8066</v>
      </c>
    </row>
    <row r="3907" spans="1:8" ht="17.25" customHeight="1">
      <c r="A3907" s="27" t="s">
        <v>22</v>
      </c>
      <c r="B3907" s="33" t="s">
        <v>9360</v>
      </c>
      <c r="C3907" s="35" t="s">
        <v>204</v>
      </c>
      <c r="D3907" s="28" t="s">
        <v>4096</v>
      </c>
      <c r="E3907" s="107">
        <v>6.3666666666666663</v>
      </c>
      <c r="F3907" s="27" t="s">
        <v>9</v>
      </c>
      <c r="G3907" s="29" t="s">
        <v>8146</v>
      </c>
      <c r="H3907" s="110" t="s">
        <v>8067</v>
      </c>
    </row>
    <row r="3908" spans="1:8" ht="17.25" customHeight="1">
      <c r="A3908" s="27" t="s">
        <v>13</v>
      </c>
      <c r="B3908" s="33" t="s">
        <v>9351</v>
      </c>
      <c r="C3908" s="35" t="s">
        <v>205</v>
      </c>
      <c r="D3908" s="28" t="s">
        <v>4097</v>
      </c>
      <c r="E3908" s="107">
        <v>5.4</v>
      </c>
      <c r="F3908" s="27" t="s">
        <v>9</v>
      </c>
      <c r="G3908" s="29" t="s">
        <v>8146</v>
      </c>
      <c r="H3908" s="110" t="s">
        <v>8068</v>
      </c>
    </row>
    <row r="3909" spans="1:8" ht="17.25" customHeight="1">
      <c r="A3909" s="27" t="s">
        <v>16876</v>
      </c>
      <c r="B3909" s="33" t="s">
        <v>9352</v>
      </c>
      <c r="C3909" s="35" t="s">
        <v>200</v>
      </c>
      <c r="D3909" s="28" t="s">
        <v>4098</v>
      </c>
      <c r="E3909" s="107">
        <v>5.0333333333333332</v>
      </c>
      <c r="F3909" s="27" t="s">
        <v>9</v>
      </c>
      <c r="G3909" s="29" t="s">
        <v>8146</v>
      </c>
      <c r="H3909" s="110" t="s">
        <v>8069</v>
      </c>
    </row>
    <row r="3910" spans="1:8" ht="17.25" customHeight="1">
      <c r="A3910" s="27" t="s">
        <v>22</v>
      </c>
      <c r="B3910" s="33" t="s">
        <v>9360</v>
      </c>
      <c r="C3910" s="35" t="s">
        <v>132</v>
      </c>
      <c r="D3910" s="28" t="s">
        <v>4099</v>
      </c>
      <c r="E3910" s="107">
        <v>7.083333333333333</v>
      </c>
      <c r="F3910" s="27" t="s">
        <v>9</v>
      </c>
      <c r="G3910" s="29" t="s">
        <v>8146</v>
      </c>
      <c r="H3910" s="110" t="s">
        <v>8070</v>
      </c>
    </row>
    <row r="3911" spans="1:8" ht="17.25" customHeight="1">
      <c r="A3911" s="27" t="s">
        <v>22</v>
      </c>
      <c r="B3911" s="33" t="s">
        <v>9360</v>
      </c>
      <c r="C3911" s="35" t="s">
        <v>131</v>
      </c>
      <c r="D3911" s="28" t="s">
        <v>4100</v>
      </c>
      <c r="E3911" s="107">
        <v>6.95</v>
      </c>
      <c r="F3911" s="27" t="s">
        <v>9</v>
      </c>
      <c r="G3911" s="29" t="s">
        <v>8146</v>
      </c>
      <c r="H3911" s="110" t="s">
        <v>8071</v>
      </c>
    </row>
    <row r="3912" spans="1:8" ht="17.25" customHeight="1">
      <c r="A3912" s="27" t="s">
        <v>22</v>
      </c>
      <c r="B3912" s="33" t="s">
        <v>9349</v>
      </c>
      <c r="C3912" s="35" t="s">
        <v>198</v>
      </c>
      <c r="D3912" s="28" t="s">
        <v>4101</v>
      </c>
      <c r="E3912" s="107">
        <v>6.416666666666667</v>
      </c>
      <c r="F3912" s="27" t="s">
        <v>9</v>
      </c>
      <c r="G3912" s="29" t="s">
        <v>8146</v>
      </c>
      <c r="H3912" s="110" t="s">
        <v>8072</v>
      </c>
    </row>
    <row r="3913" spans="1:8" ht="17.25" customHeight="1">
      <c r="A3913" s="27" t="s">
        <v>13</v>
      </c>
      <c r="B3913" s="33" t="s">
        <v>9351</v>
      </c>
      <c r="C3913" s="35" t="s">
        <v>196</v>
      </c>
      <c r="D3913" s="28" t="s">
        <v>4102</v>
      </c>
      <c r="E3913" s="107">
        <v>7.333333333333333</v>
      </c>
      <c r="F3913" s="27" t="s">
        <v>9</v>
      </c>
      <c r="G3913" s="29" t="s">
        <v>8146</v>
      </c>
      <c r="H3913" s="110" t="s">
        <v>8073</v>
      </c>
    </row>
    <row r="3914" spans="1:8" ht="17.25" customHeight="1">
      <c r="A3914" s="27" t="s">
        <v>29</v>
      </c>
      <c r="B3914" s="33" t="s">
        <v>23</v>
      </c>
      <c r="C3914" s="35" t="s">
        <v>207</v>
      </c>
      <c r="D3914" s="28" t="s">
        <v>4103</v>
      </c>
      <c r="E3914" s="107">
        <v>6.833333333333333</v>
      </c>
      <c r="F3914" s="27" t="s">
        <v>9</v>
      </c>
      <c r="G3914" s="29" t="s">
        <v>8146</v>
      </c>
      <c r="H3914" s="110" t="s">
        <v>8074</v>
      </c>
    </row>
    <row r="3915" spans="1:8" ht="17.25" customHeight="1">
      <c r="A3915" s="27" t="s">
        <v>13</v>
      </c>
      <c r="B3915" s="33" t="s">
        <v>9348</v>
      </c>
      <c r="C3915" s="35" t="s">
        <v>123</v>
      </c>
      <c r="D3915" s="28" t="s">
        <v>4104</v>
      </c>
      <c r="E3915" s="107">
        <v>7.45</v>
      </c>
      <c r="F3915" s="27" t="s">
        <v>9</v>
      </c>
      <c r="G3915" s="29" t="s">
        <v>8146</v>
      </c>
      <c r="H3915" s="110" t="s">
        <v>8075</v>
      </c>
    </row>
    <row r="3916" spans="1:8" ht="17.25" customHeight="1">
      <c r="A3916" s="27" t="s">
        <v>13</v>
      </c>
      <c r="B3916" s="33" t="s">
        <v>9353</v>
      </c>
      <c r="C3916" s="35" t="s">
        <v>208</v>
      </c>
      <c r="D3916" s="28" t="s">
        <v>4105</v>
      </c>
      <c r="E3916" s="107">
        <v>7.5</v>
      </c>
      <c r="F3916" s="27" t="s">
        <v>9</v>
      </c>
      <c r="G3916" s="29" t="s">
        <v>8146</v>
      </c>
      <c r="H3916" s="110" t="s">
        <v>8076</v>
      </c>
    </row>
    <row r="3917" spans="1:8" ht="17.25" customHeight="1">
      <c r="A3917" s="27" t="s">
        <v>22</v>
      </c>
      <c r="B3917" s="33" t="s">
        <v>9357</v>
      </c>
      <c r="C3917" s="35" t="s">
        <v>133</v>
      </c>
      <c r="D3917" s="28" t="s">
        <v>4106</v>
      </c>
      <c r="E3917" s="107">
        <v>7.4</v>
      </c>
      <c r="F3917" s="27" t="s">
        <v>9</v>
      </c>
      <c r="G3917" s="29" t="s">
        <v>8146</v>
      </c>
      <c r="H3917" s="110" t="s">
        <v>8077</v>
      </c>
    </row>
    <row r="3918" spans="1:8" ht="17.25" customHeight="1">
      <c r="A3918" s="27" t="s">
        <v>16876</v>
      </c>
      <c r="B3918" s="33" t="s">
        <v>9352</v>
      </c>
      <c r="C3918" s="35" t="s">
        <v>203</v>
      </c>
      <c r="D3918" s="28" t="s">
        <v>4107</v>
      </c>
      <c r="E3918" s="107">
        <v>9.5166666666666675</v>
      </c>
      <c r="F3918" s="27" t="s">
        <v>9</v>
      </c>
      <c r="G3918" s="29" t="s">
        <v>8146</v>
      </c>
      <c r="H3918" s="110" t="s">
        <v>8078</v>
      </c>
    </row>
    <row r="3919" spans="1:8" ht="17.25" customHeight="1">
      <c r="A3919" s="27" t="s">
        <v>16876</v>
      </c>
      <c r="B3919" s="33" t="s">
        <v>9352</v>
      </c>
      <c r="C3919" s="35" t="s">
        <v>200</v>
      </c>
      <c r="D3919" s="28" t="s">
        <v>4108</v>
      </c>
      <c r="E3919" s="107">
        <v>4.8666666666666663</v>
      </c>
      <c r="F3919" s="27" t="s">
        <v>9</v>
      </c>
      <c r="G3919" s="29" t="s">
        <v>8146</v>
      </c>
      <c r="H3919" s="110" t="s">
        <v>8079</v>
      </c>
    </row>
    <row r="3920" spans="1:8" ht="17.25" customHeight="1">
      <c r="A3920" s="27" t="s">
        <v>22</v>
      </c>
      <c r="B3920" s="33" t="s">
        <v>9360</v>
      </c>
      <c r="C3920" s="35" t="s">
        <v>132</v>
      </c>
      <c r="D3920" s="28" t="s">
        <v>4109</v>
      </c>
      <c r="E3920" s="107">
        <v>6.8833333333333337</v>
      </c>
      <c r="F3920" s="27" t="s">
        <v>9</v>
      </c>
      <c r="G3920" s="29" t="s">
        <v>8146</v>
      </c>
      <c r="H3920" s="110" t="s">
        <v>8080</v>
      </c>
    </row>
    <row r="3921" spans="1:8" ht="17.25" customHeight="1">
      <c r="A3921" s="27" t="s">
        <v>13</v>
      </c>
      <c r="B3921" s="33" t="s">
        <v>9351</v>
      </c>
      <c r="C3921" s="35" t="s">
        <v>205</v>
      </c>
      <c r="D3921" s="28" t="s">
        <v>4110</v>
      </c>
      <c r="E3921" s="107">
        <v>6.1833333333333336</v>
      </c>
      <c r="F3921" s="27" t="s">
        <v>9</v>
      </c>
      <c r="G3921" s="29" t="s">
        <v>8146</v>
      </c>
      <c r="H3921" s="110" t="s">
        <v>8081</v>
      </c>
    </row>
    <row r="3922" spans="1:8" ht="17.25" customHeight="1">
      <c r="A3922" s="27" t="s">
        <v>22</v>
      </c>
      <c r="B3922" s="33" t="s">
        <v>9349</v>
      </c>
      <c r="C3922" s="35" t="s">
        <v>198</v>
      </c>
      <c r="D3922" s="28" t="s">
        <v>4111</v>
      </c>
      <c r="E3922" s="107">
        <v>6.45</v>
      </c>
      <c r="F3922" s="27" t="s">
        <v>9</v>
      </c>
      <c r="G3922" s="29" t="s">
        <v>8146</v>
      </c>
      <c r="H3922" s="110" t="s">
        <v>8082</v>
      </c>
    </row>
    <row r="3923" spans="1:8" ht="17.25" customHeight="1">
      <c r="A3923" s="27" t="s">
        <v>22</v>
      </c>
      <c r="B3923" s="33" t="s">
        <v>9360</v>
      </c>
      <c r="C3923" s="35" t="s">
        <v>131</v>
      </c>
      <c r="D3923" s="28" t="s">
        <v>4112</v>
      </c>
      <c r="E3923" s="107">
        <v>6.666666666666667</v>
      </c>
      <c r="F3923" s="27" t="s">
        <v>9</v>
      </c>
      <c r="G3923" s="29" t="s">
        <v>8146</v>
      </c>
      <c r="H3923" s="110" t="s">
        <v>8083</v>
      </c>
    </row>
    <row r="3924" spans="1:8" ht="17.25" customHeight="1">
      <c r="A3924" s="27" t="s">
        <v>29</v>
      </c>
      <c r="B3924" s="33" t="s">
        <v>23</v>
      </c>
      <c r="C3924" s="35" t="s">
        <v>207</v>
      </c>
      <c r="D3924" s="28" t="s">
        <v>4113</v>
      </c>
      <c r="E3924" s="107">
        <v>7.7333333333333334</v>
      </c>
      <c r="F3924" s="27" t="s">
        <v>9</v>
      </c>
      <c r="G3924" s="29" t="s">
        <v>8146</v>
      </c>
      <c r="H3924" s="110" t="s">
        <v>8084</v>
      </c>
    </row>
    <row r="3925" spans="1:8" ht="17.25" customHeight="1">
      <c r="A3925" s="27" t="s">
        <v>16877</v>
      </c>
      <c r="B3925" s="33" t="s">
        <v>9357</v>
      </c>
      <c r="C3925" s="35" t="s">
        <v>123</v>
      </c>
      <c r="D3925" s="28" t="s">
        <v>4114</v>
      </c>
      <c r="E3925" s="107">
        <v>7.5666666666666664</v>
      </c>
      <c r="F3925" s="27" t="s">
        <v>9</v>
      </c>
      <c r="G3925" s="29" t="s">
        <v>8146</v>
      </c>
      <c r="H3925" s="110" t="s">
        <v>8085</v>
      </c>
    </row>
    <row r="3926" spans="1:8" ht="17.25" customHeight="1">
      <c r="A3926" s="27" t="s">
        <v>13</v>
      </c>
      <c r="B3926" s="33" t="s">
        <v>9351</v>
      </c>
      <c r="C3926" s="35" t="s">
        <v>196</v>
      </c>
      <c r="D3926" s="28" t="s">
        <v>4115</v>
      </c>
      <c r="E3926" s="107">
        <v>7.0666666666666664</v>
      </c>
      <c r="F3926" s="27" t="s">
        <v>9</v>
      </c>
      <c r="G3926" s="29" t="s">
        <v>8146</v>
      </c>
      <c r="H3926" s="110" t="s">
        <v>8086</v>
      </c>
    </row>
    <row r="3927" spans="1:8" ht="17.25" customHeight="1">
      <c r="A3927" s="27" t="s">
        <v>13</v>
      </c>
      <c r="B3927" s="33" t="s">
        <v>9351</v>
      </c>
      <c r="C3927" s="35" t="s">
        <v>196</v>
      </c>
      <c r="D3927" s="28" t="s">
        <v>4116</v>
      </c>
      <c r="E3927" s="107">
        <v>7.0666666666666664</v>
      </c>
      <c r="F3927" s="27" t="s">
        <v>9</v>
      </c>
      <c r="G3927" s="29" t="s">
        <v>8146</v>
      </c>
      <c r="H3927" s="110" t="s">
        <v>8087</v>
      </c>
    </row>
    <row r="3928" spans="1:8" ht="17.25" customHeight="1">
      <c r="A3928" s="27" t="s">
        <v>22</v>
      </c>
      <c r="B3928" s="33" t="s">
        <v>9357</v>
      </c>
      <c r="C3928" s="35" t="s">
        <v>133</v>
      </c>
      <c r="D3928" s="28" t="s">
        <v>4117</v>
      </c>
      <c r="E3928" s="107">
        <v>7.9</v>
      </c>
      <c r="F3928" s="27" t="s">
        <v>9</v>
      </c>
      <c r="G3928" s="29" t="s">
        <v>8146</v>
      </c>
      <c r="H3928" s="110" t="s">
        <v>8088</v>
      </c>
    </row>
    <row r="3929" spans="1:8" ht="17.25" customHeight="1">
      <c r="A3929" s="27" t="s">
        <v>22</v>
      </c>
      <c r="B3929" s="33" t="s">
        <v>9360</v>
      </c>
      <c r="C3929" s="35" t="s">
        <v>132</v>
      </c>
      <c r="D3929" s="28" t="s">
        <v>4118</v>
      </c>
      <c r="E3929" s="107">
        <v>6.8833333333333337</v>
      </c>
      <c r="F3929" s="27" t="s">
        <v>9</v>
      </c>
      <c r="G3929" s="29" t="s">
        <v>8146</v>
      </c>
      <c r="H3929" s="110" t="s">
        <v>8089</v>
      </c>
    </row>
    <row r="3930" spans="1:8" ht="17.25" customHeight="1">
      <c r="A3930" s="27" t="s">
        <v>22</v>
      </c>
      <c r="B3930" s="33" t="s">
        <v>9360</v>
      </c>
      <c r="C3930" s="35" t="s">
        <v>204</v>
      </c>
      <c r="D3930" s="28" t="s">
        <v>4119</v>
      </c>
      <c r="E3930" s="107">
        <v>5.85</v>
      </c>
      <c r="F3930" s="27" t="s">
        <v>9</v>
      </c>
      <c r="G3930" s="29" t="s">
        <v>8146</v>
      </c>
      <c r="H3930" s="110" t="s">
        <v>8090</v>
      </c>
    </row>
    <row r="3931" spans="1:8" ht="17.25" customHeight="1">
      <c r="A3931" s="27" t="s">
        <v>13</v>
      </c>
      <c r="B3931" s="33" t="s">
        <v>9351</v>
      </c>
      <c r="C3931" s="35" t="s">
        <v>205</v>
      </c>
      <c r="D3931" s="28" t="s">
        <v>4120</v>
      </c>
      <c r="E3931" s="107">
        <v>6.15</v>
      </c>
      <c r="F3931" s="27" t="s">
        <v>9</v>
      </c>
      <c r="G3931" s="29" t="s">
        <v>8146</v>
      </c>
      <c r="H3931" s="110" t="s">
        <v>8091</v>
      </c>
    </row>
    <row r="3932" spans="1:8" ht="17.25" customHeight="1">
      <c r="A3932" s="27" t="s">
        <v>16876</v>
      </c>
      <c r="B3932" s="33" t="s">
        <v>9352</v>
      </c>
      <c r="C3932" s="35" t="s">
        <v>200</v>
      </c>
      <c r="D3932" s="28" t="s">
        <v>4121</v>
      </c>
      <c r="E3932" s="107">
        <v>5.2833333333333332</v>
      </c>
      <c r="F3932" s="27" t="s">
        <v>9</v>
      </c>
      <c r="G3932" s="29" t="s">
        <v>8146</v>
      </c>
      <c r="H3932" s="110" t="s">
        <v>8092</v>
      </c>
    </row>
    <row r="3933" spans="1:8" ht="17.25" customHeight="1">
      <c r="A3933" s="27" t="s">
        <v>22</v>
      </c>
      <c r="B3933" s="33" t="s">
        <v>9360</v>
      </c>
      <c r="C3933" s="35" t="s">
        <v>131</v>
      </c>
      <c r="D3933" s="28" t="s">
        <v>4122</v>
      </c>
      <c r="E3933" s="107">
        <v>6.7333333333333334</v>
      </c>
      <c r="F3933" s="27" t="s">
        <v>9</v>
      </c>
      <c r="G3933" s="29" t="s">
        <v>8146</v>
      </c>
      <c r="H3933" s="110" t="s">
        <v>8093</v>
      </c>
    </row>
    <row r="3934" spans="1:8" ht="17.25" customHeight="1">
      <c r="A3934" s="27" t="s">
        <v>22</v>
      </c>
      <c r="B3934" s="33" t="s">
        <v>9349</v>
      </c>
      <c r="C3934" s="35" t="s">
        <v>198</v>
      </c>
      <c r="D3934" s="28" t="s">
        <v>4123</v>
      </c>
      <c r="E3934" s="107">
        <v>6.9666666666666668</v>
      </c>
      <c r="F3934" s="27" t="s">
        <v>9</v>
      </c>
      <c r="G3934" s="29" t="s">
        <v>8146</v>
      </c>
      <c r="H3934" s="110" t="s">
        <v>8094</v>
      </c>
    </row>
    <row r="3935" spans="1:8" ht="17.25" customHeight="1">
      <c r="A3935" s="27" t="s">
        <v>16876</v>
      </c>
      <c r="B3935" s="33" t="s">
        <v>9352</v>
      </c>
      <c r="C3935" s="35" t="s">
        <v>203</v>
      </c>
      <c r="D3935" s="28" t="s">
        <v>4124</v>
      </c>
      <c r="E3935" s="107">
        <v>8.7666666666666675</v>
      </c>
      <c r="F3935" s="27" t="s">
        <v>9</v>
      </c>
      <c r="G3935" s="29" t="s">
        <v>8146</v>
      </c>
      <c r="H3935" s="110" t="s">
        <v>8095</v>
      </c>
    </row>
    <row r="3936" spans="1:8" ht="17.25" customHeight="1">
      <c r="A3936" s="27" t="s">
        <v>16876</v>
      </c>
      <c r="B3936" s="33" t="s">
        <v>9352</v>
      </c>
      <c r="C3936" s="35" t="s">
        <v>200</v>
      </c>
      <c r="D3936" s="28" t="s">
        <v>4125</v>
      </c>
      <c r="E3936" s="107">
        <v>4.4333333333333336</v>
      </c>
      <c r="F3936" s="27" t="s">
        <v>9</v>
      </c>
      <c r="G3936" s="29" t="s">
        <v>8146</v>
      </c>
      <c r="H3936" s="110" t="s">
        <v>8096</v>
      </c>
    </row>
    <row r="3937" spans="1:8" ht="17.25" customHeight="1">
      <c r="A3937" s="27" t="s">
        <v>13</v>
      </c>
      <c r="B3937" s="33" t="s">
        <v>9348</v>
      </c>
      <c r="C3937" s="35" t="s">
        <v>123</v>
      </c>
      <c r="D3937" s="28" t="s">
        <v>4126</v>
      </c>
      <c r="E3937" s="107">
        <v>7.6</v>
      </c>
      <c r="F3937" s="27" t="s">
        <v>9</v>
      </c>
      <c r="G3937" s="29" t="s">
        <v>8146</v>
      </c>
      <c r="H3937" s="110" t="s">
        <v>8097</v>
      </c>
    </row>
    <row r="3938" spans="1:8" ht="17.25" customHeight="1">
      <c r="A3938" s="27" t="s">
        <v>29</v>
      </c>
      <c r="B3938" s="33" t="s">
        <v>23</v>
      </c>
      <c r="C3938" s="35" t="s">
        <v>207</v>
      </c>
      <c r="D3938" s="28" t="s">
        <v>4127</v>
      </c>
      <c r="E3938" s="107">
        <v>7.6333333333333337</v>
      </c>
      <c r="F3938" s="27" t="s">
        <v>9</v>
      </c>
      <c r="G3938" s="29" t="s">
        <v>8146</v>
      </c>
      <c r="H3938" s="110" t="s">
        <v>8098</v>
      </c>
    </row>
    <row r="3939" spans="1:8" ht="17.25" customHeight="1">
      <c r="A3939" s="27" t="s">
        <v>13</v>
      </c>
      <c r="B3939" s="33" t="s">
        <v>9353</v>
      </c>
      <c r="C3939" s="35" t="s">
        <v>208</v>
      </c>
      <c r="D3939" s="28" t="s">
        <v>4128</v>
      </c>
      <c r="E3939" s="107">
        <v>7.8166666666666664</v>
      </c>
      <c r="F3939" s="27" t="s">
        <v>9</v>
      </c>
      <c r="G3939" s="29" t="s">
        <v>8146</v>
      </c>
      <c r="H3939" s="110" t="s">
        <v>8099</v>
      </c>
    </row>
    <row r="3940" spans="1:8" ht="17.25" customHeight="1">
      <c r="A3940" s="27" t="s">
        <v>13</v>
      </c>
      <c r="B3940" s="33" t="s">
        <v>9351</v>
      </c>
      <c r="C3940" s="35" t="s">
        <v>196</v>
      </c>
      <c r="D3940" s="28" t="s">
        <v>4129</v>
      </c>
      <c r="E3940" s="107">
        <v>5.65</v>
      </c>
      <c r="F3940" s="27" t="s">
        <v>9</v>
      </c>
      <c r="G3940" s="29" t="s">
        <v>8146</v>
      </c>
      <c r="H3940" s="110" t="s">
        <v>8100</v>
      </c>
    </row>
    <row r="3941" spans="1:8" ht="17.25" customHeight="1">
      <c r="A3941" s="27" t="s">
        <v>22</v>
      </c>
      <c r="B3941" s="33" t="s">
        <v>9360</v>
      </c>
      <c r="C3941" s="35" t="s">
        <v>131</v>
      </c>
      <c r="D3941" s="28" t="s">
        <v>4130</v>
      </c>
      <c r="E3941" s="107">
        <v>6.5666666666666664</v>
      </c>
      <c r="F3941" s="27" t="s">
        <v>9</v>
      </c>
      <c r="G3941" s="29" t="s">
        <v>8146</v>
      </c>
      <c r="H3941" s="110" t="s">
        <v>8101</v>
      </c>
    </row>
    <row r="3942" spans="1:8" ht="17.25" customHeight="1">
      <c r="A3942" s="27" t="s">
        <v>16876</v>
      </c>
      <c r="B3942" s="33" t="s">
        <v>9352</v>
      </c>
      <c r="C3942" s="35" t="s">
        <v>203</v>
      </c>
      <c r="D3942" s="28" t="s">
        <v>4131</v>
      </c>
      <c r="E3942" s="107">
        <v>8.85</v>
      </c>
      <c r="F3942" s="27" t="s">
        <v>9</v>
      </c>
      <c r="G3942" s="29" t="s">
        <v>8146</v>
      </c>
      <c r="H3942" s="110" t="s">
        <v>8102</v>
      </c>
    </row>
    <row r="3943" spans="1:8" ht="17.25" customHeight="1">
      <c r="A3943" s="27" t="s">
        <v>16876</v>
      </c>
      <c r="B3943" s="33" t="s">
        <v>9352</v>
      </c>
      <c r="C3943" s="35" t="s">
        <v>200</v>
      </c>
      <c r="D3943" s="28" t="s">
        <v>4132</v>
      </c>
      <c r="E3943" s="107">
        <v>5.05</v>
      </c>
      <c r="F3943" s="27" t="s">
        <v>9</v>
      </c>
      <c r="G3943" s="29" t="s">
        <v>8146</v>
      </c>
      <c r="H3943" s="110" t="s">
        <v>8103</v>
      </c>
    </row>
    <row r="3944" spans="1:8" ht="17.25" customHeight="1">
      <c r="A3944" s="27" t="s">
        <v>22</v>
      </c>
      <c r="B3944" s="33" t="s">
        <v>9360</v>
      </c>
      <c r="C3944" s="35" t="s">
        <v>132</v>
      </c>
      <c r="D3944" s="28" t="s">
        <v>4133</v>
      </c>
      <c r="E3944" s="107">
        <v>7.5666666666666664</v>
      </c>
      <c r="F3944" s="27" t="s">
        <v>9</v>
      </c>
      <c r="G3944" s="29" t="s">
        <v>8146</v>
      </c>
      <c r="H3944" s="110" t="s">
        <v>8104</v>
      </c>
    </row>
    <row r="3945" spans="1:8" ht="17.25" customHeight="1">
      <c r="A3945" s="27" t="s">
        <v>13</v>
      </c>
      <c r="B3945" s="33" t="s">
        <v>9351</v>
      </c>
      <c r="C3945" s="35" t="s">
        <v>205</v>
      </c>
      <c r="D3945" s="28" t="s">
        <v>4134</v>
      </c>
      <c r="E3945" s="107">
        <v>5.5</v>
      </c>
      <c r="F3945" s="27" t="s">
        <v>9</v>
      </c>
      <c r="G3945" s="29" t="s">
        <v>8146</v>
      </c>
      <c r="H3945" s="110" t="s">
        <v>8105</v>
      </c>
    </row>
    <row r="3946" spans="1:8" ht="17.25" customHeight="1">
      <c r="A3946" s="27" t="s">
        <v>13</v>
      </c>
      <c r="B3946" s="33" t="s">
        <v>9348</v>
      </c>
      <c r="C3946" s="35" t="s">
        <v>123</v>
      </c>
      <c r="D3946" s="28" t="s">
        <v>4135</v>
      </c>
      <c r="E3946" s="107">
        <v>7.1166666666666663</v>
      </c>
      <c r="F3946" s="27" t="s">
        <v>9</v>
      </c>
      <c r="G3946" s="29" t="s">
        <v>8146</v>
      </c>
      <c r="H3946" s="110" t="s">
        <v>8106</v>
      </c>
    </row>
    <row r="3947" spans="1:8" ht="17.25" customHeight="1">
      <c r="A3947" s="27" t="s">
        <v>22</v>
      </c>
      <c r="B3947" s="33" t="s">
        <v>9357</v>
      </c>
      <c r="C3947" s="35" t="s">
        <v>133</v>
      </c>
      <c r="D3947" s="28" t="s">
        <v>4136</v>
      </c>
      <c r="E3947" s="107">
        <v>7.333333333333333</v>
      </c>
      <c r="F3947" s="27" t="s">
        <v>9</v>
      </c>
      <c r="G3947" s="29" t="s">
        <v>8146</v>
      </c>
      <c r="H3947" s="110" t="s">
        <v>8107</v>
      </c>
    </row>
    <row r="3948" spans="1:8" ht="17.25" customHeight="1">
      <c r="A3948" s="27" t="s">
        <v>13</v>
      </c>
      <c r="B3948" s="33" t="s">
        <v>9351</v>
      </c>
      <c r="C3948" s="35" t="s">
        <v>196</v>
      </c>
      <c r="D3948" s="28" t="s">
        <v>4137</v>
      </c>
      <c r="E3948" s="107">
        <v>5.9666666666666668</v>
      </c>
      <c r="F3948" s="27" t="s">
        <v>9</v>
      </c>
      <c r="G3948" s="29" t="s">
        <v>8146</v>
      </c>
      <c r="H3948" s="110" t="s">
        <v>8108</v>
      </c>
    </row>
    <row r="3949" spans="1:8" ht="17.25" customHeight="1">
      <c r="A3949" s="27" t="s">
        <v>13</v>
      </c>
      <c r="B3949" s="33" t="s">
        <v>9353</v>
      </c>
      <c r="C3949" s="35" t="s">
        <v>208</v>
      </c>
      <c r="D3949" s="28" t="s">
        <v>4138</v>
      </c>
      <c r="E3949" s="107">
        <v>7.416666666666667</v>
      </c>
      <c r="F3949" s="27" t="s">
        <v>9</v>
      </c>
      <c r="G3949" s="29" t="s">
        <v>8146</v>
      </c>
      <c r="H3949" s="110" t="s">
        <v>8109</v>
      </c>
    </row>
    <row r="3950" spans="1:8" ht="17.25" customHeight="1">
      <c r="A3950" s="27" t="s">
        <v>22</v>
      </c>
      <c r="B3950" s="33" t="s">
        <v>9360</v>
      </c>
      <c r="C3950" s="35" t="s">
        <v>131</v>
      </c>
      <c r="D3950" s="28" t="s">
        <v>4139</v>
      </c>
      <c r="E3950" s="107">
        <v>6.55</v>
      </c>
      <c r="F3950" s="27" t="s">
        <v>9</v>
      </c>
      <c r="G3950" s="29" t="s">
        <v>8146</v>
      </c>
      <c r="H3950" s="110" t="s">
        <v>8110</v>
      </c>
    </row>
    <row r="3951" spans="1:8" ht="17.25" customHeight="1">
      <c r="A3951" s="27" t="s">
        <v>13</v>
      </c>
      <c r="B3951" s="33" t="s">
        <v>9351</v>
      </c>
      <c r="C3951" s="35" t="s">
        <v>205</v>
      </c>
      <c r="D3951" s="28" t="s">
        <v>4140</v>
      </c>
      <c r="E3951" s="107">
        <v>5.6166666666666663</v>
      </c>
      <c r="F3951" s="27" t="s">
        <v>9</v>
      </c>
      <c r="G3951" s="29" t="s">
        <v>8146</v>
      </c>
      <c r="H3951" s="110" t="s">
        <v>8111</v>
      </c>
    </row>
    <row r="3952" spans="1:8" ht="17.25" customHeight="1">
      <c r="A3952" s="27" t="s">
        <v>22</v>
      </c>
      <c r="B3952" s="33" t="s">
        <v>9360</v>
      </c>
      <c r="C3952" s="35" t="s">
        <v>132</v>
      </c>
      <c r="D3952" s="28" t="s">
        <v>4141</v>
      </c>
      <c r="E3952" s="107">
        <v>7.35</v>
      </c>
      <c r="F3952" s="27" t="s">
        <v>9</v>
      </c>
      <c r="G3952" s="29" t="s">
        <v>8146</v>
      </c>
      <c r="H3952" s="110" t="s">
        <v>8112</v>
      </c>
    </row>
    <row r="3953" spans="1:8" ht="17.25" customHeight="1">
      <c r="A3953" s="27" t="s">
        <v>13</v>
      </c>
      <c r="B3953" s="33" t="s">
        <v>9353</v>
      </c>
      <c r="C3953" s="35" t="s">
        <v>208</v>
      </c>
      <c r="D3953" s="28" t="s">
        <v>4142</v>
      </c>
      <c r="E3953" s="107">
        <v>8.1666666666666661</v>
      </c>
      <c r="F3953" s="27" t="s">
        <v>9</v>
      </c>
      <c r="G3953" s="29" t="s">
        <v>8146</v>
      </c>
      <c r="H3953" s="110" t="s">
        <v>8113</v>
      </c>
    </row>
    <row r="3954" spans="1:8" ht="17.25" customHeight="1">
      <c r="A3954" s="27" t="s">
        <v>13</v>
      </c>
      <c r="B3954" s="33" t="s">
        <v>9351</v>
      </c>
      <c r="C3954" s="35" t="s">
        <v>196</v>
      </c>
      <c r="D3954" s="28" t="s">
        <v>4143</v>
      </c>
      <c r="E3954" s="107">
        <v>6.666666666666667</v>
      </c>
      <c r="F3954" s="27" t="s">
        <v>9</v>
      </c>
      <c r="G3954" s="29" t="s">
        <v>8146</v>
      </c>
      <c r="H3954" s="110" t="s">
        <v>8114</v>
      </c>
    </row>
    <row r="3955" spans="1:8" ht="17.25" customHeight="1">
      <c r="A3955" s="27" t="s">
        <v>16876</v>
      </c>
      <c r="B3955" s="33" t="s">
        <v>9352</v>
      </c>
      <c r="C3955" s="35" t="s">
        <v>200</v>
      </c>
      <c r="D3955" s="28" t="s">
        <v>4144</v>
      </c>
      <c r="E3955" s="107">
        <v>4.2333333333333334</v>
      </c>
      <c r="F3955" s="27" t="s">
        <v>9</v>
      </c>
      <c r="G3955" s="29" t="s">
        <v>8146</v>
      </c>
      <c r="H3955" s="110" t="s">
        <v>8115</v>
      </c>
    </row>
    <row r="3956" spans="1:8" ht="17.25" customHeight="1">
      <c r="A3956" s="27" t="s">
        <v>16876</v>
      </c>
      <c r="B3956" s="33" t="s">
        <v>9352</v>
      </c>
      <c r="C3956" s="35" t="s">
        <v>203</v>
      </c>
      <c r="D3956" s="28" t="s">
        <v>4145</v>
      </c>
      <c r="E3956" s="107">
        <v>8.9166666666666661</v>
      </c>
      <c r="F3956" s="27" t="s">
        <v>9</v>
      </c>
      <c r="G3956" s="29" t="s">
        <v>8146</v>
      </c>
      <c r="H3956" s="110" t="s">
        <v>8116</v>
      </c>
    </row>
    <row r="3957" spans="1:8" ht="17.25" customHeight="1">
      <c r="A3957" s="27" t="s">
        <v>13</v>
      </c>
      <c r="B3957" s="33" t="s">
        <v>9348</v>
      </c>
      <c r="C3957" s="35" t="s">
        <v>123</v>
      </c>
      <c r="D3957" s="28" t="s">
        <v>4146</v>
      </c>
      <c r="E3957" s="107">
        <v>8.0166666666666675</v>
      </c>
      <c r="F3957" s="27" t="s">
        <v>9</v>
      </c>
      <c r="G3957" s="29" t="s">
        <v>8146</v>
      </c>
      <c r="H3957" s="110" t="s">
        <v>8117</v>
      </c>
    </row>
    <row r="3958" spans="1:8" ht="17.25" customHeight="1">
      <c r="A3958" s="27" t="s">
        <v>22</v>
      </c>
      <c r="B3958" s="33" t="s">
        <v>9360</v>
      </c>
      <c r="C3958" s="35" t="s">
        <v>131</v>
      </c>
      <c r="D3958" s="28" t="s">
        <v>4147</v>
      </c>
      <c r="E3958" s="107">
        <v>6.0333333333333332</v>
      </c>
      <c r="F3958" s="27" t="s">
        <v>9</v>
      </c>
      <c r="G3958" s="29" t="s">
        <v>8146</v>
      </c>
      <c r="H3958" s="110" t="s">
        <v>8118</v>
      </c>
    </row>
    <row r="3959" spans="1:8" ht="17.25" customHeight="1">
      <c r="A3959" s="27" t="s">
        <v>13</v>
      </c>
      <c r="B3959" s="33" t="s">
        <v>9351</v>
      </c>
      <c r="C3959" s="35" t="s">
        <v>196</v>
      </c>
      <c r="D3959" s="28" t="s">
        <v>4148</v>
      </c>
      <c r="E3959" s="107">
        <v>6.9833333333333334</v>
      </c>
      <c r="F3959" s="27" t="s">
        <v>9</v>
      </c>
      <c r="G3959" s="29" t="s">
        <v>8146</v>
      </c>
      <c r="H3959" s="110" t="s">
        <v>8119</v>
      </c>
    </row>
    <row r="3960" spans="1:8" ht="17.25" customHeight="1">
      <c r="A3960" s="27" t="s">
        <v>22</v>
      </c>
      <c r="B3960" s="33" t="s">
        <v>9357</v>
      </c>
      <c r="C3960" s="35" t="s">
        <v>133</v>
      </c>
      <c r="D3960" s="28" t="s">
        <v>4149</v>
      </c>
      <c r="E3960" s="107">
        <v>7.1</v>
      </c>
      <c r="F3960" s="27" t="s">
        <v>9</v>
      </c>
      <c r="G3960" s="29" t="s">
        <v>8146</v>
      </c>
      <c r="H3960" s="110" t="s">
        <v>8120</v>
      </c>
    </row>
    <row r="3961" spans="1:8" ht="17.25" customHeight="1">
      <c r="A3961" s="27" t="s">
        <v>22</v>
      </c>
      <c r="B3961" s="33" t="s">
        <v>9360</v>
      </c>
      <c r="C3961" s="35" t="s">
        <v>132</v>
      </c>
      <c r="D3961" s="28" t="s">
        <v>4150</v>
      </c>
      <c r="E3961" s="107">
        <v>6.9</v>
      </c>
      <c r="F3961" s="27" t="s">
        <v>9</v>
      </c>
      <c r="G3961" s="29" t="s">
        <v>8146</v>
      </c>
      <c r="H3961" s="110" t="s">
        <v>8121</v>
      </c>
    </row>
    <row r="3962" spans="1:8" ht="17.25" customHeight="1">
      <c r="A3962" s="27" t="s">
        <v>16876</v>
      </c>
      <c r="B3962" s="33" t="s">
        <v>9352</v>
      </c>
      <c r="C3962" s="35" t="s">
        <v>200</v>
      </c>
      <c r="D3962" s="28" t="s">
        <v>4151</v>
      </c>
      <c r="E3962" s="107">
        <v>4.7666666666666666</v>
      </c>
      <c r="F3962" s="27" t="s">
        <v>9</v>
      </c>
      <c r="G3962" s="29" t="s">
        <v>8146</v>
      </c>
      <c r="H3962" s="110" t="s">
        <v>8122</v>
      </c>
    </row>
    <row r="3963" spans="1:8" ht="17.25" customHeight="1">
      <c r="A3963" s="27" t="s">
        <v>13</v>
      </c>
      <c r="B3963" s="33" t="s">
        <v>9348</v>
      </c>
      <c r="C3963" s="35" t="s">
        <v>123</v>
      </c>
      <c r="D3963" s="28" t="s">
        <v>4152</v>
      </c>
      <c r="E3963" s="107">
        <v>7.85</v>
      </c>
      <c r="F3963" s="27" t="s">
        <v>9</v>
      </c>
      <c r="G3963" s="29" t="s">
        <v>8146</v>
      </c>
      <c r="H3963" s="110" t="s">
        <v>8123</v>
      </c>
    </row>
    <row r="3964" spans="1:8" ht="17.25" customHeight="1">
      <c r="A3964" s="27" t="s">
        <v>16876</v>
      </c>
      <c r="B3964" s="33" t="s">
        <v>9352</v>
      </c>
      <c r="C3964" s="35" t="s">
        <v>203</v>
      </c>
      <c r="D3964" s="28" t="s">
        <v>4153</v>
      </c>
      <c r="E3964" s="107">
        <v>8.85</v>
      </c>
      <c r="F3964" s="27" t="s">
        <v>9</v>
      </c>
      <c r="G3964" s="29" t="s">
        <v>8146</v>
      </c>
      <c r="H3964" s="110" t="s">
        <v>8124</v>
      </c>
    </row>
    <row r="3965" spans="1:8" ht="17.25" customHeight="1">
      <c r="A3965" s="27" t="s">
        <v>13</v>
      </c>
      <c r="B3965" s="33" t="s">
        <v>9353</v>
      </c>
      <c r="C3965" s="35" t="s">
        <v>208</v>
      </c>
      <c r="D3965" s="28" t="s">
        <v>4154</v>
      </c>
      <c r="E3965" s="107">
        <v>7.9833333333333334</v>
      </c>
      <c r="F3965" s="27" t="s">
        <v>9</v>
      </c>
      <c r="G3965" s="29" t="s">
        <v>8146</v>
      </c>
      <c r="H3965" s="110" t="s">
        <v>8125</v>
      </c>
    </row>
    <row r="3966" spans="1:8" ht="17.25" customHeight="1">
      <c r="A3966" s="27" t="s">
        <v>13</v>
      </c>
      <c r="B3966" s="33" t="s">
        <v>9351</v>
      </c>
      <c r="C3966" s="35" t="s">
        <v>196</v>
      </c>
      <c r="D3966" s="28" t="s">
        <v>4155</v>
      </c>
      <c r="E3966" s="107">
        <v>8.5</v>
      </c>
      <c r="F3966" s="27" t="s">
        <v>9</v>
      </c>
      <c r="G3966" s="29" t="s">
        <v>8146</v>
      </c>
      <c r="H3966" s="110" t="s">
        <v>8126</v>
      </c>
    </row>
    <row r="3967" spans="1:8" ht="17.25" customHeight="1">
      <c r="A3967" s="27" t="s">
        <v>22</v>
      </c>
      <c r="B3967" s="33" t="s">
        <v>9360</v>
      </c>
      <c r="C3967" s="35" t="s">
        <v>131</v>
      </c>
      <c r="D3967" s="28" t="s">
        <v>4156</v>
      </c>
      <c r="E3967" s="107">
        <v>5.8</v>
      </c>
      <c r="F3967" s="27" t="s">
        <v>9</v>
      </c>
      <c r="G3967" s="29" t="s">
        <v>8146</v>
      </c>
      <c r="H3967" s="110" t="s">
        <v>8127</v>
      </c>
    </row>
    <row r="3968" spans="1:8" ht="17.25" customHeight="1">
      <c r="A3968" s="27" t="s">
        <v>22</v>
      </c>
      <c r="B3968" s="33" t="s">
        <v>9360</v>
      </c>
      <c r="C3968" s="35" t="s">
        <v>132</v>
      </c>
      <c r="D3968" s="28" t="s">
        <v>4157</v>
      </c>
      <c r="E3968" s="107">
        <v>6.6833333333333336</v>
      </c>
      <c r="F3968" s="27" t="s">
        <v>9</v>
      </c>
      <c r="G3968" s="29" t="s">
        <v>8146</v>
      </c>
      <c r="H3968" s="110" t="s">
        <v>8128</v>
      </c>
    </row>
    <row r="3969" spans="1:8" ht="17.25" customHeight="1">
      <c r="A3969" s="27" t="s">
        <v>16876</v>
      </c>
      <c r="B3969" s="33" t="s">
        <v>9352</v>
      </c>
      <c r="C3969" s="35" t="s">
        <v>200</v>
      </c>
      <c r="D3969" s="28" t="s">
        <v>4158</v>
      </c>
      <c r="E3969" s="107">
        <v>4.6166666666666663</v>
      </c>
      <c r="F3969" s="27" t="s">
        <v>9</v>
      </c>
      <c r="G3969" s="29" t="s">
        <v>8146</v>
      </c>
      <c r="H3969" s="110" t="s">
        <v>8129</v>
      </c>
    </row>
    <row r="3970" spans="1:8" ht="17.25" customHeight="1">
      <c r="A3970" s="27" t="s">
        <v>13</v>
      </c>
      <c r="B3970" s="33" t="s">
        <v>9353</v>
      </c>
      <c r="C3970" s="35" t="s">
        <v>208</v>
      </c>
      <c r="D3970" s="28" t="s">
        <v>4159</v>
      </c>
      <c r="E3970" s="107">
        <v>7.1833333333333336</v>
      </c>
      <c r="F3970" s="27" t="s">
        <v>9</v>
      </c>
      <c r="G3970" s="29" t="s">
        <v>8146</v>
      </c>
      <c r="H3970" s="110" t="s">
        <v>8130</v>
      </c>
    </row>
    <row r="3971" spans="1:8" ht="17.25" customHeight="1">
      <c r="A3971" s="27" t="s">
        <v>13</v>
      </c>
      <c r="B3971" s="33" t="s">
        <v>9366</v>
      </c>
      <c r="C3971" s="35" t="s">
        <v>123</v>
      </c>
      <c r="D3971" s="28" t="s">
        <v>4160</v>
      </c>
      <c r="E3971" s="107">
        <v>8.1999999999999993</v>
      </c>
      <c r="F3971" s="27" t="s">
        <v>9</v>
      </c>
      <c r="G3971" s="29" t="s">
        <v>8146</v>
      </c>
      <c r="H3971" s="110" t="s">
        <v>8131</v>
      </c>
    </row>
    <row r="3972" spans="1:8" ht="17.25" customHeight="1">
      <c r="A3972" s="27" t="s">
        <v>22</v>
      </c>
      <c r="B3972" s="33" t="s">
        <v>9360</v>
      </c>
      <c r="C3972" s="35" t="s">
        <v>131</v>
      </c>
      <c r="D3972" s="28" t="s">
        <v>4161</v>
      </c>
      <c r="E3972" s="107">
        <v>5.6166666666666663</v>
      </c>
      <c r="F3972" s="27" t="s">
        <v>9</v>
      </c>
      <c r="G3972" s="29" t="s">
        <v>8146</v>
      </c>
      <c r="H3972" s="110" t="s">
        <v>8132</v>
      </c>
    </row>
    <row r="3973" spans="1:8" ht="17.25" customHeight="1">
      <c r="A3973" s="27" t="s">
        <v>13</v>
      </c>
      <c r="B3973" s="33" t="s">
        <v>9351</v>
      </c>
      <c r="C3973" s="35" t="s">
        <v>205</v>
      </c>
      <c r="D3973" s="28" t="s">
        <v>4162</v>
      </c>
      <c r="E3973" s="107">
        <v>5.2333333333333334</v>
      </c>
      <c r="F3973" s="27" t="s">
        <v>9</v>
      </c>
      <c r="G3973" s="29" t="s">
        <v>8146</v>
      </c>
      <c r="H3973" s="110" t="s">
        <v>8133</v>
      </c>
    </row>
    <row r="3974" spans="1:8" ht="17.25" customHeight="1">
      <c r="A3974" s="27" t="s">
        <v>22</v>
      </c>
      <c r="B3974" s="33" t="s">
        <v>9357</v>
      </c>
      <c r="C3974" s="35" t="s">
        <v>133</v>
      </c>
      <c r="D3974" s="28" t="s">
        <v>4163</v>
      </c>
      <c r="E3974" s="107">
        <v>6.2833333333333332</v>
      </c>
      <c r="F3974" s="27" t="s">
        <v>9</v>
      </c>
      <c r="G3974" s="29" t="s">
        <v>8146</v>
      </c>
      <c r="H3974" s="110" t="s">
        <v>8134</v>
      </c>
    </row>
    <row r="3975" spans="1:8" ht="17.25" customHeight="1">
      <c r="A3975" s="27" t="s">
        <v>16876</v>
      </c>
      <c r="B3975" s="33" t="s">
        <v>9352</v>
      </c>
      <c r="C3975" s="35" t="s">
        <v>200</v>
      </c>
      <c r="D3975" s="28" t="s">
        <v>4164</v>
      </c>
      <c r="E3975" s="107">
        <v>4.2166666666666668</v>
      </c>
      <c r="F3975" s="27" t="s">
        <v>9</v>
      </c>
      <c r="G3975" s="29" t="s">
        <v>8146</v>
      </c>
      <c r="H3975" s="110" t="s">
        <v>8135</v>
      </c>
    </row>
    <row r="3976" spans="1:8" ht="17.25" customHeight="1">
      <c r="A3976" s="27" t="s">
        <v>13</v>
      </c>
      <c r="B3976" s="33" t="s">
        <v>9351</v>
      </c>
      <c r="C3976" s="35" t="s">
        <v>196</v>
      </c>
      <c r="D3976" s="28" t="s">
        <v>4165</v>
      </c>
      <c r="E3976" s="107">
        <v>6.2666666666666666</v>
      </c>
      <c r="F3976" s="27" t="s">
        <v>9</v>
      </c>
      <c r="G3976" s="29" t="s">
        <v>8146</v>
      </c>
      <c r="H3976" s="110" t="s">
        <v>8136</v>
      </c>
    </row>
    <row r="3977" spans="1:8" ht="17.25" customHeight="1">
      <c r="A3977" s="27" t="s">
        <v>22</v>
      </c>
      <c r="B3977" s="33" t="s">
        <v>9360</v>
      </c>
      <c r="C3977" s="35" t="s">
        <v>132</v>
      </c>
      <c r="D3977" s="28" t="s">
        <v>4166</v>
      </c>
      <c r="E3977" s="107">
        <v>7.15</v>
      </c>
      <c r="F3977" s="27" t="s">
        <v>9</v>
      </c>
      <c r="G3977" s="29" t="s">
        <v>8146</v>
      </c>
      <c r="H3977" s="110" t="s">
        <v>8137</v>
      </c>
    </row>
    <row r="3978" spans="1:8" ht="17.25" customHeight="1">
      <c r="A3978" s="27" t="s">
        <v>13</v>
      </c>
      <c r="B3978" s="33" t="s">
        <v>9348</v>
      </c>
      <c r="C3978" s="35" t="s">
        <v>123</v>
      </c>
      <c r="D3978" s="28" t="s">
        <v>4167</v>
      </c>
      <c r="E3978" s="107">
        <v>6.8666666666666663</v>
      </c>
      <c r="F3978" s="27" t="s">
        <v>9</v>
      </c>
      <c r="G3978" s="29" t="s">
        <v>8146</v>
      </c>
      <c r="H3978" s="110" t="s">
        <v>8138</v>
      </c>
    </row>
    <row r="3979" spans="1:8" ht="17.25" customHeight="1">
      <c r="A3979" s="27" t="s">
        <v>22</v>
      </c>
      <c r="B3979" s="33" t="s">
        <v>9360</v>
      </c>
      <c r="C3979" s="35" t="s">
        <v>131</v>
      </c>
      <c r="D3979" s="28" t="s">
        <v>4168</v>
      </c>
      <c r="E3979" s="107">
        <v>6.5333333333333332</v>
      </c>
      <c r="F3979" s="27" t="s">
        <v>9</v>
      </c>
      <c r="G3979" s="29" t="s">
        <v>8146</v>
      </c>
      <c r="H3979" s="110" t="s">
        <v>8139</v>
      </c>
    </row>
    <row r="3980" spans="1:8" ht="17.25" customHeight="1">
      <c r="A3980" s="27" t="s">
        <v>13</v>
      </c>
      <c r="B3980" s="33" t="s">
        <v>9353</v>
      </c>
      <c r="C3980" s="35" t="s">
        <v>208</v>
      </c>
      <c r="D3980" s="28" t="s">
        <v>4169</v>
      </c>
      <c r="E3980" s="107">
        <v>7.9666666666666668</v>
      </c>
      <c r="F3980" s="27" t="s">
        <v>9</v>
      </c>
      <c r="G3980" s="29" t="s">
        <v>8146</v>
      </c>
      <c r="H3980" s="110" t="s">
        <v>8140</v>
      </c>
    </row>
    <row r="3981" spans="1:8" ht="17.25" customHeight="1">
      <c r="A3981" s="27" t="s">
        <v>22</v>
      </c>
      <c r="B3981" s="33" t="s">
        <v>9357</v>
      </c>
      <c r="C3981" s="35" t="s">
        <v>133</v>
      </c>
      <c r="D3981" s="28" t="s">
        <v>4170</v>
      </c>
      <c r="E3981" s="107">
        <v>7.7166666666666668</v>
      </c>
      <c r="F3981" s="27" t="s">
        <v>9</v>
      </c>
      <c r="G3981" s="29" t="s">
        <v>8146</v>
      </c>
      <c r="H3981" s="110" t="s">
        <v>8141</v>
      </c>
    </row>
    <row r="3982" spans="1:8" ht="17.25" customHeight="1">
      <c r="A3982" s="27" t="s">
        <v>16876</v>
      </c>
      <c r="B3982" s="33" t="s">
        <v>9352</v>
      </c>
      <c r="C3982" s="35" t="s">
        <v>200</v>
      </c>
      <c r="D3982" s="28" t="s">
        <v>4171</v>
      </c>
      <c r="E3982" s="107">
        <v>4.4666666666666668</v>
      </c>
      <c r="F3982" s="27" t="s">
        <v>9</v>
      </c>
      <c r="G3982" s="29" t="s">
        <v>8146</v>
      </c>
      <c r="H3982" s="110" t="s">
        <v>8142</v>
      </c>
    </row>
    <row r="3983" spans="1:8" ht="17.25" customHeight="1">
      <c r="A3983" s="27" t="s">
        <v>13</v>
      </c>
      <c r="B3983" s="33" t="s">
        <v>9351</v>
      </c>
      <c r="C3983" s="35" t="s">
        <v>196</v>
      </c>
      <c r="D3983" s="28" t="s">
        <v>4172</v>
      </c>
      <c r="E3983" s="107">
        <v>7.9333333333333336</v>
      </c>
      <c r="F3983" s="27" t="s">
        <v>9</v>
      </c>
      <c r="G3983" s="29" t="s">
        <v>8146</v>
      </c>
      <c r="H3983" s="110" t="s">
        <v>8143</v>
      </c>
    </row>
    <row r="3984" spans="1:8" ht="17.25" customHeight="1">
      <c r="A3984" s="27" t="s">
        <v>22</v>
      </c>
      <c r="B3984" s="33" t="s">
        <v>9360</v>
      </c>
      <c r="C3984" s="35" t="s">
        <v>132</v>
      </c>
      <c r="D3984" s="28" t="s">
        <v>4173</v>
      </c>
      <c r="E3984" s="107">
        <v>6.7</v>
      </c>
      <c r="F3984" s="27" t="s">
        <v>9</v>
      </c>
      <c r="G3984" s="29" t="s">
        <v>8146</v>
      </c>
      <c r="H3984" s="110" t="s">
        <v>8144</v>
      </c>
    </row>
    <row r="3985" spans="1:8" ht="17.25" customHeight="1">
      <c r="A3985" s="27" t="s">
        <v>13</v>
      </c>
      <c r="B3985" s="33" t="s">
        <v>9348</v>
      </c>
      <c r="C3985" s="35" t="s">
        <v>123</v>
      </c>
      <c r="D3985" s="28" t="s">
        <v>4174</v>
      </c>
      <c r="E3985" s="107">
        <v>6.9666666666666668</v>
      </c>
      <c r="F3985" s="27" t="s">
        <v>9</v>
      </c>
      <c r="G3985" s="29" t="s">
        <v>8146</v>
      </c>
      <c r="H3985" s="110" t="s">
        <v>8145</v>
      </c>
    </row>
    <row r="3986" spans="1:8" ht="17.25" customHeight="1">
      <c r="A3986" s="92" t="s">
        <v>16876</v>
      </c>
      <c r="B3986" s="93" t="s">
        <v>9369</v>
      </c>
      <c r="C3986" s="35" t="s">
        <v>16832</v>
      </c>
      <c r="D3986" s="30" t="s">
        <v>8222</v>
      </c>
      <c r="E3986" s="107">
        <v>6.166666666666667</v>
      </c>
      <c r="F3986" s="27" t="s">
        <v>9</v>
      </c>
      <c r="G3986" s="92" t="s">
        <v>8146</v>
      </c>
      <c r="H3986" s="111" t="s">
        <v>9262</v>
      </c>
    </row>
    <row r="3987" spans="1:8" ht="17.25" customHeight="1">
      <c r="A3987" s="31" t="s">
        <v>16876</v>
      </c>
      <c r="B3987" s="44" t="s">
        <v>9369</v>
      </c>
      <c r="C3987" s="35" t="s">
        <v>16832</v>
      </c>
      <c r="D3987" s="32" t="s">
        <v>8223</v>
      </c>
      <c r="E3987" s="107">
        <v>10.233333333333333</v>
      </c>
      <c r="F3987" s="27" t="s">
        <v>9</v>
      </c>
      <c r="G3987" s="31" t="s">
        <v>8146</v>
      </c>
      <c r="H3987" s="32" t="s">
        <v>9263</v>
      </c>
    </row>
    <row r="3988" spans="1:8" ht="17.25" customHeight="1">
      <c r="A3988" s="31" t="s">
        <v>16876</v>
      </c>
      <c r="B3988" s="44" t="s">
        <v>9369</v>
      </c>
      <c r="C3988" s="35" t="s">
        <v>16832</v>
      </c>
      <c r="D3988" s="32" t="s">
        <v>8224</v>
      </c>
      <c r="E3988" s="107">
        <v>11</v>
      </c>
      <c r="F3988" s="27" t="s">
        <v>9</v>
      </c>
      <c r="G3988" s="31" t="s">
        <v>8146</v>
      </c>
      <c r="H3988" s="32" t="s">
        <v>9264</v>
      </c>
    </row>
    <row r="3989" spans="1:8" ht="17.25" customHeight="1">
      <c r="A3989" s="31" t="s">
        <v>16876</v>
      </c>
      <c r="B3989" s="44" t="s">
        <v>9369</v>
      </c>
      <c r="C3989" s="35" t="s">
        <v>16832</v>
      </c>
      <c r="D3989" s="32" t="s">
        <v>8225</v>
      </c>
      <c r="E3989" s="107">
        <v>10.666666666666666</v>
      </c>
      <c r="F3989" s="27" t="s">
        <v>9</v>
      </c>
      <c r="G3989" s="31" t="s">
        <v>8146</v>
      </c>
      <c r="H3989" s="32" t="s">
        <v>9265</v>
      </c>
    </row>
    <row r="3990" spans="1:8" ht="17.25" customHeight="1">
      <c r="A3990" s="31" t="s">
        <v>16876</v>
      </c>
      <c r="B3990" s="44" t="s">
        <v>9369</v>
      </c>
      <c r="C3990" s="35" t="s">
        <v>16832</v>
      </c>
      <c r="D3990" s="32" t="s">
        <v>8226</v>
      </c>
      <c r="E3990" s="107">
        <v>12.966666666666667</v>
      </c>
      <c r="F3990" s="27" t="s">
        <v>9</v>
      </c>
      <c r="G3990" s="31" t="s">
        <v>8146</v>
      </c>
      <c r="H3990" s="32" t="s">
        <v>9266</v>
      </c>
    </row>
    <row r="3991" spans="1:8" ht="17.25" customHeight="1">
      <c r="A3991" s="31" t="s">
        <v>16876</v>
      </c>
      <c r="B3991" s="44" t="s">
        <v>9369</v>
      </c>
      <c r="C3991" s="35" t="s">
        <v>16832</v>
      </c>
      <c r="D3991" s="32" t="s">
        <v>8227</v>
      </c>
      <c r="E3991" s="107">
        <v>7.4</v>
      </c>
      <c r="F3991" s="27" t="s">
        <v>9</v>
      </c>
      <c r="G3991" s="31" t="s">
        <v>8146</v>
      </c>
      <c r="H3991" s="32" t="s">
        <v>9267</v>
      </c>
    </row>
    <row r="3992" spans="1:8" ht="17.25" customHeight="1">
      <c r="A3992" s="31" t="s">
        <v>16876</v>
      </c>
      <c r="B3992" s="44" t="s">
        <v>9369</v>
      </c>
      <c r="C3992" s="35" t="s">
        <v>16832</v>
      </c>
      <c r="D3992" s="32" t="s">
        <v>8228</v>
      </c>
      <c r="E3992" s="107">
        <v>7.6</v>
      </c>
      <c r="F3992" s="27" t="s">
        <v>9</v>
      </c>
      <c r="G3992" s="31" t="s">
        <v>8146</v>
      </c>
      <c r="H3992" s="32" t="s">
        <v>9268</v>
      </c>
    </row>
    <row r="3993" spans="1:8" ht="17.25" customHeight="1">
      <c r="A3993" s="31" t="s">
        <v>16876</v>
      </c>
      <c r="B3993" s="44" t="s">
        <v>9369</v>
      </c>
      <c r="C3993" s="35" t="s">
        <v>16832</v>
      </c>
      <c r="D3993" s="32" t="s">
        <v>8229</v>
      </c>
      <c r="E3993" s="107">
        <v>9.0833333333333339</v>
      </c>
      <c r="F3993" s="27" t="s">
        <v>9</v>
      </c>
      <c r="G3993" s="31" t="s">
        <v>8146</v>
      </c>
      <c r="H3993" s="32" t="s">
        <v>9269</v>
      </c>
    </row>
    <row r="3994" spans="1:8" ht="17.25" customHeight="1">
      <c r="A3994" s="31" t="s">
        <v>16876</v>
      </c>
      <c r="B3994" s="44" t="s">
        <v>9369</v>
      </c>
      <c r="C3994" s="35" t="s">
        <v>16832</v>
      </c>
      <c r="D3994" s="32" t="s">
        <v>8230</v>
      </c>
      <c r="E3994" s="107">
        <v>9.0166666666666675</v>
      </c>
      <c r="F3994" s="27" t="s">
        <v>9</v>
      </c>
      <c r="G3994" s="31" t="s">
        <v>8146</v>
      </c>
      <c r="H3994" s="32" t="s">
        <v>9270</v>
      </c>
    </row>
    <row r="3995" spans="1:8" ht="17.25" customHeight="1">
      <c r="A3995" s="31" t="s">
        <v>16876</v>
      </c>
      <c r="B3995" s="44" t="s">
        <v>9369</v>
      </c>
      <c r="C3995" s="35" t="s">
        <v>16832</v>
      </c>
      <c r="D3995" s="32" t="s">
        <v>8231</v>
      </c>
      <c r="E3995" s="107">
        <v>9.0333333333333332</v>
      </c>
      <c r="F3995" s="27" t="s">
        <v>9</v>
      </c>
      <c r="G3995" s="31" t="s">
        <v>8146</v>
      </c>
      <c r="H3995" s="32" t="s">
        <v>9271</v>
      </c>
    </row>
    <row r="3996" spans="1:8" ht="17.25" customHeight="1">
      <c r="A3996" s="31" t="s">
        <v>16876</v>
      </c>
      <c r="B3996" s="44" t="s">
        <v>9369</v>
      </c>
      <c r="C3996" s="35" t="s">
        <v>16832</v>
      </c>
      <c r="D3996" s="32" t="s">
        <v>8232</v>
      </c>
      <c r="E3996" s="107">
        <v>9.4666666666666668</v>
      </c>
      <c r="F3996" s="27" t="s">
        <v>9</v>
      </c>
      <c r="G3996" s="31" t="s">
        <v>8146</v>
      </c>
      <c r="H3996" s="32" t="s">
        <v>9272</v>
      </c>
    </row>
    <row r="3997" spans="1:8" ht="17.25" customHeight="1">
      <c r="A3997" s="31" t="s">
        <v>16876</v>
      </c>
      <c r="B3997" s="44" t="s">
        <v>9369</v>
      </c>
      <c r="C3997" s="35" t="s">
        <v>16832</v>
      </c>
      <c r="D3997" s="32" t="s">
        <v>8233</v>
      </c>
      <c r="E3997" s="107">
        <v>10.066666666666666</v>
      </c>
      <c r="F3997" s="27" t="s">
        <v>9</v>
      </c>
      <c r="G3997" s="31" t="s">
        <v>8146</v>
      </c>
      <c r="H3997" s="32" t="s">
        <v>9273</v>
      </c>
    </row>
    <row r="3998" spans="1:8" ht="17.25" customHeight="1">
      <c r="A3998" s="31" t="s">
        <v>16876</v>
      </c>
      <c r="B3998" s="44" t="s">
        <v>9369</v>
      </c>
      <c r="C3998" s="35" t="s">
        <v>16832</v>
      </c>
      <c r="D3998" s="32" t="s">
        <v>8234</v>
      </c>
      <c r="E3998" s="107">
        <v>9.4333333333333336</v>
      </c>
      <c r="F3998" s="27" t="s">
        <v>9</v>
      </c>
      <c r="G3998" s="31" t="s">
        <v>8146</v>
      </c>
      <c r="H3998" s="32" t="s">
        <v>9274</v>
      </c>
    </row>
    <row r="3999" spans="1:8" ht="17.25" customHeight="1">
      <c r="A3999" s="31" t="s">
        <v>16876</v>
      </c>
      <c r="B3999" s="44" t="s">
        <v>9369</v>
      </c>
      <c r="C3999" s="35" t="s">
        <v>16833</v>
      </c>
      <c r="D3999" s="32" t="s">
        <v>8175</v>
      </c>
      <c r="E3999" s="107">
        <v>12.85</v>
      </c>
      <c r="F3999" s="27" t="s">
        <v>9</v>
      </c>
      <c r="G3999" s="31" t="s">
        <v>8146</v>
      </c>
      <c r="H3999" s="32" t="s">
        <v>9313</v>
      </c>
    </row>
    <row r="4000" spans="1:8" ht="17.25" customHeight="1">
      <c r="A4000" s="31" t="s">
        <v>16876</v>
      </c>
      <c r="B4000" s="44" t="s">
        <v>9369</v>
      </c>
      <c r="C4000" s="35" t="s">
        <v>16833</v>
      </c>
      <c r="D4000" s="32" t="s">
        <v>8176</v>
      </c>
      <c r="E4000" s="107">
        <v>13.833333333333334</v>
      </c>
      <c r="F4000" s="27" t="s">
        <v>9</v>
      </c>
      <c r="G4000" s="31" t="s">
        <v>8146</v>
      </c>
      <c r="H4000" s="32" t="s">
        <v>9314</v>
      </c>
    </row>
    <row r="4001" spans="1:8" ht="17.25" customHeight="1">
      <c r="A4001" s="31" t="s">
        <v>16876</v>
      </c>
      <c r="B4001" s="44" t="s">
        <v>9369</v>
      </c>
      <c r="C4001" s="35" t="s">
        <v>16833</v>
      </c>
      <c r="D4001" s="32" t="s">
        <v>8177</v>
      </c>
      <c r="E4001" s="107">
        <v>11.85</v>
      </c>
      <c r="F4001" s="27" t="s">
        <v>9</v>
      </c>
      <c r="G4001" s="31" t="s">
        <v>8146</v>
      </c>
      <c r="H4001" s="32" t="s">
        <v>9315</v>
      </c>
    </row>
    <row r="4002" spans="1:8" ht="17.25" customHeight="1">
      <c r="A4002" s="31" t="s">
        <v>16876</v>
      </c>
      <c r="B4002" s="44" t="s">
        <v>9369</v>
      </c>
      <c r="C4002" s="35" t="s">
        <v>16833</v>
      </c>
      <c r="D4002" s="32" t="s">
        <v>8178</v>
      </c>
      <c r="E4002" s="107">
        <v>11.2</v>
      </c>
      <c r="F4002" s="27" t="s">
        <v>9</v>
      </c>
      <c r="G4002" s="31" t="s">
        <v>8146</v>
      </c>
      <c r="H4002" s="32" t="s">
        <v>9316</v>
      </c>
    </row>
    <row r="4003" spans="1:8" ht="17.25" customHeight="1">
      <c r="A4003" s="31" t="s">
        <v>16876</v>
      </c>
      <c r="B4003" s="44" t="s">
        <v>9369</v>
      </c>
      <c r="C4003" s="35" t="s">
        <v>16833</v>
      </c>
      <c r="D4003" s="32" t="s">
        <v>8179</v>
      </c>
      <c r="E4003" s="107">
        <v>12.6</v>
      </c>
      <c r="F4003" s="27" t="s">
        <v>9</v>
      </c>
      <c r="G4003" s="31" t="s">
        <v>8146</v>
      </c>
      <c r="H4003" s="32" t="s">
        <v>9317</v>
      </c>
    </row>
    <row r="4004" spans="1:8" ht="17.25" customHeight="1">
      <c r="A4004" s="31" t="s">
        <v>16876</v>
      </c>
      <c r="B4004" s="44" t="s">
        <v>9369</v>
      </c>
      <c r="C4004" s="35" t="s">
        <v>16833</v>
      </c>
      <c r="D4004" s="32" t="s">
        <v>8180</v>
      </c>
      <c r="E4004" s="107">
        <v>8.0333333333333332</v>
      </c>
      <c r="F4004" s="27" t="s">
        <v>9</v>
      </c>
      <c r="G4004" s="31" t="s">
        <v>8146</v>
      </c>
      <c r="H4004" s="32" t="s">
        <v>9318</v>
      </c>
    </row>
    <row r="4005" spans="1:8" ht="17.25" customHeight="1">
      <c r="A4005" s="31" t="s">
        <v>16876</v>
      </c>
      <c r="B4005" s="44" t="s">
        <v>9369</v>
      </c>
      <c r="C4005" s="35" t="s">
        <v>16833</v>
      </c>
      <c r="D4005" s="32" t="s">
        <v>8181</v>
      </c>
      <c r="E4005" s="107">
        <v>10.25</v>
      </c>
      <c r="F4005" s="27" t="s">
        <v>9</v>
      </c>
      <c r="G4005" s="31" t="s">
        <v>8146</v>
      </c>
      <c r="H4005" s="32" t="s">
        <v>9319</v>
      </c>
    </row>
    <row r="4006" spans="1:8" ht="17.25" customHeight="1">
      <c r="A4006" s="31" t="s">
        <v>16876</v>
      </c>
      <c r="B4006" s="44" t="s">
        <v>9369</v>
      </c>
      <c r="C4006" s="35" t="s">
        <v>16833</v>
      </c>
      <c r="D4006" s="32" t="s">
        <v>8182</v>
      </c>
      <c r="E4006" s="107">
        <v>10.616666666666667</v>
      </c>
      <c r="F4006" s="27" t="s">
        <v>9</v>
      </c>
      <c r="G4006" s="31" t="s">
        <v>8146</v>
      </c>
      <c r="H4006" s="32" t="s">
        <v>9320</v>
      </c>
    </row>
    <row r="4007" spans="1:8" ht="17.25" customHeight="1">
      <c r="A4007" s="31" t="s">
        <v>16876</v>
      </c>
      <c r="B4007" s="44" t="s">
        <v>9369</v>
      </c>
      <c r="C4007" s="35" t="s">
        <v>16833</v>
      </c>
      <c r="D4007" s="32" t="s">
        <v>8183</v>
      </c>
      <c r="E4007" s="107">
        <v>10.616666666666667</v>
      </c>
      <c r="F4007" s="27" t="s">
        <v>9</v>
      </c>
      <c r="G4007" s="31" t="s">
        <v>8146</v>
      </c>
      <c r="H4007" s="32" t="s">
        <v>9321</v>
      </c>
    </row>
    <row r="4008" spans="1:8" ht="17.25" customHeight="1">
      <c r="A4008" s="31" t="s">
        <v>16876</v>
      </c>
      <c r="B4008" s="44" t="s">
        <v>9369</v>
      </c>
      <c r="C4008" s="35" t="s">
        <v>16833</v>
      </c>
      <c r="D4008" s="32" t="s">
        <v>8184</v>
      </c>
      <c r="E4008" s="107">
        <v>10.333333333333334</v>
      </c>
      <c r="F4008" s="27" t="s">
        <v>9</v>
      </c>
      <c r="G4008" s="31" t="s">
        <v>8146</v>
      </c>
      <c r="H4008" s="32" t="s">
        <v>9322</v>
      </c>
    </row>
    <row r="4009" spans="1:8" ht="17.25" customHeight="1">
      <c r="A4009" s="31" t="s">
        <v>16876</v>
      </c>
      <c r="B4009" s="44" t="s">
        <v>9369</v>
      </c>
      <c r="C4009" s="35" t="s">
        <v>16833</v>
      </c>
      <c r="D4009" s="32" t="s">
        <v>8185</v>
      </c>
      <c r="E4009" s="107">
        <v>9.2333333333333325</v>
      </c>
      <c r="F4009" s="27" t="s">
        <v>9</v>
      </c>
      <c r="G4009" s="31" t="s">
        <v>8146</v>
      </c>
      <c r="H4009" s="32" t="s">
        <v>9323</v>
      </c>
    </row>
    <row r="4010" spans="1:8" ht="17.25" customHeight="1">
      <c r="A4010" s="31" t="s">
        <v>16876</v>
      </c>
      <c r="B4010" s="44" t="s">
        <v>9369</v>
      </c>
      <c r="C4010" s="35" t="s">
        <v>16833</v>
      </c>
      <c r="D4010" s="32" t="s">
        <v>8186</v>
      </c>
      <c r="E4010" s="107">
        <v>10</v>
      </c>
      <c r="F4010" s="27" t="s">
        <v>9</v>
      </c>
      <c r="G4010" s="31" t="s">
        <v>8146</v>
      </c>
      <c r="H4010" s="32" t="s">
        <v>9324</v>
      </c>
    </row>
    <row r="4011" spans="1:8" ht="17.25" customHeight="1">
      <c r="A4011" s="31" t="s">
        <v>16876</v>
      </c>
      <c r="B4011" s="44" t="s">
        <v>9369</v>
      </c>
      <c r="C4011" s="35" t="s">
        <v>16833</v>
      </c>
      <c r="D4011" s="32" t="s">
        <v>8187</v>
      </c>
      <c r="E4011" s="107">
        <v>9.1833333333333336</v>
      </c>
      <c r="F4011" s="27" t="s">
        <v>9</v>
      </c>
      <c r="G4011" s="31" t="s">
        <v>8146</v>
      </c>
      <c r="H4011" s="32" t="s">
        <v>9325</v>
      </c>
    </row>
    <row r="4012" spans="1:8" ht="17.25" customHeight="1">
      <c r="A4012" s="31" t="s">
        <v>16876</v>
      </c>
      <c r="B4012" s="44" t="s">
        <v>9369</v>
      </c>
      <c r="C4012" s="35" t="s">
        <v>16834</v>
      </c>
      <c r="D4012" s="32" t="s">
        <v>8200</v>
      </c>
      <c r="E4012" s="107">
        <v>16.466666666666665</v>
      </c>
      <c r="F4012" s="27" t="s">
        <v>9</v>
      </c>
      <c r="G4012" s="31" t="s">
        <v>8146</v>
      </c>
      <c r="H4012" s="32" t="s">
        <v>9338</v>
      </c>
    </row>
    <row r="4013" spans="1:8" ht="17.25" customHeight="1">
      <c r="A4013" s="31" t="s">
        <v>16876</v>
      </c>
      <c r="B4013" s="44" t="s">
        <v>9369</v>
      </c>
      <c r="C4013" s="35" t="s">
        <v>16834</v>
      </c>
      <c r="D4013" s="32" t="s">
        <v>8201</v>
      </c>
      <c r="E4013" s="107">
        <v>13.783333333333333</v>
      </c>
      <c r="F4013" s="27" t="s">
        <v>9</v>
      </c>
      <c r="G4013" s="31" t="s">
        <v>8146</v>
      </c>
      <c r="H4013" s="32" t="s">
        <v>9339</v>
      </c>
    </row>
    <row r="4014" spans="1:8" ht="17.25" customHeight="1">
      <c r="A4014" s="31" t="s">
        <v>16876</v>
      </c>
      <c r="B4014" s="44" t="s">
        <v>9369</v>
      </c>
      <c r="C4014" s="35" t="s">
        <v>16834</v>
      </c>
      <c r="D4014" s="32" t="s">
        <v>8202</v>
      </c>
      <c r="E4014" s="107">
        <v>9.15</v>
      </c>
      <c r="F4014" s="27" t="s">
        <v>9</v>
      </c>
      <c r="G4014" s="31" t="s">
        <v>8146</v>
      </c>
      <c r="H4014" s="32" t="s">
        <v>9340</v>
      </c>
    </row>
    <row r="4015" spans="1:8" ht="17.25" customHeight="1">
      <c r="A4015" s="31" t="s">
        <v>16876</v>
      </c>
      <c r="B4015" s="44" t="s">
        <v>9369</v>
      </c>
      <c r="C4015" s="35" t="s">
        <v>16834</v>
      </c>
      <c r="D4015" s="32" t="s">
        <v>8203</v>
      </c>
      <c r="E4015" s="107">
        <v>10.633333333333333</v>
      </c>
      <c r="F4015" s="27" t="s">
        <v>9</v>
      </c>
      <c r="G4015" s="31" t="s">
        <v>8146</v>
      </c>
      <c r="H4015" s="32" t="s">
        <v>9341</v>
      </c>
    </row>
    <row r="4016" spans="1:8" ht="17.25" customHeight="1">
      <c r="A4016" s="31" t="s">
        <v>16876</v>
      </c>
      <c r="B4016" s="44" t="s">
        <v>9369</v>
      </c>
      <c r="C4016" s="35" t="s">
        <v>16834</v>
      </c>
      <c r="D4016" s="32" t="s">
        <v>8204</v>
      </c>
      <c r="E4016" s="107">
        <v>9.0500000000000007</v>
      </c>
      <c r="F4016" s="27" t="s">
        <v>9</v>
      </c>
      <c r="G4016" s="31" t="s">
        <v>8146</v>
      </c>
      <c r="H4016" s="32" t="s">
        <v>9342</v>
      </c>
    </row>
    <row r="4017" spans="1:8" ht="17.25" customHeight="1">
      <c r="A4017" s="31" t="s">
        <v>16876</v>
      </c>
      <c r="B4017" s="44" t="s">
        <v>9369</v>
      </c>
      <c r="C4017" s="35" t="s">
        <v>16834</v>
      </c>
      <c r="D4017" s="32" t="s">
        <v>8205</v>
      </c>
      <c r="E4017" s="107">
        <v>7.7833333333333332</v>
      </c>
      <c r="F4017" s="27" t="s">
        <v>9</v>
      </c>
      <c r="G4017" s="31" t="s">
        <v>8146</v>
      </c>
      <c r="H4017" s="32" t="s">
        <v>9343</v>
      </c>
    </row>
    <row r="4018" spans="1:8" ht="17.25" customHeight="1">
      <c r="A4018" s="31" t="s">
        <v>16876</v>
      </c>
      <c r="B4018" s="44" t="s">
        <v>9369</v>
      </c>
      <c r="C4018" s="35" t="s">
        <v>16834</v>
      </c>
      <c r="D4018" s="32" t="s">
        <v>8206</v>
      </c>
      <c r="E4018" s="107">
        <v>15.333333333333334</v>
      </c>
      <c r="F4018" s="27" t="s">
        <v>9</v>
      </c>
      <c r="G4018" s="31" t="s">
        <v>8146</v>
      </c>
      <c r="H4018" s="32" t="s">
        <v>9344</v>
      </c>
    </row>
    <row r="4019" spans="1:8" ht="17.25" customHeight="1">
      <c r="A4019" s="31" t="s">
        <v>16876</v>
      </c>
      <c r="B4019" s="44" t="s">
        <v>9369</v>
      </c>
      <c r="C4019" s="35" t="s">
        <v>16834</v>
      </c>
      <c r="D4019" s="32" t="s">
        <v>8207</v>
      </c>
      <c r="E4019" s="107">
        <v>13.583333333333334</v>
      </c>
      <c r="F4019" s="27" t="s">
        <v>9</v>
      </c>
      <c r="G4019" s="31" t="s">
        <v>8146</v>
      </c>
      <c r="H4019" s="32" t="s">
        <v>9345</v>
      </c>
    </row>
    <row r="4020" spans="1:8" ht="17.25" customHeight="1">
      <c r="A4020" s="31" t="s">
        <v>16876</v>
      </c>
      <c r="B4020" s="44" t="s">
        <v>9369</v>
      </c>
      <c r="C4020" s="35" t="s">
        <v>16834</v>
      </c>
      <c r="D4020" s="32" t="s">
        <v>8208</v>
      </c>
      <c r="E4020" s="107">
        <v>11.383333333333333</v>
      </c>
      <c r="F4020" s="27" t="s">
        <v>9</v>
      </c>
      <c r="G4020" s="31" t="s">
        <v>8146</v>
      </c>
      <c r="H4020" s="32" t="s">
        <v>9346</v>
      </c>
    </row>
    <row r="4021" spans="1:8" ht="17.25" customHeight="1">
      <c r="A4021" s="31" t="s">
        <v>16876</v>
      </c>
      <c r="B4021" s="44" t="s">
        <v>9369</v>
      </c>
      <c r="C4021" s="35" t="s">
        <v>16835</v>
      </c>
      <c r="D4021" s="32" t="s">
        <v>8188</v>
      </c>
      <c r="E4021" s="107">
        <v>11.033333333333333</v>
      </c>
      <c r="F4021" s="27" t="s">
        <v>9</v>
      </c>
      <c r="G4021" s="31" t="s">
        <v>8146</v>
      </c>
      <c r="H4021" s="32" t="s">
        <v>9326</v>
      </c>
    </row>
    <row r="4022" spans="1:8" ht="17.25" customHeight="1">
      <c r="A4022" s="31" t="s">
        <v>16876</v>
      </c>
      <c r="B4022" s="44" t="s">
        <v>9369</v>
      </c>
      <c r="C4022" s="35" t="s">
        <v>16835</v>
      </c>
      <c r="D4022" s="32" t="s">
        <v>8189</v>
      </c>
      <c r="E4022" s="107">
        <v>11.366666666666667</v>
      </c>
      <c r="F4022" s="27" t="s">
        <v>9</v>
      </c>
      <c r="G4022" s="31" t="s">
        <v>8146</v>
      </c>
      <c r="H4022" s="32" t="s">
        <v>9327</v>
      </c>
    </row>
    <row r="4023" spans="1:8" ht="17.25" customHeight="1">
      <c r="A4023" s="31" t="s">
        <v>16876</v>
      </c>
      <c r="B4023" s="44" t="s">
        <v>9369</v>
      </c>
      <c r="C4023" s="35" t="s">
        <v>16835</v>
      </c>
      <c r="D4023" s="32" t="s">
        <v>8190</v>
      </c>
      <c r="E4023" s="107">
        <v>9.1</v>
      </c>
      <c r="F4023" s="27" t="s">
        <v>9</v>
      </c>
      <c r="G4023" s="31" t="s">
        <v>8146</v>
      </c>
      <c r="H4023" s="32" t="s">
        <v>9328</v>
      </c>
    </row>
    <row r="4024" spans="1:8" ht="17.25" customHeight="1">
      <c r="A4024" s="31" t="s">
        <v>16876</v>
      </c>
      <c r="B4024" s="44" t="s">
        <v>9369</v>
      </c>
      <c r="C4024" s="35" t="s">
        <v>16835</v>
      </c>
      <c r="D4024" s="32" t="s">
        <v>8191</v>
      </c>
      <c r="E4024" s="107">
        <v>10.616666666666667</v>
      </c>
      <c r="F4024" s="27" t="s">
        <v>9</v>
      </c>
      <c r="G4024" s="31" t="s">
        <v>8146</v>
      </c>
      <c r="H4024" s="32" t="s">
        <v>9329</v>
      </c>
    </row>
    <row r="4025" spans="1:8" ht="17.25" customHeight="1">
      <c r="A4025" s="31" t="s">
        <v>16876</v>
      </c>
      <c r="B4025" s="44" t="s">
        <v>9369</v>
      </c>
      <c r="C4025" s="35" t="s">
        <v>16835</v>
      </c>
      <c r="D4025" s="32" t="s">
        <v>8192</v>
      </c>
      <c r="E4025" s="107">
        <v>9.9666666666666668</v>
      </c>
      <c r="F4025" s="27" t="s">
        <v>9</v>
      </c>
      <c r="G4025" s="31" t="s">
        <v>8146</v>
      </c>
      <c r="H4025" s="32" t="s">
        <v>9330</v>
      </c>
    </row>
    <row r="4026" spans="1:8" ht="17.25" customHeight="1">
      <c r="A4026" s="31" t="s">
        <v>16876</v>
      </c>
      <c r="B4026" s="44" t="s">
        <v>9369</v>
      </c>
      <c r="C4026" s="35" t="s">
        <v>16835</v>
      </c>
      <c r="D4026" s="32" t="s">
        <v>8193</v>
      </c>
      <c r="E4026" s="107">
        <v>10.433333333333334</v>
      </c>
      <c r="F4026" s="27" t="s">
        <v>9</v>
      </c>
      <c r="G4026" s="31" t="s">
        <v>8146</v>
      </c>
      <c r="H4026" s="32" t="s">
        <v>9331</v>
      </c>
    </row>
    <row r="4027" spans="1:8" ht="17.25" customHeight="1">
      <c r="A4027" s="31" t="s">
        <v>16876</v>
      </c>
      <c r="B4027" s="44" t="s">
        <v>9369</v>
      </c>
      <c r="C4027" s="35" t="s">
        <v>16835</v>
      </c>
      <c r="D4027" s="32" t="s">
        <v>8194</v>
      </c>
      <c r="E4027" s="107">
        <v>9.1999999999999993</v>
      </c>
      <c r="F4027" s="27" t="s">
        <v>9</v>
      </c>
      <c r="G4027" s="31" t="s">
        <v>8146</v>
      </c>
      <c r="H4027" s="32" t="s">
        <v>9332</v>
      </c>
    </row>
    <row r="4028" spans="1:8" ht="17.25" customHeight="1">
      <c r="A4028" s="31" t="s">
        <v>16876</v>
      </c>
      <c r="B4028" s="44" t="s">
        <v>9369</v>
      </c>
      <c r="C4028" s="35" t="s">
        <v>16835</v>
      </c>
      <c r="D4028" s="32" t="s">
        <v>8195</v>
      </c>
      <c r="E4028" s="107">
        <v>10.066666666666666</v>
      </c>
      <c r="F4028" s="27" t="s">
        <v>9</v>
      </c>
      <c r="G4028" s="31" t="s">
        <v>8146</v>
      </c>
      <c r="H4028" s="32" t="s">
        <v>9333</v>
      </c>
    </row>
    <row r="4029" spans="1:8" ht="17.25" customHeight="1">
      <c r="A4029" s="31" t="s">
        <v>16876</v>
      </c>
      <c r="B4029" s="44" t="s">
        <v>9369</v>
      </c>
      <c r="C4029" s="35" t="s">
        <v>16835</v>
      </c>
      <c r="D4029" s="32" t="s">
        <v>8196</v>
      </c>
      <c r="E4029" s="107">
        <v>10.466666666666667</v>
      </c>
      <c r="F4029" s="27" t="s">
        <v>9</v>
      </c>
      <c r="G4029" s="31" t="s">
        <v>8146</v>
      </c>
      <c r="H4029" s="32" t="s">
        <v>9334</v>
      </c>
    </row>
    <row r="4030" spans="1:8" ht="17.25" customHeight="1">
      <c r="A4030" s="31" t="s">
        <v>16876</v>
      </c>
      <c r="B4030" s="44" t="s">
        <v>9369</v>
      </c>
      <c r="C4030" s="35" t="s">
        <v>16835</v>
      </c>
      <c r="D4030" s="32" t="s">
        <v>8197</v>
      </c>
      <c r="E4030" s="107">
        <v>10.9</v>
      </c>
      <c r="F4030" s="27" t="s">
        <v>9</v>
      </c>
      <c r="G4030" s="31" t="s">
        <v>8146</v>
      </c>
      <c r="H4030" s="32" t="s">
        <v>9335</v>
      </c>
    </row>
    <row r="4031" spans="1:8" ht="17.25" customHeight="1">
      <c r="A4031" s="31" t="s">
        <v>16876</v>
      </c>
      <c r="B4031" s="44" t="s">
        <v>9369</v>
      </c>
      <c r="C4031" s="35" t="s">
        <v>16835</v>
      </c>
      <c r="D4031" s="32" t="s">
        <v>8198</v>
      </c>
      <c r="E4031" s="107">
        <v>11.566666666666666</v>
      </c>
      <c r="F4031" s="27" t="s">
        <v>9</v>
      </c>
      <c r="G4031" s="31" t="s">
        <v>8146</v>
      </c>
      <c r="H4031" s="32" t="s">
        <v>9336</v>
      </c>
    </row>
    <row r="4032" spans="1:8" ht="17.25" customHeight="1">
      <c r="A4032" s="31" t="s">
        <v>16876</v>
      </c>
      <c r="B4032" s="44" t="s">
        <v>9369</v>
      </c>
      <c r="C4032" s="35" t="s">
        <v>16835</v>
      </c>
      <c r="D4032" s="32" t="s">
        <v>8199</v>
      </c>
      <c r="E4032" s="107">
        <v>11.65</v>
      </c>
      <c r="F4032" s="27" t="s">
        <v>9</v>
      </c>
      <c r="G4032" s="31" t="s">
        <v>8146</v>
      </c>
      <c r="H4032" s="32" t="s">
        <v>9337</v>
      </c>
    </row>
    <row r="4033" spans="1:8" ht="17.25" customHeight="1">
      <c r="A4033" s="31" t="s">
        <v>16876</v>
      </c>
      <c r="B4033" s="44" t="s">
        <v>9369</v>
      </c>
      <c r="C4033" s="35" t="s">
        <v>16836</v>
      </c>
      <c r="D4033" s="32" t="s">
        <v>8162</v>
      </c>
      <c r="E4033" s="107">
        <v>8.2166666666666668</v>
      </c>
      <c r="F4033" s="27" t="s">
        <v>9</v>
      </c>
      <c r="G4033" s="31" t="s">
        <v>8146</v>
      </c>
      <c r="H4033" s="32" t="s">
        <v>13680</v>
      </c>
    </row>
    <row r="4034" spans="1:8" ht="17.25" customHeight="1">
      <c r="A4034" s="31" t="s">
        <v>16876</v>
      </c>
      <c r="B4034" s="44" t="s">
        <v>9369</v>
      </c>
      <c r="C4034" s="35" t="s">
        <v>16836</v>
      </c>
      <c r="D4034" s="32" t="s">
        <v>8163</v>
      </c>
      <c r="E4034" s="107">
        <v>9.1999999999999993</v>
      </c>
      <c r="F4034" s="27" t="s">
        <v>9</v>
      </c>
      <c r="G4034" s="31" t="s">
        <v>8146</v>
      </c>
      <c r="H4034" s="32" t="s">
        <v>13681</v>
      </c>
    </row>
    <row r="4035" spans="1:8" ht="17.25" customHeight="1">
      <c r="A4035" s="31" t="s">
        <v>16876</v>
      </c>
      <c r="B4035" s="44" t="s">
        <v>9369</v>
      </c>
      <c r="C4035" s="35" t="s">
        <v>16836</v>
      </c>
      <c r="D4035" s="32" t="s">
        <v>8164</v>
      </c>
      <c r="E4035" s="107">
        <v>7.1</v>
      </c>
      <c r="F4035" s="27" t="s">
        <v>9</v>
      </c>
      <c r="G4035" s="31" t="s">
        <v>8146</v>
      </c>
      <c r="H4035" s="32" t="s">
        <v>13682</v>
      </c>
    </row>
    <row r="4036" spans="1:8" ht="17.25" customHeight="1">
      <c r="A4036" s="31" t="s">
        <v>16876</v>
      </c>
      <c r="B4036" s="44" t="s">
        <v>9369</v>
      </c>
      <c r="C4036" s="35" t="s">
        <v>16836</v>
      </c>
      <c r="D4036" s="32" t="s">
        <v>8165</v>
      </c>
      <c r="E4036" s="107">
        <v>11.866666666666667</v>
      </c>
      <c r="F4036" s="27" t="s">
        <v>9</v>
      </c>
      <c r="G4036" s="31" t="s">
        <v>8146</v>
      </c>
      <c r="H4036" s="32" t="s">
        <v>13683</v>
      </c>
    </row>
    <row r="4037" spans="1:8" ht="17.25" customHeight="1">
      <c r="A4037" s="31" t="s">
        <v>16876</v>
      </c>
      <c r="B4037" s="44" t="s">
        <v>9369</v>
      </c>
      <c r="C4037" s="35" t="s">
        <v>16836</v>
      </c>
      <c r="D4037" s="32" t="s">
        <v>8166</v>
      </c>
      <c r="E4037" s="107">
        <v>9.1666666666666661</v>
      </c>
      <c r="F4037" s="27" t="s">
        <v>9</v>
      </c>
      <c r="G4037" s="31" t="s">
        <v>8146</v>
      </c>
      <c r="H4037" s="32" t="s">
        <v>13684</v>
      </c>
    </row>
    <row r="4038" spans="1:8" ht="17.25" customHeight="1">
      <c r="A4038" s="31" t="s">
        <v>16876</v>
      </c>
      <c r="B4038" s="44" t="s">
        <v>9369</v>
      </c>
      <c r="C4038" s="35" t="s">
        <v>16836</v>
      </c>
      <c r="D4038" s="32" t="s">
        <v>8167</v>
      </c>
      <c r="E4038" s="107">
        <v>7.7666666666666666</v>
      </c>
      <c r="F4038" s="27" t="s">
        <v>9</v>
      </c>
      <c r="G4038" s="31" t="s">
        <v>8146</v>
      </c>
      <c r="H4038" s="32" t="s">
        <v>13685</v>
      </c>
    </row>
    <row r="4039" spans="1:8" ht="17.25" customHeight="1">
      <c r="A4039" s="31" t="s">
        <v>16876</v>
      </c>
      <c r="B4039" s="44" t="s">
        <v>9369</v>
      </c>
      <c r="C4039" s="35" t="s">
        <v>16836</v>
      </c>
      <c r="D4039" s="32" t="s">
        <v>8168</v>
      </c>
      <c r="E4039" s="107">
        <v>6.833333333333333</v>
      </c>
      <c r="F4039" s="27" t="s">
        <v>9</v>
      </c>
      <c r="G4039" s="31" t="s">
        <v>8146</v>
      </c>
      <c r="H4039" s="32" t="s">
        <v>13686</v>
      </c>
    </row>
    <row r="4040" spans="1:8" ht="17.25" customHeight="1">
      <c r="A4040" s="31" t="s">
        <v>16876</v>
      </c>
      <c r="B4040" s="44" t="s">
        <v>9369</v>
      </c>
      <c r="C4040" s="35" t="s">
        <v>16836</v>
      </c>
      <c r="D4040" s="32" t="s">
        <v>8169</v>
      </c>
      <c r="E4040" s="107">
        <v>8.0500000000000007</v>
      </c>
      <c r="F4040" s="27" t="s">
        <v>9</v>
      </c>
      <c r="G4040" s="31" t="s">
        <v>8146</v>
      </c>
      <c r="H4040" s="32" t="s">
        <v>13687</v>
      </c>
    </row>
    <row r="4041" spans="1:8" ht="17.25" customHeight="1">
      <c r="A4041" s="31" t="s">
        <v>16876</v>
      </c>
      <c r="B4041" s="44" t="s">
        <v>9369</v>
      </c>
      <c r="C4041" s="35" t="s">
        <v>16836</v>
      </c>
      <c r="D4041" s="32" t="s">
        <v>8170</v>
      </c>
      <c r="E4041" s="107">
        <v>10.933333333333334</v>
      </c>
      <c r="F4041" s="27" t="s">
        <v>9</v>
      </c>
      <c r="G4041" s="31" t="s">
        <v>8146</v>
      </c>
      <c r="H4041" s="32" t="s">
        <v>13688</v>
      </c>
    </row>
    <row r="4042" spans="1:8" ht="17.25" customHeight="1">
      <c r="A4042" s="31" t="s">
        <v>16876</v>
      </c>
      <c r="B4042" s="44" t="s">
        <v>9369</v>
      </c>
      <c r="C4042" s="35" t="s">
        <v>16836</v>
      </c>
      <c r="D4042" s="32" t="s">
        <v>8171</v>
      </c>
      <c r="E4042" s="107">
        <v>7.916666666666667</v>
      </c>
      <c r="F4042" s="27" t="s">
        <v>9</v>
      </c>
      <c r="G4042" s="31" t="s">
        <v>8146</v>
      </c>
      <c r="H4042" s="32" t="s">
        <v>13689</v>
      </c>
    </row>
    <row r="4043" spans="1:8" ht="17.25" customHeight="1">
      <c r="A4043" s="31" t="s">
        <v>16876</v>
      </c>
      <c r="B4043" s="44" t="s">
        <v>9369</v>
      </c>
      <c r="C4043" s="35" t="s">
        <v>16836</v>
      </c>
      <c r="D4043" s="32" t="s">
        <v>8172</v>
      </c>
      <c r="E4043" s="107">
        <v>7.2166666666666668</v>
      </c>
      <c r="F4043" s="27" t="s">
        <v>9</v>
      </c>
      <c r="G4043" s="31" t="s">
        <v>8146</v>
      </c>
      <c r="H4043" s="32" t="s">
        <v>13690</v>
      </c>
    </row>
    <row r="4044" spans="1:8" ht="17.25" customHeight="1">
      <c r="A4044" s="31" t="s">
        <v>16876</v>
      </c>
      <c r="B4044" s="44" t="s">
        <v>9369</v>
      </c>
      <c r="C4044" s="35" t="s">
        <v>16836</v>
      </c>
      <c r="D4044" s="32" t="s">
        <v>8173</v>
      </c>
      <c r="E4044" s="107">
        <v>7.7333333333333334</v>
      </c>
      <c r="F4044" s="27" t="s">
        <v>9</v>
      </c>
      <c r="G4044" s="31" t="s">
        <v>8146</v>
      </c>
      <c r="H4044" s="32" t="s">
        <v>13691</v>
      </c>
    </row>
    <row r="4045" spans="1:8" ht="17.25" customHeight="1">
      <c r="A4045" s="31" t="s">
        <v>16876</v>
      </c>
      <c r="B4045" s="44" t="s">
        <v>9369</v>
      </c>
      <c r="C4045" s="35" t="s">
        <v>16836</v>
      </c>
      <c r="D4045" s="32" t="s">
        <v>8174</v>
      </c>
      <c r="E4045" s="107">
        <v>6.75</v>
      </c>
      <c r="F4045" s="27" t="s">
        <v>9</v>
      </c>
      <c r="G4045" s="31" t="s">
        <v>8146</v>
      </c>
      <c r="H4045" s="32" t="s">
        <v>13692</v>
      </c>
    </row>
    <row r="4046" spans="1:8" ht="17.25" customHeight="1">
      <c r="A4046" s="31" t="s">
        <v>16876</v>
      </c>
      <c r="B4046" s="44" t="s">
        <v>9369</v>
      </c>
      <c r="C4046" s="35" t="s">
        <v>11</v>
      </c>
      <c r="D4046" s="32" t="s">
        <v>8235</v>
      </c>
      <c r="E4046" s="107">
        <v>8.9666666666666668</v>
      </c>
      <c r="F4046" s="27" t="s">
        <v>9</v>
      </c>
      <c r="G4046" s="31" t="s">
        <v>8146</v>
      </c>
      <c r="H4046" s="32" t="s">
        <v>9275</v>
      </c>
    </row>
    <row r="4047" spans="1:8" ht="17.25" customHeight="1">
      <c r="A4047" s="31" t="s">
        <v>16876</v>
      </c>
      <c r="B4047" s="44" t="s">
        <v>9369</v>
      </c>
      <c r="C4047" s="35" t="s">
        <v>11</v>
      </c>
      <c r="D4047" s="32" t="s">
        <v>8236</v>
      </c>
      <c r="E4047" s="107">
        <v>9.65</v>
      </c>
      <c r="F4047" s="27" t="s">
        <v>9</v>
      </c>
      <c r="G4047" s="31" t="s">
        <v>8146</v>
      </c>
      <c r="H4047" s="32" t="s">
        <v>9276</v>
      </c>
    </row>
    <row r="4048" spans="1:8" ht="17.25" customHeight="1">
      <c r="A4048" s="31" t="s">
        <v>16876</v>
      </c>
      <c r="B4048" s="44" t="s">
        <v>9369</v>
      </c>
      <c r="C4048" s="35" t="s">
        <v>11</v>
      </c>
      <c r="D4048" s="32" t="s">
        <v>8238</v>
      </c>
      <c r="E4048" s="107">
        <v>9.2833333333333332</v>
      </c>
      <c r="F4048" s="27" t="s">
        <v>9</v>
      </c>
      <c r="G4048" s="31" t="s">
        <v>8146</v>
      </c>
      <c r="H4048" s="32" t="s">
        <v>9277</v>
      </c>
    </row>
    <row r="4049" spans="1:8" ht="17.25" customHeight="1">
      <c r="A4049" s="31" t="s">
        <v>16876</v>
      </c>
      <c r="B4049" s="44" t="s">
        <v>9369</v>
      </c>
      <c r="C4049" s="35" t="s">
        <v>11</v>
      </c>
      <c r="D4049" s="32" t="s">
        <v>8239</v>
      </c>
      <c r="E4049" s="107">
        <v>8.1166666666666671</v>
      </c>
      <c r="F4049" s="27" t="s">
        <v>9</v>
      </c>
      <c r="G4049" s="31" t="s">
        <v>8146</v>
      </c>
      <c r="H4049" s="32" t="s">
        <v>9278</v>
      </c>
    </row>
    <row r="4050" spans="1:8" ht="17.25" customHeight="1">
      <c r="A4050" s="31" t="s">
        <v>16876</v>
      </c>
      <c r="B4050" s="44" t="s">
        <v>9369</v>
      </c>
      <c r="C4050" s="35" t="s">
        <v>11</v>
      </c>
      <c r="D4050" s="32" t="s">
        <v>8240</v>
      </c>
      <c r="E4050" s="107">
        <v>11.55</v>
      </c>
      <c r="F4050" s="27" t="s">
        <v>9</v>
      </c>
      <c r="G4050" s="31" t="s">
        <v>8146</v>
      </c>
      <c r="H4050" s="32" t="s">
        <v>9279</v>
      </c>
    </row>
    <row r="4051" spans="1:8" ht="17.25" customHeight="1">
      <c r="A4051" s="31" t="s">
        <v>16876</v>
      </c>
      <c r="B4051" s="44" t="s">
        <v>9369</v>
      </c>
      <c r="C4051" s="35" t="s">
        <v>11</v>
      </c>
      <c r="D4051" s="32" t="s">
        <v>8241</v>
      </c>
      <c r="E4051" s="107">
        <v>11.683333333333334</v>
      </c>
      <c r="F4051" s="27" t="s">
        <v>9</v>
      </c>
      <c r="G4051" s="31" t="s">
        <v>8146</v>
      </c>
      <c r="H4051" s="32" t="s">
        <v>9280</v>
      </c>
    </row>
    <row r="4052" spans="1:8" ht="17.25" customHeight="1">
      <c r="A4052" s="31" t="s">
        <v>16876</v>
      </c>
      <c r="B4052" s="44" t="s">
        <v>9369</v>
      </c>
      <c r="C4052" s="35" t="s">
        <v>11</v>
      </c>
      <c r="D4052" s="32" t="s">
        <v>8242</v>
      </c>
      <c r="E4052" s="107">
        <v>10.366666666666667</v>
      </c>
      <c r="F4052" s="27" t="s">
        <v>9</v>
      </c>
      <c r="G4052" s="31" t="s">
        <v>8146</v>
      </c>
      <c r="H4052" s="32" t="s">
        <v>9281</v>
      </c>
    </row>
    <row r="4053" spans="1:8" ht="17.25" customHeight="1">
      <c r="A4053" s="31" t="s">
        <v>16876</v>
      </c>
      <c r="B4053" s="44" t="s">
        <v>9369</v>
      </c>
      <c r="C4053" s="35" t="s">
        <v>11</v>
      </c>
      <c r="D4053" s="32" t="s">
        <v>8243</v>
      </c>
      <c r="E4053" s="107">
        <v>9.6</v>
      </c>
      <c r="F4053" s="27" t="s">
        <v>9</v>
      </c>
      <c r="G4053" s="31" t="s">
        <v>8146</v>
      </c>
      <c r="H4053" s="32" t="s">
        <v>9282</v>
      </c>
    </row>
    <row r="4054" spans="1:8" ht="17.25" customHeight="1">
      <c r="A4054" s="31" t="s">
        <v>16876</v>
      </c>
      <c r="B4054" s="44" t="s">
        <v>9369</v>
      </c>
      <c r="C4054" s="35" t="s">
        <v>11</v>
      </c>
      <c r="D4054" s="32" t="s">
        <v>8244</v>
      </c>
      <c r="E4054" s="107">
        <v>9</v>
      </c>
      <c r="F4054" s="27" t="s">
        <v>9</v>
      </c>
      <c r="G4054" s="31" t="s">
        <v>8146</v>
      </c>
      <c r="H4054" s="32" t="s">
        <v>9283</v>
      </c>
    </row>
    <row r="4055" spans="1:8" ht="17.25" customHeight="1">
      <c r="A4055" s="31" t="s">
        <v>16876</v>
      </c>
      <c r="B4055" s="44" t="s">
        <v>9369</v>
      </c>
      <c r="C4055" s="35" t="s">
        <v>11</v>
      </c>
      <c r="D4055" s="32" t="s">
        <v>8245</v>
      </c>
      <c r="E4055" s="107">
        <v>11.016666666666667</v>
      </c>
      <c r="F4055" s="27" t="s">
        <v>9</v>
      </c>
      <c r="G4055" s="31" t="s">
        <v>8146</v>
      </c>
      <c r="H4055" s="32" t="s">
        <v>9284</v>
      </c>
    </row>
    <row r="4056" spans="1:8" ht="17.25" customHeight="1">
      <c r="A4056" s="31" t="s">
        <v>16876</v>
      </c>
      <c r="B4056" s="44" t="s">
        <v>9369</v>
      </c>
      <c r="C4056" s="35" t="s">
        <v>16837</v>
      </c>
      <c r="D4056" s="32" t="s">
        <v>8266</v>
      </c>
      <c r="E4056" s="107">
        <v>8.1166666666666671</v>
      </c>
      <c r="F4056" s="27" t="s">
        <v>9</v>
      </c>
      <c r="G4056" s="31" t="s">
        <v>8146</v>
      </c>
      <c r="H4056" s="32" t="s">
        <v>13693</v>
      </c>
    </row>
    <row r="4057" spans="1:8" ht="17.25" customHeight="1">
      <c r="A4057" s="31" t="s">
        <v>16876</v>
      </c>
      <c r="B4057" s="44" t="s">
        <v>9369</v>
      </c>
      <c r="C4057" s="35" t="s">
        <v>16837</v>
      </c>
      <c r="D4057" s="32" t="s">
        <v>8267</v>
      </c>
      <c r="E4057" s="107">
        <v>7.7333333333333334</v>
      </c>
      <c r="F4057" s="27" t="s">
        <v>9</v>
      </c>
      <c r="G4057" s="31" t="s">
        <v>8146</v>
      </c>
      <c r="H4057" s="32" t="s">
        <v>13694</v>
      </c>
    </row>
    <row r="4058" spans="1:8" ht="17.25" customHeight="1">
      <c r="A4058" s="31" t="s">
        <v>16876</v>
      </c>
      <c r="B4058" s="44" t="s">
        <v>9369</v>
      </c>
      <c r="C4058" s="35" t="s">
        <v>16837</v>
      </c>
      <c r="D4058" s="32" t="s">
        <v>8268</v>
      </c>
      <c r="E4058" s="107">
        <v>9.7166666666666668</v>
      </c>
      <c r="F4058" s="27" t="s">
        <v>9</v>
      </c>
      <c r="G4058" s="31" t="s">
        <v>8146</v>
      </c>
      <c r="H4058" s="32" t="s">
        <v>13695</v>
      </c>
    </row>
    <row r="4059" spans="1:8" ht="17.25" customHeight="1">
      <c r="A4059" s="31" t="s">
        <v>16876</v>
      </c>
      <c r="B4059" s="44" t="s">
        <v>9369</v>
      </c>
      <c r="C4059" s="35" t="s">
        <v>16837</v>
      </c>
      <c r="D4059" s="32" t="s">
        <v>8269</v>
      </c>
      <c r="E4059" s="107">
        <v>10.016666666666667</v>
      </c>
      <c r="F4059" s="27" t="s">
        <v>9</v>
      </c>
      <c r="G4059" s="31" t="s">
        <v>8146</v>
      </c>
      <c r="H4059" s="32" t="s">
        <v>13696</v>
      </c>
    </row>
    <row r="4060" spans="1:8" ht="17.25" customHeight="1">
      <c r="A4060" s="31" t="s">
        <v>16876</v>
      </c>
      <c r="B4060" s="44" t="s">
        <v>9369</v>
      </c>
      <c r="C4060" s="35" t="s">
        <v>16837</v>
      </c>
      <c r="D4060" s="32" t="s">
        <v>8270</v>
      </c>
      <c r="E4060" s="107">
        <v>10.1</v>
      </c>
      <c r="F4060" s="27" t="s">
        <v>9</v>
      </c>
      <c r="G4060" s="31" t="s">
        <v>8146</v>
      </c>
      <c r="H4060" s="32" t="s">
        <v>13697</v>
      </c>
    </row>
    <row r="4061" spans="1:8" ht="17.25" customHeight="1">
      <c r="A4061" s="31" t="s">
        <v>16876</v>
      </c>
      <c r="B4061" s="44" t="s">
        <v>9369</v>
      </c>
      <c r="C4061" s="35" t="s">
        <v>16837</v>
      </c>
      <c r="D4061" s="32" t="s">
        <v>8271</v>
      </c>
      <c r="E4061" s="107">
        <v>11.816666666666666</v>
      </c>
      <c r="F4061" s="27" t="s">
        <v>9</v>
      </c>
      <c r="G4061" s="31" t="s">
        <v>8146</v>
      </c>
      <c r="H4061" s="32" t="s">
        <v>13698</v>
      </c>
    </row>
    <row r="4062" spans="1:8" ht="17.25" customHeight="1">
      <c r="A4062" s="31" t="s">
        <v>16876</v>
      </c>
      <c r="B4062" s="44" t="s">
        <v>9369</v>
      </c>
      <c r="C4062" s="35" t="s">
        <v>16837</v>
      </c>
      <c r="D4062" s="32" t="s">
        <v>8272</v>
      </c>
      <c r="E4062" s="107">
        <v>12.15</v>
      </c>
      <c r="F4062" s="27" t="s">
        <v>9</v>
      </c>
      <c r="G4062" s="31" t="s">
        <v>8146</v>
      </c>
      <c r="H4062" s="32" t="s">
        <v>13699</v>
      </c>
    </row>
    <row r="4063" spans="1:8" ht="17.25" customHeight="1">
      <c r="A4063" s="31" t="s">
        <v>16876</v>
      </c>
      <c r="B4063" s="44" t="s">
        <v>9369</v>
      </c>
      <c r="C4063" s="35" t="s">
        <v>16837</v>
      </c>
      <c r="D4063" s="32" t="s">
        <v>8273</v>
      </c>
      <c r="E4063" s="107">
        <v>18.149999999999999</v>
      </c>
      <c r="F4063" s="27" t="s">
        <v>9</v>
      </c>
      <c r="G4063" s="31" t="s">
        <v>8146</v>
      </c>
      <c r="H4063" s="32" t="s">
        <v>13700</v>
      </c>
    </row>
    <row r="4064" spans="1:8" ht="17.25" customHeight="1">
      <c r="A4064" s="31" t="s">
        <v>16876</v>
      </c>
      <c r="B4064" s="44" t="s">
        <v>9369</v>
      </c>
      <c r="C4064" s="35" t="s">
        <v>16837</v>
      </c>
      <c r="D4064" s="32" t="s">
        <v>8274</v>
      </c>
      <c r="E4064" s="107">
        <v>11.383333333333333</v>
      </c>
      <c r="F4064" s="27" t="s">
        <v>9</v>
      </c>
      <c r="G4064" s="31" t="s">
        <v>8146</v>
      </c>
      <c r="H4064" s="32" t="s">
        <v>13701</v>
      </c>
    </row>
    <row r="4065" spans="1:8" ht="17.25" customHeight="1">
      <c r="A4065" s="31" t="s">
        <v>16876</v>
      </c>
      <c r="B4065" s="44" t="s">
        <v>9369</v>
      </c>
      <c r="C4065" s="35" t="s">
        <v>16837</v>
      </c>
      <c r="D4065" s="32" t="s">
        <v>8275</v>
      </c>
      <c r="E4065" s="107">
        <v>12.55</v>
      </c>
      <c r="F4065" s="27" t="s">
        <v>9</v>
      </c>
      <c r="G4065" s="31" t="s">
        <v>8146</v>
      </c>
      <c r="H4065" s="32" t="s">
        <v>13702</v>
      </c>
    </row>
    <row r="4066" spans="1:8" ht="17.25" customHeight="1">
      <c r="A4066" s="31" t="s">
        <v>16876</v>
      </c>
      <c r="B4066" s="31" t="s">
        <v>9348</v>
      </c>
      <c r="C4066" s="35" t="s">
        <v>12</v>
      </c>
      <c r="D4066" s="32" t="s">
        <v>8246</v>
      </c>
      <c r="E4066" s="107">
        <v>5.7666666666666666</v>
      </c>
      <c r="F4066" s="27" t="s">
        <v>9</v>
      </c>
      <c r="G4066" s="31" t="s">
        <v>8146</v>
      </c>
      <c r="H4066" s="32" t="s">
        <v>13703</v>
      </c>
    </row>
    <row r="4067" spans="1:8" ht="17.25" customHeight="1">
      <c r="A4067" s="31" t="s">
        <v>16876</v>
      </c>
      <c r="B4067" s="31" t="s">
        <v>9348</v>
      </c>
      <c r="C4067" s="35" t="s">
        <v>12</v>
      </c>
      <c r="D4067" s="32" t="s">
        <v>8247</v>
      </c>
      <c r="E4067" s="107">
        <v>7.416666666666667</v>
      </c>
      <c r="F4067" s="27" t="s">
        <v>9</v>
      </c>
      <c r="G4067" s="31" t="s">
        <v>8146</v>
      </c>
      <c r="H4067" s="32" t="s">
        <v>13704</v>
      </c>
    </row>
    <row r="4068" spans="1:8" ht="17.25" customHeight="1">
      <c r="A4068" s="31" t="s">
        <v>16876</v>
      </c>
      <c r="B4068" s="31" t="s">
        <v>9348</v>
      </c>
      <c r="C4068" s="35" t="s">
        <v>12</v>
      </c>
      <c r="D4068" s="32" t="s">
        <v>8248</v>
      </c>
      <c r="E4068" s="107">
        <v>7.3833333333333337</v>
      </c>
      <c r="F4068" s="27" t="s">
        <v>9</v>
      </c>
      <c r="G4068" s="31" t="s">
        <v>8146</v>
      </c>
      <c r="H4068" s="32" t="s">
        <v>13705</v>
      </c>
    </row>
    <row r="4069" spans="1:8" ht="17.25" customHeight="1">
      <c r="A4069" s="31" t="s">
        <v>16876</v>
      </c>
      <c r="B4069" s="31" t="s">
        <v>9348</v>
      </c>
      <c r="C4069" s="35" t="s">
        <v>12</v>
      </c>
      <c r="D4069" s="32" t="s">
        <v>8249</v>
      </c>
      <c r="E4069" s="107">
        <v>7.6</v>
      </c>
      <c r="F4069" s="27" t="s">
        <v>9</v>
      </c>
      <c r="G4069" s="31" t="s">
        <v>8146</v>
      </c>
      <c r="H4069" s="32" t="s">
        <v>13706</v>
      </c>
    </row>
    <row r="4070" spans="1:8" ht="17.25" customHeight="1">
      <c r="A4070" s="31" t="s">
        <v>16876</v>
      </c>
      <c r="B4070" s="31" t="s">
        <v>9348</v>
      </c>
      <c r="C4070" s="35" t="s">
        <v>12</v>
      </c>
      <c r="D4070" s="32" t="s">
        <v>8250</v>
      </c>
      <c r="E4070" s="107">
        <v>6.0666666666666664</v>
      </c>
      <c r="F4070" s="27" t="s">
        <v>9</v>
      </c>
      <c r="G4070" s="31" t="s">
        <v>8146</v>
      </c>
      <c r="H4070" s="32" t="s">
        <v>13707</v>
      </c>
    </row>
    <row r="4071" spans="1:8" ht="17.25" customHeight="1">
      <c r="A4071" s="31" t="s">
        <v>16876</v>
      </c>
      <c r="B4071" s="31" t="s">
        <v>9348</v>
      </c>
      <c r="C4071" s="35" t="s">
        <v>12</v>
      </c>
      <c r="D4071" s="32" t="s">
        <v>8251</v>
      </c>
      <c r="E4071" s="107">
        <v>6.2666666666666666</v>
      </c>
      <c r="F4071" s="27" t="s">
        <v>9</v>
      </c>
      <c r="G4071" s="31" t="s">
        <v>8146</v>
      </c>
      <c r="H4071" s="32" t="s">
        <v>13708</v>
      </c>
    </row>
    <row r="4072" spans="1:8" ht="17.25" customHeight="1">
      <c r="A4072" s="31" t="s">
        <v>16876</v>
      </c>
      <c r="B4072" s="31" t="s">
        <v>9348</v>
      </c>
      <c r="C4072" s="35" t="s">
        <v>12</v>
      </c>
      <c r="D4072" s="32" t="s">
        <v>8252</v>
      </c>
      <c r="E4072" s="107">
        <v>6.5166666666666666</v>
      </c>
      <c r="F4072" s="27" t="s">
        <v>9</v>
      </c>
      <c r="G4072" s="31" t="s">
        <v>8146</v>
      </c>
      <c r="H4072" s="32" t="s">
        <v>13709</v>
      </c>
    </row>
    <row r="4073" spans="1:8" ht="17.25" customHeight="1">
      <c r="A4073" s="31" t="s">
        <v>16876</v>
      </c>
      <c r="B4073" s="31" t="s">
        <v>9348</v>
      </c>
      <c r="C4073" s="35" t="s">
        <v>12</v>
      </c>
      <c r="D4073" s="32" t="s">
        <v>8253</v>
      </c>
      <c r="E4073" s="107">
        <v>7.45</v>
      </c>
      <c r="F4073" s="27" t="s">
        <v>9</v>
      </c>
      <c r="G4073" s="31" t="s">
        <v>8146</v>
      </c>
      <c r="H4073" s="32" t="s">
        <v>13710</v>
      </c>
    </row>
    <row r="4074" spans="1:8" ht="17.25" customHeight="1">
      <c r="A4074" s="31" t="s">
        <v>16876</v>
      </c>
      <c r="B4074" s="31" t="s">
        <v>9348</v>
      </c>
      <c r="C4074" s="35" t="s">
        <v>12</v>
      </c>
      <c r="D4074" s="32" t="s">
        <v>8254</v>
      </c>
      <c r="E4074" s="107">
        <v>6.85</v>
      </c>
      <c r="F4074" s="27" t="s">
        <v>8237</v>
      </c>
      <c r="G4074" s="31" t="s">
        <v>8146</v>
      </c>
      <c r="H4074" s="32" t="s">
        <v>13711</v>
      </c>
    </row>
    <row r="4075" spans="1:8" ht="17.25" customHeight="1">
      <c r="A4075" s="31" t="s">
        <v>16876</v>
      </c>
      <c r="B4075" s="31" t="s">
        <v>9348</v>
      </c>
      <c r="C4075" s="35" t="s">
        <v>12</v>
      </c>
      <c r="D4075" s="32" t="s">
        <v>8255</v>
      </c>
      <c r="E4075" s="107">
        <v>8.2333333333333325</v>
      </c>
      <c r="F4075" s="27" t="s">
        <v>8237</v>
      </c>
      <c r="G4075" s="31" t="s">
        <v>8146</v>
      </c>
      <c r="H4075" s="32" t="s">
        <v>13712</v>
      </c>
    </row>
    <row r="4076" spans="1:8" ht="17.25" customHeight="1">
      <c r="A4076" s="29" t="s">
        <v>16881</v>
      </c>
      <c r="B4076" s="31" t="s">
        <v>24178</v>
      </c>
      <c r="C4076" s="35" t="s">
        <v>16838</v>
      </c>
      <c r="D4076" s="32" t="s">
        <v>8292</v>
      </c>
      <c r="E4076" s="107">
        <v>8.8833333333333329</v>
      </c>
      <c r="F4076" s="27" t="s">
        <v>9</v>
      </c>
      <c r="G4076" s="31" t="s">
        <v>8146</v>
      </c>
      <c r="H4076" s="32" t="s">
        <v>13713</v>
      </c>
    </row>
    <row r="4077" spans="1:8" ht="17.25" customHeight="1">
      <c r="A4077" s="29" t="s">
        <v>16881</v>
      </c>
      <c r="B4077" s="31" t="s">
        <v>24178</v>
      </c>
      <c r="C4077" s="35" t="s">
        <v>16838</v>
      </c>
      <c r="D4077" s="32" t="s">
        <v>8293</v>
      </c>
      <c r="E4077" s="107">
        <v>10.283333333333333</v>
      </c>
      <c r="F4077" s="27" t="s">
        <v>9</v>
      </c>
      <c r="G4077" s="31" t="s">
        <v>8146</v>
      </c>
      <c r="H4077" s="32" t="s">
        <v>13714</v>
      </c>
    </row>
    <row r="4078" spans="1:8" ht="17.25" customHeight="1">
      <c r="A4078" s="29" t="s">
        <v>16881</v>
      </c>
      <c r="B4078" s="31" t="s">
        <v>24178</v>
      </c>
      <c r="C4078" s="35" t="s">
        <v>16838</v>
      </c>
      <c r="D4078" s="32" t="s">
        <v>8294</v>
      </c>
      <c r="E4078" s="107">
        <v>9.4833333333333325</v>
      </c>
      <c r="F4078" s="27" t="s">
        <v>9</v>
      </c>
      <c r="G4078" s="31" t="s">
        <v>8146</v>
      </c>
      <c r="H4078" s="32" t="s">
        <v>13715</v>
      </c>
    </row>
    <row r="4079" spans="1:8" ht="17.25" customHeight="1">
      <c r="A4079" s="29" t="s">
        <v>16881</v>
      </c>
      <c r="B4079" s="31" t="s">
        <v>24178</v>
      </c>
      <c r="C4079" s="35" t="s">
        <v>16838</v>
      </c>
      <c r="D4079" s="32" t="s">
        <v>8295</v>
      </c>
      <c r="E4079" s="107">
        <v>10.116666666666667</v>
      </c>
      <c r="F4079" s="27" t="s">
        <v>9</v>
      </c>
      <c r="G4079" s="31" t="s">
        <v>8146</v>
      </c>
      <c r="H4079" s="32" t="s">
        <v>13716</v>
      </c>
    </row>
    <row r="4080" spans="1:8" ht="17.25" customHeight="1">
      <c r="A4080" s="29" t="s">
        <v>16881</v>
      </c>
      <c r="B4080" s="31" t="s">
        <v>24178</v>
      </c>
      <c r="C4080" s="35" t="s">
        <v>16838</v>
      </c>
      <c r="D4080" s="32" t="s">
        <v>8297</v>
      </c>
      <c r="E4080" s="107">
        <v>9.1333333333333329</v>
      </c>
      <c r="F4080" s="27" t="s">
        <v>9</v>
      </c>
      <c r="G4080" s="31" t="s">
        <v>8146</v>
      </c>
      <c r="H4080" s="32" t="s">
        <v>13717</v>
      </c>
    </row>
    <row r="4081" spans="1:8" ht="17.25" customHeight="1">
      <c r="A4081" s="29" t="s">
        <v>16881</v>
      </c>
      <c r="B4081" s="31" t="s">
        <v>24178</v>
      </c>
      <c r="C4081" s="35" t="s">
        <v>16838</v>
      </c>
      <c r="D4081" s="32" t="s">
        <v>8298</v>
      </c>
      <c r="E4081" s="107">
        <v>10.533333333333333</v>
      </c>
      <c r="F4081" s="27" t="s">
        <v>9</v>
      </c>
      <c r="G4081" s="31" t="s">
        <v>8146</v>
      </c>
      <c r="H4081" s="32" t="s">
        <v>13718</v>
      </c>
    </row>
    <row r="4082" spans="1:8" ht="17.25" customHeight="1">
      <c r="A4082" s="29" t="s">
        <v>16881</v>
      </c>
      <c r="B4082" s="31" t="s">
        <v>24178</v>
      </c>
      <c r="C4082" s="35" t="s">
        <v>16838</v>
      </c>
      <c r="D4082" s="32" t="s">
        <v>8300</v>
      </c>
      <c r="E4082" s="107">
        <v>8.8000000000000007</v>
      </c>
      <c r="F4082" s="27" t="s">
        <v>9</v>
      </c>
      <c r="G4082" s="31" t="s">
        <v>8146</v>
      </c>
      <c r="H4082" s="32" t="s">
        <v>13719</v>
      </c>
    </row>
    <row r="4083" spans="1:8" ht="17.25" customHeight="1">
      <c r="A4083" s="29" t="s">
        <v>16881</v>
      </c>
      <c r="B4083" s="31" t="s">
        <v>24178</v>
      </c>
      <c r="C4083" s="35" t="s">
        <v>16838</v>
      </c>
      <c r="D4083" s="32" t="s">
        <v>8301</v>
      </c>
      <c r="E4083" s="107">
        <v>8.7666666666666675</v>
      </c>
      <c r="F4083" s="27" t="s">
        <v>9</v>
      </c>
      <c r="G4083" s="31" t="s">
        <v>8146</v>
      </c>
      <c r="H4083" s="32" t="s">
        <v>13720</v>
      </c>
    </row>
    <row r="4084" spans="1:8" ht="17.25" customHeight="1">
      <c r="A4084" s="29" t="s">
        <v>16881</v>
      </c>
      <c r="B4084" s="31" t="s">
        <v>24178</v>
      </c>
      <c r="C4084" s="35" t="s">
        <v>16838</v>
      </c>
      <c r="D4084" s="32" t="s">
        <v>8302</v>
      </c>
      <c r="E4084" s="107">
        <v>8.35</v>
      </c>
      <c r="F4084" s="27" t="s">
        <v>9</v>
      </c>
      <c r="G4084" s="31" t="s">
        <v>8146</v>
      </c>
      <c r="H4084" s="32" t="s">
        <v>13721</v>
      </c>
    </row>
    <row r="4085" spans="1:8" ht="17.25" customHeight="1">
      <c r="A4085" s="29" t="s">
        <v>16881</v>
      </c>
      <c r="B4085" s="31" t="s">
        <v>24178</v>
      </c>
      <c r="C4085" s="35" t="s">
        <v>16838</v>
      </c>
      <c r="D4085" s="32" t="s">
        <v>8303</v>
      </c>
      <c r="E4085" s="107">
        <v>8.3166666666666664</v>
      </c>
      <c r="F4085" s="27" t="s">
        <v>9</v>
      </c>
      <c r="G4085" s="31" t="s">
        <v>8146</v>
      </c>
      <c r="H4085" s="32" t="s">
        <v>13722</v>
      </c>
    </row>
    <row r="4086" spans="1:8" ht="17.25" customHeight="1">
      <c r="A4086" s="29" t="s">
        <v>16881</v>
      </c>
      <c r="B4086" s="31" t="s">
        <v>24178</v>
      </c>
      <c r="C4086" s="35" t="s">
        <v>16838</v>
      </c>
      <c r="D4086" s="32" t="s">
        <v>8304</v>
      </c>
      <c r="E4086" s="107">
        <v>10.616666666666667</v>
      </c>
      <c r="F4086" s="27" t="s">
        <v>9</v>
      </c>
      <c r="G4086" s="31" t="s">
        <v>8146</v>
      </c>
      <c r="H4086" s="32" t="s">
        <v>13723</v>
      </c>
    </row>
    <row r="4087" spans="1:8" ht="17.25" customHeight="1">
      <c r="A4087" s="29" t="s">
        <v>16881</v>
      </c>
      <c r="B4087" s="31" t="s">
        <v>24178</v>
      </c>
      <c r="C4087" s="35" t="s">
        <v>16838</v>
      </c>
      <c r="D4087" s="32" t="s">
        <v>8305</v>
      </c>
      <c r="E4087" s="107">
        <v>10.316666666666666</v>
      </c>
      <c r="F4087" s="27" t="s">
        <v>9</v>
      </c>
      <c r="G4087" s="31" t="s">
        <v>8146</v>
      </c>
      <c r="H4087" s="32" t="s">
        <v>13724</v>
      </c>
    </row>
    <row r="4088" spans="1:8" ht="17.25" customHeight="1">
      <c r="A4088" s="29" t="s">
        <v>16881</v>
      </c>
      <c r="B4088" s="31" t="s">
        <v>24178</v>
      </c>
      <c r="C4088" s="35" t="s">
        <v>16838</v>
      </c>
      <c r="D4088" s="32" t="s">
        <v>8306</v>
      </c>
      <c r="E4088" s="107">
        <v>10.583333333333334</v>
      </c>
      <c r="F4088" s="27" t="s">
        <v>9</v>
      </c>
      <c r="G4088" s="31" t="s">
        <v>8146</v>
      </c>
      <c r="H4088" s="32" t="s">
        <v>13725</v>
      </c>
    </row>
    <row r="4089" spans="1:8" ht="17.25" customHeight="1">
      <c r="A4089" s="31" t="s">
        <v>16876</v>
      </c>
      <c r="B4089" s="44" t="s">
        <v>9369</v>
      </c>
      <c r="C4089" s="35" t="s">
        <v>16839</v>
      </c>
      <c r="D4089" s="32" t="s">
        <v>8148</v>
      </c>
      <c r="E4089" s="107">
        <v>11.9</v>
      </c>
      <c r="F4089" s="27" t="s">
        <v>9</v>
      </c>
      <c r="G4089" s="31" t="s">
        <v>8149</v>
      </c>
      <c r="H4089" s="32" t="s">
        <v>9236</v>
      </c>
    </row>
    <row r="4090" spans="1:8" ht="17.25" customHeight="1">
      <c r="A4090" s="31" t="s">
        <v>16876</v>
      </c>
      <c r="B4090" s="44" t="s">
        <v>9369</v>
      </c>
      <c r="C4090" s="35" t="s">
        <v>16839</v>
      </c>
      <c r="D4090" s="32" t="s">
        <v>8150</v>
      </c>
      <c r="E4090" s="107">
        <v>13.55</v>
      </c>
      <c r="F4090" s="27" t="s">
        <v>9</v>
      </c>
      <c r="G4090" s="31" t="s">
        <v>8146</v>
      </c>
      <c r="H4090" s="32" t="s">
        <v>9237</v>
      </c>
    </row>
    <row r="4091" spans="1:8" ht="17.25" customHeight="1">
      <c r="A4091" s="31" t="s">
        <v>16876</v>
      </c>
      <c r="B4091" s="44" t="s">
        <v>9369</v>
      </c>
      <c r="C4091" s="35" t="s">
        <v>16839</v>
      </c>
      <c r="D4091" s="32" t="s">
        <v>8151</v>
      </c>
      <c r="E4091" s="107">
        <v>10.683333333333334</v>
      </c>
      <c r="F4091" s="27" t="s">
        <v>9</v>
      </c>
      <c r="G4091" s="31" t="s">
        <v>8146</v>
      </c>
      <c r="H4091" s="32" t="s">
        <v>9238</v>
      </c>
    </row>
    <row r="4092" spans="1:8" ht="17.25" customHeight="1">
      <c r="A4092" s="31" t="s">
        <v>16876</v>
      </c>
      <c r="B4092" s="44" t="s">
        <v>9369</v>
      </c>
      <c r="C4092" s="35" t="s">
        <v>16839</v>
      </c>
      <c r="D4092" s="32" t="s">
        <v>8152</v>
      </c>
      <c r="E4092" s="107">
        <v>10</v>
      </c>
      <c r="F4092" s="27" t="s">
        <v>9</v>
      </c>
      <c r="G4092" s="31" t="s">
        <v>8146</v>
      </c>
      <c r="H4092" s="32" t="s">
        <v>9239</v>
      </c>
    </row>
    <row r="4093" spans="1:8" ht="17.25" customHeight="1">
      <c r="A4093" s="31" t="s">
        <v>16876</v>
      </c>
      <c r="B4093" s="44" t="s">
        <v>9369</v>
      </c>
      <c r="C4093" s="35" t="s">
        <v>16839</v>
      </c>
      <c r="D4093" s="32" t="s">
        <v>8153</v>
      </c>
      <c r="E4093" s="107">
        <v>9.9333333333333336</v>
      </c>
      <c r="F4093" s="27" t="s">
        <v>9</v>
      </c>
      <c r="G4093" s="31" t="s">
        <v>8146</v>
      </c>
      <c r="H4093" s="32" t="s">
        <v>9240</v>
      </c>
    </row>
    <row r="4094" spans="1:8" ht="17.25" customHeight="1">
      <c r="A4094" s="31" t="s">
        <v>16876</v>
      </c>
      <c r="B4094" s="44" t="s">
        <v>9369</v>
      </c>
      <c r="C4094" s="35" t="s">
        <v>16839</v>
      </c>
      <c r="D4094" s="32" t="s">
        <v>8154</v>
      </c>
      <c r="E4094" s="107">
        <v>9.65</v>
      </c>
      <c r="F4094" s="27" t="s">
        <v>9</v>
      </c>
      <c r="G4094" s="31" t="s">
        <v>8146</v>
      </c>
      <c r="H4094" s="32" t="s">
        <v>9241</v>
      </c>
    </row>
    <row r="4095" spans="1:8" ht="17.25" customHeight="1">
      <c r="A4095" s="31" t="s">
        <v>16876</v>
      </c>
      <c r="B4095" s="44" t="s">
        <v>9369</v>
      </c>
      <c r="C4095" s="35" t="s">
        <v>16839</v>
      </c>
      <c r="D4095" s="32" t="s">
        <v>8155</v>
      </c>
      <c r="E4095" s="107">
        <v>11.766666666666667</v>
      </c>
      <c r="F4095" s="27" t="s">
        <v>9</v>
      </c>
      <c r="G4095" s="31" t="s">
        <v>8146</v>
      </c>
      <c r="H4095" s="32" t="s">
        <v>9242</v>
      </c>
    </row>
    <row r="4096" spans="1:8" ht="17.25" customHeight="1">
      <c r="A4096" s="31" t="s">
        <v>16876</v>
      </c>
      <c r="B4096" s="44" t="s">
        <v>9369</v>
      </c>
      <c r="C4096" s="35" t="s">
        <v>16839</v>
      </c>
      <c r="D4096" s="32" t="s">
        <v>8156</v>
      </c>
      <c r="E4096" s="107">
        <v>10.85</v>
      </c>
      <c r="F4096" s="27" t="s">
        <v>9</v>
      </c>
      <c r="G4096" s="31" t="s">
        <v>8146</v>
      </c>
      <c r="H4096" s="32" t="s">
        <v>9243</v>
      </c>
    </row>
    <row r="4097" spans="1:8" ht="17.25" customHeight="1">
      <c r="A4097" s="31" t="s">
        <v>16876</v>
      </c>
      <c r="B4097" s="44" t="s">
        <v>9369</v>
      </c>
      <c r="C4097" s="35" t="s">
        <v>16839</v>
      </c>
      <c r="D4097" s="32" t="s">
        <v>8157</v>
      </c>
      <c r="E4097" s="107">
        <v>12.183333333333334</v>
      </c>
      <c r="F4097" s="27" t="s">
        <v>9</v>
      </c>
      <c r="G4097" s="31" t="s">
        <v>8146</v>
      </c>
      <c r="H4097" s="32" t="s">
        <v>9244</v>
      </c>
    </row>
    <row r="4098" spans="1:8" ht="17.25" customHeight="1">
      <c r="A4098" s="31" t="s">
        <v>16876</v>
      </c>
      <c r="B4098" s="44" t="s">
        <v>9369</v>
      </c>
      <c r="C4098" s="35" t="s">
        <v>16839</v>
      </c>
      <c r="D4098" s="32" t="s">
        <v>8158</v>
      </c>
      <c r="E4098" s="107">
        <v>12.933333333333334</v>
      </c>
      <c r="F4098" s="27" t="s">
        <v>9</v>
      </c>
      <c r="G4098" s="31" t="s">
        <v>8146</v>
      </c>
      <c r="H4098" s="32" t="s">
        <v>9245</v>
      </c>
    </row>
    <row r="4099" spans="1:8" ht="17.25" customHeight="1">
      <c r="A4099" s="31" t="s">
        <v>16876</v>
      </c>
      <c r="B4099" s="44" t="s">
        <v>9369</v>
      </c>
      <c r="C4099" s="35" t="s">
        <v>16839</v>
      </c>
      <c r="D4099" s="32" t="s">
        <v>8159</v>
      </c>
      <c r="E4099" s="107">
        <v>18.133333333333333</v>
      </c>
      <c r="F4099" s="27" t="s">
        <v>9</v>
      </c>
      <c r="G4099" s="31" t="s">
        <v>8146</v>
      </c>
      <c r="H4099" s="32" t="s">
        <v>9246</v>
      </c>
    </row>
    <row r="4100" spans="1:8" ht="17.25" customHeight="1">
      <c r="A4100" s="31" t="s">
        <v>16876</v>
      </c>
      <c r="B4100" s="44" t="s">
        <v>9369</v>
      </c>
      <c r="C4100" s="35" t="s">
        <v>16839</v>
      </c>
      <c r="D4100" s="32" t="s">
        <v>8160</v>
      </c>
      <c r="E4100" s="107">
        <v>8.3166666666666664</v>
      </c>
      <c r="F4100" s="27" t="s">
        <v>9</v>
      </c>
      <c r="G4100" s="31" t="s">
        <v>8146</v>
      </c>
      <c r="H4100" s="32" t="s">
        <v>9247</v>
      </c>
    </row>
    <row r="4101" spans="1:8" ht="17.25" customHeight="1">
      <c r="A4101" s="31" t="s">
        <v>16876</v>
      </c>
      <c r="B4101" s="44" t="s">
        <v>9369</v>
      </c>
      <c r="C4101" s="35" t="s">
        <v>16839</v>
      </c>
      <c r="D4101" s="32" t="s">
        <v>8161</v>
      </c>
      <c r="E4101" s="107">
        <v>7.7833333333333332</v>
      </c>
      <c r="F4101" s="27" t="s">
        <v>9</v>
      </c>
      <c r="G4101" s="31" t="s">
        <v>8146</v>
      </c>
      <c r="H4101" s="32" t="s">
        <v>9248</v>
      </c>
    </row>
    <row r="4102" spans="1:8" ht="17.25" customHeight="1">
      <c r="A4102" s="31" t="s">
        <v>16876</v>
      </c>
      <c r="B4102" s="44" t="s">
        <v>9369</v>
      </c>
      <c r="C4102" s="35" t="s">
        <v>16840</v>
      </c>
      <c r="D4102" s="32" t="s">
        <v>8209</v>
      </c>
      <c r="E4102" s="107">
        <v>10.866666666666667</v>
      </c>
      <c r="F4102" s="27" t="s">
        <v>9</v>
      </c>
      <c r="G4102" s="31" t="s">
        <v>8146</v>
      </c>
      <c r="H4102" s="32" t="s">
        <v>9249</v>
      </c>
    </row>
    <row r="4103" spans="1:8" ht="17.25" customHeight="1">
      <c r="A4103" s="31" t="s">
        <v>16876</v>
      </c>
      <c r="B4103" s="44" t="s">
        <v>9369</v>
      </c>
      <c r="C4103" s="35" t="s">
        <v>16840</v>
      </c>
      <c r="D4103" s="32" t="s">
        <v>8210</v>
      </c>
      <c r="E4103" s="107">
        <v>10.666666666666666</v>
      </c>
      <c r="F4103" s="27" t="s">
        <v>9</v>
      </c>
      <c r="G4103" s="31" t="s">
        <v>8146</v>
      </c>
      <c r="H4103" s="32" t="s">
        <v>9250</v>
      </c>
    </row>
    <row r="4104" spans="1:8" ht="17.25" customHeight="1">
      <c r="A4104" s="31" t="s">
        <v>16876</v>
      </c>
      <c r="B4104" s="44" t="s">
        <v>9369</v>
      </c>
      <c r="C4104" s="35" t="s">
        <v>16840</v>
      </c>
      <c r="D4104" s="32" t="s">
        <v>8211</v>
      </c>
      <c r="E4104" s="107">
        <v>9.75</v>
      </c>
      <c r="F4104" s="27" t="s">
        <v>9</v>
      </c>
      <c r="G4104" s="31" t="s">
        <v>8146</v>
      </c>
      <c r="H4104" s="32" t="s">
        <v>9251</v>
      </c>
    </row>
    <row r="4105" spans="1:8" ht="17.25" customHeight="1">
      <c r="A4105" s="31" t="s">
        <v>16876</v>
      </c>
      <c r="B4105" s="44" t="s">
        <v>9369</v>
      </c>
      <c r="C4105" s="35" t="s">
        <v>16840</v>
      </c>
      <c r="D4105" s="32" t="s">
        <v>8212</v>
      </c>
      <c r="E4105" s="107">
        <v>11.266666666666667</v>
      </c>
      <c r="F4105" s="27" t="s">
        <v>9</v>
      </c>
      <c r="G4105" s="31" t="s">
        <v>8146</v>
      </c>
      <c r="H4105" s="32" t="s">
        <v>9252</v>
      </c>
    </row>
    <row r="4106" spans="1:8" ht="17.25" customHeight="1">
      <c r="A4106" s="31" t="s">
        <v>16876</v>
      </c>
      <c r="B4106" s="44" t="s">
        <v>9369</v>
      </c>
      <c r="C4106" s="35" t="s">
        <v>16840</v>
      </c>
      <c r="D4106" s="32" t="s">
        <v>8213</v>
      </c>
      <c r="E4106" s="107">
        <v>10.75</v>
      </c>
      <c r="F4106" s="27" t="s">
        <v>9</v>
      </c>
      <c r="G4106" s="31" t="s">
        <v>8146</v>
      </c>
      <c r="H4106" s="32" t="s">
        <v>9253</v>
      </c>
    </row>
    <row r="4107" spans="1:8" ht="17.25" customHeight="1">
      <c r="A4107" s="31" t="s">
        <v>16876</v>
      </c>
      <c r="B4107" s="44" t="s">
        <v>9369</v>
      </c>
      <c r="C4107" s="35" t="s">
        <v>16840</v>
      </c>
      <c r="D4107" s="32" t="s">
        <v>8214</v>
      </c>
      <c r="E4107" s="107">
        <v>9.3833333333333329</v>
      </c>
      <c r="F4107" s="27" t="s">
        <v>9</v>
      </c>
      <c r="G4107" s="31" t="s">
        <v>8146</v>
      </c>
      <c r="H4107" s="32" t="s">
        <v>9254</v>
      </c>
    </row>
    <row r="4108" spans="1:8" ht="17.25" customHeight="1">
      <c r="A4108" s="31" t="s">
        <v>16876</v>
      </c>
      <c r="B4108" s="44" t="s">
        <v>9369</v>
      </c>
      <c r="C4108" s="35" t="s">
        <v>16840</v>
      </c>
      <c r="D4108" s="32" t="s">
        <v>8215</v>
      </c>
      <c r="E4108" s="107">
        <v>7.666666666666667</v>
      </c>
      <c r="F4108" s="27" t="s">
        <v>9</v>
      </c>
      <c r="G4108" s="31" t="s">
        <v>8146</v>
      </c>
      <c r="H4108" s="32" t="s">
        <v>9255</v>
      </c>
    </row>
    <row r="4109" spans="1:8" ht="17.25" customHeight="1">
      <c r="A4109" s="31" t="s">
        <v>16876</v>
      </c>
      <c r="B4109" s="44" t="s">
        <v>9369</v>
      </c>
      <c r="C4109" s="35" t="s">
        <v>16840</v>
      </c>
      <c r="D4109" s="32" t="s">
        <v>8216</v>
      </c>
      <c r="E4109" s="107">
        <v>9.0833333333333339</v>
      </c>
      <c r="F4109" s="27" t="s">
        <v>9</v>
      </c>
      <c r="G4109" s="31" t="s">
        <v>8146</v>
      </c>
      <c r="H4109" s="32" t="s">
        <v>9256</v>
      </c>
    </row>
    <row r="4110" spans="1:8" ht="17.25" customHeight="1">
      <c r="A4110" s="31" t="s">
        <v>16876</v>
      </c>
      <c r="B4110" s="44" t="s">
        <v>9369</v>
      </c>
      <c r="C4110" s="35" t="s">
        <v>16840</v>
      </c>
      <c r="D4110" s="32" t="s">
        <v>8217</v>
      </c>
      <c r="E4110" s="107">
        <v>8.5166666666666675</v>
      </c>
      <c r="F4110" s="27" t="s">
        <v>9</v>
      </c>
      <c r="G4110" s="31" t="s">
        <v>8146</v>
      </c>
      <c r="H4110" s="32" t="s">
        <v>9257</v>
      </c>
    </row>
    <row r="4111" spans="1:8" ht="17.25" customHeight="1">
      <c r="A4111" s="31" t="s">
        <v>16876</v>
      </c>
      <c r="B4111" s="44" t="s">
        <v>9369</v>
      </c>
      <c r="C4111" s="35" t="s">
        <v>16840</v>
      </c>
      <c r="D4111" s="32" t="s">
        <v>8218</v>
      </c>
      <c r="E4111" s="107">
        <v>9.3166666666666664</v>
      </c>
      <c r="F4111" s="27" t="s">
        <v>9</v>
      </c>
      <c r="G4111" s="31" t="s">
        <v>8146</v>
      </c>
      <c r="H4111" s="32" t="s">
        <v>9258</v>
      </c>
    </row>
    <row r="4112" spans="1:8" ht="17.25" customHeight="1">
      <c r="A4112" s="31" t="s">
        <v>16876</v>
      </c>
      <c r="B4112" s="44" t="s">
        <v>9369</v>
      </c>
      <c r="C4112" s="35" t="s">
        <v>16840</v>
      </c>
      <c r="D4112" s="32" t="s">
        <v>8219</v>
      </c>
      <c r="E4112" s="107">
        <v>12.866666666666667</v>
      </c>
      <c r="F4112" s="27" t="s">
        <v>9</v>
      </c>
      <c r="G4112" s="31" t="s">
        <v>8146</v>
      </c>
      <c r="H4112" s="32" t="s">
        <v>9259</v>
      </c>
    </row>
    <row r="4113" spans="1:8" ht="17.25" customHeight="1">
      <c r="A4113" s="31" t="s">
        <v>16876</v>
      </c>
      <c r="B4113" s="44" t="s">
        <v>9369</v>
      </c>
      <c r="C4113" s="35" t="s">
        <v>16840</v>
      </c>
      <c r="D4113" s="32" t="s">
        <v>8220</v>
      </c>
      <c r="E4113" s="107">
        <v>7.8</v>
      </c>
      <c r="F4113" s="27" t="s">
        <v>9</v>
      </c>
      <c r="G4113" s="31" t="s">
        <v>8146</v>
      </c>
      <c r="H4113" s="32" t="s">
        <v>9260</v>
      </c>
    </row>
    <row r="4114" spans="1:8" ht="17.25" customHeight="1">
      <c r="A4114" s="31" t="s">
        <v>16876</v>
      </c>
      <c r="B4114" s="44" t="s">
        <v>9369</v>
      </c>
      <c r="C4114" s="35" t="s">
        <v>16840</v>
      </c>
      <c r="D4114" s="32" t="s">
        <v>8221</v>
      </c>
      <c r="E4114" s="107">
        <v>9.3833333333333329</v>
      </c>
      <c r="F4114" s="27" t="s">
        <v>9</v>
      </c>
      <c r="G4114" s="31" t="s">
        <v>8146</v>
      </c>
      <c r="H4114" s="32" t="s">
        <v>9261</v>
      </c>
    </row>
    <row r="4115" spans="1:8" ht="17.25" customHeight="1">
      <c r="A4115" s="31" t="s">
        <v>16881</v>
      </c>
      <c r="B4115" s="45" t="s">
        <v>16888</v>
      </c>
      <c r="C4115" s="35" t="s">
        <v>16841</v>
      </c>
      <c r="D4115" s="32" t="s">
        <v>8307</v>
      </c>
      <c r="E4115" s="107">
        <v>9.9499999999999993</v>
      </c>
      <c r="F4115" s="27" t="s">
        <v>9</v>
      </c>
      <c r="G4115" s="31" t="s">
        <v>8146</v>
      </c>
      <c r="H4115" s="32" t="s">
        <v>9285</v>
      </c>
    </row>
    <row r="4116" spans="1:8" ht="17.25" customHeight="1">
      <c r="A4116" s="31" t="s">
        <v>16881</v>
      </c>
      <c r="B4116" s="45" t="s">
        <v>16888</v>
      </c>
      <c r="C4116" s="35" t="s">
        <v>16841</v>
      </c>
      <c r="D4116" s="32" t="s">
        <v>8308</v>
      </c>
      <c r="E4116" s="107">
        <v>8.2166666666666668</v>
      </c>
      <c r="F4116" s="27" t="s">
        <v>9</v>
      </c>
      <c r="G4116" s="31" t="s">
        <v>8146</v>
      </c>
      <c r="H4116" s="32" t="s">
        <v>9286</v>
      </c>
    </row>
    <row r="4117" spans="1:8" ht="17.25" customHeight="1">
      <c r="A4117" s="31" t="s">
        <v>16881</v>
      </c>
      <c r="B4117" s="45" t="s">
        <v>16888</v>
      </c>
      <c r="C4117" s="35" t="s">
        <v>16841</v>
      </c>
      <c r="D4117" s="32" t="s">
        <v>8309</v>
      </c>
      <c r="E4117" s="107">
        <v>12.333333333333334</v>
      </c>
      <c r="F4117" s="27" t="s">
        <v>9</v>
      </c>
      <c r="G4117" s="31" t="s">
        <v>8146</v>
      </c>
      <c r="H4117" s="32" t="s">
        <v>9287</v>
      </c>
    </row>
    <row r="4118" spans="1:8" ht="17.25" customHeight="1">
      <c r="A4118" s="31" t="s">
        <v>16881</v>
      </c>
      <c r="B4118" s="45" t="s">
        <v>16888</v>
      </c>
      <c r="C4118" s="35" t="s">
        <v>16841</v>
      </c>
      <c r="D4118" s="32" t="s">
        <v>8310</v>
      </c>
      <c r="E4118" s="107">
        <v>10.783333333333333</v>
      </c>
      <c r="F4118" s="27" t="s">
        <v>8282</v>
      </c>
      <c r="G4118" s="31" t="s">
        <v>8146</v>
      </c>
      <c r="H4118" s="32" t="s">
        <v>9288</v>
      </c>
    </row>
    <row r="4119" spans="1:8" ht="17.25" customHeight="1">
      <c r="A4119" s="31" t="s">
        <v>16881</v>
      </c>
      <c r="B4119" s="45" t="s">
        <v>16888</v>
      </c>
      <c r="C4119" s="35" t="s">
        <v>16841</v>
      </c>
      <c r="D4119" s="32" t="s">
        <v>8311</v>
      </c>
      <c r="E4119" s="107">
        <v>11.95</v>
      </c>
      <c r="F4119" s="27" t="s">
        <v>8282</v>
      </c>
      <c r="G4119" s="31" t="s">
        <v>8146</v>
      </c>
      <c r="H4119" s="32" t="s">
        <v>9289</v>
      </c>
    </row>
    <row r="4120" spans="1:8" ht="17.25" customHeight="1">
      <c r="A4120" s="31" t="s">
        <v>16881</v>
      </c>
      <c r="B4120" s="45" t="s">
        <v>16888</v>
      </c>
      <c r="C4120" s="35" t="s">
        <v>16841</v>
      </c>
      <c r="D4120" s="32" t="s">
        <v>8312</v>
      </c>
      <c r="E4120" s="107">
        <v>12.666666666666666</v>
      </c>
      <c r="F4120" s="27" t="s">
        <v>8282</v>
      </c>
      <c r="G4120" s="31" t="s">
        <v>8146</v>
      </c>
      <c r="H4120" s="32" t="s">
        <v>9290</v>
      </c>
    </row>
    <row r="4121" spans="1:8" ht="17.25" customHeight="1">
      <c r="A4121" s="31" t="s">
        <v>16881</v>
      </c>
      <c r="B4121" s="45" t="s">
        <v>16888</v>
      </c>
      <c r="C4121" s="35" t="s">
        <v>16841</v>
      </c>
      <c r="D4121" s="32" t="s">
        <v>8313</v>
      </c>
      <c r="E4121" s="107">
        <v>10.933333333333334</v>
      </c>
      <c r="F4121" s="27" t="s">
        <v>8282</v>
      </c>
      <c r="G4121" s="31" t="s">
        <v>8146</v>
      </c>
      <c r="H4121" s="32" t="s">
        <v>9291</v>
      </c>
    </row>
    <row r="4122" spans="1:8" ht="17.25" customHeight="1">
      <c r="A4122" s="31" t="s">
        <v>16881</v>
      </c>
      <c r="B4122" s="45" t="s">
        <v>16888</v>
      </c>
      <c r="C4122" s="35" t="s">
        <v>16841</v>
      </c>
      <c r="D4122" s="32" t="s">
        <v>8314</v>
      </c>
      <c r="E4122" s="107">
        <v>9.2333333333333325</v>
      </c>
      <c r="F4122" s="27" t="s">
        <v>8282</v>
      </c>
      <c r="G4122" s="31" t="s">
        <v>8146</v>
      </c>
      <c r="H4122" s="32" t="s">
        <v>9292</v>
      </c>
    </row>
    <row r="4123" spans="1:8" ht="17.25" customHeight="1">
      <c r="A4123" s="31" t="s">
        <v>16881</v>
      </c>
      <c r="B4123" s="45" t="s">
        <v>16888</v>
      </c>
      <c r="C4123" s="35" t="s">
        <v>16841</v>
      </c>
      <c r="D4123" s="32" t="s">
        <v>8315</v>
      </c>
      <c r="E4123" s="107">
        <v>6.95</v>
      </c>
      <c r="F4123" s="27" t="s">
        <v>8282</v>
      </c>
      <c r="G4123" s="31" t="s">
        <v>8146</v>
      </c>
      <c r="H4123" s="32" t="s">
        <v>9293</v>
      </c>
    </row>
    <row r="4124" spans="1:8" ht="17.25" customHeight="1">
      <c r="A4124" s="31" t="s">
        <v>16881</v>
      </c>
      <c r="B4124" s="45" t="s">
        <v>16888</v>
      </c>
      <c r="C4124" s="35" t="s">
        <v>16841</v>
      </c>
      <c r="D4124" s="32" t="s">
        <v>8316</v>
      </c>
      <c r="E4124" s="107">
        <v>10.199999999999999</v>
      </c>
      <c r="F4124" s="27" t="s">
        <v>8282</v>
      </c>
      <c r="G4124" s="31" t="s">
        <v>8146</v>
      </c>
      <c r="H4124" s="32" t="s">
        <v>9294</v>
      </c>
    </row>
    <row r="4125" spans="1:8" ht="17.25" customHeight="1">
      <c r="A4125" s="31" t="s">
        <v>16881</v>
      </c>
      <c r="B4125" s="45" t="s">
        <v>16888</v>
      </c>
      <c r="C4125" s="35" t="s">
        <v>16841</v>
      </c>
      <c r="D4125" s="32" t="s">
        <v>8317</v>
      </c>
      <c r="E4125" s="107">
        <v>12.816666666666666</v>
      </c>
      <c r="F4125" s="27" t="s">
        <v>8282</v>
      </c>
      <c r="G4125" s="31" t="s">
        <v>8146</v>
      </c>
      <c r="H4125" s="32" t="s">
        <v>9295</v>
      </c>
    </row>
    <row r="4126" spans="1:8" ht="17.25" customHeight="1">
      <c r="A4126" s="31" t="s">
        <v>16881</v>
      </c>
      <c r="B4126" s="45" t="s">
        <v>16888</v>
      </c>
      <c r="C4126" s="35" t="s">
        <v>16841</v>
      </c>
      <c r="D4126" s="32" t="s">
        <v>8318</v>
      </c>
      <c r="E4126" s="107">
        <v>13.816666666666666</v>
      </c>
      <c r="F4126" s="27" t="s">
        <v>8282</v>
      </c>
      <c r="G4126" s="31" t="s">
        <v>8146</v>
      </c>
      <c r="H4126" s="32" t="s">
        <v>9296</v>
      </c>
    </row>
    <row r="4127" spans="1:8" ht="17.25" customHeight="1">
      <c r="A4127" s="31" t="s">
        <v>16876</v>
      </c>
      <c r="B4127" s="31" t="s">
        <v>9348</v>
      </c>
      <c r="C4127" s="35" t="s">
        <v>16842</v>
      </c>
      <c r="D4127" s="32" t="s">
        <v>8256</v>
      </c>
      <c r="E4127" s="107">
        <v>7.1</v>
      </c>
      <c r="F4127" s="27" t="s">
        <v>8282</v>
      </c>
      <c r="G4127" s="31" t="s">
        <v>8146</v>
      </c>
      <c r="H4127" s="32" t="s">
        <v>13726</v>
      </c>
    </row>
    <row r="4128" spans="1:8" ht="17.25" customHeight="1">
      <c r="A4128" s="31" t="s">
        <v>16876</v>
      </c>
      <c r="B4128" s="31" t="s">
        <v>9348</v>
      </c>
      <c r="C4128" s="35" t="s">
        <v>16842</v>
      </c>
      <c r="D4128" s="32" t="s">
        <v>8257</v>
      </c>
      <c r="E4128" s="107">
        <v>9.2166666666666668</v>
      </c>
      <c r="F4128" s="27" t="s">
        <v>8282</v>
      </c>
      <c r="G4128" s="31" t="s">
        <v>8146</v>
      </c>
      <c r="H4128" s="32" t="s">
        <v>13727</v>
      </c>
    </row>
    <row r="4129" spans="1:8" ht="17.25" customHeight="1">
      <c r="A4129" s="31" t="s">
        <v>16876</v>
      </c>
      <c r="B4129" s="31" t="s">
        <v>9348</v>
      </c>
      <c r="C4129" s="35" t="s">
        <v>16842</v>
      </c>
      <c r="D4129" s="32" t="s">
        <v>8258</v>
      </c>
      <c r="E4129" s="107">
        <v>8.9499999999999993</v>
      </c>
      <c r="F4129" s="27" t="s">
        <v>8282</v>
      </c>
      <c r="G4129" s="31" t="s">
        <v>8146</v>
      </c>
      <c r="H4129" s="32" t="s">
        <v>13728</v>
      </c>
    </row>
    <row r="4130" spans="1:8" ht="17.25" customHeight="1">
      <c r="A4130" s="31" t="s">
        <v>16876</v>
      </c>
      <c r="B4130" s="31" t="s">
        <v>9348</v>
      </c>
      <c r="C4130" s="35" t="s">
        <v>16842</v>
      </c>
      <c r="D4130" s="32" t="s">
        <v>8259</v>
      </c>
      <c r="E4130" s="107">
        <v>7.9333333333333336</v>
      </c>
      <c r="F4130" s="27" t="s">
        <v>8282</v>
      </c>
      <c r="G4130" s="31" t="s">
        <v>8146</v>
      </c>
      <c r="H4130" s="32" t="s">
        <v>13729</v>
      </c>
    </row>
    <row r="4131" spans="1:8" ht="17.25" customHeight="1">
      <c r="A4131" s="31" t="s">
        <v>16876</v>
      </c>
      <c r="B4131" s="31" t="s">
        <v>9348</v>
      </c>
      <c r="C4131" s="35" t="s">
        <v>16842</v>
      </c>
      <c r="D4131" s="32" t="s">
        <v>8260</v>
      </c>
      <c r="E4131" s="107">
        <v>7.6833333333333336</v>
      </c>
      <c r="F4131" s="27" t="s">
        <v>8296</v>
      </c>
      <c r="G4131" s="31" t="s">
        <v>8146</v>
      </c>
      <c r="H4131" s="32" t="s">
        <v>13730</v>
      </c>
    </row>
    <row r="4132" spans="1:8" ht="17.25" customHeight="1">
      <c r="A4132" s="31" t="s">
        <v>16876</v>
      </c>
      <c r="B4132" s="31" t="s">
        <v>9348</v>
      </c>
      <c r="C4132" s="35" t="s">
        <v>16842</v>
      </c>
      <c r="D4132" s="32" t="s">
        <v>8261</v>
      </c>
      <c r="E4132" s="107">
        <v>6.416666666666667</v>
      </c>
      <c r="F4132" s="27" t="s">
        <v>8282</v>
      </c>
      <c r="G4132" s="31" t="s">
        <v>8146</v>
      </c>
      <c r="H4132" s="32" t="s">
        <v>13731</v>
      </c>
    </row>
    <row r="4133" spans="1:8" ht="17.25" customHeight="1">
      <c r="A4133" s="31" t="s">
        <v>16876</v>
      </c>
      <c r="B4133" s="31" t="s">
        <v>9348</v>
      </c>
      <c r="C4133" s="35" t="s">
        <v>16842</v>
      </c>
      <c r="D4133" s="32" t="s">
        <v>8262</v>
      </c>
      <c r="E4133" s="107">
        <v>6.7166666666666668</v>
      </c>
      <c r="F4133" s="27" t="s">
        <v>8299</v>
      </c>
      <c r="G4133" s="31" t="s">
        <v>8146</v>
      </c>
      <c r="H4133" s="32" t="s">
        <v>13732</v>
      </c>
    </row>
    <row r="4134" spans="1:8" ht="17.25" customHeight="1">
      <c r="A4134" s="31" t="s">
        <v>16876</v>
      </c>
      <c r="B4134" s="31" t="s">
        <v>9348</v>
      </c>
      <c r="C4134" s="35" t="s">
        <v>16842</v>
      </c>
      <c r="D4134" s="32" t="s">
        <v>8263</v>
      </c>
      <c r="E4134" s="107">
        <v>7.15</v>
      </c>
      <c r="F4134" s="27" t="s">
        <v>8299</v>
      </c>
      <c r="G4134" s="31" t="s">
        <v>8146</v>
      </c>
      <c r="H4134" s="32" t="s">
        <v>13733</v>
      </c>
    </row>
    <row r="4135" spans="1:8" ht="17.25" customHeight="1">
      <c r="A4135" s="31" t="s">
        <v>16876</v>
      </c>
      <c r="B4135" s="31" t="s">
        <v>9348</v>
      </c>
      <c r="C4135" s="35" t="s">
        <v>16842</v>
      </c>
      <c r="D4135" s="32" t="s">
        <v>8264</v>
      </c>
      <c r="E4135" s="107">
        <v>7.2833333333333332</v>
      </c>
      <c r="F4135" s="27" t="s">
        <v>8296</v>
      </c>
      <c r="G4135" s="31" t="s">
        <v>8146</v>
      </c>
      <c r="H4135" s="32" t="s">
        <v>13734</v>
      </c>
    </row>
    <row r="4136" spans="1:8" ht="17.25" customHeight="1">
      <c r="A4136" s="31" t="s">
        <v>16876</v>
      </c>
      <c r="B4136" s="31" t="s">
        <v>9348</v>
      </c>
      <c r="C4136" s="35" t="s">
        <v>16842</v>
      </c>
      <c r="D4136" s="32" t="s">
        <v>8265</v>
      </c>
      <c r="E4136" s="107">
        <v>7.3833333333333337</v>
      </c>
      <c r="F4136" s="27" t="s">
        <v>8296</v>
      </c>
      <c r="G4136" s="31" t="s">
        <v>8146</v>
      </c>
      <c r="H4136" s="32" t="s">
        <v>13735</v>
      </c>
    </row>
    <row r="4137" spans="1:8" ht="17.25" customHeight="1">
      <c r="A4137" s="31" t="s">
        <v>16876</v>
      </c>
      <c r="B4137" s="44" t="s">
        <v>9369</v>
      </c>
      <c r="C4137" s="35" t="s">
        <v>16843</v>
      </c>
      <c r="D4137" s="32" t="s">
        <v>8276</v>
      </c>
      <c r="E4137" s="107">
        <v>12.383333333333333</v>
      </c>
      <c r="F4137" s="27" t="s">
        <v>8296</v>
      </c>
      <c r="G4137" s="31" t="s">
        <v>8146</v>
      </c>
      <c r="H4137" s="32" t="s">
        <v>13736</v>
      </c>
    </row>
    <row r="4138" spans="1:8" ht="17.25" customHeight="1">
      <c r="A4138" s="31" t="s">
        <v>16876</v>
      </c>
      <c r="B4138" s="44" t="s">
        <v>9369</v>
      </c>
      <c r="C4138" s="35" t="s">
        <v>16843</v>
      </c>
      <c r="D4138" s="32" t="s">
        <v>8277</v>
      </c>
      <c r="E4138" s="107">
        <v>7.7666666666666666</v>
      </c>
      <c r="F4138" s="27" t="s">
        <v>8296</v>
      </c>
      <c r="G4138" s="31" t="s">
        <v>8146</v>
      </c>
      <c r="H4138" s="32" t="s">
        <v>13737</v>
      </c>
    </row>
    <row r="4139" spans="1:8" ht="17.25" customHeight="1">
      <c r="A4139" s="31" t="s">
        <v>16876</v>
      </c>
      <c r="B4139" s="44" t="s">
        <v>9369</v>
      </c>
      <c r="C4139" s="35" t="s">
        <v>16843</v>
      </c>
      <c r="D4139" s="32" t="s">
        <v>8278</v>
      </c>
      <c r="E4139" s="107">
        <v>11.366666666666667</v>
      </c>
      <c r="F4139" s="27" t="s">
        <v>8296</v>
      </c>
      <c r="G4139" s="31" t="s">
        <v>8146</v>
      </c>
      <c r="H4139" s="32" t="s">
        <v>13738</v>
      </c>
    </row>
    <row r="4140" spans="1:8" ht="17.25" customHeight="1">
      <c r="A4140" s="31" t="s">
        <v>16876</v>
      </c>
      <c r="B4140" s="44" t="s">
        <v>9369</v>
      </c>
      <c r="C4140" s="35" t="s">
        <v>16843</v>
      </c>
      <c r="D4140" s="32" t="s">
        <v>8279</v>
      </c>
      <c r="E4140" s="107">
        <v>14.183333333333334</v>
      </c>
      <c r="F4140" s="27" t="s">
        <v>8296</v>
      </c>
      <c r="G4140" s="31" t="s">
        <v>8146</v>
      </c>
      <c r="H4140" s="32" t="s">
        <v>13739</v>
      </c>
    </row>
    <row r="4141" spans="1:8" ht="17.25" customHeight="1">
      <c r="A4141" s="31" t="s">
        <v>16876</v>
      </c>
      <c r="B4141" s="44" t="s">
        <v>9369</v>
      </c>
      <c r="C4141" s="35" t="s">
        <v>16843</v>
      </c>
      <c r="D4141" s="32" t="s">
        <v>8280</v>
      </c>
      <c r="E4141" s="107">
        <v>8.0500000000000007</v>
      </c>
      <c r="F4141" s="27" t="s">
        <v>8296</v>
      </c>
      <c r="G4141" s="31" t="s">
        <v>8146</v>
      </c>
      <c r="H4141" s="32" t="s">
        <v>13740</v>
      </c>
    </row>
    <row r="4142" spans="1:8" ht="17.25" customHeight="1">
      <c r="A4142" s="31" t="s">
        <v>16876</v>
      </c>
      <c r="B4142" s="44" t="s">
        <v>9369</v>
      </c>
      <c r="C4142" s="35" t="s">
        <v>16843</v>
      </c>
      <c r="D4142" s="32" t="s">
        <v>8281</v>
      </c>
      <c r="E4142" s="107">
        <v>9.3000000000000007</v>
      </c>
      <c r="F4142" s="27" t="s">
        <v>8299</v>
      </c>
      <c r="G4142" s="31" t="s">
        <v>8146</v>
      </c>
      <c r="H4142" s="32" t="s">
        <v>13741</v>
      </c>
    </row>
    <row r="4143" spans="1:8" ht="17.25" customHeight="1">
      <c r="A4143" s="31" t="s">
        <v>16876</v>
      </c>
      <c r="B4143" s="44" t="s">
        <v>9369</v>
      </c>
      <c r="C4143" s="35" t="s">
        <v>16843</v>
      </c>
      <c r="D4143" s="32" t="s">
        <v>8283</v>
      </c>
      <c r="E4143" s="107">
        <v>8.6166666666666671</v>
      </c>
      <c r="F4143" s="27" t="s">
        <v>8299</v>
      </c>
      <c r="G4143" s="31" t="s">
        <v>8146</v>
      </c>
      <c r="H4143" s="32" t="s">
        <v>13742</v>
      </c>
    </row>
    <row r="4144" spans="1:8" ht="17.25" customHeight="1">
      <c r="A4144" s="31" t="s">
        <v>16876</v>
      </c>
      <c r="B4144" s="44" t="s">
        <v>9369</v>
      </c>
      <c r="C4144" s="35" t="s">
        <v>16843</v>
      </c>
      <c r="D4144" s="32" t="s">
        <v>8284</v>
      </c>
      <c r="E4144" s="107">
        <v>6.833333333333333</v>
      </c>
      <c r="F4144" s="27" t="s">
        <v>8296</v>
      </c>
      <c r="G4144" s="31" t="s">
        <v>8146</v>
      </c>
      <c r="H4144" s="32" t="s">
        <v>13743</v>
      </c>
    </row>
    <row r="4145" spans="1:8" ht="17.25" customHeight="1">
      <c r="A4145" s="31" t="s">
        <v>16876</v>
      </c>
      <c r="B4145" s="44" t="s">
        <v>9369</v>
      </c>
      <c r="C4145" s="35" t="s">
        <v>16843</v>
      </c>
      <c r="D4145" s="32" t="s">
        <v>8285</v>
      </c>
      <c r="E4145" s="107">
        <v>8.3000000000000007</v>
      </c>
      <c r="F4145" s="27" t="s">
        <v>8296</v>
      </c>
      <c r="G4145" s="31" t="s">
        <v>8146</v>
      </c>
      <c r="H4145" s="32" t="s">
        <v>13744</v>
      </c>
    </row>
    <row r="4146" spans="1:8" ht="17.25" customHeight="1">
      <c r="A4146" s="31" t="s">
        <v>16876</v>
      </c>
      <c r="B4146" s="44" t="s">
        <v>9369</v>
      </c>
      <c r="C4146" s="35" t="s">
        <v>16843</v>
      </c>
      <c r="D4146" s="32" t="s">
        <v>8286</v>
      </c>
      <c r="E4146" s="107">
        <v>9.6666666666666661</v>
      </c>
      <c r="F4146" s="27" t="s">
        <v>8296</v>
      </c>
      <c r="G4146" s="31" t="s">
        <v>8146</v>
      </c>
      <c r="H4146" s="32" t="s">
        <v>13745</v>
      </c>
    </row>
    <row r="4147" spans="1:8" ht="17.25" customHeight="1">
      <c r="A4147" s="31" t="s">
        <v>16876</v>
      </c>
      <c r="B4147" s="44" t="s">
        <v>9369</v>
      </c>
      <c r="C4147" s="35" t="s">
        <v>16843</v>
      </c>
      <c r="D4147" s="32" t="s">
        <v>8287</v>
      </c>
      <c r="E4147" s="107">
        <v>10.333333333333334</v>
      </c>
      <c r="F4147" s="27" t="s">
        <v>8296</v>
      </c>
      <c r="G4147" s="31" t="s">
        <v>8146</v>
      </c>
      <c r="H4147" s="32" t="s">
        <v>13746</v>
      </c>
    </row>
    <row r="4148" spans="1:8" ht="17.25" customHeight="1">
      <c r="A4148" s="31" t="s">
        <v>16876</v>
      </c>
      <c r="B4148" s="44" t="s">
        <v>9369</v>
      </c>
      <c r="C4148" s="35" t="s">
        <v>16843</v>
      </c>
      <c r="D4148" s="32" t="s">
        <v>8288</v>
      </c>
      <c r="E4148" s="107">
        <v>7.7</v>
      </c>
      <c r="F4148" s="27" t="s">
        <v>8299</v>
      </c>
      <c r="G4148" s="31" t="s">
        <v>8146</v>
      </c>
      <c r="H4148" s="32" t="s">
        <v>13747</v>
      </c>
    </row>
    <row r="4149" spans="1:8" ht="17.25" customHeight="1">
      <c r="A4149" s="31" t="s">
        <v>16876</v>
      </c>
      <c r="B4149" s="44" t="s">
        <v>9369</v>
      </c>
      <c r="C4149" s="35" t="s">
        <v>16843</v>
      </c>
      <c r="D4149" s="32" t="s">
        <v>8289</v>
      </c>
      <c r="E4149" s="107">
        <v>10.583333333333334</v>
      </c>
      <c r="F4149" s="27" t="s">
        <v>8296</v>
      </c>
      <c r="G4149" s="31" t="s">
        <v>8146</v>
      </c>
      <c r="H4149" s="32" t="s">
        <v>13748</v>
      </c>
    </row>
    <row r="4150" spans="1:8" ht="17.25" customHeight="1">
      <c r="A4150" s="31" t="s">
        <v>16876</v>
      </c>
      <c r="B4150" s="44" t="s">
        <v>9369</v>
      </c>
      <c r="C4150" s="35" t="s">
        <v>16843</v>
      </c>
      <c r="D4150" s="32" t="s">
        <v>8290</v>
      </c>
      <c r="E4150" s="107">
        <v>11.533333333333333</v>
      </c>
      <c r="F4150" s="27" t="s">
        <v>8296</v>
      </c>
      <c r="G4150" s="31" t="s">
        <v>8146</v>
      </c>
      <c r="H4150" s="32" t="s">
        <v>13749</v>
      </c>
    </row>
    <row r="4151" spans="1:8" ht="17.25" customHeight="1">
      <c r="A4151" s="31" t="s">
        <v>16876</v>
      </c>
      <c r="B4151" s="44" t="s">
        <v>9369</v>
      </c>
      <c r="C4151" s="35" t="s">
        <v>16843</v>
      </c>
      <c r="D4151" s="32" t="s">
        <v>8291</v>
      </c>
      <c r="E4151" s="107">
        <v>8.1333333333333329</v>
      </c>
      <c r="F4151" s="27" t="s">
        <v>8296</v>
      </c>
      <c r="G4151" s="31" t="s">
        <v>8146</v>
      </c>
      <c r="H4151" s="32" t="s">
        <v>13750</v>
      </c>
    </row>
    <row r="4152" spans="1:8" ht="17.25" customHeight="1">
      <c r="A4152" s="31" t="s">
        <v>16881</v>
      </c>
      <c r="B4152" s="45" t="s">
        <v>16888</v>
      </c>
      <c r="C4152" s="35" t="s">
        <v>16844</v>
      </c>
      <c r="D4152" s="32" t="s">
        <v>8319</v>
      </c>
      <c r="E4152" s="107">
        <v>7.4333333333333336</v>
      </c>
      <c r="F4152" s="27" t="s">
        <v>8296</v>
      </c>
      <c r="G4152" s="31" t="s">
        <v>8146</v>
      </c>
      <c r="H4152" s="32" t="s">
        <v>9297</v>
      </c>
    </row>
    <row r="4153" spans="1:8" ht="17.25" customHeight="1">
      <c r="A4153" s="31" t="s">
        <v>16881</v>
      </c>
      <c r="B4153" s="45" t="s">
        <v>16888</v>
      </c>
      <c r="C4153" s="35" t="s">
        <v>16844</v>
      </c>
      <c r="D4153" s="32" t="s">
        <v>8320</v>
      </c>
      <c r="E4153" s="107">
        <v>6.35</v>
      </c>
      <c r="F4153" s="27" t="s">
        <v>8299</v>
      </c>
      <c r="G4153" s="31" t="s">
        <v>8146</v>
      </c>
      <c r="H4153" s="32" t="s">
        <v>9298</v>
      </c>
    </row>
    <row r="4154" spans="1:8" ht="17.25" customHeight="1">
      <c r="A4154" s="31" t="s">
        <v>16881</v>
      </c>
      <c r="B4154" s="45" t="s">
        <v>16888</v>
      </c>
      <c r="C4154" s="35" t="s">
        <v>16844</v>
      </c>
      <c r="D4154" s="32" t="s">
        <v>8321</v>
      </c>
      <c r="E4154" s="107">
        <v>8.1833333333333336</v>
      </c>
      <c r="F4154" s="27" t="s">
        <v>8296</v>
      </c>
      <c r="G4154" s="31" t="s">
        <v>8146</v>
      </c>
      <c r="H4154" s="32" t="s">
        <v>9299</v>
      </c>
    </row>
    <row r="4155" spans="1:8" ht="17.25" customHeight="1">
      <c r="A4155" s="31" t="s">
        <v>16881</v>
      </c>
      <c r="B4155" s="45" t="s">
        <v>16888</v>
      </c>
      <c r="C4155" s="35" t="s">
        <v>16844</v>
      </c>
      <c r="D4155" s="32" t="s">
        <v>8322</v>
      </c>
      <c r="E4155" s="107">
        <v>6.4666666666666668</v>
      </c>
      <c r="F4155" s="27" t="s">
        <v>8296</v>
      </c>
      <c r="G4155" s="31" t="s">
        <v>8146</v>
      </c>
      <c r="H4155" s="32" t="s">
        <v>9300</v>
      </c>
    </row>
    <row r="4156" spans="1:8" ht="17.25" customHeight="1">
      <c r="A4156" s="31" t="s">
        <v>16881</v>
      </c>
      <c r="B4156" s="45" t="s">
        <v>16888</v>
      </c>
      <c r="C4156" s="35" t="s">
        <v>16844</v>
      </c>
      <c r="D4156" s="32" t="s">
        <v>8323</v>
      </c>
      <c r="E4156" s="107">
        <v>12.333333333333334</v>
      </c>
      <c r="F4156" s="27" t="s">
        <v>8296</v>
      </c>
      <c r="G4156" s="31" t="s">
        <v>8146</v>
      </c>
      <c r="H4156" s="32" t="s">
        <v>9301</v>
      </c>
    </row>
    <row r="4157" spans="1:8" ht="17.25" customHeight="1">
      <c r="A4157" s="31" t="s">
        <v>16881</v>
      </c>
      <c r="B4157" s="45" t="s">
        <v>16888</v>
      </c>
      <c r="C4157" s="35" t="s">
        <v>16844</v>
      </c>
      <c r="D4157" s="32" t="s">
        <v>8324</v>
      </c>
      <c r="E4157" s="107">
        <v>10.033333333333333</v>
      </c>
      <c r="F4157" s="27" t="s">
        <v>8299</v>
      </c>
      <c r="G4157" s="31" t="s">
        <v>8146</v>
      </c>
      <c r="H4157" s="32" t="s">
        <v>9302</v>
      </c>
    </row>
    <row r="4158" spans="1:8" ht="17.25" customHeight="1">
      <c r="A4158" s="31" t="s">
        <v>16881</v>
      </c>
      <c r="B4158" s="45" t="s">
        <v>16888</v>
      </c>
      <c r="C4158" s="35" t="s">
        <v>16844</v>
      </c>
      <c r="D4158" s="32" t="s">
        <v>8325</v>
      </c>
      <c r="E4158" s="107">
        <v>10.533333333333333</v>
      </c>
      <c r="F4158" s="27" t="s">
        <v>8296</v>
      </c>
      <c r="G4158" s="31" t="s">
        <v>8146</v>
      </c>
      <c r="H4158" s="32" t="s">
        <v>9303</v>
      </c>
    </row>
    <row r="4159" spans="1:8" ht="17.25" customHeight="1">
      <c r="A4159" s="31" t="s">
        <v>16881</v>
      </c>
      <c r="B4159" s="45" t="s">
        <v>16888</v>
      </c>
      <c r="C4159" s="35" t="s">
        <v>16844</v>
      </c>
      <c r="D4159" s="32" t="s">
        <v>8326</v>
      </c>
      <c r="E4159" s="107">
        <v>10.85</v>
      </c>
      <c r="F4159" s="27" t="s">
        <v>8299</v>
      </c>
      <c r="G4159" s="31" t="s">
        <v>8146</v>
      </c>
      <c r="H4159" s="32" t="s">
        <v>9304</v>
      </c>
    </row>
    <row r="4160" spans="1:8" ht="17.25" customHeight="1">
      <c r="A4160" s="31" t="s">
        <v>16881</v>
      </c>
      <c r="B4160" s="45" t="s">
        <v>16888</v>
      </c>
      <c r="C4160" s="35" t="s">
        <v>16844</v>
      </c>
      <c r="D4160" s="32" t="s">
        <v>8327</v>
      </c>
      <c r="E4160" s="107">
        <v>18.149999999999999</v>
      </c>
      <c r="F4160" s="27" t="s">
        <v>8296</v>
      </c>
      <c r="G4160" s="31" t="s">
        <v>8146</v>
      </c>
      <c r="H4160" s="32" t="s">
        <v>9305</v>
      </c>
    </row>
    <row r="4161" spans="1:8" ht="17.25" customHeight="1">
      <c r="A4161" s="31" t="s">
        <v>16881</v>
      </c>
      <c r="B4161" s="45" t="s">
        <v>16888</v>
      </c>
      <c r="C4161" s="35" t="s">
        <v>16844</v>
      </c>
      <c r="D4161" s="32" t="s">
        <v>8328</v>
      </c>
      <c r="E4161" s="107">
        <v>10.733333333333333</v>
      </c>
      <c r="F4161" s="27" t="s">
        <v>8299</v>
      </c>
      <c r="G4161" s="31" t="s">
        <v>8146</v>
      </c>
      <c r="H4161" s="32" t="s">
        <v>9306</v>
      </c>
    </row>
    <row r="4162" spans="1:8" ht="17.25" customHeight="1">
      <c r="A4162" s="31" t="s">
        <v>16881</v>
      </c>
      <c r="B4162" s="45" t="s">
        <v>16888</v>
      </c>
      <c r="C4162" s="35" t="s">
        <v>16844</v>
      </c>
      <c r="D4162" s="32" t="s">
        <v>8329</v>
      </c>
      <c r="E4162" s="107">
        <v>17.366666666666667</v>
      </c>
      <c r="F4162" s="27" t="s">
        <v>8296</v>
      </c>
      <c r="G4162" s="31" t="s">
        <v>8146</v>
      </c>
      <c r="H4162" s="32" t="s">
        <v>9307</v>
      </c>
    </row>
    <row r="4163" spans="1:8" ht="17.25" customHeight="1">
      <c r="A4163" s="31" t="s">
        <v>16881</v>
      </c>
      <c r="B4163" s="45" t="s">
        <v>16888</v>
      </c>
      <c r="C4163" s="35" t="s">
        <v>16844</v>
      </c>
      <c r="D4163" s="32" t="s">
        <v>8330</v>
      </c>
      <c r="E4163" s="107">
        <v>9.8833333333333329</v>
      </c>
      <c r="F4163" s="27" t="s">
        <v>8299</v>
      </c>
      <c r="G4163" s="31" t="s">
        <v>8146</v>
      </c>
      <c r="H4163" s="32" t="s">
        <v>9308</v>
      </c>
    </row>
    <row r="4164" spans="1:8" ht="17.25" customHeight="1">
      <c r="A4164" s="31" t="s">
        <v>16881</v>
      </c>
      <c r="B4164" s="45" t="s">
        <v>16888</v>
      </c>
      <c r="C4164" s="35" t="s">
        <v>16844</v>
      </c>
      <c r="D4164" s="32" t="s">
        <v>8331</v>
      </c>
      <c r="E4164" s="107">
        <v>8.6166666666666671</v>
      </c>
      <c r="F4164" s="27" t="s">
        <v>8296</v>
      </c>
      <c r="G4164" s="31" t="s">
        <v>8146</v>
      </c>
      <c r="H4164" s="32" t="s">
        <v>9309</v>
      </c>
    </row>
    <row r="4165" spans="1:8" ht="17.25" customHeight="1">
      <c r="A4165" s="31" t="s">
        <v>16881</v>
      </c>
      <c r="B4165" s="45" t="s">
        <v>16888</v>
      </c>
      <c r="C4165" s="35" t="s">
        <v>16844</v>
      </c>
      <c r="D4165" s="32" t="s">
        <v>8332</v>
      </c>
      <c r="E4165" s="107">
        <v>14.466666666666667</v>
      </c>
      <c r="F4165" s="27" t="s">
        <v>8299</v>
      </c>
      <c r="G4165" s="31" t="s">
        <v>8146</v>
      </c>
      <c r="H4165" s="32" t="s">
        <v>9310</v>
      </c>
    </row>
    <row r="4166" spans="1:8" ht="17.25" customHeight="1">
      <c r="A4166" s="31" t="s">
        <v>16881</v>
      </c>
      <c r="B4166" s="45" t="s">
        <v>16888</v>
      </c>
      <c r="C4166" s="35" t="s">
        <v>16844</v>
      </c>
      <c r="D4166" s="32" t="s">
        <v>8333</v>
      </c>
      <c r="E4166" s="107">
        <v>12.183333333333334</v>
      </c>
      <c r="F4166" s="27" t="s">
        <v>8299</v>
      </c>
      <c r="G4166" s="31" t="s">
        <v>8146</v>
      </c>
      <c r="H4166" s="32" t="s">
        <v>9311</v>
      </c>
    </row>
    <row r="4167" spans="1:8" ht="17.25" customHeight="1">
      <c r="A4167" s="31" t="s">
        <v>16881</v>
      </c>
      <c r="B4167" s="45" t="s">
        <v>16888</v>
      </c>
      <c r="C4167" s="35" t="s">
        <v>16844</v>
      </c>
      <c r="D4167" s="32" t="s">
        <v>8334</v>
      </c>
      <c r="E4167" s="107">
        <v>8.6333333333333329</v>
      </c>
      <c r="F4167" s="27" t="s">
        <v>8296</v>
      </c>
      <c r="G4167" s="31" t="s">
        <v>8146</v>
      </c>
      <c r="H4167" s="32" t="s">
        <v>9312</v>
      </c>
    </row>
    <row r="4168" spans="1:8" ht="17.25" customHeight="1">
      <c r="A4168" s="31" t="s">
        <v>16881</v>
      </c>
      <c r="B4168" s="31" t="s">
        <v>24179</v>
      </c>
      <c r="C4168" s="35" t="s">
        <v>16845</v>
      </c>
      <c r="D4168" s="32" t="s">
        <v>8372</v>
      </c>
      <c r="E4168" s="107">
        <v>8.3166666666666664</v>
      </c>
      <c r="F4168" s="27" t="s">
        <v>8296</v>
      </c>
      <c r="G4168" s="31" t="s">
        <v>8146</v>
      </c>
      <c r="H4168" s="32" t="s">
        <v>13751</v>
      </c>
    </row>
    <row r="4169" spans="1:8" ht="17.25" customHeight="1">
      <c r="A4169" s="31" t="s">
        <v>16881</v>
      </c>
      <c r="B4169" s="31" t="s">
        <v>24179</v>
      </c>
      <c r="C4169" s="35" t="s">
        <v>16845</v>
      </c>
      <c r="D4169" s="32" t="s">
        <v>8373</v>
      </c>
      <c r="E4169" s="107">
        <v>12.516666666666667</v>
      </c>
      <c r="F4169" s="27" t="s">
        <v>8296</v>
      </c>
      <c r="G4169" s="31" t="s">
        <v>8146</v>
      </c>
      <c r="H4169" s="32" t="s">
        <v>13752</v>
      </c>
    </row>
    <row r="4170" spans="1:8" ht="17.25" customHeight="1">
      <c r="A4170" s="31" t="s">
        <v>16881</v>
      </c>
      <c r="B4170" s="31" t="s">
        <v>24179</v>
      </c>
      <c r="C4170" s="35" t="s">
        <v>16845</v>
      </c>
      <c r="D4170" s="32" t="s">
        <v>8374</v>
      </c>
      <c r="E4170" s="107">
        <v>8.4833333333333325</v>
      </c>
      <c r="F4170" s="27" t="s">
        <v>8296</v>
      </c>
      <c r="G4170" s="31" t="s">
        <v>8146</v>
      </c>
      <c r="H4170" s="32" t="s">
        <v>13753</v>
      </c>
    </row>
    <row r="4171" spans="1:8" ht="17.25" customHeight="1">
      <c r="A4171" s="31" t="s">
        <v>16881</v>
      </c>
      <c r="B4171" s="31" t="s">
        <v>24179</v>
      </c>
      <c r="C4171" s="35" t="s">
        <v>16845</v>
      </c>
      <c r="D4171" s="32" t="s">
        <v>8375</v>
      </c>
      <c r="E4171" s="107">
        <v>5.2333333333333334</v>
      </c>
      <c r="F4171" s="27" t="s">
        <v>8296</v>
      </c>
      <c r="G4171" s="31" t="s">
        <v>8146</v>
      </c>
      <c r="H4171" s="32" t="s">
        <v>13754</v>
      </c>
    </row>
    <row r="4172" spans="1:8" ht="17.25" customHeight="1">
      <c r="A4172" s="31" t="s">
        <v>16881</v>
      </c>
      <c r="B4172" s="31" t="s">
        <v>24179</v>
      </c>
      <c r="C4172" s="35" t="s">
        <v>16845</v>
      </c>
      <c r="D4172" s="32" t="s">
        <v>8376</v>
      </c>
      <c r="E4172" s="107">
        <v>8.5</v>
      </c>
      <c r="F4172" s="27" t="s">
        <v>8299</v>
      </c>
      <c r="G4172" s="31" t="s">
        <v>8146</v>
      </c>
      <c r="H4172" s="32" t="s">
        <v>13755</v>
      </c>
    </row>
    <row r="4173" spans="1:8" ht="17.25" customHeight="1">
      <c r="A4173" s="31" t="s">
        <v>16881</v>
      </c>
      <c r="B4173" s="31" t="s">
        <v>24179</v>
      </c>
      <c r="C4173" s="35" t="s">
        <v>16845</v>
      </c>
      <c r="D4173" s="32" t="s">
        <v>8377</v>
      </c>
      <c r="E4173" s="107">
        <v>11.633333333333333</v>
      </c>
      <c r="F4173" s="27" t="s">
        <v>8299</v>
      </c>
      <c r="G4173" s="31" t="s">
        <v>8146</v>
      </c>
      <c r="H4173" s="32" t="s">
        <v>13756</v>
      </c>
    </row>
    <row r="4174" spans="1:8" ht="17.25" customHeight="1">
      <c r="A4174" s="31" t="s">
        <v>16881</v>
      </c>
      <c r="B4174" s="31" t="s">
        <v>24179</v>
      </c>
      <c r="C4174" s="35" t="s">
        <v>16845</v>
      </c>
      <c r="D4174" s="32" t="s">
        <v>8378</v>
      </c>
      <c r="E4174" s="107">
        <v>7.6166666666666663</v>
      </c>
      <c r="F4174" s="27" t="s">
        <v>8296</v>
      </c>
      <c r="G4174" s="31" t="s">
        <v>8146</v>
      </c>
      <c r="H4174" s="32" t="s">
        <v>13757</v>
      </c>
    </row>
    <row r="4175" spans="1:8" ht="17.25" customHeight="1">
      <c r="A4175" s="31" t="s">
        <v>16881</v>
      </c>
      <c r="B4175" s="31" t="s">
        <v>24179</v>
      </c>
      <c r="C4175" s="35" t="s">
        <v>16845</v>
      </c>
      <c r="D4175" s="32" t="s">
        <v>8380</v>
      </c>
      <c r="E4175" s="107">
        <v>10.35</v>
      </c>
      <c r="F4175" s="27" t="s">
        <v>8296</v>
      </c>
      <c r="G4175" s="31" t="s">
        <v>8146</v>
      </c>
      <c r="H4175" s="32" t="s">
        <v>13758</v>
      </c>
    </row>
    <row r="4176" spans="1:8" ht="17.25" customHeight="1">
      <c r="A4176" s="31" t="s">
        <v>16881</v>
      </c>
      <c r="B4176" s="31" t="s">
        <v>24179</v>
      </c>
      <c r="C4176" s="35" t="s">
        <v>16845</v>
      </c>
      <c r="D4176" s="32" t="s">
        <v>8381</v>
      </c>
      <c r="E4176" s="107">
        <v>19.8</v>
      </c>
      <c r="F4176" s="27" t="s">
        <v>8299</v>
      </c>
      <c r="G4176" s="31" t="s">
        <v>8146</v>
      </c>
      <c r="H4176" s="32" t="s">
        <v>13759</v>
      </c>
    </row>
    <row r="4177" spans="1:8" ht="17.25" customHeight="1">
      <c r="A4177" s="31" t="s">
        <v>16881</v>
      </c>
      <c r="B4177" s="31" t="s">
        <v>24179</v>
      </c>
      <c r="C4177" s="35" t="s">
        <v>16845</v>
      </c>
      <c r="D4177" s="32" t="s">
        <v>8382</v>
      </c>
      <c r="E4177" s="107">
        <v>4.05</v>
      </c>
      <c r="F4177" s="27" t="s">
        <v>8296</v>
      </c>
      <c r="G4177" s="31" t="s">
        <v>8146</v>
      </c>
      <c r="H4177" s="32" t="s">
        <v>13760</v>
      </c>
    </row>
    <row r="4178" spans="1:8" ht="17.25" customHeight="1">
      <c r="A4178" s="31" t="s">
        <v>16881</v>
      </c>
      <c r="B4178" s="31" t="s">
        <v>24179</v>
      </c>
      <c r="C4178" s="35" t="s">
        <v>16845</v>
      </c>
      <c r="D4178" s="32" t="s">
        <v>8383</v>
      </c>
      <c r="E4178" s="107">
        <v>9.15</v>
      </c>
      <c r="F4178" s="27" t="s">
        <v>8296</v>
      </c>
      <c r="G4178" s="31" t="s">
        <v>8146</v>
      </c>
      <c r="H4178" s="32" t="s">
        <v>13761</v>
      </c>
    </row>
    <row r="4179" spans="1:8" ht="17.25" customHeight="1">
      <c r="A4179" s="31" t="s">
        <v>16881</v>
      </c>
      <c r="B4179" s="31" t="s">
        <v>24179</v>
      </c>
      <c r="C4179" s="35" t="s">
        <v>16845</v>
      </c>
      <c r="D4179" s="32" t="s">
        <v>8384</v>
      </c>
      <c r="E4179" s="107">
        <v>8.8666666666666671</v>
      </c>
      <c r="F4179" s="27" t="s">
        <v>8299</v>
      </c>
      <c r="G4179" s="31" t="s">
        <v>8146</v>
      </c>
      <c r="H4179" s="32" t="s">
        <v>13762</v>
      </c>
    </row>
    <row r="4180" spans="1:8" ht="17.25" customHeight="1">
      <c r="A4180" s="31" t="s">
        <v>16881</v>
      </c>
      <c r="B4180" s="45" t="s">
        <v>24180</v>
      </c>
      <c r="C4180" s="35" t="s">
        <v>16846</v>
      </c>
      <c r="D4180" s="32" t="s">
        <v>8335</v>
      </c>
      <c r="E4180" s="107">
        <v>18.016666666666666</v>
      </c>
      <c r="F4180" s="27" t="s">
        <v>8296</v>
      </c>
      <c r="G4180" s="31" t="s">
        <v>8146</v>
      </c>
      <c r="H4180" s="32" t="s">
        <v>13763</v>
      </c>
    </row>
    <row r="4181" spans="1:8" ht="17.25" customHeight="1">
      <c r="A4181" s="31" t="s">
        <v>16881</v>
      </c>
      <c r="B4181" s="45" t="s">
        <v>24180</v>
      </c>
      <c r="C4181" s="35" t="s">
        <v>16846</v>
      </c>
      <c r="D4181" s="32" t="s">
        <v>8336</v>
      </c>
      <c r="E4181" s="107">
        <v>13.6</v>
      </c>
      <c r="F4181" s="27" t="s">
        <v>8296</v>
      </c>
      <c r="G4181" s="31" t="s">
        <v>8146</v>
      </c>
      <c r="H4181" s="32" t="s">
        <v>13764</v>
      </c>
    </row>
    <row r="4182" spans="1:8" ht="17.25" customHeight="1">
      <c r="A4182" s="31" t="s">
        <v>16881</v>
      </c>
      <c r="B4182" s="45" t="s">
        <v>24180</v>
      </c>
      <c r="C4182" s="35" t="s">
        <v>16846</v>
      </c>
      <c r="D4182" s="32" t="s">
        <v>8337</v>
      </c>
      <c r="E4182" s="107">
        <v>13.25</v>
      </c>
      <c r="F4182" s="27" t="s">
        <v>8296</v>
      </c>
      <c r="G4182" s="31" t="s">
        <v>8146</v>
      </c>
      <c r="H4182" s="32" t="s">
        <v>13765</v>
      </c>
    </row>
    <row r="4183" spans="1:8" ht="17.25" customHeight="1">
      <c r="A4183" s="31" t="s">
        <v>16881</v>
      </c>
      <c r="B4183" s="45" t="s">
        <v>24180</v>
      </c>
      <c r="C4183" s="35" t="s">
        <v>16846</v>
      </c>
      <c r="D4183" s="32" t="s">
        <v>8338</v>
      </c>
      <c r="E4183" s="107">
        <v>12.883333333333333</v>
      </c>
      <c r="F4183" s="27" t="s">
        <v>8296</v>
      </c>
      <c r="G4183" s="31" t="s">
        <v>8146</v>
      </c>
      <c r="H4183" s="32" t="s">
        <v>13766</v>
      </c>
    </row>
    <row r="4184" spans="1:8" ht="17.25" customHeight="1">
      <c r="A4184" s="31" t="s">
        <v>16881</v>
      </c>
      <c r="B4184" s="45" t="s">
        <v>24180</v>
      </c>
      <c r="C4184" s="35" t="s">
        <v>16846</v>
      </c>
      <c r="D4184" s="32" t="s">
        <v>8339</v>
      </c>
      <c r="E4184" s="107">
        <v>14.6</v>
      </c>
      <c r="F4184" s="27" t="s">
        <v>8296</v>
      </c>
      <c r="G4184" s="31" t="s">
        <v>8146</v>
      </c>
      <c r="H4184" s="32" t="s">
        <v>13767</v>
      </c>
    </row>
    <row r="4185" spans="1:8" ht="17.25" customHeight="1">
      <c r="A4185" s="31" t="s">
        <v>16881</v>
      </c>
      <c r="B4185" s="45" t="s">
        <v>24180</v>
      </c>
      <c r="C4185" s="35" t="s">
        <v>16846</v>
      </c>
      <c r="D4185" s="32" t="s">
        <v>8340</v>
      </c>
      <c r="E4185" s="107">
        <v>15.016666666666667</v>
      </c>
      <c r="F4185" s="27" t="s">
        <v>8296</v>
      </c>
      <c r="G4185" s="31" t="s">
        <v>8146</v>
      </c>
      <c r="H4185" s="32" t="s">
        <v>13768</v>
      </c>
    </row>
    <row r="4186" spans="1:8" ht="17.25" customHeight="1">
      <c r="A4186" s="31" t="s">
        <v>16881</v>
      </c>
      <c r="B4186" s="45" t="s">
        <v>24180</v>
      </c>
      <c r="C4186" s="35" t="s">
        <v>16846</v>
      </c>
      <c r="D4186" s="32" t="s">
        <v>8341</v>
      </c>
      <c r="E4186" s="107">
        <v>18.350000000000001</v>
      </c>
      <c r="F4186" s="27" t="s">
        <v>8296</v>
      </c>
      <c r="G4186" s="31" t="s">
        <v>8146</v>
      </c>
      <c r="H4186" s="32" t="s">
        <v>13769</v>
      </c>
    </row>
    <row r="4187" spans="1:8" ht="17.25" customHeight="1">
      <c r="A4187" s="31" t="s">
        <v>16881</v>
      </c>
      <c r="B4187" s="45" t="s">
        <v>24180</v>
      </c>
      <c r="C4187" s="35" t="s">
        <v>16846</v>
      </c>
      <c r="D4187" s="32" t="s">
        <v>8342</v>
      </c>
      <c r="E4187" s="107">
        <v>14.666666666666666</v>
      </c>
      <c r="F4187" s="27" t="s">
        <v>8296</v>
      </c>
      <c r="G4187" s="31" t="s">
        <v>8146</v>
      </c>
      <c r="H4187" s="32" t="s">
        <v>13770</v>
      </c>
    </row>
    <row r="4188" spans="1:8" ht="17.25" customHeight="1">
      <c r="A4188" s="31" t="s">
        <v>16881</v>
      </c>
      <c r="B4188" s="45" t="s">
        <v>24180</v>
      </c>
      <c r="C4188" s="35" t="s">
        <v>16846</v>
      </c>
      <c r="D4188" s="32" t="s">
        <v>8343</v>
      </c>
      <c r="E4188" s="107">
        <v>18.166666666666668</v>
      </c>
      <c r="F4188" s="27" t="s">
        <v>8296</v>
      </c>
      <c r="G4188" s="31" t="s">
        <v>8146</v>
      </c>
      <c r="H4188" s="32" t="s">
        <v>13771</v>
      </c>
    </row>
    <row r="4189" spans="1:8" ht="17.25" customHeight="1">
      <c r="A4189" s="31" t="s">
        <v>16881</v>
      </c>
      <c r="B4189" s="45" t="s">
        <v>24180</v>
      </c>
      <c r="C4189" s="35" t="s">
        <v>16846</v>
      </c>
      <c r="D4189" s="32" t="s">
        <v>8344</v>
      </c>
      <c r="E4189" s="107">
        <v>16.183333333333334</v>
      </c>
      <c r="F4189" s="27" t="s">
        <v>8299</v>
      </c>
      <c r="G4189" s="31" t="s">
        <v>8146</v>
      </c>
      <c r="H4189" s="32" t="s">
        <v>13772</v>
      </c>
    </row>
    <row r="4190" spans="1:8" ht="17.25" customHeight="1">
      <c r="A4190" s="31" t="s">
        <v>16881</v>
      </c>
      <c r="B4190" s="45" t="s">
        <v>24180</v>
      </c>
      <c r="C4190" s="35" t="s">
        <v>16846</v>
      </c>
      <c r="D4190" s="32" t="s">
        <v>8345</v>
      </c>
      <c r="E4190" s="107">
        <v>14.716666666666667</v>
      </c>
      <c r="F4190" s="27" t="s">
        <v>8296</v>
      </c>
      <c r="G4190" s="31" t="s">
        <v>8146</v>
      </c>
      <c r="H4190" s="32" t="s">
        <v>13773</v>
      </c>
    </row>
    <row r="4191" spans="1:8" ht="17.25" customHeight="1">
      <c r="A4191" s="31" t="s">
        <v>16881</v>
      </c>
      <c r="B4191" s="45" t="s">
        <v>24180</v>
      </c>
      <c r="C4191" s="35" t="s">
        <v>16846</v>
      </c>
      <c r="D4191" s="32" t="s">
        <v>8346</v>
      </c>
      <c r="E4191" s="107">
        <v>16.383333333333333</v>
      </c>
      <c r="F4191" s="27" t="s">
        <v>8296</v>
      </c>
      <c r="G4191" s="31" t="s">
        <v>8146</v>
      </c>
      <c r="H4191" s="32" t="s">
        <v>13774</v>
      </c>
    </row>
    <row r="4192" spans="1:8" ht="17.25" customHeight="1">
      <c r="A4192" s="31" t="s">
        <v>16881</v>
      </c>
      <c r="B4192" s="45" t="s">
        <v>24180</v>
      </c>
      <c r="C4192" s="35" t="s">
        <v>16846</v>
      </c>
      <c r="D4192" s="32" t="s">
        <v>8347</v>
      </c>
      <c r="E4192" s="107">
        <v>18.149999999999999</v>
      </c>
      <c r="F4192" s="27" t="s">
        <v>8296</v>
      </c>
      <c r="G4192" s="31" t="s">
        <v>8146</v>
      </c>
      <c r="H4192" s="32" t="s">
        <v>13775</v>
      </c>
    </row>
    <row r="4193" spans="1:8" ht="17.25" customHeight="1">
      <c r="A4193" s="31" t="s">
        <v>16881</v>
      </c>
      <c r="B4193" s="31" t="s">
        <v>24179</v>
      </c>
      <c r="C4193" s="35" t="s">
        <v>17087</v>
      </c>
      <c r="D4193" s="32" t="s">
        <v>8356</v>
      </c>
      <c r="E4193" s="107">
        <v>6.05</v>
      </c>
      <c r="F4193" s="27" t="s">
        <v>8296</v>
      </c>
      <c r="G4193" s="31" t="s">
        <v>8146</v>
      </c>
      <c r="H4193" s="32" t="s">
        <v>13776</v>
      </c>
    </row>
    <row r="4194" spans="1:8" ht="17.25" customHeight="1">
      <c r="A4194" s="31" t="s">
        <v>16881</v>
      </c>
      <c r="B4194" s="31" t="s">
        <v>24179</v>
      </c>
      <c r="C4194" s="35" t="s">
        <v>16847</v>
      </c>
      <c r="D4194" s="32" t="s">
        <v>8357</v>
      </c>
      <c r="E4194" s="107">
        <v>18.033333333333335</v>
      </c>
      <c r="F4194" s="27" t="s">
        <v>8296</v>
      </c>
      <c r="G4194" s="31" t="s">
        <v>8146</v>
      </c>
      <c r="H4194" s="32" t="s">
        <v>13777</v>
      </c>
    </row>
    <row r="4195" spans="1:8" ht="17.25" customHeight="1">
      <c r="A4195" s="31" t="s">
        <v>16881</v>
      </c>
      <c r="B4195" s="31" t="s">
        <v>24179</v>
      </c>
      <c r="C4195" s="35" t="s">
        <v>16847</v>
      </c>
      <c r="D4195" s="32" t="s">
        <v>8358</v>
      </c>
      <c r="E4195" s="107">
        <v>13.733333333333333</v>
      </c>
      <c r="F4195" s="27" t="s">
        <v>8299</v>
      </c>
      <c r="G4195" s="31" t="s">
        <v>8146</v>
      </c>
      <c r="H4195" s="32" t="s">
        <v>13778</v>
      </c>
    </row>
    <row r="4196" spans="1:8" ht="17.25" customHeight="1">
      <c r="A4196" s="31" t="s">
        <v>16881</v>
      </c>
      <c r="B4196" s="31" t="s">
        <v>24179</v>
      </c>
      <c r="C4196" s="35" t="s">
        <v>16847</v>
      </c>
      <c r="D4196" s="32" t="s">
        <v>8359</v>
      </c>
      <c r="E4196" s="107">
        <v>10.733333333333333</v>
      </c>
      <c r="F4196" s="27" t="s">
        <v>8296</v>
      </c>
      <c r="G4196" s="31" t="s">
        <v>8146</v>
      </c>
      <c r="H4196" s="32" t="s">
        <v>13779</v>
      </c>
    </row>
    <row r="4197" spans="1:8" ht="17.25" customHeight="1">
      <c r="A4197" s="31" t="s">
        <v>16881</v>
      </c>
      <c r="B4197" s="31" t="s">
        <v>24179</v>
      </c>
      <c r="C4197" s="35" t="s">
        <v>16847</v>
      </c>
      <c r="D4197" s="32" t="s">
        <v>8360</v>
      </c>
      <c r="E4197" s="107">
        <v>7.1166666666666663</v>
      </c>
      <c r="F4197" s="27" t="s">
        <v>8364</v>
      </c>
      <c r="G4197" s="31" t="s">
        <v>8146</v>
      </c>
      <c r="H4197" s="32" t="s">
        <v>13780</v>
      </c>
    </row>
    <row r="4198" spans="1:8" ht="17.25" customHeight="1">
      <c r="A4198" s="31" t="s">
        <v>16881</v>
      </c>
      <c r="B4198" s="31" t="s">
        <v>24179</v>
      </c>
      <c r="C4198" s="35" t="s">
        <v>16847</v>
      </c>
      <c r="D4198" s="32" t="s">
        <v>8361</v>
      </c>
      <c r="E4198" s="107">
        <v>6.05</v>
      </c>
      <c r="F4198" s="27" t="s">
        <v>8299</v>
      </c>
      <c r="G4198" s="31" t="s">
        <v>8146</v>
      </c>
      <c r="H4198" s="32" t="s">
        <v>13781</v>
      </c>
    </row>
    <row r="4199" spans="1:8" ht="17.25" customHeight="1">
      <c r="A4199" s="31" t="s">
        <v>16881</v>
      </c>
      <c r="B4199" s="31" t="s">
        <v>24179</v>
      </c>
      <c r="C4199" s="35" t="s">
        <v>16847</v>
      </c>
      <c r="D4199" s="32" t="s">
        <v>8362</v>
      </c>
      <c r="E4199" s="107">
        <v>4.45</v>
      </c>
      <c r="F4199" s="27" t="s">
        <v>8364</v>
      </c>
      <c r="G4199" s="31" t="s">
        <v>8146</v>
      </c>
      <c r="H4199" s="32" t="s">
        <v>13782</v>
      </c>
    </row>
    <row r="4200" spans="1:8" ht="17.25" customHeight="1">
      <c r="A4200" s="31" t="s">
        <v>16881</v>
      </c>
      <c r="B4200" s="31" t="s">
        <v>24179</v>
      </c>
      <c r="C4200" s="35" t="s">
        <v>16847</v>
      </c>
      <c r="D4200" s="32" t="s">
        <v>8363</v>
      </c>
      <c r="E4200" s="107">
        <v>8.6666666666666661</v>
      </c>
      <c r="F4200" s="27" t="s">
        <v>8299</v>
      </c>
      <c r="G4200" s="31" t="s">
        <v>8146</v>
      </c>
      <c r="H4200" s="32" t="s">
        <v>13783</v>
      </c>
    </row>
    <row r="4201" spans="1:8" ht="17.25" customHeight="1">
      <c r="A4201" s="31" t="s">
        <v>16881</v>
      </c>
      <c r="B4201" s="31" t="s">
        <v>24179</v>
      </c>
      <c r="C4201" s="35" t="s">
        <v>16847</v>
      </c>
      <c r="D4201" s="32" t="s">
        <v>8365</v>
      </c>
      <c r="E4201" s="107">
        <v>7.8166666666666664</v>
      </c>
      <c r="F4201" s="27" t="s">
        <v>8364</v>
      </c>
      <c r="G4201" s="31" t="s">
        <v>8146</v>
      </c>
      <c r="H4201" s="32" t="s">
        <v>13784</v>
      </c>
    </row>
    <row r="4202" spans="1:8" ht="17.25" customHeight="1">
      <c r="A4202" s="31" t="s">
        <v>16881</v>
      </c>
      <c r="B4202" s="31" t="s">
        <v>24179</v>
      </c>
      <c r="C4202" s="35" t="s">
        <v>16847</v>
      </c>
      <c r="D4202" s="32" t="s">
        <v>8366</v>
      </c>
      <c r="E4202" s="107">
        <v>18.95</v>
      </c>
      <c r="F4202" s="27" t="s">
        <v>8370</v>
      </c>
      <c r="G4202" s="31" t="s">
        <v>8146</v>
      </c>
      <c r="H4202" s="32" t="s">
        <v>13785</v>
      </c>
    </row>
    <row r="4203" spans="1:8" ht="17.25" customHeight="1">
      <c r="A4203" s="31" t="s">
        <v>16881</v>
      </c>
      <c r="B4203" s="31" t="s">
        <v>24179</v>
      </c>
      <c r="C4203" s="35" t="s">
        <v>16847</v>
      </c>
      <c r="D4203" s="32" t="s">
        <v>8367</v>
      </c>
      <c r="E4203" s="107">
        <v>9.5500000000000007</v>
      </c>
      <c r="F4203" s="27" t="s">
        <v>8370</v>
      </c>
      <c r="G4203" s="31" t="s">
        <v>8146</v>
      </c>
      <c r="H4203" s="32" t="s">
        <v>13786</v>
      </c>
    </row>
    <row r="4204" spans="1:8" ht="17.25" customHeight="1">
      <c r="A4204" s="31" t="s">
        <v>16881</v>
      </c>
      <c r="B4204" s="31" t="s">
        <v>24179</v>
      </c>
      <c r="C4204" s="35" t="s">
        <v>16847</v>
      </c>
      <c r="D4204" s="32" t="s">
        <v>8368</v>
      </c>
      <c r="E4204" s="107">
        <v>8.0666666666666664</v>
      </c>
      <c r="F4204" s="27" t="s">
        <v>8370</v>
      </c>
      <c r="G4204" s="31" t="s">
        <v>8146</v>
      </c>
      <c r="H4204" s="32" t="s">
        <v>13787</v>
      </c>
    </row>
    <row r="4205" spans="1:8" ht="17.25" customHeight="1">
      <c r="A4205" s="31" t="s">
        <v>16881</v>
      </c>
      <c r="B4205" s="31" t="s">
        <v>24179</v>
      </c>
      <c r="C4205" s="35" t="s">
        <v>16847</v>
      </c>
      <c r="D4205" s="32" t="s">
        <v>8369</v>
      </c>
      <c r="E4205" s="107">
        <v>7.666666666666667</v>
      </c>
      <c r="F4205" s="27" t="s">
        <v>8299</v>
      </c>
      <c r="G4205" s="31" t="s">
        <v>8146</v>
      </c>
      <c r="H4205" s="32" t="s">
        <v>13788</v>
      </c>
    </row>
    <row r="4206" spans="1:8" ht="17.25" customHeight="1">
      <c r="A4206" s="31" t="s">
        <v>16881</v>
      </c>
      <c r="B4206" s="31" t="s">
        <v>24179</v>
      </c>
      <c r="C4206" s="35" t="s">
        <v>16847</v>
      </c>
      <c r="D4206" s="32" t="s">
        <v>8371</v>
      </c>
      <c r="E4206" s="107">
        <v>9.4833333333333325</v>
      </c>
      <c r="F4206" s="27" t="s">
        <v>8299</v>
      </c>
      <c r="G4206" s="31" t="s">
        <v>8146</v>
      </c>
      <c r="H4206" s="32" t="s">
        <v>13789</v>
      </c>
    </row>
    <row r="4207" spans="1:8" ht="17.25" customHeight="1">
      <c r="A4207" s="31" t="s">
        <v>16881</v>
      </c>
      <c r="B4207" s="45" t="s">
        <v>24180</v>
      </c>
      <c r="C4207" s="35" t="s">
        <v>16848</v>
      </c>
      <c r="D4207" s="32" t="s">
        <v>8348</v>
      </c>
      <c r="E4207" s="107">
        <v>11.533333333333333</v>
      </c>
      <c r="F4207" s="27" t="s">
        <v>8299</v>
      </c>
      <c r="G4207" s="31" t="s">
        <v>8146</v>
      </c>
      <c r="H4207" s="32" t="s">
        <v>13790</v>
      </c>
    </row>
    <row r="4208" spans="1:8" ht="17.25" customHeight="1">
      <c r="A4208" s="31" t="s">
        <v>16881</v>
      </c>
      <c r="B4208" s="45" t="s">
        <v>24180</v>
      </c>
      <c r="C4208" s="35" t="s">
        <v>16848</v>
      </c>
      <c r="D4208" s="32" t="s">
        <v>8349</v>
      </c>
      <c r="E4208" s="107">
        <v>6.2833333333333332</v>
      </c>
      <c r="F4208" s="27" t="s">
        <v>8370</v>
      </c>
      <c r="G4208" s="31" t="s">
        <v>8146</v>
      </c>
      <c r="H4208" s="32" t="s">
        <v>13791</v>
      </c>
    </row>
    <row r="4209" spans="1:8" ht="17.25" customHeight="1">
      <c r="A4209" s="31" t="s">
        <v>16881</v>
      </c>
      <c r="B4209" s="45" t="s">
        <v>24180</v>
      </c>
      <c r="C4209" s="35" t="s">
        <v>16848</v>
      </c>
      <c r="D4209" s="32" t="s">
        <v>8350</v>
      </c>
      <c r="E4209" s="107">
        <v>8.9666666666666668</v>
      </c>
      <c r="F4209" s="27" t="s">
        <v>8299</v>
      </c>
      <c r="G4209" s="31" t="s">
        <v>8146</v>
      </c>
      <c r="H4209" s="32" t="s">
        <v>13792</v>
      </c>
    </row>
    <row r="4210" spans="1:8" ht="17.25" customHeight="1">
      <c r="A4210" s="31" t="s">
        <v>16881</v>
      </c>
      <c r="B4210" s="45" t="s">
        <v>24180</v>
      </c>
      <c r="C4210" s="35" t="s">
        <v>16848</v>
      </c>
      <c r="D4210" s="32" t="s">
        <v>8351</v>
      </c>
      <c r="E4210" s="107">
        <v>16.5</v>
      </c>
      <c r="F4210" s="27" t="s">
        <v>8379</v>
      </c>
      <c r="G4210" s="31" t="s">
        <v>8146</v>
      </c>
      <c r="H4210" s="32" t="s">
        <v>13793</v>
      </c>
    </row>
    <row r="4211" spans="1:8" ht="17.25" customHeight="1">
      <c r="A4211" s="31" t="s">
        <v>16881</v>
      </c>
      <c r="B4211" s="45" t="s">
        <v>24180</v>
      </c>
      <c r="C4211" s="35" t="s">
        <v>16848</v>
      </c>
      <c r="D4211" s="32" t="s">
        <v>8352</v>
      </c>
      <c r="E4211" s="107">
        <v>14.016666666666667</v>
      </c>
      <c r="F4211" s="27" t="s">
        <v>8299</v>
      </c>
      <c r="G4211" s="31" t="s">
        <v>8146</v>
      </c>
      <c r="H4211" s="32" t="s">
        <v>13794</v>
      </c>
    </row>
    <row r="4212" spans="1:8" ht="17.25" customHeight="1">
      <c r="A4212" s="31" t="s">
        <v>16881</v>
      </c>
      <c r="B4212" s="45" t="s">
        <v>24180</v>
      </c>
      <c r="C4212" s="35" t="s">
        <v>16848</v>
      </c>
      <c r="D4212" s="32" t="s">
        <v>8353</v>
      </c>
      <c r="E4212" s="107">
        <v>9.6833333333333336</v>
      </c>
      <c r="F4212" s="27" t="s">
        <v>8299</v>
      </c>
      <c r="G4212" s="31" t="s">
        <v>8146</v>
      </c>
      <c r="H4212" s="32" t="s">
        <v>13795</v>
      </c>
    </row>
    <row r="4213" spans="1:8" ht="17.25" customHeight="1">
      <c r="A4213" s="31" t="s">
        <v>16881</v>
      </c>
      <c r="B4213" s="45" t="s">
        <v>24180</v>
      </c>
      <c r="C4213" s="35" t="s">
        <v>16848</v>
      </c>
      <c r="D4213" s="32" t="s">
        <v>8354</v>
      </c>
      <c r="E4213" s="107">
        <v>8.3000000000000007</v>
      </c>
      <c r="F4213" s="27" t="s">
        <v>8379</v>
      </c>
      <c r="G4213" s="31" t="s">
        <v>8146</v>
      </c>
      <c r="H4213" s="32" t="s">
        <v>13796</v>
      </c>
    </row>
    <row r="4214" spans="1:8" ht="17.25" customHeight="1">
      <c r="A4214" s="31" t="s">
        <v>16881</v>
      </c>
      <c r="B4214" s="45" t="s">
        <v>24180</v>
      </c>
      <c r="C4214" s="35" t="s">
        <v>16848</v>
      </c>
      <c r="D4214" s="32" t="s">
        <v>8355</v>
      </c>
      <c r="E4214" s="107">
        <v>9.85</v>
      </c>
      <c r="F4214" s="27" t="s">
        <v>8379</v>
      </c>
      <c r="G4214" s="31" t="s">
        <v>8146</v>
      </c>
      <c r="H4214" s="32" t="s">
        <v>13797</v>
      </c>
    </row>
    <row r="4215" spans="1:8" ht="17.25" customHeight="1">
      <c r="A4215" s="31" t="s">
        <v>16881</v>
      </c>
      <c r="B4215" s="45" t="s">
        <v>16889</v>
      </c>
      <c r="C4215" s="35" t="s">
        <v>16849</v>
      </c>
      <c r="D4215" s="32" t="s">
        <v>8385</v>
      </c>
      <c r="E4215" s="107">
        <v>14.133333333333333</v>
      </c>
      <c r="F4215" s="27" t="s">
        <v>8299</v>
      </c>
      <c r="G4215" s="31" t="s">
        <v>8146</v>
      </c>
      <c r="H4215" s="32" t="s">
        <v>13798</v>
      </c>
    </row>
    <row r="4216" spans="1:8" ht="17.25" customHeight="1">
      <c r="A4216" s="31" t="s">
        <v>16881</v>
      </c>
      <c r="B4216" s="45" t="s">
        <v>16889</v>
      </c>
      <c r="C4216" s="35" t="s">
        <v>16849</v>
      </c>
      <c r="D4216" s="32" t="s">
        <v>8386</v>
      </c>
      <c r="E4216" s="107">
        <v>15.3</v>
      </c>
      <c r="F4216" s="27" t="s">
        <v>8379</v>
      </c>
      <c r="G4216" s="31" t="s">
        <v>8146</v>
      </c>
      <c r="H4216" s="32" t="s">
        <v>13799</v>
      </c>
    </row>
    <row r="4217" spans="1:8" ht="17.25" customHeight="1">
      <c r="A4217" s="31" t="s">
        <v>16881</v>
      </c>
      <c r="B4217" s="45" t="s">
        <v>16889</v>
      </c>
      <c r="C4217" s="35" t="s">
        <v>16849</v>
      </c>
      <c r="D4217" s="32" t="s">
        <v>8387</v>
      </c>
      <c r="E4217" s="107">
        <v>21.283333333333335</v>
      </c>
      <c r="F4217" s="27" t="s">
        <v>8379</v>
      </c>
      <c r="G4217" s="31" t="s">
        <v>8146</v>
      </c>
      <c r="H4217" s="32" t="s">
        <v>13800</v>
      </c>
    </row>
    <row r="4218" spans="1:8" ht="17.25" customHeight="1">
      <c r="A4218" s="31" t="s">
        <v>16881</v>
      </c>
      <c r="B4218" s="45" t="s">
        <v>16889</v>
      </c>
      <c r="C4218" s="35" t="s">
        <v>16849</v>
      </c>
      <c r="D4218" s="32" t="s">
        <v>8388</v>
      </c>
      <c r="E4218" s="107">
        <v>21.283333333333335</v>
      </c>
      <c r="F4218" s="27" t="s">
        <v>8379</v>
      </c>
      <c r="G4218" s="31" t="s">
        <v>8146</v>
      </c>
      <c r="H4218" s="32" t="s">
        <v>13801</v>
      </c>
    </row>
    <row r="4219" spans="1:8" ht="17.25" customHeight="1">
      <c r="A4219" s="31" t="s">
        <v>16881</v>
      </c>
      <c r="B4219" s="45" t="s">
        <v>16889</v>
      </c>
      <c r="C4219" s="35" t="s">
        <v>16849</v>
      </c>
      <c r="D4219" s="32" t="s">
        <v>8389</v>
      </c>
      <c r="E4219" s="107">
        <v>11.433333333333334</v>
      </c>
      <c r="F4219" s="27" t="s">
        <v>8299</v>
      </c>
      <c r="G4219" s="31" t="s">
        <v>8146</v>
      </c>
      <c r="H4219" s="32" t="s">
        <v>13802</v>
      </c>
    </row>
    <row r="4220" spans="1:8" ht="17.25" customHeight="1">
      <c r="A4220" s="31" t="s">
        <v>16881</v>
      </c>
      <c r="B4220" s="45" t="s">
        <v>16889</v>
      </c>
      <c r="C4220" s="35" t="s">
        <v>16849</v>
      </c>
      <c r="D4220" s="32" t="s">
        <v>8390</v>
      </c>
      <c r="E4220" s="107">
        <v>21.866666666666667</v>
      </c>
      <c r="F4220" s="27" t="s">
        <v>8379</v>
      </c>
      <c r="G4220" s="31" t="s">
        <v>8146</v>
      </c>
      <c r="H4220" s="32" t="s">
        <v>13803</v>
      </c>
    </row>
    <row r="4221" spans="1:8" ht="17.25" customHeight="1">
      <c r="A4221" s="31" t="s">
        <v>16881</v>
      </c>
      <c r="B4221" s="45" t="s">
        <v>16889</v>
      </c>
      <c r="C4221" s="35" t="s">
        <v>16849</v>
      </c>
      <c r="D4221" s="32" t="s">
        <v>8391</v>
      </c>
      <c r="E4221" s="107">
        <v>23.6</v>
      </c>
      <c r="F4221" s="27" t="s">
        <v>8379</v>
      </c>
      <c r="G4221" s="31" t="s">
        <v>8146</v>
      </c>
      <c r="H4221" s="32" t="s">
        <v>13804</v>
      </c>
    </row>
    <row r="4222" spans="1:8" ht="17.25" customHeight="1">
      <c r="A4222" s="68" t="s">
        <v>13</v>
      </c>
      <c r="B4222" s="94" t="s">
        <v>9359</v>
      </c>
      <c r="C4222" s="94" t="s">
        <v>17088</v>
      </c>
      <c r="D4222" s="32" t="s">
        <v>17658</v>
      </c>
      <c r="E4222" s="107">
        <v>32.06666666666667</v>
      </c>
      <c r="F4222" s="27" t="s">
        <v>8299</v>
      </c>
      <c r="G4222" s="94" t="s">
        <v>15</v>
      </c>
      <c r="H4222" s="32" t="s">
        <v>24203</v>
      </c>
    </row>
    <row r="4223" spans="1:8" ht="17.25" customHeight="1">
      <c r="A4223" s="68" t="s">
        <v>13</v>
      </c>
      <c r="B4223" s="94" t="s">
        <v>9359</v>
      </c>
      <c r="C4223" s="94" t="s">
        <v>17088</v>
      </c>
      <c r="D4223" s="32" t="s">
        <v>17659</v>
      </c>
      <c r="E4223" s="107">
        <v>29.716666666666665</v>
      </c>
      <c r="F4223" s="27" t="s">
        <v>8379</v>
      </c>
      <c r="G4223" s="94" t="s">
        <v>15</v>
      </c>
      <c r="H4223" s="32" t="s">
        <v>24204</v>
      </c>
    </row>
    <row r="4224" spans="1:8" ht="17.25" customHeight="1">
      <c r="A4224" s="68" t="s">
        <v>13</v>
      </c>
      <c r="B4224" s="94" t="s">
        <v>9359</v>
      </c>
      <c r="C4224" s="94" t="s">
        <v>17088</v>
      </c>
      <c r="D4224" s="32" t="s">
        <v>17660</v>
      </c>
      <c r="E4224" s="107">
        <v>28.433333333333334</v>
      </c>
      <c r="F4224" s="27" t="s">
        <v>8379</v>
      </c>
      <c r="G4224" s="94" t="s">
        <v>15</v>
      </c>
      <c r="H4224" s="32" t="s">
        <v>24205</v>
      </c>
    </row>
    <row r="4225" spans="1:8" ht="17.25" customHeight="1">
      <c r="A4225" s="68" t="s">
        <v>13</v>
      </c>
      <c r="B4225" s="94" t="s">
        <v>9359</v>
      </c>
      <c r="C4225" s="94" t="s">
        <v>17088</v>
      </c>
      <c r="D4225" s="32" t="s">
        <v>17661</v>
      </c>
      <c r="E4225" s="107">
        <v>26.8</v>
      </c>
      <c r="F4225" s="27" t="s">
        <v>8379</v>
      </c>
      <c r="G4225" s="94" t="s">
        <v>15</v>
      </c>
      <c r="H4225" s="32" t="s">
        <v>24206</v>
      </c>
    </row>
    <row r="4226" spans="1:8" ht="17.25" customHeight="1">
      <c r="A4226" s="68" t="s">
        <v>13</v>
      </c>
      <c r="B4226" s="94" t="s">
        <v>9359</v>
      </c>
      <c r="C4226" s="94" t="s">
        <v>17088</v>
      </c>
      <c r="D4226" s="32" t="s">
        <v>17662</v>
      </c>
      <c r="E4226" s="107">
        <v>31.883333333333333</v>
      </c>
      <c r="F4226" s="27" t="s">
        <v>8379</v>
      </c>
      <c r="G4226" s="94" t="s">
        <v>15</v>
      </c>
      <c r="H4226" s="32" t="s">
        <v>24207</v>
      </c>
    </row>
    <row r="4227" spans="1:8" ht="17.25" customHeight="1">
      <c r="A4227" s="68" t="s">
        <v>13</v>
      </c>
      <c r="B4227" s="94" t="s">
        <v>9359</v>
      </c>
      <c r="C4227" s="94" t="s">
        <v>17088</v>
      </c>
      <c r="D4227" s="32" t="s">
        <v>17663</v>
      </c>
      <c r="E4227" s="107">
        <v>26.85</v>
      </c>
      <c r="F4227" s="27" t="s">
        <v>8379</v>
      </c>
      <c r="G4227" s="94" t="s">
        <v>15</v>
      </c>
      <c r="H4227" s="32" t="s">
        <v>24208</v>
      </c>
    </row>
    <row r="4228" spans="1:8" ht="17.25" customHeight="1">
      <c r="A4228" s="68" t="s">
        <v>13</v>
      </c>
      <c r="B4228" s="94" t="s">
        <v>9359</v>
      </c>
      <c r="C4228" s="94" t="s">
        <v>17088</v>
      </c>
      <c r="D4228" s="32" t="s">
        <v>17664</v>
      </c>
      <c r="E4228" s="107">
        <v>27.833333333333332</v>
      </c>
      <c r="F4228" s="27" t="s">
        <v>8379</v>
      </c>
      <c r="G4228" s="94" t="s">
        <v>15</v>
      </c>
      <c r="H4228" s="32" t="s">
        <v>24209</v>
      </c>
    </row>
    <row r="4229" spans="1:8" ht="17.25" customHeight="1">
      <c r="A4229" s="68" t="s">
        <v>13</v>
      </c>
      <c r="B4229" s="94" t="s">
        <v>9359</v>
      </c>
      <c r="C4229" s="94" t="s">
        <v>17088</v>
      </c>
      <c r="D4229" s="32" t="s">
        <v>17665</v>
      </c>
      <c r="E4229" s="107">
        <v>29.35</v>
      </c>
      <c r="F4229" s="27" t="s">
        <v>8379</v>
      </c>
      <c r="G4229" s="94" t="s">
        <v>15</v>
      </c>
      <c r="H4229" s="32" t="s">
        <v>24210</v>
      </c>
    </row>
    <row r="4230" spans="1:8" ht="17.25" customHeight="1">
      <c r="A4230" s="68" t="s">
        <v>13</v>
      </c>
      <c r="B4230" s="94" t="s">
        <v>9359</v>
      </c>
      <c r="C4230" s="94" t="s">
        <v>17088</v>
      </c>
      <c r="D4230" s="32" t="s">
        <v>17666</v>
      </c>
      <c r="E4230" s="107">
        <v>28.916666666666668</v>
      </c>
      <c r="F4230" s="27" t="s">
        <v>8379</v>
      </c>
      <c r="G4230" s="94" t="s">
        <v>15</v>
      </c>
      <c r="H4230" s="32" t="s">
        <v>24211</v>
      </c>
    </row>
    <row r="4231" spans="1:8" ht="17.25" customHeight="1">
      <c r="A4231" s="68" t="s">
        <v>13</v>
      </c>
      <c r="B4231" s="94" t="s">
        <v>9359</v>
      </c>
      <c r="C4231" s="94" t="s">
        <v>17088</v>
      </c>
      <c r="D4231" s="32" t="s">
        <v>17667</v>
      </c>
      <c r="E4231" s="107">
        <v>27.783333333333335</v>
      </c>
      <c r="F4231" s="27" t="s">
        <v>8379</v>
      </c>
      <c r="G4231" s="94" t="s">
        <v>15</v>
      </c>
      <c r="H4231" s="32" t="s">
        <v>24212</v>
      </c>
    </row>
    <row r="4232" spans="1:8" ht="17.25" customHeight="1">
      <c r="A4232" s="68" t="s">
        <v>13</v>
      </c>
      <c r="B4232" s="94" t="s">
        <v>9359</v>
      </c>
      <c r="C4232" s="94" t="s">
        <v>17088</v>
      </c>
      <c r="D4232" s="32" t="s">
        <v>17668</v>
      </c>
      <c r="E4232" s="107">
        <v>26.4</v>
      </c>
      <c r="F4232" s="27" t="s">
        <v>8379</v>
      </c>
      <c r="G4232" s="94" t="s">
        <v>15</v>
      </c>
      <c r="H4232" s="32" t="s">
        <v>24213</v>
      </c>
    </row>
    <row r="4233" spans="1:8" ht="17.25" customHeight="1">
      <c r="A4233" s="68" t="s">
        <v>13</v>
      </c>
      <c r="B4233" s="94" t="s">
        <v>9359</v>
      </c>
      <c r="C4233" s="94" t="s">
        <v>17088</v>
      </c>
      <c r="D4233" s="32" t="s">
        <v>17669</v>
      </c>
      <c r="E4233" s="107">
        <v>25.933333333333334</v>
      </c>
      <c r="F4233" s="27" t="s">
        <v>8299</v>
      </c>
      <c r="G4233" s="94" t="s">
        <v>15</v>
      </c>
      <c r="H4233" s="32" t="s">
        <v>24214</v>
      </c>
    </row>
    <row r="4234" spans="1:8" ht="17.25" customHeight="1">
      <c r="A4234" s="68" t="s">
        <v>13</v>
      </c>
      <c r="B4234" s="94" t="s">
        <v>9359</v>
      </c>
      <c r="C4234" s="94" t="s">
        <v>17088</v>
      </c>
      <c r="D4234" s="32" t="s">
        <v>17670</v>
      </c>
      <c r="E4234" s="107">
        <v>27.066666666666666</v>
      </c>
      <c r="F4234" s="27" t="s">
        <v>8299</v>
      </c>
      <c r="G4234" s="94" t="s">
        <v>15</v>
      </c>
      <c r="H4234" s="32" t="s">
        <v>24215</v>
      </c>
    </row>
    <row r="4235" spans="1:8" ht="17.25" customHeight="1">
      <c r="A4235" s="68" t="s">
        <v>13</v>
      </c>
      <c r="B4235" s="94" t="s">
        <v>9359</v>
      </c>
      <c r="C4235" s="94" t="s">
        <v>17088</v>
      </c>
      <c r="D4235" s="32" t="s">
        <v>17671</v>
      </c>
      <c r="E4235" s="107">
        <v>26.483333333333334</v>
      </c>
      <c r="F4235" s="27" t="s">
        <v>8379</v>
      </c>
      <c r="G4235" s="94" t="s">
        <v>15</v>
      </c>
      <c r="H4235" s="32" t="s">
        <v>24216</v>
      </c>
    </row>
    <row r="4236" spans="1:8" ht="17.25" customHeight="1">
      <c r="A4236" s="68" t="s">
        <v>13</v>
      </c>
      <c r="B4236" s="94" t="s">
        <v>9359</v>
      </c>
      <c r="C4236" s="94" t="s">
        <v>17088</v>
      </c>
      <c r="D4236" s="32" t="s">
        <v>17672</v>
      </c>
      <c r="E4236" s="107">
        <v>29.566666666666666</v>
      </c>
      <c r="F4236" s="27" t="s">
        <v>8379</v>
      </c>
      <c r="G4236" s="94" t="s">
        <v>15</v>
      </c>
      <c r="H4236" s="32" t="s">
        <v>24217</v>
      </c>
    </row>
    <row r="4237" spans="1:8" ht="17.25" customHeight="1">
      <c r="A4237" s="68" t="s">
        <v>13</v>
      </c>
      <c r="B4237" s="94" t="s">
        <v>9359</v>
      </c>
      <c r="C4237" s="94" t="s">
        <v>17088</v>
      </c>
      <c r="D4237" s="32" t="s">
        <v>17673</v>
      </c>
      <c r="E4237" s="107">
        <v>27.45</v>
      </c>
      <c r="F4237" s="27" t="s">
        <v>8299</v>
      </c>
      <c r="G4237" s="94" t="s">
        <v>15</v>
      </c>
      <c r="H4237" s="32" t="s">
        <v>24218</v>
      </c>
    </row>
    <row r="4238" spans="1:8" ht="17.25" customHeight="1">
      <c r="A4238" s="68" t="s">
        <v>29</v>
      </c>
      <c r="B4238" s="94" t="s">
        <v>9358</v>
      </c>
      <c r="C4238" s="94" t="s">
        <v>17089</v>
      </c>
      <c r="D4238" s="32" t="s">
        <v>17674</v>
      </c>
      <c r="E4238" s="107">
        <v>24.333333333333332</v>
      </c>
      <c r="F4238" s="27" t="s">
        <v>8379</v>
      </c>
      <c r="G4238" s="94" t="s">
        <v>15</v>
      </c>
      <c r="H4238" s="32" t="s">
        <v>24219</v>
      </c>
    </row>
    <row r="4239" spans="1:8" ht="17.25" customHeight="1">
      <c r="A4239" s="68" t="s">
        <v>29</v>
      </c>
      <c r="B4239" s="94" t="s">
        <v>9358</v>
      </c>
      <c r="C4239" s="94" t="s">
        <v>17089</v>
      </c>
      <c r="D4239" s="32" t="s">
        <v>17675</v>
      </c>
      <c r="E4239" s="107">
        <v>27.966666666666665</v>
      </c>
      <c r="F4239" s="27" t="s">
        <v>8379</v>
      </c>
      <c r="G4239" s="94" t="s">
        <v>15</v>
      </c>
      <c r="H4239" s="32" t="s">
        <v>24220</v>
      </c>
    </row>
    <row r="4240" spans="1:8" ht="17.25" customHeight="1">
      <c r="A4240" s="68" t="s">
        <v>29</v>
      </c>
      <c r="B4240" s="94" t="s">
        <v>9358</v>
      </c>
      <c r="C4240" s="94" t="s">
        <v>17089</v>
      </c>
      <c r="D4240" s="32" t="s">
        <v>17676</v>
      </c>
      <c r="E4240" s="107">
        <v>23.2</v>
      </c>
      <c r="F4240" s="27" t="s">
        <v>8379</v>
      </c>
      <c r="G4240" s="94" t="s">
        <v>15</v>
      </c>
      <c r="H4240" s="32" t="s">
        <v>24221</v>
      </c>
    </row>
    <row r="4241" spans="1:8" ht="17.25" customHeight="1">
      <c r="A4241" s="68" t="s">
        <v>29</v>
      </c>
      <c r="B4241" s="94" t="s">
        <v>9358</v>
      </c>
      <c r="C4241" s="94" t="s">
        <v>17089</v>
      </c>
      <c r="D4241" s="32" t="s">
        <v>17677</v>
      </c>
      <c r="E4241" s="107">
        <v>25.266666666666666</v>
      </c>
      <c r="F4241" s="27" t="s">
        <v>8379</v>
      </c>
      <c r="G4241" s="94" t="s">
        <v>15</v>
      </c>
      <c r="H4241" s="32" t="s">
        <v>24222</v>
      </c>
    </row>
    <row r="4242" spans="1:8" ht="17.25" customHeight="1">
      <c r="A4242" s="68" t="s">
        <v>29</v>
      </c>
      <c r="B4242" s="94" t="s">
        <v>9358</v>
      </c>
      <c r="C4242" s="94" t="s">
        <v>17089</v>
      </c>
      <c r="D4242" s="32" t="s">
        <v>17678</v>
      </c>
      <c r="E4242" s="107">
        <v>19.633333333333333</v>
      </c>
      <c r="F4242" s="27" t="s">
        <v>8379</v>
      </c>
      <c r="G4242" s="94" t="s">
        <v>15</v>
      </c>
      <c r="H4242" s="32" t="s">
        <v>24223</v>
      </c>
    </row>
    <row r="4243" spans="1:8" ht="17.25" customHeight="1">
      <c r="A4243" s="68" t="s">
        <v>29</v>
      </c>
      <c r="B4243" s="94" t="s">
        <v>9358</v>
      </c>
      <c r="C4243" s="94" t="s">
        <v>17089</v>
      </c>
      <c r="D4243" s="32" t="s">
        <v>17679</v>
      </c>
      <c r="E4243" s="107">
        <v>21.466666666666665</v>
      </c>
      <c r="F4243" s="27" t="s">
        <v>8299</v>
      </c>
      <c r="G4243" s="94" t="s">
        <v>15</v>
      </c>
      <c r="H4243" s="32" t="s">
        <v>24224</v>
      </c>
    </row>
    <row r="4244" spans="1:8" ht="17.25" customHeight="1">
      <c r="A4244" s="68" t="s">
        <v>29</v>
      </c>
      <c r="B4244" s="94" t="s">
        <v>9358</v>
      </c>
      <c r="C4244" s="94" t="s">
        <v>17089</v>
      </c>
      <c r="D4244" s="32" t="s">
        <v>17680</v>
      </c>
      <c r="E4244" s="107">
        <v>25.583333333333332</v>
      </c>
      <c r="F4244" s="27" t="s">
        <v>8299</v>
      </c>
      <c r="G4244" s="94" t="s">
        <v>15</v>
      </c>
      <c r="H4244" s="32" t="s">
        <v>24225</v>
      </c>
    </row>
    <row r="4245" spans="1:8" ht="17.25" customHeight="1">
      <c r="A4245" s="68" t="s">
        <v>29</v>
      </c>
      <c r="B4245" s="94" t="s">
        <v>9358</v>
      </c>
      <c r="C4245" s="94" t="s">
        <v>17089</v>
      </c>
      <c r="D4245" s="32" t="s">
        <v>17681</v>
      </c>
      <c r="E4245" s="107">
        <v>24.283333333333335</v>
      </c>
      <c r="F4245" s="27" t="s">
        <v>8379</v>
      </c>
      <c r="G4245" s="94" t="s">
        <v>15</v>
      </c>
      <c r="H4245" s="32" t="s">
        <v>24226</v>
      </c>
    </row>
    <row r="4246" spans="1:8" ht="17.25" customHeight="1">
      <c r="A4246" s="68" t="s">
        <v>13</v>
      </c>
      <c r="B4246" s="94" t="s">
        <v>9361</v>
      </c>
      <c r="C4246" s="94" t="s">
        <v>9392</v>
      </c>
      <c r="D4246" s="32" t="s">
        <v>17682</v>
      </c>
      <c r="E4246" s="107">
        <v>40.9</v>
      </c>
      <c r="F4246" s="27" t="s">
        <v>8379</v>
      </c>
      <c r="G4246" s="94" t="s">
        <v>15</v>
      </c>
      <c r="H4246" s="32" t="s">
        <v>24227</v>
      </c>
    </row>
    <row r="4247" spans="1:8" ht="17.25" customHeight="1">
      <c r="A4247" s="68" t="s">
        <v>13</v>
      </c>
      <c r="B4247" s="94" t="s">
        <v>9361</v>
      </c>
      <c r="C4247" s="94" t="s">
        <v>9392</v>
      </c>
      <c r="D4247" s="32" t="s">
        <v>17683</v>
      </c>
      <c r="E4247" s="107">
        <v>47.56666666666667</v>
      </c>
      <c r="F4247" s="27" t="s">
        <v>8379</v>
      </c>
      <c r="G4247" s="94" t="s">
        <v>15</v>
      </c>
      <c r="H4247" s="32" t="s">
        <v>24228</v>
      </c>
    </row>
    <row r="4248" spans="1:8" ht="17.25" customHeight="1">
      <c r="A4248" s="68" t="s">
        <v>13</v>
      </c>
      <c r="B4248" s="94" t="s">
        <v>9361</v>
      </c>
      <c r="C4248" s="94" t="s">
        <v>9392</v>
      </c>
      <c r="D4248" s="32" t="s">
        <v>17684</v>
      </c>
      <c r="E4248" s="107">
        <v>40.366666666666667</v>
      </c>
      <c r="F4248" s="27" t="s">
        <v>8299</v>
      </c>
      <c r="G4248" s="94" t="s">
        <v>15</v>
      </c>
      <c r="H4248" s="32" t="s">
        <v>24229</v>
      </c>
    </row>
    <row r="4249" spans="1:8" ht="17.25" customHeight="1">
      <c r="A4249" s="68" t="s">
        <v>13</v>
      </c>
      <c r="B4249" s="94" t="s">
        <v>9361</v>
      </c>
      <c r="C4249" s="94" t="s">
        <v>9392</v>
      </c>
      <c r="D4249" s="32" t="s">
        <v>17685</v>
      </c>
      <c r="E4249" s="107">
        <v>42.533333333333331</v>
      </c>
      <c r="F4249" s="27" t="s">
        <v>8299</v>
      </c>
      <c r="G4249" s="94" t="s">
        <v>15</v>
      </c>
      <c r="H4249" s="32" t="s">
        <v>24230</v>
      </c>
    </row>
    <row r="4250" spans="1:8" ht="17.25" customHeight="1">
      <c r="A4250" s="68" t="s">
        <v>13</v>
      </c>
      <c r="B4250" s="94" t="s">
        <v>9361</v>
      </c>
      <c r="C4250" s="94" t="s">
        <v>9392</v>
      </c>
      <c r="D4250" s="32" t="s">
        <v>17686</v>
      </c>
      <c r="E4250" s="107">
        <v>47.31666666666667</v>
      </c>
      <c r="F4250" s="27" t="s">
        <v>8379</v>
      </c>
      <c r="G4250" s="94" t="s">
        <v>15</v>
      </c>
      <c r="H4250" s="32" t="s">
        <v>24231</v>
      </c>
    </row>
    <row r="4251" spans="1:8" ht="17.25" customHeight="1">
      <c r="A4251" s="68" t="s">
        <v>13</v>
      </c>
      <c r="B4251" s="94" t="s">
        <v>9361</v>
      </c>
      <c r="C4251" s="94" t="s">
        <v>9392</v>
      </c>
      <c r="D4251" s="32" t="s">
        <v>17687</v>
      </c>
      <c r="E4251" s="107">
        <v>45.233333333333334</v>
      </c>
      <c r="F4251" s="27" t="s">
        <v>8379</v>
      </c>
      <c r="G4251" s="94" t="s">
        <v>15</v>
      </c>
      <c r="H4251" s="32" t="s">
        <v>24232</v>
      </c>
    </row>
    <row r="4252" spans="1:8" ht="17.25" customHeight="1">
      <c r="A4252" s="68" t="s">
        <v>13</v>
      </c>
      <c r="B4252" s="94" t="s">
        <v>9361</v>
      </c>
      <c r="C4252" s="94" t="s">
        <v>9392</v>
      </c>
      <c r="D4252" s="32" t="s">
        <v>17688</v>
      </c>
      <c r="E4252" s="107">
        <v>45.18333333333333</v>
      </c>
      <c r="F4252" s="27" t="s">
        <v>8379</v>
      </c>
      <c r="G4252" s="94" t="s">
        <v>15</v>
      </c>
      <c r="H4252" s="32" t="s">
        <v>24233</v>
      </c>
    </row>
    <row r="4253" spans="1:8" ht="17.25" customHeight="1">
      <c r="A4253" s="68" t="s">
        <v>13</v>
      </c>
      <c r="B4253" s="94" t="s">
        <v>9361</v>
      </c>
      <c r="C4253" s="94" t="s">
        <v>9392</v>
      </c>
      <c r="D4253" s="32" t="s">
        <v>17689</v>
      </c>
      <c r="E4253" s="107">
        <v>46.883333333333333</v>
      </c>
      <c r="F4253" s="27" t="s">
        <v>8379</v>
      </c>
      <c r="G4253" s="94" t="s">
        <v>15</v>
      </c>
      <c r="H4253" s="32" t="s">
        <v>24234</v>
      </c>
    </row>
    <row r="4254" spans="1:8" ht="17.25" customHeight="1">
      <c r="A4254" s="68" t="s">
        <v>13</v>
      </c>
      <c r="B4254" s="94" t="s">
        <v>9361</v>
      </c>
      <c r="C4254" s="94" t="s">
        <v>9392</v>
      </c>
      <c r="D4254" s="32" t="s">
        <v>17690</v>
      </c>
      <c r="E4254" s="107">
        <v>39.116666666666667</v>
      </c>
      <c r="F4254" s="27" t="s">
        <v>8299</v>
      </c>
      <c r="G4254" s="94" t="s">
        <v>15</v>
      </c>
      <c r="H4254" s="32" t="s">
        <v>24235</v>
      </c>
    </row>
    <row r="4255" spans="1:8" ht="17.25" customHeight="1">
      <c r="A4255" s="68" t="s">
        <v>13</v>
      </c>
      <c r="B4255" s="94" t="s">
        <v>9361</v>
      </c>
      <c r="C4255" s="94" t="s">
        <v>9392</v>
      </c>
      <c r="D4255" s="32" t="s">
        <v>17691</v>
      </c>
      <c r="E4255" s="107">
        <v>47.56666666666667</v>
      </c>
      <c r="F4255" s="27" t="s">
        <v>8379</v>
      </c>
      <c r="G4255" s="94" t="s">
        <v>15</v>
      </c>
      <c r="H4255" s="32" t="s">
        <v>24236</v>
      </c>
    </row>
    <row r="4256" spans="1:8" ht="17.25" customHeight="1">
      <c r="A4256" s="68" t="s">
        <v>13</v>
      </c>
      <c r="B4256" s="94" t="s">
        <v>9361</v>
      </c>
      <c r="C4256" s="94" t="s">
        <v>9392</v>
      </c>
      <c r="D4256" s="32" t="s">
        <v>17692</v>
      </c>
      <c r="E4256" s="107">
        <v>53.483333333333334</v>
      </c>
      <c r="F4256" s="27" t="s">
        <v>8379</v>
      </c>
      <c r="G4256" s="94" t="s">
        <v>15</v>
      </c>
      <c r="H4256" s="32" t="s">
        <v>24237</v>
      </c>
    </row>
    <row r="4257" spans="1:8" ht="17.25" customHeight="1">
      <c r="A4257" s="68" t="s">
        <v>13</v>
      </c>
      <c r="B4257" s="94" t="s">
        <v>9361</v>
      </c>
      <c r="C4257" s="94" t="s">
        <v>9392</v>
      </c>
      <c r="D4257" s="32" t="s">
        <v>17693</v>
      </c>
      <c r="E4257" s="107">
        <v>52.466666666666669</v>
      </c>
      <c r="F4257" s="27" t="s">
        <v>8379</v>
      </c>
      <c r="G4257" s="94" t="s">
        <v>15</v>
      </c>
      <c r="H4257" s="32" t="s">
        <v>24238</v>
      </c>
    </row>
    <row r="4258" spans="1:8" ht="17.25" customHeight="1">
      <c r="A4258" s="68" t="s">
        <v>13</v>
      </c>
      <c r="B4258" s="94" t="s">
        <v>9361</v>
      </c>
      <c r="C4258" s="94" t="s">
        <v>9392</v>
      </c>
      <c r="D4258" s="32" t="s">
        <v>17694</v>
      </c>
      <c r="E4258" s="107">
        <v>45.15</v>
      </c>
      <c r="F4258" s="27" t="s">
        <v>8379</v>
      </c>
      <c r="G4258" s="94" t="s">
        <v>15</v>
      </c>
      <c r="H4258" s="32" t="s">
        <v>24239</v>
      </c>
    </row>
    <row r="4259" spans="1:8" ht="17.25" customHeight="1">
      <c r="A4259" s="68" t="s">
        <v>13</v>
      </c>
      <c r="B4259" s="94" t="s">
        <v>9361</v>
      </c>
      <c r="C4259" s="94" t="s">
        <v>9392</v>
      </c>
      <c r="D4259" s="32" t="s">
        <v>17695</v>
      </c>
      <c r="E4259" s="107">
        <v>42.2</v>
      </c>
      <c r="F4259" s="27" t="s">
        <v>8299</v>
      </c>
      <c r="G4259" s="94" t="s">
        <v>15</v>
      </c>
      <c r="H4259" s="32" t="s">
        <v>24240</v>
      </c>
    </row>
    <row r="4260" spans="1:8" ht="17.25" customHeight="1">
      <c r="A4260" s="68" t="s">
        <v>13</v>
      </c>
      <c r="B4260" s="94" t="s">
        <v>9361</v>
      </c>
      <c r="C4260" s="94" t="s">
        <v>9392</v>
      </c>
      <c r="D4260" s="32" t="s">
        <v>17696</v>
      </c>
      <c r="E4260" s="107">
        <v>49.166666666666664</v>
      </c>
      <c r="F4260" s="27" t="s">
        <v>8299</v>
      </c>
      <c r="G4260" s="94" t="s">
        <v>15</v>
      </c>
      <c r="H4260" s="32" t="s">
        <v>24241</v>
      </c>
    </row>
    <row r="4261" spans="1:8" ht="17.25" customHeight="1">
      <c r="A4261" s="68" t="s">
        <v>13</v>
      </c>
      <c r="B4261" s="94" t="s">
        <v>9361</v>
      </c>
      <c r="C4261" s="94" t="s">
        <v>9392</v>
      </c>
      <c r="D4261" s="32" t="s">
        <v>17697</v>
      </c>
      <c r="E4261" s="107">
        <v>43.583333333333336</v>
      </c>
      <c r="F4261" s="27" t="s">
        <v>8299</v>
      </c>
      <c r="G4261" s="94" t="s">
        <v>15</v>
      </c>
      <c r="H4261" s="32" t="s">
        <v>24242</v>
      </c>
    </row>
    <row r="4262" spans="1:8" ht="17.25" customHeight="1">
      <c r="A4262" s="68" t="s">
        <v>13</v>
      </c>
      <c r="B4262" s="94" t="s">
        <v>9361</v>
      </c>
      <c r="C4262" s="94" t="s">
        <v>9392</v>
      </c>
      <c r="D4262" s="32" t="s">
        <v>17698</v>
      </c>
      <c r="E4262" s="107">
        <v>45.45</v>
      </c>
      <c r="F4262" s="27" t="s">
        <v>8379</v>
      </c>
      <c r="G4262" s="94" t="s">
        <v>15</v>
      </c>
      <c r="H4262" s="32" t="s">
        <v>24243</v>
      </c>
    </row>
    <row r="4263" spans="1:8" ht="17.25" customHeight="1">
      <c r="A4263" s="68" t="s">
        <v>13</v>
      </c>
      <c r="B4263" s="94" t="s">
        <v>9361</v>
      </c>
      <c r="C4263" s="94" t="s">
        <v>9392</v>
      </c>
      <c r="D4263" s="32" t="s">
        <v>17699</v>
      </c>
      <c r="E4263" s="107">
        <v>42.283333333333331</v>
      </c>
      <c r="F4263" s="27" t="s">
        <v>8379</v>
      </c>
      <c r="G4263" s="94" t="s">
        <v>15</v>
      </c>
      <c r="H4263" s="32" t="s">
        <v>24244</v>
      </c>
    </row>
    <row r="4264" spans="1:8" ht="17.25" customHeight="1">
      <c r="A4264" s="68" t="s">
        <v>13</v>
      </c>
      <c r="B4264" s="94" t="s">
        <v>9361</v>
      </c>
      <c r="C4264" s="94" t="s">
        <v>9392</v>
      </c>
      <c r="D4264" s="32" t="s">
        <v>17700</v>
      </c>
      <c r="E4264" s="107">
        <v>42.18333333333333</v>
      </c>
      <c r="F4264" s="27" t="s">
        <v>8299</v>
      </c>
      <c r="G4264" s="94" t="s">
        <v>15</v>
      </c>
      <c r="H4264" s="32" t="s">
        <v>24245</v>
      </c>
    </row>
    <row r="4265" spans="1:8" ht="17.25" customHeight="1">
      <c r="A4265" s="68" t="s">
        <v>13</v>
      </c>
      <c r="B4265" s="94" t="s">
        <v>9361</v>
      </c>
      <c r="C4265" s="94" t="s">
        <v>9392</v>
      </c>
      <c r="D4265" s="32" t="s">
        <v>17701</v>
      </c>
      <c r="E4265" s="107">
        <v>44.283333333333331</v>
      </c>
      <c r="F4265" s="27" t="s">
        <v>9</v>
      </c>
      <c r="G4265" s="94" t="s">
        <v>15</v>
      </c>
      <c r="H4265" s="32" t="s">
        <v>24246</v>
      </c>
    </row>
    <row r="4266" spans="1:8" ht="17.25" customHeight="1">
      <c r="A4266" s="68" t="s">
        <v>13</v>
      </c>
      <c r="B4266" s="94" t="s">
        <v>9361</v>
      </c>
      <c r="C4266" s="94" t="s">
        <v>9393</v>
      </c>
      <c r="D4266" s="32" t="s">
        <v>17702</v>
      </c>
      <c r="E4266" s="107">
        <v>44.2</v>
      </c>
      <c r="F4266" s="27" t="s">
        <v>9</v>
      </c>
      <c r="G4266" s="94" t="s">
        <v>15</v>
      </c>
      <c r="H4266" s="32" t="s">
        <v>24227</v>
      </c>
    </row>
    <row r="4267" spans="1:8" ht="17.25" customHeight="1">
      <c r="A4267" s="68" t="s">
        <v>13</v>
      </c>
      <c r="B4267" s="94" t="s">
        <v>9361</v>
      </c>
      <c r="C4267" s="94" t="s">
        <v>9393</v>
      </c>
      <c r="D4267" s="32" t="s">
        <v>17703</v>
      </c>
      <c r="E4267" s="107">
        <v>52.55</v>
      </c>
      <c r="F4267" s="27" t="s">
        <v>9</v>
      </c>
      <c r="G4267" s="94" t="s">
        <v>15</v>
      </c>
      <c r="H4267" s="32" t="s">
        <v>24247</v>
      </c>
    </row>
    <row r="4268" spans="1:8" ht="17.25" customHeight="1">
      <c r="A4268" s="68" t="s">
        <v>13</v>
      </c>
      <c r="B4268" s="94" t="s">
        <v>9361</v>
      </c>
      <c r="C4268" s="94" t="s">
        <v>9393</v>
      </c>
      <c r="D4268" s="32" t="s">
        <v>17704</v>
      </c>
      <c r="E4268" s="107">
        <v>51.866666666666667</v>
      </c>
      <c r="F4268" s="27" t="s">
        <v>9</v>
      </c>
      <c r="G4268" s="94" t="s">
        <v>15</v>
      </c>
      <c r="H4268" s="32" t="s">
        <v>24229</v>
      </c>
    </row>
    <row r="4269" spans="1:8" ht="17.25" customHeight="1">
      <c r="A4269" s="68" t="s">
        <v>13</v>
      </c>
      <c r="B4269" s="94" t="s">
        <v>9361</v>
      </c>
      <c r="C4269" s="94" t="s">
        <v>9393</v>
      </c>
      <c r="D4269" s="32" t="s">
        <v>17705</v>
      </c>
      <c r="E4269" s="107">
        <v>52.18333333333333</v>
      </c>
      <c r="F4269" s="27" t="s">
        <v>9</v>
      </c>
      <c r="G4269" s="94" t="s">
        <v>15</v>
      </c>
      <c r="H4269" s="32" t="s">
        <v>24232</v>
      </c>
    </row>
    <row r="4270" spans="1:8" ht="17.25" customHeight="1">
      <c r="A4270" s="68" t="s">
        <v>13</v>
      </c>
      <c r="B4270" s="94" t="s">
        <v>9361</v>
      </c>
      <c r="C4270" s="94" t="s">
        <v>9393</v>
      </c>
      <c r="D4270" s="32" t="s">
        <v>17706</v>
      </c>
      <c r="E4270" s="107">
        <v>50.966666666666669</v>
      </c>
      <c r="F4270" s="27" t="s">
        <v>9</v>
      </c>
      <c r="G4270" s="94" t="s">
        <v>15</v>
      </c>
      <c r="H4270" s="32" t="s">
        <v>24230</v>
      </c>
    </row>
    <row r="4271" spans="1:8" ht="17.25" customHeight="1">
      <c r="A4271" s="68" t="s">
        <v>13</v>
      </c>
      <c r="B4271" s="94" t="s">
        <v>9361</v>
      </c>
      <c r="C4271" s="94" t="s">
        <v>9393</v>
      </c>
      <c r="D4271" s="32" t="s">
        <v>17707</v>
      </c>
      <c r="E4271" s="107">
        <v>48.983333333333334</v>
      </c>
      <c r="F4271" s="27" t="s">
        <v>9</v>
      </c>
      <c r="G4271" s="94" t="s">
        <v>15</v>
      </c>
      <c r="H4271" s="32" t="s">
        <v>24234</v>
      </c>
    </row>
    <row r="4272" spans="1:8" ht="17.25" customHeight="1">
      <c r="A4272" s="68" t="s">
        <v>13</v>
      </c>
      <c r="B4272" s="94" t="s">
        <v>9361</v>
      </c>
      <c r="C4272" s="94" t="s">
        <v>9393</v>
      </c>
      <c r="D4272" s="32" t="s">
        <v>17708</v>
      </c>
      <c r="E4272" s="107">
        <v>59.283333333333331</v>
      </c>
      <c r="F4272" s="27" t="s">
        <v>9</v>
      </c>
      <c r="G4272" s="94" t="s">
        <v>15</v>
      </c>
      <c r="H4272" s="32" t="s">
        <v>24248</v>
      </c>
    </row>
    <row r="4273" spans="1:8" ht="17.25" customHeight="1">
      <c r="A4273" s="68" t="s">
        <v>13</v>
      </c>
      <c r="B4273" s="94" t="s">
        <v>9361</v>
      </c>
      <c r="C4273" s="94" t="s">
        <v>9393</v>
      </c>
      <c r="D4273" s="32" t="s">
        <v>17709</v>
      </c>
      <c r="E4273" s="107">
        <v>52</v>
      </c>
      <c r="F4273" s="27" t="s">
        <v>9</v>
      </c>
      <c r="G4273" s="94" t="s">
        <v>15</v>
      </c>
      <c r="H4273" s="32" t="s">
        <v>24249</v>
      </c>
    </row>
    <row r="4274" spans="1:8" ht="17.25" customHeight="1">
      <c r="A4274" s="68" t="s">
        <v>13</v>
      </c>
      <c r="B4274" s="94" t="s">
        <v>9361</v>
      </c>
      <c r="C4274" s="94" t="s">
        <v>9393</v>
      </c>
      <c r="D4274" s="32" t="s">
        <v>17710</v>
      </c>
      <c r="E4274" s="107">
        <v>53.65</v>
      </c>
      <c r="F4274" s="27" t="s">
        <v>9</v>
      </c>
      <c r="G4274" s="94" t="s">
        <v>15</v>
      </c>
      <c r="H4274" s="32" t="s">
        <v>24250</v>
      </c>
    </row>
    <row r="4275" spans="1:8" ht="17.25" customHeight="1">
      <c r="A4275" s="68" t="s">
        <v>13</v>
      </c>
      <c r="B4275" s="94" t="s">
        <v>9361</v>
      </c>
      <c r="C4275" s="94" t="s">
        <v>9393</v>
      </c>
      <c r="D4275" s="32" t="s">
        <v>17711</v>
      </c>
      <c r="E4275" s="107">
        <v>52.583333333333336</v>
      </c>
      <c r="F4275" s="27" t="s">
        <v>9</v>
      </c>
      <c r="G4275" s="94" t="s">
        <v>15</v>
      </c>
      <c r="H4275" s="32" t="s">
        <v>24251</v>
      </c>
    </row>
    <row r="4276" spans="1:8" ht="17.25" customHeight="1">
      <c r="A4276" s="68" t="s">
        <v>13</v>
      </c>
      <c r="B4276" s="94" t="s">
        <v>9361</v>
      </c>
      <c r="C4276" s="94" t="s">
        <v>9393</v>
      </c>
      <c r="D4276" s="32" t="s">
        <v>17712</v>
      </c>
      <c r="E4276" s="107">
        <v>55.533333333333331</v>
      </c>
      <c r="F4276" s="27" t="s">
        <v>9</v>
      </c>
      <c r="G4276" s="94" t="s">
        <v>15</v>
      </c>
      <c r="H4276" s="32" t="s">
        <v>24252</v>
      </c>
    </row>
    <row r="4277" spans="1:8" ht="17.25" customHeight="1">
      <c r="A4277" s="68" t="s">
        <v>13</v>
      </c>
      <c r="B4277" s="94" t="s">
        <v>9361</v>
      </c>
      <c r="C4277" s="94" t="s">
        <v>9393</v>
      </c>
      <c r="D4277" s="32" t="s">
        <v>17713</v>
      </c>
      <c r="E4277" s="107">
        <v>47.533333333333331</v>
      </c>
      <c r="F4277" s="27" t="s">
        <v>9</v>
      </c>
      <c r="G4277" s="94" t="s">
        <v>15</v>
      </c>
      <c r="H4277" s="32" t="s">
        <v>24253</v>
      </c>
    </row>
    <row r="4278" spans="1:8" ht="17.25" customHeight="1">
      <c r="A4278" s="68" t="s">
        <v>13</v>
      </c>
      <c r="B4278" s="94" t="s">
        <v>9361</v>
      </c>
      <c r="C4278" s="94" t="s">
        <v>9393</v>
      </c>
      <c r="D4278" s="32" t="s">
        <v>17714</v>
      </c>
      <c r="E4278" s="107">
        <v>42.31666666666667</v>
      </c>
      <c r="F4278" s="27" t="s">
        <v>9</v>
      </c>
      <c r="G4278" s="94" t="s">
        <v>15</v>
      </c>
      <c r="H4278" s="32" t="s">
        <v>24254</v>
      </c>
    </row>
    <row r="4279" spans="1:8" ht="17.25" customHeight="1">
      <c r="A4279" s="68" t="s">
        <v>13</v>
      </c>
      <c r="B4279" s="94" t="s">
        <v>9361</v>
      </c>
      <c r="C4279" s="94" t="s">
        <v>9393</v>
      </c>
      <c r="D4279" s="32" t="s">
        <v>17715</v>
      </c>
      <c r="E4279" s="107">
        <v>43.483333333333334</v>
      </c>
      <c r="F4279" s="27" t="s">
        <v>9</v>
      </c>
      <c r="G4279" s="94" t="s">
        <v>15</v>
      </c>
      <c r="H4279" s="32" t="s">
        <v>24255</v>
      </c>
    </row>
    <row r="4280" spans="1:8" ht="17.25" customHeight="1">
      <c r="A4280" s="68" t="s">
        <v>13</v>
      </c>
      <c r="B4280" s="94" t="s">
        <v>9361</v>
      </c>
      <c r="C4280" s="94" t="s">
        <v>9393</v>
      </c>
      <c r="D4280" s="32" t="s">
        <v>17716</v>
      </c>
      <c r="E4280" s="107">
        <v>42.45</v>
      </c>
      <c r="F4280" s="27" t="s">
        <v>9</v>
      </c>
      <c r="G4280" s="94" t="s">
        <v>15</v>
      </c>
      <c r="H4280" s="32" t="s">
        <v>24256</v>
      </c>
    </row>
    <row r="4281" spans="1:8" ht="17.25" customHeight="1">
      <c r="A4281" s="68" t="s">
        <v>13</v>
      </c>
      <c r="B4281" s="94" t="s">
        <v>9361</v>
      </c>
      <c r="C4281" s="94" t="s">
        <v>9393</v>
      </c>
      <c r="D4281" s="32" t="s">
        <v>17717</v>
      </c>
      <c r="E4281" s="107">
        <v>47.233333333333334</v>
      </c>
      <c r="F4281" s="27" t="s">
        <v>9</v>
      </c>
      <c r="G4281" s="94" t="s">
        <v>15</v>
      </c>
      <c r="H4281" s="32" t="s">
        <v>24257</v>
      </c>
    </row>
    <row r="4282" spans="1:8" ht="17.25" customHeight="1">
      <c r="A4282" s="68" t="s">
        <v>13</v>
      </c>
      <c r="B4282" s="94" t="s">
        <v>9361</v>
      </c>
      <c r="C4282" s="94" t="s">
        <v>9393</v>
      </c>
      <c r="D4282" s="32" t="s">
        <v>17718</v>
      </c>
      <c r="E4282" s="107">
        <v>40.216666666666669</v>
      </c>
      <c r="F4282" s="27" t="s">
        <v>9</v>
      </c>
      <c r="G4282" s="94" t="s">
        <v>15</v>
      </c>
      <c r="H4282" s="32" t="s">
        <v>24258</v>
      </c>
    </row>
    <row r="4283" spans="1:8" ht="17.25" customHeight="1">
      <c r="A4283" s="68" t="s">
        <v>13</v>
      </c>
      <c r="B4283" s="94" t="s">
        <v>9361</v>
      </c>
      <c r="C4283" s="94" t="s">
        <v>9393</v>
      </c>
      <c r="D4283" s="32" t="s">
        <v>17719</v>
      </c>
      <c r="E4283" s="107">
        <v>40.416666666666664</v>
      </c>
      <c r="F4283" s="27" t="s">
        <v>9</v>
      </c>
      <c r="G4283" s="94" t="s">
        <v>15</v>
      </c>
      <c r="H4283" s="32" t="s">
        <v>24259</v>
      </c>
    </row>
    <row r="4284" spans="1:8" ht="17.25" customHeight="1">
      <c r="A4284" s="68" t="s">
        <v>13</v>
      </c>
      <c r="B4284" s="94" t="s">
        <v>9361</v>
      </c>
      <c r="C4284" s="94" t="s">
        <v>9393</v>
      </c>
      <c r="D4284" s="32" t="s">
        <v>17720</v>
      </c>
      <c r="E4284" s="107">
        <v>43.75</v>
      </c>
      <c r="F4284" s="27" t="s">
        <v>9</v>
      </c>
      <c r="G4284" s="94" t="s">
        <v>15</v>
      </c>
      <c r="H4284" s="32" t="s">
        <v>24260</v>
      </c>
    </row>
    <row r="4285" spans="1:8" ht="17.25" customHeight="1">
      <c r="A4285" s="68" t="s">
        <v>13</v>
      </c>
      <c r="B4285" s="94" t="s">
        <v>9361</v>
      </c>
      <c r="C4285" s="94" t="s">
        <v>9393</v>
      </c>
      <c r="D4285" s="32" t="s">
        <v>17721</v>
      </c>
      <c r="E4285" s="107">
        <v>51.85</v>
      </c>
      <c r="F4285" s="27" t="s">
        <v>9</v>
      </c>
      <c r="G4285" s="94" t="s">
        <v>15</v>
      </c>
      <c r="H4285" s="32" t="s">
        <v>24261</v>
      </c>
    </row>
    <row r="4286" spans="1:8" ht="17.25" customHeight="1">
      <c r="A4286" s="68" t="s">
        <v>29</v>
      </c>
      <c r="B4286" s="94" t="s">
        <v>9355</v>
      </c>
      <c r="C4286" s="94" t="s">
        <v>9394</v>
      </c>
      <c r="D4286" s="32" t="s">
        <v>17722</v>
      </c>
      <c r="E4286" s="107">
        <v>33</v>
      </c>
      <c r="F4286" s="27" t="s">
        <v>9</v>
      </c>
      <c r="G4286" s="94" t="s">
        <v>15</v>
      </c>
      <c r="H4286" s="32" t="s">
        <v>24262</v>
      </c>
    </row>
    <row r="4287" spans="1:8" ht="17.25" customHeight="1">
      <c r="A4287" s="68" t="s">
        <v>29</v>
      </c>
      <c r="B4287" s="94" t="s">
        <v>9355</v>
      </c>
      <c r="C4287" s="94" t="s">
        <v>9394</v>
      </c>
      <c r="D4287" s="32" t="s">
        <v>17723</v>
      </c>
      <c r="E4287" s="107">
        <v>33.666666666666664</v>
      </c>
      <c r="F4287" s="27" t="s">
        <v>9</v>
      </c>
      <c r="G4287" s="94" t="s">
        <v>15</v>
      </c>
      <c r="H4287" s="32" t="s">
        <v>24263</v>
      </c>
    </row>
    <row r="4288" spans="1:8" ht="17.25" customHeight="1">
      <c r="A4288" s="68" t="s">
        <v>29</v>
      </c>
      <c r="B4288" s="94" t="s">
        <v>9355</v>
      </c>
      <c r="C4288" s="94" t="s">
        <v>9394</v>
      </c>
      <c r="D4288" s="32" t="s">
        <v>17724</v>
      </c>
      <c r="E4288" s="107">
        <v>30</v>
      </c>
      <c r="F4288" s="27" t="s">
        <v>9</v>
      </c>
      <c r="G4288" s="94" t="s">
        <v>15</v>
      </c>
      <c r="H4288" s="32" t="s">
        <v>24264</v>
      </c>
    </row>
    <row r="4289" spans="1:8" ht="17.25" customHeight="1">
      <c r="A4289" s="68" t="s">
        <v>29</v>
      </c>
      <c r="B4289" s="94" t="s">
        <v>9355</v>
      </c>
      <c r="C4289" s="94" t="s">
        <v>9394</v>
      </c>
      <c r="D4289" s="32" t="s">
        <v>17725</v>
      </c>
      <c r="E4289" s="107">
        <v>28.75</v>
      </c>
      <c r="F4289" s="27" t="s">
        <v>9</v>
      </c>
      <c r="G4289" s="94" t="s">
        <v>15</v>
      </c>
      <c r="H4289" s="32" t="s">
        <v>24265</v>
      </c>
    </row>
    <row r="4290" spans="1:8" ht="17.25" customHeight="1">
      <c r="A4290" s="68" t="s">
        <v>29</v>
      </c>
      <c r="B4290" s="94" t="s">
        <v>9355</v>
      </c>
      <c r="C4290" s="94" t="s">
        <v>9394</v>
      </c>
      <c r="D4290" s="32" t="s">
        <v>17726</v>
      </c>
      <c r="E4290" s="107">
        <v>33.1</v>
      </c>
      <c r="F4290" s="27" t="s">
        <v>9</v>
      </c>
      <c r="G4290" s="94" t="s">
        <v>15</v>
      </c>
      <c r="H4290" s="32" t="s">
        <v>24266</v>
      </c>
    </row>
    <row r="4291" spans="1:8" ht="17.25" customHeight="1">
      <c r="A4291" s="68" t="s">
        <v>29</v>
      </c>
      <c r="B4291" s="94" t="s">
        <v>9355</v>
      </c>
      <c r="C4291" s="94" t="s">
        <v>9394</v>
      </c>
      <c r="D4291" s="32" t="s">
        <v>17727</v>
      </c>
      <c r="E4291" s="107">
        <v>31.2</v>
      </c>
      <c r="F4291" s="27" t="s">
        <v>9</v>
      </c>
      <c r="G4291" s="94" t="s">
        <v>15</v>
      </c>
      <c r="H4291" s="32" t="s">
        <v>24267</v>
      </c>
    </row>
    <row r="4292" spans="1:8" ht="17.25" customHeight="1">
      <c r="A4292" s="68" t="s">
        <v>29</v>
      </c>
      <c r="B4292" s="94" t="s">
        <v>9355</v>
      </c>
      <c r="C4292" s="94" t="s">
        <v>9394</v>
      </c>
      <c r="D4292" s="32" t="s">
        <v>17728</v>
      </c>
      <c r="E4292" s="107">
        <v>37.533333333333331</v>
      </c>
      <c r="F4292" s="27" t="s">
        <v>9</v>
      </c>
      <c r="G4292" s="94" t="s">
        <v>15</v>
      </c>
      <c r="H4292" s="32" t="s">
        <v>24268</v>
      </c>
    </row>
    <row r="4293" spans="1:8" ht="17.25" customHeight="1">
      <c r="A4293" s="68" t="s">
        <v>29</v>
      </c>
      <c r="B4293" s="94" t="s">
        <v>9355</v>
      </c>
      <c r="C4293" s="94" t="s">
        <v>9394</v>
      </c>
      <c r="D4293" s="32" t="s">
        <v>17729</v>
      </c>
      <c r="E4293" s="107">
        <v>32.18333333333333</v>
      </c>
      <c r="F4293" s="27" t="s">
        <v>9</v>
      </c>
      <c r="G4293" s="94" t="s">
        <v>15</v>
      </c>
      <c r="H4293" s="32" t="s">
        <v>24269</v>
      </c>
    </row>
    <row r="4294" spans="1:8" ht="17.25" customHeight="1">
      <c r="A4294" s="68" t="s">
        <v>29</v>
      </c>
      <c r="B4294" s="94" t="s">
        <v>9355</v>
      </c>
      <c r="C4294" s="94" t="s">
        <v>9394</v>
      </c>
      <c r="D4294" s="32" t="s">
        <v>17730</v>
      </c>
      <c r="E4294" s="107">
        <v>33.116666666666667</v>
      </c>
      <c r="F4294" s="27" t="s">
        <v>9</v>
      </c>
      <c r="G4294" s="94" t="s">
        <v>15</v>
      </c>
      <c r="H4294" s="32" t="s">
        <v>24270</v>
      </c>
    </row>
    <row r="4295" spans="1:8" ht="17.25" customHeight="1">
      <c r="A4295" s="68" t="s">
        <v>29</v>
      </c>
      <c r="B4295" s="94" t="s">
        <v>9355</v>
      </c>
      <c r="C4295" s="94" t="s">
        <v>9394</v>
      </c>
      <c r="D4295" s="32" t="s">
        <v>17731</v>
      </c>
      <c r="E4295" s="107">
        <v>31.85</v>
      </c>
      <c r="F4295" s="27" t="s">
        <v>9</v>
      </c>
      <c r="G4295" s="94" t="s">
        <v>15</v>
      </c>
      <c r="H4295" s="32" t="s">
        <v>24271</v>
      </c>
    </row>
    <row r="4296" spans="1:8" ht="17.25" customHeight="1">
      <c r="A4296" s="68" t="s">
        <v>29</v>
      </c>
      <c r="B4296" s="94" t="s">
        <v>9355</v>
      </c>
      <c r="C4296" s="94" t="s">
        <v>9394</v>
      </c>
      <c r="D4296" s="32" t="s">
        <v>17732</v>
      </c>
      <c r="E4296" s="107">
        <v>30.55</v>
      </c>
      <c r="F4296" s="27" t="s">
        <v>9</v>
      </c>
      <c r="G4296" s="94" t="s">
        <v>15</v>
      </c>
      <c r="H4296" s="32" t="s">
        <v>24272</v>
      </c>
    </row>
    <row r="4297" spans="1:8" ht="17.25" customHeight="1">
      <c r="A4297" s="68" t="s">
        <v>29</v>
      </c>
      <c r="B4297" s="94" t="s">
        <v>9355</v>
      </c>
      <c r="C4297" s="94" t="s">
        <v>9394</v>
      </c>
      <c r="D4297" s="32" t="s">
        <v>17733</v>
      </c>
      <c r="E4297" s="107">
        <v>30.283333333333335</v>
      </c>
      <c r="F4297" s="27" t="s">
        <v>9</v>
      </c>
      <c r="G4297" s="94" t="s">
        <v>15</v>
      </c>
      <c r="H4297" s="32" t="s">
        <v>24273</v>
      </c>
    </row>
    <row r="4298" spans="1:8" ht="17.25" customHeight="1">
      <c r="A4298" s="68" t="s">
        <v>29</v>
      </c>
      <c r="B4298" s="94" t="s">
        <v>9355</v>
      </c>
      <c r="C4298" s="94" t="s">
        <v>9394</v>
      </c>
      <c r="D4298" s="32" t="s">
        <v>17734</v>
      </c>
      <c r="E4298" s="107">
        <v>33.266666666666666</v>
      </c>
      <c r="F4298" s="27" t="s">
        <v>9</v>
      </c>
      <c r="G4298" s="94" t="s">
        <v>15</v>
      </c>
      <c r="H4298" s="32" t="s">
        <v>24274</v>
      </c>
    </row>
    <row r="4299" spans="1:8" ht="17.25" customHeight="1">
      <c r="A4299" s="68" t="s">
        <v>29</v>
      </c>
      <c r="B4299" s="94" t="s">
        <v>9355</v>
      </c>
      <c r="C4299" s="94" t="s">
        <v>9394</v>
      </c>
      <c r="D4299" s="32" t="s">
        <v>17735</v>
      </c>
      <c r="E4299" s="107">
        <v>34.283333333333331</v>
      </c>
      <c r="F4299" s="27" t="s">
        <v>9</v>
      </c>
      <c r="G4299" s="94" t="s">
        <v>15</v>
      </c>
      <c r="H4299" s="32" t="s">
        <v>24275</v>
      </c>
    </row>
    <row r="4300" spans="1:8" ht="17.25" customHeight="1">
      <c r="A4300" s="68" t="s">
        <v>29</v>
      </c>
      <c r="B4300" s="94" t="s">
        <v>9355</v>
      </c>
      <c r="C4300" s="94" t="s">
        <v>9394</v>
      </c>
      <c r="D4300" s="32" t="s">
        <v>17736</v>
      </c>
      <c r="E4300" s="107">
        <v>32.466666666666669</v>
      </c>
      <c r="F4300" s="27" t="s">
        <v>9</v>
      </c>
      <c r="G4300" s="94" t="s">
        <v>15</v>
      </c>
      <c r="H4300" s="32" t="s">
        <v>24276</v>
      </c>
    </row>
    <row r="4301" spans="1:8" ht="17.25" customHeight="1">
      <c r="A4301" s="68" t="s">
        <v>29</v>
      </c>
      <c r="B4301" s="94" t="s">
        <v>9355</v>
      </c>
      <c r="C4301" s="94" t="s">
        <v>9394</v>
      </c>
      <c r="D4301" s="32" t="s">
        <v>17737</v>
      </c>
      <c r="E4301" s="107">
        <v>29.95</v>
      </c>
      <c r="F4301" s="27" t="s">
        <v>9</v>
      </c>
      <c r="G4301" s="94" t="s">
        <v>15</v>
      </c>
      <c r="H4301" s="32" t="s">
        <v>24277</v>
      </c>
    </row>
    <row r="4302" spans="1:8" ht="17.25" customHeight="1">
      <c r="A4302" s="68" t="s">
        <v>29</v>
      </c>
      <c r="B4302" s="94" t="s">
        <v>9355</v>
      </c>
      <c r="C4302" s="94" t="s">
        <v>9394</v>
      </c>
      <c r="D4302" s="32" t="s">
        <v>17738</v>
      </c>
      <c r="E4302" s="107">
        <v>31.3</v>
      </c>
      <c r="F4302" s="27" t="s">
        <v>9</v>
      </c>
      <c r="G4302" s="94" t="s">
        <v>15</v>
      </c>
      <c r="H4302" s="32" t="s">
        <v>24278</v>
      </c>
    </row>
    <row r="4303" spans="1:8" ht="17.25" customHeight="1">
      <c r="A4303" s="68" t="s">
        <v>29</v>
      </c>
      <c r="B4303" s="94" t="s">
        <v>9355</v>
      </c>
      <c r="C4303" s="94" t="s">
        <v>9394</v>
      </c>
      <c r="D4303" s="32" t="s">
        <v>17739</v>
      </c>
      <c r="E4303" s="107">
        <v>35</v>
      </c>
      <c r="F4303" s="27" t="s">
        <v>9</v>
      </c>
      <c r="G4303" s="94" t="s">
        <v>15</v>
      </c>
      <c r="H4303" s="32" t="s">
        <v>24279</v>
      </c>
    </row>
    <row r="4304" spans="1:8" ht="17.25" customHeight="1">
      <c r="A4304" s="68" t="s">
        <v>29</v>
      </c>
      <c r="B4304" s="94" t="s">
        <v>9355</v>
      </c>
      <c r="C4304" s="94" t="s">
        <v>9394</v>
      </c>
      <c r="D4304" s="32" t="s">
        <v>17740</v>
      </c>
      <c r="E4304" s="107">
        <v>35.083333333333336</v>
      </c>
      <c r="F4304" s="27" t="s">
        <v>9</v>
      </c>
      <c r="G4304" s="94" t="s">
        <v>15</v>
      </c>
      <c r="H4304" s="32" t="s">
        <v>24280</v>
      </c>
    </row>
    <row r="4305" spans="1:8" ht="17.25" customHeight="1">
      <c r="A4305" s="68" t="s">
        <v>29</v>
      </c>
      <c r="B4305" s="94" t="s">
        <v>9355</v>
      </c>
      <c r="C4305" s="94" t="s">
        <v>9394</v>
      </c>
      <c r="D4305" s="32" t="s">
        <v>17741</v>
      </c>
      <c r="E4305" s="107">
        <v>32.549999999999997</v>
      </c>
      <c r="F4305" s="27" t="s">
        <v>9</v>
      </c>
      <c r="G4305" s="94" t="s">
        <v>15</v>
      </c>
      <c r="H4305" s="32" t="s">
        <v>24281</v>
      </c>
    </row>
    <row r="4306" spans="1:8" ht="17.25" customHeight="1">
      <c r="A4306" s="35" t="s">
        <v>22</v>
      </c>
      <c r="B4306" s="35" t="s">
        <v>9364</v>
      </c>
      <c r="C4306" s="35" t="s">
        <v>12370</v>
      </c>
      <c r="D4306" s="100" t="s">
        <v>17742</v>
      </c>
      <c r="E4306" s="107">
        <v>29.716666666666665</v>
      </c>
      <c r="F4306" s="27" t="s">
        <v>9</v>
      </c>
      <c r="G4306" s="35" t="s">
        <v>15</v>
      </c>
      <c r="H4306" s="100" t="s">
        <v>24282</v>
      </c>
    </row>
    <row r="4307" spans="1:8" ht="17.25" customHeight="1">
      <c r="A4307" s="35" t="s">
        <v>13</v>
      </c>
      <c r="B4307" s="35" t="s">
        <v>9348</v>
      </c>
      <c r="C4307" s="35" t="s">
        <v>16694</v>
      </c>
      <c r="D4307" s="100" t="s">
        <v>17743</v>
      </c>
      <c r="E4307" s="107">
        <v>29.783333333333335</v>
      </c>
      <c r="F4307" s="27" t="s">
        <v>9</v>
      </c>
      <c r="G4307" s="35" t="s">
        <v>13675</v>
      </c>
      <c r="H4307" s="100" t="s">
        <v>16622</v>
      </c>
    </row>
    <row r="4308" spans="1:8" ht="17.25" customHeight="1">
      <c r="A4308" s="35" t="s">
        <v>13</v>
      </c>
      <c r="B4308" s="35" t="s">
        <v>9351</v>
      </c>
      <c r="C4308" s="35" t="s">
        <v>16626</v>
      </c>
      <c r="D4308" s="100" t="s">
        <v>2196</v>
      </c>
      <c r="E4308" s="107">
        <v>18.716666666666665</v>
      </c>
      <c r="F4308" s="27" t="s">
        <v>9</v>
      </c>
      <c r="G4308" s="35" t="s">
        <v>8146</v>
      </c>
      <c r="H4308" s="100" t="s">
        <v>16291</v>
      </c>
    </row>
    <row r="4309" spans="1:8" ht="17.25" customHeight="1">
      <c r="A4309" s="68" t="s">
        <v>29</v>
      </c>
      <c r="B4309" s="94" t="s">
        <v>9371</v>
      </c>
      <c r="C4309" s="94" t="s">
        <v>17090</v>
      </c>
      <c r="D4309" s="32" t="s">
        <v>17744</v>
      </c>
      <c r="E4309" s="107">
        <v>51.35</v>
      </c>
      <c r="F4309" s="27" t="s">
        <v>9</v>
      </c>
      <c r="G4309" s="94" t="s">
        <v>15</v>
      </c>
      <c r="H4309" s="32" t="s">
        <v>24283</v>
      </c>
    </row>
    <row r="4310" spans="1:8" ht="17.25" customHeight="1">
      <c r="A4310" s="68" t="s">
        <v>29</v>
      </c>
      <c r="B4310" s="94" t="s">
        <v>9371</v>
      </c>
      <c r="C4310" s="94" t="s">
        <v>17091</v>
      </c>
      <c r="D4310" s="32" t="s">
        <v>17745</v>
      </c>
      <c r="E4310" s="107">
        <v>51.35</v>
      </c>
      <c r="F4310" s="27" t="s">
        <v>9</v>
      </c>
      <c r="G4310" s="94" t="s">
        <v>15</v>
      </c>
      <c r="H4310" s="32" t="s">
        <v>24283</v>
      </c>
    </row>
    <row r="4311" spans="1:8" ht="17.25" customHeight="1">
      <c r="A4311" s="68" t="s">
        <v>29</v>
      </c>
      <c r="B4311" s="94" t="s">
        <v>9371</v>
      </c>
      <c r="C4311" s="94" t="s">
        <v>17090</v>
      </c>
      <c r="D4311" s="32" t="s">
        <v>17746</v>
      </c>
      <c r="E4311" s="107">
        <v>25.8</v>
      </c>
      <c r="F4311" s="27" t="s">
        <v>9</v>
      </c>
      <c r="G4311" s="94" t="s">
        <v>15</v>
      </c>
      <c r="H4311" s="32" t="s">
        <v>24284</v>
      </c>
    </row>
    <row r="4312" spans="1:8" ht="17.25" customHeight="1">
      <c r="A4312" s="68" t="s">
        <v>29</v>
      </c>
      <c r="B4312" s="94" t="s">
        <v>9371</v>
      </c>
      <c r="C4312" s="94" t="s">
        <v>17091</v>
      </c>
      <c r="D4312" s="32" t="s">
        <v>17747</v>
      </c>
      <c r="E4312" s="107">
        <v>25.8</v>
      </c>
      <c r="F4312" s="27" t="s">
        <v>9</v>
      </c>
      <c r="G4312" s="94" t="s">
        <v>15</v>
      </c>
      <c r="H4312" s="32" t="s">
        <v>24284</v>
      </c>
    </row>
    <row r="4313" spans="1:8" ht="17.25" customHeight="1">
      <c r="A4313" s="35" t="s">
        <v>22</v>
      </c>
      <c r="B4313" s="35" t="s">
        <v>9364</v>
      </c>
      <c r="C4313" s="35" t="s">
        <v>12370</v>
      </c>
      <c r="D4313" s="100" t="s">
        <v>17748</v>
      </c>
      <c r="E4313" s="107">
        <v>27.883333333333333</v>
      </c>
      <c r="F4313" s="27" t="s">
        <v>9</v>
      </c>
      <c r="G4313" s="35" t="s">
        <v>15</v>
      </c>
      <c r="H4313" s="100" t="s">
        <v>24282</v>
      </c>
    </row>
    <row r="4314" spans="1:8" ht="17.25" customHeight="1">
      <c r="A4314" s="35" t="s">
        <v>13</v>
      </c>
      <c r="B4314" s="35" t="s">
        <v>9348</v>
      </c>
      <c r="C4314" s="35" t="s">
        <v>16694</v>
      </c>
      <c r="D4314" s="100" t="s">
        <v>17749</v>
      </c>
      <c r="E4314" s="107">
        <v>27.966666666666665</v>
      </c>
      <c r="F4314" s="27" t="s">
        <v>9</v>
      </c>
      <c r="G4314" s="35" t="s">
        <v>13675</v>
      </c>
      <c r="H4314" s="100" t="s">
        <v>16622</v>
      </c>
    </row>
    <row r="4315" spans="1:8" ht="17.25" customHeight="1">
      <c r="A4315" s="68" t="s">
        <v>29</v>
      </c>
      <c r="B4315" s="94" t="s">
        <v>23</v>
      </c>
      <c r="C4315" s="94" t="s">
        <v>17092</v>
      </c>
      <c r="D4315" s="32" t="s">
        <v>17750</v>
      </c>
      <c r="E4315" s="107">
        <v>48.75</v>
      </c>
      <c r="F4315" s="27" t="s">
        <v>9</v>
      </c>
      <c r="G4315" s="94" t="s">
        <v>15</v>
      </c>
      <c r="H4315" s="32" t="s">
        <v>24285</v>
      </c>
    </row>
    <row r="4316" spans="1:8" ht="17.25" customHeight="1">
      <c r="A4316" s="35" t="s">
        <v>22</v>
      </c>
      <c r="B4316" s="35" t="s">
        <v>9364</v>
      </c>
      <c r="C4316" s="35" t="s">
        <v>12370</v>
      </c>
      <c r="D4316" s="100" t="s">
        <v>17751</v>
      </c>
      <c r="E4316" s="107">
        <v>28.016666666666666</v>
      </c>
      <c r="F4316" s="27" t="s">
        <v>9</v>
      </c>
      <c r="G4316" s="35" t="s">
        <v>15</v>
      </c>
      <c r="H4316" s="100" t="s">
        <v>24282</v>
      </c>
    </row>
    <row r="4317" spans="1:8" ht="17.25" customHeight="1">
      <c r="A4317" s="35" t="s">
        <v>13</v>
      </c>
      <c r="B4317" s="35" t="s">
        <v>9348</v>
      </c>
      <c r="C4317" s="35" t="s">
        <v>16694</v>
      </c>
      <c r="D4317" s="100" t="s">
        <v>17752</v>
      </c>
      <c r="E4317" s="107">
        <v>28.083333333333332</v>
      </c>
      <c r="F4317" s="27" t="s">
        <v>9</v>
      </c>
      <c r="G4317" s="35" t="s">
        <v>13675</v>
      </c>
      <c r="H4317" s="100" t="s">
        <v>16622</v>
      </c>
    </row>
    <row r="4318" spans="1:8" ht="17.25" customHeight="1">
      <c r="A4318" s="68" t="s">
        <v>29</v>
      </c>
      <c r="B4318" s="94" t="s">
        <v>9371</v>
      </c>
      <c r="C4318" s="94" t="s">
        <v>17090</v>
      </c>
      <c r="D4318" s="32" t="s">
        <v>17753</v>
      </c>
      <c r="E4318" s="107">
        <v>28.233333333333334</v>
      </c>
      <c r="F4318" s="27" t="s">
        <v>9</v>
      </c>
      <c r="G4318" s="94" t="s">
        <v>15</v>
      </c>
      <c r="H4318" s="32" t="s">
        <v>24286</v>
      </c>
    </row>
    <row r="4319" spans="1:8" ht="17.25" customHeight="1">
      <c r="A4319" s="68" t="s">
        <v>29</v>
      </c>
      <c r="B4319" s="94" t="s">
        <v>9371</v>
      </c>
      <c r="C4319" s="94" t="s">
        <v>17091</v>
      </c>
      <c r="D4319" s="32" t="s">
        <v>17754</v>
      </c>
      <c r="E4319" s="107">
        <v>28.233333333333334</v>
      </c>
      <c r="F4319" s="27" t="s">
        <v>9</v>
      </c>
      <c r="G4319" s="94" t="s">
        <v>15</v>
      </c>
      <c r="H4319" s="32" t="s">
        <v>24286</v>
      </c>
    </row>
    <row r="4320" spans="1:8" ht="17.25" customHeight="1">
      <c r="A4320" s="68" t="s">
        <v>29</v>
      </c>
      <c r="B4320" s="94" t="s">
        <v>9371</v>
      </c>
      <c r="C4320" s="94" t="s">
        <v>17090</v>
      </c>
      <c r="D4320" s="32" t="s">
        <v>17755</v>
      </c>
      <c r="E4320" s="107">
        <v>25.916666666666668</v>
      </c>
      <c r="F4320" s="27" t="s">
        <v>8408</v>
      </c>
      <c r="G4320" s="94" t="s">
        <v>15</v>
      </c>
      <c r="H4320" s="32" t="s">
        <v>24287</v>
      </c>
    </row>
    <row r="4321" spans="1:8" ht="17.25" customHeight="1">
      <c r="A4321" s="68" t="s">
        <v>29</v>
      </c>
      <c r="B4321" s="94" t="s">
        <v>9371</v>
      </c>
      <c r="C4321" s="94" t="s">
        <v>17091</v>
      </c>
      <c r="D4321" s="32" t="s">
        <v>17756</v>
      </c>
      <c r="E4321" s="107">
        <v>25.916666666666668</v>
      </c>
      <c r="F4321" s="27" t="s">
        <v>9</v>
      </c>
      <c r="G4321" s="94" t="s">
        <v>15</v>
      </c>
      <c r="H4321" s="32" t="s">
        <v>24287</v>
      </c>
    </row>
    <row r="4322" spans="1:8" ht="17.25" customHeight="1">
      <c r="A4322" s="68" t="s">
        <v>29</v>
      </c>
      <c r="B4322" s="94" t="s">
        <v>9355</v>
      </c>
      <c r="C4322" s="94" t="s">
        <v>17093</v>
      </c>
      <c r="D4322" s="32" t="s">
        <v>17757</v>
      </c>
      <c r="E4322" s="107">
        <v>20.7</v>
      </c>
      <c r="F4322" s="27" t="s">
        <v>9</v>
      </c>
      <c r="G4322" s="94" t="s">
        <v>15</v>
      </c>
      <c r="H4322" s="32" t="s">
        <v>24288</v>
      </c>
    </row>
    <row r="4323" spans="1:8" ht="17.25" customHeight="1">
      <c r="A4323" s="68" t="s">
        <v>29</v>
      </c>
      <c r="B4323" s="94" t="s">
        <v>9355</v>
      </c>
      <c r="C4323" s="94" t="s">
        <v>17093</v>
      </c>
      <c r="D4323" s="32" t="s">
        <v>17758</v>
      </c>
      <c r="E4323" s="107">
        <v>23.766666666666666</v>
      </c>
      <c r="F4323" s="27" t="s">
        <v>8408</v>
      </c>
      <c r="G4323" s="94" t="s">
        <v>15</v>
      </c>
      <c r="H4323" s="32" t="s">
        <v>24289</v>
      </c>
    </row>
    <row r="4324" spans="1:8" ht="17.25" customHeight="1">
      <c r="A4324" s="68" t="s">
        <v>29</v>
      </c>
      <c r="B4324" s="94" t="s">
        <v>9355</v>
      </c>
      <c r="C4324" s="94" t="s">
        <v>17093</v>
      </c>
      <c r="D4324" s="32" t="s">
        <v>17759</v>
      </c>
      <c r="E4324" s="107">
        <v>21.916666666666668</v>
      </c>
      <c r="F4324" s="27" t="s">
        <v>9</v>
      </c>
      <c r="G4324" s="94" t="s">
        <v>15</v>
      </c>
      <c r="H4324" s="32" t="s">
        <v>24290</v>
      </c>
    </row>
    <row r="4325" spans="1:8" ht="17.25" customHeight="1">
      <c r="A4325" s="68" t="s">
        <v>29</v>
      </c>
      <c r="B4325" s="94" t="s">
        <v>9355</v>
      </c>
      <c r="C4325" s="94" t="s">
        <v>17093</v>
      </c>
      <c r="D4325" s="32" t="s">
        <v>17760</v>
      </c>
      <c r="E4325" s="107">
        <v>22.516666666666666</v>
      </c>
      <c r="F4325" s="27" t="s">
        <v>9</v>
      </c>
      <c r="G4325" s="94" t="s">
        <v>15</v>
      </c>
      <c r="H4325" s="32" t="s">
        <v>24291</v>
      </c>
    </row>
    <row r="4326" spans="1:8" ht="17.25" customHeight="1">
      <c r="A4326" s="68" t="s">
        <v>29</v>
      </c>
      <c r="B4326" s="94" t="s">
        <v>9355</v>
      </c>
      <c r="C4326" s="94" t="s">
        <v>17093</v>
      </c>
      <c r="D4326" s="32" t="s">
        <v>17761</v>
      </c>
      <c r="E4326" s="107">
        <v>28.35</v>
      </c>
      <c r="F4326" s="27" t="s">
        <v>9</v>
      </c>
      <c r="G4326" s="94" t="s">
        <v>15</v>
      </c>
      <c r="H4326" s="32" t="s">
        <v>24292</v>
      </c>
    </row>
    <row r="4327" spans="1:8" ht="17.25" customHeight="1">
      <c r="A4327" s="68" t="s">
        <v>29</v>
      </c>
      <c r="B4327" s="94" t="s">
        <v>9355</v>
      </c>
      <c r="C4327" s="94" t="s">
        <v>17093</v>
      </c>
      <c r="D4327" s="32" t="s">
        <v>17762</v>
      </c>
      <c r="E4327" s="107">
        <v>27.883333333333333</v>
      </c>
      <c r="F4327" s="27" t="s">
        <v>9</v>
      </c>
      <c r="G4327" s="94" t="s">
        <v>15</v>
      </c>
      <c r="H4327" s="32" t="s">
        <v>24293</v>
      </c>
    </row>
    <row r="4328" spans="1:8" ht="17.25" customHeight="1">
      <c r="A4328" s="68" t="s">
        <v>29</v>
      </c>
      <c r="B4328" s="94" t="s">
        <v>9355</v>
      </c>
      <c r="C4328" s="94" t="s">
        <v>17093</v>
      </c>
      <c r="D4328" s="32" t="s">
        <v>17763</v>
      </c>
      <c r="E4328" s="107">
        <v>23.083333333333332</v>
      </c>
      <c r="F4328" s="27" t="s">
        <v>9</v>
      </c>
      <c r="G4328" s="94" t="s">
        <v>15</v>
      </c>
      <c r="H4328" s="32" t="s">
        <v>24294</v>
      </c>
    </row>
    <row r="4329" spans="1:8" ht="17.25" customHeight="1">
      <c r="A4329" s="68" t="s">
        <v>29</v>
      </c>
      <c r="B4329" s="94" t="s">
        <v>9355</v>
      </c>
      <c r="C4329" s="94" t="s">
        <v>17093</v>
      </c>
      <c r="D4329" s="32" t="s">
        <v>17764</v>
      </c>
      <c r="E4329" s="107">
        <v>24.383333333333333</v>
      </c>
      <c r="F4329" s="27" t="s">
        <v>9</v>
      </c>
      <c r="G4329" s="94" t="s">
        <v>15</v>
      </c>
      <c r="H4329" s="32" t="s">
        <v>24295</v>
      </c>
    </row>
    <row r="4330" spans="1:8" ht="17.25" customHeight="1">
      <c r="A4330" s="68" t="s">
        <v>29</v>
      </c>
      <c r="B4330" s="94" t="s">
        <v>9355</v>
      </c>
      <c r="C4330" s="94" t="s">
        <v>17094</v>
      </c>
      <c r="D4330" s="32" t="s">
        <v>17765</v>
      </c>
      <c r="E4330" s="107">
        <v>31.366666666666667</v>
      </c>
      <c r="F4330" s="27" t="s">
        <v>9</v>
      </c>
      <c r="G4330" s="94" t="s">
        <v>15</v>
      </c>
      <c r="H4330" s="32" t="s">
        <v>24296</v>
      </c>
    </row>
    <row r="4331" spans="1:8" ht="17.25" customHeight="1">
      <c r="A4331" s="68" t="s">
        <v>29</v>
      </c>
      <c r="B4331" s="94" t="s">
        <v>9355</v>
      </c>
      <c r="C4331" s="94" t="s">
        <v>17094</v>
      </c>
      <c r="D4331" s="32" t="s">
        <v>17766</v>
      </c>
      <c r="E4331" s="107">
        <v>29.116666666666667</v>
      </c>
      <c r="F4331" s="27" t="s">
        <v>9</v>
      </c>
      <c r="G4331" s="94" t="s">
        <v>15</v>
      </c>
      <c r="H4331" s="32" t="s">
        <v>24297</v>
      </c>
    </row>
    <row r="4332" spans="1:8" ht="17.25" customHeight="1">
      <c r="A4332" s="68" t="s">
        <v>29</v>
      </c>
      <c r="B4332" s="94" t="s">
        <v>9355</v>
      </c>
      <c r="C4332" s="94" t="s">
        <v>17094</v>
      </c>
      <c r="D4332" s="32" t="s">
        <v>17767</v>
      </c>
      <c r="E4332" s="107">
        <v>28.533333333333335</v>
      </c>
      <c r="F4332" s="27" t="s">
        <v>9</v>
      </c>
      <c r="G4332" s="94" t="s">
        <v>15</v>
      </c>
      <c r="H4332" s="32" t="s">
        <v>24298</v>
      </c>
    </row>
    <row r="4333" spans="1:8" ht="17.25" customHeight="1">
      <c r="A4333" s="68" t="s">
        <v>29</v>
      </c>
      <c r="B4333" s="94" t="s">
        <v>9355</v>
      </c>
      <c r="C4333" s="94" t="s">
        <v>17094</v>
      </c>
      <c r="D4333" s="32" t="s">
        <v>17768</v>
      </c>
      <c r="E4333" s="107">
        <v>32.299999999999997</v>
      </c>
      <c r="F4333" s="27" t="s">
        <v>9</v>
      </c>
      <c r="G4333" s="94" t="s">
        <v>15</v>
      </c>
      <c r="H4333" s="32" t="s">
        <v>24299</v>
      </c>
    </row>
    <row r="4334" spans="1:8" ht="17.25" customHeight="1">
      <c r="A4334" s="68" t="s">
        <v>29</v>
      </c>
      <c r="B4334" s="94" t="s">
        <v>9355</v>
      </c>
      <c r="C4334" s="94" t="s">
        <v>17094</v>
      </c>
      <c r="D4334" s="32" t="s">
        <v>17769</v>
      </c>
      <c r="E4334" s="107">
        <v>29.533333333333335</v>
      </c>
      <c r="F4334" s="27" t="s">
        <v>9</v>
      </c>
      <c r="G4334" s="94" t="s">
        <v>15</v>
      </c>
      <c r="H4334" s="32" t="s">
        <v>24300</v>
      </c>
    </row>
    <row r="4335" spans="1:8" ht="17.25" customHeight="1">
      <c r="A4335" s="68" t="s">
        <v>29</v>
      </c>
      <c r="B4335" s="94" t="s">
        <v>9355</v>
      </c>
      <c r="C4335" s="94" t="s">
        <v>17094</v>
      </c>
      <c r="D4335" s="32" t="s">
        <v>17770</v>
      </c>
      <c r="E4335" s="107">
        <v>28.833333333333332</v>
      </c>
      <c r="F4335" s="27" t="s">
        <v>9</v>
      </c>
      <c r="G4335" s="94" t="s">
        <v>15</v>
      </c>
      <c r="H4335" s="32" t="s">
        <v>24301</v>
      </c>
    </row>
    <row r="4336" spans="1:8" ht="17.25" customHeight="1">
      <c r="A4336" s="68" t="s">
        <v>29</v>
      </c>
      <c r="B4336" s="94" t="s">
        <v>9355</v>
      </c>
      <c r="C4336" s="94" t="s">
        <v>17094</v>
      </c>
      <c r="D4336" s="32" t="s">
        <v>17771</v>
      </c>
      <c r="E4336" s="107">
        <v>29.316666666666666</v>
      </c>
      <c r="F4336" s="27" t="s">
        <v>8408</v>
      </c>
      <c r="G4336" s="94" t="s">
        <v>15</v>
      </c>
      <c r="H4336" s="32" t="s">
        <v>24302</v>
      </c>
    </row>
    <row r="4337" spans="1:8" ht="17.25" customHeight="1">
      <c r="A4337" s="68" t="s">
        <v>29</v>
      </c>
      <c r="B4337" s="94" t="s">
        <v>9355</v>
      </c>
      <c r="C4337" s="94" t="s">
        <v>17094</v>
      </c>
      <c r="D4337" s="32" t="s">
        <v>17772</v>
      </c>
      <c r="E4337" s="107">
        <v>29.95</v>
      </c>
      <c r="F4337" s="27" t="s">
        <v>9</v>
      </c>
      <c r="G4337" s="94" t="s">
        <v>15</v>
      </c>
      <c r="H4337" s="32" t="s">
        <v>24303</v>
      </c>
    </row>
    <row r="4338" spans="1:8" ht="17.25" customHeight="1">
      <c r="A4338" s="68" t="s">
        <v>29</v>
      </c>
      <c r="B4338" s="94" t="s">
        <v>9355</v>
      </c>
      <c r="C4338" s="94" t="s">
        <v>17094</v>
      </c>
      <c r="D4338" s="32" t="s">
        <v>17773</v>
      </c>
      <c r="E4338" s="107">
        <v>29.9</v>
      </c>
      <c r="F4338" s="27" t="s">
        <v>8408</v>
      </c>
      <c r="G4338" s="94" t="s">
        <v>15</v>
      </c>
      <c r="H4338" s="32" t="s">
        <v>24304</v>
      </c>
    </row>
    <row r="4339" spans="1:8" ht="17.25" customHeight="1">
      <c r="A4339" s="68" t="s">
        <v>29</v>
      </c>
      <c r="B4339" s="94" t="s">
        <v>9355</v>
      </c>
      <c r="C4339" s="94" t="s">
        <v>17094</v>
      </c>
      <c r="D4339" s="32" t="s">
        <v>17774</v>
      </c>
      <c r="E4339" s="107">
        <v>28.883333333333333</v>
      </c>
      <c r="F4339" s="27" t="s">
        <v>9</v>
      </c>
      <c r="G4339" s="94" t="s">
        <v>15</v>
      </c>
      <c r="H4339" s="32" t="s">
        <v>24305</v>
      </c>
    </row>
    <row r="4340" spans="1:8" ht="17.25" customHeight="1">
      <c r="A4340" s="68" t="s">
        <v>29</v>
      </c>
      <c r="B4340" s="94" t="s">
        <v>9355</v>
      </c>
      <c r="C4340" s="94" t="s">
        <v>17094</v>
      </c>
      <c r="D4340" s="32" t="s">
        <v>17775</v>
      </c>
      <c r="E4340" s="107">
        <v>32.56666666666667</v>
      </c>
      <c r="F4340" s="27" t="s">
        <v>9</v>
      </c>
      <c r="G4340" s="94" t="s">
        <v>15</v>
      </c>
      <c r="H4340" s="32" t="s">
        <v>24306</v>
      </c>
    </row>
    <row r="4341" spans="1:8" ht="17.25" customHeight="1">
      <c r="A4341" s="68" t="s">
        <v>29</v>
      </c>
      <c r="B4341" s="94" t="s">
        <v>9355</v>
      </c>
      <c r="C4341" s="94" t="s">
        <v>17094</v>
      </c>
      <c r="D4341" s="32" t="s">
        <v>17776</v>
      </c>
      <c r="E4341" s="107">
        <v>29.666666666666668</v>
      </c>
      <c r="F4341" s="27" t="s">
        <v>9</v>
      </c>
      <c r="G4341" s="94" t="s">
        <v>15</v>
      </c>
      <c r="H4341" s="32" t="s">
        <v>24307</v>
      </c>
    </row>
    <row r="4342" spans="1:8" ht="17.25" customHeight="1">
      <c r="A4342" s="68" t="s">
        <v>29</v>
      </c>
      <c r="B4342" s="94" t="s">
        <v>9355</v>
      </c>
      <c r="C4342" s="94" t="s">
        <v>17094</v>
      </c>
      <c r="D4342" s="32" t="s">
        <v>17777</v>
      </c>
      <c r="E4342" s="107">
        <v>29.683333333333334</v>
      </c>
      <c r="F4342" s="27" t="s">
        <v>8408</v>
      </c>
      <c r="G4342" s="94" t="s">
        <v>15</v>
      </c>
      <c r="H4342" s="32" t="s">
        <v>24308</v>
      </c>
    </row>
    <row r="4343" spans="1:8" ht="17.25" customHeight="1">
      <c r="A4343" s="68" t="s">
        <v>29</v>
      </c>
      <c r="B4343" s="94" t="s">
        <v>9355</v>
      </c>
      <c r="C4343" s="94" t="s">
        <v>17094</v>
      </c>
      <c r="D4343" s="32" t="s">
        <v>17778</v>
      </c>
      <c r="E4343" s="107">
        <v>29.05</v>
      </c>
      <c r="F4343" s="27" t="s">
        <v>9</v>
      </c>
      <c r="G4343" s="94" t="s">
        <v>15</v>
      </c>
      <c r="H4343" s="32" t="s">
        <v>24309</v>
      </c>
    </row>
    <row r="4344" spans="1:8" ht="17.25" customHeight="1">
      <c r="A4344" s="68" t="s">
        <v>29</v>
      </c>
      <c r="B4344" s="94" t="s">
        <v>9355</v>
      </c>
      <c r="C4344" s="94" t="s">
        <v>17094</v>
      </c>
      <c r="D4344" s="32" t="s">
        <v>17779</v>
      </c>
      <c r="E4344" s="107">
        <v>27.85</v>
      </c>
      <c r="F4344" s="27" t="s">
        <v>9</v>
      </c>
      <c r="G4344" s="94" t="s">
        <v>15</v>
      </c>
      <c r="H4344" s="32" t="s">
        <v>24310</v>
      </c>
    </row>
    <row r="4345" spans="1:8" ht="17.25" customHeight="1">
      <c r="A4345" s="68" t="s">
        <v>29</v>
      </c>
      <c r="B4345" s="94" t="s">
        <v>9355</v>
      </c>
      <c r="C4345" s="94" t="s">
        <v>17094</v>
      </c>
      <c r="D4345" s="32" t="s">
        <v>17780</v>
      </c>
      <c r="E4345" s="107">
        <v>32.1</v>
      </c>
      <c r="F4345" s="27" t="s">
        <v>9</v>
      </c>
      <c r="G4345" s="94" t="s">
        <v>15</v>
      </c>
      <c r="H4345" s="32" t="s">
        <v>24311</v>
      </c>
    </row>
    <row r="4346" spans="1:8" ht="17.25" customHeight="1">
      <c r="A4346" s="68" t="s">
        <v>29</v>
      </c>
      <c r="B4346" s="94" t="s">
        <v>9355</v>
      </c>
      <c r="C4346" s="94" t="s">
        <v>17095</v>
      </c>
      <c r="D4346" s="32" t="s">
        <v>17781</v>
      </c>
      <c r="E4346" s="107">
        <v>36.633333333333333</v>
      </c>
      <c r="F4346" s="27" t="s">
        <v>8408</v>
      </c>
      <c r="G4346" s="94" t="s">
        <v>15</v>
      </c>
      <c r="H4346" s="32" t="s">
        <v>24312</v>
      </c>
    </row>
    <row r="4347" spans="1:8" ht="17.25" customHeight="1">
      <c r="A4347" s="68" t="s">
        <v>29</v>
      </c>
      <c r="B4347" s="94" t="s">
        <v>9355</v>
      </c>
      <c r="C4347" s="94" t="s">
        <v>17095</v>
      </c>
      <c r="D4347" s="32" t="s">
        <v>17782</v>
      </c>
      <c r="E4347" s="107">
        <v>33.383333333333333</v>
      </c>
      <c r="F4347" s="27" t="s">
        <v>9</v>
      </c>
      <c r="G4347" s="94" t="s">
        <v>15</v>
      </c>
      <c r="H4347" s="32" t="s">
        <v>24313</v>
      </c>
    </row>
    <row r="4348" spans="1:8" ht="17.25" customHeight="1">
      <c r="A4348" s="68" t="s">
        <v>29</v>
      </c>
      <c r="B4348" s="94" t="s">
        <v>9355</v>
      </c>
      <c r="C4348" s="94" t="s">
        <v>17095</v>
      </c>
      <c r="D4348" s="32" t="s">
        <v>17783</v>
      </c>
      <c r="E4348" s="107">
        <v>27.9</v>
      </c>
      <c r="F4348" s="27" t="s">
        <v>9</v>
      </c>
      <c r="G4348" s="94" t="s">
        <v>15</v>
      </c>
      <c r="H4348" s="32" t="s">
        <v>24314</v>
      </c>
    </row>
    <row r="4349" spans="1:8" ht="17.25" customHeight="1">
      <c r="A4349" s="68" t="s">
        <v>29</v>
      </c>
      <c r="B4349" s="94" t="s">
        <v>9355</v>
      </c>
      <c r="C4349" s="94" t="s">
        <v>17095</v>
      </c>
      <c r="D4349" s="32" t="s">
        <v>17784</v>
      </c>
      <c r="E4349" s="107">
        <v>29.916666666666668</v>
      </c>
      <c r="F4349" s="27" t="s">
        <v>9</v>
      </c>
      <c r="G4349" s="94" t="s">
        <v>15</v>
      </c>
      <c r="H4349" s="32" t="s">
        <v>24315</v>
      </c>
    </row>
    <row r="4350" spans="1:8" ht="17.25" customHeight="1">
      <c r="A4350" s="68" t="s">
        <v>29</v>
      </c>
      <c r="B4350" s="94" t="s">
        <v>9355</v>
      </c>
      <c r="C4350" s="94" t="s">
        <v>17095</v>
      </c>
      <c r="D4350" s="32" t="s">
        <v>17785</v>
      </c>
      <c r="E4350" s="107">
        <v>27.616666666666667</v>
      </c>
      <c r="F4350" s="27" t="s">
        <v>9</v>
      </c>
      <c r="G4350" s="94" t="s">
        <v>15</v>
      </c>
      <c r="H4350" s="32" t="s">
        <v>24316</v>
      </c>
    </row>
    <row r="4351" spans="1:8" ht="17.25" customHeight="1">
      <c r="A4351" s="68" t="s">
        <v>29</v>
      </c>
      <c r="B4351" s="94" t="s">
        <v>9355</v>
      </c>
      <c r="C4351" s="94" t="s">
        <v>17095</v>
      </c>
      <c r="D4351" s="32" t="s">
        <v>17786</v>
      </c>
      <c r="E4351" s="107">
        <v>28.316666666666666</v>
      </c>
      <c r="F4351" s="27" t="s">
        <v>9</v>
      </c>
      <c r="G4351" s="94" t="s">
        <v>15</v>
      </c>
      <c r="H4351" s="32" t="s">
        <v>24317</v>
      </c>
    </row>
    <row r="4352" spans="1:8" ht="17.25" customHeight="1">
      <c r="A4352" s="68" t="s">
        <v>29</v>
      </c>
      <c r="B4352" s="94" t="s">
        <v>9355</v>
      </c>
      <c r="C4352" s="94" t="s">
        <v>17095</v>
      </c>
      <c r="D4352" s="32" t="s">
        <v>17787</v>
      </c>
      <c r="E4352" s="107">
        <v>27.816666666666666</v>
      </c>
      <c r="F4352" s="27" t="s">
        <v>8408</v>
      </c>
      <c r="G4352" s="94" t="s">
        <v>15</v>
      </c>
      <c r="H4352" s="32" t="s">
        <v>24318</v>
      </c>
    </row>
    <row r="4353" spans="1:8" ht="17.25" customHeight="1">
      <c r="A4353" s="68" t="s">
        <v>29</v>
      </c>
      <c r="B4353" s="94" t="s">
        <v>9355</v>
      </c>
      <c r="C4353" s="94" t="s">
        <v>17095</v>
      </c>
      <c r="D4353" s="32" t="s">
        <v>17788</v>
      </c>
      <c r="E4353" s="107">
        <v>30.55</v>
      </c>
      <c r="F4353" s="27" t="s">
        <v>9</v>
      </c>
      <c r="G4353" s="94" t="s">
        <v>15</v>
      </c>
      <c r="H4353" s="32" t="s">
        <v>24319</v>
      </c>
    </row>
    <row r="4354" spans="1:8" ht="17.25" customHeight="1">
      <c r="A4354" s="68" t="s">
        <v>29</v>
      </c>
      <c r="B4354" s="94" t="s">
        <v>9355</v>
      </c>
      <c r="C4354" s="94" t="s">
        <v>17095</v>
      </c>
      <c r="D4354" s="32" t="s">
        <v>17789</v>
      </c>
      <c r="E4354" s="107">
        <v>29.783333333333335</v>
      </c>
      <c r="F4354" s="27" t="s">
        <v>8408</v>
      </c>
      <c r="G4354" s="94" t="s">
        <v>15</v>
      </c>
      <c r="H4354" s="32" t="s">
        <v>24320</v>
      </c>
    </row>
    <row r="4355" spans="1:8" ht="17.25" customHeight="1">
      <c r="A4355" s="68" t="s">
        <v>29</v>
      </c>
      <c r="B4355" s="94" t="s">
        <v>9355</v>
      </c>
      <c r="C4355" s="94" t="s">
        <v>17095</v>
      </c>
      <c r="D4355" s="32" t="s">
        <v>17790</v>
      </c>
      <c r="E4355" s="107">
        <v>29.766666666666666</v>
      </c>
      <c r="F4355" s="27" t="s">
        <v>9</v>
      </c>
      <c r="G4355" s="94" t="s">
        <v>15</v>
      </c>
      <c r="H4355" s="32" t="s">
        <v>24321</v>
      </c>
    </row>
    <row r="4356" spans="1:8" ht="17.25" customHeight="1">
      <c r="A4356" s="68" t="s">
        <v>29</v>
      </c>
      <c r="B4356" s="94" t="s">
        <v>9355</v>
      </c>
      <c r="C4356" s="94" t="s">
        <v>17095</v>
      </c>
      <c r="D4356" s="32" t="s">
        <v>17791</v>
      </c>
      <c r="E4356" s="107">
        <v>33.283333333333331</v>
      </c>
      <c r="F4356" s="27" t="s">
        <v>9</v>
      </c>
      <c r="G4356" s="94" t="s">
        <v>15</v>
      </c>
      <c r="H4356" s="32" t="s">
        <v>24322</v>
      </c>
    </row>
    <row r="4357" spans="1:8" ht="17.25" customHeight="1">
      <c r="A4357" s="68" t="s">
        <v>29</v>
      </c>
      <c r="B4357" s="94" t="s">
        <v>9355</v>
      </c>
      <c r="C4357" s="94" t="s">
        <v>17095</v>
      </c>
      <c r="D4357" s="32" t="s">
        <v>17792</v>
      </c>
      <c r="E4357" s="107">
        <v>29.383333333333333</v>
      </c>
      <c r="F4357" s="27" t="s">
        <v>9</v>
      </c>
      <c r="G4357" s="94" t="s">
        <v>15</v>
      </c>
      <c r="H4357" s="32" t="s">
        <v>24323</v>
      </c>
    </row>
    <row r="4358" spans="1:8" ht="17.25" customHeight="1">
      <c r="A4358" s="68" t="s">
        <v>29</v>
      </c>
      <c r="B4358" s="94" t="s">
        <v>9355</v>
      </c>
      <c r="C4358" s="94" t="s">
        <v>17095</v>
      </c>
      <c r="D4358" s="32" t="s">
        <v>17793</v>
      </c>
      <c r="E4358" s="107">
        <v>29.983333333333334</v>
      </c>
      <c r="F4358" s="27" t="s">
        <v>8408</v>
      </c>
      <c r="G4358" s="94" t="s">
        <v>15</v>
      </c>
      <c r="H4358" s="32" t="s">
        <v>24324</v>
      </c>
    </row>
    <row r="4359" spans="1:8" ht="17.25" customHeight="1">
      <c r="A4359" s="68" t="s">
        <v>29</v>
      </c>
      <c r="B4359" s="94" t="s">
        <v>9355</v>
      </c>
      <c r="C4359" s="94" t="s">
        <v>17095</v>
      </c>
      <c r="D4359" s="32" t="s">
        <v>17794</v>
      </c>
      <c r="E4359" s="107">
        <v>29.983333333333334</v>
      </c>
      <c r="F4359" s="27" t="s">
        <v>9</v>
      </c>
      <c r="G4359" s="94" t="s">
        <v>15</v>
      </c>
      <c r="H4359" s="32" t="s">
        <v>24325</v>
      </c>
    </row>
    <row r="4360" spans="1:8" ht="17.25" customHeight="1">
      <c r="A4360" s="68" t="s">
        <v>29</v>
      </c>
      <c r="B4360" s="94" t="s">
        <v>9355</v>
      </c>
      <c r="C4360" s="94" t="s">
        <v>17095</v>
      </c>
      <c r="D4360" s="32" t="s">
        <v>17795</v>
      </c>
      <c r="E4360" s="107">
        <v>31</v>
      </c>
      <c r="F4360" s="27" t="s">
        <v>8408</v>
      </c>
      <c r="G4360" s="94" t="s">
        <v>15</v>
      </c>
      <c r="H4360" s="32" t="s">
        <v>24326</v>
      </c>
    </row>
    <row r="4361" spans="1:8" ht="17.25" customHeight="1">
      <c r="A4361" s="68" t="s">
        <v>29</v>
      </c>
      <c r="B4361" s="94" t="s">
        <v>9355</v>
      </c>
      <c r="C4361" s="94" t="s">
        <v>17095</v>
      </c>
      <c r="D4361" s="32" t="s">
        <v>17796</v>
      </c>
      <c r="E4361" s="107">
        <v>32.233333333333334</v>
      </c>
      <c r="F4361" s="27" t="s">
        <v>9</v>
      </c>
      <c r="G4361" s="94" t="s">
        <v>15</v>
      </c>
      <c r="H4361" s="32" t="s">
        <v>24327</v>
      </c>
    </row>
    <row r="4362" spans="1:8" ht="17.25" customHeight="1">
      <c r="A4362" s="68" t="s">
        <v>29</v>
      </c>
      <c r="B4362" s="94" t="s">
        <v>9355</v>
      </c>
      <c r="C4362" s="94" t="s">
        <v>17096</v>
      </c>
      <c r="D4362" s="32" t="s">
        <v>17797</v>
      </c>
      <c r="E4362" s="107">
        <v>29.783333333333335</v>
      </c>
      <c r="F4362" s="27" t="s">
        <v>9</v>
      </c>
      <c r="G4362" s="94" t="s">
        <v>15</v>
      </c>
      <c r="H4362" s="32" t="s">
        <v>24328</v>
      </c>
    </row>
    <row r="4363" spans="1:8" ht="17.25" customHeight="1">
      <c r="A4363" s="68" t="s">
        <v>29</v>
      </c>
      <c r="B4363" s="94" t="s">
        <v>9355</v>
      </c>
      <c r="C4363" s="94" t="s">
        <v>17096</v>
      </c>
      <c r="D4363" s="32" t="s">
        <v>17798</v>
      </c>
      <c r="E4363" s="107">
        <v>26.433333333333334</v>
      </c>
      <c r="F4363" s="27" t="s">
        <v>9</v>
      </c>
      <c r="G4363" s="94" t="s">
        <v>15</v>
      </c>
      <c r="H4363" s="32" t="s">
        <v>24329</v>
      </c>
    </row>
    <row r="4364" spans="1:8" ht="17.25" customHeight="1">
      <c r="A4364" s="68" t="s">
        <v>29</v>
      </c>
      <c r="B4364" s="94" t="s">
        <v>9355</v>
      </c>
      <c r="C4364" s="94" t="s">
        <v>17096</v>
      </c>
      <c r="D4364" s="32" t="s">
        <v>17799</v>
      </c>
      <c r="E4364" s="107">
        <v>29.4</v>
      </c>
      <c r="F4364" s="27" t="s">
        <v>9</v>
      </c>
      <c r="G4364" s="94" t="s">
        <v>15</v>
      </c>
      <c r="H4364" s="32" t="s">
        <v>24330</v>
      </c>
    </row>
    <row r="4365" spans="1:8" ht="17.25" customHeight="1">
      <c r="A4365" s="68" t="s">
        <v>29</v>
      </c>
      <c r="B4365" s="94" t="s">
        <v>9355</v>
      </c>
      <c r="C4365" s="94" t="s">
        <v>17096</v>
      </c>
      <c r="D4365" s="32" t="s">
        <v>17800</v>
      </c>
      <c r="E4365" s="107">
        <v>28.566666666666666</v>
      </c>
      <c r="F4365" s="27" t="s">
        <v>8408</v>
      </c>
      <c r="G4365" s="94" t="s">
        <v>15</v>
      </c>
      <c r="H4365" s="32" t="s">
        <v>24331</v>
      </c>
    </row>
    <row r="4366" spans="1:8" ht="17.25" customHeight="1">
      <c r="A4366" s="68" t="s">
        <v>29</v>
      </c>
      <c r="B4366" s="94" t="s">
        <v>9355</v>
      </c>
      <c r="C4366" s="94" t="s">
        <v>17096</v>
      </c>
      <c r="D4366" s="32" t="s">
        <v>17801</v>
      </c>
      <c r="E4366" s="107">
        <v>28.9</v>
      </c>
      <c r="F4366" s="27" t="s">
        <v>9</v>
      </c>
      <c r="G4366" s="94" t="s">
        <v>15</v>
      </c>
      <c r="H4366" s="32" t="s">
        <v>24332</v>
      </c>
    </row>
    <row r="4367" spans="1:8" ht="17.25" customHeight="1">
      <c r="A4367" s="68" t="s">
        <v>29</v>
      </c>
      <c r="B4367" s="94" t="s">
        <v>9355</v>
      </c>
      <c r="C4367" s="94" t="s">
        <v>17096</v>
      </c>
      <c r="D4367" s="32" t="s">
        <v>17802</v>
      </c>
      <c r="E4367" s="107">
        <v>28.95</v>
      </c>
      <c r="F4367" s="27" t="s">
        <v>8408</v>
      </c>
      <c r="G4367" s="94" t="s">
        <v>15</v>
      </c>
      <c r="H4367" s="32" t="s">
        <v>24333</v>
      </c>
    </row>
    <row r="4368" spans="1:8" ht="17.25" customHeight="1">
      <c r="A4368" s="68" t="s">
        <v>29</v>
      </c>
      <c r="B4368" s="94" t="s">
        <v>9355</v>
      </c>
      <c r="C4368" s="94" t="s">
        <v>17096</v>
      </c>
      <c r="D4368" s="32" t="s">
        <v>17803</v>
      </c>
      <c r="E4368" s="107">
        <v>28.666666666666668</v>
      </c>
      <c r="F4368" s="27" t="s">
        <v>8408</v>
      </c>
      <c r="G4368" s="94" t="s">
        <v>15</v>
      </c>
      <c r="H4368" s="32" t="s">
        <v>24334</v>
      </c>
    </row>
    <row r="4369" spans="1:8" ht="17.25" customHeight="1">
      <c r="A4369" s="68" t="s">
        <v>29</v>
      </c>
      <c r="B4369" s="94" t="s">
        <v>9355</v>
      </c>
      <c r="C4369" s="94" t="s">
        <v>17096</v>
      </c>
      <c r="D4369" s="32" t="s">
        <v>17804</v>
      </c>
      <c r="E4369" s="107">
        <v>28.45</v>
      </c>
      <c r="F4369" s="27" t="s">
        <v>9</v>
      </c>
      <c r="G4369" s="94" t="s">
        <v>15</v>
      </c>
      <c r="H4369" s="32" t="s">
        <v>24335</v>
      </c>
    </row>
    <row r="4370" spans="1:8" ht="17.25" customHeight="1">
      <c r="A4370" s="68" t="s">
        <v>29</v>
      </c>
      <c r="B4370" s="94" t="s">
        <v>9355</v>
      </c>
      <c r="C4370" s="94" t="s">
        <v>17096</v>
      </c>
      <c r="D4370" s="32" t="s">
        <v>17805</v>
      </c>
      <c r="E4370" s="107">
        <v>33.333333333333336</v>
      </c>
      <c r="F4370" s="27" t="s">
        <v>9</v>
      </c>
      <c r="G4370" s="94" t="s">
        <v>15</v>
      </c>
      <c r="H4370" s="32" t="s">
        <v>24336</v>
      </c>
    </row>
    <row r="4371" spans="1:8" ht="17.25" customHeight="1">
      <c r="A4371" s="68" t="s">
        <v>29</v>
      </c>
      <c r="B4371" s="94" t="s">
        <v>9355</v>
      </c>
      <c r="C4371" s="94" t="s">
        <v>17096</v>
      </c>
      <c r="D4371" s="32" t="s">
        <v>17806</v>
      </c>
      <c r="E4371" s="107">
        <v>27.733333333333334</v>
      </c>
      <c r="F4371" s="27" t="s">
        <v>9</v>
      </c>
      <c r="G4371" s="94" t="s">
        <v>15</v>
      </c>
      <c r="H4371" s="32" t="s">
        <v>24337</v>
      </c>
    </row>
    <row r="4372" spans="1:8" ht="17.25" customHeight="1">
      <c r="A4372" s="68" t="s">
        <v>29</v>
      </c>
      <c r="B4372" s="94" t="s">
        <v>9355</v>
      </c>
      <c r="C4372" s="94" t="s">
        <v>17096</v>
      </c>
      <c r="D4372" s="32" t="s">
        <v>17807</v>
      </c>
      <c r="E4372" s="107">
        <v>27.916666666666668</v>
      </c>
      <c r="F4372" s="27" t="s">
        <v>8408</v>
      </c>
      <c r="G4372" s="94" t="s">
        <v>15</v>
      </c>
      <c r="H4372" s="32" t="s">
        <v>24338</v>
      </c>
    </row>
    <row r="4373" spans="1:8" ht="17.25" customHeight="1">
      <c r="A4373" s="68" t="s">
        <v>29</v>
      </c>
      <c r="B4373" s="94" t="s">
        <v>9355</v>
      </c>
      <c r="C4373" s="94" t="s">
        <v>17096</v>
      </c>
      <c r="D4373" s="32" t="s">
        <v>17808</v>
      </c>
      <c r="E4373" s="107">
        <v>27.666666666666668</v>
      </c>
      <c r="F4373" s="27" t="s">
        <v>9</v>
      </c>
      <c r="G4373" s="94" t="s">
        <v>15</v>
      </c>
      <c r="H4373" s="32" t="s">
        <v>24339</v>
      </c>
    </row>
    <row r="4374" spans="1:8" ht="17.25" customHeight="1">
      <c r="A4374" s="68" t="s">
        <v>29</v>
      </c>
      <c r="B4374" s="94" t="s">
        <v>9355</v>
      </c>
      <c r="C4374" s="94" t="s">
        <v>17096</v>
      </c>
      <c r="D4374" s="32" t="s">
        <v>17809</v>
      </c>
      <c r="E4374" s="107">
        <v>33.266666666666666</v>
      </c>
      <c r="F4374" s="27" t="s">
        <v>9</v>
      </c>
      <c r="G4374" s="94" t="s">
        <v>15</v>
      </c>
      <c r="H4374" s="32" t="s">
        <v>24340</v>
      </c>
    </row>
    <row r="4375" spans="1:8" ht="17.25" customHeight="1">
      <c r="A4375" s="68" t="s">
        <v>29</v>
      </c>
      <c r="B4375" s="94" t="s">
        <v>9355</v>
      </c>
      <c r="C4375" s="94" t="s">
        <v>17096</v>
      </c>
      <c r="D4375" s="32" t="s">
        <v>17810</v>
      </c>
      <c r="E4375" s="107">
        <v>26.916666666666668</v>
      </c>
      <c r="F4375" s="27" t="s">
        <v>9</v>
      </c>
      <c r="G4375" s="94" t="s">
        <v>15</v>
      </c>
      <c r="H4375" s="32" t="s">
        <v>24341</v>
      </c>
    </row>
    <row r="4376" spans="1:8" ht="17.25" customHeight="1">
      <c r="A4376" s="68" t="s">
        <v>29</v>
      </c>
      <c r="B4376" s="94" t="s">
        <v>9355</v>
      </c>
      <c r="C4376" s="94" t="s">
        <v>17096</v>
      </c>
      <c r="D4376" s="32" t="s">
        <v>17811</v>
      </c>
      <c r="E4376" s="107">
        <v>27.966666666666665</v>
      </c>
      <c r="F4376" s="27" t="s">
        <v>9</v>
      </c>
      <c r="G4376" s="94" t="s">
        <v>15</v>
      </c>
      <c r="H4376" s="32" t="s">
        <v>24342</v>
      </c>
    </row>
    <row r="4377" spans="1:8" ht="17.25" customHeight="1">
      <c r="A4377" s="68" t="s">
        <v>29</v>
      </c>
      <c r="B4377" s="94" t="s">
        <v>9355</v>
      </c>
      <c r="C4377" s="94" t="s">
        <v>17096</v>
      </c>
      <c r="D4377" s="32" t="s">
        <v>17812</v>
      </c>
      <c r="E4377" s="107">
        <v>28.716666666666665</v>
      </c>
      <c r="F4377" s="27" t="s">
        <v>8408</v>
      </c>
      <c r="G4377" s="94" t="s">
        <v>15</v>
      </c>
      <c r="H4377" s="32" t="s">
        <v>24343</v>
      </c>
    </row>
    <row r="4378" spans="1:8" ht="17.25" customHeight="1">
      <c r="A4378" s="68" t="s">
        <v>29</v>
      </c>
      <c r="B4378" s="94" t="s">
        <v>9370</v>
      </c>
      <c r="C4378" s="94" t="s">
        <v>17097</v>
      </c>
      <c r="D4378" s="32" t="s">
        <v>17813</v>
      </c>
      <c r="E4378" s="107">
        <v>23.566666666666666</v>
      </c>
      <c r="F4378" s="27" t="s">
        <v>9</v>
      </c>
      <c r="G4378" s="94" t="s">
        <v>15</v>
      </c>
      <c r="H4378" s="32" t="s">
        <v>24344</v>
      </c>
    </row>
    <row r="4379" spans="1:8" ht="17.25" customHeight="1">
      <c r="A4379" s="68" t="s">
        <v>29</v>
      </c>
      <c r="B4379" s="94" t="s">
        <v>9370</v>
      </c>
      <c r="C4379" s="94" t="s">
        <v>17097</v>
      </c>
      <c r="D4379" s="32" t="s">
        <v>17814</v>
      </c>
      <c r="E4379" s="107">
        <v>25.633333333333333</v>
      </c>
      <c r="F4379" s="27" t="s">
        <v>9</v>
      </c>
      <c r="G4379" s="94" t="s">
        <v>15</v>
      </c>
      <c r="H4379" s="32" t="s">
        <v>24345</v>
      </c>
    </row>
    <row r="4380" spans="1:8" ht="17.25" customHeight="1">
      <c r="A4380" s="68" t="s">
        <v>29</v>
      </c>
      <c r="B4380" s="94" t="s">
        <v>9370</v>
      </c>
      <c r="C4380" s="94" t="s">
        <v>17097</v>
      </c>
      <c r="D4380" s="32" t="s">
        <v>17815</v>
      </c>
      <c r="E4380" s="107">
        <v>24.316666666666666</v>
      </c>
      <c r="F4380" s="27" t="s">
        <v>8408</v>
      </c>
      <c r="G4380" s="94" t="s">
        <v>15</v>
      </c>
      <c r="H4380" s="32" t="s">
        <v>24346</v>
      </c>
    </row>
    <row r="4381" spans="1:8" ht="17.25" customHeight="1">
      <c r="A4381" s="68" t="s">
        <v>29</v>
      </c>
      <c r="B4381" s="94" t="s">
        <v>9370</v>
      </c>
      <c r="C4381" s="94" t="s">
        <v>17097</v>
      </c>
      <c r="D4381" s="32" t="s">
        <v>17816</v>
      </c>
      <c r="E4381" s="107">
        <v>23.983333333333334</v>
      </c>
      <c r="F4381" s="27" t="s">
        <v>9</v>
      </c>
      <c r="G4381" s="94" t="s">
        <v>15</v>
      </c>
      <c r="H4381" s="32" t="s">
        <v>24347</v>
      </c>
    </row>
    <row r="4382" spans="1:8" ht="17.25" customHeight="1">
      <c r="A4382" s="68" t="s">
        <v>29</v>
      </c>
      <c r="B4382" s="94" t="s">
        <v>9370</v>
      </c>
      <c r="C4382" s="94" t="s">
        <v>17097</v>
      </c>
      <c r="D4382" s="32" t="s">
        <v>17817</v>
      </c>
      <c r="E4382" s="107">
        <v>26.933333333333334</v>
      </c>
      <c r="F4382" s="27" t="s">
        <v>8408</v>
      </c>
      <c r="G4382" s="94" t="s">
        <v>15</v>
      </c>
      <c r="H4382" s="32" t="s">
        <v>24348</v>
      </c>
    </row>
    <row r="4383" spans="1:8" ht="17.25" customHeight="1">
      <c r="A4383" s="68" t="s">
        <v>29</v>
      </c>
      <c r="B4383" s="94" t="s">
        <v>9370</v>
      </c>
      <c r="C4383" s="94" t="s">
        <v>17097</v>
      </c>
      <c r="D4383" s="32" t="s">
        <v>17818</v>
      </c>
      <c r="E4383" s="107">
        <v>24.116666666666667</v>
      </c>
      <c r="F4383" s="27" t="s">
        <v>9</v>
      </c>
      <c r="G4383" s="94" t="s">
        <v>15</v>
      </c>
      <c r="H4383" s="32" t="s">
        <v>24349</v>
      </c>
    </row>
    <row r="4384" spans="1:8" ht="17.25" customHeight="1">
      <c r="A4384" s="68" t="s">
        <v>29</v>
      </c>
      <c r="B4384" s="94" t="s">
        <v>9370</v>
      </c>
      <c r="C4384" s="94" t="s">
        <v>17097</v>
      </c>
      <c r="D4384" s="32" t="s">
        <v>17819</v>
      </c>
      <c r="E4384" s="107">
        <v>23.95</v>
      </c>
      <c r="F4384" s="27" t="s">
        <v>9</v>
      </c>
      <c r="G4384" s="94" t="s">
        <v>15</v>
      </c>
      <c r="H4384" s="32" t="s">
        <v>24350</v>
      </c>
    </row>
    <row r="4385" spans="1:8" ht="17.25" customHeight="1">
      <c r="A4385" s="68" t="s">
        <v>29</v>
      </c>
      <c r="B4385" s="94" t="s">
        <v>9370</v>
      </c>
      <c r="C4385" s="94" t="s">
        <v>17097</v>
      </c>
      <c r="D4385" s="32" t="s">
        <v>17820</v>
      </c>
      <c r="E4385" s="107">
        <v>24.583333333333332</v>
      </c>
      <c r="F4385" s="27" t="s">
        <v>9</v>
      </c>
      <c r="G4385" s="94" t="s">
        <v>15</v>
      </c>
      <c r="H4385" s="32" t="s">
        <v>24351</v>
      </c>
    </row>
    <row r="4386" spans="1:8" ht="17.25" customHeight="1">
      <c r="A4386" s="68" t="s">
        <v>13</v>
      </c>
      <c r="B4386" s="94" t="s">
        <v>9367</v>
      </c>
      <c r="C4386" s="94" t="s">
        <v>17098</v>
      </c>
      <c r="D4386" s="32" t="s">
        <v>17821</v>
      </c>
      <c r="E4386" s="107">
        <v>27.733333333333334</v>
      </c>
      <c r="F4386" s="27" t="s">
        <v>9</v>
      </c>
      <c r="G4386" s="94" t="s">
        <v>15</v>
      </c>
      <c r="H4386" s="32" t="s">
        <v>24352</v>
      </c>
    </row>
    <row r="4387" spans="1:8" ht="17.25" customHeight="1">
      <c r="A4387" s="68" t="s">
        <v>13</v>
      </c>
      <c r="B4387" s="94" t="s">
        <v>9367</v>
      </c>
      <c r="C4387" s="94" t="s">
        <v>17098</v>
      </c>
      <c r="D4387" s="32" t="s">
        <v>17822</v>
      </c>
      <c r="E4387" s="107">
        <v>23.966666666666665</v>
      </c>
      <c r="F4387" s="27" t="s">
        <v>9</v>
      </c>
      <c r="G4387" s="94" t="s">
        <v>15</v>
      </c>
      <c r="H4387" s="32" t="s">
        <v>24353</v>
      </c>
    </row>
    <row r="4388" spans="1:8" ht="17.25" customHeight="1">
      <c r="A4388" s="68" t="s">
        <v>13</v>
      </c>
      <c r="B4388" s="94" t="s">
        <v>9367</v>
      </c>
      <c r="C4388" s="94" t="s">
        <v>17098</v>
      </c>
      <c r="D4388" s="32" t="s">
        <v>17823</v>
      </c>
      <c r="E4388" s="107">
        <v>25.633333333333333</v>
      </c>
      <c r="F4388" s="27" t="s">
        <v>9</v>
      </c>
      <c r="G4388" s="94" t="s">
        <v>15</v>
      </c>
      <c r="H4388" s="32" t="s">
        <v>24354</v>
      </c>
    </row>
    <row r="4389" spans="1:8" ht="17.25" customHeight="1">
      <c r="A4389" s="68" t="s">
        <v>13</v>
      </c>
      <c r="B4389" s="94" t="s">
        <v>9367</v>
      </c>
      <c r="C4389" s="94" t="s">
        <v>17098</v>
      </c>
      <c r="D4389" s="32" t="s">
        <v>17824</v>
      </c>
      <c r="E4389" s="107">
        <v>29.65</v>
      </c>
      <c r="F4389" s="27" t="s">
        <v>9</v>
      </c>
      <c r="G4389" s="94" t="s">
        <v>15</v>
      </c>
      <c r="H4389" s="32" t="s">
        <v>24355</v>
      </c>
    </row>
    <row r="4390" spans="1:8" ht="17.25" customHeight="1">
      <c r="A4390" s="68" t="s">
        <v>13</v>
      </c>
      <c r="B4390" s="94" t="s">
        <v>9367</v>
      </c>
      <c r="C4390" s="94" t="s">
        <v>17098</v>
      </c>
      <c r="D4390" s="32" t="s">
        <v>17825</v>
      </c>
      <c r="E4390" s="107">
        <v>30.416666666666668</v>
      </c>
      <c r="F4390" s="27" t="s">
        <v>8408</v>
      </c>
      <c r="G4390" s="94" t="s">
        <v>15</v>
      </c>
      <c r="H4390" s="32" t="s">
        <v>24356</v>
      </c>
    </row>
    <row r="4391" spans="1:8" ht="17.25" customHeight="1">
      <c r="A4391" s="68" t="s">
        <v>13</v>
      </c>
      <c r="B4391" s="94" t="s">
        <v>9367</v>
      </c>
      <c r="C4391" s="94" t="s">
        <v>17098</v>
      </c>
      <c r="D4391" s="32" t="s">
        <v>17826</v>
      </c>
      <c r="E4391" s="107">
        <v>27.083333333333332</v>
      </c>
      <c r="F4391" s="27" t="s">
        <v>8408</v>
      </c>
      <c r="G4391" s="94" t="s">
        <v>15</v>
      </c>
      <c r="H4391" s="32" t="s">
        <v>24357</v>
      </c>
    </row>
    <row r="4392" spans="1:8" ht="17.25" customHeight="1">
      <c r="A4392" s="68" t="s">
        <v>13</v>
      </c>
      <c r="B4392" s="94" t="s">
        <v>9367</v>
      </c>
      <c r="C4392" s="94" t="s">
        <v>17098</v>
      </c>
      <c r="D4392" s="32" t="s">
        <v>17827</v>
      </c>
      <c r="E4392" s="107">
        <v>27.5</v>
      </c>
      <c r="F4392" s="27" t="s">
        <v>9</v>
      </c>
      <c r="G4392" s="94" t="s">
        <v>15</v>
      </c>
      <c r="H4392" s="32" t="s">
        <v>24358</v>
      </c>
    </row>
    <row r="4393" spans="1:8" ht="17.25" customHeight="1">
      <c r="A4393" s="68" t="s">
        <v>13</v>
      </c>
      <c r="B4393" s="94" t="s">
        <v>9367</v>
      </c>
      <c r="C4393" s="94" t="s">
        <v>17098</v>
      </c>
      <c r="D4393" s="32" t="s">
        <v>17828</v>
      </c>
      <c r="E4393" s="107">
        <v>26.016666666666666</v>
      </c>
      <c r="F4393" s="27" t="s">
        <v>9</v>
      </c>
      <c r="G4393" s="94" t="s">
        <v>15</v>
      </c>
      <c r="H4393" s="32" t="s">
        <v>24359</v>
      </c>
    </row>
    <row r="4394" spans="1:8" ht="17.25" customHeight="1">
      <c r="A4394" s="68" t="s">
        <v>13</v>
      </c>
      <c r="B4394" s="94" t="s">
        <v>9367</v>
      </c>
      <c r="C4394" s="94" t="s">
        <v>17099</v>
      </c>
      <c r="D4394" s="32" t="s">
        <v>17829</v>
      </c>
      <c r="E4394" s="107">
        <v>31.35</v>
      </c>
      <c r="F4394" s="27" t="s">
        <v>9</v>
      </c>
      <c r="G4394" s="94" t="s">
        <v>15</v>
      </c>
      <c r="H4394" s="32" t="s">
        <v>24360</v>
      </c>
    </row>
    <row r="4395" spans="1:8" ht="17.25" customHeight="1">
      <c r="A4395" s="68" t="s">
        <v>13</v>
      </c>
      <c r="B4395" s="94" t="s">
        <v>9367</v>
      </c>
      <c r="C4395" s="94" t="s">
        <v>17099</v>
      </c>
      <c r="D4395" s="32" t="s">
        <v>17830</v>
      </c>
      <c r="E4395" s="107">
        <v>22.066666666666666</v>
      </c>
      <c r="F4395" s="27" t="s">
        <v>9</v>
      </c>
      <c r="G4395" s="94" t="s">
        <v>15</v>
      </c>
      <c r="H4395" s="32" t="s">
        <v>24361</v>
      </c>
    </row>
    <row r="4396" spans="1:8" ht="17.25" customHeight="1">
      <c r="A4396" s="68" t="s">
        <v>13</v>
      </c>
      <c r="B4396" s="94" t="s">
        <v>9367</v>
      </c>
      <c r="C4396" s="94" t="s">
        <v>17099</v>
      </c>
      <c r="D4396" s="32" t="s">
        <v>17831</v>
      </c>
      <c r="E4396" s="107">
        <v>21.516666666666666</v>
      </c>
      <c r="F4396" s="27" t="s">
        <v>9</v>
      </c>
      <c r="G4396" s="94" t="s">
        <v>15</v>
      </c>
      <c r="H4396" s="32" t="s">
        <v>24362</v>
      </c>
    </row>
    <row r="4397" spans="1:8" ht="17.25" customHeight="1">
      <c r="A4397" s="68" t="s">
        <v>13</v>
      </c>
      <c r="B4397" s="94" t="s">
        <v>9367</v>
      </c>
      <c r="C4397" s="94" t="s">
        <v>17099</v>
      </c>
      <c r="D4397" s="32" t="s">
        <v>17832</v>
      </c>
      <c r="E4397" s="107">
        <v>23.766666666666666</v>
      </c>
      <c r="F4397" s="27" t="s">
        <v>9</v>
      </c>
      <c r="G4397" s="94" t="s">
        <v>15</v>
      </c>
      <c r="H4397" s="32" t="s">
        <v>24363</v>
      </c>
    </row>
    <row r="4398" spans="1:8" ht="17.25" customHeight="1">
      <c r="A4398" s="68" t="s">
        <v>13</v>
      </c>
      <c r="B4398" s="94" t="s">
        <v>9367</v>
      </c>
      <c r="C4398" s="94" t="s">
        <v>17099</v>
      </c>
      <c r="D4398" s="32" t="s">
        <v>17833</v>
      </c>
      <c r="E4398" s="107">
        <v>27.566666666666666</v>
      </c>
      <c r="F4398" s="27" t="s">
        <v>8408</v>
      </c>
      <c r="G4398" s="94" t="s">
        <v>15</v>
      </c>
      <c r="H4398" s="32" t="s">
        <v>24364</v>
      </c>
    </row>
    <row r="4399" spans="1:8" ht="17.25" customHeight="1">
      <c r="A4399" s="68" t="s">
        <v>13</v>
      </c>
      <c r="B4399" s="94" t="s">
        <v>9367</v>
      </c>
      <c r="C4399" s="94" t="s">
        <v>17099</v>
      </c>
      <c r="D4399" s="32" t="s">
        <v>17834</v>
      </c>
      <c r="E4399" s="107">
        <v>26.916666666666668</v>
      </c>
      <c r="F4399" s="27" t="s">
        <v>9</v>
      </c>
      <c r="G4399" s="94" t="s">
        <v>15</v>
      </c>
      <c r="H4399" s="32" t="s">
        <v>24365</v>
      </c>
    </row>
    <row r="4400" spans="1:8" ht="17.25" customHeight="1">
      <c r="A4400" s="68" t="s">
        <v>13</v>
      </c>
      <c r="B4400" s="94" t="s">
        <v>9367</v>
      </c>
      <c r="C4400" s="94" t="s">
        <v>17099</v>
      </c>
      <c r="D4400" s="32" t="s">
        <v>17835</v>
      </c>
      <c r="E4400" s="107">
        <v>25.366666666666667</v>
      </c>
      <c r="F4400" s="27" t="s">
        <v>9</v>
      </c>
      <c r="G4400" s="94" t="s">
        <v>15</v>
      </c>
      <c r="H4400" s="32" t="s">
        <v>24366</v>
      </c>
    </row>
    <row r="4401" spans="1:8" ht="17.25" customHeight="1">
      <c r="A4401" s="68" t="s">
        <v>13</v>
      </c>
      <c r="B4401" s="94" t="s">
        <v>9367</v>
      </c>
      <c r="C4401" s="94" t="s">
        <v>17099</v>
      </c>
      <c r="D4401" s="32" t="s">
        <v>17836</v>
      </c>
      <c r="E4401" s="107">
        <v>23.4</v>
      </c>
      <c r="F4401" s="27" t="s">
        <v>9</v>
      </c>
      <c r="G4401" s="94" t="s">
        <v>15</v>
      </c>
      <c r="H4401" s="32" t="s">
        <v>24367</v>
      </c>
    </row>
    <row r="4402" spans="1:8" ht="17.25" customHeight="1">
      <c r="A4402" s="68" t="s">
        <v>29</v>
      </c>
      <c r="B4402" s="94" t="s">
        <v>9371</v>
      </c>
      <c r="C4402" s="94" t="s">
        <v>17100</v>
      </c>
      <c r="D4402" s="32" t="s">
        <v>17837</v>
      </c>
      <c r="E4402" s="107">
        <v>38.56666666666667</v>
      </c>
      <c r="F4402" s="27" t="s">
        <v>8408</v>
      </c>
      <c r="G4402" s="94" t="s">
        <v>15</v>
      </c>
      <c r="H4402" s="32" t="s">
        <v>24368</v>
      </c>
    </row>
    <row r="4403" spans="1:8" ht="17.25" customHeight="1">
      <c r="A4403" s="68" t="s">
        <v>29</v>
      </c>
      <c r="B4403" s="94" t="s">
        <v>9371</v>
      </c>
      <c r="C4403" s="94" t="s">
        <v>17100</v>
      </c>
      <c r="D4403" s="32" t="s">
        <v>17838</v>
      </c>
      <c r="E4403" s="107">
        <v>32.56666666666667</v>
      </c>
      <c r="F4403" s="27" t="s">
        <v>9</v>
      </c>
      <c r="G4403" s="94" t="s">
        <v>15</v>
      </c>
      <c r="H4403" s="32" t="s">
        <v>24369</v>
      </c>
    </row>
    <row r="4404" spans="1:8" ht="17.25" customHeight="1">
      <c r="A4404" s="68" t="s">
        <v>29</v>
      </c>
      <c r="B4404" s="94" t="s">
        <v>9371</v>
      </c>
      <c r="C4404" s="94" t="s">
        <v>17100</v>
      </c>
      <c r="D4404" s="32" t="s">
        <v>17839</v>
      </c>
      <c r="E4404" s="107">
        <v>35.383333333333333</v>
      </c>
      <c r="F4404" s="27" t="s">
        <v>8408</v>
      </c>
      <c r="G4404" s="94" t="s">
        <v>15</v>
      </c>
      <c r="H4404" s="32" t="s">
        <v>24370</v>
      </c>
    </row>
    <row r="4405" spans="1:8" ht="17.25" customHeight="1">
      <c r="A4405" s="68" t="s">
        <v>29</v>
      </c>
      <c r="B4405" s="94" t="s">
        <v>9371</v>
      </c>
      <c r="C4405" s="94" t="s">
        <v>17100</v>
      </c>
      <c r="D4405" s="32" t="s">
        <v>17840</v>
      </c>
      <c r="E4405" s="107">
        <v>29.2</v>
      </c>
      <c r="F4405" s="27" t="s">
        <v>8408</v>
      </c>
      <c r="G4405" s="94" t="s">
        <v>15</v>
      </c>
      <c r="H4405" s="32" t="s">
        <v>24371</v>
      </c>
    </row>
    <row r="4406" spans="1:8" ht="17.25" customHeight="1">
      <c r="A4406" s="68" t="s">
        <v>29</v>
      </c>
      <c r="B4406" s="94" t="s">
        <v>9371</v>
      </c>
      <c r="C4406" s="94" t="s">
        <v>17100</v>
      </c>
      <c r="D4406" s="32" t="s">
        <v>17841</v>
      </c>
      <c r="E4406" s="107">
        <v>34.016666666666666</v>
      </c>
      <c r="F4406" s="27" t="s">
        <v>9</v>
      </c>
      <c r="G4406" s="94" t="s">
        <v>15</v>
      </c>
      <c r="H4406" s="32" t="s">
        <v>24372</v>
      </c>
    </row>
    <row r="4407" spans="1:8" ht="17.25" customHeight="1">
      <c r="A4407" s="68" t="s">
        <v>29</v>
      </c>
      <c r="B4407" s="94" t="s">
        <v>9371</v>
      </c>
      <c r="C4407" s="94" t="s">
        <v>17100</v>
      </c>
      <c r="D4407" s="32" t="s">
        <v>17842</v>
      </c>
      <c r="E4407" s="107">
        <v>35.9</v>
      </c>
      <c r="F4407" s="27" t="s">
        <v>8408</v>
      </c>
      <c r="G4407" s="94" t="s">
        <v>15</v>
      </c>
      <c r="H4407" s="32" t="s">
        <v>24373</v>
      </c>
    </row>
    <row r="4408" spans="1:8" ht="17.25" customHeight="1">
      <c r="A4408" s="68" t="s">
        <v>29</v>
      </c>
      <c r="B4408" s="94" t="s">
        <v>9371</v>
      </c>
      <c r="C4408" s="94" t="s">
        <v>17100</v>
      </c>
      <c r="D4408" s="32" t="s">
        <v>17843</v>
      </c>
      <c r="E4408" s="107">
        <v>28.033333333333335</v>
      </c>
      <c r="F4408" s="27" t="s">
        <v>9</v>
      </c>
      <c r="G4408" s="94" t="s">
        <v>15</v>
      </c>
      <c r="H4408" s="32" t="s">
        <v>24374</v>
      </c>
    </row>
    <row r="4409" spans="1:8" ht="17.25" customHeight="1">
      <c r="A4409" s="68" t="s">
        <v>29</v>
      </c>
      <c r="B4409" s="94" t="s">
        <v>9371</v>
      </c>
      <c r="C4409" s="94" t="s">
        <v>17100</v>
      </c>
      <c r="D4409" s="32" t="s">
        <v>17844</v>
      </c>
      <c r="E4409" s="107">
        <v>34.783333333333331</v>
      </c>
      <c r="F4409" s="27" t="s">
        <v>9</v>
      </c>
      <c r="G4409" s="94" t="s">
        <v>15</v>
      </c>
      <c r="H4409" s="32" t="s">
        <v>24375</v>
      </c>
    </row>
    <row r="4410" spans="1:8" ht="17.25" customHeight="1">
      <c r="A4410" s="68" t="s">
        <v>29</v>
      </c>
      <c r="B4410" s="94" t="s">
        <v>9371</v>
      </c>
      <c r="C4410" s="94" t="s">
        <v>17100</v>
      </c>
      <c r="D4410" s="32" t="s">
        <v>17845</v>
      </c>
      <c r="E4410" s="107">
        <v>37.766666666666666</v>
      </c>
      <c r="F4410" s="27" t="s">
        <v>8408</v>
      </c>
      <c r="G4410" s="94" t="s">
        <v>15</v>
      </c>
      <c r="H4410" s="32" t="s">
        <v>24376</v>
      </c>
    </row>
    <row r="4411" spans="1:8" ht="17.25" customHeight="1">
      <c r="A4411" s="68" t="s">
        <v>29</v>
      </c>
      <c r="B4411" s="94" t="s">
        <v>9371</v>
      </c>
      <c r="C4411" s="94" t="s">
        <v>17100</v>
      </c>
      <c r="D4411" s="32" t="s">
        <v>17846</v>
      </c>
      <c r="E4411" s="107">
        <v>33.616666666666667</v>
      </c>
      <c r="F4411" s="27" t="s">
        <v>9</v>
      </c>
      <c r="G4411" s="94" t="s">
        <v>15</v>
      </c>
      <c r="H4411" s="32" t="s">
        <v>24377</v>
      </c>
    </row>
    <row r="4412" spans="1:8" ht="17.25" customHeight="1">
      <c r="A4412" s="68" t="s">
        <v>29</v>
      </c>
      <c r="B4412" s="94" t="s">
        <v>9371</v>
      </c>
      <c r="C4412" s="94" t="s">
        <v>17100</v>
      </c>
      <c r="D4412" s="32" t="s">
        <v>17847</v>
      </c>
      <c r="E4412" s="107">
        <v>33.68333333333333</v>
      </c>
      <c r="F4412" s="27" t="s">
        <v>9</v>
      </c>
      <c r="G4412" s="94" t="s">
        <v>15</v>
      </c>
      <c r="H4412" s="32" t="s">
        <v>24378</v>
      </c>
    </row>
    <row r="4413" spans="1:8" ht="17.25" customHeight="1">
      <c r="A4413" s="68" t="s">
        <v>29</v>
      </c>
      <c r="B4413" s="94" t="s">
        <v>9371</v>
      </c>
      <c r="C4413" s="94" t="s">
        <v>17100</v>
      </c>
      <c r="D4413" s="32" t="s">
        <v>17848</v>
      </c>
      <c r="E4413" s="107">
        <v>30.05</v>
      </c>
      <c r="F4413" s="27" t="s">
        <v>9</v>
      </c>
      <c r="G4413" s="94" t="s">
        <v>15</v>
      </c>
      <c r="H4413" s="32" t="s">
        <v>24379</v>
      </c>
    </row>
    <row r="4414" spans="1:8" ht="17.25" customHeight="1">
      <c r="A4414" s="68" t="s">
        <v>29</v>
      </c>
      <c r="B4414" s="94" t="s">
        <v>9371</v>
      </c>
      <c r="C4414" s="94" t="s">
        <v>17100</v>
      </c>
      <c r="D4414" s="32" t="s">
        <v>17849</v>
      </c>
      <c r="E4414" s="107">
        <v>34.583333333333336</v>
      </c>
      <c r="F4414" s="27" t="s">
        <v>8408</v>
      </c>
      <c r="G4414" s="94" t="s">
        <v>15</v>
      </c>
      <c r="H4414" s="32" t="s">
        <v>24380</v>
      </c>
    </row>
    <row r="4415" spans="1:8" ht="17.25" customHeight="1">
      <c r="A4415" s="68" t="s">
        <v>29</v>
      </c>
      <c r="B4415" s="94" t="s">
        <v>9371</v>
      </c>
      <c r="C4415" s="94" t="s">
        <v>17100</v>
      </c>
      <c r="D4415" s="32" t="s">
        <v>17850</v>
      </c>
      <c r="E4415" s="107">
        <v>28.766666666666666</v>
      </c>
      <c r="F4415" s="27" t="s">
        <v>9</v>
      </c>
      <c r="G4415" s="94" t="s">
        <v>15</v>
      </c>
      <c r="H4415" s="32" t="s">
        <v>24381</v>
      </c>
    </row>
    <row r="4416" spans="1:8" ht="17.25" customHeight="1">
      <c r="A4416" s="68" t="s">
        <v>29</v>
      </c>
      <c r="B4416" s="94" t="s">
        <v>9371</v>
      </c>
      <c r="C4416" s="94" t="s">
        <v>17100</v>
      </c>
      <c r="D4416" s="32" t="s">
        <v>17851</v>
      </c>
      <c r="E4416" s="107">
        <v>33.299999999999997</v>
      </c>
      <c r="F4416" s="27" t="s">
        <v>9</v>
      </c>
      <c r="G4416" s="94" t="s">
        <v>15</v>
      </c>
      <c r="H4416" s="32" t="s">
        <v>24382</v>
      </c>
    </row>
    <row r="4417" spans="1:8" ht="17.25" customHeight="1">
      <c r="A4417" s="68" t="s">
        <v>29</v>
      </c>
      <c r="B4417" s="94" t="s">
        <v>9371</v>
      </c>
      <c r="C4417" s="94" t="s">
        <v>17100</v>
      </c>
      <c r="D4417" s="32" t="s">
        <v>17852</v>
      </c>
      <c r="E4417" s="107">
        <v>27.933333333333334</v>
      </c>
      <c r="F4417" s="27" t="s">
        <v>8408</v>
      </c>
      <c r="G4417" s="94" t="s">
        <v>15</v>
      </c>
      <c r="H4417" s="32" t="s">
        <v>24383</v>
      </c>
    </row>
    <row r="4418" spans="1:8" ht="17.25" customHeight="1">
      <c r="A4418" s="68" t="s">
        <v>29</v>
      </c>
      <c r="B4418" s="94" t="s">
        <v>9371</v>
      </c>
      <c r="C4418" s="94" t="s">
        <v>17100</v>
      </c>
      <c r="D4418" s="32" t="s">
        <v>17853</v>
      </c>
      <c r="E4418" s="107">
        <v>27.433333333333334</v>
      </c>
      <c r="F4418" s="27" t="s">
        <v>9</v>
      </c>
      <c r="G4418" s="94" t="s">
        <v>15</v>
      </c>
      <c r="H4418" s="32" t="s">
        <v>24384</v>
      </c>
    </row>
    <row r="4419" spans="1:8" ht="17.25" customHeight="1">
      <c r="A4419" s="68" t="s">
        <v>29</v>
      </c>
      <c r="B4419" s="94" t="s">
        <v>9371</v>
      </c>
      <c r="C4419" s="94" t="s">
        <v>17100</v>
      </c>
      <c r="D4419" s="32" t="s">
        <v>17854</v>
      </c>
      <c r="E4419" s="107">
        <v>46.85</v>
      </c>
      <c r="F4419" s="27" t="s">
        <v>9</v>
      </c>
      <c r="G4419" s="94" t="s">
        <v>15</v>
      </c>
      <c r="H4419" s="32" t="s">
        <v>24385</v>
      </c>
    </row>
    <row r="4420" spans="1:8" ht="17.25" customHeight="1">
      <c r="A4420" s="68" t="s">
        <v>29</v>
      </c>
      <c r="B4420" s="94" t="s">
        <v>9371</v>
      </c>
      <c r="C4420" s="94" t="s">
        <v>17100</v>
      </c>
      <c r="D4420" s="32" t="s">
        <v>17855</v>
      </c>
      <c r="E4420" s="107">
        <v>26.633333333333333</v>
      </c>
      <c r="F4420" s="27" t="s">
        <v>9</v>
      </c>
      <c r="G4420" s="94" t="s">
        <v>15</v>
      </c>
      <c r="H4420" s="32" t="s">
        <v>24386</v>
      </c>
    </row>
    <row r="4421" spans="1:8" ht="17.25" customHeight="1">
      <c r="A4421" s="68" t="s">
        <v>29</v>
      </c>
      <c r="B4421" s="94" t="s">
        <v>9371</v>
      </c>
      <c r="C4421" s="94" t="s">
        <v>17100</v>
      </c>
      <c r="D4421" s="32" t="s">
        <v>17856</v>
      </c>
      <c r="E4421" s="107">
        <v>28.183333333333334</v>
      </c>
      <c r="F4421" s="27" t="s">
        <v>9</v>
      </c>
      <c r="G4421" s="94" t="s">
        <v>15</v>
      </c>
      <c r="H4421" s="32" t="s">
        <v>24387</v>
      </c>
    </row>
    <row r="4422" spans="1:8" ht="17.25" customHeight="1">
      <c r="A4422" s="68" t="s">
        <v>29</v>
      </c>
      <c r="B4422" s="94" t="s">
        <v>9371</v>
      </c>
      <c r="C4422" s="94" t="s">
        <v>17100</v>
      </c>
      <c r="D4422" s="32" t="s">
        <v>17857</v>
      </c>
      <c r="E4422" s="107">
        <v>27.683333333333334</v>
      </c>
      <c r="F4422" s="27" t="s">
        <v>8408</v>
      </c>
      <c r="G4422" s="94" t="s">
        <v>15</v>
      </c>
      <c r="H4422" s="32" t="s">
        <v>24388</v>
      </c>
    </row>
    <row r="4423" spans="1:8" ht="17.25" customHeight="1">
      <c r="A4423" s="68" t="s">
        <v>29</v>
      </c>
      <c r="B4423" s="94" t="s">
        <v>9371</v>
      </c>
      <c r="C4423" s="94" t="s">
        <v>17100</v>
      </c>
      <c r="D4423" s="32" t="s">
        <v>17858</v>
      </c>
      <c r="E4423" s="107">
        <v>25.166666666666668</v>
      </c>
      <c r="F4423" s="27" t="s">
        <v>9</v>
      </c>
      <c r="G4423" s="94" t="s">
        <v>15</v>
      </c>
      <c r="H4423" s="32" t="s">
        <v>24389</v>
      </c>
    </row>
    <row r="4424" spans="1:8" ht="17.25" customHeight="1">
      <c r="A4424" s="68" t="s">
        <v>29</v>
      </c>
      <c r="B4424" s="94" t="s">
        <v>9371</v>
      </c>
      <c r="C4424" s="94" t="s">
        <v>17101</v>
      </c>
      <c r="D4424" s="32" t="s">
        <v>17859</v>
      </c>
      <c r="E4424" s="107">
        <v>34.383333333333333</v>
      </c>
      <c r="F4424" s="27" t="s">
        <v>8408</v>
      </c>
      <c r="G4424" s="94" t="s">
        <v>15</v>
      </c>
      <c r="H4424" s="32" t="s">
        <v>24390</v>
      </c>
    </row>
    <row r="4425" spans="1:8" ht="17.25" customHeight="1">
      <c r="A4425" s="68" t="s">
        <v>29</v>
      </c>
      <c r="B4425" s="94" t="s">
        <v>9371</v>
      </c>
      <c r="C4425" s="94" t="s">
        <v>17101</v>
      </c>
      <c r="D4425" s="32" t="s">
        <v>17860</v>
      </c>
      <c r="E4425" s="107">
        <v>42.56666666666667</v>
      </c>
      <c r="F4425" s="27" t="s">
        <v>9</v>
      </c>
      <c r="G4425" s="94" t="s">
        <v>15</v>
      </c>
      <c r="H4425" s="32" t="s">
        <v>24391</v>
      </c>
    </row>
    <row r="4426" spans="1:8" ht="17.25" customHeight="1">
      <c r="A4426" s="68" t="s">
        <v>29</v>
      </c>
      <c r="B4426" s="94" t="s">
        <v>9371</v>
      </c>
      <c r="C4426" s="94" t="s">
        <v>17101</v>
      </c>
      <c r="D4426" s="32" t="s">
        <v>17861</v>
      </c>
      <c r="E4426" s="107">
        <v>31.833333333333332</v>
      </c>
      <c r="F4426" s="27" t="s">
        <v>9</v>
      </c>
      <c r="G4426" s="94" t="s">
        <v>15</v>
      </c>
      <c r="H4426" s="32" t="s">
        <v>24392</v>
      </c>
    </row>
    <row r="4427" spans="1:8" ht="17.25" customHeight="1">
      <c r="A4427" s="68" t="s">
        <v>29</v>
      </c>
      <c r="B4427" s="94" t="s">
        <v>9371</v>
      </c>
      <c r="C4427" s="94" t="s">
        <v>17101</v>
      </c>
      <c r="D4427" s="32" t="s">
        <v>17862</v>
      </c>
      <c r="E4427" s="107">
        <v>30.066666666666666</v>
      </c>
      <c r="F4427" s="27" t="s">
        <v>9</v>
      </c>
      <c r="G4427" s="94" t="s">
        <v>15</v>
      </c>
      <c r="H4427" s="32" t="s">
        <v>24393</v>
      </c>
    </row>
    <row r="4428" spans="1:8" ht="17.25" customHeight="1">
      <c r="A4428" s="68" t="s">
        <v>29</v>
      </c>
      <c r="B4428" s="94" t="s">
        <v>9371</v>
      </c>
      <c r="C4428" s="94" t="s">
        <v>17101</v>
      </c>
      <c r="D4428" s="32" t="s">
        <v>17863</v>
      </c>
      <c r="E4428" s="107">
        <v>42.4</v>
      </c>
      <c r="F4428" s="27" t="s">
        <v>9</v>
      </c>
      <c r="G4428" s="94" t="s">
        <v>15</v>
      </c>
      <c r="H4428" s="32" t="s">
        <v>24394</v>
      </c>
    </row>
    <row r="4429" spans="1:8" ht="17.25" customHeight="1">
      <c r="A4429" s="68" t="s">
        <v>29</v>
      </c>
      <c r="B4429" s="94" t="s">
        <v>9371</v>
      </c>
      <c r="C4429" s="94" t="s">
        <v>17101</v>
      </c>
      <c r="D4429" s="32" t="s">
        <v>17864</v>
      </c>
      <c r="E4429" s="107">
        <v>30.766666666666666</v>
      </c>
      <c r="F4429" s="27" t="s">
        <v>9</v>
      </c>
      <c r="G4429" s="94" t="s">
        <v>15</v>
      </c>
      <c r="H4429" s="32" t="s">
        <v>24395</v>
      </c>
    </row>
    <row r="4430" spans="1:8" ht="17.25" customHeight="1">
      <c r="A4430" s="68" t="s">
        <v>29</v>
      </c>
      <c r="B4430" s="94" t="s">
        <v>9371</v>
      </c>
      <c r="C4430" s="94" t="s">
        <v>17101</v>
      </c>
      <c r="D4430" s="32" t="s">
        <v>17865</v>
      </c>
      <c r="E4430" s="107">
        <v>29.266666666666666</v>
      </c>
      <c r="F4430" s="27" t="s">
        <v>9</v>
      </c>
      <c r="G4430" s="94" t="s">
        <v>15</v>
      </c>
      <c r="H4430" s="32" t="s">
        <v>24396</v>
      </c>
    </row>
    <row r="4431" spans="1:8" ht="17.25" customHeight="1">
      <c r="A4431" s="68" t="s">
        <v>29</v>
      </c>
      <c r="B4431" s="94" t="s">
        <v>9371</v>
      </c>
      <c r="C4431" s="94" t="s">
        <v>17101</v>
      </c>
      <c r="D4431" s="32" t="s">
        <v>17866</v>
      </c>
      <c r="E4431" s="107">
        <v>28.983333333333334</v>
      </c>
      <c r="F4431" s="27" t="s">
        <v>9</v>
      </c>
      <c r="G4431" s="94" t="s">
        <v>15</v>
      </c>
      <c r="H4431" s="32" t="s">
        <v>24397</v>
      </c>
    </row>
    <row r="4432" spans="1:8" ht="17.25" customHeight="1">
      <c r="A4432" s="68" t="s">
        <v>29</v>
      </c>
      <c r="B4432" s="94" t="s">
        <v>9371</v>
      </c>
      <c r="C4432" s="94" t="s">
        <v>17101</v>
      </c>
      <c r="D4432" s="32" t="s">
        <v>17867</v>
      </c>
      <c r="E4432" s="107">
        <v>40.35</v>
      </c>
      <c r="F4432" s="27" t="s">
        <v>9</v>
      </c>
      <c r="G4432" s="94" t="s">
        <v>15</v>
      </c>
      <c r="H4432" s="32" t="s">
        <v>24398</v>
      </c>
    </row>
    <row r="4433" spans="1:8" ht="17.25" customHeight="1">
      <c r="A4433" s="68" t="s">
        <v>29</v>
      </c>
      <c r="B4433" s="94" t="s">
        <v>9371</v>
      </c>
      <c r="C4433" s="94" t="s">
        <v>17101</v>
      </c>
      <c r="D4433" s="32" t="s">
        <v>17868</v>
      </c>
      <c r="E4433" s="107">
        <v>28.433333333333334</v>
      </c>
      <c r="F4433" s="27" t="s">
        <v>8408</v>
      </c>
      <c r="G4433" s="94" t="s">
        <v>15</v>
      </c>
      <c r="H4433" s="32" t="s">
        <v>24399</v>
      </c>
    </row>
    <row r="4434" spans="1:8" ht="17.25" customHeight="1">
      <c r="A4434" s="68" t="s">
        <v>29</v>
      </c>
      <c r="B4434" s="94" t="s">
        <v>9371</v>
      </c>
      <c r="C4434" s="94" t="s">
        <v>17101</v>
      </c>
      <c r="D4434" s="32" t="s">
        <v>17869</v>
      </c>
      <c r="E4434" s="107">
        <v>32.033333333333331</v>
      </c>
      <c r="F4434" s="27" t="s">
        <v>8408</v>
      </c>
      <c r="G4434" s="94" t="s">
        <v>15</v>
      </c>
      <c r="H4434" s="32" t="s">
        <v>24400</v>
      </c>
    </row>
    <row r="4435" spans="1:8" ht="17.25" customHeight="1">
      <c r="A4435" s="68" t="s">
        <v>29</v>
      </c>
      <c r="B4435" s="94" t="s">
        <v>9371</v>
      </c>
      <c r="C4435" s="94" t="s">
        <v>17101</v>
      </c>
      <c r="D4435" s="32" t="s">
        <v>17870</v>
      </c>
      <c r="E4435" s="107">
        <v>33.049999999999997</v>
      </c>
      <c r="F4435" s="27" t="s">
        <v>9</v>
      </c>
      <c r="G4435" s="94" t="s">
        <v>15</v>
      </c>
      <c r="H4435" s="32" t="s">
        <v>24401</v>
      </c>
    </row>
    <row r="4436" spans="1:8" ht="17.25" customHeight="1">
      <c r="A4436" s="68" t="s">
        <v>29</v>
      </c>
      <c r="B4436" s="94" t="s">
        <v>9371</v>
      </c>
      <c r="C4436" s="94" t="s">
        <v>17101</v>
      </c>
      <c r="D4436" s="32" t="s">
        <v>17871</v>
      </c>
      <c r="E4436" s="107">
        <v>33.200000000000003</v>
      </c>
      <c r="F4436" s="27" t="s">
        <v>9</v>
      </c>
      <c r="G4436" s="94" t="s">
        <v>15</v>
      </c>
      <c r="H4436" s="32" t="s">
        <v>24402</v>
      </c>
    </row>
    <row r="4437" spans="1:8" ht="17.25" customHeight="1">
      <c r="A4437" s="68" t="s">
        <v>29</v>
      </c>
      <c r="B4437" s="94" t="s">
        <v>9371</v>
      </c>
      <c r="C4437" s="94" t="s">
        <v>17101</v>
      </c>
      <c r="D4437" s="32" t="s">
        <v>17872</v>
      </c>
      <c r="E4437" s="107">
        <v>31.416666666666668</v>
      </c>
      <c r="F4437" s="27" t="s">
        <v>9</v>
      </c>
      <c r="G4437" s="94" t="s">
        <v>15</v>
      </c>
      <c r="H4437" s="32" t="s">
        <v>24403</v>
      </c>
    </row>
    <row r="4438" spans="1:8" ht="17.25" customHeight="1">
      <c r="A4438" s="68" t="s">
        <v>29</v>
      </c>
      <c r="B4438" s="94" t="s">
        <v>9371</v>
      </c>
      <c r="C4438" s="94" t="s">
        <v>17101</v>
      </c>
      <c r="D4438" s="32" t="s">
        <v>17873</v>
      </c>
      <c r="E4438" s="107">
        <v>39.799999999999997</v>
      </c>
      <c r="F4438" s="27" t="s">
        <v>9</v>
      </c>
      <c r="G4438" s="94" t="s">
        <v>15</v>
      </c>
      <c r="H4438" s="32" t="s">
        <v>24404</v>
      </c>
    </row>
    <row r="4439" spans="1:8" ht="17.25" customHeight="1">
      <c r="A4439" s="68" t="s">
        <v>29</v>
      </c>
      <c r="B4439" s="94" t="s">
        <v>9371</v>
      </c>
      <c r="C4439" s="94" t="s">
        <v>17101</v>
      </c>
      <c r="D4439" s="32" t="s">
        <v>17874</v>
      </c>
      <c r="E4439" s="107">
        <v>36.483333333333334</v>
      </c>
      <c r="F4439" s="27" t="s">
        <v>9</v>
      </c>
      <c r="G4439" s="94" t="s">
        <v>15</v>
      </c>
      <c r="H4439" s="32" t="s">
        <v>24405</v>
      </c>
    </row>
    <row r="4440" spans="1:8" ht="17.25" customHeight="1">
      <c r="A4440" s="68" t="s">
        <v>29</v>
      </c>
      <c r="B4440" s="94" t="s">
        <v>9371</v>
      </c>
      <c r="C4440" s="94" t="s">
        <v>17101</v>
      </c>
      <c r="D4440" s="32" t="s">
        <v>17875</v>
      </c>
      <c r="E4440" s="107">
        <v>29.65</v>
      </c>
      <c r="F4440" s="27" t="s">
        <v>9</v>
      </c>
      <c r="G4440" s="94" t="s">
        <v>15</v>
      </c>
      <c r="H4440" s="32" t="s">
        <v>24406</v>
      </c>
    </row>
    <row r="4441" spans="1:8" ht="17.25" customHeight="1">
      <c r="A4441" s="68" t="s">
        <v>29</v>
      </c>
      <c r="B4441" s="94" t="s">
        <v>9371</v>
      </c>
      <c r="C4441" s="94" t="s">
        <v>17101</v>
      </c>
      <c r="D4441" s="32" t="s">
        <v>17876</v>
      </c>
      <c r="E4441" s="107">
        <v>30.016666666666666</v>
      </c>
      <c r="F4441" s="27" t="s">
        <v>9</v>
      </c>
      <c r="G4441" s="94" t="s">
        <v>15</v>
      </c>
      <c r="H4441" s="32" t="s">
        <v>24407</v>
      </c>
    </row>
    <row r="4442" spans="1:8" ht="17.25" customHeight="1">
      <c r="A4442" s="68" t="s">
        <v>29</v>
      </c>
      <c r="B4442" s="94" t="s">
        <v>9371</v>
      </c>
      <c r="C4442" s="94" t="s">
        <v>17101</v>
      </c>
      <c r="D4442" s="32" t="s">
        <v>17877</v>
      </c>
      <c r="E4442" s="107">
        <v>27.916666666666668</v>
      </c>
      <c r="F4442" s="27" t="s">
        <v>9</v>
      </c>
      <c r="G4442" s="94" t="s">
        <v>15</v>
      </c>
      <c r="H4442" s="32" t="s">
        <v>24408</v>
      </c>
    </row>
    <row r="4443" spans="1:8" ht="17.25" customHeight="1">
      <c r="A4443" s="68" t="s">
        <v>29</v>
      </c>
      <c r="B4443" s="94" t="s">
        <v>9371</v>
      </c>
      <c r="C4443" s="94" t="s">
        <v>17101</v>
      </c>
      <c r="D4443" s="32" t="s">
        <v>17878</v>
      </c>
      <c r="E4443" s="107">
        <v>30.983333333333334</v>
      </c>
      <c r="F4443" s="27" t="s">
        <v>8408</v>
      </c>
      <c r="G4443" s="94" t="s">
        <v>15</v>
      </c>
      <c r="H4443" s="32" t="s">
        <v>24409</v>
      </c>
    </row>
    <row r="4444" spans="1:8" ht="17.25" customHeight="1">
      <c r="A4444" s="68" t="s">
        <v>29</v>
      </c>
      <c r="B4444" s="94" t="s">
        <v>23</v>
      </c>
      <c r="C4444" s="94" t="s">
        <v>17102</v>
      </c>
      <c r="D4444" s="32" t="s">
        <v>17879</v>
      </c>
      <c r="E4444" s="107">
        <v>33.016666666666666</v>
      </c>
      <c r="F4444" s="27" t="s">
        <v>9</v>
      </c>
      <c r="G4444" s="94" t="s">
        <v>15</v>
      </c>
      <c r="H4444" s="32" t="s">
        <v>24410</v>
      </c>
    </row>
    <row r="4445" spans="1:8" ht="17.25" customHeight="1">
      <c r="A4445" s="68" t="s">
        <v>29</v>
      </c>
      <c r="B4445" s="94" t="s">
        <v>23</v>
      </c>
      <c r="C4445" s="94" t="s">
        <v>17102</v>
      </c>
      <c r="D4445" s="32" t="s">
        <v>17880</v>
      </c>
      <c r="E4445" s="107">
        <v>28.183333333333334</v>
      </c>
      <c r="F4445" s="27" t="s">
        <v>9</v>
      </c>
      <c r="G4445" s="94" t="s">
        <v>15</v>
      </c>
      <c r="H4445" s="32" t="s">
        <v>24411</v>
      </c>
    </row>
    <row r="4446" spans="1:8" ht="17.25" customHeight="1">
      <c r="A4446" s="68" t="s">
        <v>29</v>
      </c>
      <c r="B4446" s="94" t="s">
        <v>23</v>
      </c>
      <c r="C4446" s="94" t="s">
        <v>17102</v>
      </c>
      <c r="D4446" s="32" t="s">
        <v>17881</v>
      </c>
      <c r="E4446" s="107">
        <v>26.516666666666666</v>
      </c>
      <c r="F4446" s="27" t="s">
        <v>8408</v>
      </c>
      <c r="G4446" s="94" t="s">
        <v>15</v>
      </c>
      <c r="H4446" s="32" t="s">
        <v>24412</v>
      </c>
    </row>
    <row r="4447" spans="1:8" ht="17.25" customHeight="1">
      <c r="A4447" s="68" t="s">
        <v>29</v>
      </c>
      <c r="B4447" s="94" t="s">
        <v>23</v>
      </c>
      <c r="C4447" s="94" t="s">
        <v>17102</v>
      </c>
      <c r="D4447" s="32" t="s">
        <v>17882</v>
      </c>
      <c r="E4447" s="107">
        <v>22.833333333333332</v>
      </c>
      <c r="F4447" s="27" t="s">
        <v>8408</v>
      </c>
      <c r="G4447" s="94" t="s">
        <v>15</v>
      </c>
      <c r="H4447" s="32" t="s">
        <v>24413</v>
      </c>
    </row>
    <row r="4448" spans="1:8" ht="17.25" customHeight="1">
      <c r="A4448" s="68" t="s">
        <v>29</v>
      </c>
      <c r="B4448" s="94" t="s">
        <v>23</v>
      </c>
      <c r="C4448" s="94" t="s">
        <v>17102</v>
      </c>
      <c r="D4448" s="32" t="s">
        <v>17883</v>
      </c>
      <c r="E4448" s="107">
        <v>28.316666666666666</v>
      </c>
      <c r="F4448" s="27" t="s">
        <v>9</v>
      </c>
      <c r="G4448" s="94" t="s">
        <v>15</v>
      </c>
      <c r="H4448" s="32" t="s">
        <v>24414</v>
      </c>
    </row>
    <row r="4449" spans="1:8" ht="17.25" customHeight="1">
      <c r="A4449" s="68" t="s">
        <v>29</v>
      </c>
      <c r="B4449" s="94" t="s">
        <v>23</v>
      </c>
      <c r="C4449" s="94" t="s">
        <v>17102</v>
      </c>
      <c r="D4449" s="32" t="s">
        <v>17884</v>
      </c>
      <c r="E4449" s="107">
        <v>32.333333333333336</v>
      </c>
      <c r="F4449" s="27" t="s">
        <v>9</v>
      </c>
      <c r="G4449" s="94" t="s">
        <v>15</v>
      </c>
      <c r="H4449" s="32" t="s">
        <v>24415</v>
      </c>
    </row>
    <row r="4450" spans="1:8" ht="17.25" customHeight="1">
      <c r="A4450" s="68" t="s">
        <v>29</v>
      </c>
      <c r="B4450" s="94" t="s">
        <v>23</v>
      </c>
      <c r="C4450" s="94" t="s">
        <v>17102</v>
      </c>
      <c r="D4450" s="32" t="s">
        <v>17885</v>
      </c>
      <c r="E4450" s="107">
        <v>27.916666666666668</v>
      </c>
      <c r="F4450" s="27" t="s">
        <v>9</v>
      </c>
      <c r="G4450" s="94" t="s">
        <v>15</v>
      </c>
      <c r="H4450" s="32" t="s">
        <v>24416</v>
      </c>
    </row>
    <row r="4451" spans="1:8" ht="17.25" customHeight="1">
      <c r="A4451" s="68" t="s">
        <v>29</v>
      </c>
      <c r="B4451" s="94" t="s">
        <v>23</v>
      </c>
      <c r="C4451" s="94" t="s">
        <v>17102</v>
      </c>
      <c r="D4451" s="32" t="s">
        <v>17886</v>
      </c>
      <c r="E4451" s="107">
        <v>23.3</v>
      </c>
      <c r="F4451" s="27" t="s">
        <v>8408</v>
      </c>
      <c r="G4451" s="94" t="s">
        <v>15</v>
      </c>
      <c r="H4451" s="32" t="s">
        <v>24417</v>
      </c>
    </row>
    <row r="4452" spans="1:8" ht="17.25" customHeight="1">
      <c r="A4452" s="68" t="s">
        <v>13</v>
      </c>
      <c r="B4452" s="94" t="s">
        <v>9361</v>
      </c>
      <c r="C4452" s="94" t="s">
        <v>9396</v>
      </c>
      <c r="D4452" s="32" t="s">
        <v>17887</v>
      </c>
      <c r="E4452" s="107">
        <v>33.93333333333333</v>
      </c>
      <c r="F4452" s="27" t="s">
        <v>9</v>
      </c>
      <c r="G4452" s="94" t="s">
        <v>15</v>
      </c>
      <c r="H4452" s="32" t="s">
        <v>24418</v>
      </c>
    </row>
    <row r="4453" spans="1:8" ht="17.25" customHeight="1">
      <c r="A4453" s="68" t="s">
        <v>13</v>
      </c>
      <c r="B4453" s="94" t="s">
        <v>9361</v>
      </c>
      <c r="C4453" s="94" t="s">
        <v>9396</v>
      </c>
      <c r="D4453" s="32" t="s">
        <v>17888</v>
      </c>
      <c r="E4453" s="107">
        <v>45.35</v>
      </c>
      <c r="F4453" s="27" t="s">
        <v>9</v>
      </c>
      <c r="G4453" s="94" t="s">
        <v>15</v>
      </c>
      <c r="H4453" s="32" t="s">
        <v>24419</v>
      </c>
    </row>
    <row r="4454" spans="1:8" ht="17.25" customHeight="1">
      <c r="A4454" s="68" t="s">
        <v>13</v>
      </c>
      <c r="B4454" s="94" t="s">
        <v>9361</v>
      </c>
      <c r="C4454" s="94" t="s">
        <v>9396</v>
      </c>
      <c r="D4454" s="32" t="s">
        <v>17889</v>
      </c>
      <c r="E4454" s="107">
        <v>33.716666666666669</v>
      </c>
      <c r="F4454" s="27" t="s">
        <v>9</v>
      </c>
      <c r="G4454" s="94" t="s">
        <v>15</v>
      </c>
      <c r="H4454" s="32" t="s">
        <v>24420</v>
      </c>
    </row>
    <row r="4455" spans="1:8" ht="17.25" customHeight="1">
      <c r="A4455" s="68" t="s">
        <v>13</v>
      </c>
      <c r="B4455" s="94" t="s">
        <v>9361</v>
      </c>
      <c r="C4455" s="94" t="s">
        <v>9396</v>
      </c>
      <c r="D4455" s="32" t="s">
        <v>17890</v>
      </c>
      <c r="E4455" s="107">
        <v>29.95</v>
      </c>
      <c r="F4455" s="27" t="s">
        <v>9</v>
      </c>
      <c r="G4455" s="94" t="s">
        <v>15</v>
      </c>
      <c r="H4455" s="32" t="s">
        <v>24421</v>
      </c>
    </row>
    <row r="4456" spans="1:8" ht="17.25" customHeight="1">
      <c r="A4456" s="68" t="s">
        <v>13</v>
      </c>
      <c r="B4456" s="94" t="s">
        <v>9361</v>
      </c>
      <c r="C4456" s="94" t="s">
        <v>9396</v>
      </c>
      <c r="D4456" s="32" t="s">
        <v>17891</v>
      </c>
      <c r="E4456" s="107">
        <v>31.2</v>
      </c>
      <c r="F4456" s="27" t="s">
        <v>9</v>
      </c>
      <c r="G4456" s="94" t="s">
        <v>15</v>
      </c>
      <c r="H4456" s="32" t="s">
        <v>24422</v>
      </c>
    </row>
    <row r="4457" spans="1:8" ht="17.25" customHeight="1">
      <c r="A4457" s="68" t="s">
        <v>13</v>
      </c>
      <c r="B4457" s="94" t="s">
        <v>9361</v>
      </c>
      <c r="C4457" s="94" t="s">
        <v>9396</v>
      </c>
      <c r="D4457" s="32" t="s">
        <v>17892</v>
      </c>
      <c r="E4457" s="107">
        <v>28.583333333333332</v>
      </c>
      <c r="F4457" s="27" t="s">
        <v>9</v>
      </c>
      <c r="G4457" s="94" t="s">
        <v>15</v>
      </c>
      <c r="H4457" s="32" t="s">
        <v>24423</v>
      </c>
    </row>
    <row r="4458" spans="1:8" ht="17.25" customHeight="1">
      <c r="A4458" s="68" t="s">
        <v>13</v>
      </c>
      <c r="B4458" s="94" t="s">
        <v>9361</v>
      </c>
      <c r="C4458" s="94" t="s">
        <v>9396</v>
      </c>
      <c r="D4458" s="32" t="s">
        <v>17893</v>
      </c>
      <c r="E4458" s="107">
        <v>29.15</v>
      </c>
      <c r="F4458" s="27" t="s">
        <v>9</v>
      </c>
      <c r="G4458" s="94" t="s">
        <v>15</v>
      </c>
      <c r="H4458" s="32" t="s">
        <v>24424</v>
      </c>
    </row>
    <row r="4459" spans="1:8" ht="17.25" customHeight="1">
      <c r="A4459" s="68" t="s">
        <v>13</v>
      </c>
      <c r="B4459" s="94" t="s">
        <v>9361</v>
      </c>
      <c r="C4459" s="94" t="s">
        <v>9396</v>
      </c>
      <c r="D4459" s="32" t="s">
        <v>17894</v>
      </c>
      <c r="E4459" s="107">
        <v>30.866666666666667</v>
      </c>
      <c r="F4459" s="27" t="s">
        <v>9</v>
      </c>
      <c r="G4459" s="94" t="s">
        <v>15</v>
      </c>
      <c r="H4459" s="32" t="s">
        <v>24425</v>
      </c>
    </row>
    <row r="4460" spans="1:8" ht="17.25" customHeight="1">
      <c r="A4460" s="68" t="s">
        <v>13</v>
      </c>
      <c r="B4460" s="94" t="s">
        <v>9361</v>
      </c>
      <c r="C4460" s="94" t="s">
        <v>9396</v>
      </c>
      <c r="D4460" s="32" t="s">
        <v>17895</v>
      </c>
      <c r="E4460" s="107">
        <v>30.933333333333334</v>
      </c>
      <c r="F4460" s="27" t="s">
        <v>9</v>
      </c>
      <c r="G4460" s="94" t="s">
        <v>15</v>
      </c>
      <c r="H4460" s="32" t="s">
        <v>24426</v>
      </c>
    </row>
    <row r="4461" spans="1:8" ht="17.25" customHeight="1">
      <c r="A4461" s="68" t="s">
        <v>13</v>
      </c>
      <c r="B4461" s="94" t="s">
        <v>9361</v>
      </c>
      <c r="C4461" s="94" t="s">
        <v>9396</v>
      </c>
      <c r="D4461" s="32" t="s">
        <v>17896</v>
      </c>
      <c r="E4461" s="107">
        <v>40.833333333333336</v>
      </c>
      <c r="F4461" s="27" t="s">
        <v>8408</v>
      </c>
      <c r="G4461" s="94" t="s">
        <v>15</v>
      </c>
      <c r="H4461" s="32" t="s">
        <v>24427</v>
      </c>
    </row>
    <row r="4462" spans="1:8" ht="17.25" customHeight="1">
      <c r="A4462" s="68" t="s">
        <v>13</v>
      </c>
      <c r="B4462" s="94" t="s">
        <v>9361</v>
      </c>
      <c r="C4462" s="94" t="s">
        <v>9396</v>
      </c>
      <c r="D4462" s="32" t="s">
        <v>17897</v>
      </c>
      <c r="E4462" s="107">
        <v>33.266666666666666</v>
      </c>
      <c r="F4462" s="27" t="s">
        <v>9</v>
      </c>
      <c r="G4462" s="94" t="s">
        <v>15</v>
      </c>
      <c r="H4462" s="32" t="s">
        <v>24428</v>
      </c>
    </row>
    <row r="4463" spans="1:8" ht="17.25" customHeight="1">
      <c r="A4463" s="68" t="s">
        <v>13</v>
      </c>
      <c r="B4463" s="94" t="s">
        <v>9361</v>
      </c>
      <c r="C4463" s="94" t="s">
        <v>9396</v>
      </c>
      <c r="D4463" s="32" t="s">
        <v>17898</v>
      </c>
      <c r="E4463" s="107">
        <v>29.133333333333333</v>
      </c>
      <c r="F4463" s="27" t="s">
        <v>9</v>
      </c>
      <c r="G4463" s="94" t="s">
        <v>15</v>
      </c>
      <c r="H4463" s="32" t="s">
        <v>24429</v>
      </c>
    </row>
    <row r="4464" spans="1:8" ht="17.25" customHeight="1">
      <c r="A4464" s="68" t="s">
        <v>13</v>
      </c>
      <c r="B4464" s="94" t="s">
        <v>9361</v>
      </c>
      <c r="C4464" s="94" t="s">
        <v>9396</v>
      </c>
      <c r="D4464" s="32" t="s">
        <v>17899</v>
      </c>
      <c r="E4464" s="107">
        <v>45.31666666666667</v>
      </c>
      <c r="F4464" s="27" t="s">
        <v>9</v>
      </c>
      <c r="G4464" s="94" t="s">
        <v>15</v>
      </c>
      <c r="H4464" s="32" t="s">
        <v>24430</v>
      </c>
    </row>
    <row r="4465" spans="1:8" ht="17.25" customHeight="1">
      <c r="A4465" s="68" t="s">
        <v>13</v>
      </c>
      <c r="B4465" s="94" t="s">
        <v>9361</v>
      </c>
      <c r="C4465" s="94" t="s">
        <v>9396</v>
      </c>
      <c r="D4465" s="32" t="s">
        <v>17900</v>
      </c>
      <c r="E4465" s="107">
        <v>30.583333333333332</v>
      </c>
      <c r="F4465" s="27" t="s">
        <v>9</v>
      </c>
      <c r="G4465" s="94" t="s">
        <v>15</v>
      </c>
      <c r="H4465" s="32" t="s">
        <v>24431</v>
      </c>
    </row>
    <row r="4466" spans="1:8" ht="17.25" customHeight="1">
      <c r="A4466" s="68" t="s">
        <v>13</v>
      </c>
      <c r="B4466" s="94" t="s">
        <v>9361</v>
      </c>
      <c r="C4466" s="94" t="s">
        <v>9396</v>
      </c>
      <c r="D4466" s="32" t="s">
        <v>17901</v>
      </c>
      <c r="E4466" s="107">
        <v>29.866666666666667</v>
      </c>
      <c r="F4466" s="27" t="s">
        <v>9</v>
      </c>
      <c r="G4466" s="94" t="s">
        <v>15</v>
      </c>
      <c r="H4466" s="32" t="s">
        <v>24432</v>
      </c>
    </row>
    <row r="4467" spans="1:8" ht="17.25" customHeight="1">
      <c r="A4467" s="68" t="s">
        <v>13</v>
      </c>
      <c r="B4467" s="94" t="s">
        <v>9361</v>
      </c>
      <c r="C4467" s="94" t="s">
        <v>9396</v>
      </c>
      <c r="D4467" s="32" t="s">
        <v>17902</v>
      </c>
      <c r="E4467" s="107">
        <v>29.35</v>
      </c>
      <c r="F4467" s="27" t="s">
        <v>9</v>
      </c>
      <c r="G4467" s="94" t="s">
        <v>15</v>
      </c>
      <c r="H4467" s="32" t="s">
        <v>24433</v>
      </c>
    </row>
    <row r="4468" spans="1:8" ht="17.25" customHeight="1">
      <c r="A4468" s="68" t="s">
        <v>13</v>
      </c>
      <c r="B4468" s="94" t="s">
        <v>9361</v>
      </c>
      <c r="C4468" s="94" t="s">
        <v>9396</v>
      </c>
      <c r="D4468" s="32" t="s">
        <v>17903</v>
      </c>
      <c r="E4468" s="107">
        <v>28.8</v>
      </c>
      <c r="F4468" s="27" t="s">
        <v>9</v>
      </c>
      <c r="G4468" s="94" t="s">
        <v>15</v>
      </c>
      <c r="H4468" s="32" t="s">
        <v>24434</v>
      </c>
    </row>
    <row r="4469" spans="1:8" ht="17.25" customHeight="1">
      <c r="A4469" s="68" t="s">
        <v>13</v>
      </c>
      <c r="B4469" s="94" t="s">
        <v>9361</v>
      </c>
      <c r="C4469" s="94" t="s">
        <v>9396</v>
      </c>
      <c r="D4469" s="32" t="s">
        <v>17904</v>
      </c>
      <c r="E4469" s="107">
        <v>34.883333333333333</v>
      </c>
      <c r="F4469" s="27" t="s">
        <v>8408</v>
      </c>
      <c r="G4469" s="94" t="s">
        <v>15</v>
      </c>
      <c r="H4469" s="32" t="s">
        <v>24435</v>
      </c>
    </row>
    <row r="4470" spans="1:8" ht="17.25" customHeight="1">
      <c r="A4470" s="68" t="s">
        <v>13</v>
      </c>
      <c r="B4470" s="94" t="s">
        <v>9367</v>
      </c>
      <c r="C4470" s="94" t="s">
        <v>17103</v>
      </c>
      <c r="D4470" s="32" t="s">
        <v>17905</v>
      </c>
      <c r="E4470" s="107">
        <v>30.15</v>
      </c>
      <c r="F4470" s="27" t="s">
        <v>9</v>
      </c>
      <c r="G4470" s="94" t="s">
        <v>15</v>
      </c>
      <c r="H4470" s="32" t="s">
        <v>24436</v>
      </c>
    </row>
    <row r="4471" spans="1:8" ht="17.25" customHeight="1">
      <c r="A4471" s="68" t="s">
        <v>13</v>
      </c>
      <c r="B4471" s="94" t="s">
        <v>9367</v>
      </c>
      <c r="C4471" s="94" t="s">
        <v>17103</v>
      </c>
      <c r="D4471" s="32" t="s">
        <v>17906</v>
      </c>
      <c r="E4471" s="107">
        <v>27.133333333333333</v>
      </c>
      <c r="F4471" s="27" t="s">
        <v>9</v>
      </c>
      <c r="G4471" s="94" t="s">
        <v>15</v>
      </c>
      <c r="H4471" s="32" t="s">
        <v>24437</v>
      </c>
    </row>
    <row r="4472" spans="1:8" ht="17.25" customHeight="1">
      <c r="A4472" s="68" t="s">
        <v>13</v>
      </c>
      <c r="B4472" s="94" t="s">
        <v>9367</v>
      </c>
      <c r="C4472" s="94" t="s">
        <v>17103</v>
      </c>
      <c r="D4472" s="32" t="s">
        <v>17907</v>
      </c>
      <c r="E4472" s="107">
        <v>29.733333333333334</v>
      </c>
      <c r="F4472" s="27" t="s">
        <v>9</v>
      </c>
      <c r="G4472" s="94" t="s">
        <v>15</v>
      </c>
      <c r="H4472" s="32" t="s">
        <v>24438</v>
      </c>
    </row>
    <row r="4473" spans="1:8" ht="17.25" customHeight="1">
      <c r="A4473" s="68" t="s">
        <v>13</v>
      </c>
      <c r="B4473" s="94" t="s">
        <v>9367</v>
      </c>
      <c r="C4473" s="94" t="s">
        <v>17103</v>
      </c>
      <c r="D4473" s="32" t="s">
        <v>17908</v>
      </c>
      <c r="E4473" s="107">
        <v>27.433333333333334</v>
      </c>
      <c r="F4473" s="27" t="s">
        <v>9</v>
      </c>
      <c r="G4473" s="94" t="s">
        <v>15</v>
      </c>
      <c r="H4473" s="32" t="s">
        <v>24439</v>
      </c>
    </row>
    <row r="4474" spans="1:8" ht="17.25" customHeight="1">
      <c r="A4474" s="68" t="s">
        <v>13</v>
      </c>
      <c r="B4474" s="94" t="s">
        <v>9367</v>
      </c>
      <c r="C4474" s="94" t="s">
        <v>17103</v>
      </c>
      <c r="D4474" s="32" t="s">
        <v>17909</v>
      </c>
      <c r="E4474" s="107">
        <v>24.616666666666667</v>
      </c>
      <c r="F4474" s="27" t="s">
        <v>8408</v>
      </c>
      <c r="G4474" s="94" t="s">
        <v>15</v>
      </c>
      <c r="H4474" s="32" t="s">
        <v>24440</v>
      </c>
    </row>
    <row r="4475" spans="1:8" ht="17.25" customHeight="1">
      <c r="A4475" s="68" t="s">
        <v>13</v>
      </c>
      <c r="B4475" s="94" t="s">
        <v>9367</v>
      </c>
      <c r="C4475" s="94" t="s">
        <v>17103</v>
      </c>
      <c r="D4475" s="32" t="s">
        <v>17910</v>
      </c>
      <c r="E4475" s="107">
        <v>27.816666666666666</v>
      </c>
      <c r="F4475" s="27" t="s">
        <v>8408</v>
      </c>
      <c r="G4475" s="94" t="s">
        <v>15</v>
      </c>
      <c r="H4475" s="32" t="s">
        <v>24441</v>
      </c>
    </row>
    <row r="4476" spans="1:8" ht="17.25" customHeight="1">
      <c r="A4476" s="68" t="s">
        <v>13</v>
      </c>
      <c r="B4476" s="94" t="s">
        <v>9367</v>
      </c>
      <c r="C4476" s="94" t="s">
        <v>17103</v>
      </c>
      <c r="D4476" s="32" t="s">
        <v>17911</v>
      </c>
      <c r="E4476" s="107">
        <v>28.683333333333334</v>
      </c>
      <c r="F4476" s="27" t="s">
        <v>9</v>
      </c>
      <c r="G4476" s="94" t="s">
        <v>15</v>
      </c>
      <c r="H4476" s="32" t="s">
        <v>24442</v>
      </c>
    </row>
    <row r="4477" spans="1:8" ht="17.25" customHeight="1">
      <c r="A4477" s="68" t="s">
        <v>13</v>
      </c>
      <c r="B4477" s="94" t="s">
        <v>9367</v>
      </c>
      <c r="C4477" s="94" t="s">
        <v>17103</v>
      </c>
      <c r="D4477" s="32" t="s">
        <v>17912</v>
      </c>
      <c r="E4477" s="107">
        <v>31.216666666666665</v>
      </c>
      <c r="F4477" s="27" t="s">
        <v>9</v>
      </c>
      <c r="G4477" s="94" t="s">
        <v>15</v>
      </c>
      <c r="H4477" s="32" t="s">
        <v>24443</v>
      </c>
    </row>
    <row r="4478" spans="1:8" ht="17.25" customHeight="1">
      <c r="A4478" s="68" t="s">
        <v>13</v>
      </c>
      <c r="B4478" s="94" t="s">
        <v>9352</v>
      </c>
      <c r="C4478" s="94" t="s">
        <v>17104</v>
      </c>
      <c r="D4478" s="32" t="s">
        <v>17913</v>
      </c>
      <c r="E4478" s="107">
        <v>30.516666666666666</v>
      </c>
      <c r="F4478" s="27" t="s">
        <v>9</v>
      </c>
      <c r="G4478" s="94" t="s">
        <v>15</v>
      </c>
      <c r="H4478" s="32" t="s">
        <v>24444</v>
      </c>
    </row>
    <row r="4479" spans="1:8" ht="17.25" customHeight="1">
      <c r="A4479" s="68" t="s">
        <v>13</v>
      </c>
      <c r="B4479" s="94" t="s">
        <v>9352</v>
      </c>
      <c r="C4479" s="94" t="s">
        <v>17104</v>
      </c>
      <c r="D4479" s="32" t="s">
        <v>17914</v>
      </c>
      <c r="E4479" s="107">
        <v>28.966666666666665</v>
      </c>
      <c r="F4479" s="27" t="s">
        <v>9</v>
      </c>
      <c r="G4479" s="94" t="s">
        <v>15</v>
      </c>
      <c r="H4479" s="32" t="s">
        <v>24445</v>
      </c>
    </row>
    <row r="4480" spans="1:8" ht="17.25" customHeight="1">
      <c r="A4480" s="68" t="s">
        <v>13</v>
      </c>
      <c r="B4480" s="94" t="s">
        <v>9352</v>
      </c>
      <c r="C4480" s="94" t="s">
        <v>17104</v>
      </c>
      <c r="D4480" s="32" t="s">
        <v>17915</v>
      </c>
      <c r="E4480" s="107">
        <v>28.233333333333334</v>
      </c>
      <c r="F4480" s="27" t="s">
        <v>9</v>
      </c>
      <c r="G4480" s="94" t="s">
        <v>15</v>
      </c>
      <c r="H4480" s="32" t="s">
        <v>24446</v>
      </c>
    </row>
    <row r="4481" spans="1:8" ht="17.25" customHeight="1">
      <c r="A4481" s="68" t="s">
        <v>13</v>
      </c>
      <c r="B4481" s="94" t="s">
        <v>9352</v>
      </c>
      <c r="C4481" s="94" t="s">
        <v>17104</v>
      </c>
      <c r="D4481" s="32" t="s">
        <v>17916</v>
      </c>
      <c r="E4481" s="107">
        <v>30.833333333333332</v>
      </c>
      <c r="F4481" s="27" t="s">
        <v>9</v>
      </c>
      <c r="G4481" s="94" t="s">
        <v>15</v>
      </c>
      <c r="H4481" s="32" t="s">
        <v>24447</v>
      </c>
    </row>
    <row r="4482" spans="1:8" ht="17.25" customHeight="1">
      <c r="A4482" s="68" t="s">
        <v>13</v>
      </c>
      <c r="B4482" s="94" t="s">
        <v>9352</v>
      </c>
      <c r="C4482" s="94" t="s">
        <v>17104</v>
      </c>
      <c r="D4482" s="32" t="s">
        <v>17917</v>
      </c>
      <c r="E4482" s="107">
        <v>29.166666666666668</v>
      </c>
      <c r="F4482" s="27" t="s">
        <v>9</v>
      </c>
      <c r="G4482" s="94" t="s">
        <v>15</v>
      </c>
      <c r="H4482" s="32" t="s">
        <v>24448</v>
      </c>
    </row>
    <row r="4483" spans="1:8" ht="17.25" customHeight="1">
      <c r="A4483" s="68" t="s">
        <v>13</v>
      </c>
      <c r="B4483" s="94" t="s">
        <v>9352</v>
      </c>
      <c r="C4483" s="94" t="s">
        <v>17104</v>
      </c>
      <c r="D4483" s="32" t="s">
        <v>17918</v>
      </c>
      <c r="E4483" s="107">
        <v>25.783333333333335</v>
      </c>
      <c r="F4483" s="27" t="s">
        <v>9</v>
      </c>
      <c r="G4483" s="94" t="s">
        <v>15</v>
      </c>
      <c r="H4483" s="32" t="s">
        <v>24449</v>
      </c>
    </row>
    <row r="4484" spans="1:8" ht="17.25" customHeight="1">
      <c r="A4484" s="68" t="s">
        <v>13</v>
      </c>
      <c r="B4484" s="94" t="s">
        <v>9352</v>
      </c>
      <c r="C4484" s="94" t="s">
        <v>17104</v>
      </c>
      <c r="D4484" s="32" t="s">
        <v>17919</v>
      </c>
      <c r="E4484" s="107">
        <v>24.9</v>
      </c>
      <c r="F4484" s="27" t="s">
        <v>9</v>
      </c>
      <c r="G4484" s="94" t="s">
        <v>15</v>
      </c>
      <c r="H4484" s="32" t="s">
        <v>24450</v>
      </c>
    </row>
    <row r="4485" spans="1:8" ht="17.25" customHeight="1">
      <c r="A4485" s="68" t="s">
        <v>13</v>
      </c>
      <c r="B4485" s="94" t="s">
        <v>9352</v>
      </c>
      <c r="C4485" s="94" t="s">
        <v>17104</v>
      </c>
      <c r="D4485" s="32" t="s">
        <v>17920</v>
      </c>
      <c r="E4485" s="107">
        <v>28.05</v>
      </c>
      <c r="F4485" s="27" t="s">
        <v>9</v>
      </c>
      <c r="G4485" s="94" t="s">
        <v>15</v>
      </c>
      <c r="H4485" s="32" t="s">
        <v>24451</v>
      </c>
    </row>
    <row r="4486" spans="1:8" ht="17.25" customHeight="1">
      <c r="A4486" s="68" t="s">
        <v>29</v>
      </c>
      <c r="B4486" s="94" t="s">
        <v>9358</v>
      </c>
      <c r="C4486" s="94" t="s">
        <v>17105</v>
      </c>
      <c r="D4486" s="32" t="s">
        <v>17921</v>
      </c>
      <c r="E4486" s="107">
        <v>34.200000000000003</v>
      </c>
      <c r="F4486" s="27" t="s">
        <v>9</v>
      </c>
      <c r="G4486" s="94" t="s">
        <v>15</v>
      </c>
      <c r="H4486" s="32" t="s">
        <v>24452</v>
      </c>
    </row>
    <row r="4487" spans="1:8" ht="17.25" customHeight="1">
      <c r="A4487" s="68" t="s">
        <v>29</v>
      </c>
      <c r="B4487" s="94" t="s">
        <v>9358</v>
      </c>
      <c r="C4487" s="94" t="s">
        <v>17105</v>
      </c>
      <c r="D4487" s="32" t="s">
        <v>17922</v>
      </c>
      <c r="E4487" s="107">
        <v>31.566666666666666</v>
      </c>
      <c r="F4487" s="27" t="s">
        <v>9</v>
      </c>
      <c r="G4487" s="94" t="s">
        <v>15</v>
      </c>
      <c r="H4487" s="32" t="s">
        <v>24453</v>
      </c>
    </row>
    <row r="4488" spans="1:8" ht="17.25" customHeight="1">
      <c r="A4488" s="68" t="s">
        <v>29</v>
      </c>
      <c r="B4488" s="94" t="s">
        <v>9358</v>
      </c>
      <c r="C4488" s="94" t="s">
        <v>17105</v>
      </c>
      <c r="D4488" s="32" t="s">
        <v>17923</v>
      </c>
      <c r="E4488" s="107">
        <v>26.333333333333332</v>
      </c>
      <c r="F4488" s="27" t="s">
        <v>9</v>
      </c>
      <c r="G4488" s="94" t="s">
        <v>15</v>
      </c>
      <c r="H4488" s="32" t="s">
        <v>24454</v>
      </c>
    </row>
    <row r="4489" spans="1:8" ht="17.25" customHeight="1">
      <c r="A4489" s="68" t="s">
        <v>29</v>
      </c>
      <c r="B4489" s="94" t="s">
        <v>9358</v>
      </c>
      <c r="C4489" s="94" t="s">
        <v>17105</v>
      </c>
      <c r="D4489" s="32" t="s">
        <v>17924</v>
      </c>
      <c r="E4489" s="107">
        <v>27.416666666666668</v>
      </c>
      <c r="F4489" s="27" t="s">
        <v>9</v>
      </c>
      <c r="G4489" s="94" t="s">
        <v>15</v>
      </c>
      <c r="H4489" s="32" t="s">
        <v>24455</v>
      </c>
    </row>
    <row r="4490" spans="1:8" ht="17.25" customHeight="1">
      <c r="A4490" s="68" t="s">
        <v>29</v>
      </c>
      <c r="B4490" s="94" t="s">
        <v>9358</v>
      </c>
      <c r="C4490" s="94" t="s">
        <v>17105</v>
      </c>
      <c r="D4490" s="32" t="s">
        <v>17925</v>
      </c>
      <c r="E4490" s="107">
        <v>31.95</v>
      </c>
      <c r="F4490" s="27" t="s">
        <v>9</v>
      </c>
      <c r="G4490" s="94" t="s">
        <v>15</v>
      </c>
      <c r="H4490" s="32" t="s">
        <v>24456</v>
      </c>
    </row>
    <row r="4491" spans="1:8" ht="17.25" customHeight="1">
      <c r="A4491" s="68" t="s">
        <v>29</v>
      </c>
      <c r="B4491" s="94" t="s">
        <v>9358</v>
      </c>
      <c r="C4491" s="94" t="s">
        <v>17105</v>
      </c>
      <c r="D4491" s="32" t="s">
        <v>17926</v>
      </c>
      <c r="E4491" s="107">
        <v>29.65</v>
      </c>
      <c r="F4491" s="27" t="s">
        <v>9</v>
      </c>
      <c r="G4491" s="94" t="s">
        <v>15</v>
      </c>
      <c r="H4491" s="32" t="s">
        <v>24457</v>
      </c>
    </row>
    <row r="4492" spans="1:8" ht="17.25" customHeight="1">
      <c r="A4492" s="68" t="s">
        <v>29</v>
      </c>
      <c r="B4492" s="94" t="s">
        <v>9358</v>
      </c>
      <c r="C4492" s="94" t="s">
        <v>17105</v>
      </c>
      <c r="D4492" s="32" t="s">
        <v>17927</v>
      </c>
      <c r="E4492" s="107">
        <v>30.65</v>
      </c>
      <c r="F4492" s="27" t="s">
        <v>9</v>
      </c>
      <c r="G4492" s="94" t="s">
        <v>15</v>
      </c>
      <c r="H4492" s="32" t="s">
        <v>24458</v>
      </c>
    </row>
    <row r="4493" spans="1:8" ht="17.25" customHeight="1">
      <c r="A4493" s="68" t="s">
        <v>29</v>
      </c>
      <c r="B4493" s="94" t="s">
        <v>9358</v>
      </c>
      <c r="C4493" s="94" t="s">
        <v>17105</v>
      </c>
      <c r="D4493" s="32" t="s">
        <v>17928</v>
      </c>
      <c r="E4493" s="107">
        <v>25.016666666666666</v>
      </c>
      <c r="F4493" s="27" t="s">
        <v>9</v>
      </c>
      <c r="G4493" s="94" t="s">
        <v>15</v>
      </c>
      <c r="H4493" s="32" t="s">
        <v>24459</v>
      </c>
    </row>
    <row r="4494" spans="1:8" ht="17.25" customHeight="1">
      <c r="A4494" s="35" t="s">
        <v>22</v>
      </c>
      <c r="B4494" s="35" t="s">
        <v>9364</v>
      </c>
      <c r="C4494" s="35" t="s">
        <v>12370</v>
      </c>
      <c r="D4494" s="100" t="s">
        <v>17929</v>
      </c>
      <c r="E4494" s="107">
        <v>29.033333333333335</v>
      </c>
      <c r="F4494" s="27" t="s">
        <v>9</v>
      </c>
      <c r="G4494" s="35" t="s">
        <v>15</v>
      </c>
      <c r="H4494" s="100" t="s">
        <v>24282</v>
      </c>
    </row>
    <row r="4495" spans="1:8" ht="17.25" customHeight="1">
      <c r="A4495" s="35" t="s">
        <v>13</v>
      </c>
      <c r="B4495" s="35" t="s">
        <v>9348</v>
      </c>
      <c r="C4495" s="35" t="s">
        <v>16694</v>
      </c>
      <c r="D4495" s="100" t="s">
        <v>17930</v>
      </c>
      <c r="E4495" s="107">
        <v>29.1</v>
      </c>
      <c r="F4495" s="27" t="s">
        <v>9</v>
      </c>
      <c r="G4495" s="35" t="s">
        <v>13675</v>
      </c>
      <c r="H4495" s="100" t="s">
        <v>16622</v>
      </c>
    </row>
    <row r="4496" spans="1:8" ht="17.25" customHeight="1">
      <c r="A4496" s="35" t="s">
        <v>22</v>
      </c>
      <c r="B4496" s="35" t="s">
        <v>9364</v>
      </c>
      <c r="C4496" s="35" t="s">
        <v>12370</v>
      </c>
      <c r="D4496" s="100" t="s">
        <v>17931</v>
      </c>
      <c r="E4496" s="107">
        <v>29.65</v>
      </c>
      <c r="F4496" s="27" t="s">
        <v>9</v>
      </c>
      <c r="G4496" s="35" t="s">
        <v>15</v>
      </c>
      <c r="H4496" s="100" t="s">
        <v>24282</v>
      </c>
    </row>
    <row r="4497" spans="1:8" ht="17.25" customHeight="1">
      <c r="A4497" s="35" t="s">
        <v>13</v>
      </c>
      <c r="B4497" s="35" t="s">
        <v>9348</v>
      </c>
      <c r="C4497" s="35" t="s">
        <v>16694</v>
      </c>
      <c r="D4497" s="100" t="s">
        <v>17932</v>
      </c>
      <c r="E4497" s="107">
        <v>29.733333333333334</v>
      </c>
      <c r="F4497" s="27" t="s">
        <v>9</v>
      </c>
      <c r="G4497" s="35" t="s">
        <v>13675</v>
      </c>
      <c r="H4497" s="100" t="s">
        <v>16622</v>
      </c>
    </row>
    <row r="4498" spans="1:8" ht="17.25" customHeight="1">
      <c r="A4498" s="35" t="s">
        <v>22</v>
      </c>
      <c r="B4498" s="35" t="s">
        <v>9364</v>
      </c>
      <c r="C4498" s="35" t="s">
        <v>12370</v>
      </c>
      <c r="D4498" s="100" t="s">
        <v>17933</v>
      </c>
      <c r="E4498" s="107">
        <v>31.7</v>
      </c>
      <c r="F4498" s="27" t="s">
        <v>9</v>
      </c>
      <c r="G4498" s="35" t="s">
        <v>15</v>
      </c>
      <c r="H4498" s="100" t="s">
        <v>24282</v>
      </c>
    </row>
    <row r="4499" spans="1:8" ht="17.25" customHeight="1">
      <c r="A4499" s="35" t="s">
        <v>13</v>
      </c>
      <c r="B4499" s="35" t="s">
        <v>9348</v>
      </c>
      <c r="C4499" s="35" t="s">
        <v>16694</v>
      </c>
      <c r="D4499" s="100" t="s">
        <v>17934</v>
      </c>
      <c r="E4499" s="107">
        <v>31.783333333333335</v>
      </c>
      <c r="F4499" s="27" t="s">
        <v>9</v>
      </c>
      <c r="G4499" s="35" t="s">
        <v>13675</v>
      </c>
      <c r="H4499" s="100" t="s">
        <v>16622</v>
      </c>
    </row>
    <row r="4500" spans="1:8" ht="17.25" customHeight="1">
      <c r="A4500" s="35" t="s">
        <v>22</v>
      </c>
      <c r="B4500" s="35" t="s">
        <v>9364</v>
      </c>
      <c r="C4500" s="35" t="s">
        <v>12370</v>
      </c>
      <c r="D4500" s="100" t="s">
        <v>17935</v>
      </c>
      <c r="E4500" s="107">
        <v>28.65</v>
      </c>
      <c r="F4500" s="27" t="s">
        <v>9</v>
      </c>
      <c r="G4500" s="35" t="s">
        <v>15</v>
      </c>
      <c r="H4500" s="100" t="s">
        <v>24282</v>
      </c>
    </row>
    <row r="4501" spans="1:8" ht="17.25" customHeight="1">
      <c r="A4501" s="35" t="s">
        <v>13</v>
      </c>
      <c r="B4501" s="35" t="s">
        <v>9348</v>
      </c>
      <c r="C4501" s="35" t="s">
        <v>16694</v>
      </c>
      <c r="D4501" s="100" t="s">
        <v>17936</v>
      </c>
      <c r="E4501" s="107">
        <v>28.733333333333334</v>
      </c>
      <c r="F4501" s="27" t="s">
        <v>9</v>
      </c>
      <c r="G4501" s="35" t="s">
        <v>13675</v>
      </c>
      <c r="H4501" s="100" t="s">
        <v>16622</v>
      </c>
    </row>
    <row r="4502" spans="1:8" ht="17.25" customHeight="1">
      <c r="A4502" s="68" t="s">
        <v>22</v>
      </c>
      <c r="B4502" s="94" t="s">
        <v>9357</v>
      </c>
      <c r="C4502" s="94" t="s">
        <v>17106</v>
      </c>
      <c r="D4502" s="32" t="s">
        <v>17937</v>
      </c>
      <c r="E4502" s="107">
        <v>29.233333333333334</v>
      </c>
      <c r="F4502" s="27" t="s">
        <v>9</v>
      </c>
      <c r="G4502" s="94" t="s">
        <v>15</v>
      </c>
      <c r="H4502" s="32" t="s">
        <v>24460</v>
      </c>
    </row>
    <row r="4503" spans="1:8" ht="17.25" customHeight="1">
      <c r="A4503" s="68" t="s">
        <v>22</v>
      </c>
      <c r="B4503" s="94" t="s">
        <v>9357</v>
      </c>
      <c r="C4503" s="94" t="s">
        <v>17106</v>
      </c>
      <c r="D4503" s="32" t="s">
        <v>17938</v>
      </c>
      <c r="E4503" s="107">
        <v>28.066666666666666</v>
      </c>
      <c r="F4503" s="27" t="s">
        <v>9</v>
      </c>
      <c r="G4503" s="94" t="s">
        <v>15</v>
      </c>
      <c r="H4503" s="32" t="s">
        <v>24461</v>
      </c>
    </row>
    <row r="4504" spans="1:8" ht="17.25" customHeight="1">
      <c r="A4504" s="68" t="s">
        <v>22</v>
      </c>
      <c r="B4504" s="94" t="s">
        <v>9357</v>
      </c>
      <c r="C4504" s="94" t="s">
        <v>17106</v>
      </c>
      <c r="D4504" s="32" t="s">
        <v>17939</v>
      </c>
      <c r="E4504" s="107">
        <v>28.15</v>
      </c>
      <c r="F4504" s="27" t="s">
        <v>9</v>
      </c>
      <c r="G4504" s="94" t="s">
        <v>15</v>
      </c>
      <c r="H4504" s="32" t="s">
        <v>24462</v>
      </c>
    </row>
    <row r="4505" spans="1:8" ht="17.25" customHeight="1">
      <c r="A4505" s="68" t="s">
        <v>22</v>
      </c>
      <c r="B4505" s="94" t="s">
        <v>9357</v>
      </c>
      <c r="C4505" s="94" t="s">
        <v>17106</v>
      </c>
      <c r="D4505" s="32" t="s">
        <v>17940</v>
      </c>
      <c r="E4505" s="107">
        <v>25.583333333333332</v>
      </c>
      <c r="F4505" s="27" t="s">
        <v>9</v>
      </c>
      <c r="G4505" s="94" t="s">
        <v>15</v>
      </c>
      <c r="H4505" s="32" t="s">
        <v>24463</v>
      </c>
    </row>
    <row r="4506" spans="1:8" ht="17.25" customHeight="1">
      <c r="A4506" s="68" t="s">
        <v>22</v>
      </c>
      <c r="B4506" s="94" t="s">
        <v>9357</v>
      </c>
      <c r="C4506" s="94" t="s">
        <v>17106</v>
      </c>
      <c r="D4506" s="32" t="s">
        <v>17941</v>
      </c>
      <c r="E4506" s="107">
        <v>29.7</v>
      </c>
      <c r="F4506" s="27" t="s">
        <v>9</v>
      </c>
      <c r="G4506" s="94" t="s">
        <v>15</v>
      </c>
      <c r="H4506" s="32" t="s">
        <v>24464</v>
      </c>
    </row>
    <row r="4507" spans="1:8" ht="17.25" customHeight="1">
      <c r="A4507" s="68" t="s">
        <v>22</v>
      </c>
      <c r="B4507" s="94" t="s">
        <v>9357</v>
      </c>
      <c r="C4507" s="94" t="s">
        <v>17106</v>
      </c>
      <c r="D4507" s="32" t="s">
        <v>17942</v>
      </c>
      <c r="E4507" s="107">
        <v>27.25</v>
      </c>
      <c r="F4507" s="27" t="s">
        <v>9</v>
      </c>
      <c r="G4507" s="94" t="s">
        <v>15</v>
      </c>
      <c r="H4507" s="32" t="s">
        <v>24465</v>
      </c>
    </row>
    <row r="4508" spans="1:8" ht="17.25" customHeight="1">
      <c r="A4508" s="68" t="s">
        <v>22</v>
      </c>
      <c r="B4508" s="94" t="s">
        <v>9357</v>
      </c>
      <c r="C4508" s="94" t="s">
        <v>17106</v>
      </c>
      <c r="D4508" s="32" t="s">
        <v>17943</v>
      </c>
      <c r="E4508" s="107">
        <v>23.266666666666666</v>
      </c>
      <c r="F4508" s="27" t="s">
        <v>9</v>
      </c>
      <c r="G4508" s="94" t="s">
        <v>15</v>
      </c>
      <c r="H4508" s="32" t="s">
        <v>24466</v>
      </c>
    </row>
    <row r="4509" spans="1:8" ht="17.25" customHeight="1">
      <c r="A4509" s="68" t="s">
        <v>22</v>
      </c>
      <c r="B4509" s="94" t="s">
        <v>9357</v>
      </c>
      <c r="C4509" s="94" t="s">
        <v>17106</v>
      </c>
      <c r="D4509" s="32" t="s">
        <v>17944</v>
      </c>
      <c r="E4509" s="107">
        <v>26</v>
      </c>
      <c r="F4509" s="27" t="s">
        <v>9</v>
      </c>
      <c r="G4509" s="94" t="s">
        <v>15</v>
      </c>
      <c r="H4509" s="32" t="s">
        <v>24467</v>
      </c>
    </row>
    <row r="4510" spans="1:8" ht="17.25" customHeight="1">
      <c r="A4510" s="68" t="s">
        <v>29</v>
      </c>
      <c r="B4510" s="94" t="s">
        <v>9358</v>
      </c>
      <c r="C4510" s="94" t="s">
        <v>17107</v>
      </c>
      <c r="D4510" s="32" t="s">
        <v>17945</v>
      </c>
      <c r="E4510" s="107">
        <v>25.45</v>
      </c>
      <c r="F4510" s="27" t="s">
        <v>9</v>
      </c>
      <c r="G4510" s="94" t="s">
        <v>15</v>
      </c>
      <c r="H4510" s="32" t="s">
        <v>24468</v>
      </c>
    </row>
    <row r="4511" spans="1:8" ht="17.25" customHeight="1">
      <c r="A4511" s="68" t="s">
        <v>29</v>
      </c>
      <c r="B4511" s="94" t="s">
        <v>9358</v>
      </c>
      <c r="C4511" s="94" t="s">
        <v>17107</v>
      </c>
      <c r="D4511" s="32" t="s">
        <v>17946</v>
      </c>
      <c r="E4511" s="107">
        <v>25.466666666666665</v>
      </c>
      <c r="F4511" s="27" t="s">
        <v>9</v>
      </c>
      <c r="G4511" s="94" t="s">
        <v>15</v>
      </c>
      <c r="H4511" s="32" t="s">
        <v>24469</v>
      </c>
    </row>
    <row r="4512" spans="1:8" ht="17.25" customHeight="1">
      <c r="A4512" s="68" t="s">
        <v>29</v>
      </c>
      <c r="B4512" s="94" t="s">
        <v>9358</v>
      </c>
      <c r="C4512" s="94" t="s">
        <v>17107</v>
      </c>
      <c r="D4512" s="32" t="s">
        <v>17947</v>
      </c>
      <c r="E4512" s="107">
        <v>28.616666666666667</v>
      </c>
      <c r="F4512" s="27" t="s">
        <v>9</v>
      </c>
      <c r="G4512" s="94" t="s">
        <v>15</v>
      </c>
      <c r="H4512" s="32" t="s">
        <v>24470</v>
      </c>
    </row>
    <row r="4513" spans="1:8" ht="17.25" customHeight="1">
      <c r="A4513" s="68" t="s">
        <v>29</v>
      </c>
      <c r="B4513" s="94" t="s">
        <v>9358</v>
      </c>
      <c r="C4513" s="94" t="s">
        <v>17107</v>
      </c>
      <c r="D4513" s="32" t="s">
        <v>17948</v>
      </c>
      <c r="E4513" s="107">
        <v>29.883333333333333</v>
      </c>
      <c r="F4513" s="27" t="s">
        <v>9</v>
      </c>
      <c r="G4513" s="94" t="s">
        <v>15</v>
      </c>
      <c r="H4513" s="32" t="s">
        <v>24471</v>
      </c>
    </row>
    <row r="4514" spans="1:8" ht="17.25" customHeight="1">
      <c r="A4514" s="68" t="s">
        <v>29</v>
      </c>
      <c r="B4514" s="94" t="s">
        <v>9358</v>
      </c>
      <c r="C4514" s="94" t="s">
        <v>17107</v>
      </c>
      <c r="D4514" s="32" t="s">
        <v>17949</v>
      </c>
      <c r="E4514" s="107">
        <v>27.566666666666666</v>
      </c>
      <c r="F4514" s="27" t="s">
        <v>9</v>
      </c>
      <c r="G4514" s="94" t="s">
        <v>15</v>
      </c>
      <c r="H4514" s="32" t="s">
        <v>24472</v>
      </c>
    </row>
    <row r="4515" spans="1:8" ht="17.25" customHeight="1">
      <c r="A4515" s="68" t="s">
        <v>29</v>
      </c>
      <c r="B4515" s="94" t="s">
        <v>9358</v>
      </c>
      <c r="C4515" s="94" t="s">
        <v>17107</v>
      </c>
      <c r="D4515" s="32" t="s">
        <v>17950</v>
      </c>
      <c r="E4515" s="107">
        <v>32.783333333333331</v>
      </c>
      <c r="F4515" s="27" t="s">
        <v>9</v>
      </c>
      <c r="G4515" s="94" t="s">
        <v>15</v>
      </c>
      <c r="H4515" s="32" t="s">
        <v>24473</v>
      </c>
    </row>
    <row r="4516" spans="1:8" ht="17.25" customHeight="1">
      <c r="A4516" s="68" t="s">
        <v>29</v>
      </c>
      <c r="B4516" s="94" t="s">
        <v>9358</v>
      </c>
      <c r="C4516" s="94" t="s">
        <v>17107</v>
      </c>
      <c r="D4516" s="32" t="s">
        <v>17951</v>
      </c>
      <c r="E4516" s="107">
        <v>27.95</v>
      </c>
      <c r="F4516" s="27" t="s">
        <v>9</v>
      </c>
      <c r="G4516" s="94" t="s">
        <v>15</v>
      </c>
      <c r="H4516" s="32" t="s">
        <v>24474</v>
      </c>
    </row>
    <row r="4517" spans="1:8" ht="17.25" customHeight="1">
      <c r="A4517" s="68" t="s">
        <v>29</v>
      </c>
      <c r="B4517" s="94" t="s">
        <v>9358</v>
      </c>
      <c r="C4517" s="94" t="s">
        <v>17107</v>
      </c>
      <c r="D4517" s="32" t="s">
        <v>17952</v>
      </c>
      <c r="E4517" s="107">
        <v>29.116666666666667</v>
      </c>
      <c r="F4517" s="27" t="s">
        <v>9</v>
      </c>
      <c r="G4517" s="94" t="s">
        <v>15</v>
      </c>
      <c r="H4517" s="32" t="s">
        <v>24475</v>
      </c>
    </row>
    <row r="4518" spans="1:8" ht="17.25" customHeight="1">
      <c r="A4518" s="68" t="s">
        <v>29</v>
      </c>
      <c r="B4518" s="94" t="s">
        <v>9372</v>
      </c>
      <c r="C4518" s="94" t="s">
        <v>9397</v>
      </c>
      <c r="D4518" s="32" t="s">
        <v>17953</v>
      </c>
      <c r="E4518" s="107">
        <v>36.166666666666664</v>
      </c>
      <c r="F4518" s="27" t="s">
        <v>9</v>
      </c>
      <c r="G4518" s="94" t="s">
        <v>15</v>
      </c>
      <c r="H4518" s="32" t="s">
        <v>24476</v>
      </c>
    </row>
    <row r="4519" spans="1:8" ht="17.25" customHeight="1">
      <c r="A4519" s="68" t="s">
        <v>29</v>
      </c>
      <c r="B4519" s="94" t="s">
        <v>9372</v>
      </c>
      <c r="C4519" s="94" t="s">
        <v>9397</v>
      </c>
      <c r="D4519" s="32" t="s">
        <v>17954</v>
      </c>
      <c r="E4519" s="107">
        <v>32.68333333333333</v>
      </c>
      <c r="F4519" s="27" t="s">
        <v>9</v>
      </c>
      <c r="G4519" s="94" t="s">
        <v>15</v>
      </c>
      <c r="H4519" s="32" t="s">
        <v>24477</v>
      </c>
    </row>
    <row r="4520" spans="1:8" ht="17.25" customHeight="1">
      <c r="A4520" s="68" t="s">
        <v>29</v>
      </c>
      <c r="B4520" s="94" t="s">
        <v>9372</v>
      </c>
      <c r="C4520" s="94" t="s">
        <v>9397</v>
      </c>
      <c r="D4520" s="32" t="s">
        <v>17955</v>
      </c>
      <c r="E4520" s="107">
        <v>36.43333333333333</v>
      </c>
      <c r="F4520" s="27" t="s">
        <v>9</v>
      </c>
      <c r="G4520" s="94" t="s">
        <v>15</v>
      </c>
      <c r="H4520" s="32" t="s">
        <v>24478</v>
      </c>
    </row>
    <row r="4521" spans="1:8" ht="17.25" customHeight="1">
      <c r="A4521" s="68" t="s">
        <v>29</v>
      </c>
      <c r="B4521" s="94" t="s">
        <v>9372</v>
      </c>
      <c r="C4521" s="94" t="s">
        <v>9397</v>
      </c>
      <c r="D4521" s="32" t="s">
        <v>17956</v>
      </c>
      <c r="E4521" s="107">
        <v>33.266666666666666</v>
      </c>
      <c r="F4521" s="27" t="s">
        <v>9</v>
      </c>
      <c r="G4521" s="94" t="s">
        <v>15</v>
      </c>
      <c r="H4521" s="32" t="s">
        <v>24479</v>
      </c>
    </row>
    <row r="4522" spans="1:8" ht="17.25" customHeight="1">
      <c r="A4522" s="68" t="s">
        <v>29</v>
      </c>
      <c r="B4522" s="94" t="s">
        <v>9372</v>
      </c>
      <c r="C4522" s="94" t="s">
        <v>9397</v>
      </c>
      <c r="D4522" s="32" t="s">
        <v>17957</v>
      </c>
      <c r="E4522" s="107">
        <v>34.56666666666667</v>
      </c>
      <c r="F4522" s="27" t="s">
        <v>9</v>
      </c>
      <c r="G4522" s="94" t="s">
        <v>15</v>
      </c>
      <c r="H4522" s="32" t="s">
        <v>24480</v>
      </c>
    </row>
    <row r="4523" spans="1:8" ht="17.25" customHeight="1">
      <c r="A4523" s="68" t="s">
        <v>29</v>
      </c>
      <c r="B4523" s="94" t="s">
        <v>9372</v>
      </c>
      <c r="C4523" s="94" t="s">
        <v>9397</v>
      </c>
      <c r="D4523" s="32" t="s">
        <v>17958</v>
      </c>
      <c r="E4523" s="107">
        <v>39.466666666666669</v>
      </c>
      <c r="F4523" s="27" t="s">
        <v>9</v>
      </c>
      <c r="G4523" s="94" t="s">
        <v>15</v>
      </c>
      <c r="H4523" s="32" t="s">
        <v>24481</v>
      </c>
    </row>
    <row r="4524" spans="1:8" ht="17.25" customHeight="1">
      <c r="A4524" s="68" t="s">
        <v>29</v>
      </c>
      <c r="B4524" s="94" t="s">
        <v>9372</v>
      </c>
      <c r="C4524" s="94" t="s">
        <v>9397</v>
      </c>
      <c r="D4524" s="32" t="s">
        <v>17959</v>
      </c>
      <c r="E4524" s="107">
        <v>32.6</v>
      </c>
      <c r="F4524" s="27" t="s">
        <v>9</v>
      </c>
      <c r="G4524" s="94" t="s">
        <v>15</v>
      </c>
      <c r="H4524" s="32" t="s">
        <v>24482</v>
      </c>
    </row>
    <row r="4525" spans="1:8" ht="17.25" customHeight="1">
      <c r="A4525" s="68" t="s">
        <v>29</v>
      </c>
      <c r="B4525" s="94" t="s">
        <v>9372</v>
      </c>
      <c r="C4525" s="94" t="s">
        <v>9397</v>
      </c>
      <c r="D4525" s="32" t="s">
        <v>17960</v>
      </c>
      <c r="E4525" s="107">
        <v>37.1</v>
      </c>
      <c r="F4525" s="27" t="s">
        <v>9</v>
      </c>
      <c r="G4525" s="94" t="s">
        <v>15</v>
      </c>
      <c r="H4525" s="32" t="s">
        <v>24483</v>
      </c>
    </row>
    <row r="4526" spans="1:8" ht="17.25" customHeight="1">
      <c r="A4526" s="68" t="s">
        <v>29</v>
      </c>
      <c r="B4526" s="94" t="s">
        <v>9372</v>
      </c>
      <c r="C4526" s="94" t="s">
        <v>9397</v>
      </c>
      <c r="D4526" s="32" t="s">
        <v>17961</v>
      </c>
      <c r="E4526" s="107">
        <v>34.233333333333334</v>
      </c>
      <c r="F4526" s="27" t="s">
        <v>9</v>
      </c>
      <c r="G4526" s="94" t="s">
        <v>15</v>
      </c>
      <c r="H4526" s="32" t="s">
        <v>24484</v>
      </c>
    </row>
    <row r="4527" spans="1:8" ht="17.25" customHeight="1">
      <c r="A4527" s="68" t="s">
        <v>29</v>
      </c>
      <c r="B4527" s="94" t="s">
        <v>9372</v>
      </c>
      <c r="C4527" s="94" t="s">
        <v>9397</v>
      </c>
      <c r="D4527" s="32" t="s">
        <v>17962</v>
      </c>
      <c r="E4527" s="107">
        <v>33.1</v>
      </c>
      <c r="F4527" s="27" t="s">
        <v>9</v>
      </c>
      <c r="G4527" s="94" t="s">
        <v>15</v>
      </c>
      <c r="H4527" s="32" t="s">
        <v>24485</v>
      </c>
    </row>
    <row r="4528" spans="1:8" ht="17.25" customHeight="1">
      <c r="A4528" s="68" t="s">
        <v>29</v>
      </c>
      <c r="B4528" s="94" t="s">
        <v>9372</v>
      </c>
      <c r="C4528" s="94" t="s">
        <v>9397</v>
      </c>
      <c r="D4528" s="32" t="s">
        <v>17963</v>
      </c>
      <c r="E4528" s="107">
        <v>32.18333333333333</v>
      </c>
      <c r="F4528" s="27" t="s">
        <v>9</v>
      </c>
      <c r="G4528" s="94" t="s">
        <v>15</v>
      </c>
      <c r="H4528" s="32" t="s">
        <v>24486</v>
      </c>
    </row>
    <row r="4529" spans="1:8" ht="17.25" customHeight="1">
      <c r="A4529" s="68" t="s">
        <v>29</v>
      </c>
      <c r="B4529" s="94" t="s">
        <v>9372</v>
      </c>
      <c r="C4529" s="94" t="s">
        <v>9397</v>
      </c>
      <c r="D4529" s="32" t="s">
        <v>17964</v>
      </c>
      <c r="E4529" s="107">
        <v>43.55</v>
      </c>
      <c r="F4529" s="27" t="s">
        <v>9</v>
      </c>
      <c r="G4529" s="94" t="s">
        <v>15</v>
      </c>
      <c r="H4529" s="32" t="s">
        <v>24487</v>
      </c>
    </row>
    <row r="4530" spans="1:8" ht="17.25" customHeight="1">
      <c r="A4530" s="68" t="s">
        <v>29</v>
      </c>
      <c r="B4530" s="94" t="s">
        <v>9372</v>
      </c>
      <c r="C4530" s="94" t="s">
        <v>9397</v>
      </c>
      <c r="D4530" s="32" t="s">
        <v>17965</v>
      </c>
      <c r="E4530" s="107">
        <v>16.766666666666666</v>
      </c>
      <c r="F4530" s="27" t="s">
        <v>9</v>
      </c>
      <c r="G4530" s="94" t="s">
        <v>15</v>
      </c>
      <c r="H4530" s="32" t="s">
        <v>24488</v>
      </c>
    </row>
    <row r="4531" spans="1:8" ht="17.25" customHeight="1">
      <c r="A4531" s="68" t="s">
        <v>29</v>
      </c>
      <c r="B4531" s="94" t="s">
        <v>9372</v>
      </c>
      <c r="C4531" s="94" t="s">
        <v>9397</v>
      </c>
      <c r="D4531" s="32" t="s">
        <v>17966</v>
      </c>
      <c r="E4531" s="107">
        <v>40.049999999999997</v>
      </c>
      <c r="F4531" s="27" t="s">
        <v>9</v>
      </c>
      <c r="G4531" s="94" t="s">
        <v>15</v>
      </c>
      <c r="H4531" s="32" t="s">
        <v>24489</v>
      </c>
    </row>
    <row r="4532" spans="1:8" ht="17.25" customHeight="1">
      <c r="A4532" s="68" t="s">
        <v>29</v>
      </c>
      <c r="B4532" s="94" t="s">
        <v>9372</v>
      </c>
      <c r="C4532" s="94" t="s">
        <v>9397</v>
      </c>
      <c r="D4532" s="32" t="s">
        <v>17967</v>
      </c>
      <c r="E4532" s="107">
        <v>33.6</v>
      </c>
      <c r="F4532" s="27" t="s">
        <v>9</v>
      </c>
      <c r="G4532" s="94" t="s">
        <v>15</v>
      </c>
      <c r="H4532" s="32" t="s">
        <v>24490</v>
      </c>
    </row>
    <row r="4533" spans="1:8" ht="17.25" customHeight="1">
      <c r="A4533" s="68" t="s">
        <v>29</v>
      </c>
      <c r="B4533" s="94" t="s">
        <v>9372</v>
      </c>
      <c r="C4533" s="94" t="s">
        <v>9397</v>
      </c>
      <c r="D4533" s="32" t="s">
        <v>17968</v>
      </c>
      <c r="E4533" s="107">
        <v>36.383333333333333</v>
      </c>
      <c r="F4533" s="27" t="s">
        <v>9</v>
      </c>
      <c r="G4533" s="94" t="s">
        <v>15</v>
      </c>
      <c r="H4533" s="32" t="s">
        <v>24491</v>
      </c>
    </row>
    <row r="4534" spans="1:8" ht="17.25" customHeight="1">
      <c r="A4534" s="68" t="s">
        <v>29</v>
      </c>
      <c r="B4534" s="94" t="s">
        <v>9372</v>
      </c>
      <c r="C4534" s="94" t="s">
        <v>9397</v>
      </c>
      <c r="D4534" s="32" t="s">
        <v>17969</v>
      </c>
      <c r="E4534" s="107">
        <v>35.56666666666667</v>
      </c>
      <c r="F4534" s="27" t="s">
        <v>9</v>
      </c>
      <c r="G4534" s="94" t="s">
        <v>15</v>
      </c>
      <c r="H4534" s="32" t="s">
        <v>24492</v>
      </c>
    </row>
    <row r="4535" spans="1:8" ht="17.25" customHeight="1">
      <c r="A4535" s="68" t="s">
        <v>29</v>
      </c>
      <c r="B4535" s="94" t="s">
        <v>9372</v>
      </c>
      <c r="C4535" s="94" t="s">
        <v>9397</v>
      </c>
      <c r="D4535" s="32" t="s">
        <v>17970</v>
      </c>
      <c r="E4535" s="107">
        <v>39.783333333333331</v>
      </c>
      <c r="F4535" s="27" t="s">
        <v>9</v>
      </c>
      <c r="G4535" s="94" t="s">
        <v>15</v>
      </c>
      <c r="H4535" s="32" t="s">
        <v>24493</v>
      </c>
    </row>
    <row r="4536" spans="1:8" ht="17.25" customHeight="1">
      <c r="A4536" s="68" t="s">
        <v>29</v>
      </c>
      <c r="B4536" s="94" t="s">
        <v>9372</v>
      </c>
      <c r="C4536" s="94" t="s">
        <v>9397</v>
      </c>
      <c r="D4536" s="32" t="s">
        <v>17971</v>
      </c>
      <c r="E4536" s="107">
        <v>39.75</v>
      </c>
      <c r="F4536" s="27" t="s">
        <v>9</v>
      </c>
      <c r="G4536" s="94" t="s">
        <v>15</v>
      </c>
      <c r="H4536" s="32" t="s">
        <v>24494</v>
      </c>
    </row>
    <row r="4537" spans="1:8" ht="17.25" customHeight="1">
      <c r="A4537" s="68" t="s">
        <v>29</v>
      </c>
      <c r="B4537" s="94" t="s">
        <v>9371</v>
      </c>
      <c r="C4537" s="94" t="s">
        <v>17108</v>
      </c>
      <c r="D4537" s="32" t="s">
        <v>17972</v>
      </c>
      <c r="E4537" s="107">
        <v>35.06666666666667</v>
      </c>
      <c r="F4537" s="27" t="s">
        <v>9</v>
      </c>
      <c r="G4537" s="94" t="s">
        <v>15</v>
      </c>
      <c r="H4537" s="32" t="s">
        <v>24495</v>
      </c>
    </row>
    <row r="4538" spans="1:8" ht="17.25" customHeight="1">
      <c r="A4538" s="68" t="s">
        <v>29</v>
      </c>
      <c r="B4538" s="94" t="s">
        <v>9371</v>
      </c>
      <c r="C4538" s="94" t="s">
        <v>17108</v>
      </c>
      <c r="D4538" s="32" t="s">
        <v>17973</v>
      </c>
      <c r="E4538" s="107">
        <v>30.45</v>
      </c>
      <c r="F4538" s="27" t="s">
        <v>9</v>
      </c>
      <c r="G4538" s="94" t="s">
        <v>15</v>
      </c>
      <c r="H4538" s="32" t="s">
        <v>24496</v>
      </c>
    </row>
    <row r="4539" spans="1:8" ht="17.25" customHeight="1">
      <c r="A4539" s="68" t="s">
        <v>29</v>
      </c>
      <c r="B4539" s="94" t="s">
        <v>9371</v>
      </c>
      <c r="C4539" s="94" t="s">
        <v>17108</v>
      </c>
      <c r="D4539" s="32" t="s">
        <v>17974</v>
      </c>
      <c r="E4539" s="107">
        <v>27</v>
      </c>
      <c r="F4539" s="27" t="s">
        <v>9</v>
      </c>
      <c r="G4539" s="94" t="s">
        <v>15</v>
      </c>
      <c r="H4539" s="32" t="s">
        <v>24497</v>
      </c>
    </row>
    <row r="4540" spans="1:8" ht="17.25" customHeight="1">
      <c r="A4540" s="68" t="s">
        <v>29</v>
      </c>
      <c r="B4540" s="94" t="s">
        <v>9371</v>
      </c>
      <c r="C4540" s="94" t="s">
        <v>17108</v>
      </c>
      <c r="D4540" s="32" t="s">
        <v>17975</v>
      </c>
      <c r="E4540" s="107">
        <v>38.116666666666667</v>
      </c>
      <c r="F4540" s="27" t="s">
        <v>9</v>
      </c>
      <c r="G4540" s="94" t="s">
        <v>15</v>
      </c>
      <c r="H4540" s="32" t="s">
        <v>24498</v>
      </c>
    </row>
    <row r="4541" spans="1:8" ht="17.25" customHeight="1">
      <c r="A4541" s="68" t="s">
        <v>29</v>
      </c>
      <c r="B4541" s="94" t="s">
        <v>9371</v>
      </c>
      <c r="C4541" s="94" t="s">
        <v>17108</v>
      </c>
      <c r="D4541" s="32" t="s">
        <v>17976</v>
      </c>
      <c r="E4541" s="107">
        <v>30.533333333333335</v>
      </c>
      <c r="F4541" s="27" t="s">
        <v>9</v>
      </c>
      <c r="G4541" s="94" t="s">
        <v>15</v>
      </c>
      <c r="H4541" s="32" t="s">
        <v>24499</v>
      </c>
    </row>
    <row r="4542" spans="1:8" ht="17.25" customHeight="1">
      <c r="A4542" s="68" t="s">
        <v>29</v>
      </c>
      <c r="B4542" s="94" t="s">
        <v>9371</v>
      </c>
      <c r="C4542" s="94" t="s">
        <v>17108</v>
      </c>
      <c r="D4542" s="32" t="s">
        <v>17977</v>
      </c>
      <c r="E4542" s="107">
        <v>38.133333333333333</v>
      </c>
      <c r="F4542" s="27" t="s">
        <v>9</v>
      </c>
      <c r="G4542" s="94" t="s">
        <v>15</v>
      </c>
      <c r="H4542" s="32" t="s">
        <v>24500</v>
      </c>
    </row>
    <row r="4543" spans="1:8" ht="17.25" customHeight="1">
      <c r="A4543" s="68" t="s">
        <v>29</v>
      </c>
      <c r="B4543" s="94" t="s">
        <v>9371</v>
      </c>
      <c r="C4543" s="94" t="s">
        <v>17108</v>
      </c>
      <c r="D4543" s="32" t="s">
        <v>17978</v>
      </c>
      <c r="E4543" s="107">
        <v>28.866666666666667</v>
      </c>
      <c r="F4543" s="27" t="s">
        <v>9</v>
      </c>
      <c r="G4543" s="94" t="s">
        <v>15</v>
      </c>
      <c r="H4543" s="32" t="s">
        <v>24501</v>
      </c>
    </row>
    <row r="4544" spans="1:8" ht="17.25" customHeight="1">
      <c r="A4544" s="68" t="s">
        <v>29</v>
      </c>
      <c r="B4544" s="94" t="s">
        <v>9371</v>
      </c>
      <c r="C4544" s="94" t="s">
        <v>17108</v>
      </c>
      <c r="D4544" s="32" t="s">
        <v>17979</v>
      </c>
      <c r="E4544" s="107">
        <v>26.716666666666665</v>
      </c>
      <c r="F4544" s="27" t="s">
        <v>9</v>
      </c>
      <c r="G4544" s="94" t="s">
        <v>15</v>
      </c>
      <c r="H4544" s="32" t="s">
        <v>24502</v>
      </c>
    </row>
    <row r="4545" spans="1:8" ht="17.25" customHeight="1">
      <c r="A4545" s="68" t="s">
        <v>29</v>
      </c>
      <c r="B4545" s="94" t="s">
        <v>9371</v>
      </c>
      <c r="C4545" s="94" t="s">
        <v>17108</v>
      </c>
      <c r="D4545" s="32" t="s">
        <v>17980</v>
      </c>
      <c r="E4545" s="107">
        <v>38.916666666666664</v>
      </c>
      <c r="F4545" s="27" t="s">
        <v>9</v>
      </c>
      <c r="G4545" s="94" t="s">
        <v>15</v>
      </c>
      <c r="H4545" s="32" t="s">
        <v>24503</v>
      </c>
    </row>
    <row r="4546" spans="1:8" ht="17.25" customHeight="1">
      <c r="A4546" s="68" t="s">
        <v>29</v>
      </c>
      <c r="B4546" s="94" t="s">
        <v>9371</v>
      </c>
      <c r="C4546" s="94" t="s">
        <v>17108</v>
      </c>
      <c r="D4546" s="32" t="s">
        <v>17981</v>
      </c>
      <c r="E4546" s="107">
        <v>55.9</v>
      </c>
      <c r="F4546" s="27" t="s">
        <v>9</v>
      </c>
      <c r="G4546" s="94" t="s">
        <v>15</v>
      </c>
      <c r="H4546" s="32" t="s">
        <v>24504</v>
      </c>
    </row>
    <row r="4547" spans="1:8" ht="17.25" customHeight="1">
      <c r="A4547" s="68" t="s">
        <v>29</v>
      </c>
      <c r="B4547" s="94" t="s">
        <v>9371</v>
      </c>
      <c r="C4547" s="94" t="s">
        <v>17108</v>
      </c>
      <c r="D4547" s="32" t="s">
        <v>17982</v>
      </c>
      <c r="E4547" s="107">
        <v>40.983333333333334</v>
      </c>
      <c r="F4547" s="27" t="s">
        <v>9</v>
      </c>
      <c r="G4547" s="94" t="s">
        <v>15</v>
      </c>
      <c r="H4547" s="32" t="s">
        <v>24505</v>
      </c>
    </row>
    <row r="4548" spans="1:8" ht="17.25" customHeight="1">
      <c r="A4548" s="68" t="s">
        <v>29</v>
      </c>
      <c r="B4548" s="94" t="s">
        <v>9371</v>
      </c>
      <c r="C4548" s="94" t="s">
        <v>17108</v>
      </c>
      <c r="D4548" s="32" t="s">
        <v>17983</v>
      </c>
      <c r="E4548" s="107">
        <v>40.049999999999997</v>
      </c>
      <c r="F4548" s="27" t="s">
        <v>9</v>
      </c>
      <c r="G4548" s="94" t="s">
        <v>15</v>
      </c>
      <c r="H4548" s="32" t="s">
        <v>24506</v>
      </c>
    </row>
    <row r="4549" spans="1:8" ht="17.25" customHeight="1">
      <c r="A4549" s="68" t="s">
        <v>29</v>
      </c>
      <c r="B4549" s="94" t="s">
        <v>9371</v>
      </c>
      <c r="C4549" s="94" t="s">
        <v>17108</v>
      </c>
      <c r="D4549" s="32" t="s">
        <v>17984</v>
      </c>
      <c r="E4549" s="107">
        <v>46.166666666666664</v>
      </c>
      <c r="F4549" s="27" t="s">
        <v>9</v>
      </c>
      <c r="G4549" s="94" t="s">
        <v>15</v>
      </c>
      <c r="H4549" s="32" t="s">
        <v>24507</v>
      </c>
    </row>
    <row r="4550" spans="1:8" ht="17.25" customHeight="1">
      <c r="A4550" s="68" t="s">
        <v>29</v>
      </c>
      <c r="B4550" s="94" t="s">
        <v>9371</v>
      </c>
      <c r="C4550" s="94" t="s">
        <v>17108</v>
      </c>
      <c r="D4550" s="32" t="s">
        <v>17985</v>
      </c>
      <c r="E4550" s="107">
        <v>52.68333333333333</v>
      </c>
      <c r="F4550" s="27" t="s">
        <v>9</v>
      </c>
      <c r="G4550" s="94" t="s">
        <v>15</v>
      </c>
      <c r="H4550" s="32" t="s">
        <v>24508</v>
      </c>
    </row>
    <row r="4551" spans="1:8" ht="17.25" customHeight="1">
      <c r="A4551" s="68" t="s">
        <v>29</v>
      </c>
      <c r="B4551" s="94" t="s">
        <v>9371</v>
      </c>
      <c r="C4551" s="94" t="s">
        <v>17108</v>
      </c>
      <c r="D4551" s="32" t="s">
        <v>17986</v>
      </c>
      <c r="E4551" s="107">
        <v>31.466666666666665</v>
      </c>
      <c r="F4551" s="27" t="s">
        <v>9</v>
      </c>
      <c r="G4551" s="94" t="s">
        <v>15</v>
      </c>
      <c r="H4551" s="32" t="s">
        <v>24509</v>
      </c>
    </row>
    <row r="4552" spans="1:8" ht="17.25" customHeight="1">
      <c r="A4552" s="68" t="s">
        <v>29</v>
      </c>
      <c r="B4552" s="94" t="s">
        <v>9371</v>
      </c>
      <c r="C4552" s="94" t="s">
        <v>17108</v>
      </c>
      <c r="D4552" s="32" t="s">
        <v>17987</v>
      </c>
      <c r="E4552" s="107">
        <v>41.2</v>
      </c>
      <c r="F4552" s="27" t="s">
        <v>9</v>
      </c>
      <c r="G4552" s="94" t="s">
        <v>15</v>
      </c>
      <c r="H4552" s="32" t="s">
        <v>24510</v>
      </c>
    </row>
    <row r="4553" spans="1:8" ht="17.25" customHeight="1">
      <c r="A4553" s="68" t="s">
        <v>29</v>
      </c>
      <c r="B4553" s="94" t="s">
        <v>9371</v>
      </c>
      <c r="C4553" s="94" t="s">
        <v>17108</v>
      </c>
      <c r="D4553" s="32" t="s">
        <v>17988</v>
      </c>
      <c r="E4553" s="107">
        <v>29.083333333333332</v>
      </c>
      <c r="F4553" s="27" t="s">
        <v>9</v>
      </c>
      <c r="G4553" s="94" t="s">
        <v>15</v>
      </c>
      <c r="H4553" s="32" t="s">
        <v>24511</v>
      </c>
    </row>
    <row r="4554" spans="1:8" ht="17.25" customHeight="1">
      <c r="A4554" s="68" t="s">
        <v>29</v>
      </c>
      <c r="B4554" s="94" t="s">
        <v>9371</v>
      </c>
      <c r="C4554" s="94" t="s">
        <v>17108</v>
      </c>
      <c r="D4554" s="32" t="s">
        <v>17989</v>
      </c>
      <c r="E4554" s="107">
        <v>22.25</v>
      </c>
      <c r="F4554" s="27" t="s">
        <v>9</v>
      </c>
      <c r="G4554" s="94" t="s">
        <v>15</v>
      </c>
      <c r="H4554" s="32" t="s">
        <v>24512</v>
      </c>
    </row>
    <row r="4555" spans="1:8" ht="17.25" customHeight="1">
      <c r="A4555" s="68" t="s">
        <v>29</v>
      </c>
      <c r="B4555" s="94" t="s">
        <v>9371</v>
      </c>
      <c r="C4555" s="94" t="s">
        <v>17108</v>
      </c>
      <c r="D4555" s="32" t="s">
        <v>17990</v>
      </c>
      <c r="E4555" s="107">
        <v>24.083333333333332</v>
      </c>
      <c r="F4555" s="27" t="s">
        <v>9</v>
      </c>
      <c r="G4555" s="94" t="s">
        <v>15</v>
      </c>
      <c r="H4555" s="32" t="s">
        <v>24513</v>
      </c>
    </row>
    <row r="4556" spans="1:8" ht="17.25" customHeight="1">
      <c r="A4556" s="68" t="s">
        <v>29</v>
      </c>
      <c r="B4556" s="94" t="s">
        <v>9371</v>
      </c>
      <c r="C4556" s="94" t="s">
        <v>17108</v>
      </c>
      <c r="D4556" s="32" t="s">
        <v>17991</v>
      </c>
      <c r="E4556" s="107">
        <v>23.8</v>
      </c>
      <c r="F4556" s="27" t="s">
        <v>9</v>
      </c>
      <c r="G4556" s="94" t="s">
        <v>15</v>
      </c>
      <c r="H4556" s="32" t="s">
        <v>24514</v>
      </c>
    </row>
    <row r="4557" spans="1:8" ht="17.25" customHeight="1">
      <c r="A4557" s="68" t="s">
        <v>29</v>
      </c>
      <c r="B4557" s="94" t="s">
        <v>9371</v>
      </c>
      <c r="C4557" s="94" t="s">
        <v>17108</v>
      </c>
      <c r="D4557" s="32" t="s">
        <v>17992</v>
      </c>
      <c r="E4557" s="107">
        <v>24.916666666666668</v>
      </c>
      <c r="F4557" s="27" t="s">
        <v>9</v>
      </c>
      <c r="G4557" s="94" t="s">
        <v>15</v>
      </c>
      <c r="H4557" s="32" t="s">
        <v>24515</v>
      </c>
    </row>
    <row r="4558" spans="1:8" ht="17.25" customHeight="1">
      <c r="A4558" s="68" t="s">
        <v>29</v>
      </c>
      <c r="B4558" s="94" t="s">
        <v>9371</v>
      </c>
      <c r="C4558" s="94" t="s">
        <v>17108</v>
      </c>
      <c r="D4558" s="32" t="s">
        <v>17993</v>
      </c>
      <c r="E4558" s="107">
        <v>30.216666666666665</v>
      </c>
      <c r="F4558" s="27" t="s">
        <v>9</v>
      </c>
      <c r="G4558" s="94" t="s">
        <v>15</v>
      </c>
      <c r="H4558" s="32" t="s">
        <v>24516</v>
      </c>
    </row>
    <row r="4559" spans="1:8" ht="17.25" customHeight="1">
      <c r="A4559" s="68" t="s">
        <v>29</v>
      </c>
      <c r="B4559" s="94" t="s">
        <v>9371</v>
      </c>
      <c r="C4559" s="94" t="s">
        <v>17108</v>
      </c>
      <c r="D4559" s="32" t="s">
        <v>17994</v>
      </c>
      <c r="E4559" s="107">
        <v>29.133333333333333</v>
      </c>
      <c r="F4559" s="27" t="s">
        <v>9</v>
      </c>
      <c r="G4559" s="94" t="s">
        <v>15</v>
      </c>
      <c r="H4559" s="32" t="s">
        <v>24517</v>
      </c>
    </row>
    <row r="4560" spans="1:8" ht="17.25" customHeight="1">
      <c r="A4560" s="68" t="s">
        <v>29</v>
      </c>
      <c r="B4560" s="94" t="s">
        <v>9371</v>
      </c>
      <c r="C4560" s="94" t="s">
        <v>17108</v>
      </c>
      <c r="D4560" s="32" t="s">
        <v>17995</v>
      </c>
      <c r="E4560" s="107">
        <v>25.7</v>
      </c>
      <c r="F4560" s="27" t="s">
        <v>9</v>
      </c>
      <c r="G4560" s="94" t="s">
        <v>15</v>
      </c>
      <c r="H4560" s="32" t="s">
        <v>24518</v>
      </c>
    </row>
    <row r="4561" spans="1:8" ht="17.25" customHeight="1">
      <c r="A4561" s="68" t="s">
        <v>29</v>
      </c>
      <c r="B4561" s="94" t="s">
        <v>9371</v>
      </c>
      <c r="C4561" s="94" t="s">
        <v>17108</v>
      </c>
      <c r="D4561" s="32" t="s">
        <v>17996</v>
      </c>
      <c r="E4561" s="107">
        <v>28.966666666666665</v>
      </c>
      <c r="F4561" s="27" t="s">
        <v>9</v>
      </c>
      <c r="G4561" s="94" t="s">
        <v>15</v>
      </c>
      <c r="H4561" s="32" t="s">
        <v>24519</v>
      </c>
    </row>
    <row r="4562" spans="1:8" ht="17.25" customHeight="1">
      <c r="A4562" s="68" t="s">
        <v>29</v>
      </c>
      <c r="B4562" s="94" t="s">
        <v>9371</v>
      </c>
      <c r="C4562" s="94" t="s">
        <v>17108</v>
      </c>
      <c r="D4562" s="32" t="s">
        <v>17997</v>
      </c>
      <c r="E4562" s="107">
        <v>38.68333333333333</v>
      </c>
      <c r="F4562" s="27" t="s">
        <v>9</v>
      </c>
      <c r="G4562" s="94" t="s">
        <v>15</v>
      </c>
      <c r="H4562" s="32" t="s">
        <v>24520</v>
      </c>
    </row>
    <row r="4563" spans="1:8" ht="17.25" customHeight="1">
      <c r="A4563" s="68" t="s">
        <v>29</v>
      </c>
      <c r="B4563" s="94" t="s">
        <v>9371</v>
      </c>
      <c r="C4563" s="94" t="s">
        <v>17109</v>
      </c>
      <c r="D4563" s="32" t="s">
        <v>17998</v>
      </c>
      <c r="E4563" s="107">
        <v>23.683333333333334</v>
      </c>
      <c r="F4563" s="27" t="s">
        <v>9</v>
      </c>
      <c r="G4563" s="94" t="s">
        <v>15</v>
      </c>
      <c r="H4563" s="32" t="s">
        <v>24521</v>
      </c>
    </row>
    <row r="4564" spans="1:8" ht="17.25" customHeight="1">
      <c r="A4564" s="68" t="s">
        <v>29</v>
      </c>
      <c r="B4564" s="94" t="s">
        <v>9371</v>
      </c>
      <c r="C4564" s="94" t="s">
        <v>17109</v>
      </c>
      <c r="D4564" s="32" t="s">
        <v>17999</v>
      </c>
      <c r="E4564" s="107">
        <v>25.75</v>
      </c>
      <c r="F4564" s="27" t="s">
        <v>9</v>
      </c>
      <c r="G4564" s="94" t="s">
        <v>15</v>
      </c>
      <c r="H4564" s="32" t="s">
        <v>24522</v>
      </c>
    </row>
    <row r="4565" spans="1:8" ht="17.25" customHeight="1">
      <c r="A4565" s="68" t="s">
        <v>29</v>
      </c>
      <c r="B4565" s="94" t="s">
        <v>9371</v>
      </c>
      <c r="C4565" s="94" t="s">
        <v>17109</v>
      </c>
      <c r="D4565" s="32" t="s">
        <v>18000</v>
      </c>
      <c r="E4565" s="107">
        <v>28.35</v>
      </c>
      <c r="F4565" s="27" t="s">
        <v>9</v>
      </c>
      <c r="G4565" s="94" t="s">
        <v>15</v>
      </c>
      <c r="H4565" s="32" t="s">
        <v>24523</v>
      </c>
    </row>
    <row r="4566" spans="1:8" ht="17.25" customHeight="1">
      <c r="A4566" s="68" t="s">
        <v>29</v>
      </c>
      <c r="B4566" s="94" t="s">
        <v>9371</v>
      </c>
      <c r="C4566" s="94" t="s">
        <v>17109</v>
      </c>
      <c r="D4566" s="32" t="s">
        <v>18001</v>
      </c>
      <c r="E4566" s="107">
        <v>26.833333333333332</v>
      </c>
      <c r="F4566" s="27" t="s">
        <v>9</v>
      </c>
      <c r="G4566" s="94" t="s">
        <v>15</v>
      </c>
      <c r="H4566" s="32" t="s">
        <v>24524</v>
      </c>
    </row>
    <row r="4567" spans="1:8" ht="17.25" customHeight="1">
      <c r="A4567" s="68" t="s">
        <v>29</v>
      </c>
      <c r="B4567" s="94" t="s">
        <v>9371</v>
      </c>
      <c r="C4567" s="94" t="s">
        <v>17109</v>
      </c>
      <c r="D4567" s="32" t="s">
        <v>18002</v>
      </c>
      <c r="E4567" s="107">
        <v>26.266666666666666</v>
      </c>
      <c r="F4567" s="27" t="s">
        <v>9</v>
      </c>
      <c r="G4567" s="94" t="s">
        <v>15</v>
      </c>
      <c r="H4567" s="32" t="s">
        <v>24525</v>
      </c>
    </row>
    <row r="4568" spans="1:8" ht="17.25" customHeight="1">
      <c r="A4568" s="68" t="s">
        <v>29</v>
      </c>
      <c r="B4568" s="94" t="s">
        <v>9371</v>
      </c>
      <c r="C4568" s="94" t="s">
        <v>17109</v>
      </c>
      <c r="D4568" s="32" t="s">
        <v>18003</v>
      </c>
      <c r="E4568" s="107">
        <v>27.916666666666668</v>
      </c>
      <c r="F4568" s="27" t="s">
        <v>9</v>
      </c>
      <c r="G4568" s="94" t="s">
        <v>15</v>
      </c>
      <c r="H4568" s="32" t="s">
        <v>24526</v>
      </c>
    </row>
    <row r="4569" spans="1:8" ht="17.25" customHeight="1">
      <c r="A4569" s="68" t="s">
        <v>29</v>
      </c>
      <c r="B4569" s="94" t="s">
        <v>9371</v>
      </c>
      <c r="C4569" s="94" t="s">
        <v>17109</v>
      </c>
      <c r="D4569" s="32" t="s">
        <v>18004</v>
      </c>
      <c r="E4569" s="107">
        <v>25.866666666666667</v>
      </c>
      <c r="F4569" s="27" t="s">
        <v>9</v>
      </c>
      <c r="G4569" s="94" t="s">
        <v>15</v>
      </c>
      <c r="H4569" s="32" t="s">
        <v>24527</v>
      </c>
    </row>
    <row r="4570" spans="1:8" ht="17.25" customHeight="1">
      <c r="A4570" s="68" t="s">
        <v>29</v>
      </c>
      <c r="B4570" s="94" t="s">
        <v>9371</v>
      </c>
      <c r="C4570" s="94" t="s">
        <v>17109</v>
      </c>
      <c r="D4570" s="32" t="s">
        <v>18005</v>
      </c>
      <c r="E4570" s="107">
        <v>25.733333333333334</v>
      </c>
      <c r="F4570" s="27" t="s">
        <v>9</v>
      </c>
      <c r="G4570" s="94" t="s">
        <v>15</v>
      </c>
      <c r="H4570" s="32" t="s">
        <v>24528</v>
      </c>
    </row>
    <row r="4571" spans="1:8" ht="17.25" customHeight="1">
      <c r="A4571" s="68" t="s">
        <v>29</v>
      </c>
      <c r="B4571" s="94" t="s">
        <v>9371</v>
      </c>
      <c r="C4571" s="94" t="s">
        <v>17109</v>
      </c>
      <c r="D4571" s="32" t="s">
        <v>18006</v>
      </c>
      <c r="E4571" s="107">
        <v>26.3</v>
      </c>
      <c r="F4571" s="27" t="s">
        <v>9</v>
      </c>
      <c r="G4571" s="94" t="s">
        <v>15</v>
      </c>
      <c r="H4571" s="32" t="s">
        <v>24529</v>
      </c>
    </row>
    <row r="4572" spans="1:8" ht="17.25" customHeight="1">
      <c r="A4572" s="68" t="s">
        <v>29</v>
      </c>
      <c r="B4572" s="94" t="s">
        <v>9371</v>
      </c>
      <c r="C4572" s="94" t="s">
        <v>17109</v>
      </c>
      <c r="D4572" s="32" t="s">
        <v>18007</v>
      </c>
      <c r="E4572" s="107">
        <v>24.783333333333335</v>
      </c>
      <c r="F4572" s="27" t="s">
        <v>9</v>
      </c>
      <c r="G4572" s="94" t="s">
        <v>15</v>
      </c>
      <c r="H4572" s="32" t="s">
        <v>24530</v>
      </c>
    </row>
    <row r="4573" spans="1:8" ht="17.25" customHeight="1">
      <c r="A4573" s="68" t="s">
        <v>29</v>
      </c>
      <c r="B4573" s="94" t="s">
        <v>9371</v>
      </c>
      <c r="C4573" s="94" t="s">
        <v>17109</v>
      </c>
      <c r="D4573" s="32" t="s">
        <v>18008</v>
      </c>
      <c r="E4573" s="107">
        <v>28.133333333333333</v>
      </c>
      <c r="F4573" s="27" t="s">
        <v>9</v>
      </c>
      <c r="G4573" s="94" t="s">
        <v>15</v>
      </c>
      <c r="H4573" s="32" t="s">
        <v>24531</v>
      </c>
    </row>
    <row r="4574" spans="1:8" ht="17.25" customHeight="1">
      <c r="A4574" s="68" t="s">
        <v>29</v>
      </c>
      <c r="B4574" s="94" t="s">
        <v>9371</v>
      </c>
      <c r="C4574" s="94" t="s">
        <v>17109</v>
      </c>
      <c r="D4574" s="32" t="s">
        <v>18009</v>
      </c>
      <c r="E4574" s="107">
        <v>23.05</v>
      </c>
      <c r="F4574" s="27" t="s">
        <v>9</v>
      </c>
      <c r="G4574" s="94" t="s">
        <v>15</v>
      </c>
      <c r="H4574" s="32" t="s">
        <v>24532</v>
      </c>
    </row>
    <row r="4575" spans="1:8" ht="17.25" customHeight="1">
      <c r="A4575" s="68" t="s">
        <v>29</v>
      </c>
      <c r="B4575" s="94" t="s">
        <v>9371</v>
      </c>
      <c r="C4575" s="94" t="s">
        <v>17109</v>
      </c>
      <c r="D4575" s="32" t="s">
        <v>18010</v>
      </c>
      <c r="E4575" s="107">
        <v>24.35</v>
      </c>
      <c r="F4575" s="27" t="s">
        <v>9</v>
      </c>
      <c r="G4575" s="94" t="s">
        <v>15</v>
      </c>
      <c r="H4575" s="32" t="s">
        <v>24533</v>
      </c>
    </row>
    <row r="4576" spans="1:8" ht="17.25" customHeight="1">
      <c r="A4576" s="68" t="s">
        <v>29</v>
      </c>
      <c r="B4576" s="94" t="s">
        <v>9371</v>
      </c>
      <c r="C4576" s="94" t="s">
        <v>17109</v>
      </c>
      <c r="D4576" s="32" t="s">
        <v>18011</v>
      </c>
      <c r="E4576" s="107">
        <v>28.05</v>
      </c>
      <c r="F4576" s="27" t="s">
        <v>9</v>
      </c>
      <c r="G4576" s="94" t="s">
        <v>15</v>
      </c>
      <c r="H4576" s="32" t="s">
        <v>24534</v>
      </c>
    </row>
    <row r="4577" spans="1:8" ht="17.25" customHeight="1">
      <c r="A4577" s="68" t="s">
        <v>29</v>
      </c>
      <c r="B4577" s="94" t="s">
        <v>9371</v>
      </c>
      <c r="C4577" s="94" t="s">
        <v>17109</v>
      </c>
      <c r="D4577" s="32" t="s">
        <v>18012</v>
      </c>
      <c r="E4577" s="107">
        <v>26.3</v>
      </c>
      <c r="F4577" s="27" t="s">
        <v>9</v>
      </c>
      <c r="G4577" s="94" t="s">
        <v>15</v>
      </c>
      <c r="H4577" s="32" t="s">
        <v>24535</v>
      </c>
    </row>
    <row r="4578" spans="1:8" ht="17.25" customHeight="1">
      <c r="A4578" s="68" t="s">
        <v>29</v>
      </c>
      <c r="B4578" s="94" t="s">
        <v>9371</v>
      </c>
      <c r="C4578" s="94" t="s">
        <v>17109</v>
      </c>
      <c r="D4578" s="32" t="s">
        <v>18013</v>
      </c>
      <c r="E4578" s="107">
        <v>27.516666666666666</v>
      </c>
      <c r="F4578" s="27" t="s">
        <v>9</v>
      </c>
      <c r="G4578" s="94" t="s">
        <v>15</v>
      </c>
      <c r="H4578" s="32" t="s">
        <v>24536</v>
      </c>
    </row>
    <row r="4579" spans="1:8" ht="17.25" customHeight="1">
      <c r="A4579" s="68" t="s">
        <v>29</v>
      </c>
      <c r="B4579" s="94" t="s">
        <v>9371</v>
      </c>
      <c r="C4579" s="94" t="s">
        <v>17109</v>
      </c>
      <c r="D4579" s="32" t="s">
        <v>18014</v>
      </c>
      <c r="E4579" s="107">
        <v>24.6</v>
      </c>
      <c r="F4579" s="27" t="s">
        <v>9</v>
      </c>
      <c r="G4579" s="94" t="s">
        <v>15</v>
      </c>
      <c r="H4579" s="32" t="s">
        <v>24537</v>
      </c>
    </row>
    <row r="4580" spans="1:8" ht="17.25" customHeight="1">
      <c r="A4580" s="68" t="s">
        <v>29</v>
      </c>
      <c r="B4580" s="94" t="s">
        <v>9371</v>
      </c>
      <c r="C4580" s="94" t="s">
        <v>17109</v>
      </c>
      <c r="D4580" s="32" t="s">
        <v>18015</v>
      </c>
      <c r="E4580" s="107">
        <v>23.616666666666667</v>
      </c>
      <c r="F4580" s="27" t="s">
        <v>9</v>
      </c>
      <c r="G4580" s="94" t="s">
        <v>15</v>
      </c>
      <c r="H4580" s="32" t="s">
        <v>24538</v>
      </c>
    </row>
    <row r="4581" spans="1:8" ht="17.25" customHeight="1">
      <c r="A4581" s="68" t="s">
        <v>29</v>
      </c>
      <c r="B4581" s="94" t="s">
        <v>9371</v>
      </c>
      <c r="C4581" s="94" t="s">
        <v>17109</v>
      </c>
      <c r="D4581" s="32" t="s">
        <v>18016</v>
      </c>
      <c r="E4581" s="107">
        <v>25.566666666666666</v>
      </c>
      <c r="F4581" s="27" t="s">
        <v>9</v>
      </c>
      <c r="G4581" s="94" t="s">
        <v>15</v>
      </c>
      <c r="H4581" s="32" t="s">
        <v>24539</v>
      </c>
    </row>
    <row r="4582" spans="1:8" ht="17.25" customHeight="1">
      <c r="A4582" s="68" t="s">
        <v>29</v>
      </c>
      <c r="B4582" s="94" t="s">
        <v>9371</v>
      </c>
      <c r="C4582" s="94" t="s">
        <v>17109</v>
      </c>
      <c r="D4582" s="32" t="s">
        <v>18017</v>
      </c>
      <c r="E4582" s="107">
        <v>21.816666666666666</v>
      </c>
      <c r="F4582" s="27" t="s">
        <v>9</v>
      </c>
      <c r="G4582" s="94" t="s">
        <v>15</v>
      </c>
      <c r="H4582" s="32" t="s">
        <v>24540</v>
      </c>
    </row>
    <row r="4583" spans="1:8" ht="17.25" customHeight="1">
      <c r="A4583" s="68" t="s">
        <v>29</v>
      </c>
      <c r="B4583" s="94" t="s">
        <v>9371</v>
      </c>
      <c r="C4583" s="94" t="s">
        <v>17109</v>
      </c>
      <c r="D4583" s="32" t="s">
        <v>18018</v>
      </c>
      <c r="E4583" s="107">
        <v>22.8</v>
      </c>
      <c r="F4583" s="27" t="s">
        <v>9</v>
      </c>
      <c r="G4583" s="94" t="s">
        <v>15</v>
      </c>
      <c r="H4583" s="32" t="s">
        <v>24541</v>
      </c>
    </row>
    <row r="4584" spans="1:8" ht="17.25" customHeight="1">
      <c r="A4584" s="68" t="s">
        <v>29</v>
      </c>
      <c r="B4584" s="94" t="s">
        <v>9371</v>
      </c>
      <c r="C4584" s="94" t="s">
        <v>17109</v>
      </c>
      <c r="D4584" s="32" t="s">
        <v>18019</v>
      </c>
      <c r="E4584" s="107">
        <v>22.983333333333334</v>
      </c>
      <c r="F4584" s="27" t="s">
        <v>9</v>
      </c>
      <c r="G4584" s="94" t="s">
        <v>15</v>
      </c>
      <c r="H4584" s="32" t="s">
        <v>24542</v>
      </c>
    </row>
    <row r="4585" spans="1:8" ht="17.25" customHeight="1">
      <c r="A4585" s="68" t="s">
        <v>29</v>
      </c>
      <c r="B4585" s="94" t="s">
        <v>9371</v>
      </c>
      <c r="C4585" s="94" t="s">
        <v>17109</v>
      </c>
      <c r="D4585" s="32" t="s">
        <v>18020</v>
      </c>
      <c r="E4585" s="107">
        <v>26.883333333333333</v>
      </c>
      <c r="F4585" s="27" t="s">
        <v>9</v>
      </c>
      <c r="G4585" s="94" t="s">
        <v>15</v>
      </c>
      <c r="H4585" s="32" t="s">
        <v>24543</v>
      </c>
    </row>
    <row r="4586" spans="1:8" ht="17.25" customHeight="1">
      <c r="A4586" s="68" t="s">
        <v>29</v>
      </c>
      <c r="B4586" s="94" t="s">
        <v>9371</v>
      </c>
      <c r="C4586" s="94" t="s">
        <v>17109</v>
      </c>
      <c r="D4586" s="32" t="s">
        <v>18021</v>
      </c>
      <c r="E4586" s="107">
        <v>21.466666666666665</v>
      </c>
      <c r="F4586" s="27" t="s">
        <v>9</v>
      </c>
      <c r="G4586" s="94" t="s">
        <v>15</v>
      </c>
      <c r="H4586" s="32" t="s">
        <v>24544</v>
      </c>
    </row>
    <row r="4587" spans="1:8" ht="17.25" customHeight="1">
      <c r="A4587" s="68" t="s">
        <v>29</v>
      </c>
      <c r="B4587" s="94" t="s">
        <v>9371</v>
      </c>
      <c r="C4587" s="94" t="s">
        <v>17109</v>
      </c>
      <c r="D4587" s="32" t="s">
        <v>18022</v>
      </c>
      <c r="E4587" s="107">
        <v>23.833333333333332</v>
      </c>
      <c r="F4587" s="27" t="s">
        <v>9</v>
      </c>
      <c r="G4587" s="94" t="s">
        <v>15</v>
      </c>
      <c r="H4587" s="32" t="s">
        <v>24545</v>
      </c>
    </row>
    <row r="4588" spans="1:8" ht="17.25" customHeight="1">
      <c r="A4588" s="68" t="s">
        <v>29</v>
      </c>
      <c r="B4588" s="94" t="s">
        <v>9371</v>
      </c>
      <c r="C4588" s="94" t="s">
        <v>17109</v>
      </c>
      <c r="D4588" s="32" t="s">
        <v>18023</v>
      </c>
      <c r="E4588" s="107">
        <v>25</v>
      </c>
      <c r="F4588" s="27" t="s">
        <v>9</v>
      </c>
      <c r="G4588" s="94" t="s">
        <v>15</v>
      </c>
      <c r="H4588" s="32" t="s">
        <v>24546</v>
      </c>
    </row>
    <row r="4589" spans="1:8" ht="17.25" customHeight="1">
      <c r="A4589" s="68" t="s">
        <v>29</v>
      </c>
      <c r="B4589" s="94" t="s">
        <v>9371</v>
      </c>
      <c r="C4589" s="94" t="s">
        <v>17109</v>
      </c>
      <c r="D4589" s="32" t="s">
        <v>18024</v>
      </c>
      <c r="E4589" s="107">
        <v>23.016666666666666</v>
      </c>
      <c r="F4589" s="27" t="s">
        <v>9</v>
      </c>
      <c r="G4589" s="94" t="s">
        <v>15</v>
      </c>
      <c r="H4589" s="32" t="s">
        <v>24547</v>
      </c>
    </row>
    <row r="4590" spans="1:8" ht="17.25" customHeight="1">
      <c r="A4590" s="68" t="s">
        <v>29</v>
      </c>
      <c r="B4590" s="94" t="s">
        <v>9371</v>
      </c>
      <c r="C4590" s="94" t="s">
        <v>17109</v>
      </c>
      <c r="D4590" s="32" t="s">
        <v>18025</v>
      </c>
      <c r="E4590" s="107">
        <v>26.283333333333335</v>
      </c>
      <c r="F4590" s="27" t="s">
        <v>9</v>
      </c>
      <c r="G4590" s="94" t="s">
        <v>15</v>
      </c>
      <c r="H4590" s="32" t="s">
        <v>24548</v>
      </c>
    </row>
    <row r="4591" spans="1:8" ht="17.25" customHeight="1">
      <c r="A4591" s="68" t="s">
        <v>29</v>
      </c>
      <c r="B4591" s="94" t="s">
        <v>9371</v>
      </c>
      <c r="C4591" s="94" t="s">
        <v>17109</v>
      </c>
      <c r="D4591" s="32" t="s">
        <v>18026</v>
      </c>
      <c r="E4591" s="107">
        <v>23.1</v>
      </c>
      <c r="F4591" s="27" t="s">
        <v>9</v>
      </c>
      <c r="G4591" s="94" t="s">
        <v>15</v>
      </c>
      <c r="H4591" s="32" t="s">
        <v>24549</v>
      </c>
    </row>
    <row r="4592" spans="1:8" ht="17.25" customHeight="1">
      <c r="A4592" s="68" t="s">
        <v>29</v>
      </c>
      <c r="B4592" s="94" t="s">
        <v>9371</v>
      </c>
      <c r="C4592" s="94" t="s">
        <v>17109</v>
      </c>
      <c r="D4592" s="32" t="s">
        <v>18027</v>
      </c>
      <c r="E4592" s="107">
        <v>26.1</v>
      </c>
      <c r="F4592" s="27" t="s">
        <v>9</v>
      </c>
      <c r="G4592" s="94" t="s">
        <v>15</v>
      </c>
      <c r="H4592" s="32" t="s">
        <v>24550</v>
      </c>
    </row>
    <row r="4593" spans="1:8" ht="17.25" customHeight="1">
      <c r="A4593" s="68" t="s">
        <v>29</v>
      </c>
      <c r="B4593" s="94" t="s">
        <v>9371</v>
      </c>
      <c r="C4593" s="94" t="s">
        <v>17109</v>
      </c>
      <c r="D4593" s="32" t="s">
        <v>18028</v>
      </c>
      <c r="E4593" s="107">
        <v>24.5</v>
      </c>
      <c r="F4593" s="27" t="s">
        <v>9</v>
      </c>
      <c r="G4593" s="94" t="s">
        <v>15</v>
      </c>
      <c r="H4593" s="32" t="s">
        <v>24551</v>
      </c>
    </row>
    <row r="4594" spans="1:8" ht="17.25" customHeight="1">
      <c r="A4594" s="35" t="s">
        <v>22</v>
      </c>
      <c r="B4594" s="35" t="s">
        <v>9364</v>
      </c>
      <c r="C4594" s="35" t="s">
        <v>12370</v>
      </c>
      <c r="D4594" s="100" t="s">
        <v>18029</v>
      </c>
      <c r="E4594" s="107">
        <v>29.716666666666665</v>
      </c>
      <c r="F4594" s="27" t="s">
        <v>9</v>
      </c>
      <c r="G4594" s="35" t="s">
        <v>15</v>
      </c>
      <c r="H4594" s="100" t="s">
        <v>24282</v>
      </c>
    </row>
    <row r="4595" spans="1:8" ht="17.25" customHeight="1">
      <c r="A4595" s="68" t="s">
        <v>29</v>
      </c>
      <c r="B4595" s="94" t="s">
        <v>9371</v>
      </c>
      <c r="C4595" s="94" t="s">
        <v>17109</v>
      </c>
      <c r="D4595" s="32" t="s">
        <v>18030</v>
      </c>
      <c r="E4595" s="107">
        <v>25.283333333333335</v>
      </c>
      <c r="F4595" s="27" t="s">
        <v>9</v>
      </c>
      <c r="G4595" s="94" t="s">
        <v>15</v>
      </c>
      <c r="H4595" s="32" t="s">
        <v>24552</v>
      </c>
    </row>
    <row r="4596" spans="1:8" ht="17.25" customHeight="1">
      <c r="A4596" s="68" t="s">
        <v>29</v>
      </c>
      <c r="B4596" s="94" t="s">
        <v>9371</v>
      </c>
      <c r="C4596" s="94" t="s">
        <v>17109</v>
      </c>
      <c r="D4596" s="32" t="s">
        <v>18031</v>
      </c>
      <c r="E4596" s="107">
        <v>24.816666666666666</v>
      </c>
      <c r="F4596" s="27" t="s">
        <v>9</v>
      </c>
      <c r="G4596" s="94" t="s">
        <v>15</v>
      </c>
      <c r="H4596" s="32" t="s">
        <v>24553</v>
      </c>
    </row>
    <row r="4597" spans="1:8" ht="17.25" customHeight="1">
      <c r="A4597" s="68" t="s">
        <v>29</v>
      </c>
      <c r="B4597" s="94" t="s">
        <v>9371</v>
      </c>
      <c r="C4597" s="94" t="s">
        <v>17109</v>
      </c>
      <c r="D4597" s="32" t="s">
        <v>18032</v>
      </c>
      <c r="E4597" s="107">
        <v>25.933333333333334</v>
      </c>
      <c r="F4597" s="27" t="s">
        <v>9</v>
      </c>
      <c r="G4597" s="94" t="s">
        <v>15</v>
      </c>
      <c r="H4597" s="32" t="s">
        <v>24554</v>
      </c>
    </row>
    <row r="4598" spans="1:8" ht="17.25" customHeight="1">
      <c r="A4598" s="68" t="s">
        <v>29</v>
      </c>
      <c r="B4598" s="94" t="s">
        <v>9371</v>
      </c>
      <c r="C4598" s="94" t="s">
        <v>17109</v>
      </c>
      <c r="D4598" s="32" t="s">
        <v>18033</v>
      </c>
      <c r="E4598" s="107">
        <v>27.85</v>
      </c>
      <c r="F4598" s="27" t="s">
        <v>9</v>
      </c>
      <c r="G4598" s="94" t="s">
        <v>15</v>
      </c>
      <c r="H4598" s="32" t="s">
        <v>24555</v>
      </c>
    </row>
    <row r="4599" spans="1:8" ht="17.25" customHeight="1">
      <c r="A4599" s="68" t="s">
        <v>29</v>
      </c>
      <c r="B4599" s="94" t="s">
        <v>9371</v>
      </c>
      <c r="C4599" s="94" t="s">
        <v>17109</v>
      </c>
      <c r="D4599" s="32" t="s">
        <v>18034</v>
      </c>
      <c r="E4599" s="107">
        <v>29.283333333333335</v>
      </c>
      <c r="F4599" s="27" t="s">
        <v>9</v>
      </c>
      <c r="G4599" s="94" t="s">
        <v>15</v>
      </c>
      <c r="H4599" s="32" t="s">
        <v>24556</v>
      </c>
    </row>
    <row r="4600" spans="1:8" ht="17.25" customHeight="1">
      <c r="A4600" s="68" t="s">
        <v>29</v>
      </c>
      <c r="B4600" s="94" t="s">
        <v>9371</v>
      </c>
      <c r="C4600" s="94" t="s">
        <v>17109</v>
      </c>
      <c r="D4600" s="32" t="s">
        <v>18035</v>
      </c>
      <c r="E4600" s="107">
        <v>25.633333333333333</v>
      </c>
      <c r="F4600" s="27" t="s">
        <v>9</v>
      </c>
      <c r="G4600" s="94" t="s">
        <v>15</v>
      </c>
      <c r="H4600" s="32" t="s">
        <v>24557</v>
      </c>
    </row>
    <row r="4601" spans="1:8" ht="17.25" customHeight="1">
      <c r="A4601" s="68" t="s">
        <v>29</v>
      </c>
      <c r="B4601" s="94" t="s">
        <v>9371</v>
      </c>
      <c r="C4601" s="94" t="s">
        <v>17109</v>
      </c>
      <c r="D4601" s="32" t="s">
        <v>18036</v>
      </c>
      <c r="E4601" s="107">
        <v>25.95</v>
      </c>
      <c r="F4601" s="27" t="s">
        <v>9</v>
      </c>
      <c r="G4601" s="94" t="s">
        <v>15</v>
      </c>
      <c r="H4601" s="32" t="s">
        <v>24558</v>
      </c>
    </row>
    <row r="4602" spans="1:8" ht="17.25" customHeight="1">
      <c r="A4602" s="68" t="s">
        <v>29</v>
      </c>
      <c r="B4602" s="94" t="s">
        <v>9371</v>
      </c>
      <c r="C4602" s="94" t="s">
        <v>17109</v>
      </c>
      <c r="D4602" s="32" t="s">
        <v>18037</v>
      </c>
      <c r="E4602" s="107">
        <v>24.95</v>
      </c>
      <c r="F4602" s="27" t="s">
        <v>9</v>
      </c>
      <c r="G4602" s="94" t="s">
        <v>15</v>
      </c>
      <c r="H4602" s="32" t="s">
        <v>24559</v>
      </c>
    </row>
    <row r="4603" spans="1:8" ht="17.25" customHeight="1">
      <c r="A4603" s="68" t="s">
        <v>29</v>
      </c>
      <c r="B4603" s="94" t="s">
        <v>9371</v>
      </c>
      <c r="C4603" s="94" t="s">
        <v>17109</v>
      </c>
      <c r="D4603" s="32" t="s">
        <v>18038</v>
      </c>
      <c r="E4603" s="107">
        <v>26.433333333333334</v>
      </c>
      <c r="F4603" s="27" t="s">
        <v>9</v>
      </c>
      <c r="G4603" s="94" t="s">
        <v>15</v>
      </c>
      <c r="H4603" s="32" t="s">
        <v>24560</v>
      </c>
    </row>
    <row r="4604" spans="1:8" ht="17.25" customHeight="1">
      <c r="A4604" s="68" t="s">
        <v>29</v>
      </c>
      <c r="B4604" s="94" t="s">
        <v>9371</v>
      </c>
      <c r="C4604" s="94" t="s">
        <v>17109</v>
      </c>
      <c r="D4604" s="32" t="s">
        <v>18039</v>
      </c>
      <c r="E4604" s="107">
        <v>20.633333333333333</v>
      </c>
      <c r="F4604" s="27" t="s">
        <v>9</v>
      </c>
      <c r="G4604" s="94" t="s">
        <v>15</v>
      </c>
      <c r="H4604" s="32" t="s">
        <v>24561</v>
      </c>
    </row>
    <row r="4605" spans="1:8" ht="17.25" customHeight="1">
      <c r="A4605" s="68" t="s">
        <v>29</v>
      </c>
      <c r="B4605" s="94" t="s">
        <v>9371</v>
      </c>
      <c r="C4605" s="94" t="s">
        <v>17109</v>
      </c>
      <c r="D4605" s="32" t="s">
        <v>18040</v>
      </c>
      <c r="E4605" s="107">
        <v>24.033333333333335</v>
      </c>
      <c r="F4605" s="27" t="s">
        <v>9</v>
      </c>
      <c r="G4605" s="94" t="s">
        <v>15</v>
      </c>
      <c r="H4605" s="32" t="s">
        <v>24562</v>
      </c>
    </row>
    <row r="4606" spans="1:8" ht="17.25" customHeight="1">
      <c r="A4606" s="68" t="s">
        <v>29</v>
      </c>
      <c r="B4606" s="94" t="s">
        <v>9371</v>
      </c>
      <c r="C4606" s="94" t="s">
        <v>17109</v>
      </c>
      <c r="D4606" s="32" t="s">
        <v>18041</v>
      </c>
      <c r="E4606" s="107">
        <v>26.366666666666667</v>
      </c>
      <c r="F4606" s="27" t="s">
        <v>9</v>
      </c>
      <c r="G4606" s="94" t="s">
        <v>15</v>
      </c>
      <c r="H4606" s="32" t="s">
        <v>24563</v>
      </c>
    </row>
    <row r="4607" spans="1:8" ht="17.25" customHeight="1">
      <c r="A4607" s="68" t="s">
        <v>29</v>
      </c>
      <c r="B4607" s="94" t="s">
        <v>9371</v>
      </c>
      <c r="C4607" s="94" t="s">
        <v>17109</v>
      </c>
      <c r="D4607" s="32" t="s">
        <v>18042</v>
      </c>
      <c r="E4607" s="107">
        <v>22.05</v>
      </c>
      <c r="F4607" s="27" t="s">
        <v>9</v>
      </c>
      <c r="G4607" s="94" t="s">
        <v>15</v>
      </c>
      <c r="H4607" s="32" t="s">
        <v>24564</v>
      </c>
    </row>
    <row r="4608" spans="1:8" ht="17.25" customHeight="1">
      <c r="A4608" s="68" t="s">
        <v>29</v>
      </c>
      <c r="B4608" s="94" t="s">
        <v>9371</v>
      </c>
      <c r="C4608" s="94" t="s">
        <v>17109</v>
      </c>
      <c r="D4608" s="32" t="s">
        <v>18043</v>
      </c>
      <c r="E4608" s="107">
        <v>25.716666666666665</v>
      </c>
      <c r="F4608" s="27" t="s">
        <v>9</v>
      </c>
      <c r="G4608" s="94" t="s">
        <v>15</v>
      </c>
      <c r="H4608" s="32" t="s">
        <v>24565</v>
      </c>
    </row>
    <row r="4609" spans="1:8" ht="17.25" customHeight="1">
      <c r="A4609" s="68" t="s">
        <v>29</v>
      </c>
      <c r="B4609" s="94" t="s">
        <v>9371</v>
      </c>
      <c r="C4609" s="94" t="s">
        <v>17109</v>
      </c>
      <c r="D4609" s="32" t="s">
        <v>18044</v>
      </c>
      <c r="E4609" s="107">
        <v>27.366666666666667</v>
      </c>
      <c r="F4609" s="27" t="s">
        <v>9</v>
      </c>
      <c r="G4609" s="94" t="s">
        <v>15</v>
      </c>
      <c r="H4609" s="32" t="s">
        <v>24566</v>
      </c>
    </row>
    <row r="4610" spans="1:8" ht="17.25" customHeight="1">
      <c r="A4610" s="68" t="s">
        <v>29</v>
      </c>
      <c r="B4610" s="94" t="s">
        <v>9371</v>
      </c>
      <c r="C4610" s="94" t="s">
        <v>17109</v>
      </c>
      <c r="D4610" s="32" t="s">
        <v>18045</v>
      </c>
      <c r="E4610" s="107">
        <v>23.566666666666666</v>
      </c>
      <c r="F4610" s="27" t="s">
        <v>9</v>
      </c>
      <c r="G4610" s="94" t="s">
        <v>15</v>
      </c>
      <c r="H4610" s="32" t="s">
        <v>24567</v>
      </c>
    </row>
    <row r="4611" spans="1:8" ht="17.25" customHeight="1">
      <c r="A4611" s="68" t="s">
        <v>29</v>
      </c>
      <c r="B4611" s="94" t="s">
        <v>9371</v>
      </c>
      <c r="C4611" s="94" t="s">
        <v>17109</v>
      </c>
      <c r="D4611" s="32" t="s">
        <v>18046</v>
      </c>
      <c r="E4611" s="107">
        <v>30.433333333333334</v>
      </c>
      <c r="F4611" s="27" t="s">
        <v>9</v>
      </c>
      <c r="G4611" s="94" t="s">
        <v>15</v>
      </c>
      <c r="H4611" s="32" t="s">
        <v>24568</v>
      </c>
    </row>
    <row r="4612" spans="1:8" ht="17.25" customHeight="1">
      <c r="A4612" s="68" t="s">
        <v>29</v>
      </c>
      <c r="B4612" s="94" t="s">
        <v>9371</v>
      </c>
      <c r="C4612" s="94" t="s">
        <v>17109</v>
      </c>
      <c r="D4612" s="32" t="s">
        <v>18047</v>
      </c>
      <c r="E4612" s="107">
        <v>26.65</v>
      </c>
      <c r="F4612" s="27" t="s">
        <v>9</v>
      </c>
      <c r="G4612" s="94" t="s">
        <v>15</v>
      </c>
      <c r="H4612" s="32" t="s">
        <v>24569</v>
      </c>
    </row>
    <row r="4613" spans="1:8" ht="17.25" customHeight="1">
      <c r="A4613" s="68" t="s">
        <v>29</v>
      </c>
      <c r="B4613" s="94" t="s">
        <v>9371</v>
      </c>
      <c r="C4613" s="94" t="s">
        <v>17109</v>
      </c>
      <c r="D4613" s="32" t="s">
        <v>18048</v>
      </c>
      <c r="E4613" s="107">
        <v>25.816666666666666</v>
      </c>
      <c r="F4613" s="27" t="s">
        <v>9</v>
      </c>
      <c r="G4613" s="94" t="s">
        <v>15</v>
      </c>
      <c r="H4613" s="32" t="s">
        <v>24570</v>
      </c>
    </row>
    <row r="4614" spans="1:8" ht="17.25" customHeight="1">
      <c r="A4614" s="68" t="s">
        <v>29</v>
      </c>
      <c r="B4614" s="94" t="s">
        <v>9371</v>
      </c>
      <c r="C4614" s="94" t="s">
        <v>17109</v>
      </c>
      <c r="D4614" s="32" t="s">
        <v>18049</v>
      </c>
      <c r="E4614" s="107">
        <v>25.966666666666665</v>
      </c>
      <c r="F4614" s="27" t="s">
        <v>9</v>
      </c>
      <c r="G4614" s="94" t="s">
        <v>15</v>
      </c>
      <c r="H4614" s="32" t="s">
        <v>24571</v>
      </c>
    </row>
    <row r="4615" spans="1:8" ht="17.25" customHeight="1">
      <c r="A4615" s="68" t="s">
        <v>29</v>
      </c>
      <c r="B4615" s="94" t="s">
        <v>9371</v>
      </c>
      <c r="C4615" s="94" t="s">
        <v>17109</v>
      </c>
      <c r="D4615" s="32" t="s">
        <v>18050</v>
      </c>
      <c r="E4615" s="107">
        <v>23.383333333333333</v>
      </c>
      <c r="F4615" s="27" t="s">
        <v>9</v>
      </c>
      <c r="G4615" s="94" t="s">
        <v>15</v>
      </c>
      <c r="H4615" s="32" t="s">
        <v>24572</v>
      </c>
    </row>
    <row r="4616" spans="1:8" ht="17.25" customHeight="1">
      <c r="A4616" s="68" t="s">
        <v>29</v>
      </c>
      <c r="B4616" s="94" t="s">
        <v>9371</v>
      </c>
      <c r="C4616" s="94" t="s">
        <v>17109</v>
      </c>
      <c r="D4616" s="32" t="s">
        <v>18051</v>
      </c>
      <c r="E4616" s="107">
        <v>22.033333333333335</v>
      </c>
      <c r="F4616" s="27" t="s">
        <v>9</v>
      </c>
      <c r="G4616" s="94" t="s">
        <v>15</v>
      </c>
      <c r="H4616" s="32" t="s">
        <v>24573</v>
      </c>
    </row>
    <row r="4617" spans="1:8" ht="17.25" customHeight="1">
      <c r="A4617" s="68" t="s">
        <v>29</v>
      </c>
      <c r="B4617" s="94" t="s">
        <v>9371</v>
      </c>
      <c r="C4617" s="94" t="s">
        <v>17109</v>
      </c>
      <c r="D4617" s="32" t="s">
        <v>18052</v>
      </c>
      <c r="E4617" s="107">
        <v>22.633333333333333</v>
      </c>
      <c r="F4617" s="27" t="s">
        <v>9</v>
      </c>
      <c r="G4617" s="94" t="s">
        <v>15</v>
      </c>
      <c r="H4617" s="32" t="s">
        <v>24574</v>
      </c>
    </row>
    <row r="4618" spans="1:8" ht="17.25" customHeight="1">
      <c r="A4618" s="68" t="s">
        <v>29</v>
      </c>
      <c r="B4618" s="94" t="s">
        <v>9371</v>
      </c>
      <c r="C4618" s="94" t="s">
        <v>17109</v>
      </c>
      <c r="D4618" s="32" t="s">
        <v>18053</v>
      </c>
      <c r="E4618" s="107">
        <v>24.316666666666666</v>
      </c>
      <c r="F4618" s="27" t="s">
        <v>9</v>
      </c>
      <c r="G4618" s="94" t="s">
        <v>15</v>
      </c>
      <c r="H4618" s="32" t="s">
        <v>24575</v>
      </c>
    </row>
    <row r="4619" spans="1:8" ht="17.25" customHeight="1">
      <c r="A4619" s="68" t="s">
        <v>29</v>
      </c>
      <c r="B4619" s="94" t="s">
        <v>9371</v>
      </c>
      <c r="C4619" s="94" t="s">
        <v>17109</v>
      </c>
      <c r="D4619" s="32" t="s">
        <v>18054</v>
      </c>
      <c r="E4619" s="107">
        <v>23.883333333333333</v>
      </c>
      <c r="F4619" s="27" t="s">
        <v>9</v>
      </c>
      <c r="G4619" s="94" t="s">
        <v>15</v>
      </c>
      <c r="H4619" s="32" t="s">
        <v>24576</v>
      </c>
    </row>
    <row r="4620" spans="1:8" ht="17.25" customHeight="1">
      <c r="A4620" s="68" t="s">
        <v>29</v>
      </c>
      <c r="B4620" s="94" t="s">
        <v>9371</v>
      </c>
      <c r="C4620" s="94" t="s">
        <v>17109</v>
      </c>
      <c r="D4620" s="32" t="s">
        <v>18055</v>
      </c>
      <c r="E4620" s="107">
        <v>22.683333333333334</v>
      </c>
      <c r="F4620" s="27" t="s">
        <v>9</v>
      </c>
      <c r="G4620" s="94" t="s">
        <v>15</v>
      </c>
      <c r="H4620" s="32" t="s">
        <v>24577</v>
      </c>
    </row>
    <row r="4621" spans="1:8" ht="17.25" customHeight="1">
      <c r="A4621" s="68" t="s">
        <v>29</v>
      </c>
      <c r="B4621" s="94" t="s">
        <v>9371</v>
      </c>
      <c r="C4621" s="94" t="s">
        <v>17109</v>
      </c>
      <c r="D4621" s="32" t="s">
        <v>18056</v>
      </c>
      <c r="E4621" s="107">
        <v>24.116666666666667</v>
      </c>
      <c r="F4621" s="27" t="s">
        <v>9</v>
      </c>
      <c r="G4621" s="94" t="s">
        <v>15</v>
      </c>
      <c r="H4621" s="32" t="s">
        <v>24578</v>
      </c>
    </row>
    <row r="4622" spans="1:8" ht="17.25" customHeight="1">
      <c r="A4622" s="68" t="s">
        <v>29</v>
      </c>
      <c r="B4622" s="94" t="s">
        <v>9371</v>
      </c>
      <c r="C4622" s="94" t="s">
        <v>17109</v>
      </c>
      <c r="D4622" s="32" t="s">
        <v>18057</v>
      </c>
      <c r="E4622" s="107">
        <v>24.983333333333334</v>
      </c>
      <c r="F4622" s="27" t="s">
        <v>9</v>
      </c>
      <c r="G4622" s="94" t="s">
        <v>15</v>
      </c>
      <c r="H4622" s="32" t="s">
        <v>24579</v>
      </c>
    </row>
    <row r="4623" spans="1:8" ht="17.25" customHeight="1">
      <c r="A4623" s="68" t="s">
        <v>29</v>
      </c>
      <c r="B4623" s="94" t="s">
        <v>9371</v>
      </c>
      <c r="C4623" s="94" t="s">
        <v>17109</v>
      </c>
      <c r="D4623" s="32" t="s">
        <v>18058</v>
      </c>
      <c r="E4623" s="107">
        <v>25.6</v>
      </c>
      <c r="F4623" s="27" t="s">
        <v>9</v>
      </c>
      <c r="G4623" s="94" t="s">
        <v>15</v>
      </c>
      <c r="H4623" s="32" t="s">
        <v>24580</v>
      </c>
    </row>
    <row r="4624" spans="1:8" ht="17.25" customHeight="1">
      <c r="A4624" s="68" t="s">
        <v>29</v>
      </c>
      <c r="B4624" s="94" t="s">
        <v>9371</v>
      </c>
      <c r="C4624" s="94" t="s">
        <v>17109</v>
      </c>
      <c r="D4624" s="32" t="s">
        <v>18059</v>
      </c>
      <c r="E4624" s="107">
        <v>23.85</v>
      </c>
      <c r="F4624" s="27" t="s">
        <v>9</v>
      </c>
      <c r="G4624" s="94" t="s">
        <v>15</v>
      </c>
      <c r="H4624" s="32" t="s">
        <v>24581</v>
      </c>
    </row>
    <row r="4625" spans="1:8" ht="17.25" customHeight="1">
      <c r="A4625" s="68" t="s">
        <v>29</v>
      </c>
      <c r="B4625" s="94" t="s">
        <v>9371</v>
      </c>
      <c r="C4625" s="94" t="s">
        <v>17109</v>
      </c>
      <c r="D4625" s="32" t="s">
        <v>18060</v>
      </c>
      <c r="E4625" s="107">
        <v>23.25</v>
      </c>
      <c r="F4625" s="27" t="s">
        <v>9</v>
      </c>
      <c r="G4625" s="94" t="s">
        <v>15</v>
      </c>
      <c r="H4625" s="32" t="s">
        <v>24582</v>
      </c>
    </row>
    <row r="4626" spans="1:8" ht="17.25" customHeight="1">
      <c r="A4626" s="68" t="s">
        <v>29</v>
      </c>
      <c r="B4626" s="94" t="s">
        <v>9371</v>
      </c>
      <c r="C4626" s="94" t="s">
        <v>17109</v>
      </c>
      <c r="D4626" s="32" t="s">
        <v>18061</v>
      </c>
      <c r="E4626" s="107">
        <v>25.883333333333333</v>
      </c>
      <c r="F4626" s="27" t="s">
        <v>9</v>
      </c>
      <c r="G4626" s="94" t="s">
        <v>15</v>
      </c>
      <c r="H4626" s="32" t="s">
        <v>24583</v>
      </c>
    </row>
    <row r="4627" spans="1:8" ht="17.25" customHeight="1">
      <c r="A4627" s="68" t="s">
        <v>22</v>
      </c>
      <c r="B4627" s="94" t="s">
        <v>9364</v>
      </c>
      <c r="C4627" s="94" t="s">
        <v>17110</v>
      </c>
      <c r="D4627" s="32" t="s">
        <v>18062</v>
      </c>
      <c r="E4627" s="107">
        <v>31.1</v>
      </c>
      <c r="F4627" s="27" t="s">
        <v>9</v>
      </c>
      <c r="G4627" s="94" t="s">
        <v>15</v>
      </c>
      <c r="H4627" s="32" t="s">
        <v>24584</v>
      </c>
    </row>
    <row r="4628" spans="1:8" ht="17.25" customHeight="1">
      <c r="A4628" s="68" t="s">
        <v>22</v>
      </c>
      <c r="B4628" s="94" t="s">
        <v>9364</v>
      </c>
      <c r="C4628" s="94" t="s">
        <v>17110</v>
      </c>
      <c r="D4628" s="32" t="s">
        <v>18063</v>
      </c>
      <c r="E4628" s="107">
        <v>23.416666666666668</v>
      </c>
      <c r="F4628" s="27" t="s">
        <v>9</v>
      </c>
      <c r="G4628" s="94" t="s">
        <v>15</v>
      </c>
      <c r="H4628" s="32" t="s">
        <v>24585</v>
      </c>
    </row>
    <row r="4629" spans="1:8" ht="17.25" customHeight="1">
      <c r="A4629" s="68" t="s">
        <v>22</v>
      </c>
      <c r="B4629" s="94" t="s">
        <v>9364</v>
      </c>
      <c r="C4629" s="94" t="s">
        <v>17110</v>
      </c>
      <c r="D4629" s="32" t="s">
        <v>18064</v>
      </c>
      <c r="E4629" s="107">
        <v>26.533333333333335</v>
      </c>
      <c r="F4629" s="27" t="s">
        <v>9</v>
      </c>
      <c r="G4629" s="94" t="s">
        <v>15</v>
      </c>
      <c r="H4629" s="32" t="s">
        <v>24586</v>
      </c>
    </row>
    <row r="4630" spans="1:8" ht="17.25" customHeight="1">
      <c r="A4630" s="68" t="s">
        <v>22</v>
      </c>
      <c r="B4630" s="94" t="s">
        <v>9364</v>
      </c>
      <c r="C4630" s="94" t="s">
        <v>17110</v>
      </c>
      <c r="D4630" s="32" t="s">
        <v>18065</v>
      </c>
      <c r="E4630" s="107">
        <v>29.133333333333333</v>
      </c>
      <c r="F4630" s="27" t="s">
        <v>9</v>
      </c>
      <c r="G4630" s="94" t="s">
        <v>15</v>
      </c>
      <c r="H4630" s="32" t="s">
        <v>24587</v>
      </c>
    </row>
    <row r="4631" spans="1:8" ht="17.25" customHeight="1">
      <c r="A4631" s="68" t="s">
        <v>22</v>
      </c>
      <c r="B4631" s="94" t="s">
        <v>9364</v>
      </c>
      <c r="C4631" s="94" t="s">
        <v>17110</v>
      </c>
      <c r="D4631" s="32" t="s">
        <v>18066</v>
      </c>
      <c r="E4631" s="107">
        <v>27.35</v>
      </c>
      <c r="F4631" s="27" t="s">
        <v>9</v>
      </c>
      <c r="G4631" s="94" t="s">
        <v>15</v>
      </c>
      <c r="H4631" s="32" t="s">
        <v>24588</v>
      </c>
    </row>
    <row r="4632" spans="1:8" ht="17.25" customHeight="1">
      <c r="A4632" s="68" t="s">
        <v>22</v>
      </c>
      <c r="B4632" s="94" t="s">
        <v>9364</v>
      </c>
      <c r="C4632" s="94" t="s">
        <v>17110</v>
      </c>
      <c r="D4632" s="32" t="s">
        <v>18067</v>
      </c>
      <c r="E4632" s="107">
        <v>33.366666666666667</v>
      </c>
      <c r="F4632" s="27" t="s">
        <v>9</v>
      </c>
      <c r="G4632" s="94" t="s">
        <v>15</v>
      </c>
      <c r="H4632" s="32" t="s">
        <v>24589</v>
      </c>
    </row>
    <row r="4633" spans="1:8" ht="17.25" customHeight="1">
      <c r="A4633" s="68" t="s">
        <v>22</v>
      </c>
      <c r="B4633" s="94" t="s">
        <v>9364</v>
      </c>
      <c r="C4633" s="94" t="s">
        <v>17110</v>
      </c>
      <c r="D4633" s="32" t="s">
        <v>18068</v>
      </c>
      <c r="E4633" s="107">
        <v>32.6</v>
      </c>
      <c r="F4633" s="27" t="s">
        <v>9</v>
      </c>
      <c r="G4633" s="94" t="s">
        <v>15</v>
      </c>
      <c r="H4633" s="32" t="s">
        <v>24590</v>
      </c>
    </row>
    <row r="4634" spans="1:8" ht="17.25" customHeight="1">
      <c r="A4634" s="68" t="s">
        <v>22</v>
      </c>
      <c r="B4634" s="94" t="s">
        <v>9364</v>
      </c>
      <c r="C4634" s="94" t="s">
        <v>17110</v>
      </c>
      <c r="D4634" s="32" t="s">
        <v>18069</v>
      </c>
      <c r="E4634" s="107">
        <v>28.8</v>
      </c>
      <c r="F4634" s="27" t="s">
        <v>9</v>
      </c>
      <c r="G4634" s="94" t="s">
        <v>15</v>
      </c>
      <c r="H4634" s="32" t="s">
        <v>24591</v>
      </c>
    </row>
    <row r="4635" spans="1:8" ht="17.25" customHeight="1">
      <c r="A4635" s="68" t="s">
        <v>29</v>
      </c>
      <c r="B4635" s="94" t="s">
        <v>9368</v>
      </c>
      <c r="C4635" s="94" t="s">
        <v>17111</v>
      </c>
      <c r="D4635" s="32" t="s">
        <v>18070</v>
      </c>
      <c r="E4635" s="107">
        <v>31.383333333333333</v>
      </c>
      <c r="F4635" s="27" t="s">
        <v>9</v>
      </c>
      <c r="G4635" s="94" t="s">
        <v>15</v>
      </c>
      <c r="H4635" s="32" t="s">
        <v>24592</v>
      </c>
    </row>
    <row r="4636" spans="1:8" ht="17.25" customHeight="1">
      <c r="A4636" s="68" t="s">
        <v>29</v>
      </c>
      <c r="B4636" s="94" t="s">
        <v>9368</v>
      </c>
      <c r="C4636" s="94" t="s">
        <v>17111</v>
      </c>
      <c r="D4636" s="32" t="s">
        <v>18071</v>
      </c>
      <c r="E4636" s="107">
        <v>30.033333333333335</v>
      </c>
      <c r="F4636" s="27" t="s">
        <v>9</v>
      </c>
      <c r="G4636" s="94" t="s">
        <v>15</v>
      </c>
      <c r="H4636" s="32" t="s">
        <v>24593</v>
      </c>
    </row>
    <row r="4637" spans="1:8" ht="17.25" customHeight="1">
      <c r="A4637" s="68" t="s">
        <v>29</v>
      </c>
      <c r="B4637" s="94" t="s">
        <v>9368</v>
      </c>
      <c r="C4637" s="94" t="s">
        <v>17111</v>
      </c>
      <c r="D4637" s="32" t="s">
        <v>18072</v>
      </c>
      <c r="E4637" s="107">
        <v>32.4</v>
      </c>
      <c r="F4637" s="27" t="s">
        <v>9</v>
      </c>
      <c r="G4637" s="94" t="s">
        <v>15</v>
      </c>
      <c r="H4637" s="32" t="s">
        <v>24594</v>
      </c>
    </row>
    <row r="4638" spans="1:8" ht="17.25" customHeight="1">
      <c r="A4638" s="68" t="s">
        <v>29</v>
      </c>
      <c r="B4638" s="94" t="s">
        <v>9368</v>
      </c>
      <c r="C4638" s="94" t="s">
        <v>17111</v>
      </c>
      <c r="D4638" s="32" t="s">
        <v>18073</v>
      </c>
      <c r="E4638" s="107">
        <v>35.75</v>
      </c>
      <c r="F4638" s="27" t="s">
        <v>9</v>
      </c>
      <c r="G4638" s="94" t="s">
        <v>15</v>
      </c>
      <c r="H4638" s="32" t="s">
        <v>24595</v>
      </c>
    </row>
    <row r="4639" spans="1:8" ht="17.25" customHeight="1">
      <c r="A4639" s="68" t="s">
        <v>29</v>
      </c>
      <c r="B4639" s="94" t="s">
        <v>9368</v>
      </c>
      <c r="C4639" s="94" t="s">
        <v>17111</v>
      </c>
      <c r="D4639" s="32" t="s">
        <v>18074</v>
      </c>
      <c r="E4639" s="107">
        <v>36.533333333333331</v>
      </c>
      <c r="F4639" s="27" t="s">
        <v>9</v>
      </c>
      <c r="G4639" s="94" t="s">
        <v>15</v>
      </c>
      <c r="H4639" s="32" t="s">
        <v>24596</v>
      </c>
    </row>
    <row r="4640" spans="1:8" ht="17.25" customHeight="1">
      <c r="A4640" s="68" t="s">
        <v>29</v>
      </c>
      <c r="B4640" s="94" t="s">
        <v>9368</v>
      </c>
      <c r="C4640" s="94" t="s">
        <v>17111</v>
      </c>
      <c r="D4640" s="32" t="s">
        <v>18075</v>
      </c>
      <c r="E4640" s="107">
        <v>35.200000000000003</v>
      </c>
      <c r="F4640" s="27" t="s">
        <v>9</v>
      </c>
      <c r="G4640" s="94" t="s">
        <v>15</v>
      </c>
      <c r="H4640" s="32" t="s">
        <v>24597</v>
      </c>
    </row>
    <row r="4641" spans="1:8" ht="17.25" customHeight="1">
      <c r="A4641" s="68" t="s">
        <v>29</v>
      </c>
      <c r="B4641" s="94" t="s">
        <v>9368</v>
      </c>
      <c r="C4641" s="94" t="s">
        <v>17111</v>
      </c>
      <c r="D4641" s="32" t="s">
        <v>18076</v>
      </c>
      <c r="E4641" s="107">
        <v>35.583333333333336</v>
      </c>
      <c r="F4641" s="27" t="s">
        <v>9</v>
      </c>
      <c r="G4641" s="94" t="s">
        <v>15</v>
      </c>
      <c r="H4641" s="32" t="s">
        <v>24598</v>
      </c>
    </row>
    <row r="4642" spans="1:8" ht="17.25" customHeight="1">
      <c r="A4642" s="68" t="s">
        <v>29</v>
      </c>
      <c r="B4642" s="94" t="s">
        <v>9368</v>
      </c>
      <c r="C4642" s="94" t="s">
        <v>17111</v>
      </c>
      <c r="D4642" s="32" t="s">
        <v>18077</v>
      </c>
      <c r="E4642" s="107">
        <v>35.966666666666669</v>
      </c>
      <c r="F4642" s="27" t="s">
        <v>9</v>
      </c>
      <c r="G4642" s="94" t="s">
        <v>15</v>
      </c>
      <c r="H4642" s="32" t="s">
        <v>24599</v>
      </c>
    </row>
    <row r="4643" spans="1:8" ht="17.25" customHeight="1">
      <c r="A4643" s="68" t="s">
        <v>22</v>
      </c>
      <c r="B4643" s="94" t="s">
        <v>9357</v>
      </c>
      <c r="C4643" s="94" t="s">
        <v>17112</v>
      </c>
      <c r="D4643" s="32" t="s">
        <v>18078</v>
      </c>
      <c r="E4643" s="107">
        <v>27.316666666666666</v>
      </c>
      <c r="F4643" s="27" t="s">
        <v>9</v>
      </c>
      <c r="G4643" s="94" t="s">
        <v>15</v>
      </c>
      <c r="H4643" s="32" t="s">
        <v>24600</v>
      </c>
    </row>
    <row r="4644" spans="1:8" ht="17.25" customHeight="1">
      <c r="A4644" s="68" t="s">
        <v>22</v>
      </c>
      <c r="B4644" s="94" t="s">
        <v>9357</v>
      </c>
      <c r="C4644" s="94" t="s">
        <v>17112</v>
      </c>
      <c r="D4644" s="32" t="s">
        <v>18079</v>
      </c>
      <c r="E4644" s="107">
        <v>28.066666666666666</v>
      </c>
      <c r="F4644" s="27" t="s">
        <v>9</v>
      </c>
      <c r="G4644" s="94" t="s">
        <v>15</v>
      </c>
      <c r="H4644" s="32" t="s">
        <v>24601</v>
      </c>
    </row>
    <row r="4645" spans="1:8" ht="17.25" customHeight="1">
      <c r="A4645" s="68" t="s">
        <v>22</v>
      </c>
      <c r="B4645" s="94" t="s">
        <v>9357</v>
      </c>
      <c r="C4645" s="94" t="s">
        <v>17112</v>
      </c>
      <c r="D4645" s="32" t="s">
        <v>18080</v>
      </c>
      <c r="E4645" s="107">
        <v>22.95</v>
      </c>
      <c r="F4645" s="27" t="s">
        <v>9</v>
      </c>
      <c r="G4645" s="94" t="s">
        <v>15</v>
      </c>
      <c r="H4645" s="32" t="s">
        <v>24602</v>
      </c>
    </row>
    <row r="4646" spans="1:8" ht="17.25" customHeight="1">
      <c r="A4646" s="68" t="s">
        <v>22</v>
      </c>
      <c r="B4646" s="94" t="s">
        <v>9357</v>
      </c>
      <c r="C4646" s="94" t="s">
        <v>17112</v>
      </c>
      <c r="D4646" s="32" t="s">
        <v>18081</v>
      </c>
      <c r="E4646" s="107">
        <v>22.433333333333334</v>
      </c>
      <c r="F4646" s="27" t="s">
        <v>9</v>
      </c>
      <c r="G4646" s="94" t="s">
        <v>15</v>
      </c>
      <c r="H4646" s="32" t="s">
        <v>24603</v>
      </c>
    </row>
    <row r="4647" spans="1:8" ht="17.25" customHeight="1">
      <c r="A4647" s="68" t="s">
        <v>22</v>
      </c>
      <c r="B4647" s="94" t="s">
        <v>9357</v>
      </c>
      <c r="C4647" s="94" t="s">
        <v>17112</v>
      </c>
      <c r="D4647" s="32" t="s">
        <v>18082</v>
      </c>
      <c r="E4647" s="107">
        <v>29.116666666666667</v>
      </c>
      <c r="F4647" s="27" t="s">
        <v>9</v>
      </c>
      <c r="G4647" s="94" t="s">
        <v>15</v>
      </c>
      <c r="H4647" s="32" t="s">
        <v>24604</v>
      </c>
    </row>
    <row r="4648" spans="1:8" ht="17.25" customHeight="1">
      <c r="A4648" s="68" t="s">
        <v>22</v>
      </c>
      <c r="B4648" s="94" t="s">
        <v>9357</v>
      </c>
      <c r="C4648" s="94" t="s">
        <v>17112</v>
      </c>
      <c r="D4648" s="32" t="s">
        <v>18083</v>
      </c>
      <c r="E4648" s="107">
        <v>27.783333333333335</v>
      </c>
      <c r="F4648" s="27" t="s">
        <v>9</v>
      </c>
      <c r="G4648" s="94" t="s">
        <v>15</v>
      </c>
      <c r="H4648" s="32" t="s">
        <v>24605</v>
      </c>
    </row>
    <row r="4649" spans="1:8" ht="17.25" customHeight="1">
      <c r="A4649" s="68" t="s">
        <v>22</v>
      </c>
      <c r="B4649" s="94" t="s">
        <v>9357</v>
      </c>
      <c r="C4649" s="94" t="s">
        <v>17112</v>
      </c>
      <c r="D4649" s="32" t="s">
        <v>18084</v>
      </c>
      <c r="E4649" s="107">
        <v>22.35</v>
      </c>
      <c r="F4649" s="27" t="s">
        <v>9</v>
      </c>
      <c r="G4649" s="94" t="s">
        <v>15</v>
      </c>
      <c r="H4649" s="32" t="s">
        <v>24606</v>
      </c>
    </row>
    <row r="4650" spans="1:8" ht="17.25" customHeight="1">
      <c r="A4650" s="68" t="s">
        <v>22</v>
      </c>
      <c r="B4650" s="94" t="s">
        <v>9357</v>
      </c>
      <c r="C4650" s="94" t="s">
        <v>17112</v>
      </c>
      <c r="D4650" s="32" t="s">
        <v>18085</v>
      </c>
      <c r="E4650" s="107">
        <v>23.033333333333335</v>
      </c>
      <c r="F4650" s="27" t="s">
        <v>9</v>
      </c>
      <c r="G4650" s="94" t="s">
        <v>15</v>
      </c>
      <c r="H4650" s="32" t="s">
        <v>24607</v>
      </c>
    </row>
    <row r="4651" spans="1:8" ht="17.25" customHeight="1">
      <c r="A4651" s="68" t="s">
        <v>22</v>
      </c>
      <c r="B4651" s="94" t="s">
        <v>9357</v>
      </c>
      <c r="C4651" s="94" t="s">
        <v>17113</v>
      </c>
      <c r="D4651" s="32" t="s">
        <v>18086</v>
      </c>
      <c r="E4651" s="107">
        <v>27.45</v>
      </c>
      <c r="F4651" s="27" t="s">
        <v>9</v>
      </c>
      <c r="G4651" s="94" t="s">
        <v>15</v>
      </c>
      <c r="H4651" s="32" t="s">
        <v>24608</v>
      </c>
    </row>
    <row r="4652" spans="1:8" ht="17.25" customHeight="1">
      <c r="A4652" s="68" t="s">
        <v>22</v>
      </c>
      <c r="B4652" s="94" t="s">
        <v>9357</v>
      </c>
      <c r="C4652" s="94" t="s">
        <v>17113</v>
      </c>
      <c r="D4652" s="32" t="s">
        <v>18087</v>
      </c>
      <c r="E4652" s="107">
        <v>29</v>
      </c>
      <c r="F4652" s="27" t="s">
        <v>9</v>
      </c>
      <c r="G4652" s="94" t="s">
        <v>15</v>
      </c>
      <c r="H4652" s="32" t="s">
        <v>24609</v>
      </c>
    </row>
    <row r="4653" spans="1:8" ht="17.25" customHeight="1">
      <c r="A4653" s="68" t="s">
        <v>22</v>
      </c>
      <c r="B4653" s="94" t="s">
        <v>9357</v>
      </c>
      <c r="C4653" s="94" t="s">
        <v>17113</v>
      </c>
      <c r="D4653" s="32" t="s">
        <v>18088</v>
      </c>
      <c r="E4653" s="107">
        <v>31.916666666666668</v>
      </c>
      <c r="F4653" s="27" t="s">
        <v>9</v>
      </c>
      <c r="G4653" s="94" t="s">
        <v>15</v>
      </c>
      <c r="H4653" s="32" t="s">
        <v>24610</v>
      </c>
    </row>
    <row r="4654" spans="1:8" ht="17.25" customHeight="1">
      <c r="A4654" s="68" t="s">
        <v>22</v>
      </c>
      <c r="B4654" s="94" t="s">
        <v>9357</v>
      </c>
      <c r="C4654" s="94" t="s">
        <v>17113</v>
      </c>
      <c r="D4654" s="32" t="s">
        <v>18089</v>
      </c>
      <c r="E4654" s="107">
        <v>25.866666666666667</v>
      </c>
      <c r="F4654" s="27" t="s">
        <v>9</v>
      </c>
      <c r="G4654" s="94" t="s">
        <v>15</v>
      </c>
      <c r="H4654" s="32" t="s">
        <v>24611</v>
      </c>
    </row>
    <row r="4655" spans="1:8" ht="17.25" customHeight="1">
      <c r="A4655" s="68" t="s">
        <v>22</v>
      </c>
      <c r="B4655" s="94" t="s">
        <v>9357</v>
      </c>
      <c r="C4655" s="94" t="s">
        <v>17113</v>
      </c>
      <c r="D4655" s="32" t="s">
        <v>18090</v>
      </c>
      <c r="E4655" s="107">
        <v>25.866666666666667</v>
      </c>
      <c r="F4655" s="27" t="s">
        <v>9</v>
      </c>
      <c r="G4655" s="94" t="s">
        <v>15</v>
      </c>
      <c r="H4655" s="32" t="s">
        <v>24612</v>
      </c>
    </row>
    <row r="4656" spans="1:8" ht="17.25" customHeight="1">
      <c r="A4656" s="68" t="s">
        <v>22</v>
      </c>
      <c r="B4656" s="94" t="s">
        <v>9357</v>
      </c>
      <c r="C4656" s="94" t="s">
        <v>17113</v>
      </c>
      <c r="D4656" s="32" t="s">
        <v>18091</v>
      </c>
      <c r="E4656" s="107">
        <v>27.983333333333334</v>
      </c>
      <c r="F4656" s="27" t="s">
        <v>9</v>
      </c>
      <c r="G4656" s="94" t="s">
        <v>15</v>
      </c>
      <c r="H4656" s="32" t="s">
        <v>24613</v>
      </c>
    </row>
    <row r="4657" spans="1:8" ht="17.25" customHeight="1">
      <c r="A4657" s="68" t="s">
        <v>22</v>
      </c>
      <c r="B4657" s="94" t="s">
        <v>9357</v>
      </c>
      <c r="C4657" s="94" t="s">
        <v>17113</v>
      </c>
      <c r="D4657" s="32" t="s">
        <v>18092</v>
      </c>
      <c r="E4657" s="107">
        <v>24.816666666666666</v>
      </c>
      <c r="F4657" s="27" t="s">
        <v>9</v>
      </c>
      <c r="G4657" s="94" t="s">
        <v>15</v>
      </c>
      <c r="H4657" s="32" t="s">
        <v>24614</v>
      </c>
    </row>
    <row r="4658" spans="1:8" ht="17.25" customHeight="1">
      <c r="A4658" s="68" t="s">
        <v>22</v>
      </c>
      <c r="B4658" s="94" t="s">
        <v>9357</v>
      </c>
      <c r="C4658" s="94" t="s">
        <v>17113</v>
      </c>
      <c r="D4658" s="32" t="s">
        <v>18093</v>
      </c>
      <c r="E4658" s="107">
        <v>28.783333333333335</v>
      </c>
      <c r="F4658" s="27" t="s">
        <v>9</v>
      </c>
      <c r="G4658" s="94" t="s">
        <v>15</v>
      </c>
      <c r="H4658" s="32" t="s">
        <v>24615</v>
      </c>
    </row>
    <row r="4659" spans="1:8" ht="17.25" customHeight="1">
      <c r="A4659" s="68" t="s">
        <v>22</v>
      </c>
      <c r="B4659" s="94" t="s">
        <v>9357</v>
      </c>
      <c r="C4659" s="94" t="s">
        <v>17114</v>
      </c>
      <c r="D4659" s="32" t="s">
        <v>18094</v>
      </c>
      <c r="E4659" s="107">
        <v>29.116666666666667</v>
      </c>
      <c r="F4659" s="27" t="s">
        <v>9</v>
      </c>
      <c r="G4659" s="94" t="s">
        <v>15</v>
      </c>
      <c r="H4659" s="32" t="s">
        <v>24616</v>
      </c>
    </row>
    <row r="4660" spans="1:8" ht="17.25" customHeight="1">
      <c r="A4660" s="68" t="s">
        <v>22</v>
      </c>
      <c r="B4660" s="94" t="s">
        <v>9357</v>
      </c>
      <c r="C4660" s="94" t="s">
        <v>17114</v>
      </c>
      <c r="D4660" s="32" t="s">
        <v>18095</v>
      </c>
      <c r="E4660" s="107">
        <v>23.5</v>
      </c>
      <c r="F4660" s="27" t="s">
        <v>9</v>
      </c>
      <c r="G4660" s="94" t="s">
        <v>15</v>
      </c>
      <c r="H4660" s="32" t="s">
        <v>24617</v>
      </c>
    </row>
    <row r="4661" spans="1:8" ht="17.25" customHeight="1">
      <c r="A4661" s="68" t="s">
        <v>22</v>
      </c>
      <c r="B4661" s="94" t="s">
        <v>9357</v>
      </c>
      <c r="C4661" s="94" t="s">
        <v>17114</v>
      </c>
      <c r="D4661" s="32" t="s">
        <v>18096</v>
      </c>
      <c r="E4661" s="107">
        <v>19.5</v>
      </c>
      <c r="F4661" s="27" t="s">
        <v>9</v>
      </c>
      <c r="G4661" s="94" t="s">
        <v>15</v>
      </c>
      <c r="H4661" s="32" t="s">
        <v>24618</v>
      </c>
    </row>
    <row r="4662" spans="1:8" ht="17.25" customHeight="1">
      <c r="A4662" s="68" t="s">
        <v>22</v>
      </c>
      <c r="B4662" s="94" t="s">
        <v>9357</v>
      </c>
      <c r="C4662" s="94" t="s">
        <v>17114</v>
      </c>
      <c r="D4662" s="32" t="s">
        <v>18097</v>
      </c>
      <c r="E4662" s="107">
        <v>23.6</v>
      </c>
      <c r="F4662" s="27" t="s">
        <v>9</v>
      </c>
      <c r="G4662" s="94" t="s">
        <v>15</v>
      </c>
      <c r="H4662" s="32" t="s">
        <v>24619</v>
      </c>
    </row>
    <row r="4663" spans="1:8" ht="17.25" customHeight="1">
      <c r="A4663" s="68" t="s">
        <v>22</v>
      </c>
      <c r="B4663" s="94" t="s">
        <v>9357</v>
      </c>
      <c r="C4663" s="94" t="s">
        <v>17114</v>
      </c>
      <c r="D4663" s="32" t="s">
        <v>18098</v>
      </c>
      <c r="E4663" s="107">
        <v>23.016666666666666</v>
      </c>
      <c r="F4663" s="27" t="s">
        <v>9</v>
      </c>
      <c r="G4663" s="94" t="s">
        <v>15</v>
      </c>
      <c r="H4663" s="32" t="s">
        <v>24620</v>
      </c>
    </row>
    <row r="4664" spans="1:8" ht="17.25" customHeight="1">
      <c r="A4664" s="68" t="s">
        <v>22</v>
      </c>
      <c r="B4664" s="94" t="s">
        <v>9357</v>
      </c>
      <c r="C4664" s="94" t="s">
        <v>17114</v>
      </c>
      <c r="D4664" s="32" t="s">
        <v>18099</v>
      </c>
      <c r="E4664" s="107">
        <v>25.966666666666665</v>
      </c>
      <c r="F4664" s="27" t="s">
        <v>9</v>
      </c>
      <c r="G4664" s="94" t="s">
        <v>15</v>
      </c>
      <c r="H4664" s="32" t="s">
        <v>24621</v>
      </c>
    </row>
    <row r="4665" spans="1:8" ht="17.25" customHeight="1">
      <c r="A4665" s="68" t="s">
        <v>22</v>
      </c>
      <c r="B4665" s="94" t="s">
        <v>9357</v>
      </c>
      <c r="C4665" s="94" t="s">
        <v>17114</v>
      </c>
      <c r="D4665" s="32" t="s">
        <v>18100</v>
      </c>
      <c r="E4665" s="107">
        <v>23.85</v>
      </c>
      <c r="F4665" s="27" t="s">
        <v>9</v>
      </c>
      <c r="G4665" s="94" t="s">
        <v>15</v>
      </c>
      <c r="H4665" s="32" t="s">
        <v>24622</v>
      </c>
    </row>
    <row r="4666" spans="1:8" ht="17.25" customHeight="1">
      <c r="A4666" s="68" t="s">
        <v>22</v>
      </c>
      <c r="B4666" s="94" t="s">
        <v>9357</v>
      </c>
      <c r="C4666" s="94" t="s">
        <v>17114</v>
      </c>
      <c r="D4666" s="32" t="s">
        <v>18101</v>
      </c>
      <c r="E4666" s="107">
        <v>29.683333333333334</v>
      </c>
      <c r="F4666" s="27" t="s">
        <v>9</v>
      </c>
      <c r="G4666" s="94" t="s">
        <v>15</v>
      </c>
      <c r="H4666" s="32" t="s">
        <v>24623</v>
      </c>
    </row>
    <row r="4667" spans="1:8" ht="17.25" customHeight="1">
      <c r="A4667" s="68" t="s">
        <v>22</v>
      </c>
      <c r="B4667" s="94" t="s">
        <v>9357</v>
      </c>
      <c r="C4667" s="94" t="s">
        <v>17115</v>
      </c>
      <c r="D4667" s="32" t="s">
        <v>18102</v>
      </c>
      <c r="E4667" s="107">
        <v>27.566666666666666</v>
      </c>
      <c r="F4667" s="27" t="s">
        <v>9</v>
      </c>
      <c r="G4667" s="94" t="s">
        <v>15</v>
      </c>
      <c r="H4667" s="32" t="s">
        <v>24624</v>
      </c>
    </row>
    <row r="4668" spans="1:8" ht="17.25" customHeight="1">
      <c r="A4668" s="68" t="s">
        <v>22</v>
      </c>
      <c r="B4668" s="94" t="s">
        <v>9357</v>
      </c>
      <c r="C4668" s="94" t="s">
        <v>17115</v>
      </c>
      <c r="D4668" s="32" t="s">
        <v>18103</v>
      </c>
      <c r="E4668" s="107">
        <v>30.283333333333335</v>
      </c>
      <c r="F4668" s="27" t="s">
        <v>9</v>
      </c>
      <c r="G4668" s="94" t="s">
        <v>15</v>
      </c>
      <c r="H4668" s="32" t="s">
        <v>24625</v>
      </c>
    </row>
    <row r="4669" spans="1:8" ht="17.25" customHeight="1">
      <c r="A4669" s="68" t="s">
        <v>22</v>
      </c>
      <c r="B4669" s="94" t="s">
        <v>9357</v>
      </c>
      <c r="C4669" s="94" t="s">
        <v>17115</v>
      </c>
      <c r="D4669" s="32" t="s">
        <v>18104</v>
      </c>
      <c r="E4669" s="107">
        <v>31.416666666666668</v>
      </c>
      <c r="F4669" s="27" t="s">
        <v>9</v>
      </c>
      <c r="G4669" s="94" t="s">
        <v>15</v>
      </c>
      <c r="H4669" s="32" t="s">
        <v>24626</v>
      </c>
    </row>
    <row r="4670" spans="1:8" ht="17.25" customHeight="1">
      <c r="A4670" s="68" t="s">
        <v>22</v>
      </c>
      <c r="B4670" s="94" t="s">
        <v>9357</v>
      </c>
      <c r="C4670" s="94" t="s">
        <v>17115</v>
      </c>
      <c r="D4670" s="32" t="s">
        <v>18105</v>
      </c>
      <c r="E4670" s="107">
        <v>28.866666666666667</v>
      </c>
      <c r="F4670" s="27" t="s">
        <v>9</v>
      </c>
      <c r="G4670" s="94" t="s">
        <v>15</v>
      </c>
      <c r="H4670" s="32" t="s">
        <v>24627</v>
      </c>
    </row>
    <row r="4671" spans="1:8" ht="17.25" customHeight="1">
      <c r="A4671" s="68" t="s">
        <v>22</v>
      </c>
      <c r="B4671" s="94" t="s">
        <v>9357</v>
      </c>
      <c r="C4671" s="94" t="s">
        <v>17115</v>
      </c>
      <c r="D4671" s="32" t="s">
        <v>18106</v>
      </c>
      <c r="E4671" s="107">
        <v>32.283333333333331</v>
      </c>
      <c r="F4671" s="27" t="s">
        <v>9</v>
      </c>
      <c r="G4671" s="94" t="s">
        <v>15</v>
      </c>
      <c r="H4671" s="32" t="s">
        <v>24628</v>
      </c>
    </row>
    <row r="4672" spans="1:8" ht="17.25" customHeight="1">
      <c r="A4672" s="68" t="s">
        <v>22</v>
      </c>
      <c r="B4672" s="94" t="s">
        <v>9357</v>
      </c>
      <c r="C4672" s="94" t="s">
        <v>17115</v>
      </c>
      <c r="D4672" s="32" t="s">
        <v>18107</v>
      </c>
      <c r="E4672" s="107">
        <v>29.833333333333332</v>
      </c>
      <c r="F4672" s="27" t="s">
        <v>9</v>
      </c>
      <c r="G4672" s="94" t="s">
        <v>15</v>
      </c>
      <c r="H4672" s="32" t="s">
        <v>24629</v>
      </c>
    </row>
    <row r="4673" spans="1:8" ht="17.25" customHeight="1">
      <c r="A4673" s="68" t="s">
        <v>22</v>
      </c>
      <c r="B4673" s="94" t="s">
        <v>9357</v>
      </c>
      <c r="C4673" s="94" t="s">
        <v>17115</v>
      </c>
      <c r="D4673" s="32" t="s">
        <v>18108</v>
      </c>
      <c r="E4673" s="107">
        <v>32.299999999999997</v>
      </c>
      <c r="F4673" s="27" t="s">
        <v>9</v>
      </c>
      <c r="G4673" s="94" t="s">
        <v>15</v>
      </c>
      <c r="H4673" s="32" t="s">
        <v>24630</v>
      </c>
    </row>
    <row r="4674" spans="1:8" ht="17.25" customHeight="1">
      <c r="A4674" s="68" t="s">
        <v>22</v>
      </c>
      <c r="B4674" s="94" t="s">
        <v>9357</v>
      </c>
      <c r="C4674" s="94" t="s">
        <v>17115</v>
      </c>
      <c r="D4674" s="32" t="s">
        <v>18109</v>
      </c>
      <c r="E4674" s="107">
        <v>29.166666666666668</v>
      </c>
      <c r="F4674" s="27" t="s">
        <v>9</v>
      </c>
      <c r="G4674" s="94" t="s">
        <v>15</v>
      </c>
      <c r="H4674" s="32" t="s">
        <v>24631</v>
      </c>
    </row>
    <row r="4675" spans="1:8" ht="17.25" customHeight="1">
      <c r="A4675" s="68" t="s">
        <v>22</v>
      </c>
      <c r="B4675" s="94" t="s">
        <v>9357</v>
      </c>
      <c r="C4675" s="94" t="s">
        <v>17116</v>
      </c>
      <c r="D4675" s="32" t="s">
        <v>18110</v>
      </c>
      <c r="E4675" s="107">
        <v>22.383333333333333</v>
      </c>
      <c r="F4675" s="27" t="s">
        <v>9</v>
      </c>
      <c r="G4675" s="94" t="s">
        <v>15</v>
      </c>
      <c r="H4675" s="32" t="s">
        <v>24632</v>
      </c>
    </row>
    <row r="4676" spans="1:8" ht="17.25" customHeight="1">
      <c r="A4676" s="68" t="s">
        <v>22</v>
      </c>
      <c r="B4676" s="94" t="s">
        <v>9357</v>
      </c>
      <c r="C4676" s="94" t="s">
        <v>17116</v>
      </c>
      <c r="D4676" s="32" t="s">
        <v>18111</v>
      </c>
      <c r="E4676" s="107">
        <v>27.4</v>
      </c>
      <c r="F4676" s="27" t="s">
        <v>9</v>
      </c>
      <c r="G4676" s="94" t="s">
        <v>15</v>
      </c>
      <c r="H4676" s="32" t="s">
        <v>24633</v>
      </c>
    </row>
    <row r="4677" spans="1:8" ht="17.25" customHeight="1">
      <c r="A4677" s="68" t="s">
        <v>22</v>
      </c>
      <c r="B4677" s="94" t="s">
        <v>9357</v>
      </c>
      <c r="C4677" s="94" t="s">
        <v>17116</v>
      </c>
      <c r="D4677" s="32" t="s">
        <v>18112</v>
      </c>
      <c r="E4677" s="107">
        <v>26.833333333333332</v>
      </c>
      <c r="F4677" s="27" t="s">
        <v>9</v>
      </c>
      <c r="G4677" s="94" t="s">
        <v>15</v>
      </c>
      <c r="H4677" s="32" t="s">
        <v>24634</v>
      </c>
    </row>
    <row r="4678" spans="1:8" ht="17.25" customHeight="1">
      <c r="A4678" s="68" t="s">
        <v>22</v>
      </c>
      <c r="B4678" s="94" t="s">
        <v>9357</v>
      </c>
      <c r="C4678" s="94" t="s">
        <v>17116</v>
      </c>
      <c r="D4678" s="32" t="s">
        <v>18113</v>
      </c>
      <c r="E4678" s="107">
        <v>24.4</v>
      </c>
      <c r="F4678" s="27" t="s">
        <v>9</v>
      </c>
      <c r="G4678" s="94" t="s">
        <v>15</v>
      </c>
      <c r="H4678" s="32" t="s">
        <v>24635</v>
      </c>
    </row>
    <row r="4679" spans="1:8" ht="17.25" customHeight="1">
      <c r="A4679" s="68" t="s">
        <v>22</v>
      </c>
      <c r="B4679" s="94" t="s">
        <v>9357</v>
      </c>
      <c r="C4679" s="94" t="s">
        <v>17116</v>
      </c>
      <c r="D4679" s="32" t="s">
        <v>18114</v>
      </c>
      <c r="E4679" s="107">
        <v>22.833333333333332</v>
      </c>
      <c r="F4679" s="27" t="s">
        <v>9</v>
      </c>
      <c r="G4679" s="94" t="s">
        <v>15</v>
      </c>
      <c r="H4679" s="32" t="s">
        <v>24636</v>
      </c>
    </row>
    <row r="4680" spans="1:8" ht="17.25" customHeight="1">
      <c r="A4680" s="68" t="s">
        <v>22</v>
      </c>
      <c r="B4680" s="94" t="s">
        <v>9357</v>
      </c>
      <c r="C4680" s="94" t="s">
        <v>17116</v>
      </c>
      <c r="D4680" s="32" t="s">
        <v>18115</v>
      </c>
      <c r="E4680" s="107">
        <v>21.816666666666666</v>
      </c>
      <c r="F4680" s="27" t="s">
        <v>9</v>
      </c>
      <c r="G4680" s="94" t="s">
        <v>15</v>
      </c>
      <c r="H4680" s="32" t="s">
        <v>24637</v>
      </c>
    </row>
    <row r="4681" spans="1:8" ht="17.25" customHeight="1">
      <c r="A4681" s="68" t="s">
        <v>22</v>
      </c>
      <c r="B4681" s="94" t="s">
        <v>9357</v>
      </c>
      <c r="C4681" s="94" t="s">
        <v>17116</v>
      </c>
      <c r="D4681" s="32" t="s">
        <v>18116</v>
      </c>
      <c r="E4681" s="107">
        <v>24.516666666666666</v>
      </c>
      <c r="F4681" s="27" t="s">
        <v>9</v>
      </c>
      <c r="G4681" s="94" t="s">
        <v>15</v>
      </c>
      <c r="H4681" s="32" t="s">
        <v>24638</v>
      </c>
    </row>
    <row r="4682" spans="1:8" ht="17.25" customHeight="1">
      <c r="A4682" s="68" t="s">
        <v>22</v>
      </c>
      <c r="B4682" s="94" t="s">
        <v>9357</v>
      </c>
      <c r="C4682" s="94" t="s">
        <v>17116</v>
      </c>
      <c r="D4682" s="32" t="s">
        <v>18117</v>
      </c>
      <c r="E4682" s="107">
        <v>23.633333333333333</v>
      </c>
      <c r="F4682" s="27" t="s">
        <v>9</v>
      </c>
      <c r="G4682" s="94" t="s">
        <v>15</v>
      </c>
      <c r="H4682" s="32" t="s">
        <v>24639</v>
      </c>
    </row>
    <row r="4683" spans="1:8" ht="17.25" customHeight="1">
      <c r="A4683" s="68" t="s">
        <v>29</v>
      </c>
      <c r="B4683" s="94" t="s">
        <v>9370</v>
      </c>
      <c r="C4683" s="94" t="s">
        <v>17117</v>
      </c>
      <c r="D4683" s="32" t="s">
        <v>18118</v>
      </c>
      <c r="E4683" s="107">
        <v>36.533333333333331</v>
      </c>
      <c r="F4683" s="27" t="s">
        <v>9</v>
      </c>
      <c r="G4683" s="94" t="s">
        <v>15</v>
      </c>
      <c r="H4683" s="32" t="s">
        <v>24640</v>
      </c>
    </row>
    <row r="4684" spans="1:8" ht="17.25" customHeight="1">
      <c r="A4684" s="68" t="s">
        <v>29</v>
      </c>
      <c r="B4684" s="94" t="s">
        <v>9370</v>
      </c>
      <c r="C4684" s="94" t="s">
        <v>17117</v>
      </c>
      <c r="D4684" s="32" t="s">
        <v>18119</v>
      </c>
      <c r="E4684" s="107">
        <v>35.616666666666667</v>
      </c>
      <c r="F4684" s="27" t="s">
        <v>9</v>
      </c>
      <c r="G4684" s="94" t="s">
        <v>15</v>
      </c>
      <c r="H4684" s="32" t="s">
        <v>24641</v>
      </c>
    </row>
    <row r="4685" spans="1:8" ht="17.25" customHeight="1">
      <c r="A4685" s="68" t="s">
        <v>29</v>
      </c>
      <c r="B4685" s="94" t="s">
        <v>9370</v>
      </c>
      <c r="C4685" s="94" t="s">
        <v>17117</v>
      </c>
      <c r="D4685" s="32" t="s">
        <v>18120</v>
      </c>
      <c r="E4685" s="107">
        <v>35.583333333333336</v>
      </c>
      <c r="F4685" s="27" t="s">
        <v>9</v>
      </c>
      <c r="G4685" s="94" t="s">
        <v>15</v>
      </c>
      <c r="H4685" s="32" t="s">
        <v>24642</v>
      </c>
    </row>
    <row r="4686" spans="1:8" ht="17.25" customHeight="1">
      <c r="A4686" s="68" t="s">
        <v>29</v>
      </c>
      <c r="B4686" s="94" t="s">
        <v>9370</v>
      </c>
      <c r="C4686" s="94" t="s">
        <v>17117</v>
      </c>
      <c r="D4686" s="32" t="s">
        <v>18121</v>
      </c>
      <c r="E4686" s="107">
        <v>37.666666666666664</v>
      </c>
      <c r="F4686" s="27" t="s">
        <v>9</v>
      </c>
      <c r="G4686" s="94" t="s">
        <v>15</v>
      </c>
      <c r="H4686" s="32" t="s">
        <v>24643</v>
      </c>
    </row>
    <row r="4687" spans="1:8" ht="17.25" customHeight="1">
      <c r="A4687" s="68" t="s">
        <v>29</v>
      </c>
      <c r="B4687" s="94" t="s">
        <v>9370</v>
      </c>
      <c r="C4687" s="94" t="s">
        <v>17117</v>
      </c>
      <c r="D4687" s="32" t="s">
        <v>18122</v>
      </c>
      <c r="E4687" s="107">
        <v>31.85</v>
      </c>
      <c r="F4687" s="27" t="s">
        <v>9</v>
      </c>
      <c r="G4687" s="94" t="s">
        <v>15</v>
      </c>
      <c r="H4687" s="32" t="s">
        <v>24644</v>
      </c>
    </row>
    <row r="4688" spans="1:8" ht="17.25" customHeight="1">
      <c r="A4688" s="68" t="s">
        <v>29</v>
      </c>
      <c r="B4688" s="94" t="s">
        <v>9370</v>
      </c>
      <c r="C4688" s="94" t="s">
        <v>17117</v>
      </c>
      <c r="D4688" s="32" t="s">
        <v>18123</v>
      </c>
      <c r="E4688" s="107">
        <v>33.266666666666666</v>
      </c>
      <c r="F4688" s="27" t="s">
        <v>9</v>
      </c>
      <c r="G4688" s="94" t="s">
        <v>15</v>
      </c>
      <c r="H4688" s="32" t="s">
        <v>24645</v>
      </c>
    </row>
    <row r="4689" spans="1:8" ht="17.25" customHeight="1">
      <c r="A4689" s="68" t="s">
        <v>29</v>
      </c>
      <c r="B4689" s="94" t="s">
        <v>9370</v>
      </c>
      <c r="C4689" s="94" t="s">
        <v>17117</v>
      </c>
      <c r="D4689" s="32" t="s">
        <v>18124</v>
      </c>
      <c r="E4689" s="107">
        <v>35.65</v>
      </c>
      <c r="F4689" s="27" t="s">
        <v>9</v>
      </c>
      <c r="G4689" s="94" t="s">
        <v>15</v>
      </c>
      <c r="H4689" s="32" t="s">
        <v>24646</v>
      </c>
    </row>
    <row r="4690" spans="1:8" ht="17.25" customHeight="1">
      <c r="A4690" s="68" t="s">
        <v>29</v>
      </c>
      <c r="B4690" s="94" t="s">
        <v>9370</v>
      </c>
      <c r="C4690" s="94" t="s">
        <v>17117</v>
      </c>
      <c r="D4690" s="32" t="s">
        <v>18125</v>
      </c>
      <c r="E4690" s="107">
        <v>32.43333333333333</v>
      </c>
      <c r="F4690" s="27" t="s">
        <v>9</v>
      </c>
      <c r="G4690" s="94" t="s">
        <v>15</v>
      </c>
      <c r="H4690" s="32" t="s">
        <v>24647</v>
      </c>
    </row>
    <row r="4691" spans="1:8" ht="17.25" customHeight="1">
      <c r="A4691" s="68" t="s">
        <v>29</v>
      </c>
      <c r="B4691" s="94" t="s">
        <v>9370</v>
      </c>
      <c r="C4691" s="94" t="s">
        <v>17118</v>
      </c>
      <c r="D4691" s="32" t="s">
        <v>18126</v>
      </c>
      <c r="E4691" s="107">
        <v>35.116666666666667</v>
      </c>
      <c r="F4691" s="27" t="s">
        <v>9</v>
      </c>
      <c r="G4691" s="94" t="s">
        <v>15</v>
      </c>
      <c r="H4691" s="32" t="s">
        <v>24648</v>
      </c>
    </row>
    <row r="4692" spans="1:8" ht="17.25" customHeight="1">
      <c r="A4692" s="68" t="s">
        <v>29</v>
      </c>
      <c r="B4692" s="94" t="s">
        <v>9370</v>
      </c>
      <c r="C4692" s="94" t="s">
        <v>17118</v>
      </c>
      <c r="D4692" s="32" t="s">
        <v>18127</v>
      </c>
      <c r="E4692" s="107">
        <v>36.200000000000003</v>
      </c>
      <c r="F4692" s="27" t="s">
        <v>9</v>
      </c>
      <c r="G4692" s="94" t="s">
        <v>15</v>
      </c>
      <c r="H4692" s="32" t="s">
        <v>24649</v>
      </c>
    </row>
    <row r="4693" spans="1:8" ht="17.25" customHeight="1">
      <c r="A4693" s="68" t="s">
        <v>29</v>
      </c>
      <c r="B4693" s="94" t="s">
        <v>9370</v>
      </c>
      <c r="C4693" s="94" t="s">
        <v>17118</v>
      </c>
      <c r="D4693" s="32" t="s">
        <v>18128</v>
      </c>
      <c r="E4693" s="107">
        <v>33.18333333333333</v>
      </c>
      <c r="F4693" s="27" t="s">
        <v>9</v>
      </c>
      <c r="G4693" s="94" t="s">
        <v>15</v>
      </c>
      <c r="H4693" s="32" t="s">
        <v>24650</v>
      </c>
    </row>
    <row r="4694" spans="1:8" ht="17.25" customHeight="1">
      <c r="A4694" s="68" t="s">
        <v>29</v>
      </c>
      <c r="B4694" s="94" t="s">
        <v>9370</v>
      </c>
      <c r="C4694" s="94" t="s">
        <v>17118</v>
      </c>
      <c r="D4694" s="32" t="s">
        <v>18129</v>
      </c>
      <c r="E4694" s="107">
        <v>34.733333333333334</v>
      </c>
      <c r="F4694" s="27" t="s">
        <v>9</v>
      </c>
      <c r="G4694" s="94" t="s">
        <v>15</v>
      </c>
      <c r="H4694" s="32" t="s">
        <v>24651</v>
      </c>
    </row>
    <row r="4695" spans="1:8" ht="17.25" customHeight="1">
      <c r="A4695" s="68" t="s">
        <v>29</v>
      </c>
      <c r="B4695" s="94" t="s">
        <v>9370</v>
      </c>
      <c r="C4695" s="94" t="s">
        <v>17118</v>
      </c>
      <c r="D4695" s="32" t="s">
        <v>18130</v>
      </c>
      <c r="E4695" s="107">
        <v>32.5</v>
      </c>
      <c r="F4695" s="27" t="s">
        <v>9</v>
      </c>
      <c r="G4695" s="94" t="s">
        <v>15</v>
      </c>
      <c r="H4695" s="32" t="s">
        <v>24652</v>
      </c>
    </row>
    <row r="4696" spans="1:8" ht="17.25" customHeight="1">
      <c r="A4696" s="68" t="s">
        <v>29</v>
      </c>
      <c r="B4696" s="94" t="s">
        <v>9370</v>
      </c>
      <c r="C4696" s="94" t="s">
        <v>17118</v>
      </c>
      <c r="D4696" s="32" t="s">
        <v>18131</v>
      </c>
      <c r="E4696" s="107">
        <v>34.81666666666667</v>
      </c>
      <c r="F4696" s="27" t="s">
        <v>9</v>
      </c>
      <c r="G4696" s="94" t="s">
        <v>15</v>
      </c>
      <c r="H4696" s="32" t="s">
        <v>24653</v>
      </c>
    </row>
    <row r="4697" spans="1:8" ht="17.25" customHeight="1">
      <c r="A4697" s="68" t="s">
        <v>29</v>
      </c>
      <c r="B4697" s="94" t="s">
        <v>9370</v>
      </c>
      <c r="C4697" s="94" t="s">
        <v>17118</v>
      </c>
      <c r="D4697" s="32" t="s">
        <v>18132</v>
      </c>
      <c r="E4697" s="107">
        <v>37.483333333333334</v>
      </c>
      <c r="F4697" s="27" t="s">
        <v>9</v>
      </c>
      <c r="G4697" s="94" t="s">
        <v>15</v>
      </c>
      <c r="H4697" s="32" t="s">
        <v>24654</v>
      </c>
    </row>
    <row r="4698" spans="1:8" ht="17.25" customHeight="1">
      <c r="A4698" s="68" t="s">
        <v>29</v>
      </c>
      <c r="B4698" s="94" t="s">
        <v>9370</v>
      </c>
      <c r="C4698" s="94" t="s">
        <v>17118</v>
      </c>
      <c r="D4698" s="32" t="s">
        <v>18133</v>
      </c>
      <c r="E4698" s="107">
        <v>36.799999999999997</v>
      </c>
      <c r="F4698" s="27" t="s">
        <v>9</v>
      </c>
      <c r="G4698" s="94" t="s">
        <v>15</v>
      </c>
      <c r="H4698" s="32" t="s">
        <v>24655</v>
      </c>
    </row>
    <row r="4699" spans="1:8" ht="17.25" customHeight="1">
      <c r="A4699" s="68" t="s">
        <v>29</v>
      </c>
      <c r="B4699" s="94" t="s">
        <v>9358</v>
      </c>
      <c r="C4699" s="94" t="s">
        <v>9398</v>
      </c>
      <c r="D4699" s="32" t="s">
        <v>18134</v>
      </c>
      <c r="E4699" s="107">
        <v>28.833333333333332</v>
      </c>
      <c r="F4699" s="27" t="s">
        <v>9</v>
      </c>
      <c r="G4699" s="94" t="s">
        <v>15</v>
      </c>
      <c r="H4699" s="32" t="s">
        <v>24656</v>
      </c>
    </row>
    <row r="4700" spans="1:8" ht="17.25" customHeight="1">
      <c r="A4700" s="68" t="s">
        <v>29</v>
      </c>
      <c r="B4700" s="94" t="s">
        <v>9358</v>
      </c>
      <c r="C4700" s="94" t="s">
        <v>9398</v>
      </c>
      <c r="D4700" s="32" t="s">
        <v>18135</v>
      </c>
      <c r="E4700" s="107">
        <v>39.383333333333333</v>
      </c>
      <c r="F4700" s="27" t="s">
        <v>9</v>
      </c>
      <c r="G4700" s="94" t="s">
        <v>15</v>
      </c>
      <c r="H4700" s="32" t="s">
        <v>24657</v>
      </c>
    </row>
    <row r="4701" spans="1:8" ht="17.25" customHeight="1">
      <c r="A4701" s="68" t="s">
        <v>29</v>
      </c>
      <c r="B4701" s="94" t="s">
        <v>9358</v>
      </c>
      <c r="C4701" s="94" t="s">
        <v>9398</v>
      </c>
      <c r="D4701" s="32" t="s">
        <v>18136</v>
      </c>
      <c r="E4701" s="107">
        <v>27.5</v>
      </c>
      <c r="F4701" s="27" t="s">
        <v>9</v>
      </c>
      <c r="G4701" s="94" t="s">
        <v>15</v>
      </c>
      <c r="H4701" s="32" t="s">
        <v>24658</v>
      </c>
    </row>
    <row r="4702" spans="1:8" ht="17.25" customHeight="1">
      <c r="A4702" s="68" t="s">
        <v>29</v>
      </c>
      <c r="B4702" s="94" t="s">
        <v>9358</v>
      </c>
      <c r="C4702" s="94" t="s">
        <v>9398</v>
      </c>
      <c r="D4702" s="32" t="s">
        <v>18137</v>
      </c>
      <c r="E4702" s="107">
        <v>23.85</v>
      </c>
      <c r="F4702" s="27" t="s">
        <v>9</v>
      </c>
      <c r="G4702" s="94" t="s">
        <v>15</v>
      </c>
      <c r="H4702" s="32" t="s">
        <v>24659</v>
      </c>
    </row>
    <row r="4703" spans="1:8" ht="17.25" customHeight="1">
      <c r="A4703" s="68" t="s">
        <v>29</v>
      </c>
      <c r="B4703" s="94" t="s">
        <v>9358</v>
      </c>
      <c r="C4703" s="94" t="s">
        <v>9398</v>
      </c>
      <c r="D4703" s="32" t="s">
        <v>18138</v>
      </c>
      <c r="E4703" s="107">
        <v>25.45</v>
      </c>
      <c r="F4703" s="27" t="s">
        <v>9</v>
      </c>
      <c r="G4703" s="94" t="s">
        <v>15</v>
      </c>
      <c r="H4703" s="32" t="s">
        <v>24660</v>
      </c>
    </row>
    <row r="4704" spans="1:8" ht="17.25" customHeight="1">
      <c r="A4704" s="68" t="s">
        <v>29</v>
      </c>
      <c r="B4704" s="94" t="s">
        <v>9358</v>
      </c>
      <c r="C4704" s="94" t="s">
        <v>9398</v>
      </c>
      <c r="D4704" s="32" t="s">
        <v>18139</v>
      </c>
      <c r="E4704" s="107">
        <v>29.766666666666666</v>
      </c>
      <c r="F4704" s="27" t="s">
        <v>9</v>
      </c>
      <c r="G4704" s="94" t="s">
        <v>15</v>
      </c>
      <c r="H4704" s="32" t="s">
        <v>24661</v>
      </c>
    </row>
    <row r="4705" spans="1:8" ht="17.25" customHeight="1">
      <c r="A4705" s="68" t="s">
        <v>29</v>
      </c>
      <c r="B4705" s="94" t="s">
        <v>9358</v>
      </c>
      <c r="C4705" s="94" t="s">
        <v>9398</v>
      </c>
      <c r="D4705" s="32" t="s">
        <v>18140</v>
      </c>
      <c r="E4705" s="107">
        <v>26.633333333333333</v>
      </c>
      <c r="F4705" s="27" t="s">
        <v>9</v>
      </c>
      <c r="G4705" s="94" t="s">
        <v>15</v>
      </c>
      <c r="H4705" s="32" t="s">
        <v>24662</v>
      </c>
    </row>
    <row r="4706" spans="1:8" ht="17.25" customHeight="1">
      <c r="A4706" s="68" t="s">
        <v>29</v>
      </c>
      <c r="B4706" s="94" t="s">
        <v>9358</v>
      </c>
      <c r="C4706" s="94" t="s">
        <v>9398</v>
      </c>
      <c r="D4706" s="32" t="s">
        <v>18141</v>
      </c>
      <c r="E4706" s="107">
        <v>27.183333333333334</v>
      </c>
      <c r="F4706" s="27" t="s">
        <v>9</v>
      </c>
      <c r="G4706" s="94" t="s">
        <v>15</v>
      </c>
      <c r="H4706" s="32" t="s">
        <v>24663</v>
      </c>
    </row>
    <row r="4707" spans="1:8" ht="17.25" customHeight="1">
      <c r="A4707" s="68" t="s">
        <v>29</v>
      </c>
      <c r="B4707" s="94" t="s">
        <v>9358</v>
      </c>
      <c r="C4707" s="94" t="s">
        <v>9398</v>
      </c>
      <c r="D4707" s="32" t="s">
        <v>18142</v>
      </c>
      <c r="E4707" s="107">
        <v>31.2</v>
      </c>
      <c r="F4707" s="27" t="s">
        <v>9</v>
      </c>
      <c r="G4707" s="94" t="s">
        <v>15</v>
      </c>
      <c r="H4707" s="32" t="s">
        <v>24664</v>
      </c>
    </row>
    <row r="4708" spans="1:8" ht="17.25" customHeight="1">
      <c r="A4708" s="68" t="s">
        <v>29</v>
      </c>
      <c r="B4708" s="94" t="s">
        <v>9358</v>
      </c>
      <c r="C4708" s="94" t="s">
        <v>9398</v>
      </c>
      <c r="D4708" s="32" t="s">
        <v>18143</v>
      </c>
      <c r="E4708" s="107">
        <v>25.766666666666666</v>
      </c>
      <c r="F4708" s="27" t="s">
        <v>9</v>
      </c>
      <c r="G4708" s="94" t="s">
        <v>15</v>
      </c>
      <c r="H4708" s="32" t="s">
        <v>24665</v>
      </c>
    </row>
    <row r="4709" spans="1:8" ht="17.25" customHeight="1">
      <c r="A4709" s="68" t="s">
        <v>29</v>
      </c>
      <c r="B4709" s="94" t="s">
        <v>9358</v>
      </c>
      <c r="C4709" s="94" t="s">
        <v>9398</v>
      </c>
      <c r="D4709" s="32" t="s">
        <v>18144</v>
      </c>
      <c r="E4709" s="107">
        <v>26.433333333333334</v>
      </c>
      <c r="F4709" s="27" t="s">
        <v>9</v>
      </c>
      <c r="G4709" s="94" t="s">
        <v>15</v>
      </c>
      <c r="H4709" s="32" t="s">
        <v>24666</v>
      </c>
    </row>
    <row r="4710" spans="1:8" ht="17.25" customHeight="1">
      <c r="A4710" s="68" t="s">
        <v>29</v>
      </c>
      <c r="B4710" s="94" t="s">
        <v>9358</v>
      </c>
      <c r="C4710" s="94" t="s">
        <v>9398</v>
      </c>
      <c r="D4710" s="32" t="s">
        <v>18145</v>
      </c>
      <c r="E4710" s="107">
        <v>25.883333333333333</v>
      </c>
      <c r="F4710" s="27" t="s">
        <v>9</v>
      </c>
      <c r="G4710" s="94" t="s">
        <v>15</v>
      </c>
      <c r="H4710" s="32" t="s">
        <v>24667</v>
      </c>
    </row>
    <row r="4711" spans="1:8" ht="17.25" customHeight="1">
      <c r="A4711" s="68" t="s">
        <v>29</v>
      </c>
      <c r="B4711" s="94" t="s">
        <v>9358</v>
      </c>
      <c r="C4711" s="94" t="s">
        <v>9398</v>
      </c>
      <c r="D4711" s="32" t="s">
        <v>18146</v>
      </c>
      <c r="E4711" s="107">
        <v>26.15</v>
      </c>
      <c r="F4711" s="27" t="s">
        <v>9</v>
      </c>
      <c r="G4711" s="94" t="s">
        <v>15</v>
      </c>
      <c r="H4711" s="32" t="s">
        <v>24668</v>
      </c>
    </row>
    <row r="4712" spans="1:8" ht="17.25" customHeight="1">
      <c r="A4712" s="68" t="s">
        <v>29</v>
      </c>
      <c r="B4712" s="94" t="s">
        <v>9358</v>
      </c>
      <c r="C4712" s="94" t="s">
        <v>9398</v>
      </c>
      <c r="D4712" s="32" t="s">
        <v>18147</v>
      </c>
      <c r="E4712" s="107">
        <v>24.9</v>
      </c>
      <c r="F4712" s="27" t="s">
        <v>9</v>
      </c>
      <c r="G4712" s="94" t="s">
        <v>15</v>
      </c>
      <c r="H4712" s="32" t="s">
        <v>24669</v>
      </c>
    </row>
    <row r="4713" spans="1:8" ht="17.25" customHeight="1">
      <c r="A4713" s="68" t="s">
        <v>29</v>
      </c>
      <c r="B4713" s="94" t="s">
        <v>9358</v>
      </c>
      <c r="C4713" s="94" t="s">
        <v>9398</v>
      </c>
      <c r="D4713" s="32" t="s">
        <v>18148</v>
      </c>
      <c r="E4713" s="107">
        <v>25.866666666666667</v>
      </c>
      <c r="F4713" s="27" t="s">
        <v>9</v>
      </c>
      <c r="G4713" s="94" t="s">
        <v>15</v>
      </c>
      <c r="H4713" s="32" t="s">
        <v>24670</v>
      </c>
    </row>
    <row r="4714" spans="1:8" ht="17.25" customHeight="1">
      <c r="A4714" s="68" t="s">
        <v>29</v>
      </c>
      <c r="B4714" s="94" t="s">
        <v>9358</v>
      </c>
      <c r="C4714" s="94" t="s">
        <v>9398</v>
      </c>
      <c r="D4714" s="32" t="s">
        <v>18149</v>
      </c>
      <c r="E4714" s="107">
        <v>26.6</v>
      </c>
      <c r="F4714" s="27" t="s">
        <v>9</v>
      </c>
      <c r="G4714" s="94" t="s">
        <v>15</v>
      </c>
      <c r="H4714" s="32" t="s">
        <v>24671</v>
      </c>
    </row>
    <row r="4715" spans="1:8" ht="17.25" customHeight="1">
      <c r="A4715" s="68" t="s">
        <v>22</v>
      </c>
      <c r="B4715" s="94" t="s">
        <v>9349</v>
      </c>
      <c r="C4715" s="94" t="s">
        <v>17119</v>
      </c>
      <c r="D4715" s="32" t="s">
        <v>18150</v>
      </c>
      <c r="E4715" s="107">
        <v>47.033333333333331</v>
      </c>
      <c r="F4715" s="27" t="s">
        <v>9</v>
      </c>
      <c r="G4715" s="94" t="s">
        <v>15</v>
      </c>
      <c r="H4715" s="32" t="s">
        <v>24672</v>
      </c>
    </row>
    <row r="4716" spans="1:8" ht="17.25" customHeight="1">
      <c r="A4716" s="68" t="s">
        <v>22</v>
      </c>
      <c r="B4716" s="94" t="s">
        <v>9349</v>
      </c>
      <c r="C4716" s="94" t="s">
        <v>17119</v>
      </c>
      <c r="D4716" s="32" t="s">
        <v>18151</v>
      </c>
      <c r="E4716" s="107">
        <v>45.233333333333334</v>
      </c>
      <c r="F4716" s="27" t="s">
        <v>9</v>
      </c>
      <c r="G4716" s="94" t="s">
        <v>15</v>
      </c>
      <c r="H4716" s="32" t="s">
        <v>24673</v>
      </c>
    </row>
    <row r="4717" spans="1:8" ht="17.25" customHeight="1">
      <c r="A4717" s="68" t="s">
        <v>22</v>
      </c>
      <c r="B4717" s="94" t="s">
        <v>9349</v>
      </c>
      <c r="C4717" s="94" t="s">
        <v>17119</v>
      </c>
      <c r="D4717" s="32" t="s">
        <v>18152</v>
      </c>
      <c r="E4717" s="107">
        <v>49.133333333333333</v>
      </c>
      <c r="F4717" s="27" t="s">
        <v>9</v>
      </c>
      <c r="G4717" s="94" t="s">
        <v>15</v>
      </c>
      <c r="H4717" s="32" t="s">
        <v>24674</v>
      </c>
    </row>
    <row r="4718" spans="1:8" ht="17.25" customHeight="1">
      <c r="A4718" s="68" t="s">
        <v>22</v>
      </c>
      <c r="B4718" s="94" t="s">
        <v>9349</v>
      </c>
      <c r="C4718" s="94" t="s">
        <v>17119</v>
      </c>
      <c r="D4718" s="32" t="s">
        <v>18153</v>
      </c>
      <c r="E4718" s="107">
        <v>48.68333333333333</v>
      </c>
      <c r="F4718" s="27" t="s">
        <v>9</v>
      </c>
      <c r="G4718" s="94" t="s">
        <v>15</v>
      </c>
      <c r="H4718" s="32" t="s">
        <v>24675</v>
      </c>
    </row>
    <row r="4719" spans="1:8" ht="17.25" customHeight="1">
      <c r="A4719" s="68" t="s">
        <v>22</v>
      </c>
      <c r="B4719" s="94" t="s">
        <v>9349</v>
      </c>
      <c r="C4719" s="94" t="s">
        <v>17119</v>
      </c>
      <c r="D4719" s="32" t="s">
        <v>18154</v>
      </c>
      <c r="E4719" s="107">
        <v>45.233333333333334</v>
      </c>
      <c r="F4719" s="27" t="s">
        <v>9</v>
      </c>
      <c r="G4719" s="94" t="s">
        <v>15</v>
      </c>
      <c r="H4719" s="32" t="s">
        <v>24676</v>
      </c>
    </row>
    <row r="4720" spans="1:8" ht="17.25" customHeight="1">
      <c r="A4720" s="68" t="s">
        <v>22</v>
      </c>
      <c r="B4720" s="94" t="s">
        <v>9349</v>
      </c>
      <c r="C4720" s="94" t="s">
        <v>17119</v>
      </c>
      <c r="D4720" s="32" t="s">
        <v>18155</v>
      </c>
      <c r="E4720" s="107">
        <v>44.283333333333331</v>
      </c>
      <c r="F4720" s="27" t="s">
        <v>9</v>
      </c>
      <c r="G4720" s="94" t="s">
        <v>15</v>
      </c>
      <c r="H4720" s="32" t="s">
        <v>24677</v>
      </c>
    </row>
    <row r="4721" spans="1:8" ht="17.25" customHeight="1">
      <c r="A4721" s="68" t="s">
        <v>22</v>
      </c>
      <c r="B4721" s="94" t="s">
        <v>9349</v>
      </c>
      <c r="C4721" s="94" t="s">
        <v>17119</v>
      </c>
      <c r="D4721" s="32" t="s">
        <v>18156</v>
      </c>
      <c r="E4721" s="107">
        <v>50.583333333333336</v>
      </c>
      <c r="F4721" s="27" t="s">
        <v>9</v>
      </c>
      <c r="G4721" s="94" t="s">
        <v>15</v>
      </c>
      <c r="H4721" s="32" t="s">
        <v>24678</v>
      </c>
    </row>
    <row r="4722" spans="1:8" ht="17.25" customHeight="1">
      <c r="A4722" s="68" t="s">
        <v>22</v>
      </c>
      <c r="B4722" s="94" t="s">
        <v>9349</v>
      </c>
      <c r="C4722" s="94" t="s">
        <v>17119</v>
      </c>
      <c r="D4722" s="32" t="s">
        <v>18157</v>
      </c>
      <c r="E4722" s="107">
        <v>46.733333333333334</v>
      </c>
      <c r="F4722" s="27" t="s">
        <v>9</v>
      </c>
      <c r="G4722" s="94" t="s">
        <v>15</v>
      </c>
      <c r="H4722" s="32" t="s">
        <v>24679</v>
      </c>
    </row>
    <row r="4723" spans="1:8" ht="17.25" customHeight="1">
      <c r="A4723" s="68" t="s">
        <v>22</v>
      </c>
      <c r="B4723" s="94" t="s">
        <v>9349</v>
      </c>
      <c r="C4723" s="94" t="s">
        <v>17119</v>
      </c>
      <c r="D4723" s="32" t="s">
        <v>18158</v>
      </c>
      <c r="E4723" s="107">
        <v>46.733333333333334</v>
      </c>
      <c r="F4723" s="27" t="s">
        <v>9</v>
      </c>
      <c r="G4723" s="94" t="s">
        <v>15</v>
      </c>
      <c r="H4723" s="32" t="s">
        <v>24680</v>
      </c>
    </row>
    <row r="4724" spans="1:8" ht="17.25" customHeight="1">
      <c r="A4724" s="68" t="s">
        <v>22</v>
      </c>
      <c r="B4724" s="94" t="s">
        <v>9349</v>
      </c>
      <c r="C4724" s="94" t="s">
        <v>17119</v>
      </c>
      <c r="D4724" s="32" t="s">
        <v>18159</v>
      </c>
      <c r="E4724" s="107">
        <v>45.68333333333333</v>
      </c>
      <c r="F4724" s="27" t="s">
        <v>9</v>
      </c>
      <c r="G4724" s="94" t="s">
        <v>15</v>
      </c>
      <c r="H4724" s="32" t="s">
        <v>24681</v>
      </c>
    </row>
    <row r="4725" spans="1:8" ht="17.25" customHeight="1">
      <c r="A4725" s="68" t="s">
        <v>22</v>
      </c>
      <c r="B4725" s="94" t="s">
        <v>9349</v>
      </c>
      <c r="C4725" s="94" t="s">
        <v>17119</v>
      </c>
      <c r="D4725" s="32" t="s">
        <v>18160</v>
      </c>
      <c r="E4725" s="107">
        <v>45.983333333333334</v>
      </c>
      <c r="F4725" s="27" t="s">
        <v>9</v>
      </c>
      <c r="G4725" s="94" t="s">
        <v>15</v>
      </c>
      <c r="H4725" s="32" t="s">
        <v>24682</v>
      </c>
    </row>
    <row r="4726" spans="1:8" ht="17.25" customHeight="1">
      <c r="A4726" s="68" t="s">
        <v>22</v>
      </c>
      <c r="B4726" s="94" t="s">
        <v>9349</v>
      </c>
      <c r="C4726" s="94" t="s">
        <v>17119</v>
      </c>
      <c r="D4726" s="32" t="s">
        <v>18161</v>
      </c>
      <c r="E4726" s="107">
        <v>45.45</v>
      </c>
      <c r="F4726" s="27" t="s">
        <v>9</v>
      </c>
      <c r="G4726" s="94" t="s">
        <v>15</v>
      </c>
      <c r="H4726" s="32" t="s">
        <v>24683</v>
      </c>
    </row>
    <row r="4727" spans="1:8" ht="17.25" customHeight="1">
      <c r="A4727" s="68" t="s">
        <v>22</v>
      </c>
      <c r="B4727" s="94" t="s">
        <v>9349</v>
      </c>
      <c r="C4727" s="94" t="s">
        <v>17119</v>
      </c>
      <c r="D4727" s="32" t="s">
        <v>18162</v>
      </c>
      <c r="E4727" s="107">
        <v>50.733333333333334</v>
      </c>
      <c r="F4727" s="27" t="s">
        <v>9</v>
      </c>
      <c r="G4727" s="94" t="s">
        <v>15</v>
      </c>
      <c r="H4727" s="32" t="s">
        <v>24684</v>
      </c>
    </row>
    <row r="4728" spans="1:8" ht="17.25" customHeight="1">
      <c r="A4728" s="68" t="s">
        <v>22</v>
      </c>
      <c r="B4728" s="94" t="s">
        <v>9349</v>
      </c>
      <c r="C4728" s="94" t="s">
        <v>17119</v>
      </c>
      <c r="D4728" s="32" t="s">
        <v>18163</v>
      </c>
      <c r="E4728" s="107">
        <v>48.633333333333333</v>
      </c>
      <c r="F4728" s="27" t="s">
        <v>9</v>
      </c>
      <c r="G4728" s="94" t="s">
        <v>15</v>
      </c>
      <c r="H4728" s="32" t="s">
        <v>24685</v>
      </c>
    </row>
    <row r="4729" spans="1:8" ht="17.25" customHeight="1">
      <c r="A4729" s="68" t="s">
        <v>22</v>
      </c>
      <c r="B4729" s="94" t="s">
        <v>9349</v>
      </c>
      <c r="C4729" s="94" t="s">
        <v>17119</v>
      </c>
      <c r="D4729" s="32" t="s">
        <v>18164</v>
      </c>
      <c r="E4729" s="107">
        <v>51.983333333333334</v>
      </c>
      <c r="F4729" s="27" t="s">
        <v>9</v>
      </c>
      <c r="G4729" s="94" t="s">
        <v>15</v>
      </c>
      <c r="H4729" s="32" t="s">
        <v>24686</v>
      </c>
    </row>
    <row r="4730" spans="1:8" ht="17.25" customHeight="1">
      <c r="A4730" s="68" t="s">
        <v>22</v>
      </c>
      <c r="B4730" s="94" t="s">
        <v>9349</v>
      </c>
      <c r="C4730" s="94" t="s">
        <v>17119</v>
      </c>
      <c r="D4730" s="32" t="s">
        <v>18165</v>
      </c>
      <c r="E4730" s="107">
        <v>50.7</v>
      </c>
      <c r="F4730" s="27" t="s">
        <v>9</v>
      </c>
      <c r="G4730" s="94" t="s">
        <v>15</v>
      </c>
      <c r="H4730" s="32" t="s">
        <v>24687</v>
      </c>
    </row>
    <row r="4731" spans="1:8" ht="17.25" customHeight="1">
      <c r="A4731" s="68" t="s">
        <v>22</v>
      </c>
      <c r="B4731" s="94" t="s">
        <v>9349</v>
      </c>
      <c r="C4731" s="94" t="s">
        <v>17120</v>
      </c>
      <c r="D4731" s="32" t="s">
        <v>18166</v>
      </c>
      <c r="E4731" s="107">
        <v>28.866666666666667</v>
      </c>
      <c r="F4731" s="27" t="s">
        <v>9</v>
      </c>
      <c r="G4731" s="94" t="s">
        <v>15</v>
      </c>
      <c r="H4731" s="32" t="s">
        <v>24688</v>
      </c>
    </row>
    <row r="4732" spans="1:8" ht="17.25" customHeight="1">
      <c r="A4732" s="68" t="s">
        <v>22</v>
      </c>
      <c r="B4732" s="94" t="s">
        <v>9349</v>
      </c>
      <c r="C4732" s="94" t="s">
        <v>17120</v>
      </c>
      <c r="D4732" s="32" t="s">
        <v>18167</v>
      </c>
      <c r="E4732" s="107">
        <v>29</v>
      </c>
      <c r="F4732" s="27" t="s">
        <v>9</v>
      </c>
      <c r="G4732" s="94" t="s">
        <v>15</v>
      </c>
      <c r="H4732" s="32" t="s">
        <v>24689</v>
      </c>
    </row>
    <row r="4733" spans="1:8" ht="17.25" customHeight="1">
      <c r="A4733" s="68" t="s">
        <v>22</v>
      </c>
      <c r="B4733" s="94" t="s">
        <v>9349</v>
      </c>
      <c r="C4733" s="94" t="s">
        <v>17120</v>
      </c>
      <c r="D4733" s="32" t="s">
        <v>18168</v>
      </c>
      <c r="E4733" s="107">
        <v>28.216666666666665</v>
      </c>
      <c r="F4733" s="27" t="s">
        <v>9</v>
      </c>
      <c r="G4733" s="94" t="s">
        <v>15</v>
      </c>
      <c r="H4733" s="32" t="s">
        <v>24690</v>
      </c>
    </row>
    <row r="4734" spans="1:8" ht="17.25" customHeight="1">
      <c r="A4734" s="68" t="s">
        <v>22</v>
      </c>
      <c r="B4734" s="94" t="s">
        <v>9349</v>
      </c>
      <c r="C4734" s="94" t="s">
        <v>17120</v>
      </c>
      <c r="D4734" s="32" t="s">
        <v>18169</v>
      </c>
      <c r="E4734" s="107">
        <v>29.05</v>
      </c>
      <c r="F4734" s="27" t="s">
        <v>9</v>
      </c>
      <c r="G4734" s="94" t="s">
        <v>15</v>
      </c>
      <c r="H4734" s="32" t="s">
        <v>24691</v>
      </c>
    </row>
    <row r="4735" spans="1:8" ht="17.25" customHeight="1">
      <c r="A4735" s="68" t="s">
        <v>22</v>
      </c>
      <c r="B4735" s="94" t="s">
        <v>9349</v>
      </c>
      <c r="C4735" s="94" t="s">
        <v>17120</v>
      </c>
      <c r="D4735" s="32" t="s">
        <v>18170</v>
      </c>
      <c r="E4735" s="107">
        <v>31.166666666666668</v>
      </c>
      <c r="F4735" s="27" t="s">
        <v>9</v>
      </c>
      <c r="G4735" s="94" t="s">
        <v>15</v>
      </c>
      <c r="H4735" s="32" t="s">
        <v>24692</v>
      </c>
    </row>
    <row r="4736" spans="1:8" ht="17.25" customHeight="1">
      <c r="A4736" s="68" t="s">
        <v>22</v>
      </c>
      <c r="B4736" s="94" t="s">
        <v>9349</v>
      </c>
      <c r="C4736" s="94" t="s">
        <v>17120</v>
      </c>
      <c r="D4736" s="32" t="s">
        <v>18171</v>
      </c>
      <c r="E4736" s="107">
        <v>32.43333333333333</v>
      </c>
      <c r="F4736" s="27" t="s">
        <v>9</v>
      </c>
      <c r="G4736" s="94" t="s">
        <v>15</v>
      </c>
      <c r="H4736" s="32" t="s">
        <v>24693</v>
      </c>
    </row>
    <row r="4737" spans="1:8" ht="17.25" customHeight="1">
      <c r="A4737" s="68" t="s">
        <v>22</v>
      </c>
      <c r="B4737" s="94" t="s">
        <v>9349</v>
      </c>
      <c r="C4737" s="94" t="s">
        <v>17120</v>
      </c>
      <c r="D4737" s="32" t="s">
        <v>18172</v>
      </c>
      <c r="E4737" s="107">
        <v>24.75</v>
      </c>
      <c r="F4737" s="27" t="s">
        <v>9</v>
      </c>
      <c r="G4737" s="94" t="s">
        <v>15</v>
      </c>
      <c r="H4737" s="32" t="s">
        <v>24694</v>
      </c>
    </row>
    <row r="4738" spans="1:8" ht="17.25" customHeight="1">
      <c r="A4738" s="68" t="s">
        <v>22</v>
      </c>
      <c r="B4738" s="94" t="s">
        <v>9349</v>
      </c>
      <c r="C4738" s="94" t="s">
        <v>17120</v>
      </c>
      <c r="D4738" s="32" t="s">
        <v>18173</v>
      </c>
      <c r="E4738" s="107">
        <v>29.666666666666668</v>
      </c>
      <c r="F4738" s="27" t="s">
        <v>9</v>
      </c>
      <c r="G4738" s="94" t="s">
        <v>15</v>
      </c>
      <c r="H4738" s="32" t="s">
        <v>24695</v>
      </c>
    </row>
    <row r="4739" spans="1:8" ht="17.25" customHeight="1">
      <c r="A4739" s="68" t="s">
        <v>29</v>
      </c>
      <c r="B4739" s="94" t="s">
        <v>9371</v>
      </c>
      <c r="C4739" s="94" t="s">
        <v>17121</v>
      </c>
      <c r="D4739" s="32" t="s">
        <v>18174</v>
      </c>
      <c r="E4739" s="107">
        <v>25.416666666666668</v>
      </c>
      <c r="F4739" s="27" t="s">
        <v>9</v>
      </c>
      <c r="G4739" s="94" t="s">
        <v>15</v>
      </c>
      <c r="H4739" s="32" t="s">
        <v>24696</v>
      </c>
    </row>
    <row r="4740" spans="1:8" ht="17.25" customHeight="1">
      <c r="A4740" s="68" t="s">
        <v>29</v>
      </c>
      <c r="B4740" s="94" t="s">
        <v>9371</v>
      </c>
      <c r="C4740" s="94" t="s">
        <v>17121</v>
      </c>
      <c r="D4740" s="32" t="s">
        <v>18175</v>
      </c>
      <c r="E4740" s="107">
        <v>31.216666666666665</v>
      </c>
      <c r="F4740" s="27" t="s">
        <v>9</v>
      </c>
      <c r="G4740" s="94" t="s">
        <v>15</v>
      </c>
      <c r="H4740" s="32" t="s">
        <v>24697</v>
      </c>
    </row>
    <row r="4741" spans="1:8" ht="17.25" customHeight="1">
      <c r="A4741" s="68" t="s">
        <v>29</v>
      </c>
      <c r="B4741" s="94" t="s">
        <v>9371</v>
      </c>
      <c r="C4741" s="94" t="s">
        <v>17121</v>
      </c>
      <c r="D4741" s="32" t="s">
        <v>18176</v>
      </c>
      <c r="E4741" s="107">
        <v>25.9</v>
      </c>
      <c r="F4741" s="27" t="s">
        <v>9</v>
      </c>
      <c r="G4741" s="94" t="s">
        <v>15</v>
      </c>
      <c r="H4741" s="32" t="s">
        <v>24698</v>
      </c>
    </row>
    <row r="4742" spans="1:8" ht="17.25" customHeight="1">
      <c r="A4742" s="68" t="s">
        <v>29</v>
      </c>
      <c r="B4742" s="94" t="s">
        <v>9371</v>
      </c>
      <c r="C4742" s="94" t="s">
        <v>17121</v>
      </c>
      <c r="D4742" s="32" t="s">
        <v>18177</v>
      </c>
      <c r="E4742" s="107">
        <v>28.05</v>
      </c>
      <c r="F4742" s="27" t="s">
        <v>9</v>
      </c>
      <c r="G4742" s="94" t="s">
        <v>15</v>
      </c>
      <c r="H4742" s="32" t="s">
        <v>24699</v>
      </c>
    </row>
    <row r="4743" spans="1:8" ht="17.25" customHeight="1">
      <c r="A4743" s="68" t="s">
        <v>29</v>
      </c>
      <c r="B4743" s="94" t="s">
        <v>9371</v>
      </c>
      <c r="C4743" s="94" t="s">
        <v>17121</v>
      </c>
      <c r="D4743" s="32" t="s">
        <v>18178</v>
      </c>
      <c r="E4743" s="107">
        <v>30.15</v>
      </c>
      <c r="F4743" s="27" t="s">
        <v>9</v>
      </c>
      <c r="G4743" s="94" t="s">
        <v>15</v>
      </c>
      <c r="H4743" s="32" t="s">
        <v>24700</v>
      </c>
    </row>
    <row r="4744" spans="1:8" ht="17.25" customHeight="1">
      <c r="A4744" s="68" t="s">
        <v>29</v>
      </c>
      <c r="B4744" s="94" t="s">
        <v>9371</v>
      </c>
      <c r="C4744" s="94" t="s">
        <v>17121</v>
      </c>
      <c r="D4744" s="32" t="s">
        <v>18179</v>
      </c>
      <c r="E4744" s="107">
        <v>32.016666666666666</v>
      </c>
      <c r="F4744" s="27" t="s">
        <v>9</v>
      </c>
      <c r="G4744" s="94" t="s">
        <v>15</v>
      </c>
      <c r="H4744" s="32" t="s">
        <v>24701</v>
      </c>
    </row>
    <row r="4745" spans="1:8" ht="17.25" customHeight="1">
      <c r="A4745" s="68" t="s">
        <v>29</v>
      </c>
      <c r="B4745" s="94" t="s">
        <v>9371</v>
      </c>
      <c r="C4745" s="94" t="s">
        <v>17121</v>
      </c>
      <c r="D4745" s="32" t="s">
        <v>18180</v>
      </c>
      <c r="E4745" s="107">
        <v>29.983333333333334</v>
      </c>
      <c r="F4745" s="27" t="s">
        <v>9</v>
      </c>
      <c r="G4745" s="94" t="s">
        <v>15</v>
      </c>
      <c r="H4745" s="32" t="s">
        <v>24702</v>
      </c>
    </row>
    <row r="4746" spans="1:8" ht="17.25" customHeight="1">
      <c r="A4746" s="68" t="s">
        <v>29</v>
      </c>
      <c r="B4746" s="94" t="s">
        <v>9371</v>
      </c>
      <c r="C4746" s="94" t="s">
        <v>17121</v>
      </c>
      <c r="D4746" s="32" t="s">
        <v>18181</v>
      </c>
      <c r="E4746" s="107">
        <v>35.516666666666666</v>
      </c>
      <c r="F4746" s="27" t="s">
        <v>9</v>
      </c>
      <c r="G4746" s="94" t="s">
        <v>15</v>
      </c>
      <c r="H4746" s="32" t="s">
        <v>24703</v>
      </c>
    </row>
    <row r="4747" spans="1:8" ht="17.25" customHeight="1">
      <c r="A4747" s="68" t="s">
        <v>29</v>
      </c>
      <c r="B4747" s="94" t="s">
        <v>9371</v>
      </c>
      <c r="C4747" s="94" t="s">
        <v>17121</v>
      </c>
      <c r="D4747" s="32" t="s">
        <v>18182</v>
      </c>
      <c r="E4747" s="107">
        <v>31.383333333333333</v>
      </c>
      <c r="F4747" s="27" t="s">
        <v>9</v>
      </c>
      <c r="G4747" s="94" t="s">
        <v>15</v>
      </c>
      <c r="H4747" s="32" t="s">
        <v>24704</v>
      </c>
    </row>
    <row r="4748" spans="1:8" ht="17.25" customHeight="1">
      <c r="A4748" s="68" t="s">
        <v>29</v>
      </c>
      <c r="B4748" s="94" t="s">
        <v>9371</v>
      </c>
      <c r="C4748" s="94" t="s">
        <v>17121</v>
      </c>
      <c r="D4748" s="32" t="s">
        <v>18183</v>
      </c>
      <c r="E4748" s="107">
        <v>34.633333333333333</v>
      </c>
      <c r="F4748" s="27" t="s">
        <v>9</v>
      </c>
      <c r="G4748" s="94" t="s">
        <v>15</v>
      </c>
      <c r="H4748" s="32" t="s">
        <v>24705</v>
      </c>
    </row>
    <row r="4749" spans="1:8" ht="17.25" customHeight="1">
      <c r="A4749" s="68" t="s">
        <v>29</v>
      </c>
      <c r="B4749" s="94" t="s">
        <v>9371</v>
      </c>
      <c r="C4749" s="94" t="s">
        <v>17121</v>
      </c>
      <c r="D4749" s="32" t="s">
        <v>18184</v>
      </c>
      <c r="E4749" s="107">
        <v>35.416666666666664</v>
      </c>
      <c r="F4749" s="27" t="s">
        <v>9</v>
      </c>
      <c r="G4749" s="94" t="s">
        <v>15</v>
      </c>
      <c r="H4749" s="32" t="s">
        <v>24706</v>
      </c>
    </row>
    <row r="4750" spans="1:8" ht="17.25" customHeight="1">
      <c r="A4750" s="68" t="s">
        <v>29</v>
      </c>
      <c r="B4750" s="94" t="s">
        <v>9371</v>
      </c>
      <c r="C4750" s="94" t="s">
        <v>17121</v>
      </c>
      <c r="D4750" s="32" t="s">
        <v>18185</v>
      </c>
      <c r="E4750" s="107">
        <v>28.683333333333334</v>
      </c>
      <c r="F4750" s="27" t="s">
        <v>9</v>
      </c>
      <c r="G4750" s="94" t="s">
        <v>15</v>
      </c>
      <c r="H4750" s="32" t="s">
        <v>24707</v>
      </c>
    </row>
    <row r="4751" spans="1:8" ht="17.25" customHeight="1">
      <c r="A4751" s="68" t="s">
        <v>29</v>
      </c>
      <c r="B4751" s="94" t="s">
        <v>9371</v>
      </c>
      <c r="C4751" s="94" t="s">
        <v>17121</v>
      </c>
      <c r="D4751" s="32" t="s">
        <v>18186</v>
      </c>
      <c r="E4751" s="107">
        <v>26.85</v>
      </c>
      <c r="F4751" s="27" t="s">
        <v>9</v>
      </c>
      <c r="G4751" s="94" t="s">
        <v>15</v>
      </c>
      <c r="H4751" s="32" t="s">
        <v>24708</v>
      </c>
    </row>
    <row r="4752" spans="1:8" ht="17.25" customHeight="1">
      <c r="A4752" s="68" t="s">
        <v>29</v>
      </c>
      <c r="B4752" s="94" t="s">
        <v>9371</v>
      </c>
      <c r="C4752" s="94" t="s">
        <v>17121</v>
      </c>
      <c r="D4752" s="32" t="s">
        <v>18187</v>
      </c>
      <c r="E4752" s="107">
        <v>31.7</v>
      </c>
      <c r="F4752" s="27" t="s">
        <v>9</v>
      </c>
      <c r="G4752" s="94" t="s">
        <v>15</v>
      </c>
      <c r="H4752" s="32" t="s">
        <v>24709</v>
      </c>
    </row>
    <row r="4753" spans="1:8" ht="17.25" customHeight="1">
      <c r="A4753" s="68" t="s">
        <v>29</v>
      </c>
      <c r="B4753" s="94" t="s">
        <v>9371</v>
      </c>
      <c r="C4753" s="94" t="s">
        <v>17121</v>
      </c>
      <c r="D4753" s="32" t="s">
        <v>18188</v>
      </c>
      <c r="E4753" s="107">
        <v>30.7</v>
      </c>
      <c r="F4753" s="27" t="s">
        <v>9</v>
      </c>
      <c r="G4753" s="94" t="s">
        <v>15</v>
      </c>
      <c r="H4753" s="32" t="s">
        <v>24710</v>
      </c>
    </row>
    <row r="4754" spans="1:8" ht="17.25" customHeight="1">
      <c r="A4754" s="68" t="s">
        <v>29</v>
      </c>
      <c r="B4754" s="94" t="s">
        <v>9371</v>
      </c>
      <c r="C4754" s="94" t="s">
        <v>17121</v>
      </c>
      <c r="D4754" s="32" t="s">
        <v>18189</v>
      </c>
      <c r="E4754" s="107">
        <v>24.866666666666667</v>
      </c>
      <c r="F4754" s="27" t="s">
        <v>9</v>
      </c>
      <c r="G4754" s="94" t="s">
        <v>15</v>
      </c>
      <c r="H4754" s="32" t="s">
        <v>24711</v>
      </c>
    </row>
    <row r="4755" spans="1:8" ht="17.25" customHeight="1">
      <c r="A4755" s="68" t="s">
        <v>29</v>
      </c>
      <c r="B4755" s="94" t="s">
        <v>9371</v>
      </c>
      <c r="C4755" s="94" t="s">
        <v>17121</v>
      </c>
      <c r="D4755" s="32" t="s">
        <v>18190</v>
      </c>
      <c r="E4755" s="107">
        <v>27.366666666666667</v>
      </c>
      <c r="F4755" s="27" t="s">
        <v>9</v>
      </c>
      <c r="G4755" s="94" t="s">
        <v>15</v>
      </c>
      <c r="H4755" s="32" t="s">
        <v>24712</v>
      </c>
    </row>
    <row r="4756" spans="1:8" ht="17.25" customHeight="1">
      <c r="A4756" s="68" t="s">
        <v>29</v>
      </c>
      <c r="B4756" s="94" t="s">
        <v>9371</v>
      </c>
      <c r="C4756" s="94" t="s">
        <v>17121</v>
      </c>
      <c r="D4756" s="32" t="s">
        <v>18191</v>
      </c>
      <c r="E4756" s="107">
        <v>30.9</v>
      </c>
      <c r="F4756" s="27" t="s">
        <v>9</v>
      </c>
      <c r="G4756" s="94" t="s">
        <v>15</v>
      </c>
      <c r="H4756" s="32" t="s">
        <v>24713</v>
      </c>
    </row>
    <row r="4757" spans="1:8" ht="17.25" customHeight="1">
      <c r="A4757" s="68" t="s">
        <v>29</v>
      </c>
      <c r="B4757" s="94" t="s">
        <v>9371</v>
      </c>
      <c r="C4757" s="94" t="s">
        <v>17121</v>
      </c>
      <c r="D4757" s="32" t="s">
        <v>18192</v>
      </c>
      <c r="E4757" s="107">
        <v>31.2</v>
      </c>
      <c r="F4757" s="27" t="s">
        <v>9</v>
      </c>
      <c r="G4757" s="94" t="s">
        <v>15</v>
      </c>
      <c r="H4757" s="32" t="s">
        <v>24714</v>
      </c>
    </row>
    <row r="4758" spans="1:8" ht="17.25" customHeight="1">
      <c r="A4758" s="68" t="s">
        <v>29</v>
      </c>
      <c r="B4758" s="94" t="s">
        <v>9371</v>
      </c>
      <c r="C4758" s="94" t="s">
        <v>17121</v>
      </c>
      <c r="D4758" s="32" t="s">
        <v>18193</v>
      </c>
      <c r="E4758" s="107">
        <v>48.8</v>
      </c>
      <c r="F4758" s="27" t="s">
        <v>9</v>
      </c>
      <c r="G4758" s="94" t="s">
        <v>15</v>
      </c>
      <c r="H4758" s="32" t="s">
        <v>24715</v>
      </c>
    </row>
    <row r="4759" spans="1:8" ht="17.25" customHeight="1">
      <c r="A4759" s="68" t="s">
        <v>29</v>
      </c>
      <c r="B4759" s="94" t="s">
        <v>9371</v>
      </c>
      <c r="C4759" s="94" t="s">
        <v>17121</v>
      </c>
      <c r="D4759" s="32" t="s">
        <v>18194</v>
      </c>
      <c r="E4759" s="107">
        <v>27.55</v>
      </c>
      <c r="F4759" s="27" t="s">
        <v>9</v>
      </c>
      <c r="G4759" s="94" t="s">
        <v>15</v>
      </c>
      <c r="H4759" s="32" t="s">
        <v>24716</v>
      </c>
    </row>
    <row r="4760" spans="1:8" ht="17.25" customHeight="1">
      <c r="A4760" s="68" t="s">
        <v>29</v>
      </c>
      <c r="B4760" s="94" t="s">
        <v>9371</v>
      </c>
      <c r="C4760" s="94" t="s">
        <v>17121</v>
      </c>
      <c r="D4760" s="32" t="s">
        <v>18195</v>
      </c>
      <c r="E4760" s="107">
        <v>26.65</v>
      </c>
      <c r="F4760" s="27" t="s">
        <v>9</v>
      </c>
      <c r="G4760" s="94" t="s">
        <v>15</v>
      </c>
      <c r="H4760" s="32" t="s">
        <v>24717</v>
      </c>
    </row>
    <row r="4761" spans="1:8" ht="17.25" customHeight="1">
      <c r="A4761" s="68" t="s">
        <v>29</v>
      </c>
      <c r="B4761" s="94" t="s">
        <v>9371</v>
      </c>
      <c r="C4761" s="94" t="s">
        <v>17121</v>
      </c>
      <c r="D4761" s="32" t="s">
        <v>18196</v>
      </c>
      <c r="E4761" s="107">
        <v>25.266666666666666</v>
      </c>
      <c r="F4761" s="27" t="s">
        <v>9</v>
      </c>
      <c r="G4761" s="94" t="s">
        <v>15</v>
      </c>
      <c r="H4761" s="32" t="s">
        <v>24718</v>
      </c>
    </row>
    <row r="4762" spans="1:8" ht="17.25" customHeight="1">
      <c r="A4762" s="68" t="s">
        <v>29</v>
      </c>
      <c r="B4762" s="94" t="s">
        <v>9371</v>
      </c>
      <c r="C4762" s="94" t="s">
        <v>17121</v>
      </c>
      <c r="D4762" s="32" t="s">
        <v>18197</v>
      </c>
      <c r="E4762" s="107">
        <v>25.516666666666666</v>
      </c>
      <c r="F4762" s="27" t="s">
        <v>9</v>
      </c>
      <c r="G4762" s="94" t="s">
        <v>15</v>
      </c>
      <c r="H4762" s="32" t="s">
        <v>24719</v>
      </c>
    </row>
    <row r="4763" spans="1:8" ht="17.25" customHeight="1">
      <c r="A4763" s="68" t="s">
        <v>29</v>
      </c>
      <c r="B4763" s="94" t="s">
        <v>9371</v>
      </c>
      <c r="C4763" s="94" t="s">
        <v>17121</v>
      </c>
      <c r="D4763" s="32" t="s">
        <v>18198</v>
      </c>
      <c r="E4763" s="107">
        <v>24.216666666666665</v>
      </c>
      <c r="F4763" s="27" t="s">
        <v>9</v>
      </c>
      <c r="G4763" s="94" t="s">
        <v>15</v>
      </c>
      <c r="H4763" s="32" t="s">
        <v>24720</v>
      </c>
    </row>
    <row r="4764" spans="1:8" ht="17.25" customHeight="1">
      <c r="A4764" s="68" t="s">
        <v>29</v>
      </c>
      <c r="B4764" s="94" t="s">
        <v>9371</v>
      </c>
      <c r="C4764" s="94" t="s">
        <v>17122</v>
      </c>
      <c r="D4764" s="32" t="s">
        <v>18199</v>
      </c>
      <c r="E4764" s="107">
        <v>28.983333333333334</v>
      </c>
      <c r="F4764" s="27" t="s">
        <v>9</v>
      </c>
      <c r="G4764" s="94" t="s">
        <v>15</v>
      </c>
      <c r="H4764" s="32" t="s">
        <v>24721</v>
      </c>
    </row>
    <row r="4765" spans="1:8" ht="17.25" customHeight="1">
      <c r="A4765" s="68" t="s">
        <v>29</v>
      </c>
      <c r="B4765" s="94" t="s">
        <v>9371</v>
      </c>
      <c r="C4765" s="94" t="s">
        <v>17122</v>
      </c>
      <c r="D4765" s="32" t="s">
        <v>18200</v>
      </c>
      <c r="E4765" s="107">
        <v>33.616666666666667</v>
      </c>
      <c r="F4765" s="27" t="s">
        <v>9</v>
      </c>
      <c r="G4765" s="94" t="s">
        <v>15</v>
      </c>
      <c r="H4765" s="32" t="s">
        <v>24722</v>
      </c>
    </row>
    <row r="4766" spans="1:8" ht="17.25" customHeight="1">
      <c r="A4766" s="68" t="s">
        <v>29</v>
      </c>
      <c r="B4766" s="94" t="s">
        <v>9371</v>
      </c>
      <c r="C4766" s="94" t="s">
        <v>17122</v>
      </c>
      <c r="D4766" s="32" t="s">
        <v>18201</v>
      </c>
      <c r="E4766" s="107">
        <v>28.833333333333332</v>
      </c>
      <c r="F4766" s="27" t="s">
        <v>9</v>
      </c>
      <c r="G4766" s="94" t="s">
        <v>15</v>
      </c>
      <c r="H4766" s="32" t="s">
        <v>24723</v>
      </c>
    </row>
    <row r="4767" spans="1:8" ht="17.25" customHeight="1">
      <c r="A4767" s="68" t="s">
        <v>29</v>
      </c>
      <c r="B4767" s="94" t="s">
        <v>9371</v>
      </c>
      <c r="C4767" s="94" t="s">
        <v>17122</v>
      </c>
      <c r="D4767" s="32" t="s">
        <v>18202</v>
      </c>
      <c r="E4767" s="107">
        <v>31.316666666666666</v>
      </c>
      <c r="F4767" s="27" t="s">
        <v>9</v>
      </c>
      <c r="G4767" s="94" t="s">
        <v>15</v>
      </c>
      <c r="H4767" s="32" t="s">
        <v>24724</v>
      </c>
    </row>
    <row r="4768" spans="1:8" ht="17.25" customHeight="1">
      <c r="A4768" s="68" t="s">
        <v>29</v>
      </c>
      <c r="B4768" s="94" t="s">
        <v>9371</v>
      </c>
      <c r="C4768" s="94" t="s">
        <v>17122</v>
      </c>
      <c r="D4768" s="32" t="s">
        <v>18203</v>
      </c>
      <c r="E4768" s="107">
        <v>26.883333333333333</v>
      </c>
      <c r="F4768" s="27" t="s">
        <v>9</v>
      </c>
      <c r="G4768" s="94" t="s">
        <v>15</v>
      </c>
      <c r="H4768" s="32" t="s">
        <v>24725</v>
      </c>
    </row>
    <row r="4769" spans="1:8" ht="17.25" customHeight="1">
      <c r="A4769" s="68" t="s">
        <v>29</v>
      </c>
      <c r="B4769" s="94" t="s">
        <v>9371</v>
      </c>
      <c r="C4769" s="94" t="s">
        <v>17122</v>
      </c>
      <c r="D4769" s="32" t="s">
        <v>18204</v>
      </c>
      <c r="E4769" s="107">
        <v>29.533333333333335</v>
      </c>
      <c r="F4769" s="27" t="s">
        <v>9</v>
      </c>
      <c r="G4769" s="94" t="s">
        <v>15</v>
      </c>
      <c r="H4769" s="32" t="s">
        <v>24726</v>
      </c>
    </row>
    <row r="4770" spans="1:8" ht="17.25" customHeight="1">
      <c r="A4770" s="68" t="s">
        <v>29</v>
      </c>
      <c r="B4770" s="94" t="s">
        <v>9371</v>
      </c>
      <c r="C4770" s="94" t="s">
        <v>17122</v>
      </c>
      <c r="D4770" s="32" t="s">
        <v>18205</v>
      </c>
      <c r="E4770" s="107">
        <v>31.05</v>
      </c>
      <c r="F4770" s="27" t="s">
        <v>9</v>
      </c>
      <c r="G4770" s="94" t="s">
        <v>15</v>
      </c>
      <c r="H4770" s="32" t="s">
        <v>24727</v>
      </c>
    </row>
    <row r="4771" spans="1:8" ht="17.25" customHeight="1">
      <c r="A4771" s="68" t="s">
        <v>29</v>
      </c>
      <c r="B4771" s="94" t="s">
        <v>9371</v>
      </c>
      <c r="C4771" s="94" t="s">
        <v>17122</v>
      </c>
      <c r="D4771" s="32" t="s">
        <v>18206</v>
      </c>
      <c r="E4771" s="107">
        <v>35.833333333333336</v>
      </c>
      <c r="F4771" s="27" t="s">
        <v>9</v>
      </c>
      <c r="G4771" s="94" t="s">
        <v>15</v>
      </c>
      <c r="H4771" s="32" t="s">
        <v>24728</v>
      </c>
    </row>
    <row r="4772" spans="1:8" ht="17.25" customHeight="1">
      <c r="A4772" s="68" t="s">
        <v>29</v>
      </c>
      <c r="B4772" s="94" t="s">
        <v>9371</v>
      </c>
      <c r="C4772" s="94" t="s">
        <v>17122</v>
      </c>
      <c r="D4772" s="32" t="s">
        <v>18207</v>
      </c>
      <c r="E4772" s="107">
        <v>28.75</v>
      </c>
      <c r="F4772" s="27" t="s">
        <v>9</v>
      </c>
      <c r="G4772" s="94" t="s">
        <v>15</v>
      </c>
      <c r="H4772" s="32" t="s">
        <v>24729</v>
      </c>
    </row>
    <row r="4773" spans="1:8" ht="17.25" customHeight="1">
      <c r="A4773" s="68" t="s">
        <v>29</v>
      </c>
      <c r="B4773" s="94" t="s">
        <v>9371</v>
      </c>
      <c r="C4773" s="94" t="s">
        <v>17122</v>
      </c>
      <c r="D4773" s="32" t="s">
        <v>18208</v>
      </c>
      <c r="E4773" s="107">
        <v>31.733333333333334</v>
      </c>
      <c r="F4773" s="27" t="s">
        <v>9</v>
      </c>
      <c r="G4773" s="94" t="s">
        <v>15</v>
      </c>
      <c r="H4773" s="32" t="s">
        <v>24730</v>
      </c>
    </row>
    <row r="4774" spans="1:8" ht="17.25" customHeight="1">
      <c r="A4774" s="68" t="s">
        <v>29</v>
      </c>
      <c r="B4774" s="94" t="s">
        <v>9371</v>
      </c>
      <c r="C4774" s="94" t="s">
        <v>17122</v>
      </c>
      <c r="D4774" s="32" t="s">
        <v>18209</v>
      </c>
      <c r="E4774" s="107">
        <v>28.95</v>
      </c>
      <c r="F4774" s="27" t="s">
        <v>9</v>
      </c>
      <c r="G4774" s="94" t="s">
        <v>15</v>
      </c>
      <c r="H4774" s="32" t="s">
        <v>24731</v>
      </c>
    </row>
    <row r="4775" spans="1:8" ht="17.25" customHeight="1">
      <c r="A4775" s="68" t="s">
        <v>29</v>
      </c>
      <c r="B4775" s="94" t="s">
        <v>9371</v>
      </c>
      <c r="C4775" s="94" t="s">
        <v>17122</v>
      </c>
      <c r="D4775" s="32" t="s">
        <v>18210</v>
      </c>
      <c r="E4775" s="107">
        <v>31.15</v>
      </c>
      <c r="F4775" s="27" t="s">
        <v>9</v>
      </c>
      <c r="G4775" s="94" t="s">
        <v>15</v>
      </c>
      <c r="H4775" s="32" t="s">
        <v>24732</v>
      </c>
    </row>
    <row r="4776" spans="1:8" ht="17.25" customHeight="1">
      <c r="A4776" s="68" t="s">
        <v>29</v>
      </c>
      <c r="B4776" s="94" t="s">
        <v>9371</v>
      </c>
      <c r="C4776" s="94" t="s">
        <v>17122</v>
      </c>
      <c r="D4776" s="32" t="s">
        <v>18211</v>
      </c>
      <c r="E4776" s="107">
        <v>29.833333333333332</v>
      </c>
      <c r="F4776" s="27" t="s">
        <v>9</v>
      </c>
      <c r="G4776" s="94" t="s">
        <v>15</v>
      </c>
      <c r="H4776" s="32" t="s">
        <v>24733</v>
      </c>
    </row>
    <row r="4777" spans="1:8" ht="17.25" customHeight="1">
      <c r="A4777" s="68" t="s">
        <v>29</v>
      </c>
      <c r="B4777" s="94" t="s">
        <v>9371</v>
      </c>
      <c r="C4777" s="94" t="s">
        <v>17122</v>
      </c>
      <c r="D4777" s="32" t="s">
        <v>18212</v>
      </c>
      <c r="E4777" s="107">
        <v>32.4</v>
      </c>
      <c r="F4777" s="27" t="s">
        <v>9</v>
      </c>
      <c r="G4777" s="94" t="s">
        <v>15</v>
      </c>
      <c r="H4777" s="32" t="s">
        <v>24734</v>
      </c>
    </row>
    <row r="4778" spans="1:8" ht="17.25" customHeight="1">
      <c r="A4778" s="68" t="s">
        <v>29</v>
      </c>
      <c r="B4778" s="94" t="s">
        <v>9371</v>
      </c>
      <c r="C4778" s="94" t="s">
        <v>17122</v>
      </c>
      <c r="D4778" s="32" t="s">
        <v>18213</v>
      </c>
      <c r="E4778" s="107">
        <v>30.583333333333332</v>
      </c>
      <c r="F4778" s="27" t="s">
        <v>9</v>
      </c>
      <c r="G4778" s="94" t="s">
        <v>15</v>
      </c>
      <c r="H4778" s="32" t="s">
        <v>24735</v>
      </c>
    </row>
    <row r="4779" spans="1:8" ht="17.25" customHeight="1">
      <c r="A4779" s="68" t="s">
        <v>29</v>
      </c>
      <c r="B4779" s="94" t="s">
        <v>9371</v>
      </c>
      <c r="C4779" s="94" t="s">
        <v>17122</v>
      </c>
      <c r="D4779" s="32" t="s">
        <v>18214</v>
      </c>
      <c r="E4779" s="107">
        <v>31.4</v>
      </c>
      <c r="F4779" s="27" t="s">
        <v>9</v>
      </c>
      <c r="G4779" s="94" t="s">
        <v>15</v>
      </c>
      <c r="H4779" s="32" t="s">
        <v>24736</v>
      </c>
    </row>
    <row r="4780" spans="1:8" ht="17.25" customHeight="1">
      <c r="A4780" s="68" t="s">
        <v>29</v>
      </c>
      <c r="B4780" s="94" t="s">
        <v>9371</v>
      </c>
      <c r="C4780" s="94" t="s">
        <v>17122</v>
      </c>
      <c r="D4780" s="32" t="s">
        <v>18215</v>
      </c>
      <c r="E4780" s="107">
        <v>30.35</v>
      </c>
      <c r="F4780" s="27" t="s">
        <v>9</v>
      </c>
      <c r="G4780" s="94" t="s">
        <v>15</v>
      </c>
      <c r="H4780" s="32" t="s">
        <v>24737</v>
      </c>
    </row>
    <row r="4781" spans="1:8" ht="17.25" customHeight="1">
      <c r="A4781" s="68" t="s">
        <v>29</v>
      </c>
      <c r="B4781" s="94" t="s">
        <v>9371</v>
      </c>
      <c r="C4781" s="94" t="s">
        <v>17122</v>
      </c>
      <c r="D4781" s="32" t="s">
        <v>18216</v>
      </c>
      <c r="E4781" s="107">
        <v>52.95</v>
      </c>
      <c r="F4781" s="27" t="s">
        <v>9</v>
      </c>
      <c r="G4781" s="94" t="s">
        <v>15</v>
      </c>
      <c r="H4781" s="32" t="s">
        <v>24738</v>
      </c>
    </row>
    <row r="4782" spans="1:8" ht="17.25" customHeight="1">
      <c r="A4782" s="68" t="s">
        <v>29</v>
      </c>
      <c r="B4782" s="94" t="s">
        <v>9371</v>
      </c>
      <c r="C4782" s="94" t="s">
        <v>17122</v>
      </c>
      <c r="D4782" s="32" t="s">
        <v>18217</v>
      </c>
      <c r="E4782" s="107">
        <v>37.333333333333336</v>
      </c>
      <c r="F4782" s="27" t="s">
        <v>9</v>
      </c>
      <c r="G4782" s="94" t="s">
        <v>15</v>
      </c>
      <c r="H4782" s="32" t="s">
        <v>24739</v>
      </c>
    </row>
    <row r="4783" spans="1:8" ht="17.25" customHeight="1">
      <c r="A4783" s="68" t="s">
        <v>29</v>
      </c>
      <c r="B4783" s="94" t="s">
        <v>9371</v>
      </c>
      <c r="C4783" s="94" t="s">
        <v>17122</v>
      </c>
      <c r="D4783" s="32" t="s">
        <v>18218</v>
      </c>
      <c r="E4783" s="107">
        <v>36.18333333333333</v>
      </c>
      <c r="F4783" s="27" t="s">
        <v>9</v>
      </c>
      <c r="G4783" s="94" t="s">
        <v>15</v>
      </c>
      <c r="H4783" s="32" t="s">
        <v>24740</v>
      </c>
    </row>
    <row r="4784" spans="1:8" ht="17.25" customHeight="1">
      <c r="A4784" s="68" t="s">
        <v>29</v>
      </c>
      <c r="B4784" s="94" t="s">
        <v>9371</v>
      </c>
      <c r="C4784" s="94" t="s">
        <v>17122</v>
      </c>
      <c r="D4784" s="32" t="s">
        <v>18219</v>
      </c>
      <c r="E4784" s="107">
        <v>28.333333333333332</v>
      </c>
      <c r="F4784" s="27" t="s">
        <v>9</v>
      </c>
      <c r="G4784" s="94" t="s">
        <v>15</v>
      </c>
      <c r="H4784" s="32" t="s">
        <v>24741</v>
      </c>
    </row>
    <row r="4785" spans="1:8" ht="17.25" customHeight="1">
      <c r="A4785" s="68" t="s">
        <v>29</v>
      </c>
      <c r="B4785" s="94" t="s">
        <v>9371</v>
      </c>
      <c r="C4785" s="94" t="s">
        <v>17122</v>
      </c>
      <c r="D4785" s="32" t="s">
        <v>18220</v>
      </c>
      <c r="E4785" s="107">
        <v>36.4</v>
      </c>
      <c r="F4785" s="27" t="s">
        <v>9</v>
      </c>
      <c r="G4785" s="94" t="s">
        <v>15</v>
      </c>
      <c r="H4785" s="32" t="s">
        <v>24742</v>
      </c>
    </row>
    <row r="4786" spans="1:8" ht="17.25" customHeight="1">
      <c r="A4786" s="68" t="s">
        <v>29</v>
      </c>
      <c r="B4786" s="94" t="s">
        <v>9371</v>
      </c>
      <c r="C4786" s="94" t="s">
        <v>17122</v>
      </c>
      <c r="D4786" s="32" t="s">
        <v>18221</v>
      </c>
      <c r="E4786" s="107">
        <v>32.6</v>
      </c>
      <c r="F4786" s="27" t="s">
        <v>9</v>
      </c>
      <c r="G4786" s="94" t="s">
        <v>15</v>
      </c>
      <c r="H4786" s="32" t="s">
        <v>24743</v>
      </c>
    </row>
    <row r="4787" spans="1:8" ht="17.25" customHeight="1">
      <c r="A4787" s="68" t="s">
        <v>29</v>
      </c>
      <c r="B4787" s="94" t="s">
        <v>9371</v>
      </c>
      <c r="C4787" s="94" t="s">
        <v>17122</v>
      </c>
      <c r="D4787" s="32" t="s">
        <v>18222</v>
      </c>
      <c r="E4787" s="107">
        <v>28.633333333333333</v>
      </c>
      <c r="F4787" s="27" t="s">
        <v>9</v>
      </c>
      <c r="G4787" s="94" t="s">
        <v>15</v>
      </c>
      <c r="H4787" s="32" t="s">
        <v>24744</v>
      </c>
    </row>
    <row r="4788" spans="1:8" ht="17.25" customHeight="1">
      <c r="A4788" s="68" t="s">
        <v>29</v>
      </c>
      <c r="B4788" s="94" t="s">
        <v>9371</v>
      </c>
      <c r="C4788" s="94" t="s">
        <v>17122</v>
      </c>
      <c r="D4788" s="32" t="s">
        <v>18223</v>
      </c>
      <c r="E4788" s="107">
        <v>32.4</v>
      </c>
      <c r="F4788" s="27" t="s">
        <v>9</v>
      </c>
      <c r="G4788" s="94" t="s">
        <v>15</v>
      </c>
      <c r="H4788" s="32" t="s">
        <v>24745</v>
      </c>
    </row>
    <row r="4789" spans="1:8" ht="17.25" customHeight="1">
      <c r="A4789" s="68" t="s">
        <v>29</v>
      </c>
      <c r="B4789" s="94" t="s">
        <v>9371</v>
      </c>
      <c r="C4789" s="94" t="s">
        <v>17122</v>
      </c>
      <c r="D4789" s="32" t="s">
        <v>18224</v>
      </c>
      <c r="E4789" s="107">
        <v>30.933333333333334</v>
      </c>
      <c r="F4789" s="27" t="s">
        <v>9</v>
      </c>
      <c r="G4789" s="94" t="s">
        <v>15</v>
      </c>
      <c r="H4789" s="32" t="s">
        <v>24746</v>
      </c>
    </row>
    <row r="4790" spans="1:8" ht="17.25" customHeight="1">
      <c r="A4790" s="68" t="s">
        <v>29</v>
      </c>
      <c r="B4790" s="94" t="s">
        <v>9371</v>
      </c>
      <c r="C4790" s="94" t="s">
        <v>17122</v>
      </c>
      <c r="D4790" s="32" t="s">
        <v>18225</v>
      </c>
      <c r="E4790" s="107">
        <v>50.31666666666667</v>
      </c>
      <c r="F4790" s="27" t="s">
        <v>9</v>
      </c>
      <c r="G4790" s="94" t="s">
        <v>15</v>
      </c>
      <c r="H4790" s="32" t="s">
        <v>24747</v>
      </c>
    </row>
    <row r="4791" spans="1:8" ht="17.25" customHeight="1">
      <c r="A4791" s="68" t="s">
        <v>29</v>
      </c>
      <c r="B4791" s="94" t="s">
        <v>9371</v>
      </c>
      <c r="C4791" s="94" t="s">
        <v>17122</v>
      </c>
      <c r="D4791" s="32" t="s">
        <v>18226</v>
      </c>
      <c r="E4791" s="107">
        <v>36.216666666666669</v>
      </c>
      <c r="F4791" s="27" t="s">
        <v>9</v>
      </c>
      <c r="G4791" s="94" t="s">
        <v>15</v>
      </c>
      <c r="H4791" s="32" t="s">
        <v>24748</v>
      </c>
    </row>
    <row r="4792" spans="1:8" ht="17.25" customHeight="1">
      <c r="A4792" s="68" t="s">
        <v>29</v>
      </c>
      <c r="B4792" s="94" t="s">
        <v>9371</v>
      </c>
      <c r="C4792" s="94" t="s">
        <v>17122</v>
      </c>
      <c r="D4792" s="32" t="s">
        <v>18227</v>
      </c>
      <c r="E4792" s="107">
        <v>27.65</v>
      </c>
      <c r="F4792" s="27" t="s">
        <v>9</v>
      </c>
      <c r="G4792" s="94" t="s">
        <v>15</v>
      </c>
      <c r="H4792" s="32" t="s">
        <v>24749</v>
      </c>
    </row>
    <row r="4793" spans="1:8" ht="17.25" customHeight="1">
      <c r="A4793" s="68" t="s">
        <v>29</v>
      </c>
      <c r="B4793" s="94" t="s">
        <v>9371</v>
      </c>
      <c r="C4793" s="94" t="s">
        <v>17122</v>
      </c>
      <c r="D4793" s="32" t="s">
        <v>18228</v>
      </c>
      <c r="E4793" s="107">
        <v>30.9</v>
      </c>
      <c r="F4793" s="27" t="s">
        <v>9</v>
      </c>
      <c r="G4793" s="94" t="s">
        <v>15</v>
      </c>
      <c r="H4793" s="32" t="s">
        <v>24750</v>
      </c>
    </row>
    <row r="4794" spans="1:8" ht="17.25" customHeight="1">
      <c r="A4794" s="68" t="s">
        <v>29</v>
      </c>
      <c r="B4794" s="94" t="s">
        <v>9371</v>
      </c>
      <c r="C4794" s="94" t="s">
        <v>17122</v>
      </c>
      <c r="D4794" s="32" t="s">
        <v>18229</v>
      </c>
      <c r="E4794" s="107">
        <v>29.766666666666666</v>
      </c>
      <c r="F4794" s="27" t="s">
        <v>9</v>
      </c>
      <c r="G4794" s="94" t="s">
        <v>15</v>
      </c>
      <c r="H4794" s="32" t="s">
        <v>24751</v>
      </c>
    </row>
    <row r="4795" spans="1:8" ht="17.25" customHeight="1">
      <c r="A4795" s="68" t="s">
        <v>29</v>
      </c>
      <c r="B4795" s="94" t="s">
        <v>9371</v>
      </c>
      <c r="C4795" s="94" t="s">
        <v>17122</v>
      </c>
      <c r="D4795" s="32" t="s">
        <v>18230</v>
      </c>
      <c r="E4795" s="107">
        <v>30.466666666666665</v>
      </c>
      <c r="F4795" s="27" t="s">
        <v>9</v>
      </c>
      <c r="G4795" s="94" t="s">
        <v>15</v>
      </c>
      <c r="H4795" s="32" t="s">
        <v>24752</v>
      </c>
    </row>
    <row r="4796" spans="1:8" ht="17.25" customHeight="1">
      <c r="A4796" s="68" t="s">
        <v>29</v>
      </c>
      <c r="B4796" s="94" t="s">
        <v>9371</v>
      </c>
      <c r="C4796" s="94" t="s">
        <v>17122</v>
      </c>
      <c r="D4796" s="32" t="s">
        <v>18231</v>
      </c>
      <c r="E4796" s="107">
        <v>31.133333333333333</v>
      </c>
      <c r="F4796" s="27" t="s">
        <v>9</v>
      </c>
      <c r="G4796" s="94" t="s">
        <v>15</v>
      </c>
      <c r="H4796" s="32" t="s">
        <v>24753</v>
      </c>
    </row>
    <row r="4797" spans="1:8" ht="17.25" customHeight="1">
      <c r="A4797" s="68" t="s">
        <v>29</v>
      </c>
      <c r="B4797" s="94" t="s">
        <v>9371</v>
      </c>
      <c r="C4797" s="94" t="s">
        <v>17122</v>
      </c>
      <c r="D4797" s="32" t="s">
        <v>18232</v>
      </c>
      <c r="E4797" s="107">
        <v>31.233333333333334</v>
      </c>
      <c r="F4797" s="27" t="s">
        <v>9</v>
      </c>
      <c r="G4797" s="94" t="s">
        <v>15</v>
      </c>
      <c r="H4797" s="32" t="s">
        <v>24754</v>
      </c>
    </row>
    <row r="4798" spans="1:8" ht="17.25" customHeight="1">
      <c r="A4798" s="68" t="s">
        <v>29</v>
      </c>
      <c r="B4798" s="94" t="s">
        <v>9371</v>
      </c>
      <c r="C4798" s="94" t="s">
        <v>17122</v>
      </c>
      <c r="D4798" s="32" t="s">
        <v>18233</v>
      </c>
      <c r="E4798" s="107">
        <v>36.116666666666667</v>
      </c>
      <c r="F4798" s="27" t="s">
        <v>9</v>
      </c>
      <c r="G4798" s="94" t="s">
        <v>15</v>
      </c>
      <c r="H4798" s="32" t="s">
        <v>24755</v>
      </c>
    </row>
    <row r="4799" spans="1:8" ht="17.25" customHeight="1">
      <c r="A4799" s="68" t="s">
        <v>29</v>
      </c>
      <c r="B4799" s="94" t="s">
        <v>9371</v>
      </c>
      <c r="C4799" s="94" t="s">
        <v>17122</v>
      </c>
      <c r="D4799" s="32" t="s">
        <v>18234</v>
      </c>
      <c r="E4799" s="107">
        <v>38.083333333333336</v>
      </c>
      <c r="F4799" s="27" t="s">
        <v>9</v>
      </c>
      <c r="G4799" s="94" t="s">
        <v>15</v>
      </c>
      <c r="H4799" s="32" t="s">
        <v>24756</v>
      </c>
    </row>
    <row r="4800" spans="1:8" ht="17.25" customHeight="1">
      <c r="A4800" s="68" t="s">
        <v>29</v>
      </c>
      <c r="B4800" s="94" t="s">
        <v>9371</v>
      </c>
      <c r="C4800" s="94" t="s">
        <v>17122</v>
      </c>
      <c r="D4800" s="32" t="s">
        <v>18235</v>
      </c>
      <c r="E4800" s="107">
        <v>36.416666666666664</v>
      </c>
      <c r="F4800" s="27" t="s">
        <v>9</v>
      </c>
      <c r="G4800" s="94" t="s">
        <v>15</v>
      </c>
      <c r="H4800" s="32" t="s">
        <v>24757</v>
      </c>
    </row>
    <row r="4801" spans="1:8" ht="17.25" customHeight="1">
      <c r="A4801" s="68" t="s">
        <v>29</v>
      </c>
      <c r="B4801" s="94" t="s">
        <v>9371</v>
      </c>
      <c r="C4801" s="94" t="s">
        <v>17122</v>
      </c>
      <c r="D4801" s="32" t="s">
        <v>18236</v>
      </c>
      <c r="E4801" s="107">
        <v>27.366666666666667</v>
      </c>
      <c r="F4801" s="27" t="s">
        <v>9</v>
      </c>
      <c r="G4801" s="94" t="s">
        <v>15</v>
      </c>
      <c r="H4801" s="32" t="s">
        <v>24758</v>
      </c>
    </row>
    <row r="4802" spans="1:8" ht="17.25" customHeight="1">
      <c r="A4802" s="68" t="s">
        <v>29</v>
      </c>
      <c r="B4802" s="94" t="s">
        <v>9371</v>
      </c>
      <c r="C4802" s="94" t="s">
        <v>17122</v>
      </c>
      <c r="D4802" s="32" t="s">
        <v>18237</v>
      </c>
      <c r="E4802" s="107">
        <v>41.18333333333333</v>
      </c>
      <c r="F4802" s="27" t="s">
        <v>9</v>
      </c>
      <c r="G4802" s="94" t="s">
        <v>15</v>
      </c>
      <c r="H4802" s="32" t="s">
        <v>24759</v>
      </c>
    </row>
    <row r="4803" spans="1:8" ht="17.25" customHeight="1">
      <c r="A4803" s="68" t="s">
        <v>29</v>
      </c>
      <c r="B4803" s="94" t="s">
        <v>9371</v>
      </c>
      <c r="C4803" s="94" t="s">
        <v>17122</v>
      </c>
      <c r="D4803" s="32" t="s">
        <v>18238</v>
      </c>
      <c r="E4803" s="107">
        <v>33.983333333333334</v>
      </c>
      <c r="F4803" s="27" t="s">
        <v>9</v>
      </c>
      <c r="G4803" s="94" t="s">
        <v>15</v>
      </c>
      <c r="H4803" s="32" t="s">
        <v>24760</v>
      </c>
    </row>
    <row r="4804" spans="1:8" ht="17.25" customHeight="1">
      <c r="A4804" s="68" t="s">
        <v>29</v>
      </c>
      <c r="B4804" s="94" t="s">
        <v>9371</v>
      </c>
      <c r="C4804" s="94" t="s">
        <v>17122</v>
      </c>
      <c r="D4804" s="32" t="s">
        <v>18239</v>
      </c>
      <c r="E4804" s="107">
        <v>37.68333333333333</v>
      </c>
      <c r="F4804" s="27" t="s">
        <v>9</v>
      </c>
      <c r="G4804" s="94" t="s">
        <v>15</v>
      </c>
      <c r="H4804" s="32" t="s">
        <v>24761</v>
      </c>
    </row>
    <row r="4805" spans="1:8" ht="17.25" customHeight="1">
      <c r="A4805" s="68" t="s">
        <v>29</v>
      </c>
      <c r="B4805" s="94" t="s">
        <v>9371</v>
      </c>
      <c r="C4805" s="94" t="s">
        <v>17122</v>
      </c>
      <c r="D4805" s="32" t="s">
        <v>18240</v>
      </c>
      <c r="E4805" s="107">
        <v>49.466666666666669</v>
      </c>
      <c r="F4805" s="27" t="s">
        <v>9</v>
      </c>
      <c r="G4805" s="94" t="s">
        <v>15</v>
      </c>
      <c r="H4805" s="32" t="s">
        <v>24762</v>
      </c>
    </row>
    <row r="4806" spans="1:8" ht="17.25" customHeight="1">
      <c r="A4806" s="68" t="s">
        <v>29</v>
      </c>
      <c r="B4806" s="94" t="s">
        <v>9371</v>
      </c>
      <c r="C4806" s="94" t="s">
        <v>17122</v>
      </c>
      <c r="D4806" s="32" t="s">
        <v>18241</v>
      </c>
      <c r="E4806" s="107">
        <v>24.25</v>
      </c>
      <c r="F4806" s="27" t="s">
        <v>9</v>
      </c>
      <c r="G4806" s="94" t="s">
        <v>15</v>
      </c>
      <c r="H4806" s="32" t="s">
        <v>24763</v>
      </c>
    </row>
    <row r="4807" spans="1:8" ht="17.25" customHeight="1">
      <c r="A4807" s="68" t="s">
        <v>29</v>
      </c>
      <c r="B4807" s="94" t="s">
        <v>9371</v>
      </c>
      <c r="C4807" s="94" t="s">
        <v>17122</v>
      </c>
      <c r="D4807" s="32" t="s">
        <v>18242</v>
      </c>
      <c r="E4807" s="107">
        <v>24.166666666666668</v>
      </c>
      <c r="F4807" s="27" t="s">
        <v>9</v>
      </c>
      <c r="G4807" s="94" t="s">
        <v>15</v>
      </c>
      <c r="H4807" s="32" t="s">
        <v>24764</v>
      </c>
    </row>
    <row r="4808" spans="1:8" ht="17.25" customHeight="1">
      <c r="A4808" s="68" t="s">
        <v>29</v>
      </c>
      <c r="B4808" s="94" t="s">
        <v>9371</v>
      </c>
      <c r="C4808" s="94" t="s">
        <v>17122</v>
      </c>
      <c r="D4808" s="32" t="s">
        <v>18243</v>
      </c>
      <c r="E4808" s="107">
        <v>26.9</v>
      </c>
      <c r="F4808" s="27" t="s">
        <v>9</v>
      </c>
      <c r="G4808" s="94" t="s">
        <v>15</v>
      </c>
      <c r="H4808" s="32" t="s">
        <v>24765</v>
      </c>
    </row>
    <row r="4809" spans="1:8" ht="17.25" customHeight="1">
      <c r="A4809" s="68" t="s">
        <v>29</v>
      </c>
      <c r="B4809" s="94" t="s">
        <v>9371</v>
      </c>
      <c r="C4809" s="94" t="s">
        <v>17122</v>
      </c>
      <c r="D4809" s="32" t="s">
        <v>18244</v>
      </c>
      <c r="E4809" s="107">
        <v>31.616666666666667</v>
      </c>
      <c r="F4809" s="27" t="s">
        <v>9</v>
      </c>
      <c r="G4809" s="94" t="s">
        <v>15</v>
      </c>
      <c r="H4809" s="32" t="s">
        <v>24766</v>
      </c>
    </row>
    <row r="4810" spans="1:8" ht="17.25" customHeight="1">
      <c r="A4810" s="68" t="s">
        <v>29</v>
      </c>
      <c r="B4810" s="94" t="s">
        <v>9371</v>
      </c>
      <c r="C4810" s="94" t="s">
        <v>17122</v>
      </c>
      <c r="D4810" s="32" t="s">
        <v>18245</v>
      </c>
      <c r="E4810" s="107">
        <v>29.533333333333335</v>
      </c>
      <c r="F4810" s="27" t="s">
        <v>9</v>
      </c>
      <c r="G4810" s="94" t="s">
        <v>15</v>
      </c>
      <c r="H4810" s="32" t="s">
        <v>24767</v>
      </c>
    </row>
    <row r="4811" spans="1:8" ht="17.25" customHeight="1">
      <c r="A4811" s="68" t="s">
        <v>29</v>
      </c>
      <c r="B4811" s="94" t="s">
        <v>9371</v>
      </c>
      <c r="C4811" s="94" t="s">
        <v>17122</v>
      </c>
      <c r="D4811" s="32" t="s">
        <v>18246</v>
      </c>
      <c r="E4811" s="107">
        <v>35.533333333333331</v>
      </c>
      <c r="F4811" s="27" t="s">
        <v>9</v>
      </c>
      <c r="G4811" s="94" t="s">
        <v>15</v>
      </c>
      <c r="H4811" s="32" t="s">
        <v>24768</v>
      </c>
    </row>
    <row r="4812" spans="1:8" ht="17.25" customHeight="1">
      <c r="A4812" s="68" t="s">
        <v>29</v>
      </c>
      <c r="B4812" s="94" t="s">
        <v>9371</v>
      </c>
      <c r="C4812" s="94" t="s">
        <v>17122</v>
      </c>
      <c r="D4812" s="32" t="s">
        <v>18247</v>
      </c>
      <c r="E4812" s="107">
        <v>34.733333333333334</v>
      </c>
      <c r="F4812" s="27" t="s">
        <v>9</v>
      </c>
      <c r="G4812" s="94" t="s">
        <v>15</v>
      </c>
      <c r="H4812" s="32" t="s">
        <v>24769</v>
      </c>
    </row>
    <row r="4813" spans="1:8" ht="17.25" customHeight="1">
      <c r="A4813" s="68" t="s">
        <v>29</v>
      </c>
      <c r="B4813" s="94" t="s">
        <v>9371</v>
      </c>
      <c r="C4813" s="94" t="s">
        <v>17122</v>
      </c>
      <c r="D4813" s="32" t="s">
        <v>18248</v>
      </c>
      <c r="E4813" s="107">
        <v>45.866666666666667</v>
      </c>
      <c r="F4813" s="27" t="s">
        <v>9</v>
      </c>
      <c r="G4813" s="94" t="s">
        <v>15</v>
      </c>
      <c r="H4813" s="32" t="s">
        <v>24770</v>
      </c>
    </row>
    <row r="4814" spans="1:8" ht="17.25" customHeight="1">
      <c r="A4814" s="68" t="s">
        <v>29</v>
      </c>
      <c r="B4814" s="94" t="s">
        <v>9371</v>
      </c>
      <c r="C4814" s="94" t="s">
        <v>17122</v>
      </c>
      <c r="D4814" s="32" t="s">
        <v>18249</v>
      </c>
      <c r="E4814" s="107">
        <v>37.200000000000003</v>
      </c>
      <c r="F4814" s="27" t="s">
        <v>9</v>
      </c>
      <c r="G4814" s="94" t="s">
        <v>15</v>
      </c>
      <c r="H4814" s="32" t="s">
        <v>24771</v>
      </c>
    </row>
    <row r="4815" spans="1:8" ht="17.25" customHeight="1">
      <c r="A4815" s="68" t="s">
        <v>29</v>
      </c>
      <c r="B4815" s="94" t="s">
        <v>9371</v>
      </c>
      <c r="C4815" s="94" t="s">
        <v>17122</v>
      </c>
      <c r="D4815" s="32" t="s">
        <v>18250</v>
      </c>
      <c r="E4815" s="107">
        <v>29.4</v>
      </c>
      <c r="F4815" s="27" t="s">
        <v>9</v>
      </c>
      <c r="G4815" s="94" t="s">
        <v>15</v>
      </c>
      <c r="H4815" s="32" t="s">
        <v>24772</v>
      </c>
    </row>
    <row r="4816" spans="1:8" ht="17.25" customHeight="1">
      <c r="A4816" s="68" t="s">
        <v>29</v>
      </c>
      <c r="B4816" s="94" t="s">
        <v>9371</v>
      </c>
      <c r="C4816" s="94" t="s">
        <v>17122</v>
      </c>
      <c r="D4816" s="32" t="s">
        <v>18251</v>
      </c>
      <c r="E4816" s="107">
        <v>32.283333333333331</v>
      </c>
      <c r="F4816" s="27" t="s">
        <v>9</v>
      </c>
      <c r="G4816" s="94" t="s">
        <v>15</v>
      </c>
      <c r="H4816" s="32" t="s">
        <v>24773</v>
      </c>
    </row>
    <row r="4817" spans="1:8" ht="17.25" customHeight="1">
      <c r="A4817" s="68" t="s">
        <v>29</v>
      </c>
      <c r="B4817" s="94" t="s">
        <v>9371</v>
      </c>
      <c r="C4817" s="94" t="s">
        <v>17122</v>
      </c>
      <c r="D4817" s="32" t="s">
        <v>18252</v>
      </c>
      <c r="E4817" s="107">
        <v>30.766666666666666</v>
      </c>
      <c r="F4817" s="27" t="s">
        <v>9</v>
      </c>
      <c r="G4817" s="94" t="s">
        <v>15</v>
      </c>
      <c r="H4817" s="32" t="s">
        <v>24774</v>
      </c>
    </row>
    <row r="4818" spans="1:8" ht="17.25" customHeight="1">
      <c r="A4818" s="68" t="s">
        <v>29</v>
      </c>
      <c r="B4818" s="94" t="s">
        <v>9371</v>
      </c>
      <c r="C4818" s="94" t="s">
        <v>17122</v>
      </c>
      <c r="D4818" s="32" t="s">
        <v>18253</v>
      </c>
      <c r="E4818" s="107">
        <v>33.5</v>
      </c>
      <c r="F4818" s="27" t="s">
        <v>9</v>
      </c>
      <c r="G4818" s="94" t="s">
        <v>15</v>
      </c>
      <c r="H4818" s="32" t="s">
        <v>24775</v>
      </c>
    </row>
    <row r="4819" spans="1:8" ht="17.25" customHeight="1">
      <c r="A4819" s="68" t="s">
        <v>29</v>
      </c>
      <c r="B4819" s="94" t="s">
        <v>9371</v>
      </c>
      <c r="C4819" s="94" t="s">
        <v>17122</v>
      </c>
      <c r="D4819" s="32" t="s">
        <v>18254</v>
      </c>
      <c r="E4819" s="107">
        <v>38.483333333333334</v>
      </c>
      <c r="F4819" s="27" t="s">
        <v>9</v>
      </c>
      <c r="G4819" s="94" t="s">
        <v>15</v>
      </c>
      <c r="H4819" s="32" t="s">
        <v>24776</v>
      </c>
    </row>
    <row r="4820" spans="1:8" ht="17.25" customHeight="1">
      <c r="A4820" s="68" t="s">
        <v>29</v>
      </c>
      <c r="B4820" s="94" t="s">
        <v>9371</v>
      </c>
      <c r="C4820" s="94" t="s">
        <v>17122</v>
      </c>
      <c r="D4820" s="32" t="s">
        <v>18255</v>
      </c>
      <c r="E4820" s="107">
        <v>48.366666666666667</v>
      </c>
      <c r="F4820" s="27" t="s">
        <v>9</v>
      </c>
      <c r="G4820" s="94" t="s">
        <v>15</v>
      </c>
      <c r="H4820" s="32" t="s">
        <v>24777</v>
      </c>
    </row>
    <row r="4821" spans="1:8" ht="17.25" customHeight="1">
      <c r="A4821" s="68" t="s">
        <v>29</v>
      </c>
      <c r="B4821" s="94" t="s">
        <v>9371</v>
      </c>
      <c r="C4821" s="94" t="s">
        <v>17122</v>
      </c>
      <c r="D4821" s="32" t="s">
        <v>18256</v>
      </c>
      <c r="E4821" s="107">
        <v>35.18333333333333</v>
      </c>
      <c r="F4821" s="27" t="s">
        <v>9</v>
      </c>
      <c r="G4821" s="94" t="s">
        <v>15</v>
      </c>
      <c r="H4821" s="32" t="s">
        <v>24778</v>
      </c>
    </row>
    <row r="4822" spans="1:8" ht="17.25" customHeight="1">
      <c r="A4822" s="68" t="s">
        <v>29</v>
      </c>
      <c r="B4822" s="94" t="s">
        <v>9371</v>
      </c>
      <c r="C4822" s="94" t="s">
        <v>17122</v>
      </c>
      <c r="D4822" s="32" t="s">
        <v>18257</v>
      </c>
      <c r="E4822" s="107">
        <v>42.8</v>
      </c>
      <c r="F4822" s="27" t="s">
        <v>9</v>
      </c>
      <c r="G4822" s="94" t="s">
        <v>15</v>
      </c>
      <c r="H4822" s="32" t="s">
        <v>24779</v>
      </c>
    </row>
    <row r="4823" spans="1:8" ht="17.25" customHeight="1">
      <c r="A4823" s="68" t="s">
        <v>29</v>
      </c>
      <c r="B4823" s="94" t="s">
        <v>9371</v>
      </c>
      <c r="C4823" s="94" t="s">
        <v>17122</v>
      </c>
      <c r="D4823" s="32" t="s">
        <v>18258</v>
      </c>
      <c r="E4823" s="107">
        <v>36.383333333333333</v>
      </c>
      <c r="F4823" s="27" t="s">
        <v>9</v>
      </c>
      <c r="G4823" s="94" t="s">
        <v>15</v>
      </c>
      <c r="H4823" s="32" t="s">
        <v>24780</v>
      </c>
    </row>
    <row r="4824" spans="1:8" ht="17.25" customHeight="1">
      <c r="A4824" s="68" t="s">
        <v>29</v>
      </c>
      <c r="B4824" s="94" t="s">
        <v>9371</v>
      </c>
      <c r="C4824" s="94" t="s">
        <v>17122</v>
      </c>
      <c r="D4824" s="32" t="s">
        <v>18259</v>
      </c>
      <c r="E4824" s="107">
        <v>35.166666666666664</v>
      </c>
      <c r="F4824" s="27" t="s">
        <v>9</v>
      </c>
      <c r="G4824" s="94" t="s">
        <v>15</v>
      </c>
      <c r="H4824" s="32" t="s">
        <v>24781</v>
      </c>
    </row>
    <row r="4825" spans="1:8" ht="17.25" customHeight="1">
      <c r="A4825" s="68" t="s">
        <v>29</v>
      </c>
      <c r="B4825" s="94" t="s">
        <v>9371</v>
      </c>
      <c r="C4825" s="94" t="s">
        <v>17122</v>
      </c>
      <c r="D4825" s="32" t="s">
        <v>18260</v>
      </c>
      <c r="E4825" s="107">
        <v>35.333333333333336</v>
      </c>
      <c r="F4825" s="27" t="s">
        <v>9</v>
      </c>
      <c r="G4825" s="94" t="s">
        <v>15</v>
      </c>
      <c r="H4825" s="32" t="s">
        <v>24782</v>
      </c>
    </row>
    <row r="4826" spans="1:8" ht="17.25" customHeight="1">
      <c r="A4826" s="68" t="s">
        <v>29</v>
      </c>
      <c r="B4826" s="94" t="s">
        <v>9371</v>
      </c>
      <c r="C4826" s="94" t="s">
        <v>17122</v>
      </c>
      <c r="D4826" s="32" t="s">
        <v>18261</v>
      </c>
      <c r="E4826" s="107">
        <v>30.466666666666665</v>
      </c>
      <c r="F4826" s="27" t="s">
        <v>9</v>
      </c>
      <c r="G4826" s="94" t="s">
        <v>15</v>
      </c>
      <c r="H4826" s="32" t="s">
        <v>24783</v>
      </c>
    </row>
    <row r="4827" spans="1:8" ht="17.25" customHeight="1">
      <c r="A4827" s="68" t="s">
        <v>29</v>
      </c>
      <c r="B4827" s="94" t="s">
        <v>9371</v>
      </c>
      <c r="C4827" s="94" t="s">
        <v>17122</v>
      </c>
      <c r="D4827" s="32" t="s">
        <v>18262</v>
      </c>
      <c r="E4827" s="107">
        <v>27.266666666666666</v>
      </c>
      <c r="F4827" s="27" t="s">
        <v>9</v>
      </c>
      <c r="G4827" s="94" t="s">
        <v>15</v>
      </c>
      <c r="H4827" s="32" t="s">
        <v>24784</v>
      </c>
    </row>
    <row r="4828" spans="1:8" ht="17.25" customHeight="1">
      <c r="A4828" s="68" t="s">
        <v>29</v>
      </c>
      <c r="B4828" s="94" t="s">
        <v>9371</v>
      </c>
      <c r="C4828" s="94" t="s">
        <v>17122</v>
      </c>
      <c r="D4828" s="32" t="s">
        <v>18263</v>
      </c>
      <c r="E4828" s="107">
        <v>31.483333333333334</v>
      </c>
      <c r="F4828" s="27" t="s">
        <v>9</v>
      </c>
      <c r="G4828" s="94" t="s">
        <v>15</v>
      </c>
      <c r="H4828" s="32" t="s">
        <v>24785</v>
      </c>
    </row>
    <row r="4829" spans="1:8" ht="17.25" customHeight="1">
      <c r="A4829" s="68" t="s">
        <v>29</v>
      </c>
      <c r="B4829" s="94" t="s">
        <v>9371</v>
      </c>
      <c r="C4829" s="94" t="s">
        <v>17122</v>
      </c>
      <c r="D4829" s="32" t="s">
        <v>18264</v>
      </c>
      <c r="E4829" s="107">
        <v>27.983333333333334</v>
      </c>
      <c r="F4829" s="27" t="s">
        <v>9</v>
      </c>
      <c r="G4829" s="94" t="s">
        <v>15</v>
      </c>
      <c r="H4829" s="32" t="s">
        <v>24786</v>
      </c>
    </row>
    <row r="4830" spans="1:8" ht="17.25" customHeight="1">
      <c r="A4830" s="68" t="s">
        <v>29</v>
      </c>
      <c r="B4830" s="94" t="s">
        <v>9371</v>
      </c>
      <c r="C4830" s="94" t="s">
        <v>17122</v>
      </c>
      <c r="D4830" s="32" t="s">
        <v>18265</v>
      </c>
      <c r="E4830" s="107">
        <v>29.6</v>
      </c>
      <c r="F4830" s="27" t="s">
        <v>9</v>
      </c>
      <c r="G4830" s="94" t="s">
        <v>15</v>
      </c>
      <c r="H4830" s="32" t="s">
        <v>24787</v>
      </c>
    </row>
    <row r="4831" spans="1:8" ht="17.25" customHeight="1">
      <c r="A4831" s="68" t="s">
        <v>29</v>
      </c>
      <c r="B4831" s="94" t="s">
        <v>9371</v>
      </c>
      <c r="C4831" s="94" t="s">
        <v>17122</v>
      </c>
      <c r="D4831" s="32" t="s">
        <v>18266</v>
      </c>
      <c r="E4831" s="107">
        <v>23.416666666666668</v>
      </c>
      <c r="F4831" s="27" t="s">
        <v>9</v>
      </c>
      <c r="G4831" s="94" t="s">
        <v>15</v>
      </c>
      <c r="H4831" s="32" t="s">
        <v>24788</v>
      </c>
    </row>
    <row r="4832" spans="1:8" ht="17.25" customHeight="1">
      <c r="A4832" s="68" t="s">
        <v>29</v>
      </c>
      <c r="B4832" s="94" t="s">
        <v>9371</v>
      </c>
      <c r="C4832" s="94" t="s">
        <v>17122</v>
      </c>
      <c r="D4832" s="32" t="s">
        <v>18267</v>
      </c>
      <c r="E4832" s="107">
        <v>27.733333333333334</v>
      </c>
      <c r="F4832" s="27" t="s">
        <v>9</v>
      </c>
      <c r="G4832" s="94" t="s">
        <v>15</v>
      </c>
      <c r="H4832" s="32" t="s">
        <v>24789</v>
      </c>
    </row>
    <row r="4833" spans="1:8" ht="17.25" customHeight="1">
      <c r="A4833" s="68" t="s">
        <v>29</v>
      </c>
      <c r="B4833" s="94" t="s">
        <v>9371</v>
      </c>
      <c r="C4833" s="94" t="s">
        <v>17122</v>
      </c>
      <c r="D4833" s="32" t="s">
        <v>18268</v>
      </c>
      <c r="E4833" s="107">
        <v>25.8</v>
      </c>
      <c r="F4833" s="27" t="s">
        <v>9</v>
      </c>
      <c r="G4833" s="94" t="s">
        <v>15</v>
      </c>
      <c r="H4833" s="32" t="s">
        <v>24284</v>
      </c>
    </row>
    <row r="4834" spans="1:8" ht="17.25" customHeight="1">
      <c r="A4834" s="68" t="s">
        <v>29</v>
      </c>
      <c r="B4834" s="94" t="s">
        <v>9371</v>
      </c>
      <c r="C4834" s="94" t="s">
        <v>17122</v>
      </c>
      <c r="D4834" s="32" t="s">
        <v>18269</v>
      </c>
      <c r="E4834" s="107">
        <v>28.233333333333334</v>
      </c>
      <c r="F4834" s="27" t="s">
        <v>9</v>
      </c>
      <c r="G4834" s="94" t="s">
        <v>15</v>
      </c>
      <c r="H4834" s="32" t="s">
        <v>24286</v>
      </c>
    </row>
    <row r="4835" spans="1:8" ht="17.25" customHeight="1">
      <c r="A4835" s="68" t="s">
        <v>29</v>
      </c>
      <c r="B4835" s="94" t="s">
        <v>9371</v>
      </c>
      <c r="C4835" s="94" t="s">
        <v>17122</v>
      </c>
      <c r="D4835" s="32" t="s">
        <v>18270</v>
      </c>
      <c r="E4835" s="107">
        <v>25.916666666666668</v>
      </c>
      <c r="F4835" s="27" t="s">
        <v>9</v>
      </c>
      <c r="G4835" s="94" t="s">
        <v>15</v>
      </c>
      <c r="H4835" s="32" t="s">
        <v>24287</v>
      </c>
    </row>
    <row r="4836" spans="1:8" ht="17.25" customHeight="1">
      <c r="A4836" s="68" t="s">
        <v>29</v>
      </c>
      <c r="B4836" s="94" t="s">
        <v>9371</v>
      </c>
      <c r="C4836" s="94" t="s">
        <v>17122</v>
      </c>
      <c r="D4836" s="32" t="s">
        <v>18271</v>
      </c>
      <c r="E4836" s="107">
        <v>28.35</v>
      </c>
      <c r="F4836" s="27" t="s">
        <v>9</v>
      </c>
      <c r="G4836" s="94" t="s">
        <v>15</v>
      </c>
      <c r="H4836" s="32" t="s">
        <v>24790</v>
      </c>
    </row>
    <row r="4837" spans="1:8" ht="17.25" customHeight="1">
      <c r="A4837" s="68" t="s">
        <v>29</v>
      </c>
      <c r="B4837" s="94" t="s">
        <v>9371</v>
      </c>
      <c r="C4837" s="94" t="s">
        <v>17122</v>
      </c>
      <c r="D4837" s="32" t="s">
        <v>18272</v>
      </c>
      <c r="E4837" s="107">
        <v>28.7</v>
      </c>
      <c r="F4837" s="27" t="s">
        <v>9</v>
      </c>
      <c r="G4837" s="94" t="s">
        <v>15</v>
      </c>
      <c r="H4837" s="32" t="s">
        <v>24791</v>
      </c>
    </row>
    <row r="4838" spans="1:8" ht="17.25" customHeight="1">
      <c r="A4838" s="68" t="s">
        <v>29</v>
      </c>
      <c r="B4838" s="94" t="s">
        <v>9371</v>
      </c>
      <c r="C4838" s="94" t="s">
        <v>17122</v>
      </c>
      <c r="D4838" s="32" t="s">
        <v>18273</v>
      </c>
      <c r="E4838" s="107">
        <v>26.566666666666666</v>
      </c>
      <c r="F4838" s="27" t="s">
        <v>9</v>
      </c>
      <c r="G4838" s="94" t="s">
        <v>15</v>
      </c>
      <c r="H4838" s="32" t="s">
        <v>24792</v>
      </c>
    </row>
    <row r="4839" spans="1:8" ht="17.25" customHeight="1">
      <c r="A4839" s="68" t="s">
        <v>29</v>
      </c>
      <c r="B4839" s="94" t="s">
        <v>9371</v>
      </c>
      <c r="C4839" s="94" t="s">
        <v>17122</v>
      </c>
      <c r="D4839" s="32" t="s">
        <v>18274</v>
      </c>
      <c r="E4839" s="107">
        <v>24.816666666666666</v>
      </c>
      <c r="F4839" s="27" t="s">
        <v>9</v>
      </c>
      <c r="G4839" s="94" t="s">
        <v>15</v>
      </c>
      <c r="H4839" s="32" t="s">
        <v>24793</v>
      </c>
    </row>
    <row r="4840" spans="1:8" ht="17.25" customHeight="1">
      <c r="A4840" s="68" t="s">
        <v>29</v>
      </c>
      <c r="B4840" s="94" t="s">
        <v>9371</v>
      </c>
      <c r="C4840" s="94" t="s">
        <v>17122</v>
      </c>
      <c r="D4840" s="32" t="s">
        <v>18275</v>
      </c>
      <c r="E4840" s="107">
        <v>25.066666666666666</v>
      </c>
      <c r="F4840" s="27" t="s">
        <v>9</v>
      </c>
      <c r="G4840" s="94" t="s">
        <v>15</v>
      </c>
      <c r="H4840" s="32" t="s">
        <v>24794</v>
      </c>
    </row>
    <row r="4841" spans="1:8" ht="17.25" customHeight="1">
      <c r="A4841" s="68" t="s">
        <v>29</v>
      </c>
      <c r="B4841" s="94" t="s">
        <v>9371</v>
      </c>
      <c r="C4841" s="94" t="s">
        <v>17122</v>
      </c>
      <c r="D4841" s="32" t="s">
        <v>18276</v>
      </c>
      <c r="E4841" s="107">
        <v>6.95</v>
      </c>
      <c r="F4841" s="27" t="s">
        <v>9</v>
      </c>
      <c r="G4841" s="94" t="s">
        <v>15</v>
      </c>
      <c r="H4841" s="32" t="s">
        <v>24795</v>
      </c>
    </row>
    <row r="4842" spans="1:8" ht="17.25" customHeight="1">
      <c r="A4842" s="68" t="s">
        <v>29</v>
      </c>
      <c r="B4842" s="94" t="s">
        <v>9371</v>
      </c>
      <c r="C4842" s="94" t="s">
        <v>17122</v>
      </c>
      <c r="D4842" s="32" t="s">
        <v>18277</v>
      </c>
      <c r="E4842" s="107">
        <v>53.95</v>
      </c>
      <c r="F4842" s="27" t="s">
        <v>9</v>
      </c>
      <c r="G4842" s="94" t="s">
        <v>15</v>
      </c>
      <c r="H4842" s="32" t="s">
        <v>24796</v>
      </c>
    </row>
    <row r="4843" spans="1:8" ht="17.25" customHeight="1">
      <c r="A4843" s="68" t="s">
        <v>29</v>
      </c>
      <c r="B4843" s="94" t="s">
        <v>9371</v>
      </c>
      <c r="C4843" s="94" t="s">
        <v>17122</v>
      </c>
      <c r="D4843" s="32" t="s">
        <v>18278</v>
      </c>
      <c r="E4843" s="107">
        <v>57.516666666666666</v>
      </c>
      <c r="F4843" s="27" t="s">
        <v>9</v>
      </c>
      <c r="G4843" s="94" t="s">
        <v>15</v>
      </c>
      <c r="H4843" s="32" t="s">
        <v>24797</v>
      </c>
    </row>
    <row r="4844" spans="1:8" ht="17.25" customHeight="1">
      <c r="A4844" s="68" t="s">
        <v>29</v>
      </c>
      <c r="B4844" s="94" t="s">
        <v>9371</v>
      </c>
      <c r="C4844" s="94" t="s">
        <v>17122</v>
      </c>
      <c r="D4844" s="32" t="s">
        <v>18279</v>
      </c>
      <c r="E4844" s="107">
        <v>51.35</v>
      </c>
      <c r="F4844" s="27" t="s">
        <v>9</v>
      </c>
      <c r="G4844" s="94" t="s">
        <v>15</v>
      </c>
      <c r="H4844" s="32" t="s">
        <v>24283</v>
      </c>
    </row>
    <row r="4845" spans="1:8" ht="17.25" customHeight="1">
      <c r="A4845" s="68" t="s">
        <v>29</v>
      </c>
      <c r="B4845" s="94" t="s">
        <v>9371</v>
      </c>
      <c r="C4845" s="94" t="s">
        <v>17122</v>
      </c>
      <c r="D4845" s="32" t="s">
        <v>18280</v>
      </c>
      <c r="E4845" s="107">
        <v>52.733333333333334</v>
      </c>
      <c r="F4845" s="27" t="s">
        <v>9</v>
      </c>
      <c r="G4845" s="94" t="s">
        <v>15</v>
      </c>
      <c r="H4845" s="32" t="s">
        <v>24798</v>
      </c>
    </row>
    <row r="4846" spans="1:8" ht="17.25" customHeight="1">
      <c r="A4846" s="68" t="s">
        <v>29</v>
      </c>
      <c r="B4846" s="94" t="s">
        <v>9371</v>
      </c>
      <c r="C4846" s="94" t="s">
        <v>17122</v>
      </c>
      <c r="D4846" s="32" t="s">
        <v>18281</v>
      </c>
      <c r="E4846" s="107">
        <v>44.93333333333333</v>
      </c>
      <c r="F4846" s="27" t="s">
        <v>9</v>
      </c>
      <c r="G4846" s="94" t="s">
        <v>15</v>
      </c>
      <c r="H4846" s="32" t="s">
        <v>24799</v>
      </c>
    </row>
    <row r="4847" spans="1:8" ht="17.25" customHeight="1">
      <c r="A4847" s="68" t="s">
        <v>29</v>
      </c>
      <c r="B4847" s="94" t="s">
        <v>9371</v>
      </c>
      <c r="C4847" s="94" t="s">
        <v>17122</v>
      </c>
      <c r="D4847" s="32" t="s">
        <v>18282</v>
      </c>
      <c r="E4847" s="107">
        <v>54.25</v>
      </c>
      <c r="F4847" s="27" t="s">
        <v>9</v>
      </c>
      <c r="G4847" s="94" t="s">
        <v>15</v>
      </c>
      <c r="H4847" s="32" t="s">
        <v>24800</v>
      </c>
    </row>
    <row r="4848" spans="1:8" ht="17.25" customHeight="1">
      <c r="A4848" s="68" t="s">
        <v>29</v>
      </c>
      <c r="B4848" s="94" t="s">
        <v>9371</v>
      </c>
      <c r="C4848" s="94" t="s">
        <v>17122</v>
      </c>
      <c r="D4848" s="32" t="s">
        <v>18283</v>
      </c>
      <c r="E4848" s="107">
        <v>28.333333333333332</v>
      </c>
      <c r="F4848" s="27" t="s">
        <v>9</v>
      </c>
      <c r="G4848" s="94" t="s">
        <v>15</v>
      </c>
      <c r="H4848" s="32" t="s">
        <v>24801</v>
      </c>
    </row>
    <row r="4849" spans="1:8" ht="17.25" customHeight="1">
      <c r="A4849" s="68" t="s">
        <v>29</v>
      </c>
      <c r="B4849" s="94" t="s">
        <v>9371</v>
      </c>
      <c r="C4849" s="94" t="s">
        <v>17122</v>
      </c>
      <c r="D4849" s="32" t="s">
        <v>18284</v>
      </c>
      <c r="E4849" s="107">
        <v>42.25</v>
      </c>
      <c r="F4849" s="27" t="s">
        <v>9</v>
      </c>
      <c r="G4849" s="94" t="s">
        <v>15</v>
      </c>
      <c r="H4849" s="32" t="s">
        <v>24802</v>
      </c>
    </row>
    <row r="4850" spans="1:8" ht="17.25" customHeight="1">
      <c r="A4850" s="68" t="s">
        <v>29</v>
      </c>
      <c r="B4850" s="94" t="s">
        <v>9371</v>
      </c>
      <c r="C4850" s="94" t="s">
        <v>17122</v>
      </c>
      <c r="D4850" s="32" t="s">
        <v>18285</v>
      </c>
      <c r="E4850" s="107">
        <v>28.233333333333334</v>
      </c>
      <c r="F4850" s="27" t="s">
        <v>9</v>
      </c>
      <c r="G4850" s="94" t="s">
        <v>15</v>
      </c>
      <c r="H4850" s="32" t="s">
        <v>24803</v>
      </c>
    </row>
    <row r="4851" spans="1:8" ht="17.25" customHeight="1">
      <c r="A4851" s="68" t="s">
        <v>29</v>
      </c>
      <c r="B4851" s="94" t="s">
        <v>9371</v>
      </c>
      <c r="C4851" s="94" t="s">
        <v>17122</v>
      </c>
      <c r="D4851" s="32" t="s">
        <v>18286</v>
      </c>
      <c r="E4851" s="107">
        <v>24.083333333333332</v>
      </c>
      <c r="F4851" s="27" t="s">
        <v>9</v>
      </c>
      <c r="G4851" s="94" t="s">
        <v>15</v>
      </c>
      <c r="H4851" s="32" t="s">
        <v>24804</v>
      </c>
    </row>
    <row r="4852" spans="1:8" ht="17.25" customHeight="1">
      <c r="A4852" s="68" t="s">
        <v>29</v>
      </c>
      <c r="B4852" s="94" t="s">
        <v>9371</v>
      </c>
      <c r="C4852" s="94" t="s">
        <v>17122</v>
      </c>
      <c r="D4852" s="32" t="s">
        <v>18287</v>
      </c>
      <c r="E4852" s="107">
        <v>31.85</v>
      </c>
      <c r="F4852" s="27" t="s">
        <v>9</v>
      </c>
      <c r="G4852" s="94" t="s">
        <v>15</v>
      </c>
      <c r="H4852" s="32" t="s">
        <v>24805</v>
      </c>
    </row>
    <row r="4853" spans="1:8" ht="17.25" customHeight="1">
      <c r="A4853" s="68" t="s">
        <v>29</v>
      </c>
      <c r="B4853" s="94" t="s">
        <v>9371</v>
      </c>
      <c r="C4853" s="94" t="s">
        <v>17122</v>
      </c>
      <c r="D4853" s="32" t="s">
        <v>18288</v>
      </c>
      <c r="E4853" s="107">
        <v>31.55</v>
      </c>
      <c r="F4853" s="27" t="s">
        <v>9</v>
      </c>
      <c r="G4853" s="94" t="s">
        <v>15</v>
      </c>
      <c r="H4853" s="32" t="s">
        <v>24806</v>
      </c>
    </row>
    <row r="4854" spans="1:8" ht="17.25" customHeight="1">
      <c r="A4854" s="68" t="s">
        <v>29</v>
      </c>
      <c r="B4854" s="94" t="s">
        <v>9371</v>
      </c>
      <c r="C4854" s="94" t="s">
        <v>17122</v>
      </c>
      <c r="D4854" s="32" t="s">
        <v>18289</v>
      </c>
      <c r="E4854" s="107">
        <v>25.466666666666665</v>
      </c>
      <c r="F4854" s="27" t="s">
        <v>9</v>
      </c>
      <c r="G4854" s="94" t="s">
        <v>15</v>
      </c>
      <c r="H4854" s="32" t="s">
        <v>24807</v>
      </c>
    </row>
    <row r="4855" spans="1:8" ht="17.25" customHeight="1">
      <c r="A4855" s="68" t="s">
        <v>29</v>
      </c>
      <c r="B4855" s="94" t="s">
        <v>9371</v>
      </c>
      <c r="C4855" s="94" t="s">
        <v>17122</v>
      </c>
      <c r="D4855" s="32" t="s">
        <v>18290</v>
      </c>
      <c r="E4855" s="107">
        <v>27.1</v>
      </c>
      <c r="F4855" s="27" t="s">
        <v>9</v>
      </c>
      <c r="G4855" s="94" t="s">
        <v>15</v>
      </c>
      <c r="H4855" s="32" t="s">
        <v>24808</v>
      </c>
    </row>
    <row r="4856" spans="1:8" ht="17.25" customHeight="1">
      <c r="A4856" s="68" t="s">
        <v>29</v>
      </c>
      <c r="B4856" s="94" t="s">
        <v>9371</v>
      </c>
      <c r="C4856" s="94" t="s">
        <v>17122</v>
      </c>
      <c r="D4856" s="32" t="s">
        <v>18291</v>
      </c>
      <c r="E4856" s="107">
        <v>29.35</v>
      </c>
      <c r="F4856" s="27" t="s">
        <v>9</v>
      </c>
      <c r="G4856" s="94" t="s">
        <v>15</v>
      </c>
      <c r="H4856" s="32" t="s">
        <v>24809</v>
      </c>
    </row>
    <row r="4857" spans="1:8" ht="17.25" customHeight="1">
      <c r="A4857" s="35" t="s">
        <v>13</v>
      </c>
      <c r="B4857" s="35" t="s">
        <v>9348</v>
      </c>
      <c r="C4857" s="35" t="s">
        <v>16694</v>
      </c>
      <c r="D4857" s="100" t="s">
        <v>18292</v>
      </c>
      <c r="E4857" s="107">
        <v>29.8</v>
      </c>
      <c r="F4857" s="27" t="s">
        <v>9</v>
      </c>
      <c r="G4857" s="35" t="s">
        <v>13675</v>
      </c>
      <c r="H4857" s="100" t="s">
        <v>16622</v>
      </c>
    </row>
    <row r="4858" spans="1:8" ht="17.25" customHeight="1">
      <c r="A4858" s="68" t="s">
        <v>29</v>
      </c>
      <c r="B4858" s="94" t="s">
        <v>9371</v>
      </c>
      <c r="C4858" s="94" t="s">
        <v>17122</v>
      </c>
      <c r="D4858" s="32" t="s">
        <v>18293</v>
      </c>
      <c r="E4858" s="107">
        <v>23.166666666666668</v>
      </c>
      <c r="F4858" s="27" t="s">
        <v>9</v>
      </c>
      <c r="G4858" s="94" t="s">
        <v>15</v>
      </c>
      <c r="H4858" s="32" t="s">
        <v>24810</v>
      </c>
    </row>
    <row r="4859" spans="1:8" ht="17.25" customHeight="1">
      <c r="A4859" s="68" t="s">
        <v>29</v>
      </c>
      <c r="B4859" s="94" t="s">
        <v>9371</v>
      </c>
      <c r="C4859" s="94" t="s">
        <v>17122</v>
      </c>
      <c r="D4859" s="32" t="s">
        <v>18294</v>
      </c>
      <c r="E4859" s="107">
        <v>32.15</v>
      </c>
      <c r="F4859" s="27" t="s">
        <v>9</v>
      </c>
      <c r="G4859" s="94" t="s">
        <v>15</v>
      </c>
      <c r="H4859" s="32" t="s">
        <v>24811</v>
      </c>
    </row>
    <row r="4860" spans="1:8" ht="17.25" customHeight="1">
      <c r="A4860" s="68" t="s">
        <v>29</v>
      </c>
      <c r="B4860" s="94" t="s">
        <v>9371</v>
      </c>
      <c r="C4860" s="94" t="s">
        <v>17122</v>
      </c>
      <c r="D4860" s="32" t="s">
        <v>18295</v>
      </c>
      <c r="E4860" s="107">
        <v>45.516666666666666</v>
      </c>
      <c r="F4860" s="27" t="s">
        <v>9</v>
      </c>
      <c r="G4860" s="94" t="s">
        <v>15</v>
      </c>
      <c r="H4860" s="32" t="s">
        <v>24812</v>
      </c>
    </row>
    <row r="4861" spans="1:8" ht="17.25" customHeight="1">
      <c r="A4861" s="68" t="s">
        <v>29</v>
      </c>
      <c r="B4861" s="94" t="s">
        <v>9371</v>
      </c>
      <c r="C4861" s="94" t="s">
        <v>17122</v>
      </c>
      <c r="D4861" s="32" t="s">
        <v>18296</v>
      </c>
      <c r="E4861" s="107">
        <v>28.516666666666666</v>
      </c>
      <c r="F4861" s="27" t="s">
        <v>9</v>
      </c>
      <c r="G4861" s="94" t="s">
        <v>15</v>
      </c>
      <c r="H4861" s="32" t="s">
        <v>24813</v>
      </c>
    </row>
    <row r="4862" spans="1:8" ht="17.25" customHeight="1">
      <c r="A4862" s="68" t="s">
        <v>29</v>
      </c>
      <c r="B4862" s="94" t="s">
        <v>9371</v>
      </c>
      <c r="C4862" s="94" t="s">
        <v>17122</v>
      </c>
      <c r="D4862" s="32" t="s">
        <v>18297</v>
      </c>
      <c r="E4862" s="107">
        <v>31.833333333333332</v>
      </c>
      <c r="F4862" s="27" t="s">
        <v>9</v>
      </c>
      <c r="G4862" s="94" t="s">
        <v>15</v>
      </c>
      <c r="H4862" s="32" t="s">
        <v>24814</v>
      </c>
    </row>
    <row r="4863" spans="1:8" ht="17.25" customHeight="1">
      <c r="A4863" s="68" t="s">
        <v>29</v>
      </c>
      <c r="B4863" s="94" t="s">
        <v>9371</v>
      </c>
      <c r="C4863" s="94" t="s">
        <v>17122</v>
      </c>
      <c r="D4863" s="32" t="s">
        <v>18298</v>
      </c>
      <c r="E4863" s="107">
        <v>32.25</v>
      </c>
      <c r="F4863" s="27" t="s">
        <v>9</v>
      </c>
      <c r="G4863" s="94" t="s">
        <v>15</v>
      </c>
      <c r="H4863" s="32" t="s">
        <v>24815</v>
      </c>
    </row>
    <row r="4864" spans="1:8" ht="17.25" customHeight="1">
      <c r="A4864" s="68" t="s">
        <v>29</v>
      </c>
      <c r="B4864" s="94" t="s">
        <v>9371</v>
      </c>
      <c r="C4864" s="94" t="s">
        <v>17122</v>
      </c>
      <c r="D4864" s="32" t="s">
        <v>18299</v>
      </c>
      <c r="E4864" s="107">
        <v>30.416666666666668</v>
      </c>
      <c r="F4864" s="27" t="s">
        <v>9</v>
      </c>
      <c r="G4864" s="94" t="s">
        <v>15</v>
      </c>
      <c r="H4864" s="32" t="s">
        <v>24816</v>
      </c>
    </row>
    <row r="4865" spans="1:8" ht="17.25" customHeight="1">
      <c r="A4865" s="68" t="s">
        <v>29</v>
      </c>
      <c r="B4865" s="94" t="s">
        <v>9371</v>
      </c>
      <c r="C4865" s="94" t="s">
        <v>17122</v>
      </c>
      <c r="D4865" s="32" t="s">
        <v>18300</v>
      </c>
      <c r="E4865" s="107">
        <v>30.366666666666667</v>
      </c>
      <c r="F4865" s="27" t="s">
        <v>9</v>
      </c>
      <c r="G4865" s="94" t="s">
        <v>15</v>
      </c>
      <c r="H4865" s="32" t="s">
        <v>24817</v>
      </c>
    </row>
    <row r="4866" spans="1:8" ht="17.25" customHeight="1">
      <c r="A4866" s="68" t="s">
        <v>29</v>
      </c>
      <c r="B4866" s="94" t="s">
        <v>9371</v>
      </c>
      <c r="C4866" s="94" t="s">
        <v>17122</v>
      </c>
      <c r="D4866" s="32" t="s">
        <v>18301</v>
      </c>
      <c r="E4866" s="107">
        <v>31.233333333333334</v>
      </c>
      <c r="F4866" s="27" t="s">
        <v>9</v>
      </c>
      <c r="G4866" s="94" t="s">
        <v>15</v>
      </c>
      <c r="H4866" s="32" t="s">
        <v>24818</v>
      </c>
    </row>
    <row r="4867" spans="1:8" ht="17.25" customHeight="1">
      <c r="A4867" s="68" t="s">
        <v>29</v>
      </c>
      <c r="B4867" s="94" t="s">
        <v>9371</v>
      </c>
      <c r="C4867" s="94" t="s">
        <v>17122</v>
      </c>
      <c r="D4867" s="32" t="s">
        <v>18302</v>
      </c>
      <c r="E4867" s="107">
        <v>28.633333333333333</v>
      </c>
      <c r="F4867" s="27" t="s">
        <v>9</v>
      </c>
      <c r="G4867" s="94" t="s">
        <v>15</v>
      </c>
      <c r="H4867" s="32" t="s">
        <v>24819</v>
      </c>
    </row>
    <row r="4868" spans="1:8" ht="17.25" customHeight="1">
      <c r="A4868" s="68" t="s">
        <v>29</v>
      </c>
      <c r="B4868" s="94" t="s">
        <v>9371</v>
      </c>
      <c r="C4868" s="94" t="s">
        <v>17122</v>
      </c>
      <c r="D4868" s="32" t="s">
        <v>18303</v>
      </c>
      <c r="E4868" s="107">
        <v>28.816666666666666</v>
      </c>
      <c r="F4868" s="27" t="s">
        <v>9</v>
      </c>
      <c r="G4868" s="94" t="s">
        <v>15</v>
      </c>
      <c r="H4868" s="32" t="s">
        <v>24820</v>
      </c>
    </row>
    <row r="4869" spans="1:8" ht="17.25" customHeight="1">
      <c r="A4869" s="68" t="s">
        <v>29</v>
      </c>
      <c r="B4869" s="94" t="s">
        <v>9371</v>
      </c>
      <c r="C4869" s="94" t="s">
        <v>17122</v>
      </c>
      <c r="D4869" s="32" t="s">
        <v>18304</v>
      </c>
      <c r="E4869" s="107">
        <v>31.266666666666666</v>
      </c>
      <c r="F4869" s="27" t="s">
        <v>9</v>
      </c>
      <c r="G4869" s="94" t="s">
        <v>15</v>
      </c>
      <c r="H4869" s="32" t="s">
        <v>24821</v>
      </c>
    </row>
    <row r="4870" spans="1:8" ht="17.25" customHeight="1">
      <c r="A4870" s="68" t="s">
        <v>29</v>
      </c>
      <c r="B4870" s="94" t="s">
        <v>9371</v>
      </c>
      <c r="C4870" s="94" t="s">
        <v>17122</v>
      </c>
      <c r="D4870" s="32" t="s">
        <v>18305</v>
      </c>
      <c r="E4870" s="107">
        <v>34.516666666666666</v>
      </c>
      <c r="F4870" s="27" t="s">
        <v>9</v>
      </c>
      <c r="G4870" s="94" t="s">
        <v>15</v>
      </c>
      <c r="H4870" s="32" t="s">
        <v>24822</v>
      </c>
    </row>
    <row r="4871" spans="1:8" ht="17.25" customHeight="1">
      <c r="A4871" s="68" t="s">
        <v>29</v>
      </c>
      <c r="B4871" s="94" t="s">
        <v>9371</v>
      </c>
      <c r="C4871" s="94" t="s">
        <v>17122</v>
      </c>
      <c r="D4871" s="32" t="s">
        <v>18306</v>
      </c>
      <c r="E4871" s="107">
        <v>32.083333333333336</v>
      </c>
      <c r="F4871" s="27" t="s">
        <v>9</v>
      </c>
      <c r="G4871" s="94" t="s">
        <v>15</v>
      </c>
      <c r="H4871" s="32" t="s">
        <v>24823</v>
      </c>
    </row>
    <row r="4872" spans="1:8" ht="17.25" customHeight="1">
      <c r="A4872" s="68" t="s">
        <v>29</v>
      </c>
      <c r="B4872" s="94" t="s">
        <v>9371</v>
      </c>
      <c r="C4872" s="94" t="s">
        <v>17122</v>
      </c>
      <c r="D4872" s="32" t="s">
        <v>18307</v>
      </c>
      <c r="E4872" s="107">
        <v>29.433333333333334</v>
      </c>
      <c r="F4872" s="27" t="s">
        <v>9</v>
      </c>
      <c r="G4872" s="94" t="s">
        <v>15</v>
      </c>
      <c r="H4872" s="32" t="s">
        <v>24824</v>
      </c>
    </row>
    <row r="4873" spans="1:8" ht="17.25" customHeight="1">
      <c r="A4873" s="68" t="s">
        <v>29</v>
      </c>
      <c r="B4873" s="94" t="s">
        <v>9371</v>
      </c>
      <c r="C4873" s="94" t="s">
        <v>17122</v>
      </c>
      <c r="D4873" s="32" t="s">
        <v>18308</v>
      </c>
      <c r="E4873" s="107">
        <v>34.233333333333334</v>
      </c>
      <c r="F4873" s="27" t="s">
        <v>9</v>
      </c>
      <c r="G4873" s="94" t="s">
        <v>15</v>
      </c>
      <c r="H4873" s="32" t="s">
        <v>24825</v>
      </c>
    </row>
    <row r="4874" spans="1:8" ht="17.25" customHeight="1">
      <c r="A4874" s="68" t="s">
        <v>29</v>
      </c>
      <c r="B4874" s="94" t="s">
        <v>9371</v>
      </c>
      <c r="C4874" s="94" t="s">
        <v>17122</v>
      </c>
      <c r="D4874" s="32" t="s">
        <v>18309</v>
      </c>
      <c r="E4874" s="107">
        <v>29.683333333333334</v>
      </c>
      <c r="F4874" s="27" t="s">
        <v>9</v>
      </c>
      <c r="G4874" s="94" t="s">
        <v>15</v>
      </c>
      <c r="H4874" s="32" t="s">
        <v>24826</v>
      </c>
    </row>
    <row r="4875" spans="1:8" ht="17.25" customHeight="1">
      <c r="A4875" s="68" t="s">
        <v>29</v>
      </c>
      <c r="B4875" s="94" t="s">
        <v>9371</v>
      </c>
      <c r="C4875" s="94" t="s">
        <v>17122</v>
      </c>
      <c r="D4875" s="32" t="s">
        <v>18310</v>
      </c>
      <c r="E4875" s="107">
        <v>29.55</v>
      </c>
      <c r="F4875" s="27" t="s">
        <v>9</v>
      </c>
      <c r="G4875" s="94" t="s">
        <v>15</v>
      </c>
      <c r="H4875" s="32" t="s">
        <v>24827</v>
      </c>
    </row>
    <row r="4876" spans="1:8" ht="17.25" customHeight="1">
      <c r="A4876" s="68" t="s">
        <v>29</v>
      </c>
      <c r="B4876" s="94" t="s">
        <v>9371</v>
      </c>
      <c r="C4876" s="94" t="s">
        <v>17122</v>
      </c>
      <c r="D4876" s="32" t="s">
        <v>18311</v>
      </c>
      <c r="E4876" s="107">
        <v>37.166666666666664</v>
      </c>
      <c r="F4876" s="27" t="s">
        <v>9</v>
      </c>
      <c r="G4876" s="94" t="s">
        <v>15</v>
      </c>
      <c r="H4876" s="32" t="s">
        <v>24828</v>
      </c>
    </row>
    <row r="4877" spans="1:8" ht="17.25" customHeight="1">
      <c r="A4877" s="68" t="s">
        <v>29</v>
      </c>
      <c r="B4877" s="94" t="s">
        <v>9371</v>
      </c>
      <c r="C4877" s="94" t="s">
        <v>17122</v>
      </c>
      <c r="D4877" s="32" t="s">
        <v>18312</v>
      </c>
      <c r="E4877" s="107">
        <v>35.333333333333336</v>
      </c>
      <c r="F4877" s="27" t="s">
        <v>9</v>
      </c>
      <c r="G4877" s="94" t="s">
        <v>15</v>
      </c>
      <c r="H4877" s="32" t="s">
        <v>24829</v>
      </c>
    </row>
    <row r="4878" spans="1:8" ht="17.25" customHeight="1">
      <c r="A4878" s="68" t="s">
        <v>29</v>
      </c>
      <c r="B4878" s="94" t="s">
        <v>9371</v>
      </c>
      <c r="C4878" s="94" t="s">
        <v>17122</v>
      </c>
      <c r="D4878" s="32" t="s">
        <v>18313</v>
      </c>
      <c r="E4878" s="107">
        <v>33.583333333333336</v>
      </c>
      <c r="F4878" s="27" t="s">
        <v>9</v>
      </c>
      <c r="G4878" s="94" t="s">
        <v>15</v>
      </c>
      <c r="H4878" s="32" t="s">
        <v>24830</v>
      </c>
    </row>
    <row r="4879" spans="1:8" ht="17.25" customHeight="1">
      <c r="A4879" s="68" t="s">
        <v>29</v>
      </c>
      <c r="B4879" s="94" t="s">
        <v>9371</v>
      </c>
      <c r="C4879" s="94" t="s">
        <v>17122</v>
      </c>
      <c r="D4879" s="32" t="s">
        <v>18314</v>
      </c>
      <c r="E4879" s="107">
        <v>40.033333333333331</v>
      </c>
      <c r="F4879" s="27" t="s">
        <v>9</v>
      </c>
      <c r="G4879" s="94" t="s">
        <v>15</v>
      </c>
      <c r="H4879" s="32" t="s">
        <v>24831</v>
      </c>
    </row>
    <row r="4880" spans="1:8" ht="17.25" customHeight="1">
      <c r="A4880" s="68" t="s">
        <v>29</v>
      </c>
      <c r="B4880" s="94" t="s">
        <v>9371</v>
      </c>
      <c r="C4880" s="94" t="s">
        <v>17122</v>
      </c>
      <c r="D4880" s="32" t="s">
        <v>18315</v>
      </c>
      <c r="E4880" s="107">
        <v>29.966666666666665</v>
      </c>
      <c r="F4880" s="27" t="s">
        <v>9</v>
      </c>
      <c r="G4880" s="94" t="s">
        <v>15</v>
      </c>
      <c r="H4880" s="32" t="s">
        <v>24832</v>
      </c>
    </row>
    <row r="4881" spans="1:8" ht="17.25" customHeight="1">
      <c r="A4881" s="68" t="s">
        <v>29</v>
      </c>
      <c r="B4881" s="94" t="s">
        <v>9371</v>
      </c>
      <c r="C4881" s="94" t="s">
        <v>17122</v>
      </c>
      <c r="D4881" s="32" t="s">
        <v>18316</v>
      </c>
      <c r="E4881" s="107">
        <v>30.066666666666666</v>
      </c>
      <c r="F4881" s="27" t="s">
        <v>9</v>
      </c>
      <c r="G4881" s="94" t="s">
        <v>15</v>
      </c>
      <c r="H4881" s="32" t="s">
        <v>24833</v>
      </c>
    </row>
    <row r="4882" spans="1:8" ht="17.25" customHeight="1">
      <c r="A4882" s="68" t="s">
        <v>29</v>
      </c>
      <c r="B4882" s="94" t="s">
        <v>9371</v>
      </c>
      <c r="C4882" s="94" t="s">
        <v>17122</v>
      </c>
      <c r="D4882" s="32" t="s">
        <v>18317</v>
      </c>
      <c r="E4882" s="107">
        <v>33.416666666666664</v>
      </c>
      <c r="F4882" s="27" t="s">
        <v>9</v>
      </c>
      <c r="G4882" s="94" t="s">
        <v>15</v>
      </c>
      <c r="H4882" s="32" t="s">
        <v>24834</v>
      </c>
    </row>
    <row r="4883" spans="1:8" ht="17.25" customHeight="1">
      <c r="A4883" s="68" t="s">
        <v>29</v>
      </c>
      <c r="B4883" s="94" t="s">
        <v>9371</v>
      </c>
      <c r="C4883" s="94" t="s">
        <v>17122</v>
      </c>
      <c r="D4883" s="32" t="s">
        <v>18318</v>
      </c>
      <c r="E4883" s="107">
        <v>23.283333333333335</v>
      </c>
      <c r="F4883" s="27" t="s">
        <v>9</v>
      </c>
      <c r="G4883" s="94" t="s">
        <v>15</v>
      </c>
      <c r="H4883" s="32" t="s">
        <v>24835</v>
      </c>
    </row>
    <row r="4884" spans="1:8" ht="17.25" customHeight="1">
      <c r="A4884" s="68" t="s">
        <v>29</v>
      </c>
      <c r="B4884" s="94" t="s">
        <v>9371</v>
      </c>
      <c r="C4884" s="94" t="s">
        <v>17122</v>
      </c>
      <c r="D4884" s="32" t="s">
        <v>18319</v>
      </c>
      <c r="E4884" s="107">
        <v>25.05</v>
      </c>
      <c r="F4884" s="27" t="s">
        <v>9</v>
      </c>
      <c r="G4884" s="94" t="s">
        <v>15</v>
      </c>
      <c r="H4884" s="32" t="s">
        <v>24836</v>
      </c>
    </row>
    <row r="4885" spans="1:8" ht="17.25" customHeight="1">
      <c r="A4885" s="68" t="s">
        <v>29</v>
      </c>
      <c r="B4885" s="94" t="s">
        <v>9371</v>
      </c>
      <c r="C4885" s="94" t="s">
        <v>17122</v>
      </c>
      <c r="D4885" s="32" t="s">
        <v>18320</v>
      </c>
      <c r="E4885" s="107">
        <v>24.716666666666665</v>
      </c>
      <c r="F4885" s="27" t="s">
        <v>9</v>
      </c>
      <c r="G4885" s="94" t="s">
        <v>15</v>
      </c>
      <c r="H4885" s="32" t="s">
        <v>24837</v>
      </c>
    </row>
    <row r="4886" spans="1:8" ht="17.25" customHeight="1">
      <c r="A4886" s="68" t="s">
        <v>29</v>
      </c>
      <c r="B4886" s="94" t="s">
        <v>9371</v>
      </c>
      <c r="C4886" s="94" t="s">
        <v>17122</v>
      </c>
      <c r="D4886" s="32" t="s">
        <v>18321</v>
      </c>
      <c r="E4886" s="107">
        <v>25.583333333333332</v>
      </c>
      <c r="F4886" s="27" t="s">
        <v>9</v>
      </c>
      <c r="G4886" s="94" t="s">
        <v>15</v>
      </c>
      <c r="H4886" s="32" t="s">
        <v>24838</v>
      </c>
    </row>
    <row r="4887" spans="1:8" ht="17.25" customHeight="1">
      <c r="A4887" s="68" t="s">
        <v>29</v>
      </c>
      <c r="B4887" s="94" t="s">
        <v>9371</v>
      </c>
      <c r="C4887" s="94" t="s">
        <v>17122</v>
      </c>
      <c r="D4887" s="32" t="s">
        <v>18322</v>
      </c>
      <c r="E4887" s="107">
        <v>27</v>
      </c>
      <c r="F4887" s="27" t="s">
        <v>9</v>
      </c>
      <c r="G4887" s="94" t="s">
        <v>15</v>
      </c>
      <c r="H4887" s="32" t="s">
        <v>24839</v>
      </c>
    </row>
    <row r="4888" spans="1:8" ht="17.25" customHeight="1">
      <c r="A4888" s="68" t="s">
        <v>29</v>
      </c>
      <c r="B4888" s="94" t="s">
        <v>9371</v>
      </c>
      <c r="C4888" s="94" t="s">
        <v>17123</v>
      </c>
      <c r="D4888" s="32" t="s">
        <v>18323</v>
      </c>
      <c r="E4888" s="107">
        <v>28.983333333333334</v>
      </c>
      <c r="F4888" s="27" t="s">
        <v>9</v>
      </c>
      <c r="G4888" s="94" t="s">
        <v>15</v>
      </c>
      <c r="H4888" s="32" t="s">
        <v>24721</v>
      </c>
    </row>
    <row r="4889" spans="1:8" ht="17.25" customHeight="1">
      <c r="A4889" s="68" t="s">
        <v>29</v>
      </c>
      <c r="B4889" s="94" t="s">
        <v>9371</v>
      </c>
      <c r="C4889" s="94" t="s">
        <v>17123</v>
      </c>
      <c r="D4889" s="32" t="s">
        <v>18324</v>
      </c>
      <c r="E4889" s="107">
        <v>33.616666666666667</v>
      </c>
      <c r="F4889" s="27" t="s">
        <v>9</v>
      </c>
      <c r="G4889" s="94" t="s">
        <v>15</v>
      </c>
      <c r="H4889" s="32" t="s">
        <v>24722</v>
      </c>
    </row>
    <row r="4890" spans="1:8" ht="17.25" customHeight="1">
      <c r="A4890" s="68" t="s">
        <v>29</v>
      </c>
      <c r="B4890" s="94" t="s">
        <v>9371</v>
      </c>
      <c r="C4890" s="94" t="s">
        <v>17123</v>
      </c>
      <c r="D4890" s="32" t="s">
        <v>18325</v>
      </c>
      <c r="E4890" s="107">
        <v>28.833333333333332</v>
      </c>
      <c r="F4890" s="27" t="s">
        <v>9</v>
      </c>
      <c r="G4890" s="94" t="s">
        <v>15</v>
      </c>
      <c r="H4890" s="32" t="s">
        <v>24723</v>
      </c>
    </row>
    <row r="4891" spans="1:8" ht="17.25" customHeight="1">
      <c r="A4891" s="68" t="s">
        <v>29</v>
      </c>
      <c r="B4891" s="94" t="s">
        <v>9371</v>
      </c>
      <c r="C4891" s="94" t="s">
        <v>17123</v>
      </c>
      <c r="D4891" s="32" t="s">
        <v>18326</v>
      </c>
      <c r="E4891" s="107">
        <v>31.316666666666666</v>
      </c>
      <c r="F4891" s="27" t="s">
        <v>9</v>
      </c>
      <c r="G4891" s="94" t="s">
        <v>15</v>
      </c>
      <c r="H4891" s="32" t="s">
        <v>24724</v>
      </c>
    </row>
    <row r="4892" spans="1:8" ht="17.25" customHeight="1">
      <c r="A4892" s="68" t="s">
        <v>29</v>
      </c>
      <c r="B4892" s="94" t="s">
        <v>9371</v>
      </c>
      <c r="C4892" s="94" t="s">
        <v>17123</v>
      </c>
      <c r="D4892" s="32" t="s">
        <v>18327</v>
      </c>
      <c r="E4892" s="107">
        <v>26.883333333333333</v>
      </c>
      <c r="F4892" s="27" t="s">
        <v>9</v>
      </c>
      <c r="G4892" s="94" t="s">
        <v>15</v>
      </c>
      <c r="H4892" s="32" t="s">
        <v>24725</v>
      </c>
    </row>
    <row r="4893" spans="1:8" ht="17.25" customHeight="1">
      <c r="A4893" s="68" t="s">
        <v>29</v>
      </c>
      <c r="B4893" s="94" t="s">
        <v>9371</v>
      </c>
      <c r="C4893" s="94" t="s">
        <v>17123</v>
      </c>
      <c r="D4893" s="32" t="s">
        <v>18328</v>
      </c>
      <c r="E4893" s="107">
        <v>29.533333333333335</v>
      </c>
      <c r="F4893" s="27" t="s">
        <v>9</v>
      </c>
      <c r="G4893" s="94" t="s">
        <v>15</v>
      </c>
      <c r="H4893" s="32" t="s">
        <v>24726</v>
      </c>
    </row>
    <row r="4894" spans="1:8" ht="17.25" customHeight="1">
      <c r="A4894" s="68" t="s">
        <v>29</v>
      </c>
      <c r="B4894" s="94" t="s">
        <v>9371</v>
      </c>
      <c r="C4894" s="94" t="s">
        <v>17123</v>
      </c>
      <c r="D4894" s="32" t="s">
        <v>18329</v>
      </c>
      <c r="E4894" s="107">
        <v>31.05</v>
      </c>
      <c r="F4894" s="27" t="s">
        <v>9</v>
      </c>
      <c r="G4894" s="94" t="s">
        <v>15</v>
      </c>
      <c r="H4894" s="32" t="s">
        <v>24727</v>
      </c>
    </row>
    <row r="4895" spans="1:8" ht="17.25" customHeight="1">
      <c r="A4895" s="68" t="s">
        <v>29</v>
      </c>
      <c r="B4895" s="94" t="s">
        <v>9371</v>
      </c>
      <c r="C4895" s="94" t="s">
        <v>17123</v>
      </c>
      <c r="D4895" s="32" t="s">
        <v>18330</v>
      </c>
      <c r="E4895" s="107">
        <v>35.833333333333336</v>
      </c>
      <c r="F4895" s="27" t="s">
        <v>9</v>
      </c>
      <c r="G4895" s="94" t="s">
        <v>15</v>
      </c>
      <c r="H4895" s="32" t="s">
        <v>24728</v>
      </c>
    </row>
    <row r="4896" spans="1:8" ht="17.25" customHeight="1">
      <c r="A4896" s="68" t="s">
        <v>29</v>
      </c>
      <c r="B4896" s="94" t="s">
        <v>9371</v>
      </c>
      <c r="C4896" s="94" t="s">
        <v>17123</v>
      </c>
      <c r="D4896" s="32" t="s">
        <v>18331</v>
      </c>
      <c r="E4896" s="107">
        <v>28.75</v>
      </c>
      <c r="F4896" s="27" t="s">
        <v>9</v>
      </c>
      <c r="G4896" s="94" t="s">
        <v>15</v>
      </c>
      <c r="H4896" s="32" t="s">
        <v>24729</v>
      </c>
    </row>
    <row r="4897" spans="1:8" ht="17.25" customHeight="1">
      <c r="A4897" s="68" t="s">
        <v>29</v>
      </c>
      <c r="B4897" s="94" t="s">
        <v>9371</v>
      </c>
      <c r="C4897" s="94" t="s">
        <v>17123</v>
      </c>
      <c r="D4897" s="32" t="s">
        <v>18332</v>
      </c>
      <c r="E4897" s="107">
        <v>31.733333333333334</v>
      </c>
      <c r="F4897" s="27" t="s">
        <v>9</v>
      </c>
      <c r="G4897" s="94" t="s">
        <v>15</v>
      </c>
      <c r="H4897" s="32" t="s">
        <v>24730</v>
      </c>
    </row>
    <row r="4898" spans="1:8" ht="17.25" customHeight="1">
      <c r="A4898" s="68" t="s">
        <v>29</v>
      </c>
      <c r="B4898" s="94" t="s">
        <v>9371</v>
      </c>
      <c r="C4898" s="94" t="s">
        <v>17123</v>
      </c>
      <c r="D4898" s="32" t="s">
        <v>18333</v>
      </c>
      <c r="E4898" s="107">
        <v>28.95</v>
      </c>
      <c r="F4898" s="27" t="s">
        <v>9</v>
      </c>
      <c r="G4898" s="94" t="s">
        <v>15</v>
      </c>
      <c r="H4898" s="32" t="s">
        <v>24731</v>
      </c>
    </row>
    <row r="4899" spans="1:8" ht="17.25" customHeight="1">
      <c r="A4899" s="68" t="s">
        <v>29</v>
      </c>
      <c r="B4899" s="94" t="s">
        <v>9371</v>
      </c>
      <c r="C4899" s="94" t="s">
        <v>17123</v>
      </c>
      <c r="D4899" s="32" t="s">
        <v>18334</v>
      </c>
      <c r="E4899" s="107">
        <v>31.15</v>
      </c>
      <c r="F4899" s="27" t="s">
        <v>9</v>
      </c>
      <c r="G4899" s="94" t="s">
        <v>15</v>
      </c>
      <c r="H4899" s="32" t="s">
        <v>24732</v>
      </c>
    </row>
    <row r="4900" spans="1:8" ht="17.25" customHeight="1">
      <c r="A4900" s="68" t="s">
        <v>29</v>
      </c>
      <c r="B4900" s="94" t="s">
        <v>9371</v>
      </c>
      <c r="C4900" s="94" t="s">
        <v>17123</v>
      </c>
      <c r="D4900" s="32" t="s">
        <v>18335</v>
      </c>
      <c r="E4900" s="107">
        <v>29.833333333333332</v>
      </c>
      <c r="F4900" s="27" t="s">
        <v>9</v>
      </c>
      <c r="G4900" s="94" t="s">
        <v>15</v>
      </c>
      <c r="H4900" s="32" t="s">
        <v>24733</v>
      </c>
    </row>
    <row r="4901" spans="1:8" ht="17.25" customHeight="1">
      <c r="A4901" s="68" t="s">
        <v>29</v>
      </c>
      <c r="B4901" s="94" t="s">
        <v>9371</v>
      </c>
      <c r="C4901" s="94" t="s">
        <v>17123</v>
      </c>
      <c r="D4901" s="32" t="s">
        <v>18336</v>
      </c>
      <c r="E4901" s="107">
        <v>32.4</v>
      </c>
      <c r="F4901" s="27" t="s">
        <v>9</v>
      </c>
      <c r="G4901" s="94" t="s">
        <v>15</v>
      </c>
      <c r="H4901" s="32" t="s">
        <v>24734</v>
      </c>
    </row>
    <row r="4902" spans="1:8" ht="17.25" customHeight="1">
      <c r="A4902" s="68" t="s">
        <v>29</v>
      </c>
      <c r="B4902" s="94" t="s">
        <v>9371</v>
      </c>
      <c r="C4902" s="94" t="s">
        <v>17123</v>
      </c>
      <c r="D4902" s="32" t="s">
        <v>18337</v>
      </c>
      <c r="E4902" s="107">
        <v>30.583333333333332</v>
      </c>
      <c r="F4902" s="27" t="s">
        <v>9</v>
      </c>
      <c r="G4902" s="94" t="s">
        <v>15</v>
      </c>
      <c r="H4902" s="32" t="s">
        <v>24735</v>
      </c>
    </row>
    <row r="4903" spans="1:8" ht="17.25" customHeight="1">
      <c r="A4903" s="68" t="s">
        <v>29</v>
      </c>
      <c r="B4903" s="94" t="s">
        <v>9371</v>
      </c>
      <c r="C4903" s="94" t="s">
        <v>17123</v>
      </c>
      <c r="D4903" s="32" t="s">
        <v>18338</v>
      </c>
      <c r="E4903" s="107">
        <v>31.4</v>
      </c>
      <c r="F4903" s="27" t="s">
        <v>9</v>
      </c>
      <c r="G4903" s="94" t="s">
        <v>15</v>
      </c>
      <c r="H4903" s="32" t="s">
        <v>24736</v>
      </c>
    </row>
    <row r="4904" spans="1:8" ht="17.25" customHeight="1">
      <c r="A4904" s="68" t="s">
        <v>29</v>
      </c>
      <c r="B4904" s="94" t="s">
        <v>9371</v>
      </c>
      <c r="C4904" s="94" t="s">
        <v>17123</v>
      </c>
      <c r="D4904" s="32" t="s">
        <v>18339</v>
      </c>
      <c r="E4904" s="107">
        <v>30.35</v>
      </c>
      <c r="F4904" s="27" t="s">
        <v>9</v>
      </c>
      <c r="G4904" s="94" t="s">
        <v>15</v>
      </c>
      <c r="H4904" s="32" t="s">
        <v>24737</v>
      </c>
    </row>
    <row r="4905" spans="1:8" ht="17.25" customHeight="1">
      <c r="A4905" s="68" t="s">
        <v>29</v>
      </c>
      <c r="B4905" s="94" t="s">
        <v>9371</v>
      </c>
      <c r="C4905" s="94" t="s">
        <v>17124</v>
      </c>
      <c r="D4905" s="32" t="s">
        <v>18340</v>
      </c>
      <c r="E4905" s="107">
        <v>22.933333333333334</v>
      </c>
      <c r="F4905" s="27" t="s">
        <v>9</v>
      </c>
      <c r="G4905" s="94" t="s">
        <v>15</v>
      </c>
      <c r="H4905" s="32" t="s">
        <v>24840</v>
      </c>
    </row>
    <row r="4906" spans="1:8" ht="17.25" customHeight="1">
      <c r="A4906" s="68" t="s">
        <v>29</v>
      </c>
      <c r="B4906" s="94" t="s">
        <v>9371</v>
      </c>
      <c r="C4906" s="94" t="s">
        <v>17124</v>
      </c>
      <c r="D4906" s="32" t="s">
        <v>18341</v>
      </c>
      <c r="E4906" s="107">
        <v>39.366666666666667</v>
      </c>
      <c r="F4906" s="27" t="s">
        <v>9</v>
      </c>
      <c r="G4906" s="94" t="s">
        <v>15</v>
      </c>
      <c r="H4906" s="32" t="s">
        <v>24841</v>
      </c>
    </row>
    <row r="4907" spans="1:8" ht="17.25" customHeight="1">
      <c r="A4907" s="68" t="s">
        <v>29</v>
      </c>
      <c r="B4907" s="94" t="s">
        <v>9371</v>
      </c>
      <c r="C4907" s="94" t="s">
        <v>17124</v>
      </c>
      <c r="D4907" s="32" t="s">
        <v>18342</v>
      </c>
      <c r="E4907" s="107">
        <v>30.016666666666666</v>
      </c>
      <c r="F4907" s="27" t="s">
        <v>9</v>
      </c>
      <c r="G4907" s="94" t="s">
        <v>15</v>
      </c>
      <c r="H4907" s="32" t="s">
        <v>24842</v>
      </c>
    </row>
    <row r="4908" spans="1:8" ht="17.25" customHeight="1">
      <c r="A4908" s="68" t="s">
        <v>29</v>
      </c>
      <c r="B4908" s="94" t="s">
        <v>9371</v>
      </c>
      <c r="C4908" s="94" t="s">
        <v>17124</v>
      </c>
      <c r="D4908" s="32" t="s">
        <v>18343</v>
      </c>
      <c r="E4908" s="107">
        <v>24.416666666666668</v>
      </c>
      <c r="F4908" s="27" t="s">
        <v>9</v>
      </c>
      <c r="G4908" s="94" t="s">
        <v>15</v>
      </c>
      <c r="H4908" s="32" t="s">
        <v>24843</v>
      </c>
    </row>
    <row r="4909" spans="1:8" ht="17.25" customHeight="1">
      <c r="A4909" s="68" t="s">
        <v>29</v>
      </c>
      <c r="B4909" s="94" t="s">
        <v>9371</v>
      </c>
      <c r="C4909" s="94" t="s">
        <v>17124</v>
      </c>
      <c r="D4909" s="32" t="s">
        <v>18344</v>
      </c>
      <c r="E4909" s="107">
        <v>23.266666666666666</v>
      </c>
      <c r="F4909" s="27" t="s">
        <v>9</v>
      </c>
      <c r="G4909" s="94" t="s">
        <v>15</v>
      </c>
      <c r="H4909" s="32" t="s">
        <v>24844</v>
      </c>
    </row>
    <row r="4910" spans="1:8" ht="17.25" customHeight="1">
      <c r="A4910" s="68" t="s">
        <v>29</v>
      </c>
      <c r="B4910" s="94" t="s">
        <v>9371</v>
      </c>
      <c r="C4910" s="94" t="s">
        <v>17124</v>
      </c>
      <c r="D4910" s="32" t="s">
        <v>18345</v>
      </c>
      <c r="E4910" s="107">
        <v>23.25</v>
      </c>
      <c r="F4910" s="27" t="s">
        <v>9</v>
      </c>
      <c r="G4910" s="94" t="s">
        <v>15</v>
      </c>
      <c r="H4910" s="32" t="s">
        <v>24845</v>
      </c>
    </row>
    <row r="4911" spans="1:8" ht="17.25" customHeight="1">
      <c r="A4911" s="68" t="s">
        <v>29</v>
      </c>
      <c r="B4911" s="94" t="s">
        <v>9371</v>
      </c>
      <c r="C4911" s="94" t="s">
        <v>17124</v>
      </c>
      <c r="D4911" s="32" t="s">
        <v>18346</v>
      </c>
      <c r="E4911" s="107">
        <v>34.93333333333333</v>
      </c>
      <c r="F4911" s="27" t="s">
        <v>9</v>
      </c>
      <c r="G4911" s="94" t="s">
        <v>15</v>
      </c>
      <c r="H4911" s="32" t="s">
        <v>24846</v>
      </c>
    </row>
    <row r="4912" spans="1:8" ht="17.25" customHeight="1">
      <c r="A4912" s="68" t="s">
        <v>29</v>
      </c>
      <c r="B4912" s="94" t="s">
        <v>9371</v>
      </c>
      <c r="C4912" s="94" t="s">
        <v>17124</v>
      </c>
      <c r="D4912" s="32" t="s">
        <v>18347</v>
      </c>
      <c r="E4912" s="107">
        <v>31.433333333333334</v>
      </c>
      <c r="F4912" s="27" t="s">
        <v>9</v>
      </c>
      <c r="G4912" s="94" t="s">
        <v>15</v>
      </c>
      <c r="H4912" s="32" t="s">
        <v>24847</v>
      </c>
    </row>
    <row r="4913" spans="1:8" ht="17.25" customHeight="1">
      <c r="A4913" s="68" t="s">
        <v>29</v>
      </c>
      <c r="B4913" s="94" t="s">
        <v>9371</v>
      </c>
      <c r="C4913" s="94" t="s">
        <v>17124</v>
      </c>
      <c r="D4913" s="32" t="s">
        <v>18348</v>
      </c>
      <c r="E4913" s="107">
        <v>41.5</v>
      </c>
      <c r="F4913" s="27" t="s">
        <v>9</v>
      </c>
      <c r="G4913" s="94" t="s">
        <v>15</v>
      </c>
      <c r="H4913" s="32" t="s">
        <v>24848</v>
      </c>
    </row>
    <row r="4914" spans="1:8" ht="17.25" customHeight="1">
      <c r="A4914" s="68" t="s">
        <v>29</v>
      </c>
      <c r="B4914" s="94" t="s">
        <v>9371</v>
      </c>
      <c r="C4914" s="94" t="s">
        <v>17124</v>
      </c>
      <c r="D4914" s="32" t="s">
        <v>18349</v>
      </c>
      <c r="E4914" s="107">
        <v>28.833333333333332</v>
      </c>
      <c r="F4914" s="27" t="s">
        <v>9</v>
      </c>
      <c r="G4914" s="94" t="s">
        <v>15</v>
      </c>
      <c r="H4914" s="32" t="s">
        <v>24849</v>
      </c>
    </row>
    <row r="4915" spans="1:8" ht="17.25" customHeight="1">
      <c r="A4915" s="68" t="s">
        <v>29</v>
      </c>
      <c r="B4915" s="94" t="s">
        <v>9371</v>
      </c>
      <c r="C4915" s="94" t="s">
        <v>17124</v>
      </c>
      <c r="D4915" s="32" t="s">
        <v>18350</v>
      </c>
      <c r="E4915" s="107">
        <v>39.166666666666664</v>
      </c>
      <c r="F4915" s="27" t="s">
        <v>9</v>
      </c>
      <c r="G4915" s="94" t="s">
        <v>15</v>
      </c>
      <c r="H4915" s="32" t="s">
        <v>24850</v>
      </c>
    </row>
    <row r="4916" spans="1:8" ht="17.25" customHeight="1">
      <c r="A4916" s="68" t="s">
        <v>29</v>
      </c>
      <c r="B4916" s="94" t="s">
        <v>9371</v>
      </c>
      <c r="C4916" s="94" t="s">
        <v>17124</v>
      </c>
      <c r="D4916" s="32" t="s">
        <v>18351</v>
      </c>
      <c r="E4916" s="107">
        <v>9.7166666666666668</v>
      </c>
      <c r="F4916" s="27" t="s">
        <v>9</v>
      </c>
      <c r="G4916" s="94" t="s">
        <v>15</v>
      </c>
      <c r="H4916" s="32" t="s">
        <v>24851</v>
      </c>
    </row>
    <row r="4917" spans="1:8" ht="17.25" customHeight="1">
      <c r="A4917" s="68" t="s">
        <v>29</v>
      </c>
      <c r="B4917" s="94" t="s">
        <v>9371</v>
      </c>
      <c r="C4917" s="94" t="s">
        <v>17124</v>
      </c>
      <c r="D4917" s="32" t="s">
        <v>18352</v>
      </c>
      <c r="E4917" s="107">
        <v>34.766666666666666</v>
      </c>
      <c r="F4917" s="27" t="s">
        <v>9</v>
      </c>
      <c r="G4917" s="94" t="s">
        <v>15</v>
      </c>
      <c r="H4917" s="32" t="s">
        <v>24852</v>
      </c>
    </row>
    <row r="4918" spans="1:8" ht="17.25" customHeight="1">
      <c r="A4918" s="68" t="s">
        <v>29</v>
      </c>
      <c r="B4918" s="94" t="s">
        <v>9371</v>
      </c>
      <c r="C4918" s="94" t="s">
        <v>17124</v>
      </c>
      <c r="D4918" s="32" t="s">
        <v>18353</v>
      </c>
      <c r="E4918" s="107">
        <v>24.366666666666667</v>
      </c>
      <c r="F4918" s="27" t="s">
        <v>9</v>
      </c>
      <c r="G4918" s="94" t="s">
        <v>15</v>
      </c>
      <c r="H4918" s="32" t="s">
        <v>24853</v>
      </c>
    </row>
    <row r="4919" spans="1:8" ht="17.25" customHeight="1">
      <c r="A4919" s="68" t="s">
        <v>29</v>
      </c>
      <c r="B4919" s="94" t="s">
        <v>9371</v>
      </c>
      <c r="C4919" s="94" t="s">
        <v>17124</v>
      </c>
      <c r="D4919" s="32" t="s">
        <v>18354</v>
      </c>
      <c r="E4919" s="107">
        <v>33.466666666666669</v>
      </c>
      <c r="F4919" s="27" t="s">
        <v>9</v>
      </c>
      <c r="G4919" s="94" t="s">
        <v>15</v>
      </c>
      <c r="H4919" s="32" t="s">
        <v>24854</v>
      </c>
    </row>
    <row r="4920" spans="1:8" ht="17.25" customHeight="1">
      <c r="A4920" s="68" t="s">
        <v>29</v>
      </c>
      <c r="B4920" s="94" t="s">
        <v>9371</v>
      </c>
      <c r="C4920" s="94" t="s">
        <v>17124</v>
      </c>
      <c r="D4920" s="32" t="s">
        <v>18355</v>
      </c>
      <c r="E4920" s="107">
        <v>58.266666666666666</v>
      </c>
      <c r="F4920" s="27" t="s">
        <v>9</v>
      </c>
      <c r="G4920" s="94" t="s">
        <v>15</v>
      </c>
      <c r="H4920" s="32" t="s">
        <v>24855</v>
      </c>
    </row>
    <row r="4921" spans="1:8" ht="17.25" customHeight="1">
      <c r="A4921" s="68" t="s">
        <v>29</v>
      </c>
      <c r="B4921" s="94" t="s">
        <v>9371</v>
      </c>
      <c r="C4921" s="94" t="s">
        <v>17125</v>
      </c>
      <c r="D4921" s="32" t="s">
        <v>18356</v>
      </c>
      <c r="E4921" s="107">
        <v>59.2</v>
      </c>
      <c r="F4921" s="27" t="s">
        <v>9</v>
      </c>
      <c r="G4921" s="94" t="s">
        <v>15</v>
      </c>
      <c r="H4921" s="32" t="s">
        <v>24856</v>
      </c>
    </row>
    <row r="4922" spans="1:8" ht="17.25" customHeight="1">
      <c r="A4922" s="68" t="s">
        <v>29</v>
      </c>
      <c r="B4922" s="94" t="s">
        <v>9371</v>
      </c>
      <c r="C4922" s="94" t="s">
        <v>17125</v>
      </c>
      <c r="D4922" s="32" t="s">
        <v>18357</v>
      </c>
      <c r="E4922" s="107">
        <v>54.283333333333331</v>
      </c>
      <c r="F4922" s="27" t="s">
        <v>9</v>
      </c>
      <c r="G4922" s="94" t="s">
        <v>15</v>
      </c>
      <c r="H4922" s="32" t="s">
        <v>24857</v>
      </c>
    </row>
    <row r="4923" spans="1:8" ht="17.25" customHeight="1">
      <c r="A4923" s="68" t="s">
        <v>29</v>
      </c>
      <c r="B4923" s="94" t="s">
        <v>9371</v>
      </c>
      <c r="C4923" s="94" t="s">
        <v>17125</v>
      </c>
      <c r="D4923" s="32" t="s">
        <v>18358</v>
      </c>
      <c r="E4923" s="107">
        <v>60.233333333333334</v>
      </c>
      <c r="F4923" s="27" t="s">
        <v>9</v>
      </c>
      <c r="G4923" s="94" t="s">
        <v>15</v>
      </c>
      <c r="H4923" s="32" t="s">
        <v>24858</v>
      </c>
    </row>
    <row r="4924" spans="1:8" ht="17.25" customHeight="1">
      <c r="A4924" s="68" t="s">
        <v>29</v>
      </c>
      <c r="B4924" s="94" t="s">
        <v>9371</v>
      </c>
      <c r="C4924" s="94" t="s">
        <v>17125</v>
      </c>
      <c r="D4924" s="32" t="s">
        <v>18359</v>
      </c>
      <c r="E4924" s="107">
        <v>59</v>
      </c>
      <c r="F4924" s="27" t="s">
        <v>9</v>
      </c>
      <c r="G4924" s="94" t="s">
        <v>15</v>
      </c>
      <c r="H4924" s="32" t="s">
        <v>24859</v>
      </c>
    </row>
    <row r="4925" spans="1:8" ht="17.25" customHeight="1">
      <c r="A4925" s="68" t="s">
        <v>29</v>
      </c>
      <c r="B4925" s="94" t="s">
        <v>9371</v>
      </c>
      <c r="C4925" s="94" t="s">
        <v>17125</v>
      </c>
      <c r="D4925" s="32" t="s">
        <v>18360</v>
      </c>
      <c r="E4925" s="107">
        <v>53.633333333333333</v>
      </c>
      <c r="F4925" s="27" t="s">
        <v>9</v>
      </c>
      <c r="G4925" s="94" t="s">
        <v>15</v>
      </c>
      <c r="H4925" s="32" t="s">
        <v>24860</v>
      </c>
    </row>
    <row r="4926" spans="1:8" ht="17.25" customHeight="1">
      <c r="A4926" s="68" t="s">
        <v>29</v>
      </c>
      <c r="B4926" s="94" t="s">
        <v>9371</v>
      </c>
      <c r="C4926" s="94" t="s">
        <v>17125</v>
      </c>
      <c r="D4926" s="32" t="s">
        <v>18361</v>
      </c>
      <c r="E4926" s="107">
        <v>52.15</v>
      </c>
      <c r="F4926" s="27" t="s">
        <v>9</v>
      </c>
      <c r="G4926" s="94" t="s">
        <v>15</v>
      </c>
      <c r="H4926" s="32" t="s">
        <v>24861</v>
      </c>
    </row>
    <row r="4927" spans="1:8" ht="17.25" customHeight="1">
      <c r="A4927" s="68" t="s">
        <v>29</v>
      </c>
      <c r="B4927" s="94" t="s">
        <v>9371</v>
      </c>
      <c r="C4927" s="94" t="s">
        <v>17125</v>
      </c>
      <c r="D4927" s="32" t="s">
        <v>18362</v>
      </c>
      <c r="E4927" s="107">
        <v>58.95</v>
      </c>
      <c r="F4927" s="27" t="s">
        <v>9</v>
      </c>
      <c r="G4927" s="94" t="s">
        <v>15</v>
      </c>
      <c r="H4927" s="32" t="s">
        <v>24862</v>
      </c>
    </row>
    <row r="4928" spans="1:8" ht="17.25" customHeight="1">
      <c r="A4928" s="68" t="s">
        <v>29</v>
      </c>
      <c r="B4928" s="94" t="s">
        <v>9371</v>
      </c>
      <c r="C4928" s="94" t="s">
        <v>17125</v>
      </c>
      <c r="D4928" s="32" t="s">
        <v>18363</v>
      </c>
      <c r="E4928" s="107">
        <v>58.783333333333331</v>
      </c>
      <c r="F4928" s="27" t="s">
        <v>9</v>
      </c>
      <c r="G4928" s="94" t="s">
        <v>15</v>
      </c>
      <c r="H4928" s="32" t="s">
        <v>24863</v>
      </c>
    </row>
    <row r="4929" spans="1:8" ht="17.25" customHeight="1">
      <c r="A4929" s="68" t="s">
        <v>29</v>
      </c>
      <c r="B4929" s="94" t="s">
        <v>9371</v>
      </c>
      <c r="C4929" s="94" t="s">
        <v>17125</v>
      </c>
      <c r="D4929" s="32" t="s">
        <v>18364</v>
      </c>
      <c r="E4929" s="107">
        <v>55.833333333333336</v>
      </c>
      <c r="F4929" s="27" t="s">
        <v>9</v>
      </c>
      <c r="G4929" s="94" t="s">
        <v>15</v>
      </c>
      <c r="H4929" s="32" t="s">
        <v>24864</v>
      </c>
    </row>
    <row r="4930" spans="1:8" ht="17.25" customHeight="1">
      <c r="A4930" s="68" t="s">
        <v>29</v>
      </c>
      <c r="B4930" s="94" t="s">
        <v>9371</v>
      </c>
      <c r="C4930" s="94" t="s">
        <v>17125</v>
      </c>
      <c r="D4930" s="32" t="s">
        <v>18365</v>
      </c>
      <c r="E4930" s="107">
        <v>53.633333333333333</v>
      </c>
      <c r="F4930" s="27" t="s">
        <v>9</v>
      </c>
      <c r="G4930" s="94" t="s">
        <v>15</v>
      </c>
      <c r="H4930" s="32" t="s">
        <v>24865</v>
      </c>
    </row>
    <row r="4931" spans="1:8" ht="17.25" customHeight="1">
      <c r="A4931" s="68" t="s">
        <v>29</v>
      </c>
      <c r="B4931" s="94" t="s">
        <v>9371</v>
      </c>
      <c r="C4931" s="94" t="s">
        <v>17125</v>
      </c>
      <c r="D4931" s="32" t="s">
        <v>18366</v>
      </c>
      <c r="E4931" s="107">
        <v>55.05</v>
      </c>
      <c r="F4931" s="27" t="s">
        <v>9</v>
      </c>
      <c r="G4931" s="94" t="s">
        <v>15</v>
      </c>
      <c r="H4931" s="32" t="s">
        <v>24866</v>
      </c>
    </row>
    <row r="4932" spans="1:8" ht="17.25" customHeight="1">
      <c r="A4932" s="68" t="s">
        <v>29</v>
      </c>
      <c r="B4932" s="94" t="s">
        <v>9371</v>
      </c>
      <c r="C4932" s="94" t="s">
        <v>17125</v>
      </c>
      <c r="D4932" s="32" t="s">
        <v>18367</v>
      </c>
      <c r="E4932" s="107">
        <v>51.983333333333334</v>
      </c>
      <c r="F4932" s="27" t="s">
        <v>9</v>
      </c>
      <c r="G4932" s="94" t="s">
        <v>15</v>
      </c>
      <c r="H4932" s="32" t="s">
        <v>24867</v>
      </c>
    </row>
    <row r="4933" spans="1:8" ht="17.25" customHeight="1">
      <c r="A4933" s="68" t="s">
        <v>29</v>
      </c>
      <c r="B4933" s="94" t="s">
        <v>9371</v>
      </c>
      <c r="C4933" s="94" t="s">
        <v>17125</v>
      </c>
      <c r="D4933" s="32" t="s">
        <v>18368</v>
      </c>
      <c r="E4933" s="107">
        <v>54.016666666666666</v>
      </c>
      <c r="F4933" s="27" t="s">
        <v>9</v>
      </c>
      <c r="G4933" s="94" t="s">
        <v>15</v>
      </c>
      <c r="H4933" s="32" t="s">
        <v>24868</v>
      </c>
    </row>
    <row r="4934" spans="1:8" ht="17.25" customHeight="1">
      <c r="A4934" s="68" t="s">
        <v>29</v>
      </c>
      <c r="B4934" s="94" t="s">
        <v>9371</v>
      </c>
      <c r="C4934" s="94" t="s">
        <v>17125</v>
      </c>
      <c r="D4934" s="32" t="s">
        <v>18369</v>
      </c>
      <c r="E4934" s="107">
        <v>63.5</v>
      </c>
      <c r="F4934" s="27" t="s">
        <v>9</v>
      </c>
      <c r="G4934" s="94" t="s">
        <v>15</v>
      </c>
      <c r="H4934" s="32" t="s">
        <v>24869</v>
      </c>
    </row>
    <row r="4935" spans="1:8" ht="17.25" customHeight="1">
      <c r="A4935" s="68" t="s">
        <v>29</v>
      </c>
      <c r="B4935" s="94" t="s">
        <v>9371</v>
      </c>
      <c r="C4935" s="94" t="s">
        <v>17125</v>
      </c>
      <c r="D4935" s="32" t="s">
        <v>18370</v>
      </c>
      <c r="E4935" s="107">
        <v>56.733333333333334</v>
      </c>
      <c r="F4935" s="27" t="s">
        <v>9</v>
      </c>
      <c r="G4935" s="94" t="s">
        <v>15</v>
      </c>
      <c r="H4935" s="32" t="s">
        <v>24870</v>
      </c>
    </row>
    <row r="4936" spans="1:8" ht="17.25" customHeight="1">
      <c r="A4936" s="68" t="s">
        <v>29</v>
      </c>
      <c r="B4936" s="94" t="s">
        <v>9371</v>
      </c>
      <c r="C4936" s="94" t="s">
        <v>17125</v>
      </c>
      <c r="D4936" s="32" t="s">
        <v>18371</v>
      </c>
      <c r="E4936" s="107">
        <v>63.616666666666667</v>
      </c>
      <c r="F4936" s="27" t="s">
        <v>9</v>
      </c>
      <c r="G4936" s="94" t="s">
        <v>15</v>
      </c>
      <c r="H4936" s="32" t="s">
        <v>24871</v>
      </c>
    </row>
    <row r="4937" spans="1:8" ht="17.25" customHeight="1">
      <c r="A4937" s="68" t="s">
        <v>29</v>
      </c>
      <c r="B4937" s="94" t="s">
        <v>9371</v>
      </c>
      <c r="C4937" s="94" t="s">
        <v>17125</v>
      </c>
      <c r="D4937" s="32" t="s">
        <v>18372</v>
      </c>
      <c r="E4937" s="107">
        <v>49.1</v>
      </c>
      <c r="F4937" s="27" t="s">
        <v>9</v>
      </c>
      <c r="G4937" s="94" t="s">
        <v>15</v>
      </c>
      <c r="H4937" s="32" t="s">
        <v>24872</v>
      </c>
    </row>
    <row r="4938" spans="1:8" ht="17.25" customHeight="1">
      <c r="A4938" s="68" t="s">
        <v>29</v>
      </c>
      <c r="B4938" s="94" t="s">
        <v>9371</v>
      </c>
      <c r="C4938" s="94" t="s">
        <v>17125</v>
      </c>
      <c r="D4938" s="32" t="s">
        <v>18373</v>
      </c>
      <c r="E4938" s="107">
        <v>47</v>
      </c>
      <c r="F4938" s="27" t="s">
        <v>9</v>
      </c>
      <c r="G4938" s="94" t="s">
        <v>15</v>
      </c>
      <c r="H4938" s="32" t="s">
        <v>24873</v>
      </c>
    </row>
    <row r="4939" spans="1:8" ht="17.25" customHeight="1">
      <c r="A4939" s="68" t="s">
        <v>29</v>
      </c>
      <c r="B4939" s="94" t="s">
        <v>9371</v>
      </c>
      <c r="C4939" s="94" t="s">
        <v>17125</v>
      </c>
      <c r="D4939" s="32" t="s">
        <v>18374</v>
      </c>
      <c r="E4939" s="107">
        <v>45.966666666666669</v>
      </c>
      <c r="F4939" s="27" t="s">
        <v>9</v>
      </c>
      <c r="G4939" s="94" t="s">
        <v>15</v>
      </c>
      <c r="H4939" s="32" t="s">
        <v>24874</v>
      </c>
    </row>
    <row r="4940" spans="1:8" ht="17.25" customHeight="1">
      <c r="A4940" s="68" t="s">
        <v>29</v>
      </c>
      <c r="B4940" s="94" t="s">
        <v>9371</v>
      </c>
      <c r="C4940" s="94" t="s">
        <v>17125</v>
      </c>
      <c r="D4940" s="32" t="s">
        <v>18375</v>
      </c>
      <c r="E4940" s="107">
        <v>50.85</v>
      </c>
      <c r="F4940" s="27" t="s">
        <v>9</v>
      </c>
      <c r="G4940" s="94" t="s">
        <v>15</v>
      </c>
      <c r="H4940" s="32" t="s">
        <v>24875</v>
      </c>
    </row>
    <row r="4941" spans="1:8" ht="17.25" customHeight="1">
      <c r="A4941" s="68" t="s">
        <v>29</v>
      </c>
      <c r="B4941" s="94" t="s">
        <v>9371</v>
      </c>
      <c r="C4941" s="94" t="s">
        <v>17125</v>
      </c>
      <c r="D4941" s="32" t="s">
        <v>18376</v>
      </c>
      <c r="E4941" s="107">
        <v>50.93333333333333</v>
      </c>
      <c r="F4941" s="27" t="s">
        <v>9</v>
      </c>
      <c r="G4941" s="94" t="s">
        <v>15</v>
      </c>
      <c r="H4941" s="32" t="s">
        <v>24876</v>
      </c>
    </row>
    <row r="4942" spans="1:8" ht="17.25" customHeight="1">
      <c r="A4942" s="68" t="s">
        <v>29</v>
      </c>
      <c r="B4942" s="94" t="s">
        <v>9371</v>
      </c>
      <c r="C4942" s="94" t="s">
        <v>17125</v>
      </c>
      <c r="D4942" s="32" t="s">
        <v>18377</v>
      </c>
      <c r="E4942" s="107">
        <v>52.416666666666664</v>
      </c>
      <c r="F4942" s="27" t="s">
        <v>9</v>
      </c>
      <c r="G4942" s="94" t="s">
        <v>15</v>
      </c>
      <c r="H4942" s="32" t="s">
        <v>24877</v>
      </c>
    </row>
    <row r="4943" spans="1:8" ht="17.25" customHeight="1">
      <c r="A4943" s="68" t="s">
        <v>29</v>
      </c>
      <c r="B4943" s="94" t="s">
        <v>9371</v>
      </c>
      <c r="C4943" s="94" t="s">
        <v>17125</v>
      </c>
      <c r="D4943" s="32" t="s">
        <v>18378</v>
      </c>
      <c r="E4943" s="107">
        <v>50.483333333333334</v>
      </c>
      <c r="F4943" s="27" t="s">
        <v>9</v>
      </c>
      <c r="G4943" s="94" t="s">
        <v>15</v>
      </c>
      <c r="H4943" s="32" t="s">
        <v>24878</v>
      </c>
    </row>
    <row r="4944" spans="1:8" ht="17.25" customHeight="1">
      <c r="A4944" s="68" t="s">
        <v>29</v>
      </c>
      <c r="B4944" s="94" t="s">
        <v>9371</v>
      </c>
      <c r="C4944" s="94" t="s">
        <v>17125</v>
      </c>
      <c r="D4944" s="32" t="s">
        <v>18379</v>
      </c>
      <c r="E4944" s="107">
        <v>53.883333333333333</v>
      </c>
      <c r="F4944" s="27" t="s">
        <v>9</v>
      </c>
      <c r="G4944" s="94" t="s">
        <v>15</v>
      </c>
      <c r="H4944" s="32" t="s">
        <v>24879</v>
      </c>
    </row>
    <row r="4945" spans="1:8" ht="17.25" customHeight="1">
      <c r="A4945" s="68" t="s">
        <v>29</v>
      </c>
      <c r="B4945" s="94" t="s">
        <v>9371</v>
      </c>
      <c r="C4945" s="94" t="s">
        <v>17125</v>
      </c>
      <c r="D4945" s="32" t="s">
        <v>18380</v>
      </c>
      <c r="E4945" s="107">
        <v>51.8</v>
      </c>
      <c r="F4945" s="27" t="s">
        <v>9</v>
      </c>
      <c r="G4945" s="94" t="s">
        <v>15</v>
      </c>
      <c r="H4945" s="32" t="s">
        <v>24880</v>
      </c>
    </row>
    <row r="4946" spans="1:8" ht="17.25" customHeight="1">
      <c r="A4946" s="68" t="s">
        <v>29</v>
      </c>
      <c r="B4946" s="94" t="s">
        <v>9371</v>
      </c>
      <c r="C4946" s="94" t="s">
        <v>17125</v>
      </c>
      <c r="D4946" s="32" t="s">
        <v>18381</v>
      </c>
      <c r="E4946" s="107">
        <v>48.9</v>
      </c>
      <c r="F4946" s="27" t="s">
        <v>9</v>
      </c>
      <c r="G4946" s="94" t="s">
        <v>15</v>
      </c>
      <c r="H4946" s="32" t="s">
        <v>24881</v>
      </c>
    </row>
    <row r="4947" spans="1:8" ht="17.25" customHeight="1">
      <c r="A4947" s="68" t="s">
        <v>29</v>
      </c>
      <c r="B4947" s="94" t="s">
        <v>9371</v>
      </c>
      <c r="C4947" s="94" t="s">
        <v>17125</v>
      </c>
      <c r="D4947" s="32" t="s">
        <v>18382</v>
      </c>
      <c r="E4947" s="107">
        <v>51.716666666666669</v>
      </c>
      <c r="F4947" s="27" t="s">
        <v>9</v>
      </c>
      <c r="G4947" s="94" t="s">
        <v>15</v>
      </c>
      <c r="H4947" s="32" t="s">
        <v>24882</v>
      </c>
    </row>
    <row r="4948" spans="1:8" ht="17.25" customHeight="1">
      <c r="A4948" s="68" t="s">
        <v>29</v>
      </c>
      <c r="B4948" s="94" t="s">
        <v>9371</v>
      </c>
      <c r="C4948" s="94" t="s">
        <v>17125</v>
      </c>
      <c r="D4948" s="32" t="s">
        <v>18383</v>
      </c>
      <c r="E4948" s="107">
        <v>54.1</v>
      </c>
      <c r="F4948" s="27" t="s">
        <v>9</v>
      </c>
      <c r="G4948" s="94" t="s">
        <v>15</v>
      </c>
      <c r="H4948" s="32" t="s">
        <v>24883</v>
      </c>
    </row>
    <row r="4949" spans="1:8" ht="17.25" customHeight="1">
      <c r="A4949" s="68" t="s">
        <v>29</v>
      </c>
      <c r="B4949" s="94" t="s">
        <v>9371</v>
      </c>
      <c r="C4949" s="94" t="s">
        <v>17125</v>
      </c>
      <c r="D4949" s="32" t="s">
        <v>18384</v>
      </c>
      <c r="E4949" s="107">
        <v>51.866666666666667</v>
      </c>
      <c r="F4949" s="27" t="s">
        <v>9</v>
      </c>
      <c r="G4949" s="94" t="s">
        <v>15</v>
      </c>
      <c r="H4949" s="32" t="s">
        <v>24884</v>
      </c>
    </row>
    <row r="4950" spans="1:8" ht="17.25" customHeight="1">
      <c r="A4950" s="68" t="s">
        <v>29</v>
      </c>
      <c r="B4950" s="94" t="s">
        <v>9371</v>
      </c>
      <c r="C4950" s="94" t="s">
        <v>17125</v>
      </c>
      <c r="D4950" s="32" t="s">
        <v>18385</v>
      </c>
      <c r="E4950" s="107">
        <v>52.06666666666667</v>
      </c>
      <c r="F4950" s="27" t="s">
        <v>9</v>
      </c>
      <c r="G4950" s="94" t="s">
        <v>15</v>
      </c>
      <c r="H4950" s="32" t="s">
        <v>24885</v>
      </c>
    </row>
    <row r="4951" spans="1:8" ht="17.25" customHeight="1">
      <c r="A4951" s="68" t="s">
        <v>29</v>
      </c>
      <c r="B4951" s="94" t="s">
        <v>9371</v>
      </c>
      <c r="C4951" s="94" t="s">
        <v>17125</v>
      </c>
      <c r="D4951" s="32" t="s">
        <v>18386</v>
      </c>
      <c r="E4951" s="107">
        <v>52.366666666666667</v>
      </c>
      <c r="F4951" s="27" t="s">
        <v>9</v>
      </c>
      <c r="G4951" s="94" t="s">
        <v>15</v>
      </c>
      <c r="H4951" s="32" t="s">
        <v>24886</v>
      </c>
    </row>
    <row r="4952" spans="1:8" ht="17.25" customHeight="1">
      <c r="A4952" s="68" t="s">
        <v>29</v>
      </c>
      <c r="B4952" s="94" t="s">
        <v>9371</v>
      </c>
      <c r="C4952" s="94" t="s">
        <v>17125</v>
      </c>
      <c r="D4952" s="32" t="s">
        <v>18387</v>
      </c>
      <c r="E4952" s="107">
        <v>41.966666666666669</v>
      </c>
      <c r="F4952" s="27" t="s">
        <v>9</v>
      </c>
      <c r="G4952" s="94" t="s">
        <v>15</v>
      </c>
      <c r="H4952" s="32" t="s">
        <v>24887</v>
      </c>
    </row>
    <row r="4953" spans="1:8" ht="17.25" customHeight="1">
      <c r="A4953" s="68" t="s">
        <v>29</v>
      </c>
      <c r="B4953" s="94" t="s">
        <v>9371</v>
      </c>
      <c r="C4953" s="94" t="s">
        <v>17125</v>
      </c>
      <c r="D4953" s="32" t="s">
        <v>18388</v>
      </c>
      <c r="E4953" s="107">
        <v>50.05</v>
      </c>
      <c r="F4953" s="27" t="s">
        <v>9</v>
      </c>
      <c r="G4953" s="94" t="s">
        <v>15</v>
      </c>
      <c r="H4953" s="32" t="s">
        <v>24888</v>
      </c>
    </row>
    <row r="4954" spans="1:8" ht="17.25" customHeight="1">
      <c r="A4954" s="68" t="s">
        <v>29</v>
      </c>
      <c r="B4954" s="94" t="s">
        <v>9371</v>
      </c>
      <c r="C4954" s="94" t="s">
        <v>17125</v>
      </c>
      <c r="D4954" s="32" t="s">
        <v>18389</v>
      </c>
      <c r="E4954" s="107">
        <v>48.616666666666667</v>
      </c>
      <c r="F4954" s="27" t="s">
        <v>9</v>
      </c>
      <c r="G4954" s="94" t="s">
        <v>15</v>
      </c>
      <c r="H4954" s="32" t="s">
        <v>24889</v>
      </c>
    </row>
    <row r="4955" spans="1:8" ht="17.25" customHeight="1">
      <c r="A4955" s="68" t="s">
        <v>29</v>
      </c>
      <c r="B4955" s="94" t="s">
        <v>9371</v>
      </c>
      <c r="C4955" s="94" t="s">
        <v>17125</v>
      </c>
      <c r="D4955" s="32" t="s">
        <v>18390</v>
      </c>
      <c r="E4955" s="107">
        <v>50.31666666666667</v>
      </c>
      <c r="F4955" s="27" t="s">
        <v>9</v>
      </c>
      <c r="G4955" s="94" t="s">
        <v>15</v>
      </c>
      <c r="H4955" s="32" t="s">
        <v>24890</v>
      </c>
    </row>
    <row r="4956" spans="1:8" ht="17.25" customHeight="1">
      <c r="A4956" s="68" t="s">
        <v>29</v>
      </c>
      <c r="B4956" s="94" t="s">
        <v>9371</v>
      </c>
      <c r="C4956" s="94" t="s">
        <v>17125</v>
      </c>
      <c r="D4956" s="32" t="s">
        <v>18391</v>
      </c>
      <c r="E4956" s="107">
        <v>50.366666666666667</v>
      </c>
      <c r="F4956" s="27" t="s">
        <v>9</v>
      </c>
      <c r="G4956" s="94" t="s">
        <v>15</v>
      </c>
      <c r="H4956" s="32" t="s">
        <v>24891</v>
      </c>
    </row>
    <row r="4957" spans="1:8" ht="17.25" customHeight="1">
      <c r="A4957" s="68" t="s">
        <v>29</v>
      </c>
      <c r="B4957" s="94" t="s">
        <v>9371</v>
      </c>
      <c r="C4957" s="94" t="s">
        <v>17125</v>
      </c>
      <c r="D4957" s="32" t="s">
        <v>18392</v>
      </c>
      <c r="E4957" s="107">
        <v>48.583333333333336</v>
      </c>
      <c r="F4957" s="27" t="s">
        <v>9</v>
      </c>
      <c r="G4957" s="94" t="s">
        <v>15</v>
      </c>
      <c r="H4957" s="32" t="s">
        <v>24892</v>
      </c>
    </row>
    <row r="4958" spans="1:8" ht="17.25" customHeight="1">
      <c r="A4958" s="68" t="s">
        <v>29</v>
      </c>
      <c r="B4958" s="94" t="s">
        <v>9371</v>
      </c>
      <c r="C4958" s="94" t="s">
        <v>17125</v>
      </c>
      <c r="D4958" s="32" t="s">
        <v>18393</v>
      </c>
      <c r="E4958" s="107">
        <v>52.6</v>
      </c>
      <c r="F4958" s="27" t="s">
        <v>9</v>
      </c>
      <c r="G4958" s="94" t="s">
        <v>15</v>
      </c>
      <c r="H4958" s="32" t="s">
        <v>24893</v>
      </c>
    </row>
    <row r="4959" spans="1:8" ht="17.25" customHeight="1">
      <c r="A4959" s="68" t="s">
        <v>29</v>
      </c>
      <c r="B4959" s="94" t="s">
        <v>9371</v>
      </c>
      <c r="C4959" s="94" t="s">
        <v>17125</v>
      </c>
      <c r="D4959" s="32" t="s">
        <v>18394</v>
      </c>
      <c r="E4959" s="107">
        <v>49.06666666666667</v>
      </c>
      <c r="F4959" s="27" t="s">
        <v>9</v>
      </c>
      <c r="G4959" s="94" t="s">
        <v>15</v>
      </c>
      <c r="H4959" s="32" t="s">
        <v>24894</v>
      </c>
    </row>
    <row r="4960" spans="1:8" ht="17.25" customHeight="1">
      <c r="A4960" s="68" t="s">
        <v>29</v>
      </c>
      <c r="B4960" s="94" t="s">
        <v>9371</v>
      </c>
      <c r="C4960" s="94" t="s">
        <v>17125</v>
      </c>
      <c r="D4960" s="32" t="s">
        <v>18395</v>
      </c>
      <c r="E4960" s="107">
        <v>55.266666666666666</v>
      </c>
      <c r="F4960" s="27" t="s">
        <v>9</v>
      </c>
      <c r="G4960" s="94" t="s">
        <v>15</v>
      </c>
      <c r="H4960" s="32" t="s">
        <v>24895</v>
      </c>
    </row>
    <row r="4961" spans="1:8" ht="17.25" customHeight="1">
      <c r="A4961" s="68" t="s">
        <v>29</v>
      </c>
      <c r="B4961" s="94" t="s">
        <v>9371</v>
      </c>
      <c r="C4961" s="94" t="s">
        <v>17125</v>
      </c>
      <c r="D4961" s="32" t="s">
        <v>18396</v>
      </c>
      <c r="E4961" s="107">
        <v>54.06666666666667</v>
      </c>
      <c r="F4961" s="27" t="s">
        <v>9</v>
      </c>
      <c r="G4961" s="94" t="s">
        <v>15</v>
      </c>
      <c r="H4961" s="32" t="s">
        <v>24896</v>
      </c>
    </row>
    <row r="4962" spans="1:8" ht="17.25" customHeight="1">
      <c r="A4962" s="68" t="s">
        <v>29</v>
      </c>
      <c r="B4962" s="94" t="s">
        <v>9371</v>
      </c>
      <c r="C4962" s="94" t="s">
        <v>17125</v>
      </c>
      <c r="D4962" s="32" t="s">
        <v>18397</v>
      </c>
      <c r="E4962" s="107">
        <v>53.45</v>
      </c>
      <c r="F4962" s="27" t="s">
        <v>9</v>
      </c>
      <c r="G4962" s="94" t="s">
        <v>15</v>
      </c>
      <c r="H4962" s="32" t="s">
        <v>24897</v>
      </c>
    </row>
    <row r="4963" spans="1:8" ht="17.25" customHeight="1">
      <c r="A4963" s="68" t="s">
        <v>29</v>
      </c>
      <c r="B4963" s="94" t="s">
        <v>9371</v>
      </c>
      <c r="C4963" s="94" t="s">
        <v>17125</v>
      </c>
      <c r="D4963" s="32" t="s">
        <v>18398</v>
      </c>
      <c r="E4963" s="107">
        <v>50.56666666666667</v>
      </c>
      <c r="F4963" s="27" t="s">
        <v>9</v>
      </c>
      <c r="G4963" s="94" t="s">
        <v>15</v>
      </c>
      <c r="H4963" s="32" t="s">
        <v>24898</v>
      </c>
    </row>
    <row r="4964" spans="1:8" ht="17.25" customHeight="1">
      <c r="A4964" s="68" t="s">
        <v>29</v>
      </c>
      <c r="B4964" s="94" t="s">
        <v>9371</v>
      </c>
      <c r="C4964" s="94" t="s">
        <v>17125</v>
      </c>
      <c r="D4964" s="32" t="s">
        <v>18399</v>
      </c>
      <c r="E4964" s="107">
        <v>51.93333333333333</v>
      </c>
      <c r="F4964" s="27" t="s">
        <v>9</v>
      </c>
      <c r="G4964" s="94" t="s">
        <v>15</v>
      </c>
      <c r="H4964" s="32" t="s">
        <v>24899</v>
      </c>
    </row>
    <row r="4965" spans="1:8" ht="17.25" customHeight="1">
      <c r="A4965" s="68" t="s">
        <v>29</v>
      </c>
      <c r="B4965" s="94" t="s">
        <v>9371</v>
      </c>
      <c r="C4965" s="94" t="s">
        <v>17125</v>
      </c>
      <c r="D4965" s="32" t="s">
        <v>18400</v>
      </c>
      <c r="E4965" s="107">
        <v>43.533333333333331</v>
      </c>
      <c r="F4965" s="27" t="s">
        <v>9</v>
      </c>
      <c r="G4965" s="94" t="s">
        <v>15</v>
      </c>
      <c r="H4965" s="32" t="s">
        <v>24900</v>
      </c>
    </row>
    <row r="4966" spans="1:8" ht="17.25" customHeight="1">
      <c r="A4966" s="68" t="s">
        <v>29</v>
      </c>
      <c r="B4966" s="94" t="s">
        <v>9371</v>
      </c>
      <c r="C4966" s="94" t="s">
        <v>17125</v>
      </c>
      <c r="D4966" s="32" t="s">
        <v>18401</v>
      </c>
      <c r="E4966" s="107">
        <v>53.783333333333331</v>
      </c>
      <c r="F4966" s="27" t="s">
        <v>9</v>
      </c>
      <c r="G4966" s="94" t="s">
        <v>15</v>
      </c>
      <c r="H4966" s="32" t="s">
        <v>24901</v>
      </c>
    </row>
    <row r="4967" spans="1:8" ht="17.25" customHeight="1">
      <c r="A4967" s="68" t="s">
        <v>29</v>
      </c>
      <c r="B4967" s="94" t="s">
        <v>9371</v>
      </c>
      <c r="C4967" s="94" t="s">
        <v>17125</v>
      </c>
      <c r="D4967" s="32" t="s">
        <v>18402</v>
      </c>
      <c r="E4967" s="107">
        <v>51.883333333333333</v>
      </c>
      <c r="F4967" s="27" t="s">
        <v>9</v>
      </c>
      <c r="G4967" s="94" t="s">
        <v>15</v>
      </c>
      <c r="H4967" s="32" t="s">
        <v>24902</v>
      </c>
    </row>
    <row r="4968" spans="1:8" ht="17.25" customHeight="1">
      <c r="A4968" s="68" t="s">
        <v>29</v>
      </c>
      <c r="B4968" s="94" t="s">
        <v>9371</v>
      </c>
      <c r="C4968" s="94" t="s">
        <v>17125</v>
      </c>
      <c r="D4968" s="32" t="s">
        <v>18403</v>
      </c>
      <c r="E4968" s="107">
        <v>54.283333333333331</v>
      </c>
      <c r="F4968" s="27" t="s">
        <v>9</v>
      </c>
      <c r="G4968" s="94" t="s">
        <v>15</v>
      </c>
      <c r="H4968" s="32" t="s">
        <v>24903</v>
      </c>
    </row>
    <row r="4969" spans="1:8" ht="17.25" customHeight="1">
      <c r="A4969" s="68" t="s">
        <v>29</v>
      </c>
      <c r="B4969" s="94" t="s">
        <v>9371</v>
      </c>
      <c r="C4969" s="94" t="s">
        <v>17125</v>
      </c>
      <c r="D4969" s="32" t="s">
        <v>18404</v>
      </c>
      <c r="E4969" s="107">
        <v>52.016666666666666</v>
      </c>
      <c r="F4969" s="27" t="s">
        <v>9</v>
      </c>
      <c r="G4969" s="94" t="s">
        <v>15</v>
      </c>
      <c r="H4969" s="32" t="s">
        <v>24903</v>
      </c>
    </row>
    <row r="4970" spans="1:8" ht="17.25" customHeight="1">
      <c r="A4970" s="68" t="s">
        <v>29</v>
      </c>
      <c r="B4970" s="94" t="s">
        <v>9371</v>
      </c>
      <c r="C4970" s="94" t="s">
        <v>17125</v>
      </c>
      <c r="D4970" s="32" t="s">
        <v>18405</v>
      </c>
      <c r="E4970" s="107">
        <v>52.116666666666667</v>
      </c>
      <c r="F4970" s="27" t="s">
        <v>9</v>
      </c>
      <c r="G4970" s="94" t="s">
        <v>15</v>
      </c>
      <c r="H4970" s="32" t="s">
        <v>24776</v>
      </c>
    </row>
    <row r="4971" spans="1:8" ht="17.25" customHeight="1">
      <c r="A4971" s="68" t="s">
        <v>29</v>
      </c>
      <c r="B4971" s="94" t="s">
        <v>9371</v>
      </c>
      <c r="C4971" s="94" t="s">
        <v>17125</v>
      </c>
      <c r="D4971" s="32" t="s">
        <v>18406</v>
      </c>
      <c r="E4971" s="107">
        <v>50.366666666666667</v>
      </c>
      <c r="F4971" s="27" t="s">
        <v>9</v>
      </c>
      <c r="G4971" s="94" t="s">
        <v>15</v>
      </c>
      <c r="H4971" s="32" t="s">
        <v>24779</v>
      </c>
    </row>
    <row r="4972" spans="1:8" ht="17.25" customHeight="1">
      <c r="A4972" s="68" t="s">
        <v>29</v>
      </c>
      <c r="B4972" s="94" t="s">
        <v>9371</v>
      </c>
      <c r="C4972" s="94" t="s">
        <v>17125</v>
      </c>
      <c r="D4972" s="32" t="s">
        <v>18407</v>
      </c>
      <c r="E4972" s="107">
        <v>50.133333333333333</v>
      </c>
      <c r="F4972" s="27" t="s">
        <v>9</v>
      </c>
      <c r="G4972" s="94" t="s">
        <v>15</v>
      </c>
      <c r="H4972" s="32" t="s">
        <v>24777</v>
      </c>
    </row>
    <row r="4973" spans="1:8" ht="17.25" customHeight="1">
      <c r="A4973" s="68" t="s">
        <v>29</v>
      </c>
      <c r="B4973" s="94" t="s">
        <v>9371</v>
      </c>
      <c r="C4973" s="94" t="s">
        <v>17125</v>
      </c>
      <c r="D4973" s="32" t="s">
        <v>18408</v>
      </c>
      <c r="E4973" s="107">
        <v>54.15</v>
      </c>
      <c r="F4973" s="27" t="s">
        <v>9</v>
      </c>
      <c r="G4973" s="94" t="s">
        <v>15</v>
      </c>
      <c r="H4973" s="32" t="s">
        <v>24904</v>
      </c>
    </row>
    <row r="4974" spans="1:8" ht="17.25" customHeight="1">
      <c r="A4974" s="68" t="s">
        <v>29</v>
      </c>
      <c r="B4974" s="94" t="s">
        <v>9371</v>
      </c>
      <c r="C4974" s="94" t="s">
        <v>17125</v>
      </c>
      <c r="D4974" s="32" t="s">
        <v>18409</v>
      </c>
      <c r="E4974" s="107">
        <v>50.116666666666667</v>
      </c>
      <c r="F4974" s="27" t="s">
        <v>9</v>
      </c>
      <c r="G4974" s="94" t="s">
        <v>15</v>
      </c>
      <c r="H4974" s="32" t="s">
        <v>24905</v>
      </c>
    </row>
    <row r="4975" spans="1:8" ht="17.25" customHeight="1">
      <c r="A4975" s="68" t="s">
        <v>29</v>
      </c>
      <c r="B4975" s="94" t="s">
        <v>9371</v>
      </c>
      <c r="C4975" s="94" t="s">
        <v>17125</v>
      </c>
      <c r="D4975" s="32" t="s">
        <v>18410</v>
      </c>
      <c r="E4975" s="107">
        <v>46.983333333333334</v>
      </c>
      <c r="F4975" s="27" t="s">
        <v>9</v>
      </c>
      <c r="G4975" s="94" t="s">
        <v>15</v>
      </c>
      <c r="H4975" s="32" t="s">
        <v>24906</v>
      </c>
    </row>
    <row r="4976" spans="1:8" ht="17.25" customHeight="1">
      <c r="A4976" s="68" t="s">
        <v>29</v>
      </c>
      <c r="B4976" s="94" t="s">
        <v>9371</v>
      </c>
      <c r="C4976" s="94" t="s">
        <v>17125</v>
      </c>
      <c r="D4976" s="32" t="s">
        <v>18411</v>
      </c>
      <c r="E4976" s="107">
        <v>50.06666666666667</v>
      </c>
      <c r="F4976" s="27" t="s">
        <v>9</v>
      </c>
      <c r="G4976" s="94" t="s">
        <v>15</v>
      </c>
      <c r="H4976" s="32" t="s">
        <v>24907</v>
      </c>
    </row>
    <row r="4977" spans="1:8" ht="17.25" customHeight="1">
      <c r="A4977" s="68" t="s">
        <v>29</v>
      </c>
      <c r="B4977" s="94" t="s">
        <v>9371</v>
      </c>
      <c r="C4977" s="94" t="s">
        <v>17125</v>
      </c>
      <c r="D4977" s="32" t="s">
        <v>18412</v>
      </c>
      <c r="E4977" s="107">
        <v>50.866666666666667</v>
      </c>
      <c r="F4977" s="27" t="s">
        <v>9</v>
      </c>
      <c r="G4977" s="94" t="s">
        <v>15</v>
      </c>
      <c r="H4977" s="32" t="s">
        <v>24908</v>
      </c>
    </row>
    <row r="4978" spans="1:8" ht="17.25" customHeight="1">
      <c r="A4978" s="68" t="s">
        <v>29</v>
      </c>
      <c r="B4978" s="94" t="s">
        <v>9371</v>
      </c>
      <c r="C4978" s="94" t="s">
        <v>17125</v>
      </c>
      <c r="D4978" s="32" t="s">
        <v>18413</v>
      </c>
      <c r="E4978" s="107">
        <v>48.81666666666667</v>
      </c>
      <c r="F4978" s="27" t="s">
        <v>9</v>
      </c>
      <c r="G4978" s="94" t="s">
        <v>15</v>
      </c>
      <c r="H4978" s="32" t="s">
        <v>24909</v>
      </c>
    </row>
    <row r="4979" spans="1:8" ht="17.25" customHeight="1">
      <c r="A4979" s="68" t="s">
        <v>29</v>
      </c>
      <c r="B4979" s="94" t="s">
        <v>9371</v>
      </c>
      <c r="C4979" s="94" t="s">
        <v>17125</v>
      </c>
      <c r="D4979" s="32" t="s">
        <v>18414</v>
      </c>
      <c r="E4979" s="107">
        <v>57.633333333333333</v>
      </c>
      <c r="F4979" s="27" t="s">
        <v>9</v>
      </c>
      <c r="G4979" s="94" t="s">
        <v>15</v>
      </c>
      <c r="H4979" s="32" t="s">
        <v>24910</v>
      </c>
    </row>
    <row r="4980" spans="1:8" ht="17.25" customHeight="1">
      <c r="A4980" s="68" t="s">
        <v>29</v>
      </c>
      <c r="B4980" s="94" t="s">
        <v>9371</v>
      </c>
      <c r="C4980" s="94" t="s">
        <v>17125</v>
      </c>
      <c r="D4980" s="32" t="s">
        <v>18415</v>
      </c>
      <c r="E4980" s="107">
        <v>51.716666666666669</v>
      </c>
      <c r="F4980" s="27" t="s">
        <v>9</v>
      </c>
      <c r="G4980" s="94" t="s">
        <v>15</v>
      </c>
      <c r="H4980" s="32" t="s">
        <v>24911</v>
      </c>
    </row>
    <row r="4981" spans="1:8" ht="17.25" customHeight="1">
      <c r="A4981" s="68" t="s">
        <v>29</v>
      </c>
      <c r="B4981" s="94" t="s">
        <v>9371</v>
      </c>
      <c r="C4981" s="94" t="s">
        <v>17125</v>
      </c>
      <c r="D4981" s="32" t="s">
        <v>18416</v>
      </c>
      <c r="E4981" s="107">
        <v>48.75</v>
      </c>
      <c r="F4981" s="27" t="s">
        <v>9</v>
      </c>
      <c r="G4981" s="94" t="s">
        <v>15</v>
      </c>
      <c r="H4981" s="32" t="s">
        <v>24912</v>
      </c>
    </row>
    <row r="4982" spans="1:8" ht="17.25" customHeight="1">
      <c r="A4982" s="68" t="s">
        <v>29</v>
      </c>
      <c r="B4982" s="94" t="s">
        <v>9371</v>
      </c>
      <c r="C4982" s="94" t="s">
        <v>17125</v>
      </c>
      <c r="D4982" s="32" t="s">
        <v>18417</v>
      </c>
      <c r="E4982" s="107">
        <v>47.166666666666664</v>
      </c>
      <c r="F4982" s="27" t="s">
        <v>9</v>
      </c>
      <c r="G4982" s="94" t="s">
        <v>15</v>
      </c>
      <c r="H4982" s="32" t="s">
        <v>24913</v>
      </c>
    </row>
    <row r="4983" spans="1:8" ht="17.25" customHeight="1">
      <c r="A4983" s="68" t="s">
        <v>29</v>
      </c>
      <c r="B4983" s="94" t="s">
        <v>9371</v>
      </c>
      <c r="C4983" s="94" t="s">
        <v>17125</v>
      </c>
      <c r="D4983" s="32" t="s">
        <v>18418</v>
      </c>
      <c r="E4983" s="107">
        <v>57.616666666666667</v>
      </c>
      <c r="F4983" s="27" t="s">
        <v>9</v>
      </c>
      <c r="G4983" s="94" t="s">
        <v>15</v>
      </c>
      <c r="H4983" s="32" t="s">
        <v>24914</v>
      </c>
    </row>
    <row r="4984" spans="1:8" ht="17.25" customHeight="1">
      <c r="A4984" s="68" t="s">
        <v>29</v>
      </c>
      <c r="B4984" s="94" t="s">
        <v>9371</v>
      </c>
      <c r="C4984" s="94" t="s">
        <v>17125</v>
      </c>
      <c r="D4984" s="32" t="s">
        <v>18419</v>
      </c>
      <c r="E4984" s="107">
        <v>47.166666666666664</v>
      </c>
      <c r="F4984" s="27" t="s">
        <v>9</v>
      </c>
      <c r="G4984" s="94" t="s">
        <v>15</v>
      </c>
      <c r="H4984" s="32" t="s">
        <v>24915</v>
      </c>
    </row>
    <row r="4985" spans="1:8" ht="17.25" customHeight="1">
      <c r="A4985" s="68" t="s">
        <v>29</v>
      </c>
      <c r="B4985" s="94" t="s">
        <v>9371</v>
      </c>
      <c r="C4985" s="94" t="s">
        <v>17125</v>
      </c>
      <c r="D4985" s="32" t="s">
        <v>18420</v>
      </c>
      <c r="E4985" s="107">
        <v>47.4</v>
      </c>
      <c r="F4985" s="27" t="s">
        <v>9</v>
      </c>
      <c r="G4985" s="94" t="s">
        <v>15</v>
      </c>
      <c r="H4985" s="32" t="s">
        <v>24916</v>
      </c>
    </row>
    <row r="4986" spans="1:8" ht="17.25" customHeight="1">
      <c r="A4986" s="68" t="s">
        <v>29</v>
      </c>
      <c r="B4986" s="94" t="s">
        <v>9371</v>
      </c>
      <c r="C4986" s="94" t="s">
        <v>17125</v>
      </c>
      <c r="D4986" s="32" t="s">
        <v>18421</v>
      </c>
      <c r="E4986" s="107">
        <v>50.7</v>
      </c>
      <c r="F4986" s="27" t="s">
        <v>9</v>
      </c>
      <c r="G4986" s="94" t="s">
        <v>15</v>
      </c>
      <c r="H4986" s="32" t="s">
        <v>24917</v>
      </c>
    </row>
    <row r="4987" spans="1:8" ht="17.25" customHeight="1">
      <c r="A4987" s="68" t="s">
        <v>29</v>
      </c>
      <c r="B4987" s="94" t="s">
        <v>9371</v>
      </c>
      <c r="C4987" s="94" t="s">
        <v>17125</v>
      </c>
      <c r="D4987" s="32" t="s">
        <v>18422</v>
      </c>
      <c r="E4987" s="107">
        <v>53.93333333333333</v>
      </c>
      <c r="F4987" s="27" t="s">
        <v>9</v>
      </c>
      <c r="G4987" s="94" t="s">
        <v>15</v>
      </c>
      <c r="H4987" s="32" t="s">
        <v>24918</v>
      </c>
    </row>
    <row r="4988" spans="1:8" ht="17.25" customHeight="1">
      <c r="A4988" s="68" t="s">
        <v>29</v>
      </c>
      <c r="B4988" s="94" t="s">
        <v>9371</v>
      </c>
      <c r="C4988" s="94" t="s">
        <v>17125</v>
      </c>
      <c r="D4988" s="32" t="s">
        <v>18423</v>
      </c>
      <c r="E4988" s="107">
        <v>50.2</v>
      </c>
      <c r="F4988" s="27" t="s">
        <v>9</v>
      </c>
      <c r="G4988" s="94" t="s">
        <v>15</v>
      </c>
      <c r="H4988" s="32" t="s">
        <v>24919</v>
      </c>
    </row>
    <row r="4989" spans="1:8" ht="17.25" customHeight="1">
      <c r="A4989" s="68" t="s">
        <v>29</v>
      </c>
      <c r="B4989" s="94" t="s">
        <v>9371</v>
      </c>
      <c r="C4989" s="94" t="s">
        <v>17125</v>
      </c>
      <c r="D4989" s="32" t="s">
        <v>18424</v>
      </c>
      <c r="E4989" s="107">
        <v>48.883333333333333</v>
      </c>
      <c r="F4989" s="27" t="s">
        <v>9</v>
      </c>
      <c r="G4989" s="94" t="s">
        <v>15</v>
      </c>
      <c r="H4989" s="32" t="s">
        <v>24920</v>
      </c>
    </row>
    <row r="4990" spans="1:8" ht="17.25" customHeight="1">
      <c r="A4990" s="68" t="s">
        <v>29</v>
      </c>
      <c r="B4990" s="94" t="s">
        <v>9371</v>
      </c>
      <c r="C4990" s="94" t="s">
        <v>17125</v>
      </c>
      <c r="D4990" s="32" t="s">
        <v>18425</v>
      </c>
      <c r="E4990" s="107">
        <v>55.35</v>
      </c>
      <c r="F4990" s="27" t="s">
        <v>9</v>
      </c>
      <c r="G4990" s="94" t="s">
        <v>15</v>
      </c>
      <c r="H4990" s="32" t="s">
        <v>24921</v>
      </c>
    </row>
    <row r="4991" spans="1:8" ht="17.25" customHeight="1">
      <c r="A4991" s="68" t="s">
        <v>29</v>
      </c>
      <c r="B4991" s="94" t="s">
        <v>9371</v>
      </c>
      <c r="C4991" s="94" t="s">
        <v>17125</v>
      </c>
      <c r="D4991" s="32" t="s">
        <v>18426</v>
      </c>
      <c r="E4991" s="107">
        <v>55.983333333333334</v>
      </c>
      <c r="F4991" s="27" t="s">
        <v>9</v>
      </c>
      <c r="G4991" s="94" t="s">
        <v>15</v>
      </c>
      <c r="H4991" s="32" t="s">
        <v>24922</v>
      </c>
    </row>
    <row r="4992" spans="1:8" ht="17.25" customHeight="1">
      <c r="A4992" s="68" t="s">
        <v>29</v>
      </c>
      <c r="B4992" s="94" t="s">
        <v>9371</v>
      </c>
      <c r="C4992" s="94" t="s">
        <v>17125</v>
      </c>
      <c r="D4992" s="32" t="s">
        <v>18427</v>
      </c>
      <c r="E4992" s="107">
        <v>52.533333333333331</v>
      </c>
      <c r="F4992" s="27" t="s">
        <v>9</v>
      </c>
      <c r="G4992" s="94" t="s">
        <v>15</v>
      </c>
      <c r="H4992" s="32" t="s">
        <v>24923</v>
      </c>
    </row>
    <row r="4993" spans="1:8" ht="17.25" customHeight="1">
      <c r="A4993" s="68" t="s">
        <v>29</v>
      </c>
      <c r="B4993" s="94" t="s">
        <v>9371</v>
      </c>
      <c r="C4993" s="94" t="s">
        <v>17125</v>
      </c>
      <c r="D4993" s="32" t="s">
        <v>18428</v>
      </c>
      <c r="E4993" s="107">
        <v>52.366666666666667</v>
      </c>
      <c r="F4993" s="27" t="s">
        <v>9</v>
      </c>
      <c r="G4993" s="94" t="s">
        <v>15</v>
      </c>
      <c r="H4993" s="32" t="s">
        <v>24924</v>
      </c>
    </row>
    <row r="4994" spans="1:8" ht="17.25" customHeight="1">
      <c r="A4994" s="68" t="s">
        <v>29</v>
      </c>
      <c r="B4994" s="94" t="s">
        <v>9371</v>
      </c>
      <c r="C4994" s="94" t="s">
        <v>17125</v>
      </c>
      <c r="D4994" s="32" t="s">
        <v>18429</v>
      </c>
      <c r="E4994" s="107">
        <v>45.7</v>
      </c>
      <c r="F4994" s="27" t="s">
        <v>9</v>
      </c>
      <c r="G4994" s="94" t="s">
        <v>15</v>
      </c>
      <c r="H4994" s="32" t="s">
        <v>24918</v>
      </c>
    </row>
    <row r="4995" spans="1:8" ht="17.25" customHeight="1">
      <c r="A4995" s="68" t="s">
        <v>29</v>
      </c>
      <c r="B4995" s="94" t="s">
        <v>9371</v>
      </c>
      <c r="C4995" s="94" t="s">
        <v>17125</v>
      </c>
      <c r="D4995" s="32" t="s">
        <v>18430</v>
      </c>
      <c r="E4995" s="107">
        <v>45.983333333333334</v>
      </c>
      <c r="F4995" s="27" t="s">
        <v>9</v>
      </c>
      <c r="G4995" s="94" t="s">
        <v>15</v>
      </c>
      <c r="H4995" s="32" t="s">
        <v>24925</v>
      </c>
    </row>
    <row r="4996" spans="1:8" ht="17.25" customHeight="1">
      <c r="A4996" s="68" t="s">
        <v>29</v>
      </c>
      <c r="B4996" s="94" t="s">
        <v>9371</v>
      </c>
      <c r="C4996" s="94" t="s">
        <v>17126</v>
      </c>
      <c r="D4996" s="32" t="s">
        <v>18431</v>
      </c>
      <c r="E4996" s="107">
        <v>46.95</v>
      </c>
      <c r="F4996" s="27" t="s">
        <v>9</v>
      </c>
      <c r="G4996" s="94" t="s">
        <v>15</v>
      </c>
      <c r="H4996" s="32" t="s">
        <v>24801</v>
      </c>
    </row>
    <row r="4997" spans="1:8" ht="17.25" customHeight="1">
      <c r="A4997" s="68" t="s">
        <v>29</v>
      </c>
      <c r="B4997" s="94" t="s">
        <v>9371</v>
      </c>
      <c r="C4997" s="94" t="s">
        <v>17126</v>
      </c>
      <c r="D4997" s="32" t="s">
        <v>18432</v>
      </c>
      <c r="E4997" s="107">
        <v>70.2</v>
      </c>
      <c r="F4997" s="27" t="s">
        <v>9</v>
      </c>
      <c r="G4997" s="94" t="s">
        <v>15</v>
      </c>
      <c r="H4997" s="32" t="s">
        <v>24802</v>
      </c>
    </row>
    <row r="4998" spans="1:8" ht="17.25" customHeight="1">
      <c r="A4998" s="68" t="s">
        <v>29</v>
      </c>
      <c r="B4998" s="94" t="s">
        <v>9371</v>
      </c>
      <c r="C4998" s="94" t="s">
        <v>17126</v>
      </c>
      <c r="D4998" s="32" t="s">
        <v>18433</v>
      </c>
      <c r="E4998" s="107">
        <v>46.866666666666667</v>
      </c>
      <c r="F4998" s="27" t="s">
        <v>9</v>
      </c>
      <c r="G4998" s="94" t="s">
        <v>15</v>
      </c>
      <c r="H4998" s="32" t="s">
        <v>24803</v>
      </c>
    </row>
    <row r="4999" spans="1:8" ht="17.25" customHeight="1">
      <c r="A4999" s="68" t="s">
        <v>29</v>
      </c>
      <c r="B4999" s="94" t="s">
        <v>9371</v>
      </c>
      <c r="C4999" s="94" t="s">
        <v>17126</v>
      </c>
      <c r="D4999" s="32" t="s">
        <v>18434</v>
      </c>
      <c r="E4999" s="107">
        <v>40.016666666666666</v>
      </c>
      <c r="F4999" s="27" t="s">
        <v>9</v>
      </c>
      <c r="G4999" s="94" t="s">
        <v>15</v>
      </c>
      <c r="H4999" s="32" t="s">
        <v>24804</v>
      </c>
    </row>
    <row r="5000" spans="1:8" ht="17.25" customHeight="1">
      <c r="A5000" s="68" t="s">
        <v>29</v>
      </c>
      <c r="B5000" s="94" t="s">
        <v>9371</v>
      </c>
      <c r="C5000" s="94" t="s">
        <v>17126</v>
      </c>
      <c r="D5000" s="32" t="s">
        <v>18435</v>
      </c>
      <c r="E5000" s="107">
        <v>52.466666666666669</v>
      </c>
      <c r="F5000" s="27" t="s">
        <v>9</v>
      </c>
      <c r="G5000" s="94" t="s">
        <v>15</v>
      </c>
      <c r="H5000" s="32" t="s">
        <v>24805</v>
      </c>
    </row>
    <row r="5001" spans="1:8" ht="17.25" customHeight="1">
      <c r="A5001" s="68" t="s">
        <v>29</v>
      </c>
      <c r="B5001" s="94" t="s">
        <v>9371</v>
      </c>
      <c r="C5001" s="94" t="s">
        <v>17126</v>
      </c>
      <c r="D5001" s="32" t="s">
        <v>18436</v>
      </c>
      <c r="E5001" s="107">
        <v>52.166666666666664</v>
      </c>
      <c r="F5001" s="27" t="s">
        <v>9</v>
      </c>
      <c r="G5001" s="94" t="s">
        <v>15</v>
      </c>
      <c r="H5001" s="32" t="s">
        <v>24806</v>
      </c>
    </row>
    <row r="5002" spans="1:8" ht="17.25" customHeight="1">
      <c r="A5002" s="68" t="s">
        <v>29</v>
      </c>
      <c r="B5002" s="94" t="s">
        <v>9371</v>
      </c>
      <c r="C5002" s="94" t="s">
        <v>17126</v>
      </c>
      <c r="D5002" s="32" t="s">
        <v>18437</v>
      </c>
      <c r="E5002" s="107">
        <v>42.06666666666667</v>
      </c>
      <c r="F5002" s="27" t="s">
        <v>9</v>
      </c>
      <c r="G5002" s="94" t="s">
        <v>15</v>
      </c>
      <c r="H5002" s="32" t="s">
        <v>24807</v>
      </c>
    </row>
    <row r="5003" spans="1:8" ht="17.25" customHeight="1">
      <c r="A5003" s="68" t="s">
        <v>29</v>
      </c>
      <c r="B5003" s="94" t="s">
        <v>9371</v>
      </c>
      <c r="C5003" s="94" t="s">
        <v>17126</v>
      </c>
      <c r="D5003" s="32" t="s">
        <v>18438</v>
      </c>
      <c r="E5003" s="107">
        <v>45.5</v>
      </c>
      <c r="F5003" s="27" t="s">
        <v>9</v>
      </c>
      <c r="G5003" s="94" t="s">
        <v>15</v>
      </c>
      <c r="H5003" s="32" t="s">
        <v>24808</v>
      </c>
    </row>
    <row r="5004" spans="1:8" ht="17.25" customHeight="1">
      <c r="A5004" s="68" t="s">
        <v>29</v>
      </c>
      <c r="B5004" s="94" t="s">
        <v>9371</v>
      </c>
      <c r="C5004" s="94" t="s">
        <v>17126</v>
      </c>
      <c r="D5004" s="32" t="s">
        <v>18439</v>
      </c>
      <c r="E5004" s="107">
        <v>48.633333333333333</v>
      </c>
      <c r="F5004" s="27" t="s">
        <v>9</v>
      </c>
      <c r="G5004" s="94" t="s">
        <v>15</v>
      </c>
      <c r="H5004" s="32" t="s">
        <v>24809</v>
      </c>
    </row>
    <row r="5005" spans="1:8" ht="17.25" customHeight="1">
      <c r="A5005" s="68" t="s">
        <v>29</v>
      </c>
      <c r="B5005" s="94" t="s">
        <v>9371</v>
      </c>
      <c r="C5005" s="94" t="s">
        <v>17126</v>
      </c>
      <c r="D5005" s="32" t="s">
        <v>18440</v>
      </c>
      <c r="E5005" s="107">
        <v>46.68333333333333</v>
      </c>
      <c r="F5005" s="27" t="s">
        <v>9</v>
      </c>
      <c r="G5005" s="94" t="s">
        <v>15</v>
      </c>
      <c r="H5005" s="32" t="s">
        <v>24926</v>
      </c>
    </row>
    <row r="5006" spans="1:8" ht="17.25" customHeight="1">
      <c r="A5006" s="35" t="s">
        <v>22</v>
      </c>
      <c r="B5006" s="35" t="s">
        <v>9364</v>
      </c>
      <c r="C5006" s="35" t="s">
        <v>12370</v>
      </c>
      <c r="D5006" s="100" t="s">
        <v>18441</v>
      </c>
      <c r="E5006" s="107">
        <v>30.45</v>
      </c>
      <c r="F5006" s="27" t="s">
        <v>9</v>
      </c>
      <c r="G5006" s="35" t="s">
        <v>15</v>
      </c>
      <c r="H5006" s="100" t="s">
        <v>24282</v>
      </c>
    </row>
    <row r="5007" spans="1:8" ht="17.25" customHeight="1">
      <c r="A5007" s="68" t="s">
        <v>29</v>
      </c>
      <c r="B5007" s="94" t="s">
        <v>9371</v>
      </c>
      <c r="C5007" s="94" t="s">
        <v>17126</v>
      </c>
      <c r="D5007" s="32" t="s">
        <v>18442</v>
      </c>
      <c r="E5007" s="107">
        <v>53.43333333333333</v>
      </c>
      <c r="F5007" s="27" t="s">
        <v>9</v>
      </c>
      <c r="G5007" s="94" t="s">
        <v>15</v>
      </c>
      <c r="H5007" s="32" t="s">
        <v>24811</v>
      </c>
    </row>
    <row r="5008" spans="1:8" ht="17.25" customHeight="1">
      <c r="A5008" s="68" t="s">
        <v>29</v>
      </c>
      <c r="B5008" s="94" t="s">
        <v>9371</v>
      </c>
      <c r="C5008" s="94" t="s">
        <v>17127</v>
      </c>
      <c r="D5008" s="32" t="s">
        <v>18443</v>
      </c>
      <c r="E5008" s="107">
        <v>30.733333333333334</v>
      </c>
      <c r="F5008" s="27" t="s">
        <v>9</v>
      </c>
      <c r="G5008" s="94" t="s">
        <v>15</v>
      </c>
      <c r="H5008" s="32" t="s">
        <v>24927</v>
      </c>
    </row>
    <row r="5009" spans="1:8" ht="17.25" customHeight="1">
      <c r="A5009" s="68" t="s">
        <v>29</v>
      </c>
      <c r="B5009" s="94" t="s">
        <v>9371</v>
      </c>
      <c r="C5009" s="94" t="s">
        <v>17127</v>
      </c>
      <c r="D5009" s="32" t="s">
        <v>18444</v>
      </c>
      <c r="E5009" s="107">
        <v>33.983333333333334</v>
      </c>
      <c r="F5009" s="27" t="s">
        <v>9</v>
      </c>
      <c r="G5009" s="94" t="s">
        <v>15</v>
      </c>
      <c r="H5009" s="32" t="s">
        <v>24928</v>
      </c>
    </row>
    <row r="5010" spans="1:8" ht="17.25" customHeight="1">
      <c r="A5010" s="68" t="s">
        <v>29</v>
      </c>
      <c r="B5010" s="94" t="s">
        <v>9371</v>
      </c>
      <c r="C5010" s="94" t="s">
        <v>17127</v>
      </c>
      <c r="D5010" s="32" t="s">
        <v>18445</v>
      </c>
      <c r="E5010" s="107">
        <v>27.05</v>
      </c>
      <c r="F5010" s="27" t="s">
        <v>9</v>
      </c>
      <c r="G5010" s="94" t="s">
        <v>15</v>
      </c>
      <c r="H5010" s="32" t="s">
        <v>24929</v>
      </c>
    </row>
    <row r="5011" spans="1:8" ht="17.25" customHeight="1">
      <c r="A5011" s="68" t="s">
        <v>29</v>
      </c>
      <c r="B5011" s="94" t="s">
        <v>9371</v>
      </c>
      <c r="C5011" s="94" t="s">
        <v>17127</v>
      </c>
      <c r="D5011" s="32" t="s">
        <v>18446</v>
      </c>
      <c r="E5011" s="107">
        <v>29.616666666666667</v>
      </c>
      <c r="F5011" s="27" t="s">
        <v>9</v>
      </c>
      <c r="G5011" s="94" t="s">
        <v>15</v>
      </c>
      <c r="H5011" s="32" t="s">
        <v>24930</v>
      </c>
    </row>
    <row r="5012" spans="1:8" ht="17.25" customHeight="1">
      <c r="A5012" s="68" t="s">
        <v>29</v>
      </c>
      <c r="B5012" s="94" t="s">
        <v>9371</v>
      </c>
      <c r="C5012" s="94" t="s">
        <v>17127</v>
      </c>
      <c r="D5012" s="32" t="s">
        <v>18447</v>
      </c>
      <c r="E5012" s="107">
        <v>21.733333333333334</v>
      </c>
      <c r="F5012" s="27" t="s">
        <v>9</v>
      </c>
      <c r="G5012" s="94" t="s">
        <v>15</v>
      </c>
      <c r="H5012" s="32" t="s">
        <v>24931</v>
      </c>
    </row>
    <row r="5013" spans="1:8" ht="17.25" customHeight="1">
      <c r="A5013" s="68" t="s">
        <v>29</v>
      </c>
      <c r="B5013" s="94" t="s">
        <v>9371</v>
      </c>
      <c r="C5013" s="94" t="s">
        <v>17127</v>
      </c>
      <c r="D5013" s="32" t="s">
        <v>18448</v>
      </c>
      <c r="E5013" s="107">
        <v>19.616666666666667</v>
      </c>
      <c r="F5013" s="27" t="s">
        <v>9</v>
      </c>
      <c r="G5013" s="94" t="s">
        <v>15</v>
      </c>
      <c r="H5013" s="32" t="s">
        <v>24932</v>
      </c>
    </row>
    <row r="5014" spans="1:8" ht="17.25" customHeight="1">
      <c r="A5014" s="68" t="s">
        <v>29</v>
      </c>
      <c r="B5014" s="94" t="s">
        <v>9371</v>
      </c>
      <c r="C5014" s="94" t="s">
        <v>17127</v>
      </c>
      <c r="D5014" s="32" t="s">
        <v>18449</v>
      </c>
      <c r="E5014" s="107">
        <v>20.066666666666666</v>
      </c>
      <c r="F5014" s="27" t="s">
        <v>9</v>
      </c>
      <c r="G5014" s="94" t="s">
        <v>15</v>
      </c>
      <c r="H5014" s="32" t="s">
        <v>24933</v>
      </c>
    </row>
    <row r="5015" spans="1:8" ht="17.25" customHeight="1">
      <c r="A5015" s="68" t="s">
        <v>29</v>
      </c>
      <c r="B5015" s="94" t="s">
        <v>9371</v>
      </c>
      <c r="C5015" s="94" t="s">
        <v>17127</v>
      </c>
      <c r="D5015" s="32" t="s">
        <v>18450</v>
      </c>
      <c r="E5015" s="107">
        <v>24.483333333333334</v>
      </c>
      <c r="F5015" s="27" t="s">
        <v>9</v>
      </c>
      <c r="G5015" s="94" t="s">
        <v>15</v>
      </c>
      <c r="H5015" s="32" t="s">
        <v>24934</v>
      </c>
    </row>
    <row r="5016" spans="1:8" ht="17.25" customHeight="1">
      <c r="A5016" s="68" t="s">
        <v>29</v>
      </c>
      <c r="B5016" s="94" t="s">
        <v>9371</v>
      </c>
      <c r="C5016" s="94" t="s">
        <v>17127</v>
      </c>
      <c r="D5016" s="32" t="s">
        <v>18451</v>
      </c>
      <c r="E5016" s="107">
        <v>21.183333333333334</v>
      </c>
      <c r="F5016" s="27" t="s">
        <v>9</v>
      </c>
      <c r="G5016" s="94" t="s">
        <v>15</v>
      </c>
      <c r="H5016" s="32" t="s">
        <v>24935</v>
      </c>
    </row>
    <row r="5017" spans="1:8" ht="17.25" customHeight="1">
      <c r="A5017" s="68" t="s">
        <v>29</v>
      </c>
      <c r="B5017" s="94" t="s">
        <v>9371</v>
      </c>
      <c r="C5017" s="94" t="s">
        <v>17127</v>
      </c>
      <c r="D5017" s="32" t="s">
        <v>18452</v>
      </c>
      <c r="E5017" s="107">
        <v>21.366666666666667</v>
      </c>
      <c r="F5017" s="27" t="s">
        <v>9</v>
      </c>
      <c r="G5017" s="94" t="s">
        <v>15</v>
      </c>
      <c r="H5017" s="32" t="s">
        <v>24936</v>
      </c>
    </row>
    <row r="5018" spans="1:8" ht="17.25" customHeight="1">
      <c r="A5018" s="68" t="s">
        <v>29</v>
      </c>
      <c r="B5018" s="94" t="s">
        <v>9371</v>
      </c>
      <c r="C5018" s="94" t="s">
        <v>17127</v>
      </c>
      <c r="D5018" s="32" t="s">
        <v>18453</v>
      </c>
      <c r="E5018" s="107">
        <v>21.316666666666666</v>
      </c>
      <c r="F5018" s="27" t="s">
        <v>9</v>
      </c>
      <c r="G5018" s="94" t="s">
        <v>15</v>
      </c>
      <c r="H5018" s="32" t="s">
        <v>24937</v>
      </c>
    </row>
    <row r="5019" spans="1:8" ht="17.25" customHeight="1">
      <c r="A5019" s="68" t="s">
        <v>29</v>
      </c>
      <c r="B5019" s="94" t="s">
        <v>9371</v>
      </c>
      <c r="C5019" s="94" t="s">
        <v>17127</v>
      </c>
      <c r="D5019" s="32" t="s">
        <v>18454</v>
      </c>
      <c r="E5019" s="107">
        <v>23.25</v>
      </c>
      <c r="F5019" s="27" t="s">
        <v>9</v>
      </c>
      <c r="G5019" s="94" t="s">
        <v>15</v>
      </c>
      <c r="H5019" s="32" t="s">
        <v>24938</v>
      </c>
    </row>
    <row r="5020" spans="1:8" ht="17.25" customHeight="1">
      <c r="A5020" s="68" t="s">
        <v>29</v>
      </c>
      <c r="B5020" s="94" t="s">
        <v>9371</v>
      </c>
      <c r="C5020" s="94" t="s">
        <v>17127</v>
      </c>
      <c r="D5020" s="32" t="s">
        <v>18455</v>
      </c>
      <c r="E5020" s="107">
        <v>21.316666666666666</v>
      </c>
      <c r="F5020" s="27" t="s">
        <v>9</v>
      </c>
      <c r="G5020" s="94" t="s">
        <v>15</v>
      </c>
      <c r="H5020" s="32" t="s">
        <v>24939</v>
      </c>
    </row>
    <row r="5021" spans="1:8" ht="17.25" customHeight="1">
      <c r="A5021" s="68" t="s">
        <v>29</v>
      </c>
      <c r="B5021" s="94" t="s">
        <v>9371</v>
      </c>
      <c r="C5021" s="94" t="s">
        <v>17127</v>
      </c>
      <c r="D5021" s="32" t="s">
        <v>18456</v>
      </c>
      <c r="E5021" s="107">
        <v>22.066666666666666</v>
      </c>
      <c r="F5021" s="27" t="s">
        <v>9</v>
      </c>
      <c r="G5021" s="94" t="s">
        <v>15</v>
      </c>
      <c r="H5021" s="32" t="s">
        <v>24940</v>
      </c>
    </row>
    <row r="5022" spans="1:8" ht="17.25" customHeight="1">
      <c r="A5022" s="68" t="s">
        <v>29</v>
      </c>
      <c r="B5022" s="94" t="s">
        <v>9371</v>
      </c>
      <c r="C5022" s="94" t="s">
        <v>17127</v>
      </c>
      <c r="D5022" s="32" t="s">
        <v>18457</v>
      </c>
      <c r="E5022" s="107">
        <v>23.05</v>
      </c>
      <c r="F5022" s="27" t="s">
        <v>9</v>
      </c>
      <c r="G5022" s="94" t="s">
        <v>15</v>
      </c>
      <c r="H5022" s="32" t="s">
        <v>24941</v>
      </c>
    </row>
    <row r="5023" spans="1:8" ht="17.25" customHeight="1">
      <c r="A5023" s="68" t="s">
        <v>29</v>
      </c>
      <c r="B5023" s="94" t="s">
        <v>9371</v>
      </c>
      <c r="C5023" s="94" t="s">
        <v>17127</v>
      </c>
      <c r="D5023" s="32" t="s">
        <v>18458</v>
      </c>
      <c r="E5023" s="107">
        <v>23.683333333333334</v>
      </c>
      <c r="F5023" s="27" t="s">
        <v>9</v>
      </c>
      <c r="G5023" s="94" t="s">
        <v>15</v>
      </c>
      <c r="H5023" s="32" t="s">
        <v>24942</v>
      </c>
    </row>
    <row r="5024" spans="1:8" ht="17.25" customHeight="1">
      <c r="A5024" s="68" t="s">
        <v>29</v>
      </c>
      <c r="B5024" s="94" t="s">
        <v>9371</v>
      </c>
      <c r="C5024" s="94" t="s">
        <v>17127</v>
      </c>
      <c r="D5024" s="32" t="s">
        <v>18459</v>
      </c>
      <c r="E5024" s="107">
        <v>29.933333333333334</v>
      </c>
      <c r="F5024" s="27" t="s">
        <v>9</v>
      </c>
      <c r="G5024" s="94" t="s">
        <v>15</v>
      </c>
      <c r="H5024" s="32" t="s">
        <v>24943</v>
      </c>
    </row>
    <row r="5025" spans="1:8" ht="17.25" customHeight="1">
      <c r="A5025" s="68" t="s">
        <v>29</v>
      </c>
      <c r="B5025" s="94" t="s">
        <v>9371</v>
      </c>
      <c r="C5025" s="94" t="s">
        <v>17127</v>
      </c>
      <c r="D5025" s="32" t="s">
        <v>18460</v>
      </c>
      <c r="E5025" s="107">
        <v>30.833333333333332</v>
      </c>
      <c r="F5025" s="27" t="s">
        <v>9</v>
      </c>
      <c r="G5025" s="94" t="s">
        <v>15</v>
      </c>
      <c r="H5025" s="32" t="s">
        <v>24944</v>
      </c>
    </row>
    <row r="5026" spans="1:8" ht="17.25" customHeight="1">
      <c r="A5026" s="68" t="s">
        <v>29</v>
      </c>
      <c r="B5026" s="94" t="s">
        <v>9371</v>
      </c>
      <c r="C5026" s="94" t="s">
        <v>17127</v>
      </c>
      <c r="D5026" s="32" t="s">
        <v>18461</v>
      </c>
      <c r="E5026" s="107">
        <v>30.466666666666665</v>
      </c>
      <c r="F5026" s="27" t="s">
        <v>9</v>
      </c>
      <c r="G5026" s="94" t="s">
        <v>15</v>
      </c>
      <c r="H5026" s="32" t="s">
        <v>24945</v>
      </c>
    </row>
    <row r="5027" spans="1:8" ht="17.25" customHeight="1">
      <c r="A5027" s="68" t="s">
        <v>29</v>
      </c>
      <c r="B5027" s="94" t="s">
        <v>9371</v>
      </c>
      <c r="C5027" s="94" t="s">
        <v>17127</v>
      </c>
      <c r="D5027" s="32" t="s">
        <v>18462</v>
      </c>
      <c r="E5027" s="107">
        <v>29.383333333333333</v>
      </c>
      <c r="F5027" s="27" t="s">
        <v>9</v>
      </c>
      <c r="G5027" s="94" t="s">
        <v>15</v>
      </c>
      <c r="H5027" s="32" t="s">
        <v>24946</v>
      </c>
    </row>
    <row r="5028" spans="1:8" ht="17.25" customHeight="1">
      <c r="A5028" s="68" t="s">
        <v>29</v>
      </c>
      <c r="B5028" s="94" t="s">
        <v>9371</v>
      </c>
      <c r="C5028" s="94" t="s">
        <v>17127</v>
      </c>
      <c r="D5028" s="32" t="s">
        <v>18463</v>
      </c>
      <c r="E5028" s="107">
        <v>30.516666666666666</v>
      </c>
      <c r="F5028" s="27" t="s">
        <v>9</v>
      </c>
      <c r="G5028" s="94" t="s">
        <v>15</v>
      </c>
      <c r="H5028" s="32" t="s">
        <v>24947</v>
      </c>
    </row>
    <row r="5029" spans="1:8" ht="17.25" customHeight="1">
      <c r="A5029" s="68" t="s">
        <v>29</v>
      </c>
      <c r="B5029" s="94" t="s">
        <v>9371</v>
      </c>
      <c r="C5029" s="94" t="s">
        <v>17127</v>
      </c>
      <c r="D5029" s="32" t="s">
        <v>18464</v>
      </c>
      <c r="E5029" s="107">
        <v>26.833333333333332</v>
      </c>
      <c r="F5029" s="27" t="s">
        <v>9</v>
      </c>
      <c r="G5029" s="94" t="s">
        <v>15</v>
      </c>
      <c r="H5029" s="32" t="s">
        <v>24948</v>
      </c>
    </row>
    <row r="5030" spans="1:8" ht="17.25" customHeight="1">
      <c r="A5030" s="68" t="s">
        <v>29</v>
      </c>
      <c r="B5030" s="94" t="s">
        <v>9371</v>
      </c>
      <c r="C5030" s="94" t="s">
        <v>17127</v>
      </c>
      <c r="D5030" s="32" t="s">
        <v>18465</v>
      </c>
      <c r="E5030" s="107">
        <v>27.433333333333334</v>
      </c>
      <c r="F5030" s="27" t="s">
        <v>9</v>
      </c>
      <c r="G5030" s="94" t="s">
        <v>15</v>
      </c>
      <c r="H5030" s="32" t="s">
        <v>24949</v>
      </c>
    </row>
    <row r="5031" spans="1:8" ht="17.25" customHeight="1">
      <c r="A5031" s="68" t="s">
        <v>29</v>
      </c>
      <c r="B5031" s="94" t="s">
        <v>9371</v>
      </c>
      <c r="C5031" s="94" t="s">
        <v>17127</v>
      </c>
      <c r="D5031" s="32" t="s">
        <v>18466</v>
      </c>
      <c r="E5031" s="107">
        <v>28.95</v>
      </c>
      <c r="F5031" s="27" t="s">
        <v>9</v>
      </c>
      <c r="G5031" s="94" t="s">
        <v>15</v>
      </c>
      <c r="H5031" s="32" t="s">
        <v>24950</v>
      </c>
    </row>
    <row r="5032" spans="1:8" ht="17.25" customHeight="1">
      <c r="A5032" s="68" t="s">
        <v>29</v>
      </c>
      <c r="B5032" s="94" t="s">
        <v>9371</v>
      </c>
      <c r="C5032" s="94" t="s">
        <v>17127</v>
      </c>
      <c r="D5032" s="32" t="s">
        <v>18467</v>
      </c>
      <c r="E5032" s="107">
        <v>33.1</v>
      </c>
      <c r="F5032" s="27" t="s">
        <v>9</v>
      </c>
      <c r="G5032" s="94" t="s">
        <v>15</v>
      </c>
      <c r="H5032" s="32" t="s">
        <v>24951</v>
      </c>
    </row>
    <row r="5033" spans="1:8" ht="17.25" customHeight="1">
      <c r="A5033" s="35" t="s">
        <v>22</v>
      </c>
      <c r="B5033" s="35" t="s">
        <v>9357</v>
      </c>
      <c r="C5033" s="35" t="s">
        <v>16717</v>
      </c>
      <c r="D5033" s="100" t="s">
        <v>18468</v>
      </c>
      <c r="E5033" s="107">
        <v>30.533333333333335</v>
      </c>
      <c r="F5033" s="27" t="s">
        <v>9</v>
      </c>
      <c r="G5033" s="35" t="s">
        <v>13675</v>
      </c>
      <c r="H5033" s="100" t="s">
        <v>24952</v>
      </c>
    </row>
    <row r="5034" spans="1:8" ht="17.25" customHeight="1">
      <c r="A5034" s="35" t="s">
        <v>22</v>
      </c>
      <c r="B5034" s="35" t="s">
        <v>9364</v>
      </c>
      <c r="C5034" s="35" t="s">
        <v>12370</v>
      </c>
      <c r="D5034" s="100" t="s">
        <v>18469</v>
      </c>
      <c r="E5034" s="107">
        <v>29.583333333333332</v>
      </c>
      <c r="F5034" s="27" t="s">
        <v>9</v>
      </c>
      <c r="G5034" s="35" t="s">
        <v>15</v>
      </c>
      <c r="H5034" s="100" t="s">
        <v>24282</v>
      </c>
    </row>
    <row r="5035" spans="1:8" ht="17.25" customHeight="1">
      <c r="A5035" s="35" t="s">
        <v>13</v>
      </c>
      <c r="B5035" s="35" t="s">
        <v>9348</v>
      </c>
      <c r="C5035" s="35" t="s">
        <v>16694</v>
      </c>
      <c r="D5035" s="100" t="s">
        <v>18470</v>
      </c>
      <c r="E5035" s="107">
        <v>29.65</v>
      </c>
      <c r="F5035" s="27" t="s">
        <v>9</v>
      </c>
      <c r="G5035" s="35" t="s">
        <v>13675</v>
      </c>
      <c r="H5035" s="100" t="s">
        <v>16622</v>
      </c>
    </row>
    <row r="5036" spans="1:8" ht="17.25" customHeight="1">
      <c r="A5036" s="35" t="s">
        <v>29</v>
      </c>
      <c r="B5036" s="35" t="s">
        <v>9376</v>
      </c>
      <c r="C5036" s="35" t="s">
        <v>13567</v>
      </c>
      <c r="D5036" s="100" t="s">
        <v>18471</v>
      </c>
      <c r="E5036" s="107">
        <v>31.266666666666666</v>
      </c>
      <c r="F5036" s="27" t="s">
        <v>9</v>
      </c>
      <c r="G5036" s="35" t="s">
        <v>15</v>
      </c>
      <c r="H5036" s="100" t="s">
        <v>24953</v>
      </c>
    </row>
    <row r="5037" spans="1:8" ht="17.25" customHeight="1">
      <c r="A5037" s="35" t="s">
        <v>29</v>
      </c>
      <c r="B5037" s="35" t="s">
        <v>9382</v>
      </c>
      <c r="C5037" s="35" t="s">
        <v>16763</v>
      </c>
      <c r="D5037" s="100" t="s">
        <v>12910</v>
      </c>
      <c r="E5037" s="107">
        <v>9.1666666666666661</v>
      </c>
      <c r="F5037" s="27" t="s">
        <v>9</v>
      </c>
      <c r="G5037" s="35" t="s">
        <v>8146</v>
      </c>
      <c r="H5037" s="100" t="s">
        <v>16563</v>
      </c>
    </row>
    <row r="5038" spans="1:8" ht="17.25" customHeight="1">
      <c r="A5038" s="68" t="s">
        <v>16881</v>
      </c>
      <c r="B5038" s="94" t="s">
        <v>24181</v>
      </c>
      <c r="C5038" s="94" t="s">
        <v>17128</v>
      </c>
      <c r="D5038" s="32" t="s">
        <v>18472</v>
      </c>
      <c r="E5038" s="107">
        <v>11</v>
      </c>
      <c r="F5038" s="27" t="s">
        <v>9</v>
      </c>
      <c r="G5038" s="94" t="s">
        <v>13675</v>
      </c>
      <c r="H5038" s="32" t="s">
        <v>16226</v>
      </c>
    </row>
    <row r="5039" spans="1:8" ht="17.25" customHeight="1">
      <c r="A5039" s="35" t="s">
        <v>29</v>
      </c>
      <c r="B5039" s="35" t="s">
        <v>9358</v>
      </c>
      <c r="C5039" s="95" t="s">
        <v>40</v>
      </c>
      <c r="D5039" s="101" t="s">
        <v>18473</v>
      </c>
      <c r="E5039" s="107">
        <v>10.733333333333333</v>
      </c>
      <c r="F5039" s="27" t="s">
        <v>9</v>
      </c>
      <c r="G5039" s="35" t="s">
        <v>8146</v>
      </c>
      <c r="H5039" s="100" t="s">
        <v>24954</v>
      </c>
    </row>
    <row r="5040" spans="1:8" ht="17.25" customHeight="1">
      <c r="A5040" s="68" t="s">
        <v>16881</v>
      </c>
      <c r="B5040" s="94" t="s">
        <v>24181</v>
      </c>
      <c r="C5040" s="94" t="s">
        <v>17129</v>
      </c>
      <c r="D5040" s="32" t="s">
        <v>18474</v>
      </c>
      <c r="E5040" s="107">
        <v>12</v>
      </c>
      <c r="F5040" s="27" t="s">
        <v>9</v>
      </c>
      <c r="G5040" s="94" t="s">
        <v>13675</v>
      </c>
      <c r="H5040" s="32" t="s">
        <v>16225</v>
      </c>
    </row>
    <row r="5041" spans="1:8" ht="17.25" customHeight="1">
      <c r="A5041" s="35" t="s">
        <v>29</v>
      </c>
      <c r="B5041" s="35" t="s">
        <v>9358</v>
      </c>
      <c r="C5041" s="95" t="s">
        <v>9080</v>
      </c>
      <c r="D5041" s="101" t="s">
        <v>18475</v>
      </c>
      <c r="E5041" s="107">
        <v>11.866666666666667</v>
      </c>
      <c r="F5041" s="27" t="s">
        <v>9</v>
      </c>
      <c r="G5041" s="35" t="s">
        <v>8146</v>
      </c>
      <c r="H5041" s="100" t="s">
        <v>24954</v>
      </c>
    </row>
    <row r="5042" spans="1:8" ht="17.25" customHeight="1">
      <c r="A5042" s="68" t="s">
        <v>16881</v>
      </c>
      <c r="B5042" s="94" t="s">
        <v>24181</v>
      </c>
      <c r="C5042" s="94" t="s">
        <v>17129</v>
      </c>
      <c r="D5042" s="32" t="s">
        <v>18476</v>
      </c>
      <c r="E5042" s="107">
        <v>12</v>
      </c>
      <c r="F5042" s="27" t="s">
        <v>9</v>
      </c>
      <c r="G5042" s="94" t="s">
        <v>13675</v>
      </c>
      <c r="H5042" s="32" t="s">
        <v>16225</v>
      </c>
    </row>
    <row r="5043" spans="1:8" ht="17.25" customHeight="1">
      <c r="A5043" s="35" t="s">
        <v>29</v>
      </c>
      <c r="B5043" s="35" t="s">
        <v>9358</v>
      </c>
      <c r="C5043" s="95" t="s">
        <v>9080</v>
      </c>
      <c r="D5043" s="101" t="s">
        <v>18477</v>
      </c>
      <c r="E5043" s="107">
        <v>11.683333333333334</v>
      </c>
      <c r="F5043" s="27" t="s">
        <v>9</v>
      </c>
      <c r="G5043" s="35" t="s">
        <v>8146</v>
      </c>
      <c r="H5043" s="100" t="s">
        <v>24954</v>
      </c>
    </row>
    <row r="5044" spans="1:8" ht="17.25" customHeight="1">
      <c r="A5044" s="35" t="s">
        <v>13</v>
      </c>
      <c r="B5044" s="35" t="s">
        <v>24182</v>
      </c>
      <c r="C5044" s="35" t="s">
        <v>11810</v>
      </c>
      <c r="D5044" s="100" t="s">
        <v>18478</v>
      </c>
      <c r="E5044" s="107">
        <v>42.4</v>
      </c>
      <c r="F5044" s="27" t="s">
        <v>9</v>
      </c>
      <c r="G5044" s="35" t="s">
        <v>15</v>
      </c>
      <c r="H5044" s="100" t="s">
        <v>24955</v>
      </c>
    </row>
    <row r="5045" spans="1:8" ht="17.25" customHeight="1">
      <c r="A5045" s="35" t="s">
        <v>13</v>
      </c>
      <c r="B5045" s="35" t="s">
        <v>24182</v>
      </c>
      <c r="C5045" s="35" t="s">
        <v>17130</v>
      </c>
      <c r="D5045" s="100" t="s">
        <v>18479</v>
      </c>
      <c r="E5045" s="107">
        <v>42.4</v>
      </c>
      <c r="F5045" s="27" t="s">
        <v>9</v>
      </c>
      <c r="G5045" s="35" t="s">
        <v>13675</v>
      </c>
      <c r="H5045" s="100" t="s">
        <v>24956</v>
      </c>
    </row>
    <row r="5046" spans="1:8" ht="17.25" customHeight="1">
      <c r="A5046" s="35" t="s">
        <v>22</v>
      </c>
      <c r="B5046" s="35" t="s">
        <v>9364</v>
      </c>
      <c r="C5046" s="35" t="s">
        <v>12370</v>
      </c>
      <c r="D5046" s="100" t="s">
        <v>18480</v>
      </c>
      <c r="E5046" s="107">
        <v>28.333333333333332</v>
      </c>
      <c r="F5046" s="27" t="s">
        <v>9</v>
      </c>
      <c r="G5046" s="35" t="s">
        <v>15</v>
      </c>
      <c r="H5046" s="100" t="s">
        <v>24282</v>
      </c>
    </row>
    <row r="5047" spans="1:8" ht="17.25" customHeight="1">
      <c r="A5047" s="35" t="s">
        <v>22</v>
      </c>
      <c r="B5047" s="35" t="s">
        <v>9357</v>
      </c>
      <c r="C5047" s="35" t="s">
        <v>16717</v>
      </c>
      <c r="D5047" s="100" t="s">
        <v>18481</v>
      </c>
      <c r="E5047" s="107">
        <v>28.3</v>
      </c>
      <c r="F5047" s="27" t="s">
        <v>9</v>
      </c>
      <c r="G5047" s="35" t="s">
        <v>13675</v>
      </c>
      <c r="H5047" s="100" t="s">
        <v>24952</v>
      </c>
    </row>
    <row r="5048" spans="1:8" ht="17.25" customHeight="1">
      <c r="A5048" s="35" t="s">
        <v>29</v>
      </c>
      <c r="B5048" s="35" t="s">
        <v>9371</v>
      </c>
      <c r="C5048" s="35" t="s">
        <v>13238</v>
      </c>
      <c r="D5048" s="100" t="s">
        <v>18482</v>
      </c>
      <c r="E5048" s="107">
        <v>53.2</v>
      </c>
      <c r="F5048" s="27" t="s">
        <v>9</v>
      </c>
      <c r="G5048" s="35" t="s">
        <v>15</v>
      </c>
      <c r="H5048" s="100" t="s">
        <v>24957</v>
      </c>
    </row>
    <row r="5049" spans="1:8" ht="17.25" customHeight="1">
      <c r="A5049" s="35" t="s">
        <v>29</v>
      </c>
      <c r="B5049" s="35" t="s">
        <v>9371</v>
      </c>
      <c r="C5049" s="35" t="s">
        <v>13239</v>
      </c>
      <c r="D5049" s="100" t="s">
        <v>18483</v>
      </c>
      <c r="E5049" s="107">
        <v>36.166666666666664</v>
      </c>
      <c r="F5049" s="27" t="s">
        <v>9</v>
      </c>
      <c r="G5049" s="35" t="s">
        <v>15</v>
      </c>
      <c r="H5049" s="100" t="s">
        <v>24958</v>
      </c>
    </row>
    <row r="5050" spans="1:8" ht="17.25" customHeight="1">
      <c r="A5050" s="68" t="s">
        <v>29</v>
      </c>
      <c r="B5050" s="94" t="s">
        <v>9371</v>
      </c>
      <c r="C5050" s="94" t="s">
        <v>17090</v>
      </c>
      <c r="D5050" s="32" t="s">
        <v>18484</v>
      </c>
      <c r="E5050" s="107">
        <v>30.9</v>
      </c>
      <c r="F5050" s="27" t="s">
        <v>9</v>
      </c>
      <c r="G5050" s="94" t="s">
        <v>15</v>
      </c>
      <c r="H5050" s="32" t="s">
        <v>24750</v>
      </c>
    </row>
    <row r="5051" spans="1:8" ht="17.25" customHeight="1">
      <c r="A5051" s="68" t="s">
        <v>29</v>
      </c>
      <c r="B5051" s="94" t="s">
        <v>9371</v>
      </c>
      <c r="C5051" s="94" t="s">
        <v>17131</v>
      </c>
      <c r="D5051" s="32" t="s">
        <v>18485</v>
      </c>
      <c r="E5051" s="107">
        <v>30.9</v>
      </c>
      <c r="F5051" s="27" t="s">
        <v>9</v>
      </c>
      <c r="G5051" s="94" t="s">
        <v>15</v>
      </c>
      <c r="H5051" s="32" t="s">
        <v>24750</v>
      </c>
    </row>
    <row r="5052" spans="1:8" ht="17.25" customHeight="1">
      <c r="A5052" s="35" t="s">
        <v>29</v>
      </c>
      <c r="B5052" s="35" t="s">
        <v>9382</v>
      </c>
      <c r="C5052" s="35" t="s">
        <v>17132</v>
      </c>
      <c r="D5052" s="100" t="s">
        <v>18486</v>
      </c>
      <c r="E5052" s="107">
        <v>37.733333333333334</v>
      </c>
      <c r="F5052" s="27" t="s">
        <v>9</v>
      </c>
      <c r="G5052" s="35" t="s">
        <v>15</v>
      </c>
      <c r="H5052" s="100" t="s">
        <v>24959</v>
      </c>
    </row>
    <row r="5053" spans="1:8" ht="17.25" customHeight="1">
      <c r="A5053" s="35" t="s">
        <v>29</v>
      </c>
      <c r="B5053" s="35" t="s">
        <v>9382</v>
      </c>
      <c r="C5053" s="95" t="s">
        <v>17133</v>
      </c>
      <c r="D5053" s="101" t="s">
        <v>18487</v>
      </c>
      <c r="E5053" s="107">
        <v>14.416666666666666</v>
      </c>
      <c r="F5053" s="27" t="s">
        <v>9</v>
      </c>
      <c r="G5053" s="35" t="s">
        <v>8146</v>
      </c>
      <c r="H5053" s="100" t="s">
        <v>24960</v>
      </c>
    </row>
    <row r="5054" spans="1:8" ht="17.25" customHeight="1">
      <c r="A5054" s="68" t="s">
        <v>29</v>
      </c>
      <c r="B5054" s="94" t="s">
        <v>9355</v>
      </c>
      <c r="C5054" s="94" t="s">
        <v>9395</v>
      </c>
      <c r="D5054" s="32" t="s">
        <v>18488</v>
      </c>
      <c r="E5054" s="107">
        <v>24.716666666666665</v>
      </c>
      <c r="F5054" s="27" t="s">
        <v>9</v>
      </c>
      <c r="G5054" s="94" t="s">
        <v>15</v>
      </c>
      <c r="H5054" s="32" t="s">
        <v>24961</v>
      </c>
    </row>
    <row r="5055" spans="1:8" ht="17.25" customHeight="1">
      <c r="A5055" s="68" t="s">
        <v>16881</v>
      </c>
      <c r="B5055" s="94" t="s">
        <v>24178</v>
      </c>
      <c r="C5055" s="94" t="s">
        <v>17134</v>
      </c>
      <c r="D5055" s="32" t="s">
        <v>9481</v>
      </c>
      <c r="E5055" s="107">
        <v>22</v>
      </c>
      <c r="F5055" s="27" t="s">
        <v>9</v>
      </c>
      <c r="G5055" s="94" t="s">
        <v>13675</v>
      </c>
      <c r="H5055" s="32" t="s">
        <v>13817</v>
      </c>
    </row>
    <row r="5056" spans="1:8" ht="17.25" customHeight="1">
      <c r="A5056" s="68" t="s">
        <v>29</v>
      </c>
      <c r="B5056" s="94" t="s">
        <v>9355</v>
      </c>
      <c r="C5056" s="94" t="s">
        <v>9395</v>
      </c>
      <c r="D5056" s="32" t="s">
        <v>18489</v>
      </c>
      <c r="E5056" s="107">
        <v>28.116666666666667</v>
      </c>
      <c r="F5056" s="27" t="s">
        <v>9</v>
      </c>
      <c r="G5056" s="94" t="s">
        <v>15</v>
      </c>
      <c r="H5056" s="32" t="s">
        <v>24962</v>
      </c>
    </row>
    <row r="5057" spans="1:8" ht="17.25" customHeight="1">
      <c r="A5057" s="68" t="s">
        <v>16881</v>
      </c>
      <c r="B5057" s="94" t="s">
        <v>24178</v>
      </c>
      <c r="C5057" s="94" t="s">
        <v>17134</v>
      </c>
      <c r="D5057" s="32" t="s">
        <v>18490</v>
      </c>
      <c r="E5057" s="107">
        <v>25</v>
      </c>
      <c r="F5057" s="27" t="s">
        <v>9</v>
      </c>
      <c r="G5057" s="94" t="s">
        <v>13675</v>
      </c>
      <c r="H5057" s="32" t="s">
        <v>13817</v>
      </c>
    </row>
    <row r="5058" spans="1:8" ht="17.25" customHeight="1">
      <c r="A5058" s="68" t="s">
        <v>29</v>
      </c>
      <c r="B5058" s="94" t="s">
        <v>9371</v>
      </c>
      <c r="C5058" s="94" t="s">
        <v>17090</v>
      </c>
      <c r="D5058" s="32" t="s">
        <v>18491</v>
      </c>
      <c r="E5058" s="107">
        <v>25.583333333333332</v>
      </c>
      <c r="F5058" s="27" t="s">
        <v>9</v>
      </c>
      <c r="G5058" s="94" t="s">
        <v>15</v>
      </c>
      <c r="H5058" s="32" t="s">
        <v>24838</v>
      </c>
    </row>
    <row r="5059" spans="1:8" ht="17.25" customHeight="1">
      <c r="A5059" s="68" t="s">
        <v>29</v>
      </c>
      <c r="B5059" s="94" t="s">
        <v>9371</v>
      </c>
      <c r="C5059" s="94" t="s">
        <v>17135</v>
      </c>
      <c r="D5059" s="32" t="s">
        <v>18492</v>
      </c>
      <c r="E5059" s="107">
        <v>25.583333333333332</v>
      </c>
      <c r="F5059" s="27" t="s">
        <v>9</v>
      </c>
      <c r="G5059" s="94" t="s">
        <v>15</v>
      </c>
      <c r="H5059" s="32" t="s">
        <v>24838</v>
      </c>
    </row>
    <row r="5060" spans="1:8" ht="17.25" customHeight="1">
      <c r="A5060" s="68" t="s">
        <v>29</v>
      </c>
      <c r="B5060" s="94" t="s">
        <v>9371</v>
      </c>
      <c r="C5060" s="94" t="s">
        <v>17090</v>
      </c>
      <c r="D5060" s="32" t="s">
        <v>18493</v>
      </c>
      <c r="E5060" s="107">
        <v>34.233333333333334</v>
      </c>
      <c r="F5060" s="27" t="s">
        <v>9</v>
      </c>
      <c r="G5060" s="94" t="s">
        <v>15</v>
      </c>
      <c r="H5060" s="32" t="s">
        <v>24825</v>
      </c>
    </row>
    <row r="5061" spans="1:8" ht="17.25" customHeight="1">
      <c r="A5061" s="68" t="s">
        <v>29</v>
      </c>
      <c r="B5061" s="94" t="s">
        <v>9371</v>
      </c>
      <c r="C5061" s="94" t="s">
        <v>17135</v>
      </c>
      <c r="D5061" s="32" t="s">
        <v>18494</v>
      </c>
      <c r="E5061" s="107">
        <v>34.233333333333334</v>
      </c>
      <c r="F5061" s="27" t="s">
        <v>9</v>
      </c>
      <c r="G5061" s="94" t="s">
        <v>15</v>
      </c>
      <c r="H5061" s="32" t="s">
        <v>24825</v>
      </c>
    </row>
    <row r="5062" spans="1:8" ht="17.25" customHeight="1">
      <c r="A5062" s="68" t="s">
        <v>29</v>
      </c>
      <c r="B5062" s="94" t="s">
        <v>9371</v>
      </c>
      <c r="C5062" s="94" t="s">
        <v>17090</v>
      </c>
      <c r="D5062" s="32" t="s">
        <v>18495</v>
      </c>
      <c r="E5062" s="107">
        <v>29.683333333333334</v>
      </c>
      <c r="F5062" s="27" t="s">
        <v>9</v>
      </c>
      <c r="G5062" s="94" t="s">
        <v>15</v>
      </c>
      <c r="H5062" s="32" t="s">
        <v>24826</v>
      </c>
    </row>
    <row r="5063" spans="1:8" ht="17.25" customHeight="1">
      <c r="A5063" s="68" t="s">
        <v>29</v>
      </c>
      <c r="B5063" s="94" t="s">
        <v>9371</v>
      </c>
      <c r="C5063" s="94" t="s">
        <v>17135</v>
      </c>
      <c r="D5063" s="32" t="s">
        <v>18496</v>
      </c>
      <c r="E5063" s="107">
        <v>29.683333333333334</v>
      </c>
      <c r="F5063" s="27" t="s">
        <v>9</v>
      </c>
      <c r="G5063" s="94" t="s">
        <v>15</v>
      </c>
      <c r="H5063" s="32" t="s">
        <v>24826</v>
      </c>
    </row>
    <row r="5064" spans="1:8" ht="17.25" customHeight="1">
      <c r="A5064" s="68" t="s">
        <v>29</v>
      </c>
      <c r="B5064" s="94" t="s">
        <v>9371</v>
      </c>
      <c r="C5064" s="94" t="s">
        <v>17090</v>
      </c>
      <c r="D5064" s="32" t="s">
        <v>18497</v>
      </c>
      <c r="E5064" s="107">
        <v>29.55</v>
      </c>
      <c r="F5064" s="27" t="s">
        <v>9</v>
      </c>
      <c r="G5064" s="94" t="s">
        <v>15</v>
      </c>
      <c r="H5064" s="32" t="s">
        <v>24827</v>
      </c>
    </row>
    <row r="5065" spans="1:8" ht="17.25" customHeight="1">
      <c r="A5065" s="68" t="s">
        <v>29</v>
      </c>
      <c r="B5065" s="94" t="s">
        <v>9371</v>
      </c>
      <c r="C5065" s="94" t="s">
        <v>17135</v>
      </c>
      <c r="D5065" s="32" t="s">
        <v>18498</v>
      </c>
      <c r="E5065" s="107">
        <v>29.55</v>
      </c>
      <c r="F5065" s="27" t="s">
        <v>9</v>
      </c>
      <c r="G5065" s="94" t="s">
        <v>15</v>
      </c>
      <c r="H5065" s="32" t="s">
        <v>24827</v>
      </c>
    </row>
    <row r="5066" spans="1:8" ht="17.25" customHeight="1">
      <c r="A5066" s="68" t="s">
        <v>29</v>
      </c>
      <c r="B5066" s="94" t="s">
        <v>9371</v>
      </c>
      <c r="C5066" s="94" t="s">
        <v>17090</v>
      </c>
      <c r="D5066" s="32" t="s">
        <v>18499</v>
      </c>
      <c r="E5066" s="107">
        <v>37.166666666666664</v>
      </c>
      <c r="F5066" s="27" t="s">
        <v>9</v>
      </c>
      <c r="G5066" s="94" t="s">
        <v>15</v>
      </c>
      <c r="H5066" s="32" t="s">
        <v>24828</v>
      </c>
    </row>
    <row r="5067" spans="1:8" ht="17.25" customHeight="1">
      <c r="A5067" s="68" t="s">
        <v>29</v>
      </c>
      <c r="B5067" s="94" t="s">
        <v>9371</v>
      </c>
      <c r="C5067" s="94" t="s">
        <v>17135</v>
      </c>
      <c r="D5067" s="32" t="s">
        <v>18500</v>
      </c>
      <c r="E5067" s="107">
        <v>37.166666666666664</v>
      </c>
      <c r="F5067" s="27" t="s">
        <v>9</v>
      </c>
      <c r="G5067" s="94" t="s">
        <v>15</v>
      </c>
      <c r="H5067" s="32" t="s">
        <v>24828</v>
      </c>
    </row>
    <row r="5068" spans="1:8" ht="17.25" customHeight="1">
      <c r="A5068" s="68" t="s">
        <v>29</v>
      </c>
      <c r="B5068" s="94" t="s">
        <v>9371</v>
      </c>
      <c r="C5068" s="94" t="s">
        <v>17090</v>
      </c>
      <c r="D5068" s="32" t="s">
        <v>18501</v>
      </c>
      <c r="E5068" s="107">
        <v>35.333333333333336</v>
      </c>
      <c r="F5068" s="27" t="s">
        <v>9</v>
      </c>
      <c r="G5068" s="94" t="s">
        <v>15</v>
      </c>
      <c r="H5068" s="32" t="s">
        <v>24829</v>
      </c>
    </row>
    <row r="5069" spans="1:8" ht="17.25" customHeight="1">
      <c r="A5069" s="68" t="s">
        <v>29</v>
      </c>
      <c r="B5069" s="94" t="s">
        <v>9371</v>
      </c>
      <c r="C5069" s="94" t="s">
        <v>17135</v>
      </c>
      <c r="D5069" s="32" t="s">
        <v>18502</v>
      </c>
      <c r="E5069" s="107">
        <v>35.333333333333336</v>
      </c>
      <c r="F5069" s="27" t="s">
        <v>9</v>
      </c>
      <c r="G5069" s="94" t="s">
        <v>15</v>
      </c>
      <c r="H5069" s="32" t="s">
        <v>24829</v>
      </c>
    </row>
    <row r="5070" spans="1:8" ht="17.25" customHeight="1">
      <c r="A5070" s="68" t="s">
        <v>29</v>
      </c>
      <c r="B5070" s="94" t="s">
        <v>9371</v>
      </c>
      <c r="C5070" s="94" t="s">
        <v>17090</v>
      </c>
      <c r="D5070" s="32" t="s">
        <v>18503</v>
      </c>
      <c r="E5070" s="107">
        <v>33.583333333333336</v>
      </c>
      <c r="F5070" s="27" t="s">
        <v>9</v>
      </c>
      <c r="G5070" s="94" t="s">
        <v>15</v>
      </c>
      <c r="H5070" s="32" t="s">
        <v>24830</v>
      </c>
    </row>
    <row r="5071" spans="1:8" ht="17.25" customHeight="1">
      <c r="A5071" s="68" t="s">
        <v>29</v>
      </c>
      <c r="B5071" s="94" t="s">
        <v>9371</v>
      </c>
      <c r="C5071" s="94" t="s">
        <v>17135</v>
      </c>
      <c r="D5071" s="32" t="s">
        <v>18504</v>
      </c>
      <c r="E5071" s="107">
        <v>33.583333333333336</v>
      </c>
      <c r="F5071" s="27" t="s">
        <v>9</v>
      </c>
      <c r="G5071" s="94" t="s">
        <v>15</v>
      </c>
      <c r="H5071" s="32" t="s">
        <v>24830</v>
      </c>
    </row>
    <row r="5072" spans="1:8" ht="17.25" customHeight="1">
      <c r="A5072" s="68" t="s">
        <v>29</v>
      </c>
      <c r="B5072" s="94" t="s">
        <v>9371</v>
      </c>
      <c r="C5072" s="94" t="s">
        <v>17090</v>
      </c>
      <c r="D5072" s="32" t="s">
        <v>18505</v>
      </c>
      <c r="E5072" s="107">
        <v>28.633333333333333</v>
      </c>
      <c r="F5072" s="27" t="s">
        <v>9</v>
      </c>
      <c r="G5072" s="94" t="s">
        <v>15</v>
      </c>
      <c r="H5072" s="32" t="s">
        <v>24744</v>
      </c>
    </row>
    <row r="5073" spans="1:8" ht="17.25" customHeight="1">
      <c r="A5073" s="68" t="s">
        <v>29</v>
      </c>
      <c r="B5073" s="94" t="s">
        <v>9371</v>
      </c>
      <c r="C5073" s="94" t="s">
        <v>17131</v>
      </c>
      <c r="D5073" s="32" t="s">
        <v>18506</v>
      </c>
      <c r="E5073" s="107">
        <v>28.633333333333333</v>
      </c>
      <c r="F5073" s="27" t="s">
        <v>9</v>
      </c>
      <c r="G5073" s="94" t="s">
        <v>15</v>
      </c>
      <c r="H5073" s="32" t="s">
        <v>24744</v>
      </c>
    </row>
    <row r="5074" spans="1:8" ht="17.25" customHeight="1">
      <c r="A5074" s="68" t="s">
        <v>29</v>
      </c>
      <c r="B5074" s="94" t="s">
        <v>9371</v>
      </c>
      <c r="C5074" s="94" t="s">
        <v>17090</v>
      </c>
      <c r="D5074" s="32" t="s">
        <v>18507</v>
      </c>
      <c r="E5074" s="107">
        <v>32.4</v>
      </c>
      <c r="F5074" s="27" t="s">
        <v>9</v>
      </c>
      <c r="G5074" s="94" t="s">
        <v>15</v>
      </c>
      <c r="H5074" s="32" t="s">
        <v>24745</v>
      </c>
    </row>
    <row r="5075" spans="1:8" ht="17.25" customHeight="1">
      <c r="A5075" s="68" t="s">
        <v>29</v>
      </c>
      <c r="B5075" s="94" t="s">
        <v>9371</v>
      </c>
      <c r="C5075" s="94" t="s">
        <v>17131</v>
      </c>
      <c r="D5075" s="32" t="s">
        <v>18508</v>
      </c>
      <c r="E5075" s="107">
        <v>32.4</v>
      </c>
      <c r="F5075" s="27" t="s">
        <v>9</v>
      </c>
      <c r="G5075" s="94" t="s">
        <v>15</v>
      </c>
      <c r="H5075" s="32" t="s">
        <v>24745</v>
      </c>
    </row>
    <row r="5076" spans="1:8" ht="17.25" customHeight="1">
      <c r="A5076" s="68" t="s">
        <v>29</v>
      </c>
      <c r="B5076" s="94" t="s">
        <v>9371</v>
      </c>
      <c r="C5076" s="94" t="s">
        <v>17090</v>
      </c>
      <c r="D5076" s="32" t="s">
        <v>18509</v>
      </c>
      <c r="E5076" s="107">
        <v>45.516666666666666</v>
      </c>
      <c r="F5076" s="27" t="s">
        <v>9</v>
      </c>
      <c r="G5076" s="94" t="s">
        <v>15</v>
      </c>
      <c r="H5076" s="32" t="s">
        <v>24812</v>
      </c>
    </row>
    <row r="5077" spans="1:8" ht="17.25" customHeight="1">
      <c r="A5077" s="68" t="s">
        <v>29</v>
      </c>
      <c r="B5077" s="94" t="s">
        <v>9371</v>
      </c>
      <c r="C5077" s="94" t="s">
        <v>17135</v>
      </c>
      <c r="D5077" s="32" t="s">
        <v>18510</v>
      </c>
      <c r="E5077" s="107">
        <v>45.516666666666666</v>
      </c>
      <c r="F5077" s="27" t="s">
        <v>9</v>
      </c>
      <c r="G5077" s="94" t="s">
        <v>15</v>
      </c>
      <c r="H5077" s="32" t="s">
        <v>24812</v>
      </c>
    </row>
    <row r="5078" spans="1:8" ht="17.25" customHeight="1">
      <c r="A5078" s="68" t="s">
        <v>29</v>
      </c>
      <c r="B5078" s="94" t="s">
        <v>9371</v>
      </c>
      <c r="C5078" s="94" t="s">
        <v>17090</v>
      </c>
      <c r="D5078" s="32" t="s">
        <v>18511</v>
      </c>
      <c r="E5078" s="107">
        <v>28.516666666666666</v>
      </c>
      <c r="F5078" s="27" t="s">
        <v>9</v>
      </c>
      <c r="G5078" s="94" t="s">
        <v>15</v>
      </c>
      <c r="H5078" s="32" t="s">
        <v>24813</v>
      </c>
    </row>
    <row r="5079" spans="1:8" ht="17.25" customHeight="1">
      <c r="A5079" s="68" t="s">
        <v>29</v>
      </c>
      <c r="B5079" s="94" t="s">
        <v>9371</v>
      </c>
      <c r="C5079" s="94" t="s">
        <v>17135</v>
      </c>
      <c r="D5079" s="32" t="s">
        <v>18512</v>
      </c>
      <c r="E5079" s="107">
        <v>28.516666666666666</v>
      </c>
      <c r="F5079" s="27" t="s">
        <v>9</v>
      </c>
      <c r="G5079" s="94" t="s">
        <v>15</v>
      </c>
      <c r="H5079" s="32" t="s">
        <v>24813</v>
      </c>
    </row>
    <row r="5080" spans="1:8" ht="17.25" customHeight="1">
      <c r="A5080" s="68" t="s">
        <v>29</v>
      </c>
      <c r="B5080" s="94" t="s">
        <v>9371</v>
      </c>
      <c r="C5080" s="94" t="s">
        <v>17090</v>
      </c>
      <c r="D5080" s="32" t="s">
        <v>18513</v>
      </c>
      <c r="E5080" s="107">
        <v>31.833333333333332</v>
      </c>
      <c r="F5080" s="27" t="s">
        <v>9</v>
      </c>
      <c r="G5080" s="94" t="s">
        <v>15</v>
      </c>
      <c r="H5080" s="32" t="s">
        <v>24814</v>
      </c>
    </row>
    <row r="5081" spans="1:8" ht="17.25" customHeight="1">
      <c r="A5081" s="68" t="s">
        <v>29</v>
      </c>
      <c r="B5081" s="94" t="s">
        <v>9371</v>
      </c>
      <c r="C5081" s="94" t="s">
        <v>17135</v>
      </c>
      <c r="D5081" s="32" t="s">
        <v>18514</v>
      </c>
      <c r="E5081" s="107">
        <v>31.833333333333332</v>
      </c>
      <c r="F5081" s="27" t="s">
        <v>9</v>
      </c>
      <c r="G5081" s="94" t="s">
        <v>15</v>
      </c>
      <c r="H5081" s="32" t="s">
        <v>24814</v>
      </c>
    </row>
    <row r="5082" spans="1:8" ht="17.25" customHeight="1">
      <c r="A5082" s="68" t="s">
        <v>29</v>
      </c>
      <c r="B5082" s="94" t="s">
        <v>9371</v>
      </c>
      <c r="C5082" s="94" t="s">
        <v>17090</v>
      </c>
      <c r="D5082" s="32" t="s">
        <v>18515</v>
      </c>
      <c r="E5082" s="107">
        <v>32.25</v>
      </c>
      <c r="F5082" s="27" t="s">
        <v>9</v>
      </c>
      <c r="G5082" s="94" t="s">
        <v>15</v>
      </c>
      <c r="H5082" s="32" t="s">
        <v>24815</v>
      </c>
    </row>
    <row r="5083" spans="1:8" ht="17.25" customHeight="1">
      <c r="A5083" s="68" t="s">
        <v>29</v>
      </c>
      <c r="B5083" s="94" t="s">
        <v>9371</v>
      </c>
      <c r="C5083" s="94" t="s">
        <v>17135</v>
      </c>
      <c r="D5083" s="32" t="s">
        <v>18516</v>
      </c>
      <c r="E5083" s="107">
        <v>32.25</v>
      </c>
      <c r="F5083" s="27" t="s">
        <v>9</v>
      </c>
      <c r="G5083" s="94" t="s">
        <v>15</v>
      </c>
      <c r="H5083" s="32" t="s">
        <v>24815</v>
      </c>
    </row>
    <row r="5084" spans="1:8" ht="17.25" customHeight="1">
      <c r="A5084" s="68" t="s">
        <v>29</v>
      </c>
      <c r="B5084" s="94" t="s">
        <v>9371</v>
      </c>
      <c r="C5084" s="94" t="s">
        <v>17126</v>
      </c>
      <c r="D5084" s="32" t="s">
        <v>18517</v>
      </c>
      <c r="E5084" s="107">
        <v>38.43333333333333</v>
      </c>
      <c r="F5084" s="27" t="s">
        <v>9</v>
      </c>
      <c r="G5084" s="94" t="s">
        <v>15</v>
      </c>
      <c r="H5084" s="32" t="s">
        <v>24810</v>
      </c>
    </row>
    <row r="5085" spans="1:8" ht="17.25" customHeight="1">
      <c r="A5085" s="68" t="s">
        <v>29</v>
      </c>
      <c r="B5085" s="94" t="s">
        <v>9371</v>
      </c>
      <c r="C5085" s="94" t="s">
        <v>17090</v>
      </c>
      <c r="D5085" s="32" t="s">
        <v>18518</v>
      </c>
      <c r="E5085" s="107">
        <v>49.466666666666669</v>
      </c>
      <c r="F5085" s="27" t="s">
        <v>9</v>
      </c>
      <c r="G5085" s="94" t="s">
        <v>15</v>
      </c>
      <c r="H5085" s="32" t="s">
        <v>24762</v>
      </c>
    </row>
    <row r="5086" spans="1:8" ht="17.25" customHeight="1">
      <c r="A5086" s="68" t="s">
        <v>29</v>
      </c>
      <c r="B5086" s="94" t="s">
        <v>9371</v>
      </c>
      <c r="C5086" s="94" t="s">
        <v>17090</v>
      </c>
      <c r="D5086" s="32" t="s">
        <v>18519</v>
      </c>
      <c r="E5086" s="107">
        <v>23.166666666666668</v>
      </c>
      <c r="F5086" s="27" t="s">
        <v>9</v>
      </c>
      <c r="G5086" s="94" t="s">
        <v>15</v>
      </c>
      <c r="H5086" s="32" t="s">
        <v>24810</v>
      </c>
    </row>
    <row r="5087" spans="1:8" ht="17.25" customHeight="1">
      <c r="A5087" s="68" t="s">
        <v>29</v>
      </c>
      <c r="B5087" s="94" t="s">
        <v>9371</v>
      </c>
      <c r="C5087" s="94" t="s">
        <v>17090</v>
      </c>
      <c r="D5087" s="32" t="s">
        <v>18520</v>
      </c>
      <c r="E5087" s="107">
        <v>28.7</v>
      </c>
      <c r="F5087" s="27" t="s">
        <v>9</v>
      </c>
      <c r="G5087" s="94" t="s">
        <v>15</v>
      </c>
      <c r="H5087" s="32" t="s">
        <v>24791</v>
      </c>
    </row>
    <row r="5088" spans="1:8" ht="17.25" customHeight="1">
      <c r="A5088" s="68" t="s">
        <v>29</v>
      </c>
      <c r="B5088" s="94" t="s">
        <v>9371</v>
      </c>
      <c r="C5088" s="94" t="s">
        <v>17091</v>
      </c>
      <c r="D5088" s="32" t="s">
        <v>18521</v>
      </c>
      <c r="E5088" s="107">
        <v>28.7</v>
      </c>
      <c r="F5088" s="27" t="s">
        <v>9</v>
      </c>
      <c r="G5088" s="94" t="s">
        <v>15</v>
      </c>
      <c r="H5088" s="32" t="s">
        <v>24791</v>
      </c>
    </row>
    <row r="5089" spans="1:8" ht="17.25" customHeight="1">
      <c r="A5089" s="68" t="s">
        <v>29</v>
      </c>
      <c r="B5089" s="94" t="s">
        <v>9371</v>
      </c>
      <c r="C5089" s="94" t="s">
        <v>17090</v>
      </c>
      <c r="D5089" s="32" t="s">
        <v>18522</v>
      </c>
      <c r="E5089" s="107">
        <v>26.566666666666666</v>
      </c>
      <c r="F5089" s="27" t="s">
        <v>9</v>
      </c>
      <c r="G5089" s="94" t="s">
        <v>15</v>
      </c>
      <c r="H5089" s="32" t="s">
        <v>24792</v>
      </c>
    </row>
    <row r="5090" spans="1:8" ht="17.25" customHeight="1">
      <c r="A5090" s="68" t="s">
        <v>29</v>
      </c>
      <c r="B5090" s="94" t="s">
        <v>9371</v>
      </c>
      <c r="C5090" s="94" t="s">
        <v>17091</v>
      </c>
      <c r="D5090" s="32" t="s">
        <v>18523</v>
      </c>
      <c r="E5090" s="107">
        <v>26.566666666666666</v>
      </c>
      <c r="F5090" s="27" t="s">
        <v>9</v>
      </c>
      <c r="G5090" s="94" t="s">
        <v>15</v>
      </c>
      <c r="H5090" s="32" t="s">
        <v>24792</v>
      </c>
    </row>
    <row r="5091" spans="1:8" ht="17.25" customHeight="1">
      <c r="A5091" s="68" t="s">
        <v>29</v>
      </c>
      <c r="B5091" s="94" t="s">
        <v>9371</v>
      </c>
      <c r="C5091" s="94" t="s">
        <v>17090</v>
      </c>
      <c r="D5091" s="32" t="s">
        <v>18524</v>
      </c>
      <c r="E5091" s="107">
        <v>29.6</v>
      </c>
      <c r="F5091" s="27" t="s">
        <v>9</v>
      </c>
      <c r="G5091" s="94" t="s">
        <v>15</v>
      </c>
      <c r="H5091" s="32" t="s">
        <v>24787</v>
      </c>
    </row>
    <row r="5092" spans="1:8" ht="17.25" customHeight="1">
      <c r="A5092" s="68" t="s">
        <v>29</v>
      </c>
      <c r="B5092" s="94" t="s">
        <v>9371</v>
      </c>
      <c r="C5092" s="94" t="s">
        <v>17091</v>
      </c>
      <c r="D5092" s="32" t="s">
        <v>18525</v>
      </c>
      <c r="E5092" s="107">
        <v>29.6</v>
      </c>
      <c r="F5092" s="27" t="s">
        <v>9</v>
      </c>
      <c r="G5092" s="94" t="s">
        <v>15</v>
      </c>
      <c r="H5092" s="32" t="s">
        <v>24787</v>
      </c>
    </row>
    <row r="5093" spans="1:8" ht="17.25" customHeight="1">
      <c r="A5093" s="68" t="s">
        <v>29</v>
      </c>
      <c r="B5093" s="94" t="s">
        <v>9371</v>
      </c>
      <c r="C5093" s="94" t="s">
        <v>17090</v>
      </c>
      <c r="D5093" s="32" t="s">
        <v>18526</v>
      </c>
      <c r="E5093" s="107">
        <v>53.95</v>
      </c>
      <c r="F5093" s="27" t="s">
        <v>9</v>
      </c>
      <c r="G5093" s="94" t="s">
        <v>15</v>
      </c>
      <c r="H5093" s="32" t="s">
        <v>24796</v>
      </c>
    </row>
    <row r="5094" spans="1:8" ht="17.25" customHeight="1">
      <c r="A5094" s="68" t="s">
        <v>29</v>
      </c>
      <c r="B5094" s="94" t="s">
        <v>9371</v>
      </c>
      <c r="C5094" s="94" t="s">
        <v>17091</v>
      </c>
      <c r="D5094" s="32" t="s">
        <v>18527</v>
      </c>
      <c r="E5094" s="107">
        <v>53.95</v>
      </c>
      <c r="F5094" s="27" t="s">
        <v>9</v>
      </c>
      <c r="G5094" s="94" t="s">
        <v>15</v>
      </c>
      <c r="H5094" s="32" t="s">
        <v>24796</v>
      </c>
    </row>
    <row r="5095" spans="1:8" ht="17.25" customHeight="1">
      <c r="A5095" s="35" t="s">
        <v>13</v>
      </c>
      <c r="B5095" s="35" t="s">
        <v>9351</v>
      </c>
      <c r="C5095" s="35" t="s">
        <v>16626</v>
      </c>
      <c r="D5095" s="100" t="s">
        <v>2194</v>
      </c>
      <c r="E5095" s="107">
        <v>13.5</v>
      </c>
      <c r="F5095" s="27" t="s">
        <v>9</v>
      </c>
      <c r="G5095" s="35" t="s">
        <v>8146</v>
      </c>
      <c r="H5095" s="100" t="s">
        <v>16287</v>
      </c>
    </row>
    <row r="5096" spans="1:8" ht="17.25" customHeight="1">
      <c r="A5096" s="35" t="s">
        <v>13</v>
      </c>
      <c r="B5096" s="35" t="s">
        <v>24182</v>
      </c>
      <c r="C5096" s="35" t="s">
        <v>11810</v>
      </c>
      <c r="D5096" s="100" t="s">
        <v>18528</v>
      </c>
      <c r="E5096" s="107">
        <v>40.56666666666667</v>
      </c>
      <c r="F5096" s="27" t="s">
        <v>9</v>
      </c>
      <c r="G5096" s="35" t="s">
        <v>15</v>
      </c>
      <c r="H5096" s="100" t="s">
        <v>24955</v>
      </c>
    </row>
    <row r="5097" spans="1:8" ht="17.25" customHeight="1">
      <c r="A5097" s="35" t="s">
        <v>13</v>
      </c>
      <c r="B5097" s="35" t="s">
        <v>24182</v>
      </c>
      <c r="C5097" s="35" t="s">
        <v>17130</v>
      </c>
      <c r="D5097" s="100" t="s">
        <v>11815</v>
      </c>
      <c r="E5097" s="107">
        <v>40.56666666666667</v>
      </c>
      <c r="F5097" s="27" t="s">
        <v>9</v>
      </c>
      <c r="G5097" s="35" t="s">
        <v>13675</v>
      </c>
      <c r="H5097" s="100" t="s">
        <v>24956</v>
      </c>
    </row>
    <row r="5098" spans="1:8" ht="17.25" customHeight="1">
      <c r="A5098" s="68" t="s">
        <v>29</v>
      </c>
      <c r="B5098" s="94" t="s">
        <v>9371</v>
      </c>
      <c r="C5098" s="94" t="s">
        <v>17090</v>
      </c>
      <c r="D5098" s="32" t="s">
        <v>18529</v>
      </c>
      <c r="E5098" s="107">
        <v>31.483333333333334</v>
      </c>
      <c r="F5098" s="27" t="s">
        <v>9</v>
      </c>
      <c r="G5098" s="94" t="s">
        <v>15</v>
      </c>
      <c r="H5098" s="32" t="s">
        <v>24785</v>
      </c>
    </row>
    <row r="5099" spans="1:8" ht="17.25" customHeight="1">
      <c r="A5099" s="68" t="s">
        <v>29</v>
      </c>
      <c r="B5099" s="94" t="s">
        <v>9371</v>
      </c>
      <c r="C5099" s="94" t="s">
        <v>17091</v>
      </c>
      <c r="D5099" s="32" t="s">
        <v>18530</v>
      </c>
      <c r="E5099" s="107">
        <v>31.483333333333334</v>
      </c>
      <c r="F5099" s="27" t="s">
        <v>9</v>
      </c>
      <c r="G5099" s="94" t="s">
        <v>15</v>
      </c>
      <c r="H5099" s="32" t="s">
        <v>24785</v>
      </c>
    </row>
    <row r="5100" spans="1:8" ht="17.25" customHeight="1">
      <c r="A5100" s="68" t="s">
        <v>29</v>
      </c>
      <c r="B5100" s="94" t="s">
        <v>9371</v>
      </c>
      <c r="C5100" s="94" t="s">
        <v>17090</v>
      </c>
      <c r="D5100" s="32" t="s">
        <v>18531</v>
      </c>
      <c r="E5100" s="107">
        <v>27.983333333333334</v>
      </c>
      <c r="F5100" s="27" t="s">
        <v>9</v>
      </c>
      <c r="G5100" s="94" t="s">
        <v>15</v>
      </c>
      <c r="H5100" s="32" t="s">
        <v>24786</v>
      </c>
    </row>
    <row r="5101" spans="1:8" ht="17.25" customHeight="1">
      <c r="A5101" s="68" t="s">
        <v>29</v>
      </c>
      <c r="B5101" s="94" t="s">
        <v>9371</v>
      </c>
      <c r="C5101" s="94" t="s">
        <v>17091</v>
      </c>
      <c r="D5101" s="32" t="s">
        <v>18532</v>
      </c>
      <c r="E5101" s="107">
        <v>27.983333333333334</v>
      </c>
      <c r="F5101" s="27" t="s">
        <v>9</v>
      </c>
      <c r="G5101" s="94" t="s">
        <v>15</v>
      </c>
      <c r="H5101" s="32" t="s">
        <v>24786</v>
      </c>
    </row>
    <row r="5102" spans="1:8" ht="17.25" customHeight="1">
      <c r="A5102" s="68" t="s">
        <v>29</v>
      </c>
      <c r="B5102" s="94" t="s">
        <v>9371</v>
      </c>
      <c r="C5102" s="94" t="s">
        <v>17090</v>
      </c>
      <c r="D5102" s="32" t="s">
        <v>18533</v>
      </c>
      <c r="E5102" s="107">
        <v>20.116666666666667</v>
      </c>
      <c r="F5102" s="27" t="s">
        <v>9</v>
      </c>
      <c r="G5102" s="94" t="s">
        <v>15</v>
      </c>
      <c r="H5102" s="32" t="s">
        <v>24963</v>
      </c>
    </row>
    <row r="5103" spans="1:8" ht="17.25" customHeight="1">
      <c r="A5103" s="68" t="s">
        <v>29</v>
      </c>
      <c r="B5103" s="94" t="s">
        <v>9371</v>
      </c>
      <c r="C5103" s="94" t="s">
        <v>17136</v>
      </c>
      <c r="D5103" s="32" t="s">
        <v>18534</v>
      </c>
      <c r="E5103" s="107">
        <v>20.116666666666667</v>
      </c>
      <c r="F5103" s="27" t="s">
        <v>9</v>
      </c>
      <c r="G5103" s="94" t="s">
        <v>15</v>
      </c>
      <c r="H5103" s="32" t="s">
        <v>24963</v>
      </c>
    </row>
    <row r="5104" spans="1:8" ht="17.25" customHeight="1">
      <c r="A5104" s="68" t="s">
        <v>29</v>
      </c>
      <c r="B5104" s="94" t="s">
        <v>9371</v>
      </c>
      <c r="C5104" s="94" t="s">
        <v>17090</v>
      </c>
      <c r="D5104" s="32" t="s">
        <v>18535</v>
      </c>
      <c r="E5104" s="107">
        <v>15.616666666666667</v>
      </c>
      <c r="F5104" s="27" t="s">
        <v>9</v>
      </c>
      <c r="G5104" s="94" t="s">
        <v>15</v>
      </c>
      <c r="H5104" s="32" t="s">
        <v>24964</v>
      </c>
    </row>
    <row r="5105" spans="1:8" ht="17.25" customHeight="1">
      <c r="A5105" s="68" t="s">
        <v>29</v>
      </c>
      <c r="B5105" s="94" t="s">
        <v>9371</v>
      </c>
      <c r="C5105" s="94" t="s">
        <v>17136</v>
      </c>
      <c r="D5105" s="32" t="s">
        <v>18536</v>
      </c>
      <c r="E5105" s="107">
        <v>15.616666666666667</v>
      </c>
      <c r="F5105" s="27" t="s">
        <v>9</v>
      </c>
      <c r="G5105" s="94" t="s">
        <v>15</v>
      </c>
      <c r="H5105" s="32" t="s">
        <v>24964</v>
      </c>
    </row>
    <row r="5106" spans="1:8" ht="17.25" customHeight="1">
      <c r="A5106" s="68" t="s">
        <v>29</v>
      </c>
      <c r="B5106" s="94" t="s">
        <v>9355</v>
      </c>
      <c r="C5106" s="94" t="s">
        <v>9395</v>
      </c>
      <c r="D5106" s="32" t="s">
        <v>18537</v>
      </c>
      <c r="E5106" s="107">
        <v>26.583333333333332</v>
      </c>
      <c r="F5106" s="27" t="s">
        <v>9</v>
      </c>
      <c r="G5106" s="94" t="s">
        <v>15</v>
      </c>
      <c r="H5106" s="32" t="s">
        <v>24965</v>
      </c>
    </row>
    <row r="5107" spans="1:8" ht="17.25" customHeight="1">
      <c r="A5107" s="68" t="s">
        <v>16881</v>
      </c>
      <c r="B5107" s="94" t="s">
        <v>24178</v>
      </c>
      <c r="C5107" s="94" t="s">
        <v>17134</v>
      </c>
      <c r="D5107" s="32" t="s">
        <v>9479</v>
      </c>
      <c r="E5107" s="107">
        <v>24</v>
      </c>
      <c r="F5107" s="27" t="s">
        <v>9</v>
      </c>
      <c r="G5107" s="94" t="s">
        <v>13675</v>
      </c>
      <c r="H5107" s="32" t="s">
        <v>13817</v>
      </c>
    </row>
    <row r="5108" spans="1:8" ht="17.25" customHeight="1">
      <c r="A5108" s="68" t="s">
        <v>16876</v>
      </c>
      <c r="B5108" s="94" t="s">
        <v>24182</v>
      </c>
      <c r="C5108" s="94" t="s">
        <v>16656</v>
      </c>
      <c r="D5108" s="32" t="s">
        <v>2289</v>
      </c>
      <c r="E5108" s="107">
        <v>17</v>
      </c>
      <c r="F5108" s="27" t="s">
        <v>9</v>
      </c>
      <c r="G5108" s="94" t="s">
        <v>8146</v>
      </c>
      <c r="H5108" s="32" t="s">
        <v>16210</v>
      </c>
    </row>
    <row r="5109" spans="1:8" ht="17.25" customHeight="1">
      <c r="A5109" s="68" t="s">
        <v>16876</v>
      </c>
      <c r="B5109" s="94" t="s">
        <v>24182</v>
      </c>
      <c r="C5109" s="94" t="s">
        <v>16655</v>
      </c>
      <c r="D5109" s="32" t="s">
        <v>2223</v>
      </c>
      <c r="E5109" s="107">
        <v>11</v>
      </c>
      <c r="F5109" s="27" t="s">
        <v>9</v>
      </c>
      <c r="G5109" s="94" t="s">
        <v>8146</v>
      </c>
      <c r="H5109" s="32" t="s">
        <v>16207</v>
      </c>
    </row>
    <row r="5110" spans="1:8" ht="17.25" customHeight="1">
      <c r="A5110" s="68" t="s">
        <v>29</v>
      </c>
      <c r="B5110" s="94" t="s">
        <v>9371</v>
      </c>
      <c r="C5110" s="94" t="s">
        <v>17090</v>
      </c>
      <c r="D5110" s="32" t="s">
        <v>18538</v>
      </c>
      <c r="E5110" s="107">
        <v>23.416666666666668</v>
      </c>
      <c r="F5110" s="27" t="s">
        <v>9</v>
      </c>
      <c r="G5110" s="94" t="s">
        <v>15</v>
      </c>
      <c r="H5110" s="32" t="s">
        <v>24788</v>
      </c>
    </row>
    <row r="5111" spans="1:8" ht="17.25" customHeight="1">
      <c r="A5111" s="68" t="s">
        <v>29</v>
      </c>
      <c r="B5111" s="94" t="s">
        <v>9371</v>
      </c>
      <c r="C5111" s="94" t="s">
        <v>17091</v>
      </c>
      <c r="D5111" s="32" t="s">
        <v>18539</v>
      </c>
      <c r="E5111" s="107">
        <v>23.416666666666668</v>
      </c>
      <c r="F5111" s="27" t="s">
        <v>9</v>
      </c>
      <c r="G5111" s="94" t="s">
        <v>15</v>
      </c>
      <c r="H5111" s="32" t="s">
        <v>24788</v>
      </c>
    </row>
    <row r="5112" spans="1:8" ht="17.25" customHeight="1">
      <c r="A5112" s="68" t="s">
        <v>29</v>
      </c>
      <c r="B5112" s="94" t="s">
        <v>9371</v>
      </c>
      <c r="C5112" s="94" t="s">
        <v>17090</v>
      </c>
      <c r="D5112" s="32" t="s">
        <v>18540</v>
      </c>
      <c r="E5112" s="107">
        <v>57.516666666666666</v>
      </c>
      <c r="F5112" s="27" t="s">
        <v>9</v>
      </c>
      <c r="G5112" s="94" t="s">
        <v>15</v>
      </c>
      <c r="H5112" s="32" t="s">
        <v>24797</v>
      </c>
    </row>
    <row r="5113" spans="1:8" ht="17.25" customHeight="1">
      <c r="A5113" s="68" t="s">
        <v>29</v>
      </c>
      <c r="B5113" s="94" t="s">
        <v>9371</v>
      </c>
      <c r="C5113" s="94" t="s">
        <v>17091</v>
      </c>
      <c r="D5113" s="32" t="s">
        <v>18541</v>
      </c>
      <c r="E5113" s="107">
        <v>57.516666666666666</v>
      </c>
      <c r="F5113" s="27" t="s">
        <v>9</v>
      </c>
      <c r="G5113" s="94" t="s">
        <v>15</v>
      </c>
      <c r="H5113" s="32" t="s">
        <v>24797</v>
      </c>
    </row>
    <row r="5114" spans="1:8" ht="17.25" customHeight="1">
      <c r="A5114" s="68" t="s">
        <v>16881</v>
      </c>
      <c r="B5114" s="94" t="s">
        <v>24181</v>
      </c>
      <c r="C5114" s="94" t="s">
        <v>17137</v>
      </c>
      <c r="D5114" s="32" t="s">
        <v>18542</v>
      </c>
      <c r="E5114" s="107">
        <v>17</v>
      </c>
      <c r="F5114" s="27" t="s">
        <v>9</v>
      </c>
      <c r="G5114" s="94" t="s">
        <v>13675</v>
      </c>
      <c r="H5114" s="32" t="s">
        <v>16235</v>
      </c>
    </row>
    <row r="5115" spans="1:8" ht="17.25" customHeight="1">
      <c r="A5115" s="35" t="s">
        <v>29</v>
      </c>
      <c r="B5115" s="35" t="s">
        <v>9372</v>
      </c>
      <c r="C5115" s="35" t="s">
        <v>17138</v>
      </c>
      <c r="D5115" s="100" t="s">
        <v>18543</v>
      </c>
      <c r="E5115" s="107">
        <v>27.883333333333333</v>
      </c>
      <c r="F5115" s="27" t="s">
        <v>9</v>
      </c>
      <c r="G5115" s="35" t="s">
        <v>15</v>
      </c>
      <c r="H5115" s="100" t="s">
        <v>24966</v>
      </c>
    </row>
    <row r="5116" spans="1:8" ht="17.25" customHeight="1">
      <c r="A5116" s="35" t="s">
        <v>29</v>
      </c>
      <c r="B5116" s="35" t="s">
        <v>9372</v>
      </c>
      <c r="C5116" s="35" t="s">
        <v>17139</v>
      </c>
      <c r="D5116" s="100" t="s">
        <v>18544</v>
      </c>
      <c r="E5116" s="107">
        <v>38.68333333333333</v>
      </c>
      <c r="F5116" s="27" t="s">
        <v>9</v>
      </c>
      <c r="G5116" s="35" t="s">
        <v>15</v>
      </c>
      <c r="H5116" s="100" t="s">
        <v>24967</v>
      </c>
    </row>
    <row r="5117" spans="1:8" ht="17.25" customHeight="1">
      <c r="A5117" s="35" t="s">
        <v>13</v>
      </c>
      <c r="B5117" s="35" t="s">
        <v>9369</v>
      </c>
      <c r="C5117" s="35" t="s">
        <v>16777</v>
      </c>
      <c r="D5117" s="100" t="s">
        <v>18545</v>
      </c>
      <c r="E5117" s="107">
        <v>39.15</v>
      </c>
      <c r="F5117" s="27" t="s">
        <v>9</v>
      </c>
      <c r="G5117" s="35" t="s">
        <v>13675</v>
      </c>
      <c r="H5117" s="100" t="s">
        <v>24968</v>
      </c>
    </row>
    <row r="5118" spans="1:8" ht="17.25" customHeight="1">
      <c r="A5118" s="35" t="s">
        <v>29</v>
      </c>
      <c r="B5118" s="35" t="s">
        <v>9372</v>
      </c>
      <c r="C5118" s="35" t="s">
        <v>17139</v>
      </c>
      <c r="D5118" s="100" t="s">
        <v>18546</v>
      </c>
      <c r="E5118" s="107">
        <v>51.6</v>
      </c>
      <c r="F5118" s="27" t="s">
        <v>9</v>
      </c>
      <c r="G5118" s="35" t="s">
        <v>15</v>
      </c>
      <c r="H5118" s="100" t="s">
        <v>24967</v>
      </c>
    </row>
    <row r="5119" spans="1:8" ht="17.25" customHeight="1">
      <c r="A5119" s="35" t="s">
        <v>13</v>
      </c>
      <c r="B5119" s="35" t="s">
        <v>9369</v>
      </c>
      <c r="C5119" s="35" t="s">
        <v>16777</v>
      </c>
      <c r="D5119" s="100" t="s">
        <v>18547</v>
      </c>
      <c r="E5119" s="107">
        <v>52.216666666666669</v>
      </c>
      <c r="F5119" s="27" t="s">
        <v>9</v>
      </c>
      <c r="G5119" s="35" t="s">
        <v>13675</v>
      </c>
      <c r="H5119" s="100" t="s">
        <v>24968</v>
      </c>
    </row>
    <row r="5120" spans="1:8" ht="17.25" customHeight="1">
      <c r="A5120" s="35" t="s">
        <v>29</v>
      </c>
      <c r="B5120" s="35" t="s">
        <v>9372</v>
      </c>
      <c r="C5120" s="35" t="s">
        <v>17139</v>
      </c>
      <c r="D5120" s="100" t="s">
        <v>18548</v>
      </c>
      <c r="E5120" s="107">
        <v>50.05</v>
      </c>
      <c r="F5120" s="27" t="s">
        <v>9</v>
      </c>
      <c r="G5120" s="35" t="s">
        <v>15</v>
      </c>
      <c r="H5120" s="100" t="s">
        <v>24967</v>
      </c>
    </row>
    <row r="5121" spans="1:8" ht="17.25" customHeight="1">
      <c r="A5121" s="35" t="s">
        <v>13</v>
      </c>
      <c r="B5121" s="35" t="s">
        <v>9369</v>
      </c>
      <c r="C5121" s="35" t="s">
        <v>16777</v>
      </c>
      <c r="D5121" s="100" t="s">
        <v>18549</v>
      </c>
      <c r="E5121" s="107">
        <v>50.483333333333334</v>
      </c>
      <c r="F5121" s="27" t="s">
        <v>9</v>
      </c>
      <c r="G5121" s="35" t="s">
        <v>13675</v>
      </c>
      <c r="H5121" s="100" t="s">
        <v>24968</v>
      </c>
    </row>
    <row r="5122" spans="1:8" ht="17.25" customHeight="1">
      <c r="A5122" s="35" t="s">
        <v>29</v>
      </c>
      <c r="B5122" s="35" t="s">
        <v>9372</v>
      </c>
      <c r="C5122" s="35" t="s">
        <v>17139</v>
      </c>
      <c r="D5122" s="100" t="s">
        <v>18550</v>
      </c>
      <c r="E5122" s="107">
        <v>47.6</v>
      </c>
      <c r="F5122" s="27" t="s">
        <v>9</v>
      </c>
      <c r="G5122" s="35" t="s">
        <v>15</v>
      </c>
      <c r="H5122" s="100" t="s">
        <v>24967</v>
      </c>
    </row>
    <row r="5123" spans="1:8" ht="17.25" customHeight="1">
      <c r="A5123" s="35" t="s">
        <v>13</v>
      </c>
      <c r="B5123" s="35" t="s">
        <v>9369</v>
      </c>
      <c r="C5123" s="35" t="s">
        <v>16777</v>
      </c>
      <c r="D5123" s="100" t="s">
        <v>18551</v>
      </c>
      <c r="E5123" s="107">
        <v>48.733333333333334</v>
      </c>
      <c r="F5123" s="27" t="s">
        <v>9</v>
      </c>
      <c r="G5123" s="35" t="s">
        <v>13675</v>
      </c>
      <c r="H5123" s="100" t="s">
        <v>24968</v>
      </c>
    </row>
    <row r="5124" spans="1:8" ht="17.25" customHeight="1">
      <c r="A5124" s="68" t="s">
        <v>29</v>
      </c>
      <c r="B5124" s="94" t="s">
        <v>9371</v>
      </c>
      <c r="C5124" s="94" t="s">
        <v>17090</v>
      </c>
      <c r="D5124" s="32" t="s">
        <v>18552</v>
      </c>
      <c r="E5124" s="107">
        <v>42.8</v>
      </c>
      <c r="F5124" s="27" t="s">
        <v>9</v>
      </c>
      <c r="G5124" s="94" t="s">
        <v>15</v>
      </c>
      <c r="H5124" s="32" t="s">
        <v>24779</v>
      </c>
    </row>
    <row r="5125" spans="1:8" ht="17.25" customHeight="1">
      <c r="A5125" s="68" t="s">
        <v>29</v>
      </c>
      <c r="B5125" s="94" t="s">
        <v>9371</v>
      </c>
      <c r="C5125" s="94" t="s">
        <v>17140</v>
      </c>
      <c r="D5125" s="32" t="s">
        <v>18553</v>
      </c>
      <c r="E5125" s="107">
        <v>42.8</v>
      </c>
      <c r="F5125" s="27" t="s">
        <v>9</v>
      </c>
      <c r="G5125" s="94" t="s">
        <v>15</v>
      </c>
      <c r="H5125" s="32" t="s">
        <v>24779</v>
      </c>
    </row>
    <row r="5126" spans="1:8" ht="17.25" customHeight="1">
      <c r="A5126" s="68" t="s">
        <v>29</v>
      </c>
      <c r="B5126" s="94" t="s">
        <v>9371</v>
      </c>
      <c r="C5126" s="94" t="s">
        <v>17090</v>
      </c>
      <c r="D5126" s="32" t="s">
        <v>18554</v>
      </c>
      <c r="E5126" s="107">
        <v>29.4</v>
      </c>
      <c r="F5126" s="27" t="s">
        <v>9</v>
      </c>
      <c r="G5126" s="94" t="s">
        <v>15</v>
      </c>
      <c r="H5126" s="32" t="s">
        <v>24772</v>
      </c>
    </row>
    <row r="5127" spans="1:8" ht="17.25" customHeight="1">
      <c r="A5127" s="68" t="s">
        <v>29</v>
      </c>
      <c r="B5127" s="94" t="s">
        <v>9371</v>
      </c>
      <c r="C5127" s="94" t="s">
        <v>17140</v>
      </c>
      <c r="D5127" s="32" t="s">
        <v>18555</v>
      </c>
      <c r="E5127" s="107">
        <v>29.4</v>
      </c>
      <c r="F5127" s="27" t="s">
        <v>9</v>
      </c>
      <c r="G5127" s="94" t="s">
        <v>15</v>
      </c>
      <c r="H5127" s="32" t="s">
        <v>24772</v>
      </c>
    </row>
    <row r="5128" spans="1:8" ht="17.25" customHeight="1">
      <c r="A5128" s="68" t="s">
        <v>29</v>
      </c>
      <c r="B5128" s="94" t="s">
        <v>9371</v>
      </c>
      <c r="C5128" s="94" t="s">
        <v>17090</v>
      </c>
      <c r="D5128" s="32" t="s">
        <v>18556</v>
      </c>
      <c r="E5128" s="107">
        <v>28.333333333333332</v>
      </c>
      <c r="F5128" s="27" t="s">
        <v>9</v>
      </c>
      <c r="G5128" s="94" t="s">
        <v>15</v>
      </c>
      <c r="H5128" s="32" t="s">
        <v>24801</v>
      </c>
    </row>
    <row r="5129" spans="1:8" ht="17.25" customHeight="1">
      <c r="A5129" s="68" t="s">
        <v>29</v>
      </c>
      <c r="B5129" s="94" t="s">
        <v>9371</v>
      </c>
      <c r="C5129" s="94" t="s">
        <v>17090</v>
      </c>
      <c r="D5129" s="32" t="s">
        <v>18557</v>
      </c>
      <c r="E5129" s="107">
        <v>42.25</v>
      </c>
      <c r="F5129" s="27" t="s">
        <v>9</v>
      </c>
      <c r="G5129" s="94" t="s">
        <v>15</v>
      </c>
      <c r="H5129" s="32" t="s">
        <v>24802</v>
      </c>
    </row>
    <row r="5130" spans="1:8" ht="17.25" customHeight="1">
      <c r="A5130" s="68" t="s">
        <v>29</v>
      </c>
      <c r="B5130" s="94" t="s">
        <v>9371</v>
      </c>
      <c r="C5130" s="94" t="s">
        <v>17090</v>
      </c>
      <c r="D5130" s="32" t="s">
        <v>18558</v>
      </c>
      <c r="E5130" s="107">
        <v>28.233333333333334</v>
      </c>
      <c r="F5130" s="27" t="s">
        <v>9</v>
      </c>
      <c r="G5130" s="94" t="s">
        <v>15</v>
      </c>
      <c r="H5130" s="32" t="s">
        <v>24803</v>
      </c>
    </row>
    <row r="5131" spans="1:8" ht="17.25" customHeight="1">
      <c r="A5131" s="68" t="s">
        <v>29</v>
      </c>
      <c r="B5131" s="94" t="s">
        <v>9371</v>
      </c>
      <c r="C5131" s="94" t="s">
        <v>17090</v>
      </c>
      <c r="D5131" s="32" t="s">
        <v>18559</v>
      </c>
      <c r="E5131" s="107">
        <v>24.083333333333332</v>
      </c>
      <c r="F5131" s="27" t="s">
        <v>9</v>
      </c>
      <c r="G5131" s="94" t="s">
        <v>15</v>
      </c>
      <c r="H5131" s="32" t="s">
        <v>24804</v>
      </c>
    </row>
    <row r="5132" spans="1:8" ht="17.25" customHeight="1">
      <c r="A5132" s="68" t="s">
        <v>29</v>
      </c>
      <c r="B5132" s="94" t="s">
        <v>9371</v>
      </c>
      <c r="C5132" s="94" t="s">
        <v>17090</v>
      </c>
      <c r="D5132" s="32" t="s">
        <v>18560</v>
      </c>
      <c r="E5132" s="107">
        <v>31.85</v>
      </c>
      <c r="F5132" s="27" t="s">
        <v>9</v>
      </c>
      <c r="G5132" s="94" t="s">
        <v>15</v>
      </c>
      <c r="H5132" s="32" t="s">
        <v>24805</v>
      </c>
    </row>
    <row r="5133" spans="1:8" ht="17.25" customHeight="1">
      <c r="A5133" s="68" t="s">
        <v>29</v>
      </c>
      <c r="B5133" s="94" t="s">
        <v>9371</v>
      </c>
      <c r="C5133" s="94" t="s">
        <v>17090</v>
      </c>
      <c r="D5133" s="32" t="s">
        <v>18561</v>
      </c>
      <c r="E5133" s="107">
        <v>31.55</v>
      </c>
      <c r="F5133" s="27" t="s">
        <v>9</v>
      </c>
      <c r="G5133" s="94" t="s">
        <v>15</v>
      </c>
      <c r="H5133" s="32" t="s">
        <v>24806</v>
      </c>
    </row>
    <row r="5134" spans="1:8" ht="17.25" customHeight="1">
      <c r="A5134" s="68" t="s">
        <v>29</v>
      </c>
      <c r="B5134" s="94" t="s">
        <v>9371</v>
      </c>
      <c r="C5134" s="94" t="s">
        <v>17090</v>
      </c>
      <c r="D5134" s="32" t="s">
        <v>18562</v>
      </c>
      <c r="E5134" s="107">
        <v>25.466666666666665</v>
      </c>
      <c r="F5134" s="27" t="s">
        <v>9</v>
      </c>
      <c r="G5134" s="94" t="s">
        <v>15</v>
      </c>
      <c r="H5134" s="32" t="s">
        <v>24807</v>
      </c>
    </row>
    <row r="5135" spans="1:8" ht="17.25" customHeight="1">
      <c r="A5135" s="68" t="s">
        <v>29</v>
      </c>
      <c r="B5135" s="94" t="s">
        <v>9371</v>
      </c>
      <c r="C5135" s="94" t="s">
        <v>17090</v>
      </c>
      <c r="D5135" s="32" t="s">
        <v>18563</v>
      </c>
      <c r="E5135" s="107">
        <v>27.1</v>
      </c>
      <c r="F5135" s="27" t="s">
        <v>9</v>
      </c>
      <c r="G5135" s="94" t="s">
        <v>15</v>
      </c>
      <c r="H5135" s="32" t="s">
        <v>24808</v>
      </c>
    </row>
    <row r="5136" spans="1:8" ht="17.25" customHeight="1">
      <c r="A5136" s="68" t="s">
        <v>29</v>
      </c>
      <c r="B5136" s="94" t="s">
        <v>9371</v>
      </c>
      <c r="C5136" s="94" t="s">
        <v>17090</v>
      </c>
      <c r="D5136" s="32" t="s">
        <v>18564</v>
      </c>
      <c r="E5136" s="107">
        <v>29.35</v>
      </c>
      <c r="F5136" s="27" t="s">
        <v>9</v>
      </c>
      <c r="G5136" s="94" t="s">
        <v>15</v>
      </c>
      <c r="H5136" s="32" t="s">
        <v>24809</v>
      </c>
    </row>
    <row r="5137" spans="1:8" ht="17.25" customHeight="1">
      <c r="A5137" s="68" t="s">
        <v>29</v>
      </c>
      <c r="B5137" s="94" t="s">
        <v>9371</v>
      </c>
      <c r="C5137" s="94" t="s">
        <v>17090</v>
      </c>
      <c r="D5137" s="32" t="s">
        <v>18565</v>
      </c>
      <c r="E5137" s="107">
        <v>32.283333333333331</v>
      </c>
      <c r="F5137" s="27" t="s">
        <v>8408</v>
      </c>
      <c r="G5137" s="94" t="s">
        <v>15</v>
      </c>
      <c r="H5137" s="32" t="s">
        <v>24773</v>
      </c>
    </row>
    <row r="5138" spans="1:8" ht="17.25" customHeight="1">
      <c r="A5138" s="68" t="s">
        <v>29</v>
      </c>
      <c r="B5138" s="94" t="s">
        <v>9371</v>
      </c>
      <c r="C5138" s="94" t="s">
        <v>17140</v>
      </c>
      <c r="D5138" s="32" t="s">
        <v>18566</v>
      </c>
      <c r="E5138" s="107">
        <v>32.283333333333331</v>
      </c>
      <c r="F5138" s="27" t="s">
        <v>9</v>
      </c>
      <c r="G5138" s="94" t="s">
        <v>15</v>
      </c>
      <c r="H5138" s="32" t="s">
        <v>24773</v>
      </c>
    </row>
    <row r="5139" spans="1:8" ht="17.25" customHeight="1">
      <c r="A5139" s="68" t="s">
        <v>29</v>
      </c>
      <c r="B5139" s="94" t="s">
        <v>9371</v>
      </c>
      <c r="C5139" s="94" t="s">
        <v>17090</v>
      </c>
      <c r="D5139" s="32" t="s">
        <v>18567</v>
      </c>
      <c r="E5139" s="107">
        <v>32.15</v>
      </c>
      <c r="F5139" s="27" t="s">
        <v>9</v>
      </c>
      <c r="G5139" s="94" t="s">
        <v>15</v>
      </c>
      <c r="H5139" s="32" t="s">
        <v>24811</v>
      </c>
    </row>
    <row r="5140" spans="1:8" ht="17.25" customHeight="1">
      <c r="A5140" s="68" t="s">
        <v>29</v>
      </c>
      <c r="B5140" s="94" t="s">
        <v>9371</v>
      </c>
      <c r="C5140" s="94" t="s">
        <v>17090</v>
      </c>
      <c r="D5140" s="32" t="s">
        <v>18568</v>
      </c>
      <c r="E5140" s="107">
        <v>30.766666666666666</v>
      </c>
      <c r="F5140" s="27" t="s">
        <v>8408</v>
      </c>
      <c r="G5140" s="94" t="s">
        <v>15</v>
      </c>
      <c r="H5140" s="32" t="s">
        <v>24774</v>
      </c>
    </row>
    <row r="5141" spans="1:8" ht="17.25" customHeight="1">
      <c r="A5141" s="68" t="s">
        <v>29</v>
      </c>
      <c r="B5141" s="94" t="s">
        <v>9371</v>
      </c>
      <c r="C5141" s="94" t="s">
        <v>17140</v>
      </c>
      <c r="D5141" s="32" t="s">
        <v>18569</v>
      </c>
      <c r="E5141" s="107">
        <v>30.766666666666666</v>
      </c>
      <c r="F5141" s="27" t="s">
        <v>9</v>
      </c>
      <c r="G5141" s="94" t="s">
        <v>15</v>
      </c>
      <c r="H5141" s="32" t="s">
        <v>24774</v>
      </c>
    </row>
    <row r="5142" spans="1:8" ht="17.25" customHeight="1">
      <c r="A5142" s="68" t="s">
        <v>29</v>
      </c>
      <c r="B5142" s="94" t="s">
        <v>9355</v>
      </c>
      <c r="C5142" s="94" t="s">
        <v>9395</v>
      </c>
      <c r="D5142" s="32" t="s">
        <v>18570</v>
      </c>
      <c r="E5142" s="107">
        <v>27.266666666666666</v>
      </c>
      <c r="F5142" s="27" t="s">
        <v>9</v>
      </c>
      <c r="G5142" s="94" t="s">
        <v>15</v>
      </c>
      <c r="H5142" s="32" t="s">
        <v>24969</v>
      </c>
    </row>
    <row r="5143" spans="1:8" ht="17.25" customHeight="1">
      <c r="A5143" s="68" t="s">
        <v>16881</v>
      </c>
      <c r="B5143" s="94" t="s">
        <v>24178</v>
      </c>
      <c r="C5143" s="94" t="s">
        <v>17134</v>
      </c>
      <c r="D5143" s="32" t="s">
        <v>9480</v>
      </c>
      <c r="E5143" s="107">
        <v>25</v>
      </c>
      <c r="F5143" s="27" t="s">
        <v>9</v>
      </c>
      <c r="G5143" s="94" t="s">
        <v>13675</v>
      </c>
      <c r="H5143" s="32" t="s">
        <v>13817</v>
      </c>
    </row>
    <row r="5144" spans="1:8" ht="17.25" customHeight="1">
      <c r="A5144" s="68" t="s">
        <v>29</v>
      </c>
      <c r="B5144" s="94" t="s">
        <v>9355</v>
      </c>
      <c r="C5144" s="94" t="s">
        <v>9395</v>
      </c>
      <c r="D5144" s="32" t="s">
        <v>18571</v>
      </c>
      <c r="E5144" s="107">
        <v>29.566666666666666</v>
      </c>
      <c r="F5144" s="27" t="s">
        <v>9</v>
      </c>
      <c r="G5144" s="94" t="s">
        <v>15</v>
      </c>
      <c r="H5144" s="32" t="s">
        <v>24970</v>
      </c>
    </row>
    <row r="5145" spans="1:8" ht="17.25" customHeight="1">
      <c r="A5145" s="68" t="s">
        <v>16881</v>
      </c>
      <c r="B5145" s="94" t="s">
        <v>24178</v>
      </c>
      <c r="C5145" s="94" t="s">
        <v>17141</v>
      </c>
      <c r="D5145" s="32" t="s">
        <v>9471</v>
      </c>
      <c r="E5145" s="107">
        <v>27</v>
      </c>
      <c r="F5145" s="27" t="s">
        <v>9</v>
      </c>
      <c r="G5145" s="94" t="s">
        <v>13675</v>
      </c>
      <c r="H5145" s="32" t="s">
        <v>13816</v>
      </c>
    </row>
    <row r="5146" spans="1:8" ht="17.25" customHeight="1">
      <c r="A5146" s="68" t="s">
        <v>29</v>
      </c>
      <c r="B5146" s="94" t="s">
        <v>9355</v>
      </c>
      <c r="C5146" s="94" t="s">
        <v>9395</v>
      </c>
      <c r="D5146" s="32" t="s">
        <v>18572</v>
      </c>
      <c r="E5146" s="107">
        <v>23.8</v>
      </c>
      <c r="F5146" s="27" t="s">
        <v>9</v>
      </c>
      <c r="G5146" s="94" t="s">
        <v>15</v>
      </c>
      <c r="H5146" s="32" t="s">
        <v>24971</v>
      </c>
    </row>
    <row r="5147" spans="1:8" ht="17.25" customHeight="1">
      <c r="A5147" s="68" t="s">
        <v>16881</v>
      </c>
      <c r="B5147" s="94" t="s">
        <v>24178</v>
      </c>
      <c r="C5147" s="94" t="s">
        <v>17134</v>
      </c>
      <c r="D5147" s="32" t="s">
        <v>9482</v>
      </c>
      <c r="E5147" s="107">
        <v>21</v>
      </c>
      <c r="F5147" s="27" t="s">
        <v>9</v>
      </c>
      <c r="G5147" s="94" t="s">
        <v>13675</v>
      </c>
      <c r="H5147" s="32" t="s">
        <v>13817</v>
      </c>
    </row>
    <row r="5148" spans="1:8" ht="17.25" customHeight="1">
      <c r="A5148" s="35" t="s">
        <v>29</v>
      </c>
      <c r="B5148" s="35" t="s">
        <v>23</v>
      </c>
      <c r="C5148" s="35" t="s">
        <v>17142</v>
      </c>
      <c r="D5148" s="100" t="s">
        <v>18573</v>
      </c>
      <c r="E5148" s="107">
        <v>29.15</v>
      </c>
      <c r="F5148" s="27" t="s">
        <v>9</v>
      </c>
      <c r="G5148" s="35" t="s">
        <v>15</v>
      </c>
      <c r="H5148" s="100" t="s">
        <v>24972</v>
      </c>
    </row>
    <row r="5149" spans="1:8" ht="17.25" customHeight="1">
      <c r="A5149" s="35" t="s">
        <v>29</v>
      </c>
      <c r="B5149" s="35" t="s">
        <v>23</v>
      </c>
      <c r="C5149" s="35" t="s">
        <v>12760</v>
      </c>
      <c r="D5149" s="100" t="s">
        <v>18574</v>
      </c>
      <c r="E5149" s="107">
        <v>57.366666666666667</v>
      </c>
      <c r="F5149" s="27" t="s">
        <v>9</v>
      </c>
      <c r="G5149" s="35" t="s">
        <v>15</v>
      </c>
      <c r="H5149" s="100" t="s">
        <v>16537</v>
      </c>
    </row>
    <row r="5150" spans="1:8" ht="17.25" customHeight="1">
      <c r="A5150" s="68" t="s">
        <v>29</v>
      </c>
      <c r="B5150" s="94" t="s">
        <v>9355</v>
      </c>
      <c r="C5150" s="94" t="s">
        <v>9395</v>
      </c>
      <c r="D5150" s="32" t="s">
        <v>18575</v>
      </c>
      <c r="E5150" s="107">
        <v>23.666666666666668</v>
      </c>
      <c r="F5150" s="27" t="s">
        <v>9</v>
      </c>
      <c r="G5150" s="94" t="s">
        <v>15</v>
      </c>
      <c r="H5150" s="32" t="s">
        <v>24973</v>
      </c>
    </row>
    <row r="5151" spans="1:8" ht="17.25" customHeight="1">
      <c r="A5151" s="68" t="s">
        <v>16881</v>
      </c>
      <c r="B5151" s="94" t="s">
        <v>24178</v>
      </c>
      <c r="C5151" s="94" t="s">
        <v>17134</v>
      </c>
      <c r="D5151" s="32" t="s">
        <v>9478</v>
      </c>
      <c r="E5151" s="107">
        <v>21</v>
      </c>
      <c r="F5151" s="27" t="s">
        <v>8408</v>
      </c>
      <c r="G5151" s="94" t="s">
        <v>13675</v>
      </c>
      <c r="H5151" s="32" t="s">
        <v>13817</v>
      </c>
    </row>
    <row r="5152" spans="1:8" ht="17.25" customHeight="1">
      <c r="A5152" s="68" t="s">
        <v>29</v>
      </c>
      <c r="B5152" s="94" t="s">
        <v>9355</v>
      </c>
      <c r="C5152" s="94" t="s">
        <v>9395</v>
      </c>
      <c r="D5152" s="32" t="s">
        <v>18576</v>
      </c>
      <c r="E5152" s="107">
        <v>26.5</v>
      </c>
      <c r="F5152" s="27" t="s">
        <v>9</v>
      </c>
      <c r="G5152" s="94" t="s">
        <v>15</v>
      </c>
      <c r="H5152" s="32" t="s">
        <v>24974</v>
      </c>
    </row>
    <row r="5153" spans="1:8" ht="17.25" customHeight="1">
      <c r="A5153" s="68" t="s">
        <v>16881</v>
      </c>
      <c r="B5153" s="94" t="s">
        <v>24178</v>
      </c>
      <c r="C5153" s="94" t="s">
        <v>17141</v>
      </c>
      <c r="D5153" s="32" t="s">
        <v>9473</v>
      </c>
      <c r="E5153" s="107">
        <v>23</v>
      </c>
      <c r="F5153" s="27" t="s">
        <v>9</v>
      </c>
      <c r="G5153" s="94" t="s">
        <v>13675</v>
      </c>
      <c r="H5153" s="32" t="s">
        <v>13816</v>
      </c>
    </row>
    <row r="5154" spans="1:8" ht="17.25" customHeight="1">
      <c r="A5154" s="68" t="s">
        <v>29</v>
      </c>
      <c r="B5154" s="94" t="s">
        <v>9355</v>
      </c>
      <c r="C5154" s="94" t="s">
        <v>9395</v>
      </c>
      <c r="D5154" s="32" t="s">
        <v>18577</v>
      </c>
      <c r="E5154" s="107">
        <v>27.833333333333332</v>
      </c>
      <c r="F5154" s="27" t="s">
        <v>9</v>
      </c>
      <c r="G5154" s="94" t="s">
        <v>15</v>
      </c>
      <c r="H5154" s="32" t="s">
        <v>24975</v>
      </c>
    </row>
    <row r="5155" spans="1:8" ht="17.25" customHeight="1">
      <c r="A5155" s="68" t="s">
        <v>16881</v>
      </c>
      <c r="B5155" s="94" t="s">
        <v>24178</v>
      </c>
      <c r="C5155" s="94" t="s">
        <v>17141</v>
      </c>
      <c r="D5155" s="32" t="s">
        <v>9475</v>
      </c>
      <c r="E5155" s="107">
        <v>25</v>
      </c>
      <c r="F5155" s="27" t="s">
        <v>8408</v>
      </c>
      <c r="G5155" s="94" t="s">
        <v>13675</v>
      </c>
      <c r="H5155" s="32" t="s">
        <v>13816</v>
      </c>
    </row>
    <row r="5156" spans="1:8" ht="17.25" customHeight="1">
      <c r="A5156" s="68" t="s">
        <v>29</v>
      </c>
      <c r="B5156" s="94" t="s">
        <v>9355</v>
      </c>
      <c r="C5156" s="94" t="s">
        <v>9395</v>
      </c>
      <c r="D5156" s="32" t="s">
        <v>18578</v>
      </c>
      <c r="E5156" s="107">
        <v>26.65</v>
      </c>
      <c r="F5156" s="27" t="s">
        <v>9</v>
      </c>
      <c r="G5156" s="94" t="s">
        <v>15</v>
      </c>
      <c r="H5156" s="32" t="s">
        <v>24976</v>
      </c>
    </row>
    <row r="5157" spans="1:8" ht="17.25" customHeight="1">
      <c r="A5157" s="68" t="s">
        <v>16881</v>
      </c>
      <c r="B5157" s="94" t="s">
        <v>24178</v>
      </c>
      <c r="C5157" s="94" t="s">
        <v>17141</v>
      </c>
      <c r="D5157" s="32" t="s">
        <v>9474</v>
      </c>
      <c r="E5157" s="107">
        <v>24</v>
      </c>
      <c r="F5157" s="27" t="s">
        <v>9</v>
      </c>
      <c r="G5157" s="94" t="s">
        <v>13675</v>
      </c>
      <c r="H5157" s="32" t="s">
        <v>13816</v>
      </c>
    </row>
    <row r="5158" spans="1:8" ht="17.25" customHeight="1">
      <c r="A5158" s="68" t="s">
        <v>29</v>
      </c>
      <c r="B5158" s="94" t="s">
        <v>9371</v>
      </c>
      <c r="C5158" s="94" t="s">
        <v>17090</v>
      </c>
      <c r="D5158" s="32" t="s">
        <v>18579</v>
      </c>
      <c r="E5158" s="107">
        <v>24.816666666666666</v>
      </c>
      <c r="F5158" s="27" t="s">
        <v>9</v>
      </c>
      <c r="G5158" s="94" t="s">
        <v>15</v>
      </c>
      <c r="H5158" s="32" t="s">
        <v>24793</v>
      </c>
    </row>
    <row r="5159" spans="1:8" ht="17.25" customHeight="1">
      <c r="A5159" s="68" t="s">
        <v>29</v>
      </c>
      <c r="B5159" s="94" t="s">
        <v>9371</v>
      </c>
      <c r="C5159" s="94" t="s">
        <v>17091</v>
      </c>
      <c r="D5159" s="32" t="s">
        <v>18580</v>
      </c>
      <c r="E5159" s="107">
        <v>24.816666666666666</v>
      </c>
      <c r="F5159" s="27" t="s">
        <v>9</v>
      </c>
      <c r="G5159" s="94" t="s">
        <v>15</v>
      </c>
      <c r="H5159" s="32" t="s">
        <v>24793</v>
      </c>
    </row>
    <row r="5160" spans="1:8" ht="17.25" customHeight="1">
      <c r="A5160" s="68" t="s">
        <v>29</v>
      </c>
      <c r="B5160" s="94" t="s">
        <v>9371</v>
      </c>
      <c r="C5160" s="94" t="s">
        <v>17090</v>
      </c>
      <c r="D5160" s="32" t="s">
        <v>18581</v>
      </c>
      <c r="E5160" s="107">
        <v>44.93333333333333</v>
      </c>
      <c r="F5160" s="27" t="s">
        <v>9</v>
      </c>
      <c r="G5160" s="94" t="s">
        <v>15</v>
      </c>
      <c r="H5160" s="32" t="s">
        <v>24799</v>
      </c>
    </row>
    <row r="5161" spans="1:8" ht="17.25" customHeight="1">
      <c r="A5161" s="68" t="s">
        <v>29</v>
      </c>
      <c r="B5161" s="94" t="s">
        <v>9371</v>
      </c>
      <c r="C5161" s="94" t="s">
        <v>17091</v>
      </c>
      <c r="D5161" s="32" t="s">
        <v>18582</v>
      </c>
      <c r="E5161" s="107">
        <v>44.93333333333333</v>
      </c>
      <c r="F5161" s="27" t="s">
        <v>9</v>
      </c>
      <c r="G5161" s="94" t="s">
        <v>15</v>
      </c>
      <c r="H5161" s="32" t="s">
        <v>24799</v>
      </c>
    </row>
    <row r="5162" spans="1:8" ht="17.25" customHeight="1">
      <c r="A5162" s="68" t="s">
        <v>29</v>
      </c>
      <c r="B5162" s="94" t="s">
        <v>9371</v>
      </c>
      <c r="C5162" s="94" t="s">
        <v>17109</v>
      </c>
      <c r="D5162" s="32" t="s">
        <v>18583</v>
      </c>
      <c r="E5162" s="107">
        <v>21.9</v>
      </c>
      <c r="F5162" s="27" t="s">
        <v>9</v>
      </c>
      <c r="G5162" s="94" t="s">
        <v>15</v>
      </c>
      <c r="H5162" s="32" t="s">
        <v>24977</v>
      </c>
    </row>
    <row r="5163" spans="1:8" ht="17.25" customHeight="1">
      <c r="A5163" s="35" t="s">
        <v>29</v>
      </c>
      <c r="B5163" s="35" t="s">
        <v>9372</v>
      </c>
      <c r="C5163" s="35" t="s">
        <v>17143</v>
      </c>
      <c r="D5163" s="100" t="s">
        <v>18584</v>
      </c>
      <c r="E5163" s="107">
        <v>66.8</v>
      </c>
      <c r="F5163" s="27" t="s">
        <v>9</v>
      </c>
      <c r="G5163" s="35" t="s">
        <v>15</v>
      </c>
      <c r="H5163" s="100" t="s">
        <v>24978</v>
      </c>
    </row>
    <row r="5164" spans="1:8" ht="17.25" customHeight="1">
      <c r="A5164" s="35" t="s">
        <v>13</v>
      </c>
      <c r="B5164" s="35" t="s">
        <v>9351</v>
      </c>
      <c r="C5164" s="35" t="s">
        <v>16626</v>
      </c>
      <c r="D5164" s="100" t="s">
        <v>2207</v>
      </c>
      <c r="E5164" s="107">
        <v>13.516666666666667</v>
      </c>
      <c r="F5164" s="27" t="s">
        <v>9</v>
      </c>
      <c r="G5164" s="35" t="s">
        <v>8146</v>
      </c>
      <c r="H5164" s="100" t="s">
        <v>16290</v>
      </c>
    </row>
    <row r="5165" spans="1:8" ht="17.25" customHeight="1">
      <c r="A5165" s="35" t="s">
        <v>13</v>
      </c>
      <c r="B5165" s="35" t="s">
        <v>9350</v>
      </c>
      <c r="C5165" s="35" t="s">
        <v>17144</v>
      </c>
      <c r="D5165" s="100" t="s">
        <v>18585</v>
      </c>
      <c r="E5165" s="107">
        <v>26.383333333333333</v>
      </c>
      <c r="F5165" s="27" t="s">
        <v>9</v>
      </c>
      <c r="G5165" s="35" t="s">
        <v>13675</v>
      </c>
      <c r="H5165" s="100" t="s">
        <v>24979</v>
      </c>
    </row>
    <row r="5166" spans="1:8" ht="17.25" customHeight="1">
      <c r="A5166" s="35" t="s">
        <v>29</v>
      </c>
      <c r="B5166" s="35" t="s">
        <v>23</v>
      </c>
      <c r="C5166" s="35" t="s">
        <v>16748</v>
      </c>
      <c r="D5166" s="100" t="s">
        <v>12767</v>
      </c>
      <c r="E5166" s="107">
        <v>8.0666666666666664</v>
      </c>
      <c r="F5166" s="27" t="s">
        <v>9</v>
      </c>
      <c r="G5166" s="35" t="s">
        <v>8146</v>
      </c>
      <c r="H5166" s="100" t="s">
        <v>24980</v>
      </c>
    </row>
    <row r="5167" spans="1:8" ht="17.25" customHeight="1">
      <c r="A5167" s="35" t="s">
        <v>13</v>
      </c>
      <c r="B5167" s="35" t="s">
        <v>9350</v>
      </c>
      <c r="C5167" s="35" t="s">
        <v>16627</v>
      </c>
      <c r="D5167" s="100" t="s">
        <v>2233</v>
      </c>
      <c r="E5167" s="107">
        <v>16.883333333333333</v>
      </c>
      <c r="F5167" s="27" t="s">
        <v>9</v>
      </c>
      <c r="G5167" s="35" t="s">
        <v>8146</v>
      </c>
      <c r="H5167" s="100" t="s">
        <v>24981</v>
      </c>
    </row>
    <row r="5168" spans="1:8" ht="17.25" customHeight="1">
      <c r="A5168" s="35" t="s">
        <v>22</v>
      </c>
      <c r="B5168" s="35" t="s">
        <v>9364</v>
      </c>
      <c r="C5168" s="35" t="s">
        <v>12370</v>
      </c>
      <c r="D5168" s="100" t="s">
        <v>18586</v>
      </c>
      <c r="E5168" s="107">
        <v>25.883333333333333</v>
      </c>
      <c r="F5168" s="27" t="s">
        <v>9</v>
      </c>
      <c r="G5168" s="35" t="s">
        <v>15</v>
      </c>
      <c r="H5168" s="100" t="s">
        <v>24282</v>
      </c>
    </row>
    <row r="5169" spans="1:8" ht="17.25" customHeight="1">
      <c r="A5169" s="35" t="s">
        <v>22</v>
      </c>
      <c r="B5169" s="35" t="s">
        <v>9357</v>
      </c>
      <c r="C5169" s="35" t="s">
        <v>16717</v>
      </c>
      <c r="D5169" s="100" t="s">
        <v>18587</v>
      </c>
      <c r="E5169" s="107">
        <v>25.85</v>
      </c>
      <c r="F5169" s="27" t="s">
        <v>9</v>
      </c>
      <c r="G5169" s="35" t="s">
        <v>13675</v>
      </c>
      <c r="H5169" s="100" t="s">
        <v>24952</v>
      </c>
    </row>
    <row r="5170" spans="1:8" ht="17.25" customHeight="1">
      <c r="A5170" s="68" t="s">
        <v>16876</v>
      </c>
      <c r="B5170" s="94" t="s">
        <v>24182</v>
      </c>
      <c r="C5170" s="94" t="s">
        <v>16656</v>
      </c>
      <c r="D5170" s="32" t="s">
        <v>4158</v>
      </c>
      <c r="E5170" s="107">
        <v>11</v>
      </c>
      <c r="F5170" s="27" t="s">
        <v>9</v>
      </c>
      <c r="G5170" s="94" t="s">
        <v>8146</v>
      </c>
      <c r="H5170" s="32" t="s">
        <v>16216</v>
      </c>
    </row>
    <row r="5171" spans="1:8" ht="17.25" customHeight="1">
      <c r="A5171" s="35" t="s">
        <v>13</v>
      </c>
      <c r="B5171" s="35" t="s">
        <v>24182</v>
      </c>
      <c r="C5171" s="35" t="s">
        <v>11810</v>
      </c>
      <c r="D5171" s="100" t="s">
        <v>18588</v>
      </c>
      <c r="E5171" s="107">
        <v>26.183333333333334</v>
      </c>
      <c r="F5171" s="27" t="s">
        <v>9</v>
      </c>
      <c r="G5171" s="35" t="s">
        <v>15</v>
      </c>
      <c r="H5171" s="100" t="s">
        <v>24955</v>
      </c>
    </row>
    <row r="5172" spans="1:8" ht="17.25" customHeight="1">
      <c r="A5172" s="35" t="s">
        <v>13</v>
      </c>
      <c r="B5172" s="35" t="s">
        <v>24182</v>
      </c>
      <c r="C5172" s="35" t="s">
        <v>17130</v>
      </c>
      <c r="D5172" s="100" t="s">
        <v>11814</v>
      </c>
      <c r="E5172" s="107">
        <v>26.183333333333334</v>
      </c>
      <c r="F5172" s="27" t="s">
        <v>9</v>
      </c>
      <c r="G5172" s="35" t="s">
        <v>13675</v>
      </c>
      <c r="H5172" s="100" t="s">
        <v>24956</v>
      </c>
    </row>
    <row r="5173" spans="1:8" ht="17.25" customHeight="1">
      <c r="A5173" s="35" t="s">
        <v>13</v>
      </c>
      <c r="B5173" s="35" t="s">
        <v>24182</v>
      </c>
      <c r="C5173" s="35" t="s">
        <v>11810</v>
      </c>
      <c r="D5173" s="100" t="s">
        <v>18589</v>
      </c>
      <c r="E5173" s="107">
        <v>29.533333333333335</v>
      </c>
      <c r="F5173" s="27" t="s">
        <v>9</v>
      </c>
      <c r="G5173" s="35" t="s">
        <v>15</v>
      </c>
      <c r="H5173" s="100" t="s">
        <v>24955</v>
      </c>
    </row>
    <row r="5174" spans="1:8" ht="17.25" customHeight="1">
      <c r="A5174" s="35" t="s">
        <v>13</v>
      </c>
      <c r="B5174" s="35" t="s">
        <v>24182</v>
      </c>
      <c r="C5174" s="35" t="s">
        <v>17130</v>
      </c>
      <c r="D5174" s="100" t="s">
        <v>11816</v>
      </c>
      <c r="E5174" s="107">
        <v>29.533333333333335</v>
      </c>
      <c r="F5174" s="27" t="s">
        <v>9</v>
      </c>
      <c r="G5174" s="35" t="s">
        <v>13675</v>
      </c>
      <c r="H5174" s="100" t="s">
        <v>24956</v>
      </c>
    </row>
    <row r="5175" spans="1:8" ht="17.25" customHeight="1">
      <c r="A5175" s="35" t="s">
        <v>13</v>
      </c>
      <c r="B5175" s="35" t="s">
        <v>24182</v>
      </c>
      <c r="C5175" s="35" t="s">
        <v>11810</v>
      </c>
      <c r="D5175" s="100" t="s">
        <v>18590</v>
      </c>
      <c r="E5175" s="107">
        <v>24.983333333333334</v>
      </c>
      <c r="F5175" s="27" t="s">
        <v>9</v>
      </c>
      <c r="G5175" s="35" t="s">
        <v>15</v>
      </c>
      <c r="H5175" s="100" t="s">
        <v>24955</v>
      </c>
    </row>
    <row r="5176" spans="1:8" ht="17.25" customHeight="1">
      <c r="A5176" s="35" t="s">
        <v>13</v>
      </c>
      <c r="B5176" s="35" t="s">
        <v>24182</v>
      </c>
      <c r="C5176" s="35" t="s">
        <v>17130</v>
      </c>
      <c r="D5176" s="100" t="s">
        <v>11813</v>
      </c>
      <c r="E5176" s="107">
        <v>24.983333333333334</v>
      </c>
      <c r="F5176" s="27" t="s">
        <v>9</v>
      </c>
      <c r="G5176" s="35" t="s">
        <v>13675</v>
      </c>
      <c r="H5176" s="100" t="s">
        <v>24956</v>
      </c>
    </row>
    <row r="5177" spans="1:8" ht="17.25" customHeight="1">
      <c r="A5177" s="35" t="s">
        <v>13</v>
      </c>
      <c r="B5177" s="35" t="s">
        <v>24182</v>
      </c>
      <c r="C5177" s="35" t="s">
        <v>17145</v>
      </c>
      <c r="D5177" s="100" t="s">
        <v>18591</v>
      </c>
      <c r="E5177" s="107">
        <v>26.8</v>
      </c>
      <c r="F5177" s="27" t="s">
        <v>9</v>
      </c>
      <c r="G5177" s="35" t="s">
        <v>15</v>
      </c>
      <c r="H5177" s="100" t="s">
        <v>24982</v>
      </c>
    </row>
    <row r="5178" spans="1:8" ht="17.25" customHeight="1">
      <c r="A5178" s="35" t="s">
        <v>13</v>
      </c>
      <c r="B5178" s="35" t="s">
        <v>24182</v>
      </c>
      <c r="C5178" s="35" t="s">
        <v>12815</v>
      </c>
      <c r="D5178" s="100" t="s">
        <v>18592</v>
      </c>
      <c r="E5178" s="107">
        <v>13.9</v>
      </c>
      <c r="F5178" s="27" t="s">
        <v>9</v>
      </c>
      <c r="G5178" s="35" t="s">
        <v>8146</v>
      </c>
      <c r="H5178" s="100" t="s">
        <v>24983</v>
      </c>
    </row>
    <row r="5179" spans="1:8" ht="17.25" customHeight="1">
      <c r="A5179" s="35" t="s">
        <v>13</v>
      </c>
      <c r="B5179" s="35" t="s">
        <v>24182</v>
      </c>
      <c r="C5179" s="35" t="s">
        <v>11810</v>
      </c>
      <c r="D5179" s="100" t="s">
        <v>18593</v>
      </c>
      <c r="E5179" s="107">
        <v>32.866666666666667</v>
      </c>
      <c r="F5179" s="27" t="s">
        <v>9</v>
      </c>
      <c r="G5179" s="35" t="s">
        <v>15</v>
      </c>
      <c r="H5179" s="100" t="s">
        <v>24955</v>
      </c>
    </row>
    <row r="5180" spans="1:8" ht="17.25" customHeight="1">
      <c r="A5180" s="35" t="s">
        <v>13</v>
      </c>
      <c r="B5180" s="35" t="s">
        <v>24182</v>
      </c>
      <c r="C5180" s="35" t="s">
        <v>17130</v>
      </c>
      <c r="D5180" s="100" t="s">
        <v>11818</v>
      </c>
      <c r="E5180" s="107">
        <v>32.866666666666667</v>
      </c>
      <c r="F5180" s="27" t="s">
        <v>9</v>
      </c>
      <c r="G5180" s="35" t="s">
        <v>13675</v>
      </c>
      <c r="H5180" s="100" t="s">
        <v>24956</v>
      </c>
    </row>
    <row r="5181" spans="1:8" ht="17.25" customHeight="1">
      <c r="A5181" s="35" t="s">
        <v>13</v>
      </c>
      <c r="B5181" s="35" t="s">
        <v>24182</v>
      </c>
      <c r="C5181" s="35" t="s">
        <v>11810</v>
      </c>
      <c r="D5181" s="100" t="s">
        <v>18594</v>
      </c>
      <c r="E5181" s="107">
        <v>39.833333333333336</v>
      </c>
      <c r="F5181" s="27" t="s">
        <v>9</v>
      </c>
      <c r="G5181" s="35" t="s">
        <v>15</v>
      </c>
      <c r="H5181" s="100" t="s">
        <v>24955</v>
      </c>
    </row>
    <row r="5182" spans="1:8" ht="17.25" customHeight="1">
      <c r="A5182" s="35" t="s">
        <v>13</v>
      </c>
      <c r="B5182" s="35" t="s">
        <v>24182</v>
      </c>
      <c r="C5182" s="35" t="s">
        <v>17130</v>
      </c>
      <c r="D5182" s="100" t="s">
        <v>11819</v>
      </c>
      <c r="E5182" s="107">
        <v>39.833333333333336</v>
      </c>
      <c r="F5182" s="27" t="s">
        <v>9</v>
      </c>
      <c r="G5182" s="35" t="s">
        <v>13675</v>
      </c>
      <c r="H5182" s="100" t="s">
        <v>24956</v>
      </c>
    </row>
    <row r="5183" spans="1:8" ht="17.25" customHeight="1">
      <c r="A5183" s="35" t="s">
        <v>13</v>
      </c>
      <c r="B5183" s="35" t="s">
        <v>24182</v>
      </c>
      <c r="C5183" s="35" t="s">
        <v>11810</v>
      </c>
      <c r="D5183" s="100" t="s">
        <v>18595</v>
      </c>
      <c r="E5183" s="107">
        <v>26.016666666666666</v>
      </c>
      <c r="F5183" s="27" t="s">
        <v>9</v>
      </c>
      <c r="G5183" s="35" t="s">
        <v>15</v>
      </c>
      <c r="H5183" s="100" t="s">
        <v>24955</v>
      </c>
    </row>
    <row r="5184" spans="1:8" ht="17.25" customHeight="1">
      <c r="A5184" s="35" t="s">
        <v>13</v>
      </c>
      <c r="B5184" s="35" t="s">
        <v>24182</v>
      </c>
      <c r="C5184" s="35" t="s">
        <v>17130</v>
      </c>
      <c r="D5184" s="100" t="s">
        <v>11811</v>
      </c>
      <c r="E5184" s="107">
        <v>26.016666666666666</v>
      </c>
      <c r="F5184" s="27" t="s">
        <v>9</v>
      </c>
      <c r="G5184" s="35" t="s">
        <v>13675</v>
      </c>
      <c r="H5184" s="100" t="s">
        <v>24956</v>
      </c>
    </row>
    <row r="5185" spans="1:8" ht="17.25" customHeight="1">
      <c r="A5185" s="35" t="s">
        <v>13</v>
      </c>
      <c r="B5185" s="35" t="s">
        <v>24182</v>
      </c>
      <c r="C5185" s="35" t="s">
        <v>11810</v>
      </c>
      <c r="D5185" s="100" t="s">
        <v>18596</v>
      </c>
      <c r="E5185" s="107">
        <v>26.583333333333332</v>
      </c>
      <c r="F5185" s="27" t="s">
        <v>9</v>
      </c>
      <c r="G5185" s="35" t="s">
        <v>15</v>
      </c>
      <c r="H5185" s="100" t="s">
        <v>24955</v>
      </c>
    </row>
    <row r="5186" spans="1:8" ht="17.25" customHeight="1">
      <c r="A5186" s="35" t="s">
        <v>13</v>
      </c>
      <c r="B5186" s="35" t="s">
        <v>24182</v>
      </c>
      <c r="C5186" s="35" t="s">
        <v>17130</v>
      </c>
      <c r="D5186" s="100" t="s">
        <v>11812</v>
      </c>
      <c r="E5186" s="107">
        <v>26.583333333333332</v>
      </c>
      <c r="F5186" s="27" t="s">
        <v>9</v>
      </c>
      <c r="G5186" s="35" t="s">
        <v>13675</v>
      </c>
      <c r="H5186" s="100" t="s">
        <v>24956</v>
      </c>
    </row>
    <row r="5187" spans="1:8" ht="17.25" customHeight="1">
      <c r="A5187" s="68" t="s">
        <v>29</v>
      </c>
      <c r="B5187" s="94" t="s">
        <v>9355</v>
      </c>
      <c r="C5187" s="94" t="s">
        <v>9395</v>
      </c>
      <c r="D5187" s="32" t="s">
        <v>18597</v>
      </c>
      <c r="E5187" s="107">
        <v>29.216666666666665</v>
      </c>
      <c r="F5187" s="27" t="s">
        <v>9</v>
      </c>
      <c r="G5187" s="94" t="s">
        <v>15</v>
      </c>
      <c r="H5187" s="32" t="s">
        <v>24984</v>
      </c>
    </row>
    <row r="5188" spans="1:8" ht="17.25" customHeight="1">
      <c r="A5188" s="68" t="s">
        <v>16881</v>
      </c>
      <c r="B5188" s="94" t="s">
        <v>24178</v>
      </c>
      <c r="C5188" s="94" t="s">
        <v>17141</v>
      </c>
      <c r="D5188" s="32" t="s">
        <v>9470</v>
      </c>
      <c r="E5188" s="107">
        <v>26</v>
      </c>
      <c r="F5188" s="27" t="s">
        <v>9</v>
      </c>
      <c r="G5188" s="94" t="s">
        <v>13675</v>
      </c>
      <c r="H5188" s="32" t="s">
        <v>13816</v>
      </c>
    </row>
    <row r="5189" spans="1:8" ht="17.25" customHeight="1">
      <c r="A5189" s="68" t="s">
        <v>29</v>
      </c>
      <c r="B5189" s="94" t="s">
        <v>9371</v>
      </c>
      <c r="C5189" s="94" t="s">
        <v>17090</v>
      </c>
      <c r="D5189" s="32" t="s">
        <v>18598</v>
      </c>
      <c r="E5189" s="107">
        <v>38.083333333333336</v>
      </c>
      <c r="F5189" s="27" t="s">
        <v>9</v>
      </c>
      <c r="G5189" s="94" t="s">
        <v>15</v>
      </c>
      <c r="H5189" s="32" t="s">
        <v>24756</v>
      </c>
    </row>
    <row r="5190" spans="1:8" ht="17.25" customHeight="1">
      <c r="A5190" s="68" t="s">
        <v>29</v>
      </c>
      <c r="B5190" s="94" t="s">
        <v>9371</v>
      </c>
      <c r="C5190" s="94" t="s">
        <v>17131</v>
      </c>
      <c r="D5190" s="32" t="s">
        <v>18599</v>
      </c>
      <c r="E5190" s="107">
        <v>38.083333333333336</v>
      </c>
      <c r="F5190" s="27" t="s">
        <v>9</v>
      </c>
      <c r="G5190" s="94" t="s">
        <v>15</v>
      </c>
      <c r="H5190" s="32" t="s">
        <v>24756</v>
      </c>
    </row>
    <row r="5191" spans="1:8" ht="17.25" customHeight="1">
      <c r="A5191" s="68" t="s">
        <v>29</v>
      </c>
      <c r="B5191" s="94" t="s">
        <v>9371</v>
      </c>
      <c r="C5191" s="94" t="s">
        <v>17090</v>
      </c>
      <c r="D5191" s="32" t="s">
        <v>18600</v>
      </c>
      <c r="E5191" s="107">
        <v>31.133333333333333</v>
      </c>
      <c r="F5191" s="27" t="s">
        <v>9</v>
      </c>
      <c r="G5191" s="94" t="s">
        <v>15</v>
      </c>
      <c r="H5191" s="32" t="s">
        <v>24753</v>
      </c>
    </row>
    <row r="5192" spans="1:8" ht="17.25" customHeight="1">
      <c r="A5192" s="68" t="s">
        <v>29</v>
      </c>
      <c r="B5192" s="94" t="s">
        <v>9371</v>
      </c>
      <c r="C5192" s="94" t="s">
        <v>17131</v>
      </c>
      <c r="D5192" s="32" t="s">
        <v>18601</v>
      </c>
      <c r="E5192" s="107">
        <v>31.133333333333333</v>
      </c>
      <c r="F5192" s="27" t="s">
        <v>9</v>
      </c>
      <c r="G5192" s="94" t="s">
        <v>15</v>
      </c>
      <c r="H5192" s="32" t="s">
        <v>24753</v>
      </c>
    </row>
    <row r="5193" spans="1:8" ht="17.25" customHeight="1">
      <c r="A5193" s="68" t="s">
        <v>29</v>
      </c>
      <c r="B5193" s="94" t="s">
        <v>9371</v>
      </c>
      <c r="C5193" s="94" t="s">
        <v>17090</v>
      </c>
      <c r="D5193" s="32" t="s">
        <v>18602</v>
      </c>
      <c r="E5193" s="107">
        <v>31.233333333333334</v>
      </c>
      <c r="F5193" s="27" t="s">
        <v>9</v>
      </c>
      <c r="G5193" s="94" t="s">
        <v>15</v>
      </c>
      <c r="H5193" s="32" t="s">
        <v>24754</v>
      </c>
    </row>
    <row r="5194" spans="1:8" ht="17.25" customHeight="1">
      <c r="A5194" s="68" t="s">
        <v>29</v>
      </c>
      <c r="B5194" s="94" t="s">
        <v>9371</v>
      </c>
      <c r="C5194" s="94" t="s">
        <v>17131</v>
      </c>
      <c r="D5194" s="32" t="s">
        <v>18603</v>
      </c>
      <c r="E5194" s="107">
        <v>31.233333333333334</v>
      </c>
      <c r="F5194" s="27" t="s">
        <v>9</v>
      </c>
      <c r="G5194" s="94" t="s">
        <v>15</v>
      </c>
      <c r="H5194" s="32" t="s">
        <v>24754</v>
      </c>
    </row>
    <row r="5195" spans="1:8" ht="17.25" customHeight="1">
      <c r="A5195" s="68" t="s">
        <v>29</v>
      </c>
      <c r="B5195" s="94" t="s">
        <v>9371</v>
      </c>
      <c r="C5195" s="94" t="s">
        <v>17090</v>
      </c>
      <c r="D5195" s="32" t="s">
        <v>18604</v>
      </c>
      <c r="E5195" s="107">
        <v>38</v>
      </c>
      <c r="F5195" s="27" t="s">
        <v>9</v>
      </c>
      <c r="G5195" s="94" t="s">
        <v>15</v>
      </c>
      <c r="H5195" s="32" t="s">
        <v>24985</v>
      </c>
    </row>
    <row r="5196" spans="1:8" ht="17.25" customHeight="1">
      <c r="A5196" s="68" t="s">
        <v>29</v>
      </c>
      <c r="B5196" s="94" t="s">
        <v>9371</v>
      </c>
      <c r="C5196" s="94" t="s">
        <v>17136</v>
      </c>
      <c r="D5196" s="32" t="s">
        <v>18605</v>
      </c>
      <c r="E5196" s="107">
        <v>38</v>
      </c>
      <c r="F5196" s="27" t="s">
        <v>9</v>
      </c>
      <c r="G5196" s="94" t="s">
        <v>15</v>
      </c>
      <c r="H5196" s="32" t="s">
        <v>24985</v>
      </c>
    </row>
    <row r="5197" spans="1:8" ht="17.25" customHeight="1">
      <c r="A5197" s="68" t="s">
        <v>29</v>
      </c>
      <c r="B5197" s="94" t="s">
        <v>9370</v>
      </c>
      <c r="C5197" s="94" t="s">
        <v>17146</v>
      </c>
      <c r="D5197" s="32" t="s">
        <v>18606</v>
      </c>
      <c r="E5197" s="107">
        <v>33.549999999999997</v>
      </c>
      <c r="F5197" s="27" t="s">
        <v>9</v>
      </c>
      <c r="G5197" s="94" t="s">
        <v>15</v>
      </c>
      <c r="H5197" s="32" t="s">
        <v>24986</v>
      </c>
    </row>
    <row r="5198" spans="1:8" ht="17.25" customHeight="1">
      <c r="A5198" s="68" t="s">
        <v>29</v>
      </c>
      <c r="B5198" s="94" t="s">
        <v>9370</v>
      </c>
      <c r="C5198" s="94" t="s">
        <v>17147</v>
      </c>
      <c r="D5198" s="32" t="s">
        <v>18607</v>
      </c>
      <c r="E5198" s="107">
        <v>33.466666666666669</v>
      </c>
      <c r="F5198" s="27" t="s">
        <v>9</v>
      </c>
      <c r="G5198" s="94" t="s">
        <v>15</v>
      </c>
      <c r="H5198" s="32" t="s">
        <v>24986</v>
      </c>
    </row>
    <row r="5199" spans="1:8" ht="17.25" customHeight="1">
      <c r="A5199" s="68" t="s">
        <v>29</v>
      </c>
      <c r="B5199" s="94" t="s">
        <v>9370</v>
      </c>
      <c r="C5199" s="94" t="s">
        <v>17146</v>
      </c>
      <c r="D5199" s="32" t="s">
        <v>18608</v>
      </c>
      <c r="E5199" s="107">
        <v>28.8</v>
      </c>
      <c r="F5199" s="27" t="s">
        <v>9</v>
      </c>
      <c r="G5199" s="94" t="s">
        <v>15</v>
      </c>
      <c r="H5199" s="32" t="s">
        <v>24987</v>
      </c>
    </row>
    <row r="5200" spans="1:8" ht="17.25" customHeight="1">
      <c r="A5200" s="68" t="s">
        <v>29</v>
      </c>
      <c r="B5200" s="94" t="s">
        <v>9370</v>
      </c>
      <c r="C5200" s="94" t="s">
        <v>17147</v>
      </c>
      <c r="D5200" s="32" t="s">
        <v>18609</v>
      </c>
      <c r="E5200" s="107">
        <v>28.716666666666665</v>
      </c>
      <c r="F5200" s="27" t="s">
        <v>9</v>
      </c>
      <c r="G5200" s="94" t="s">
        <v>15</v>
      </c>
      <c r="H5200" s="32" t="s">
        <v>24987</v>
      </c>
    </row>
    <row r="5201" spans="1:8" ht="17.25" customHeight="1">
      <c r="A5201" s="68" t="s">
        <v>29</v>
      </c>
      <c r="B5201" s="94" t="s">
        <v>9370</v>
      </c>
      <c r="C5201" s="94" t="s">
        <v>17146</v>
      </c>
      <c r="D5201" s="32" t="s">
        <v>18610</v>
      </c>
      <c r="E5201" s="107">
        <v>34.81666666666667</v>
      </c>
      <c r="F5201" s="27" t="s">
        <v>9</v>
      </c>
      <c r="G5201" s="94" t="s">
        <v>15</v>
      </c>
      <c r="H5201" s="32" t="s">
        <v>24988</v>
      </c>
    </row>
    <row r="5202" spans="1:8" ht="17.25" customHeight="1">
      <c r="A5202" s="68" t="s">
        <v>29</v>
      </c>
      <c r="B5202" s="94" t="s">
        <v>9370</v>
      </c>
      <c r="C5202" s="94" t="s">
        <v>17147</v>
      </c>
      <c r="D5202" s="32" t="s">
        <v>18611</v>
      </c>
      <c r="E5202" s="107">
        <v>34.716666666666669</v>
      </c>
      <c r="F5202" s="27" t="s">
        <v>9</v>
      </c>
      <c r="G5202" s="94" t="s">
        <v>15</v>
      </c>
      <c r="H5202" s="32" t="s">
        <v>24988</v>
      </c>
    </row>
    <row r="5203" spans="1:8" ht="17.25" customHeight="1">
      <c r="A5203" s="68" t="s">
        <v>29</v>
      </c>
      <c r="B5203" s="94" t="s">
        <v>9370</v>
      </c>
      <c r="C5203" s="94" t="s">
        <v>17146</v>
      </c>
      <c r="D5203" s="32" t="s">
        <v>18612</v>
      </c>
      <c r="E5203" s="107">
        <v>33.866666666666667</v>
      </c>
      <c r="F5203" s="27" t="s">
        <v>9</v>
      </c>
      <c r="G5203" s="94" t="s">
        <v>15</v>
      </c>
      <c r="H5203" s="32" t="s">
        <v>24989</v>
      </c>
    </row>
    <row r="5204" spans="1:8" ht="17.25" customHeight="1">
      <c r="A5204" s="68" t="s">
        <v>29</v>
      </c>
      <c r="B5204" s="94" t="s">
        <v>9370</v>
      </c>
      <c r="C5204" s="94" t="s">
        <v>17147</v>
      </c>
      <c r="D5204" s="32" t="s">
        <v>18613</v>
      </c>
      <c r="E5204" s="107">
        <v>33.85</v>
      </c>
      <c r="F5204" s="27" t="s">
        <v>9</v>
      </c>
      <c r="G5204" s="94" t="s">
        <v>15</v>
      </c>
      <c r="H5204" s="32" t="s">
        <v>24989</v>
      </c>
    </row>
    <row r="5205" spans="1:8" ht="17.25" customHeight="1">
      <c r="A5205" s="68" t="s">
        <v>29</v>
      </c>
      <c r="B5205" s="94" t="s">
        <v>9370</v>
      </c>
      <c r="C5205" s="94" t="s">
        <v>17146</v>
      </c>
      <c r="D5205" s="32" t="s">
        <v>18614</v>
      </c>
      <c r="E5205" s="107">
        <v>34.049999999999997</v>
      </c>
      <c r="F5205" s="27" t="s">
        <v>9</v>
      </c>
      <c r="G5205" s="94" t="s">
        <v>15</v>
      </c>
      <c r="H5205" s="32" t="s">
        <v>24990</v>
      </c>
    </row>
    <row r="5206" spans="1:8" ht="17.25" customHeight="1">
      <c r="A5206" s="68" t="s">
        <v>29</v>
      </c>
      <c r="B5206" s="94" t="s">
        <v>9370</v>
      </c>
      <c r="C5206" s="94" t="s">
        <v>17147</v>
      </c>
      <c r="D5206" s="32" t="s">
        <v>18615</v>
      </c>
      <c r="E5206" s="107">
        <v>33.700000000000003</v>
      </c>
      <c r="F5206" s="27" t="s">
        <v>9</v>
      </c>
      <c r="G5206" s="94" t="s">
        <v>15</v>
      </c>
      <c r="H5206" s="32" t="s">
        <v>24990</v>
      </c>
    </row>
    <row r="5207" spans="1:8" ht="17.25" customHeight="1">
      <c r="A5207" s="68" t="s">
        <v>29</v>
      </c>
      <c r="B5207" s="94" t="s">
        <v>9370</v>
      </c>
      <c r="C5207" s="94" t="s">
        <v>17146</v>
      </c>
      <c r="D5207" s="32" t="s">
        <v>18616</v>
      </c>
      <c r="E5207" s="107">
        <v>32.916666666666664</v>
      </c>
      <c r="F5207" s="27" t="s">
        <v>9</v>
      </c>
      <c r="G5207" s="94" t="s">
        <v>15</v>
      </c>
      <c r="H5207" s="32" t="s">
        <v>24991</v>
      </c>
    </row>
    <row r="5208" spans="1:8" ht="17.25" customHeight="1">
      <c r="A5208" s="68" t="s">
        <v>29</v>
      </c>
      <c r="B5208" s="94" t="s">
        <v>9370</v>
      </c>
      <c r="C5208" s="94" t="s">
        <v>17147</v>
      </c>
      <c r="D5208" s="32" t="s">
        <v>18617</v>
      </c>
      <c r="E5208" s="107">
        <v>32.916666666666664</v>
      </c>
      <c r="F5208" s="27" t="s">
        <v>9</v>
      </c>
      <c r="G5208" s="94" t="s">
        <v>15</v>
      </c>
      <c r="H5208" s="32" t="s">
        <v>24991</v>
      </c>
    </row>
    <row r="5209" spans="1:8" ht="17.25" customHeight="1">
      <c r="A5209" s="68" t="s">
        <v>29</v>
      </c>
      <c r="B5209" s="94" t="s">
        <v>9370</v>
      </c>
      <c r="C5209" s="94" t="s">
        <v>17146</v>
      </c>
      <c r="D5209" s="32" t="s">
        <v>18618</v>
      </c>
      <c r="E5209" s="107">
        <v>30.066666666666666</v>
      </c>
      <c r="F5209" s="27" t="s">
        <v>9</v>
      </c>
      <c r="G5209" s="94" t="s">
        <v>15</v>
      </c>
      <c r="H5209" s="32" t="s">
        <v>24992</v>
      </c>
    </row>
    <row r="5210" spans="1:8" ht="17.25" customHeight="1">
      <c r="A5210" s="68" t="s">
        <v>29</v>
      </c>
      <c r="B5210" s="94" t="s">
        <v>9370</v>
      </c>
      <c r="C5210" s="94" t="s">
        <v>17147</v>
      </c>
      <c r="D5210" s="32" t="s">
        <v>18619</v>
      </c>
      <c r="E5210" s="107">
        <v>30.05</v>
      </c>
      <c r="F5210" s="27" t="s">
        <v>9</v>
      </c>
      <c r="G5210" s="94" t="s">
        <v>15</v>
      </c>
      <c r="H5210" s="32" t="s">
        <v>24992</v>
      </c>
    </row>
    <row r="5211" spans="1:8" ht="17.25" customHeight="1">
      <c r="A5211" s="68" t="s">
        <v>29</v>
      </c>
      <c r="B5211" s="94" t="s">
        <v>9370</v>
      </c>
      <c r="C5211" s="94" t="s">
        <v>17146</v>
      </c>
      <c r="D5211" s="32" t="s">
        <v>18620</v>
      </c>
      <c r="E5211" s="107">
        <v>35.950000000000003</v>
      </c>
      <c r="F5211" s="27" t="s">
        <v>9</v>
      </c>
      <c r="G5211" s="94" t="s">
        <v>15</v>
      </c>
      <c r="H5211" s="32" t="s">
        <v>24993</v>
      </c>
    </row>
    <row r="5212" spans="1:8" ht="17.25" customHeight="1">
      <c r="A5212" s="68" t="s">
        <v>29</v>
      </c>
      <c r="B5212" s="94" t="s">
        <v>9370</v>
      </c>
      <c r="C5212" s="94" t="s">
        <v>17147</v>
      </c>
      <c r="D5212" s="32" t="s">
        <v>18621</v>
      </c>
      <c r="E5212" s="107">
        <v>35.866666666666667</v>
      </c>
      <c r="F5212" s="27" t="s">
        <v>9</v>
      </c>
      <c r="G5212" s="94" t="s">
        <v>15</v>
      </c>
      <c r="H5212" s="32" t="s">
        <v>24993</v>
      </c>
    </row>
    <row r="5213" spans="1:8" ht="17.25" customHeight="1">
      <c r="A5213" s="68" t="s">
        <v>29</v>
      </c>
      <c r="B5213" s="94" t="s">
        <v>9371</v>
      </c>
      <c r="C5213" s="94" t="s">
        <v>17090</v>
      </c>
      <c r="D5213" s="32" t="s">
        <v>18622</v>
      </c>
      <c r="E5213" s="107">
        <v>22.116666666666667</v>
      </c>
      <c r="F5213" s="27" t="s">
        <v>9</v>
      </c>
      <c r="G5213" s="94" t="s">
        <v>15</v>
      </c>
      <c r="H5213" s="32" t="s">
        <v>24994</v>
      </c>
    </row>
    <row r="5214" spans="1:8" ht="17.25" customHeight="1">
      <c r="A5214" s="68" t="s">
        <v>29</v>
      </c>
      <c r="B5214" s="94" t="s">
        <v>9371</v>
      </c>
      <c r="C5214" s="94" t="s">
        <v>17136</v>
      </c>
      <c r="D5214" s="32" t="s">
        <v>18623</v>
      </c>
      <c r="E5214" s="107">
        <v>22.116666666666667</v>
      </c>
      <c r="F5214" s="27" t="s">
        <v>9</v>
      </c>
      <c r="G5214" s="94" t="s">
        <v>15</v>
      </c>
      <c r="H5214" s="32" t="s">
        <v>24994</v>
      </c>
    </row>
    <row r="5215" spans="1:8" ht="17.25" customHeight="1">
      <c r="A5215" s="68" t="s">
        <v>29</v>
      </c>
      <c r="B5215" s="94" t="s">
        <v>9371</v>
      </c>
      <c r="C5215" s="94" t="s">
        <v>17090</v>
      </c>
      <c r="D5215" s="32" t="s">
        <v>18624</v>
      </c>
      <c r="E5215" s="107">
        <v>20.433333333333334</v>
      </c>
      <c r="F5215" s="27" t="s">
        <v>9</v>
      </c>
      <c r="G5215" s="94" t="s">
        <v>15</v>
      </c>
      <c r="H5215" s="32" t="s">
        <v>24995</v>
      </c>
    </row>
    <row r="5216" spans="1:8" ht="17.25" customHeight="1">
      <c r="A5216" s="68" t="s">
        <v>29</v>
      </c>
      <c r="B5216" s="94" t="s">
        <v>9371</v>
      </c>
      <c r="C5216" s="94" t="s">
        <v>17136</v>
      </c>
      <c r="D5216" s="32" t="s">
        <v>18625</v>
      </c>
      <c r="E5216" s="107">
        <v>20.433333333333334</v>
      </c>
      <c r="F5216" s="27" t="s">
        <v>9</v>
      </c>
      <c r="G5216" s="94" t="s">
        <v>15</v>
      </c>
      <c r="H5216" s="32" t="s">
        <v>24995</v>
      </c>
    </row>
    <row r="5217" spans="1:8" ht="17.25" customHeight="1">
      <c r="A5217" s="68" t="s">
        <v>29</v>
      </c>
      <c r="B5217" s="94" t="s">
        <v>9371</v>
      </c>
      <c r="C5217" s="94" t="s">
        <v>17090</v>
      </c>
      <c r="D5217" s="32" t="s">
        <v>18626</v>
      </c>
      <c r="E5217" s="107">
        <v>48.366666666666667</v>
      </c>
      <c r="F5217" s="27" t="s">
        <v>9</v>
      </c>
      <c r="G5217" s="94" t="s">
        <v>15</v>
      </c>
      <c r="H5217" s="32" t="s">
        <v>24777</v>
      </c>
    </row>
    <row r="5218" spans="1:8" ht="17.25" customHeight="1">
      <c r="A5218" s="68" t="s">
        <v>29</v>
      </c>
      <c r="B5218" s="94" t="s">
        <v>9371</v>
      </c>
      <c r="C5218" s="94" t="s">
        <v>17140</v>
      </c>
      <c r="D5218" s="32" t="s">
        <v>18627</v>
      </c>
      <c r="E5218" s="107">
        <v>48.366666666666667</v>
      </c>
      <c r="F5218" s="27" t="s">
        <v>9</v>
      </c>
      <c r="G5218" s="94" t="s">
        <v>15</v>
      </c>
      <c r="H5218" s="32" t="s">
        <v>24777</v>
      </c>
    </row>
    <row r="5219" spans="1:8" ht="17.25" customHeight="1">
      <c r="A5219" s="68" t="s">
        <v>29</v>
      </c>
      <c r="B5219" s="94" t="s">
        <v>9371</v>
      </c>
      <c r="C5219" s="94" t="s">
        <v>17090</v>
      </c>
      <c r="D5219" s="32" t="s">
        <v>18628</v>
      </c>
      <c r="E5219" s="107">
        <v>31.616666666666667</v>
      </c>
      <c r="F5219" s="27" t="s">
        <v>9</v>
      </c>
      <c r="G5219" s="94" t="s">
        <v>15</v>
      </c>
      <c r="H5219" s="32" t="s">
        <v>24766</v>
      </c>
    </row>
    <row r="5220" spans="1:8" ht="17.25" customHeight="1">
      <c r="A5220" s="68" t="s">
        <v>29</v>
      </c>
      <c r="B5220" s="94" t="s">
        <v>9371</v>
      </c>
      <c r="C5220" s="94" t="s">
        <v>17140</v>
      </c>
      <c r="D5220" s="32" t="s">
        <v>18629</v>
      </c>
      <c r="E5220" s="107">
        <v>31.616666666666667</v>
      </c>
      <c r="F5220" s="27" t="s">
        <v>9</v>
      </c>
      <c r="G5220" s="94" t="s">
        <v>15</v>
      </c>
      <c r="H5220" s="32" t="s">
        <v>24766</v>
      </c>
    </row>
    <row r="5221" spans="1:8" ht="17.25" customHeight="1">
      <c r="A5221" s="68" t="s">
        <v>29</v>
      </c>
      <c r="B5221" s="94" t="s">
        <v>9371</v>
      </c>
      <c r="C5221" s="94" t="s">
        <v>17090</v>
      </c>
      <c r="D5221" s="32" t="s">
        <v>18630</v>
      </c>
      <c r="E5221" s="107">
        <v>29.533333333333335</v>
      </c>
      <c r="F5221" s="27" t="s">
        <v>9</v>
      </c>
      <c r="G5221" s="94" t="s">
        <v>15</v>
      </c>
      <c r="H5221" s="32" t="s">
        <v>24767</v>
      </c>
    </row>
    <row r="5222" spans="1:8" ht="17.25" customHeight="1">
      <c r="A5222" s="68" t="s">
        <v>29</v>
      </c>
      <c r="B5222" s="94" t="s">
        <v>9371</v>
      </c>
      <c r="C5222" s="94" t="s">
        <v>17140</v>
      </c>
      <c r="D5222" s="32" t="s">
        <v>18631</v>
      </c>
      <c r="E5222" s="107">
        <v>29.533333333333335</v>
      </c>
      <c r="F5222" s="27" t="s">
        <v>9</v>
      </c>
      <c r="G5222" s="94" t="s">
        <v>15</v>
      </c>
      <c r="H5222" s="32" t="s">
        <v>24767</v>
      </c>
    </row>
    <row r="5223" spans="1:8" ht="17.25" customHeight="1">
      <c r="A5223" s="68" t="s">
        <v>29</v>
      </c>
      <c r="B5223" s="94" t="s">
        <v>9371</v>
      </c>
      <c r="C5223" s="94" t="s">
        <v>17090</v>
      </c>
      <c r="D5223" s="32" t="s">
        <v>18632</v>
      </c>
      <c r="E5223" s="107">
        <v>35.533333333333331</v>
      </c>
      <c r="F5223" s="27" t="s">
        <v>9</v>
      </c>
      <c r="G5223" s="94" t="s">
        <v>15</v>
      </c>
      <c r="H5223" s="32" t="s">
        <v>24768</v>
      </c>
    </row>
    <row r="5224" spans="1:8" ht="17.25" customHeight="1">
      <c r="A5224" s="68" t="s">
        <v>29</v>
      </c>
      <c r="B5224" s="94" t="s">
        <v>9371</v>
      </c>
      <c r="C5224" s="94" t="s">
        <v>17140</v>
      </c>
      <c r="D5224" s="32" t="s">
        <v>18633</v>
      </c>
      <c r="E5224" s="107">
        <v>35.533333333333331</v>
      </c>
      <c r="F5224" s="27" t="s">
        <v>9</v>
      </c>
      <c r="G5224" s="94" t="s">
        <v>15</v>
      </c>
      <c r="H5224" s="32" t="s">
        <v>24768</v>
      </c>
    </row>
    <row r="5225" spans="1:8" ht="17.25" customHeight="1">
      <c r="A5225" s="68" t="s">
        <v>29</v>
      </c>
      <c r="B5225" s="94" t="s">
        <v>9371</v>
      </c>
      <c r="C5225" s="94" t="s">
        <v>17090</v>
      </c>
      <c r="D5225" s="32" t="s">
        <v>18634</v>
      </c>
      <c r="E5225" s="107">
        <v>29.766666666666666</v>
      </c>
      <c r="F5225" s="27" t="s">
        <v>9</v>
      </c>
      <c r="G5225" s="94" t="s">
        <v>15</v>
      </c>
      <c r="H5225" s="32" t="s">
        <v>24751</v>
      </c>
    </row>
    <row r="5226" spans="1:8" ht="17.25" customHeight="1">
      <c r="A5226" s="68" t="s">
        <v>29</v>
      </c>
      <c r="B5226" s="94" t="s">
        <v>9371</v>
      </c>
      <c r="C5226" s="94" t="s">
        <v>17131</v>
      </c>
      <c r="D5226" s="32" t="s">
        <v>18635</v>
      </c>
      <c r="E5226" s="107">
        <v>29.766666666666666</v>
      </c>
      <c r="F5226" s="27" t="s">
        <v>9</v>
      </c>
      <c r="G5226" s="94" t="s">
        <v>15</v>
      </c>
      <c r="H5226" s="32" t="s">
        <v>24751</v>
      </c>
    </row>
    <row r="5227" spans="1:8" ht="17.25" customHeight="1">
      <c r="A5227" s="68" t="s">
        <v>29</v>
      </c>
      <c r="B5227" s="94" t="s">
        <v>9371</v>
      </c>
      <c r="C5227" s="94" t="s">
        <v>17090</v>
      </c>
      <c r="D5227" s="32" t="s">
        <v>18636</v>
      </c>
      <c r="E5227" s="107">
        <v>30.066666666666666</v>
      </c>
      <c r="F5227" s="27" t="s">
        <v>9</v>
      </c>
      <c r="G5227" s="94" t="s">
        <v>15</v>
      </c>
      <c r="H5227" s="32" t="s">
        <v>24833</v>
      </c>
    </row>
    <row r="5228" spans="1:8" ht="17.25" customHeight="1">
      <c r="A5228" s="68" t="s">
        <v>29</v>
      </c>
      <c r="B5228" s="94" t="s">
        <v>9371</v>
      </c>
      <c r="C5228" s="94" t="s">
        <v>17135</v>
      </c>
      <c r="D5228" s="32" t="s">
        <v>18637</v>
      </c>
      <c r="E5228" s="107">
        <v>30.066666666666666</v>
      </c>
      <c r="F5228" s="27" t="s">
        <v>9</v>
      </c>
      <c r="G5228" s="94" t="s">
        <v>15</v>
      </c>
      <c r="H5228" s="32" t="s">
        <v>24833</v>
      </c>
    </row>
    <row r="5229" spans="1:8" ht="17.25" customHeight="1">
      <c r="A5229" s="68" t="s">
        <v>29</v>
      </c>
      <c r="B5229" s="94" t="s">
        <v>9371</v>
      </c>
      <c r="C5229" s="94" t="s">
        <v>17090</v>
      </c>
      <c r="D5229" s="32" t="s">
        <v>18638</v>
      </c>
      <c r="E5229" s="107">
        <v>33.416666666666664</v>
      </c>
      <c r="F5229" s="27" t="s">
        <v>9</v>
      </c>
      <c r="G5229" s="94" t="s">
        <v>15</v>
      </c>
      <c r="H5229" s="32" t="s">
        <v>24834</v>
      </c>
    </row>
    <row r="5230" spans="1:8" ht="17.25" customHeight="1">
      <c r="A5230" s="68" t="s">
        <v>29</v>
      </c>
      <c r="B5230" s="94" t="s">
        <v>9371</v>
      </c>
      <c r="C5230" s="94" t="s">
        <v>17135</v>
      </c>
      <c r="D5230" s="32" t="s">
        <v>18639</v>
      </c>
      <c r="E5230" s="107">
        <v>33.416666666666664</v>
      </c>
      <c r="F5230" s="27" t="s">
        <v>9</v>
      </c>
      <c r="G5230" s="94" t="s">
        <v>15</v>
      </c>
      <c r="H5230" s="32" t="s">
        <v>24834</v>
      </c>
    </row>
    <row r="5231" spans="1:8" ht="17.25" customHeight="1">
      <c r="A5231" s="68" t="s">
        <v>29</v>
      </c>
      <c r="B5231" s="94" t="s">
        <v>9371</v>
      </c>
      <c r="C5231" s="94" t="s">
        <v>17090</v>
      </c>
      <c r="D5231" s="32" t="s">
        <v>18640</v>
      </c>
      <c r="E5231" s="107">
        <v>28.35</v>
      </c>
      <c r="F5231" s="27" t="s">
        <v>9</v>
      </c>
      <c r="G5231" s="94" t="s">
        <v>15</v>
      </c>
      <c r="H5231" s="32" t="s">
        <v>24790</v>
      </c>
    </row>
    <row r="5232" spans="1:8" ht="17.25" customHeight="1">
      <c r="A5232" s="68" t="s">
        <v>29</v>
      </c>
      <c r="B5232" s="94" t="s">
        <v>9371</v>
      </c>
      <c r="C5232" s="94" t="s">
        <v>17091</v>
      </c>
      <c r="D5232" s="32" t="s">
        <v>18641</v>
      </c>
      <c r="E5232" s="107">
        <v>28.35</v>
      </c>
      <c r="F5232" s="27" t="s">
        <v>9</v>
      </c>
      <c r="G5232" s="94" t="s">
        <v>15</v>
      </c>
      <c r="H5232" s="32" t="s">
        <v>24790</v>
      </c>
    </row>
    <row r="5233" spans="1:8" ht="17.25" customHeight="1">
      <c r="A5233" s="68" t="s">
        <v>29</v>
      </c>
      <c r="B5233" s="94" t="s">
        <v>9371</v>
      </c>
      <c r="C5233" s="94" t="s">
        <v>17090</v>
      </c>
      <c r="D5233" s="32" t="s">
        <v>18642</v>
      </c>
      <c r="E5233" s="107">
        <v>52.733333333333334</v>
      </c>
      <c r="F5233" s="27" t="s">
        <v>9</v>
      </c>
      <c r="G5233" s="94" t="s">
        <v>15</v>
      </c>
      <c r="H5233" s="32" t="s">
        <v>24798</v>
      </c>
    </row>
    <row r="5234" spans="1:8" ht="17.25" customHeight="1">
      <c r="A5234" s="68" t="s">
        <v>29</v>
      </c>
      <c r="B5234" s="94" t="s">
        <v>9371</v>
      </c>
      <c r="C5234" s="94" t="s">
        <v>17091</v>
      </c>
      <c r="D5234" s="32" t="s">
        <v>18643</v>
      </c>
      <c r="E5234" s="107">
        <v>52.733333333333334</v>
      </c>
      <c r="F5234" s="27" t="s">
        <v>9</v>
      </c>
      <c r="G5234" s="94" t="s">
        <v>15</v>
      </c>
      <c r="H5234" s="32" t="s">
        <v>24798</v>
      </c>
    </row>
    <row r="5235" spans="1:8" ht="17.25" customHeight="1">
      <c r="A5235" s="68" t="s">
        <v>29</v>
      </c>
      <c r="B5235" s="94" t="s">
        <v>9371</v>
      </c>
      <c r="C5235" s="94" t="s">
        <v>17090</v>
      </c>
      <c r="D5235" s="32" t="s">
        <v>18644</v>
      </c>
      <c r="E5235" s="107">
        <v>27.733333333333334</v>
      </c>
      <c r="F5235" s="27" t="s">
        <v>9</v>
      </c>
      <c r="G5235" s="94" t="s">
        <v>15</v>
      </c>
      <c r="H5235" s="32" t="s">
        <v>24789</v>
      </c>
    </row>
    <row r="5236" spans="1:8" ht="17.25" customHeight="1">
      <c r="A5236" s="68" t="s">
        <v>29</v>
      </c>
      <c r="B5236" s="94" t="s">
        <v>9371</v>
      </c>
      <c r="C5236" s="94" t="s">
        <v>17091</v>
      </c>
      <c r="D5236" s="32" t="s">
        <v>18645</v>
      </c>
      <c r="E5236" s="107">
        <v>27.733333333333334</v>
      </c>
      <c r="F5236" s="27" t="s">
        <v>9</v>
      </c>
      <c r="G5236" s="94" t="s">
        <v>15</v>
      </c>
      <c r="H5236" s="32" t="s">
        <v>24789</v>
      </c>
    </row>
    <row r="5237" spans="1:8" ht="17.25" customHeight="1">
      <c r="A5237" s="68" t="s">
        <v>13</v>
      </c>
      <c r="B5237" s="94" t="s">
        <v>9367</v>
      </c>
      <c r="C5237" s="94" t="s">
        <v>17148</v>
      </c>
      <c r="D5237" s="32" t="s">
        <v>18646</v>
      </c>
      <c r="E5237" s="107">
        <v>38.85</v>
      </c>
      <c r="F5237" s="27" t="s">
        <v>9</v>
      </c>
      <c r="G5237" s="94" t="s">
        <v>15</v>
      </c>
      <c r="H5237" s="32" t="s">
        <v>24996</v>
      </c>
    </row>
    <row r="5238" spans="1:8" ht="17.25" customHeight="1">
      <c r="A5238" s="35" t="s">
        <v>22</v>
      </c>
      <c r="B5238" s="35" t="s">
        <v>9362</v>
      </c>
      <c r="C5238" s="35" t="s">
        <v>17149</v>
      </c>
      <c r="D5238" s="100" t="s">
        <v>18647</v>
      </c>
      <c r="E5238" s="107">
        <v>19.2</v>
      </c>
      <c r="F5238" s="27" t="s">
        <v>9</v>
      </c>
      <c r="G5238" s="35" t="s">
        <v>15</v>
      </c>
      <c r="H5238" s="100" t="s">
        <v>24997</v>
      </c>
    </row>
    <row r="5239" spans="1:8" ht="17.25" customHeight="1">
      <c r="A5239" s="35" t="s">
        <v>29</v>
      </c>
      <c r="B5239" s="35" t="s">
        <v>9382</v>
      </c>
      <c r="C5239" s="35" t="s">
        <v>17132</v>
      </c>
      <c r="D5239" s="100" t="s">
        <v>18648</v>
      </c>
      <c r="E5239" s="107">
        <v>35.666666666666664</v>
      </c>
      <c r="F5239" s="27" t="s">
        <v>9</v>
      </c>
      <c r="G5239" s="35" t="s">
        <v>15</v>
      </c>
      <c r="H5239" s="100" t="s">
        <v>24959</v>
      </c>
    </row>
    <row r="5240" spans="1:8" ht="17.25" customHeight="1">
      <c r="A5240" s="35" t="s">
        <v>29</v>
      </c>
      <c r="B5240" s="35" t="s">
        <v>9379</v>
      </c>
      <c r="C5240" s="35" t="s">
        <v>16684</v>
      </c>
      <c r="D5240" s="100" t="s">
        <v>11964</v>
      </c>
      <c r="E5240" s="107">
        <v>27.833333333333332</v>
      </c>
      <c r="F5240" s="27" t="s">
        <v>9</v>
      </c>
      <c r="G5240" s="35" t="s">
        <v>13675</v>
      </c>
      <c r="H5240" s="100" t="s">
        <v>24998</v>
      </c>
    </row>
    <row r="5241" spans="1:8" ht="17.25" customHeight="1">
      <c r="A5241" s="68" t="s">
        <v>29</v>
      </c>
      <c r="B5241" s="94" t="s">
        <v>9355</v>
      </c>
      <c r="C5241" s="94" t="s">
        <v>9395</v>
      </c>
      <c r="D5241" s="32" t="s">
        <v>18649</v>
      </c>
      <c r="E5241" s="107">
        <v>30.35</v>
      </c>
      <c r="F5241" s="27" t="s">
        <v>9</v>
      </c>
      <c r="G5241" s="94" t="s">
        <v>15</v>
      </c>
      <c r="H5241" s="32" t="s">
        <v>24999</v>
      </c>
    </row>
    <row r="5242" spans="1:8" ht="17.25" customHeight="1">
      <c r="A5242" s="68" t="s">
        <v>16881</v>
      </c>
      <c r="B5242" s="94" t="s">
        <v>24178</v>
      </c>
      <c r="C5242" s="94" t="s">
        <v>17141</v>
      </c>
      <c r="D5242" s="32" t="s">
        <v>9472</v>
      </c>
      <c r="E5242" s="107">
        <v>28</v>
      </c>
      <c r="F5242" s="27" t="s">
        <v>9</v>
      </c>
      <c r="G5242" s="94" t="s">
        <v>13675</v>
      </c>
      <c r="H5242" s="32" t="s">
        <v>13816</v>
      </c>
    </row>
    <row r="5243" spans="1:8" ht="17.25" customHeight="1">
      <c r="A5243" s="68" t="s">
        <v>29</v>
      </c>
      <c r="B5243" s="94" t="s">
        <v>9371</v>
      </c>
      <c r="C5243" s="94" t="s">
        <v>17090</v>
      </c>
      <c r="D5243" s="32" t="s">
        <v>18650</v>
      </c>
      <c r="E5243" s="107">
        <v>27.366666666666667</v>
      </c>
      <c r="F5243" s="27" t="s">
        <v>9</v>
      </c>
      <c r="G5243" s="94" t="s">
        <v>15</v>
      </c>
      <c r="H5243" s="32" t="s">
        <v>24758</v>
      </c>
    </row>
    <row r="5244" spans="1:8" ht="17.25" customHeight="1">
      <c r="A5244" s="68" t="s">
        <v>29</v>
      </c>
      <c r="B5244" s="94" t="s">
        <v>9371</v>
      </c>
      <c r="C5244" s="94" t="s">
        <v>17131</v>
      </c>
      <c r="D5244" s="32" t="s">
        <v>18651</v>
      </c>
      <c r="E5244" s="107">
        <v>27.366666666666667</v>
      </c>
      <c r="F5244" s="27" t="s">
        <v>9</v>
      </c>
      <c r="G5244" s="94" t="s">
        <v>15</v>
      </c>
      <c r="H5244" s="32" t="s">
        <v>24758</v>
      </c>
    </row>
    <row r="5245" spans="1:8" ht="17.25" customHeight="1">
      <c r="A5245" s="68" t="s">
        <v>29</v>
      </c>
      <c r="B5245" s="94" t="s">
        <v>9371</v>
      </c>
      <c r="C5245" s="94" t="s">
        <v>17090</v>
      </c>
      <c r="D5245" s="32" t="s">
        <v>18652</v>
      </c>
      <c r="E5245" s="107">
        <v>36.18333333333333</v>
      </c>
      <c r="F5245" s="27" t="s">
        <v>9</v>
      </c>
      <c r="G5245" s="94" t="s">
        <v>15</v>
      </c>
      <c r="H5245" s="32" t="s">
        <v>24740</v>
      </c>
    </row>
    <row r="5246" spans="1:8" ht="17.25" customHeight="1">
      <c r="A5246" s="68" t="s">
        <v>29</v>
      </c>
      <c r="B5246" s="94" t="s">
        <v>9371</v>
      </c>
      <c r="C5246" s="94" t="s">
        <v>17131</v>
      </c>
      <c r="D5246" s="32" t="s">
        <v>18653</v>
      </c>
      <c r="E5246" s="107">
        <v>36.18333333333333</v>
      </c>
      <c r="F5246" s="27" t="s">
        <v>9</v>
      </c>
      <c r="G5246" s="94" t="s">
        <v>15</v>
      </c>
      <c r="H5246" s="32" t="s">
        <v>24740</v>
      </c>
    </row>
    <row r="5247" spans="1:8" ht="17.25" customHeight="1">
      <c r="A5247" s="68" t="s">
        <v>29</v>
      </c>
      <c r="B5247" s="94" t="s">
        <v>9371</v>
      </c>
      <c r="C5247" s="94" t="s">
        <v>17090</v>
      </c>
      <c r="D5247" s="32" t="s">
        <v>18654</v>
      </c>
      <c r="E5247" s="107">
        <v>28.333333333333332</v>
      </c>
      <c r="F5247" s="27" t="s">
        <v>9</v>
      </c>
      <c r="G5247" s="94" t="s">
        <v>15</v>
      </c>
      <c r="H5247" s="32" t="s">
        <v>24741</v>
      </c>
    </row>
    <row r="5248" spans="1:8" ht="17.25" customHeight="1">
      <c r="A5248" s="68" t="s">
        <v>29</v>
      </c>
      <c r="B5248" s="94" t="s">
        <v>9371</v>
      </c>
      <c r="C5248" s="94" t="s">
        <v>17131</v>
      </c>
      <c r="D5248" s="32" t="s">
        <v>18655</v>
      </c>
      <c r="E5248" s="107">
        <v>28.333333333333332</v>
      </c>
      <c r="F5248" s="27" t="s">
        <v>9</v>
      </c>
      <c r="G5248" s="94" t="s">
        <v>15</v>
      </c>
      <c r="H5248" s="32" t="s">
        <v>24741</v>
      </c>
    </row>
    <row r="5249" spans="1:8" ht="17.25" customHeight="1">
      <c r="A5249" s="68" t="s">
        <v>29</v>
      </c>
      <c r="B5249" s="94" t="s">
        <v>9371</v>
      </c>
      <c r="C5249" s="94" t="s">
        <v>17090</v>
      </c>
      <c r="D5249" s="32" t="s">
        <v>18656</v>
      </c>
      <c r="E5249" s="107">
        <v>36.116666666666667</v>
      </c>
      <c r="F5249" s="27" t="s">
        <v>9</v>
      </c>
      <c r="G5249" s="94" t="s">
        <v>15</v>
      </c>
      <c r="H5249" s="32" t="s">
        <v>24755</v>
      </c>
    </row>
    <row r="5250" spans="1:8" ht="17.25" customHeight="1">
      <c r="A5250" s="68" t="s">
        <v>29</v>
      </c>
      <c r="B5250" s="94" t="s">
        <v>9371</v>
      </c>
      <c r="C5250" s="94" t="s">
        <v>17131</v>
      </c>
      <c r="D5250" s="32" t="s">
        <v>18657</v>
      </c>
      <c r="E5250" s="107">
        <v>36.116666666666667</v>
      </c>
      <c r="F5250" s="27" t="s">
        <v>9</v>
      </c>
      <c r="G5250" s="94" t="s">
        <v>15</v>
      </c>
      <c r="H5250" s="32" t="s">
        <v>24755</v>
      </c>
    </row>
    <row r="5251" spans="1:8" ht="17.25" customHeight="1">
      <c r="A5251" s="68" t="s">
        <v>29</v>
      </c>
      <c r="B5251" s="94" t="s">
        <v>9371</v>
      </c>
      <c r="C5251" s="94" t="s">
        <v>17090</v>
      </c>
      <c r="D5251" s="32" t="s">
        <v>18658</v>
      </c>
      <c r="E5251" s="107">
        <v>36.216666666666669</v>
      </c>
      <c r="F5251" s="27" t="s">
        <v>9</v>
      </c>
      <c r="G5251" s="94" t="s">
        <v>15</v>
      </c>
      <c r="H5251" s="32" t="s">
        <v>24748</v>
      </c>
    </row>
    <row r="5252" spans="1:8" ht="17.25" customHeight="1">
      <c r="A5252" s="68" t="s">
        <v>29</v>
      </c>
      <c r="B5252" s="94" t="s">
        <v>9371</v>
      </c>
      <c r="C5252" s="94" t="s">
        <v>17131</v>
      </c>
      <c r="D5252" s="32" t="s">
        <v>18659</v>
      </c>
      <c r="E5252" s="107">
        <v>36.216666666666669</v>
      </c>
      <c r="F5252" s="27" t="s">
        <v>9</v>
      </c>
      <c r="G5252" s="94" t="s">
        <v>15</v>
      </c>
      <c r="H5252" s="32" t="s">
        <v>24748</v>
      </c>
    </row>
    <row r="5253" spans="1:8" ht="17.25" customHeight="1">
      <c r="A5253" s="68" t="s">
        <v>29</v>
      </c>
      <c r="B5253" s="94" t="s">
        <v>9371</v>
      </c>
      <c r="C5253" s="94" t="s">
        <v>17090</v>
      </c>
      <c r="D5253" s="32" t="s">
        <v>18660</v>
      </c>
      <c r="E5253" s="107">
        <v>50.31666666666667</v>
      </c>
      <c r="F5253" s="27" t="s">
        <v>9</v>
      </c>
      <c r="G5253" s="94" t="s">
        <v>15</v>
      </c>
      <c r="H5253" s="32" t="s">
        <v>24747</v>
      </c>
    </row>
    <row r="5254" spans="1:8" ht="17.25" customHeight="1">
      <c r="A5254" s="68" t="s">
        <v>29</v>
      </c>
      <c r="B5254" s="94" t="s">
        <v>9371</v>
      </c>
      <c r="C5254" s="94" t="s">
        <v>17131</v>
      </c>
      <c r="D5254" s="32" t="s">
        <v>18661</v>
      </c>
      <c r="E5254" s="107">
        <v>50.31666666666667</v>
      </c>
      <c r="F5254" s="27" t="s">
        <v>9</v>
      </c>
      <c r="G5254" s="94" t="s">
        <v>15</v>
      </c>
      <c r="H5254" s="32" t="s">
        <v>24747</v>
      </c>
    </row>
    <row r="5255" spans="1:8" ht="17.25" customHeight="1">
      <c r="A5255" s="68" t="s">
        <v>29</v>
      </c>
      <c r="B5255" s="94" t="s">
        <v>9355</v>
      </c>
      <c r="C5255" s="94" t="s">
        <v>9395</v>
      </c>
      <c r="D5255" s="32" t="s">
        <v>18662</v>
      </c>
      <c r="E5255" s="107">
        <v>25.2</v>
      </c>
      <c r="F5255" s="27" t="s">
        <v>9</v>
      </c>
      <c r="G5255" s="94" t="s">
        <v>15</v>
      </c>
      <c r="H5255" s="32" t="s">
        <v>25000</v>
      </c>
    </row>
    <row r="5256" spans="1:8" ht="17.25" customHeight="1">
      <c r="A5256" s="68" t="s">
        <v>16881</v>
      </c>
      <c r="B5256" s="94" t="s">
        <v>24178</v>
      </c>
      <c r="C5256" s="94" t="s">
        <v>17141</v>
      </c>
      <c r="D5256" s="32" t="s">
        <v>9476</v>
      </c>
      <c r="E5256" s="107">
        <v>22</v>
      </c>
      <c r="F5256" s="27" t="s">
        <v>9</v>
      </c>
      <c r="G5256" s="94" t="s">
        <v>13675</v>
      </c>
      <c r="H5256" s="32" t="s">
        <v>13816</v>
      </c>
    </row>
    <row r="5257" spans="1:8" ht="17.25" customHeight="1">
      <c r="A5257" s="35" t="s">
        <v>29</v>
      </c>
      <c r="B5257" s="35" t="s">
        <v>9371</v>
      </c>
      <c r="C5257" s="35" t="s">
        <v>13238</v>
      </c>
      <c r="D5257" s="100" t="s">
        <v>18663</v>
      </c>
      <c r="E5257" s="107">
        <v>44.65</v>
      </c>
      <c r="F5257" s="27" t="s">
        <v>9</v>
      </c>
      <c r="G5257" s="35" t="s">
        <v>15</v>
      </c>
      <c r="H5257" s="100" t="s">
        <v>24957</v>
      </c>
    </row>
    <row r="5258" spans="1:8" ht="17.25" customHeight="1">
      <c r="A5258" s="35" t="s">
        <v>29</v>
      </c>
      <c r="B5258" s="35" t="s">
        <v>9371</v>
      </c>
      <c r="C5258" s="35" t="s">
        <v>13239</v>
      </c>
      <c r="D5258" s="100" t="s">
        <v>18664</v>
      </c>
      <c r="E5258" s="107">
        <v>25.95</v>
      </c>
      <c r="F5258" s="27" t="s">
        <v>9</v>
      </c>
      <c r="G5258" s="35" t="s">
        <v>15</v>
      </c>
      <c r="H5258" s="100" t="s">
        <v>24958</v>
      </c>
    </row>
    <row r="5259" spans="1:8" ht="17.25" customHeight="1">
      <c r="A5259" s="35" t="s">
        <v>13</v>
      </c>
      <c r="B5259" s="35" t="s">
        <v>9351</v>
      </c>
      <c r="C5259" s="35" t="s">
        <v>16626</v>
      </c>
      <c r="D5259" s="100" t="s">
        <v>18665</v>
      </c>
      <c r="E5259" s="107">
        <v>11.083333333333334</v>
      </c>
      <c r="F5259" s="27" t="s">
        <v>9</v>
      </c>
      <c r="G5259" s="35" t="s">
        <v>8146</v>
      </c>
      <c r="H5259" s="100" t="s">
        <v>16289</v>
      </c>
    </row>
    <row r="5260" spans="1:8" ht="17.25" customHeight="1">
      <c r="A5260" s="35" t="s">
        <v>13</v>
      </c>
      <c r="B5260" s="35" t="s">
        <v>9350</v>
      </c>
      <c r="C5260" s="35" t="s">
        <v>16627</v>
      </c>
      <c r="D5260" s="100" t="s">
        <v>2236</v>
      </c>
      <c r="E5260" s="107">
        <v>16.866666666666667</v>
      </c>
      <c r="F5260" s="27" t="s">
        <v>9</v>
      </c>
      <c r="G5260" s="35" t="s">
        <v>8146</v>
      </c>
      <c r="H5260" s="100" t="s">
        <v>25001</v>
      </c>
    </row>
    <row r="5261" spans="1:8" ht="17.25" customHeight="1">
      <c r="A5261" s="35" t="s">
        <v>22</v>
      </c>
      <c r="B5261" s="35" t="s">
        <v>9364</v>
      </c>
      <c r="C5261" s="35" t="s">
        <v>12370</v>
      </c>
      <c r="D5261" s="100" t="s">
        <v>18666</v>
      </c>
      <c r="E5261" s="107">
        <v>44.633333333333333</v>
      </c>
      <c r="F5261" s="27" t="s">
        <v>9</v>
      </c>
      <c r="G5261" s="35" t="s">
        <v>15</v>
      </c>
      <c r="H5261" s="100" t="s">
        <v>24282</v>
      </c>
    </row>
    <row r="5262" spans="1:8" ht="17.25" customHeight="1">
      <c r="A5262" s="35" t="s">
        <v>22</v>
      </c>
      <c r="B5262" s="35" t="s">
        <v>9357</v>
      </c>
      <c r="C5262" s="35" t="s">
        <v>16717</v>
      </c>
      <c r="D5262" s="100" t="s">
        <v>12371</v>
      </c>
      <c r="E5262" s="107">
        <v>44.966666666666669</v>
      </c>
      <c r="F5262" s="27" t="s">
        <v>9</v>
      </c>
      <c r="G5262" s="35" t="s">
        <v>13675</v>
      </c>
      <c r="H5262" s="100" t="s">
        <v>24952</v>
      </c>
    </row>
    <row r="5263" spans="1:8" ht="17.25" customHeight="1">
      <c r="A5263" s="68" t="s">
        <v>29</v>
      </c>
      <c r="B5263" s="94" t="s">
        <v>9371</v>
      </c>
      <c r="C5263" s="94" t="s">
        <v>17090</v>
      </c>
      <c r="D5263" s="32" t="s">
        <v>18667</v>
      </c>
      <c r="E5263" s="107">
        <v>24.716666666666665</v>
      </c>
      <c r="F5263" s="27" t="s">
        <v>9</v>
      </c>
      <c r="G5263" s="94" t="s">
        <v>15</v>
      </c>
      <c r="H5263" s="32" t="s">
        <v>24837</v>
      </c>
    </row>
    <row r="5264" spans="1:8" ht="17.25" customHeight="1">
      <c r="A5264" s="68" t="s">
        <v>29</v>
      </c>
      <c r="B5264" s="94" t="s">
        <v>9371</v>
      </c>
      <c r="C5264" s="94" t="s">
        <v>17135</v>
      </c>
      <c r="D5264" s="32" t="s">
        <v>18668</v>
      </c>
      <c r="E5264" s="107">
        <v>24.716666666666665</v>
      </c>
      <c r="F5264" s="27" t="s">
        <v>9</v>
      </c>
      <c r="G5264" s="94" t="s">
        <v>15</v>
      </c>
      <c r="H5264" s="32" t="s">
        <v>24837</v>
      </c>
    </row>
    <row r="5265" spans="1:8" ht="17.25" customHeight="1">
      <c r="A5265" s="68" t="s">
        <v>29</v>
      </c>
      <c r="B5265" s="94" t="s">
        <v>9371</v>
      </c>
      <c r="C5265" s="94" t="s">
        <v>17090</v>
      </c>
      <c r="D5265" s="32" t="s">
        <v>18669</v>
      </c>
      <c r="E5265" s="107">
        <v>35.166666666666664</v>
      </c>
      <c r="F5265" s="27" t="s">
        <v>9</v>
      </c>
      <c r="G5265" s="94" t="s">
        <v>15</v>
      </c>
      <c r="H5265" s="32" t="s">
        <v>24781</v>
      </c>
    </row>
    <row r="5266" spans="1:8" ht="17.25" customHeight="1">
      <c r="A5266" s="68" t="s">
        <v>29</v>
      </c>
      <c r="B5266" s="94" t="s">
        <v>9371</v>
      </c>
      <c r="C5266" s="94" t="s">
        <v>17131</v>
      </c>
      <c r="D5266" s="32" t="s">
        <v>18670</v>
      </c>
      <c r="E5266" s="107">
        <v>49.466666666666669</v>
      </c>
      <c r="F5266" s="27" t="s">
        <v>9</v>
      </c>
      <c r="G5266" s="94" t="s">
        <v>15</v>
      </c>
      <c r="H5266" s="32" t="s">
        <v>24762</v>
      </c>
    </row>
    <row r="5267" spans="1:8" ht="17.25" customHeight="1">
      <c r="A5267" s="68" t="s">
        <v>29</v>
      </c>
      <c r="B5267" s="94" t="s">
        <v>9371</v>
      </c>
      <c r="C5267" s="94" t="s">
        <v>17091</v>
      </c>
      <c r="D5267" s="32" t="s">
        <v>18671</v>
      </c>
      <c r="E5267" s="107">
        <v>35.166666666666664</v>
      </c>
      <c r="F5267" s="27" t="s">
        <v>9</v>
      </c>
      <c r="G5267" s="94" t="s">
        <v>15</v>
      </c>
      <c r="H5267" s="32" t="s">
        <v>24781</v>
      </c>
    </row>
    <row r="5268" spans="1:8" ht="17.25" customHeight="1">
      <c r="A5268" s="68" t="s">
        <v>29</v>
      </c>
      <c r="B5268" s="94" t="s">
        <v>9371</v>
      </c>
      <c r="C5268" s="94" t="s">
        <v>17090</v>
      </c>
      <c r="D5268" s="32" t="s">
        <v>18672</v>
      </c>
      <c r="E5268" s="107">
        <v>27</v>
      </c>
      <c r="F5268" s="27" t="s">
        <v>9</v>
      </c>
      <c r="G5268" s="94" t="s">
        <v>15</v>
      </c>
      <c r="H5268" s="32" t="s">
        <v>24839</v>
      </c>
    </row>
    <row r="5269" spans="1:8" ht="17.25" customHeight="1">
      <c r="A5269" s="68" t="s">
        <v>29</v>
      </c>
      <c r="B5269" s="94" t="s">
        <v>9371</v>
      </c>
      <c r="C5269" s="94" t="s">
        <v>17135</v>
      </c>
      <c r="D5269" s="32" t="s">
        <v>18673</v>
      </c>
      <c r="E5269" s="107">
        <v>27</v>
      </c>
      <c r="F5269" s="27" t="s">
        <v>9</v>
      </c>
      <c r="G5269" s="94" t="s">
        <v>15</v>
      </c>
      <c r="H5269" s="32" t="s">
        <v>24839</v>
      </c>
    </row>
    <row r="5270" spans="1:8" ht="17.25" customHeight="1">
      <c r="A5270" s="68" t="s">
        <v>29</v>
      </c>
      <c r="B5270" s="94" t="s">
        <v>9371</v>
      </c>
      <c r="C5270" s="94" t="s">
        <v>17090</v>
      </c>
      <c r="D5270" s="32" t="s">
        <v>18674</v>
      </c>
      <c r="E5270" s="107">
        <v>35.18333333333333</v>
      </c>
      <c r="F5270" s="27" t="s">
        <v>9</v>
      </c>
      <c r="G5270" s="94" t="s">
        <v>15</v>
      </c>
      <c r="H5270" s="32" t="s">
        <v>24778</v>
      </c>
    </row>
    <row r="5271" spans="1:8" ht="17.25" customHeight="1">
      <c r="A5271" s="68" t="s">
        <v>29</v>
      </c>
      <c r="B5271" s="94" t="s">
        <v>9371</v>
      </c>
      <c r="C5271" s="94" t="s">
        <v>17140</v>
      </c>
      <c r="D5271" s="32" t="s">
        <v>18675</v>
      </c>
      <c r="E5271" s="107">
        <v>35.18333333333333</v>
      </c>
      <c r="F5271" s="27" t="s">
        <v>9</v>
      </c>
      <c r="G5271" s="94" t="s">
        <v>15</v>
      </c>
      <c r="H5271" s="32" t="s">
        <v>24778</v>
      </c>
    </row>
    <row r="5272" spans="1:8" ht="17.25" customHeight="1">
      <c r="A5272" s="68" t="s">
        <v>29</v>
      </c>
      <c r="B5272" s="94" t="s">
        <v>9371</v>
      </c>
      <c r="C5272" s="94" t="s">
        <v>17090</v>
      </c>
      <c r="D5272" s="32" t="s">
        <v>18676</v>
      </c>
      <c r="E5272" s="107">
        <v>34.733333333333334</v>
      </c>
      <c r="F5272" s="27" t="s">
        <v>9</v>
      </c>
      <c r="G5272" s="94" t="s">
        <v>15</v>
      </c>
      <c r="H5272" s="32" t="s">
        <v>24769</v>
      </c>
    </row>
    <row r="5273" spans="1:8" ht="17.25" customHeight="1">
      <c r="A5273" s="68" t="s">
        <v>29</v>
      </c>
      <c r="B5273" s="94" t="s">
        <v>9371</v>
      </c>
      <c r="C5273" s="94" t="s">
        <v>17140</v>
      </c>
      <c r="D5273" s="32" t="s">
        <v>18677</v>
      </c>
      <c r="E5273" s="107">
        <v>34.733333333333334</v>
      </c>
      <c r="F5273" s="27" t="s">
        <v>9</v>
      </c>
      <c r="G5273" s="94" t="s">
        <v>15</v>
      </c>
      <c r="H5273" s="32" t="s">
        <v>24769</v>
      </c>
    </row>
    <row r="5274" spans="1:8" ht="17.25" customHeight="1">
      <c r="A5274" s="68" t="s">
        <v>29</v>
      </c>
      <c r="B5274" s="94" t="s">
        <v>9371</v>
      </c>
      <c r="C5274" s="94" t="s">
        <v>17090</v>
      </c>
      <c r="D5274" s="32" t="s">
        <v>18678</v>
      </c>
      <c r="E5274" s="107">
        <v>45.866666666666667</v>
      </c>
      <c r="F5274" s="27" t="s">
        <v>9</v>
      </c>
      <c r="G5274" s="94" t="s">
        <v>15</v>
      </c>
      <c r="H5274" s="32" t="s">
        <v>24770</v>
      </c>
    </row>
    <row r="5275" spans="1:8" ht="17.25" customHeight="1">
      <c r="A5275" s="68" t="s">
        <v>29</v>
      </c>
      <c r="B5275" s="94" t="s">
        <v>9371</v>
      </c>
      <c r="C5275" s="94" t="s">
        <v>17140</v>
      </c>
      <c r="D5275" s="32" t="s">
        <v>18679</v>
      </c>
      <c r="E5275" s="107">
        <v>45.866666666666667</v>
      </c>
      <c r="F5275" s="27" t="s">
        <v>9</v>
      </c>
      <c r="G5275" s="94" t="s">
        <v>15</v>
      </c>
      <c r="H5275" s="32" t="s">
        <v>24770</v>
      </c>
    </row>
    <row r="5276" spans="1:8" ht="17.25" customHeight="1">
      <c r="A5276" s="68" t="s">
        <v>29</v>
      </c>
      <c r="B5276" s="94" t="s">
        <v>9371</v>
      </c>
      <c r="C5276" s="94" t="s">
        <v>17090</v>
      </c>
      <c r="D5276" s="32" t="s">
        <v>18680</v>
      </c>
      <c r="E5276" s="107">
        <v>37.200000000000003</v>
      </c>
      <c r="F5276" s="27" t="s">
        <v>9</v>
      </c>
      <c r="G5276" s="94" t="s">
        <v>15</v>
      </c>
      <c r="H5276" s="32" t="s">
        <v>24771</v>
      </c>
    </row>
    <row r="5277" spans="1:8" ht="17.25" customHeight="1">
      <c r="A5277" s="68" t="s">
        <v>29</v>
      </c>
      <c r="B5277" s="94" t="s">
        <v>9371</v>
      </c>
      <c r="C5277" s="94" t="s">
        <v>17140</v>
      </c>
      <c r="D5277" s="32" t="s">
        <v>18681</v>
      </c>
      <c r="E5277" s="107">
        <v>37.200000000000003</v>
      </c>
      <c r="F5277" s="27" t="s">
        <v>9</v>
      </c>
      <c r="G5277" s="94" t="s">
        <v>15</v>
      </c>
      <c r="H5277" s="32" t="s">
        <v>24771</v>
      </c>
    </row>
    <row r="5278" spans="1:8" ht="17.25" customHeight="1">
      <c r="A5278" s="68" t="s">
        <v>29</v>
      </c>
      <c r="B5278" s="94" t="s">
        <v>9371</v>
      </c>
      <c r="C5278" s="94" t="s">
        <v>17090</v>
      </c>
      <c r="D5278" s="32" t="s">
        <v>18682</v>
      </c>
      <c r="E5278" s="107">
        <v>30.933333333333334</v>
      </c>
      <c r="F5278" s="27" t="s">
        <v>9</v>
      </c>
      <c r="G5278" s="94" t="s">
        <v>15</v>
      </c>
      <c r="H5278" s="32" t="s">
        <v>24746</v>
      </c>
    </row>
    <row r="5279" spans="1:8" ht="17.25" customHeight="1">
      <c r="A5279" s="68" t="s">
        <v>29</v>
      </c>
      <c r="B5279" s="94" t="s">
        <v>9371</v>
      </c>
      <c r="C5279" s="94" t="s">
        <v>17131</v>
      </c>
      <c r="D5279" s="32" t="s">
        <v>18683</v>
      </c>
      <c r="E5279" s="107">
        <v>30.933333333333334</v>
      </c>
      <c r="F5279" s="27" t="s">
        <v>9</v>
      </c>
      <c r="G5279" s="94" t="s">
        <v>15</v>
      </c>
      <c r="H5279" s="32" t="s">
        <v>24746</v>
      </c>
    </row>
    <row r="5280" spans="1:8" ht="17.25" customHeight="1">
      <c r="A5280" s="68" t="s">
        <v>29</v>
      </c>
      <c r="B5280" s="94" t="s">
        <v>9371</v>
      </c>
      <c r="C5280" s="94" t="s">
        <v>17090</v>
      </c>
      <c r="D5280" s="32" t="s">
        <v>18684</v>
      </c>
      <c r="E5280" s="107">
        <v>33.983333333333334</v>
      </c>
      <c r="F5280" s="27" t="s">
        <v>9</v>
      </c>
      <c r="G5280" s="94" t="s">
        <v>15</v>
      </c>
      <c r="H5280" s="32" t="s">
        <v>24760</v>
      </c>
    </row>
    <row r="5281" spans="1:8" ht="17.25" customHeight="1">
      <c r="A5281" s="68" t="s">
        <v>29</v>
      </c>
      <c r="B5281" s="94" t="s">
        <v>9371</v>
      </c>
      <c r="C5281" s="94" t="s">
        <v>17131</v>
      </c>
      <c r="D5281" s="32" t="s">
        <v>18685</v>
      </c>
      <c r="E5281" s="107">
        <v>33.983333333333334</v>
      </c>
      <c r="F5281" s="27" t="s">
        <v>9</v>
      </c>
      <c r="G5281" s="94" t="s">
        <v>15</v>
      </c>
      <c r="H5281" s="32" t="s">
        <v>24760</v>
      </c>
    </row>
    <row r="5282" spans="1:8" ht="17.25" customHeight="1">
      <c r="A5282" s="68" t="s">
        <v>29</v>
      </c>
      <c r="B5282" s="94" t="s">
        <v>9371</v>
      </c>
      <c r="C5282" s="94" t="s">
        <v>17090</v>
      </c>
      <c r="D5282" s="32" t="s">
        <v>18686</v>
      </c>
      <c r="E5282" s="107">
        <v>27.65</v>
      </c>
      <c r="F5282" s="27" t="s">
        <v>9</v>
      </c>
      <c r="G5282" s="94" t="s">
        <v>15</v>
      </c>
      <c r="H5282" s="32" t="s">
        <v>25002</v>
      </c>
    </row>
    <row r="5283" spans="1:8" ht="17.25" customHeight="1">
      <c r="A5283" s="68" t="s">
        <v>29</v>
      </c>
      <c r="B5283" s="94" t="s">
        <v>9371</v>
      </c>
      <c r="C5283" s="94" t="s">
        <v>17136</v>
      </c>
      <c r="D5283" s="32" t="s">
        <v>18687</v>
      </c>
      <c r="E5283" s="107">
        <v>27.65</v>
      </c>
      <c r="F5283" s="27" t="s">
        <v>9</v>
      </c>
      <c r="G5283" s="94" t="s">
        <v>15</v>
      </c>
      <c r="H5283" s="32" t="s">
        <v>25002</v>
      </c>
    </row>
    <row r="5284" spans="1:8" ht="17.25" customHeight="1">
      <c r="A5284" s="68" t="s">
        <v>29</v>
      </c>
      <c r="B5284" s="94" t="s">
        <v>9371</v>
      </c>
      <c r="C5284" s="94" t="s">
        <v>17090</v>
      </c>
      <c r="D5284" s="32" t="s">
        <v>18688</v>
      </c>
      <c r="E5284" s="107">
        <v>24.483333333333334</v>
      </c>
      <c r="F5284" s="27" t="s">
        <v>9</v>
      </c>
      <c r="G5284" s="94" t="s">
        <v>15</v>
      </c>
      <c r="H5284" s="32" t="s">
        <v>25003</v>
      </c>
    </row>
    <row r="5285" spans="1:8" ht="17.25" customHeight="1">
      <c r="A5285" s="68" t="s">
        <v>29</v>
      </c>
      <c r="B5285" s="94" t="s">
        <v>9371</v>
      </c>
      <c r="C5285" s="94" t="s">
        <v>17136</v>
      </c>
      <c r="D5285" s="32" t="s">
        <v>18689</v>
      </c>
      <c r="E5285" s="107">
        <v>24.483333333333334</v>
      </c>
      <c r="F5285" s="27" t="s">
        <v>9</v>
      </c>
      <c r="G5285" s="94" t="s">
        <v>15</v>
      </c>
      <c r="H5285" s="32" t="s">
        <v>25003</v>
      </c>
    </row>
    <row r="5286" spans="1:8" ht="17.25" customHeight="1">
      <c r="A5286" s="68" t="s">
        <v>29</v>
      </c>
      <c r="B5286" s="94" t="s">
        <v>9371</v>
      </c>
      <c r="C5286" s="94" t="s">
        <v>17090</v>
      </c>
      <c r="D5286" s="32" t="s">
        <v>18690</v>
      </c>
      <c r="E5286" s="107">
        <v>22.366666666666667</v>
      </c>
      <c r="F5286" s="27" t="s">
        <v>9</v>
      </c>
      <c r="G5286" s="94" t="s">
        <v>15</v>
      </c>
      <c r="H5286" s="32" t="s">
        <v>25004</v>
      </c>
    </row>
    <row r="5287" spans="1:8" ht="17.25" customHeight="1">
      <c r="A5287" s="68" t="s">
        <v>29</v>
      </c>
      <c r="B5287" s="94" t="s">
        <v>9371</v>
      </c>
      <c r="C5287" s="94" t="s">
        <v>17136</v>
      </c>
      <c r="D5287" s="32" t="s">
        <v>18691</v>
      </c>
      <c r="E5287" s="107">
        <v>22.366666666666667</v>
      </c>
      <c r="F5287" s="27" t="s">
        <v>9</v>
      </c>
      <c r="G5287" s="94" t="s">
        <v>15</v>
      </c>
      <c r="H5287" s="32" t="s">
        <v>25004</v>
      </c>
    </row>
    <row r="5288" spans="1:8" ht="17.25" customHeight="1">
      <c r="A5288" s="68" t="s">
        <v>29</v>
      </c>
      <c r="B5288" s="94" t="s">
        <v>9371</v>
      </c>
      <c r="C5288" s="94" t="s">
        <v>17090</v>
      </c>
      <c r="D5288" s="32" t="s">
        <v>18692</v>
      </c>
      <c r="E5288" s="107">
        <v>32.6</v>
      </c>
      <c r="F5288" s="27" t="s">
        <v>9</v>
      </c>
      <c r="G5288" s="94" t="s">
        <v>15</v>
      </c>
      <c r="H5288" s="32" t="s">
        <v>24743</v>
      </c>
    </row>
    <row r="5289" spans="1:8" ht="17.25" customHeight="1">
      <c r="A5289" s="68" t="s">
        <v>29</v>
      </c>
      <c r="B5289" s="94" t="s">
        <v>9371</v>
      </c>
      <c r="C5289" s="94" t="s">
        <v>17131</v>
      </c>
      <c r="D5289" s="32" t="s">
        <v>18693</v>
      </c>
      <c r="E5289" s="107">
        <v>32.6</v>
      </c>
      <c r="F5289" s="27" t="s">
        <v>9</v>
      </c>
      <c r="G5289" s="94" t="s">
        <v>15</v>
      </c>
      <c r="H5289" s="32" t="s">
        <v>24743</v>
      </c>
    </row>
    <row r="5290" spans="1:8" ht="17.25" customHeight="1">
      <c r="A5290" s="35" t="s">
        <v>29</v>
      </c>
      <c r="B5290" s="35" t="s">
        <v>9374</v>
      </c>
      <c r="C5290" s="35" t="s">
        <v>13241</v>
      </c>
      <c r="D5290" s="100" t="s">
        <v>18694</v>
      </c>
      <c r="E5290" s="107">
        <v>51.466666666666669</v>
      </c>
      <c r="F5290" s="27" t="s">
        <v>9</v>
      </c>
      <c r="G5290" s="35" t="s">
        <v>15</v>
      </c>
      <c r="H5290" s="100" t="s">
        <v>25005</v>
      </c>
    </row>
    <row r="5291" spans="1:8" ht="17.25" customHeight="1">
      <c r="A5291" s="68" t="s">
        <v>29</v>
      </c>
      <c r="B5291" s="94" t="s">
        <v>9373</v>
      </c>
      <c r="C5291" s="94" t="s">
        <v>17150</v>
      </c>
      <c r="D5291" s="32" t="s">
        <v>18695</v>
      </c>
      <c r="E5291" s="107">
        <v>32.450000000000003</v>
      </c>
      <c r="F5291" s="27" t="s">
        <v>9</v>
      </c>
      <c r="G5291" s="94" t="s">
        <v>15</v>
      </c>
      <c r="H5291" s="32" t="s">
        <v>25006</v>
      </c>
    </row>
    <row r="5292" spans="1:8" ht="17.25" customHeight="1">
      <c r="A5292" s="68" t="s">
        <v>29</v>
      </c>
      <c r="B5292" s="94" t="s">
        <v>9373</v>
      </c>
      <c r="C5292" s="94" t="s">
        <v>17150</v>
      </c>
      <c r="D5292" s="32" t="s">
        <v>18696</v>
      </c>
      <c r="E5292" s="107">
        <v>31.65</v>
      </c>
      <c r="F5292" s="27" t="s">
        <v>9</v>
      </c>
      <c r="G5292" s="94" t="s">
        <v>15</v>
      </c>
      <c r="H5292" s="32" t="s">
        <v>25007</v>
      </c>
    </row>
    <row r="5293" spans="1:8" ht="17.25" customHeight="1">
      <c r="A5293" s="68" t="s">
        <v>29</v>
      </c>
      <c r="B5293" s="94" t="s">
        <v>9373</v>
      </c>
      <c r="C5293" s="94" t="s">
        <v>17150</v>
      </c>
      <c r="D5293" s="32" t="s">
        <v>18697</v>
      </c>
      <c r="E5293" s="107">
        <v>30.083333333333332</v>
      </c>
      <c r="F5293" s="27" t="s">
        <v>9</v>
      </c>
      <c r="G5293" s="94" t="s">
        <v>15</v>
      </c>
      <c r="H5293" s="32" t="s">
        <v>25008</v>
      </c>
    </row>
    <row r="5294" spans="1:8" ht="17.25" customHeight="1">
      <c r="A5294" s="68" t="s">
        <v>29</v>
      </c>
      <c r="B5294" s="94" t="s">
        <v>9373</v>
      </c>
      <c r="C5294" s="94" t="s">
        <v>17150</v>
      </c>
      <c r="D5294" s="32" t="s">
        <v>18698</v>
      </c>
      <c r="E5294" s="107">
        <v>34.299999999999997</v>
      </c>
      <c r="F5294" s="27" t="s">
        <v>9</v>
      </c>
      <c r="G5294" s="94" t="s">
        <v>15</v>
      </c>
      <c r="H5294" s="32" t="s">
        <v>25009</v>
      </c>
    </row>
    <row r="5295" spans="1:8" ht="17.25" customHeight="1">
      <c r="A5295" s="68" t="s">
        <v>29</v>
      </c>
      <c r="B5295" s="94" t="s">
        <v>9373</v>
      </c>
      <c r="C5295" s="94" t="s">
        <v>17150</v>
      </c>
      <c r="D5295" s="32" t="s">
        <v>18699</v>
      </c>
      <c r="E5295" s="107">
        <v>29.383333333333333</v>
      </c>
      <c r="F5295" s="27" t="s">
        <v>9</v>
      </c>
      <c r="G5295" s="94" t="s">
        <v>15</v>
      </c>
      <c r="H5295" s="32" t="s">
        <v>25010</v>
      </c>
    </row>
    <row r="5296" spans="1:8" ht="17.25" customHeight="1">
      <c r="A5296" s="68" t="s">
        <v>29</v>
      </c>
      <c r="B5296" s="94" t="s">
        <v>9373</v>
      </c>
      <c r="C5296" s="94" t="s">
        <v>17150</v>
      </c>
      <c r="D5296" s="32" t="s">
        <v>18700</v>
      </c>
      <c r="E5296" s="107">
        <v>32.5</v>
      </c>
      <c r="F5296" s="27" t="s">
        <v>9</v>
      </c>
      <c r="G5296" s="94" t="s">
        <v>15</v>
      </c>
      <c r="H5296" s="32" t="s">
        <v>25011</v>
      </c>
    </row>
    <row r="5297" spans="1:8" ht="17.25" customHeight="1">
      <c r="A5297" s="68" t="s">
        <v>29</v>
      </c>
      <c r="B5297" s="94" t="s">
        <v>9373</v>
      </c>
      <c r="C5297" s="94" t="s">
        <v>17150</v>
      </c>
      <c r="D5297" s="32" t="s">
        <v>18701</v>
      </c>
      <c r="E5297" s="107">
        <v>27.166666666666668</v>
      </c>
      <c r="F5297" s="27" t="s">
        <v>9</v>
      </c>
      <c r="G5297" s="94" t="s">
        <v>15</v>
      </c>
      <c r="H5297" s="32" t="s">
        <v>25012</v>
      </c>
    </row>
    <row r="5298" spans="1:8" ht="17.25" customHeight="1">
      <c r="A5298" s="68" t="s">
        <v>29</v>
      </c>
      <c r="B5298" s="94" t="s">
        <v>9373</v>
      </c>
      <c r="C5298" s="94" t="s">
        <v>17150</v>
      </c>
      <c r="D5298" s="32" t="s">
        <v>18702</v>
      </c>
      <c r="E5298" s="107">
        <v>33.299999999999997</v>
      </c>
      <c r="F5298" s="27" t="s">
        <v>9</v>
      </c>
      <c r="G5298" s="94" t="s">
        <v>15</v>
      </c>
      <c r="H5298" s="32" t="s">
        <v>25013</v>
      </c>
    </row>
    <row r="5299" spans="1:8" ht="17.25" customHeight="1">
      <c r="A5299" s="68" t="s">
        <v>29</v>
      </c>
      <c r="B5299" s="94" t="s">
        <v>9373</v>
      </c>
      <c r="C5299" s="94" t="s">
        <v>17150</v>
      </c>
      <c r="D5299" s="32" t="s">
        <v>18703</v>
      </c>
      <c r="E5299" s="107">
        <v>30.733333333333334</v>
      </c>
      <c r="F5299" s="27" t="s">
        <v>9</v>
      </c>
      <c r="G5299" s="94" t="s">
        <v>15</v>
      </c>
      <c r="H5299" s="32" t="s">
        <v>25014</v>
      </c>
    </row>
    <row r="5300" spans="1:8" ht="17.25" customHeight="1">
      <c r="A5300" s="68" t="s">
        <v>29</v>
      </c>
      <c r="B5300" s="94" t="s">
        <v>9373</v>
      </c>
      <c r="C5300" s="94" t="s">
        <v>17150</v>
      </c>
      <c r="D5300" s="32" t="s">
        <v>18704</v>
      </c>
      <c r="E5300" s="107">
        <v>26.55</v>
      </c>
      <c r="F5300" s="27" t="s">
        <v>9</v>
      </c>
      <c r="G5300" s="94" t="s">
        <v>15</v>
      </c>
      <c r="H5300" s="32" t="s">
        <v>25015</v>
      </c>
    </row>
    <row r="5301" spans="1:8" ht="17.25" customHeight="1">
      <c r="A5301" s="68" t="s">
        <v>29</v>
      </c>
      <c r="B5301" s="94" t="s">
        <v>9373</v>
      </c>
      <c r="C5301" s="94" t="s">
        <v>17150</v>
      </c>
      <c r="D5301" s="32" t="s">
        <v>18705</v>
      </c>
      <c r="E5301" s="107">
        <v>32.06666666666667</v>
      </c>
      <c r="F5301" s="27" t="s">
        <v>9</v>
      </c>
      <c r="G5301" s="94" t="s">
        <v>15</v>
      </c>
      <c r="H5301" s="32" t="s">
        <v>25016</v>
      </c>
    </row>
    <row r="5302" spans="1:8" ht="17.25" customHeight="1">
      <c r="A5302" s="68" t="s">
        <v>29</v>
      </c>
      <c r="B5302" s="94" t="s">
        <v>9373</v>
      </c>
      <c r="C5302" s="94" t="s">
        <v>17150</v>
      </c>
      <c r="D5302" s="32" t="s">
        <v>18706</v>
      </c>
      <c r="E5302" s="107">
        <v>29.9</v>
      </c>
      <c r="F5302" s="27" t="s">
        <v>9</v>
      </c>
      <c r="G5302" s="94" t="s">
        <v>15</v>
      </c>
      <c r="H5302" s="32" t="s">
        <v>25017</v>
      </c>
    </row>
    <row r="5303" spans="1:8" ht="17.25" customHeight="1">
      <c r="A5303" s="68" t="s">
        <v>29</v>
      </c>
      <c r="B5303" s="94" t="s">
        <v>9373</v>
      </c>
      <c r="C5303" s="94" t="s">
        <v>17150</v>
      </c>
      <c r="D5303" s="32" t="s">
        <v>18707</v>
      </c>
      <c r="E5303" s="107">
        <v>28.833333333333332</v>
      </c>
      <c r="F5303" s="27" t="s">
        <v>9</v>
      </c>
      <c r="G5303" s="94" t="s">
        <v>15</v>
      </c>
      <c r="H5303" s="32" t="s">
        <v>25018</v>
      </c>
    </row>
    <row r="5304" spans="1:8" ht="17.25" customHeight="1">
      <c r="A5304" s="68" t="s">
        <v>29</v>
      </c>
      <c r="B5304" s="94" t="s">
        <v>9373</v>
      </c>
      <c r="C5304" s="94" t="s">
        <v>17150</v>
      </c>
      <c r="D5304" s="32" t="s">
        <v>18708</v>
      </c>
      <c r="E5304" s="107">
        <v>31.6</v>
      </c>
      <c r="F5304" s="27" t="s">
        <v>9</v>
      </c>
      <c r="G5304" s="94" t="s">
        <v>15</v>
      </c>
      <c r="H5304" s="32" t="s">
        <v>25019</v>
      </c>
    </row>
    <row r="5305" spans="1:8" ht="17.25" customHeight="1">
      <c r="A5305" s="68" t="s">
        <v>29</v>
      </c>
      <c r="B5305" s="94" t="s">
        <v>9373</v>
      </c>
      <c r="C5305" s="94" t="s">
        <v>17150</v>
      </c>
      <c r="D5305" s="32" t="s">
        <v>18709</v>
      </c>
      <c r="E5305" s="107">
        <v>35.116666666666667</v>
      </c>
      <c r="F5305" s="27" t="s">
        <v>9</v>
      </c>
      <c r="G5305" s="94" t="s">
        <v>15</v>
      </c>
      <c r="H5305" s="32" t="s">
        <v>25020</v>
      </c>
    </row>
    <row r="5306" spans="1:8" ht="17.25" customHeight="1">
      <c r="A5306" s="68" t="s">
        <v>29</v>
      </c>
      <c r="B5306" s="94" t="s">
        <v>9373</v>
      </c>
      <c r="C5306" s="94" t="s">
        <v>17150</v>
      </c>
      <c r="D5306" s="32" t="s">
        <v>18710</v>
      </c>
      <c r="E5306" s="107">
        <v>31.2</v>
      </c>
      <c r="F5306" s="27" t="s">
        <v>9</v>
      </c>
      <c r="G5306" s="94" t="s">
        <v>15</v>
      </c>
      <c r="H5306" s="32" t="s">
        <v>25021</v>
      </c>
    </row>
    <row r="5307" spans="1:8" ht="17.25" customHeight="1">
      <c r="A5307" s="68" t="s">
        <v>29</v>
      </c>
      <c r="B5307" s="94" t="s">
        <v>9373</v>
      </c>
      <c r="C5307" s="94" t="s">
        <v>17150</v>
      </c>
      <c r="D5307" s="32" t="s">
        <v>18711</v>
      </c>
      <c r="E5307" s="107">
        <v>33.216666666666669</v>
      </c>
      <c r="F5307" s="27" t="s">
        <v>9</v>
      </c>
      <c r="G5307" s="94" t="s">
        <v>15</v>
      </c>
      <c r="H5307" s="32" t="s">
        <v>25022</v>
      </c>
    </row>
    <row r="5308" spans="1:8" ht="17.25" customHeight="1">
      <c r="A5308" s="68" t="s">
        <v>29</v>
      </c>
      <c r="B5308" s="94" t="s">
        <v>9373</v>
      </c>
      <c r="C5308" s="94" t="s">
        <v>17150</v>
      </c>
      <c r="D5308" s="32" t="s">
        <v>18712</v>
      </c>
      <c r="E5308" s="107">
        <v>28.716666666666665</v>
      </c>
      <c r="F5308" s="27" t="s">
        <v>9</v>
      </c>
      <c r="G5308" s="94" t="s">
        <v>15</v>
      </c>
      <c r="H5308" s="32" t="s">
        <v>25023</v>
      </c>
    </row>
    <row r="5309" spans="1:8" ht="17.25" customHeight="1">
      <c r="A5309" s="68" t="s">
        <v>29</v>
      </c>
      <c r="B5309" s="94" t="s">
        <v>9373</v>
      </c>
      <c r="C5309" s="94" t="s">
        <v>17150</v>
      </c>
      <c r="D5309" s="32" t="s">
        <v>18713</v>
      </c>
      <c r="E5309" s="107">
        <v>31.5</v>
      </c>
      <c r="F5309" s="27" t="s">
        <v>9</v>
      </c>
      <c r="G5309" s="94" t="s">
        <v>15</v>
      </c>
      <c r="H5309" s="32" t="s">
        <v>25024</v>
      </c>
    </row>
    <row r="5310" spans="1:8" ht="17.25" customHeight="1">
      <c r="A5310" s="68" t="s">
        <v>29</v>
      </c>
      <c r="B5310" s="94" t="s">
        <v>9373</v>
      </c>
      <c r="C5310" s="94" t="s">
        <v>17150</v>
      </c>
      <c r="D5310" s="32" t="s">
        <v>18714</v>
      </c>
      <c r="E5310" s="107">
        <v>27.566666666666666</v>
      </c>
      <c r="F5310" s="27" t="s">
        <v>9</v>
      </c>
      <c r="G5310" s="94" t="s">
        <v>15</v>
      </c>
      <c r="H5310" s="32" t="s">
        <v>25025</v>
      </c>
    </row>
    <row r="5311" spans="1:8" ht="17.25" customHeight="1">
      <c r="A5311" s="68" t="s">
        <v>13</v>
      </c>
      <c r="B5311" s="94" t="s">
        <v>9366</v>
      </c>
      <c r="C5311" s="94" t="s">
        <v>17151</v>
      </c>
      <c r="D5311" s="32" t="s">
        <v>18715</v>
      </c>
      <c r="E5311" s="107">
        <v>26.05</v>
      </c>
      <c r="F5311" s="27" t="s">
        <v>9</v>
      </c>
      <c r="G5311" s="94" t="s">
        <v>15</v>
      </c>
      <c r="H5311" s="32" t="s">
        <v>25026</v>
      </c>
    </row>
    <row r="5312" spans="1:8" ht="17.25" customHeight="1">
      <c r="A5312" s="68" t="s">
        <v>13</v>
      </c>
      <c r="B5312" s="94" t="s">
        <v>9366</v>
      </c>
      <c r="C5312" s="94" t="s">
        <v>17151</v>
      </c>
      <c r="D5312" s="32" t="s">
        <v>18716</v>
      </c>
      <c r="E5312" s="107">
        <v>27.433333333333334</v>
      </c>
      <c r="F5312" s="27" t="s">
        <v>9</v>
      </c>
      <c r="G5312" s="94" t="s">
        <v>15</v>
      </c>
      <c r="H5312" s="32" t="s">
        <v>25027</v>
      </c>
    </row>
    <row r="5313" spans="1:8" ht="17.25" customHeight="1">
      <c r="A5313" s="68" t="s">
        <v>13</v>
      </c>
      <c r="B5313" s="94" t="s">
        <v>9366</v>
      </c>
      <c r="C5313" s="94" t="s">
        <v>17151</v>
      </c>
      <c r="D5313" s="32" t="s">
        <v>18717</v>
      </c>
      <c r="E5313" s="107">
        <v>27.083333333333332</v>
      </c>
      <c r="F5313" s="27" t="s">
        <v>9</v>
      </c>
      <c r="G5313" s="94" t="s">
        <v>15</v>
      </c>
      <c r="H5313" s="32" t="s">
        <v>25028</v>
      </c>
    </row>
    <row r="5314" spans="1:8" ht="17.25" customHeight="1">
      <c r="A5314" s="68" t="s">
        <v>13</v>
      </c>
      <c r="B5314" s="94" t="s">
        <v>9366</v>
      </c>
      <c r="C5314" s="94" t="s">
        <v>17151</v>
      </c>
      <c r="D5314" s="32" t="s">
        <v>18718</v>
      </c>
      <c r="E5314" s="107">
        <v>30.733333333333334</v>
      </c>
      <c r="F5314" s="27" t="s">
        <v>9</v>
      </c>
      <c r="G5314" s="94" t="s">
        <v>15</v>
      </c>
      <c r="H5314" s="32" t="s">
        <v>25029</v>
      </c>
    </row>
    <row r="5315" spans="1:8" ht="17.25" customHeight="1">
      <c r="A5315" s="68" t="s">
        <v>13</v>
      </c>
      <c r="B5315" s="94" t="s">
        <v>9366</v>
      </c>
      <c r="C5315" s="94" t="s">
        <v>17151</v>
      </c>
      <c r="D5315" s="32" t="s">
        <v>18719</v>
      </c>
      <c r="E5315" s="107">
        <v>28.266666666666666</v>
      </c>
      <c r="F5315" s="27" t="s">
        <v>9</v>
      </c>
      <c r="G5315" s="94" t="s">
        <v>15</v>
      </c>
      <c r="H5315" s="32" t="s">
        <v>25030</v>
      </c>
    </row>
    <row r="5316" spans="1:8" ht="17.25" customHeight="1">
      <c r="A5316" s="68" t="s">
        <v>13</v>
      </c>
      <c r="B5316" s="94" t="s">
        <v>9366</v>
      </c>
      <c r="C5316" s="94" t="s">
        <v>17151</v>
      </c>
      <c r="D5316" s="32" t="s">
        <v>18720</v>
      </c>
      <c r="E5316" s="107">
        <v>31.05</v>
      </c>
      <c r="F5316" s="27" t="s">
        <v>9</v>
      </c>
      <c r="G5316" s="94" t="s">
        <v>15</v>
      </c>
      <c r="H5316" s="32" t="s">
        <v>25031</v>
      </c>
    </row>
    <row r="5317" spans="1:8" ht="17.25" customHeight="1">
      <c r="A5317" s="68" t="s">
        <v>13</v>
      </c>
      <c r="B5317" s="94" t="s">
        <v>9366</v>
      </c>
      <c r="C5317" s="94" t="s">
        <v>17151</v>
      </c>
      <c r="D5317" s="32" t="s">
        <v>18721</v>
      </c>
      <c r="E5317" s="107">
        <v>31.983333333333334</v>
      </c>
      <c r="F5317" s="27" t="s">
        <v>9</v>
      </c>
      <c r="G5317" s="94" t="s">
        <v>15</v>
      </c>
      <c r="H5317" s="32" t="s">
        <v>25032</v>
      </c>
    </row>
    <row r="5318" spans="1:8" ht="17.25" customHeight="1">
      <c r="A5318" s="68" t="s">
        <v>13</v>
      </c>
      <c r="B5318" s="94" t="s">
        <v>9366</v>
      </c>
      <c r="C5318" s="94" t="s">
        <v>17151</v>
      </c>
      <c r="D5318" s="32" t="s">
        <v>18722</v>
      </c>
      <c r="E5318" s="107">
        <v>28.333333333333332</v>
      </c>
      <c r="F5318" s="27" t="s">
        <v>9</v>
      </c>
      <c r="G5318" s="94" t="s">
        <v>15</v>
      </c>
      <c r="H5318" s="32" t="s">
        <v>25033</v>
      </c>
    </row>
    <row r="5319" spans="1:8" ht="17.25" customHeight="1">
      <c r="A5319" s="68" t="s">
        <v>13</v>
      </c>
      <c r="B5319" s="94" t="s">
        <v>9366</v>
      </c>
      <c r="C5319" s="94" t="s">
        <v>17152</v>
      </c>
      <c r="D5319" s="32" t="s">
        <v>18723</v>
      </c>
      <c r="E5319" s="107">
        <v>21.416666666666668</v>
      </c>
      <c r="F5319" s="27" t="s">
        <v>9</v>
      </c>
      <c r="G5319" s="94" t="s">
        <v>15</v>
      </c>
      <c r="H5319" s="32" t="s">
        <v>25034</v>
      </c>
    </row>
    <row r="5320" spans="1:8" ht="17.25" customHeight="1">
      <c r="A5320" s="68" t="s">
        <v>13</v>
      </c>
      <c r="B5320" s="94" t="s">
        <v>9366</v>
      </c>
      <c r="C5320" s="94" t="s">
        <v>17152</v>
      </c>
      <c r="D5320" s="32" t="s">
        <v>18724</v>
      </c>
      <c r="E5320" s="107">
        <v>21.55</v>
      </c>
      <c r="F5320" s="27" t="s">
        <v>9</v>
      </c>
      <c r="G5320" s="94" t="s">
        <v>15</v>
      </c>
      <c r="H5320" s="32" t="s">
        <v>25035</v>
      </c>
    </row>
    <row r="5321" spans="1:8" ht="17.25" customHeight="1">
      <c r="A5321" s="68" t="s">
        <v>13</v>
      </c>
      <c r="B5321" s="94" t="s">
        <v>9366</v>
      </c>
      <c r="C5321" s="94" t="s">
        <v>17152</v>
      </c>
      <c r="D5321" s="32" t="s">
        <v>18725</v>
      </c>
      <c r="E5321" s="107">
        <v>21.066666666666666</v>
      </c>
      <c r="F5321" s="27" t="s">
        <v>9</v>
      </c>
      <c r="G5321" s="94" t="s">
        <v>15</v>
      </c>
      <c r="H5321" s="32" t="s">
        <v>25036</v>
      </c>
    </row>
    <row r="5322" spans="1:8" ht="17.25" customHeight="1">
      <c r="A5322" s="68" t="s">
        <v>13</v>
      </c>
      <c r="B5322" s="94" t="s">
        <v>9366</v>
      </c>
      <c r="C5322" s="94" t="s">
        <v>17152</v>
      </c>
      <c r="D5322" s="32" t="s">
        <v>18726</v>
      </c>
      <c r="E5322" s="107">
        <v>20.683333333333334</v>
      </c>
      <c r="F5322" s="27" t="s">
        <v>9</v>
      </c>
      <c r="G5322" s="94" t="s">
        <v>15</v>
      </c>
      <c r="H5322" s="32" t="s">
        <v>25037</v>
      </c>
    </row>
    <row r="5323" spans="1:8" ht="17.25" customHeight="1">
      <c r="A5323" s="68" t="s">
        <v>13</v>
      </c>
      <c r="B5323" s="94" t="s">
        <v>9366</v>
      </c>
      <c r="C5323" s="94" t="s">
        <v>17152</v>
      </c>
      <c r="D5323" s="32" t="s">
        <v>18727</v>
      </c>
      <c r="E5323" s="107">
        <v>21.433333333333334</v>
      </c>
      <c r="F5323" s="27" t="s">
        <v>9</v>
      </c>
      <c r="G5323" s="94" t="s">
        <v>15</v>
      </c>
      <c r="H5323" s="32" t="s">
        <v>25038</v>
      </c>
    </row>
    <row r="5324" spans="1:8" ht="17.25" customHeight="1">
      <c r="A5324" s="68" t="s">
        <v>13</v>
      </c>
      <c r="B5324" s="94" t="s">
        <v>9366</v>
      </c>
      <c r="C5324" s="94" t="s">
        <v>17152</v>
      </c>
      <c r="D5324" s="32" t="s">
        <v>18728</v>
      </c>
      <c r="E5324" s="107">
        <v>21.433333333333334</v>
      </c>
      <c r="F5324" s="27" t="s">
        <v>9</v>
      </c>
      <c r="G5324" s="94" t="s">
        <v>15</v>
      </c>
      <c r="H5324" s="32" t="s">
        <v>25039</v>
      </c>
    </row>
    <row r="5325" spans="1:8" ht="17.25" customHeight="1">
      <c r="A5325" s="68" t="s">
        <v>13</v>
      </c>
      <c r="B5325" s="94" t="s">
        <v>9366</v>
      </c>
      <c r="C5325" s="94" t="s">
        <v>17152</v>
      </c>
      <c r="D5325" s="32" t="s">
        <v>18729</v>
      </c>
      <c r="E5325" s="107">
        <v>21.683333333333334</v>
      </c>
      <c r="F5325" s="27" t="s">
        <v>9</v>
      </c>
      <c r="G5325" s="94" t="s">
        <v>15</v>
      </c>
      <c r="H5325" s="32" t="s">
        <v>25040</v>
      </c>
    </row>
    <row r="5326" spans="1:8" ht="17.25" customHeight="1">
      <c r="A5326" s="68" t="s">
        <v>13</v>
      </c>
      <c r="B5326" s="94" t="s">
        <v>9366</v>
      </c>
      <c r="C5326" s="94" t="s">
        <v>17152</v>
      </c>
      <c r="D5326" s="32" t="s">
        <v>18730</v>
      </c>
      <c r="E5326" s="107">
        <v>23.233333333333334</v>
      </c>
      <c r="F5326" s="27" t="s">
        <v>9</v>
      </c>
      <c r="G5326" s="94" t="s">
        <v>15</v>
      </c>
      <c r="H5326" s="32" t="s">
        <v>25041</v>
      </c>
    </row>
    <row r="5327" spans="1:8" ht="17.25" customHeight="1">
      <c r="A5327" s="68" t="s">
        <v>13</v>
      </c>
      <c r="B5327" s="94" t="s">
        <v>9366</v>
      </c>
      <c r="C5327" s="94" t="s">
        <v>17153</v>
      </c>
      <c r="D5327" s="32" t="s">
        <v>18731</v>
      </c>
      <c r="E5327" s="107">
        <v>23.3</v>
      </c>
      <c r="F5327" s="27" t="s">
        <v>9</v>
      </c>
      <c r="G5327" s="94" t="s">
        <v>15</v>
      </c>
      <c r="H5327" s="32" t="s">
        <v>25042</v>
      </c>
    </row>
    <row r="5328" spans="1:8" ht="17.25" customHeight="1">
      <c r="A5328" s="68" t="s">
        <v>13</v>
      </c>
      <c r="B5328" s="94" t="s">
        <v>9366</v>
      </c>
      <c r="C5328" s="94" t="s">
        <v>17153</v>
      </c>
      <c r="D5328" s="32" t="s">
        <v>18732</v>
      </c>
      <c r="E5328" s="107">
        <v>22.066666666666666</v>
      </c>
      <c r="F5328" s="27" t="s">
        <v>9</v>
      </c>
      <c r="G5328" s="94" t="s">
        <v>15</v>
      </c>
      <c r="H5328" s="32" t="s">
        <v>25043</v>
      </c>
    </row>
    <row r="5329" spans="1:8" ht="17.25" customHeight="1">
      <c r="A5329" s="68" t="s">
        <v>13</v>
      </c>
      <c r="B5329" s="94" t="s">
        <v>9366</v>
      </c>
      <c r="C5329" s="94" t="s">
        <v>17153</v>
      </c>
      <c r="D5329" s="32" t="s">
        <v>18733</v>
      </c>
      <c r="E5329" s="107">
        <v>19.05</v>
      </c>
      <c r="F5329" s="27" t="s">
        <v>9</v>
      </c>
      <c r="G5329" s="94" t="s">
        <v>15</v>
      </c>
      <c r="H5329" s="32" t="s">
        <v>25044</v>
      </c>
    </row>
    <row r="5330" spans="1:8" ht="17.25" customHeight="1">
      <c r="A5330" s="68" t="s">
        <v>13</v>
      </c>
      <c r="B5330" s="94" t="s">
        <v>9366</v>
      </c>
      <c r="C5330" s="94" t="s">
        <v>17153</v>
      </c>
      <c r="D5330" s="32" t="s">
        <v>18734</v>
      </c>
      <c r="E5330" s="107">
        <v>20.416666666666668</v>
      </c>
      <c r="F5330" s="27" t="s">
        <v>9</v>
      </c>
      <c r="G5330" s="94" t="s">
        <v>15</v>
      </c>
      <c r="H5330" s="32" t="s">
        <v>25045</v>
      </c>
    </row>
    <row r="5331" spans="1:8" ht="17.25" customHeight="1">
      <c r="A5331" s="68" t="s">
        <v>13</v>
      </c>
      <c r="B5331" s="94" t="s">
        <v>9366</v>
      </c>
      <c r="C5331" s="94" t="s">
        <v>17153</v>
      </c>
      <c r="D5331" s="32" t="s">
        <v>18735</v>
      </c>
      <c r="E5331" s="107">
        <v>21.066666666666666</v>
      </c>
      <c r="F5331" s="27" t="s">
        <v>9</v>
      </c>
      <c r="G5331" s="94" t="s">
        <v>15</v>
      </c>
      <c r="H5331" s="32" t="s">
        <v>25046</v>
      </c>
    </row>
    <row r="5332" spans="1:8" ht="17.25" customHeight="1">
      <c r="A5332" s="68" t="s">
        <v>13</v>
      </c>
      <c r="B5332" s="94" t="s">
        <v>9366</v>
      </c>
      <c r="C5332" s="94" t="s">
        <v>17153</v>
      </c>
      <c r="D5332" s="32" t="s">
        <v>18736</v>
      </c>
      <c r="E5332" s="107">
        <v>20.116666666666667</v>
      </c>
      <c r="F5332" s="27" t="s">
        <v>9</v>
      </c>
      <c r="G5332" s="94" t="s">
        <v>15</v>
      </c>
      <c r="H5332" s="32" t="s">
        <v>25047</v>
      </c>
    </row>
    <row r="5333" spans="1:8" ht="17.25" customHeight="1">
      <c r="A5333" s="68" t="s">
        <v>13</v>
      </c>
      <c r="B5333" s="94" t="s">
        <v>9366</v>
      </c>
      <c r="C5333" s="94" t="s">
        <v>17153</v>
      </c>
      <c r="D5333" s="32" t="s">
        <v>18737</v>
      </c>
      <c r="E5333" s="107">
        <v>21.866666666666667</v>
      </c>
      <c r="F5333" s="27" t="s">
        <v>9</v>
      </c>
      <c r="G5333" s="94" t="s">
        <v>15</v>
      </c>
      <c r="H5333" s="32" t="s">
        <v>25048</v>
      </c>
    </row>
    <row r="5334" spans="1:8" ht="17.25" customHeight="1">
      <c r="A5334" s="68" t="s">
        <v>13</v>
      </c>
      <c r="B5334" s="94" t="s">
        <v>9366</v>
      </c>
      <c r="C5334" s="94" t="s">
        <v>17153</v>
      </c>
      <c r="D5334" s="32" t="s">
        <v>18738</v>
      </c>
      <c r="E5334" s="107">
        <v>23.866666666666667</v>
      </c>
      <c r="F5334" s="27" t="s">
        <v>9</v>
      </c>
      <c r="G5334" s="94" t="s">
        <v>15</v>
      </c>
      <c r="H5334" s="32" t="s">
        <v>25049</v>
      </c>
    </row>
    <row r="5335" spans="1:8" ht="17.25" customHeight="1">
      <c r="A5335" s="68" t="s">
        <v>22</v>
      </c>
      <c r="B5335" s="94" t="s">
        <v>9357</v>
      </c>
      <c r="C5335" s="94" t="s">
        <v>17154</v>
      </c>
      <c r="D5335" s="32" t="s">
        <v>18739</v>
      </c>
      <c r="E5335" s="107">
        <v>36.916666666666664</v>
      </c>
      <c r="F5335" s="27" t="s">
        <v>9</v>
      </c>
      <c r="G5335" s="94" t="s">
        <v>15</v>
      </c>
      <c r="H5335" s="32" t="s">
        <v>25050</v>
      </c>
    </row>
    <row r="5336" spans="1:8" ht="17.25" customHeight="1">
      <c r="A5336" s="68" t="s">
        <v>22</v>
      </c>
      <c r="B5336" s="94" t="s">
        <v>9357</v>
      </c>
      <c r="C5336" s="94" t="s">
        <v>17154</v>
      </c>
      <c r="D5336" s="32" t="s">
        <v>18740</v>
      </c>
      <c r="E5336" s="107">
        <v>48.55</v>
      </c>
      <c r="F5336" s="27" t="s">
        <v>9</v>
      </c>
      <c r="G5336" s="94" t="s">
        <v>15</v>
      </c>
      <c r="H5336" s="32" t="s">
        <v>25051</v>
      </c>
    </row>
    <row r="5337" spans="1:8" ht="17.25" customHeight="1">
      <c r="A5337" s="68" t="s">
        <v>22</v>
      </c>
      <c r="B5337" s="94" t="s">
        <v>9357</v>
      </c>
      <c r="C5337" s="94" t="s">
        <v>17154</v>
      </c>
      <c r="D5337" s="32" t="s">
        <v>18741</v>
      </c>
      <c r="E5337" s="107">
        <v>39.133333333333333</v>
      </c>
      <c r="F5337" s="27" t="s">
        <v>9</v>
      </c>
      <c r="G5337" s="94" t="s">
        <v>15</v>
      </c>
      <c r="H5337" s="32" t="s">
        <v>25052</v>
      </c>
    </row>
    <row r="5338" spans="1:8" ht="17.25" customHeight="1">
      <c r="A5338" s="68" t="s">
        <v>22</v>
      </c>
      <c r="B5338" s="94" t="s">
        <v>9357</v>
      </c>
      <c r="C5338" s="94" t="s">
        <v>17154</v>
      </c>
      <c r="D5338" s="32" t="s">
        <v>18742</v>
      </c>
      <c r="E5338" s="107">
        <v>39.133333333333333</v>
      </c>
      <c r="F5338" s="27" t="s">
        <v>9</v>
      </c>
      <c r="G5338" s="94" t="s">
        <v>15</v>
      </c>
      <c r="H5338" s="32" t="s">
        <v>25053</v>
      </c>
    </row>
    <row r="5339" spans="1:8" ht="17.25" customHeight="1">
      <c r="A5339" s="68" t="s">
        <v>22</v>
      </c>
      <c r="B5339" s="94" t="s">
        <v>9357</v>
      </c>
      <c r="C5339" s="94" t="s">
        <v>17154</v>
      </c>
      <c r="D5339" s="32" t="s">
        <v>18743</v>
      </c>
      <c r="E5339" s="107">
        <v>38.950000000000003</v>
      </c>
      <c r="F5339" s="27" t="s">
        <v>9</v>
      </c>
      <c r="G5339" s="94" t="s">
        <v>15</v>
      </c>
      <c r="H5339" s="32" t="s">
        <v>25054</v>
      </c>
    </row>
    <row r="5340" spans="1:8" ht="17.25" customHeight="1">
      <c r="A5340" s="68" t="s">
        <v>22</v>
      </c>
      <c r="B5340" s="94" t="s">
        <v>9357</v>
      </c>
      <c r="C5340" s="94" t="s">
        <v>17154</v>
      </c>
      <c r="D5340" s="32" t="s">
        <v>18744</v>
      </c>
      <c r="E5340" s="107">
        <v>40.18333333333333</v>
      </c>
      <c r="F5340" s="27" t="s">
        <v>9</v>
      </c>
      <c r="G5340" s="94" t="s">
        <v>15</v>
      </c>
      <c r="H5340" s="32" t="s">
        <v>25055</v>
      </c>
    </row>
    <row r="5341" spans="1:8" ht="17.25" customHeight="1">
      <c r="A5341" s="68" t="s">
        <v>22</v>
      </c>
      <c r="B5341" s="94" t="s">
        <v>9357</v>
      </c>
      <c r="C5341" s="94" t="s">
        <v>17154</v>
      </c>
      <c r="D5341" s="32" t="s">
        <v>18745</v>
      </c>
      <c r="E5341" s="107">
        <v>41.866666666666667</v>
      </c>
      <c r="F5341" s="27" t="s">
        <v>9</v>
      </c>
      <c r="G5341" s="94" t="s">
        <v>15</v>
      </c>
      <c r="H5341" s="32" t="s">
        <v>25056</v>
      </c>
    </row>
    <row r="5342" spans="1:8" ht="17.25" customHeight="1">
      <c r="A5342" s="68" t="s">
        <v>22</v>
      </c>
      <c r="B5342" s="94" t="s">
        <v>9357</v>
      </c>
      <c r="C5342" s="94" t="s">
        <v>17154</v>
      </c>
      <c r="D5342" s="32" t="s">
        <v>18746</v>
      </c>
      <c r="E5342" s="107">
        <v>42.56666666666667</v>
      </c>
      <c r="F5342" s="27" t="s">
        <v>9</v>
      </c>
      <c r="G5342" s="94" t="s">
        <v>15</v>
      </c>
      <c r="H5342" s="32" t="s">
        <v>25057</v>
      </c>
    </row>
    <row r="5343" spans="1:8" ht="17.25" customHeight="1">
      <c r="A5343" s="68" t="s">
        <v>22</v>
      </c>
      <c r="B5343" s="94" t="s">
        <v>9364</v>
      </c>
      <c r="C5343" s="94" t="s">
        <v>9399</v>
      </c>
      <c r="D5343" s="32" t="s">
        <v>18747</v>
      </c>
      <c r="E5343" s="107">
        <v>44</v>
      </c>
      <c r="F5343" s="27" t="s">
        <v>9</v>
      </c>
      <c r="G5343" s="94" t="s">
        <v>15</v>
      </c>
      <c r="H5343" s="32" t="s">
        <v>25058</v>
      </c>
    </row>
    <row r="5344" spans="1:8" ht="17.25" customHeight="1">
      <c r="A5344" s="68" t="s">
        <v>22</v>
      </c>
      <c r="B5344" s="94" t="s">
        <v>9364</v>
      </c>
      <c r="C5344" s="94" t="s">
        <v>9399</v>
      </c>
      <c r="D5344" s="32" t="s">
        <v>18748</v>
      </c>
      <c r="E5344" s="107">
        <v>52.15</v>
      </c>
      <c r="F5344" s="27" t="s">
        <v>9</v>
      </c>
      <c r="G5344" s="94" t="s">
        <v>15</v>
      </c>
      <c r="H5344" s="32" t="s">
        <v>25059</v>
      </c>
    </row>
    <row r="5345" spans="1:8" ht="17.25" customHeight="1">
      <c r="A5345" s="68" t="s">
        <v>22</v>
      </c>
      <c r="B5345" s="94" t="s">
        <v>9364</v>
      </c>
      <c r="C5345" s="94" t="s">
        <v>9399</v>
      </c>
      <c r="D5345" s="32" t="s">
        <v>18749</v>
      </c>
      <c r="E5345" s="107">
        <v>46.966666666666669</v>
      </c>
      <c r="F5345" s="27" t="s">
        <v>9</v>
      </c>
      <c r="G5345" s="94" t="s">
        <v>15</v>
      </c>
      <c r="H5345" s="32" t="s">
        <v>25060</v>
      </c>
    </row>
    <row r="5346" spans="1:8" ht="17.25" customHeight="1">
      <c r="A5346" s="68" t="s">
        <v>22</v>
      </c>
      <c r="B5346" s="94" t="s">
        <v>9364</v>
      </c>
      <c r="C5346" s="94" t="s">
        <v>9399</v>
      </c>
      <c r="D5346" s="32" t="s">
        <v>18750</v>
      </c>
      <c r="E5346" s="107">
        <v>37.6</v>
      </c>
      <c r="F5346" s="27" t="s">
        <v>9</v>
      </c>
      <c r="G5346" s="94" t="s">
        <v>15</v>
      </c>
      <c r="H5346" s="32" t="s">
        <v>25061</v>
      </c>
    </row>
    <row r="5347" spans="1:8" ht="17.25" customHeight="1">
      <c r="A5347" s="68" t="s">
        <v>22</v>
      </c>
      <c r="B5347" s="94" t="s">
        <v>9364</v>
      </c>
      <c r="C5347" s="94" t="s">
        <v>9399</v>
      </c>
      <c r="D5347" s="32" t="s">
        <v>18751</v>
      </c>
      <c r="E5347" s="107">
        <v>45.766666666666666</v>
      </c>
      <c r="F5347" s="27" t="s">
        <v>9</v>
      </c>
      <c r="G5347" s="94" t="s">
        <v>15</v>
      </c>
      <c r="H5347" s="32" t="s">
        <v>25062</v>
      </c>
    </row>
    <row r="5348" spans="1:8" ht="17.25" customHeight="1">
      <c r="A5348" s="68" t="s">
        <v>22</v>
      </c>
      <c r="B5348" s="94" t="s">
        <v>9364</v>
      </c>
      <c r="C5348" s="94" t="s">
        <v>9399</v>
      </c>
      <c r="D5348" s="32" t="s">
        <v>18752</v>
      </c>
      <c r="E5348" s="107">
        <v>47.483333333333334</v>
      </c>
      <c r="F5348" s="27" t="s">
        <v>9</v>
      </c>
      <c r="G5348" s="94" t="s">
        <v>15</v>
      </c>
      <c r="H5348" s="32" t="s">
        <v>25063</v>
      </c>
    </row>
    <row r="5349" spans="1:8" ht="17.25" customHeight="1">
      <c r="A5349" s="68" t="s">
        <v>22</v>
      </c>
      <c r="B5349" s="94" t="s">
        <v>9364</v>
      </c>
      <c r="C5349" s="94" t="s">
        <v>9399</v>
      </c>
      <c r="D5349" s="32" t="s">
        <v>18753</v>
      </c>
      <c r="E5349" s="107">
        <v>60.983333333333334</v>
      </c>
      <c r="F5349" s="27" t="s">
        <v>9</v>
      </c>
      <c r="G5349" s="94" t="s">
        <v>15</v>
      </c>
      <c r="H5349" s="32" t="s">
        <v>25064</v>
      </c>
    </row>
    <row r="5350" spans="1:8" ht="17.25" customHeight="1">
      <c r="A5350" s="68" t="s">
        <v>22</v>
      </c>
      <c r="B5350" s="94" t="s">
        <v>9364</v>
      </c>
      <c r="C5350" s="94" t="s">
        <v>9399</v>
      </c>
      <c r="D5350" s="32" t="s">
        <v>18754</v>
      </c>
      <c r="E5350" s="107">
        <v>42.6</v>
      </c>
      <c r="F5350" s="27" t="s">
        <v>9</v>
      </c>
      <c r="G5350" s="94" t="s">
        <v>15</v>
      </c>
      <c r="H5350" s="32" t="s">
        <v>25065</v>
      </c>
    </row>
    <row r="5351" spans="1:8" ht="17.25" customHeight="1">
      <c r="A5351" s="68" t="s">
        <v>22</v>
      </c>
      <c r="B5351" s="94" t="s">
        <v>9364</v>
      </c>
      <c r="C5351" s="94" t="s">
        <v>9399</v>
      </c>
      <c r="D5351" s="32" t="s">
        <v>18755</v>
      </c>
      <c r="E5351" s="107">
        <v>45.45</v>
      </c>
      <c r="F5351" s="27" t="s">
        <v>9</v>
      </c>
      <c r="G5351" s="94" t="s">
        <v>15</v>
      </c>
      <c r="H5351" s="32" t="s">
        <v>25066</v>
      </c>
    </row>
    <row r="5352" spans="1:8" ht="17.25" customHeight="1">
      <c r="A5352" s="68" t="s">
        <v>22</v>
      </c>
      <c r="B5352" s="94" t="s">
        <v>9364</v>
      </c>
      <c r="C5352" s="94" t="s">
        <v>9399</v>
      </c>
      <c r="D5352" s="32" t="s">
        <v>18756</v>
      </c>
      <c r="E5352" s="107">
        <v>50.783333333333331</v>
      </c>
      <c r="F5352" s="27" t="s">
        <v>9</v>
      </c>
      <c r="G5352" s="94" t="s">
        <v>15</v>
      </c>
      <c r="H5352" s="32" t="s">
        <v>25067</v>
      </c>
    </row>
    <row r="5353" spans="1:8" ht="17.25" customHeight="1">
      <c r="A5353" s="68" t="s">
        <v>22</v>
      </c>
      <c r="B5353" s="94" t="s">
        <v>9364</v>
      </c>
      <c r="C5353" s="94" t="s">
        <v>9399</v>
      </c>
      <c r="D5353" s="32" t="s">
        <v>18757</v>
      </c>
      <c r="E5353" s="107">
        <v>54.216666666666669</v>
      </c>
      <c r="F5353" s="27" t="s">
        <v>9</v>
      </c>
      <c r="G5353" s="94" t="s">
        <v>15</v>
      </c>
      <c r="H5353" s="32" t="s">
        <v>25068</v>
      </c>
    </row>
    <row r="5354" spans="1:8" ht="17.25" customHeight="1">
      <c r="A5354" s="68" t="s">
        <v>22</v>
      </c>
      <c r="B5354" s="94" t="s">
        <v>9364</v>
      </c>
      <c r="C5354" s="94" t="s">
        <v>9399</v>
      </c>
      <c r="D5354" s="32" t="s">
        <v>18758</v>
      </c>
      <c r="E5354" s="107">
        <v>35.966666666666669</v>
      </c>
      <c r="F5354" s="27" t="s">
        <v>9</v>
      </c>
      <c r="G5354" s="94" t="s">
        <v>15</v>
      </c>
      <c r="H5354" s="32" t="s">
        <v>25069</v>
      </c>
    </row>
    <row r="5355" spans="1:8" ht="17.25" customHeight="1">
      <c r="A5355" s="68" t="s">
        <v>22</v>
      </c>
      <c r="B5355" s="94" t="s">
        <v>9364</v>
      </c>
      <c r="C5355" s="94" t="s">
        <v>9399</v>
      </c>
      <c r="D5355" s="32" t="s">
        <v>18759</v>
      </c>
      <c r="E5355" s="107">
        <v>36.93333333333333</v>
      </c>
      <c r="F5355" s="27" t="s">
        <v>9</v>
      </c>
      <c r="G5355" s="94" t="s">
        <v>15</v>
      </c>
      <c r="H5355" s="32" t="s">
        <v>25070</v>
      </c>
    </row>
    <row r="5356" spans="1:8" ht="17.25" customHeight="1">
      <c r="A5356" s="68" t="s">
        <v>22</v>
      </c>
      <c r="B5356" s="94" t="s">
        <v>9364</v>
      </c>
      <c r="C5356" s="94" t="s">
        <v>9399</v>
      </c>
      <c r="D5356" s="32" t="s">
        <v>18760</v>
      </c>
      <c r="E5356" s="107">
        <v>45.05</v>
      </c>
      <c r="F5356" s="27" t="s">
        <v>9</v>
      </c>
      <c r="G5356" s="94" t="s">
        <v>15</v>
      </c>
      <c r="H5356" s="32" t="s">
        <v>25071</v>
      </c>
    </row>
    <row r="5357" spans="1:8" ht="17.25" customHeight="1">
      <c r="A5357" s="68" t="s">
        <v>22</v>
      </c>
      <c r="B5357" s="94" t="s">
        <v>9364</v>
      </c>
      <c r="C5357" s="94" t="s">
        <v>9399</v>
      </c>
      <c r="D5357" s="32" t="s">
        <v>18761</v>
      </c>
      <c r="E5357" s="107">
        <v>50.4</v>
      </c>
      <c r="F5357" s="27" t="s">
        <v>9</v>
      </c>
      <c r="G5357" s="94" t="s">
        <v>15</v>
      </c>
      <c r="H5357" s="32" t="s">
        <v>25072</v>
      </c>
    </row>
    <row r="5358" spans="1:8" ht="17.25" customHeight="1">
      <c r="A5358" s="68" t="s">
        <v>22</v>
      </c>
      <c r="B5358" s="94" t="s">
        <v>9364</v>
      </c>
      <c r="C5358" s="94" t="s">
        <v>9399</v>
      </c>
      <c r="D5358" s="32" t="s">
        <v>18762</v>
      </c>
      <c r="E5358" s="107">
        <v>41.966666666666669</v>
      </c>
      <c r="F5358" s="27" t="s">
        <v>9</v>
      </c>
      <c r="G5358" s="94" t="s">
        <v>15</v>
      </c>
      <c r="H5358" s="32" t="s">
        <v>25073</v>
      </c>
    </row>
    <row r="5359" spans="1:8" ht="17.25" customHeight="1">
      <c r="A5359" s="68" t="s">
        <v>13</v>
      </c>
      <c r="B5359" s="94" t="s">
        <v>9348</v>
      </c>
      <c r="C5359" s="94" t="s">
        <v>17155</v>
      </c>
      <c r="D5359" s="32" t="s">
        <v>18763</v>
      </c>
      <c r="E5359" s="107">
        <v>56.916666666666664</v>
      </c>
      <c r="F5359" s="27" t="s">
        <v>9</v>
      </c>
      <c r="G5359" s="94" t="s">
        <v>15</v>
      </c>
      <c r="H5359" s="32" t="s">
        <v>25074</v>
      </c>
    </row>
    <row r="5360" spans="1:8" ht="17.25" customHeight="1">
      <c r="A5360" s="68" t="s">
        <v>13</v>
      </c>
      <c r="B5360" s="94" t="s">
        <v>9348</v>
      </c>
      <c r="C5360" s="94" t="s">
        <v>17155</v>
      </c>
      <c r="D5360" s="32" t="s">
        <v>18764</v>
      </c>
      <c r="E5360" s="107">
        <v>50.116666666666667</v>
      </c>
      <c r="F5360" s="27" t="s">
        <v>9</v>
      </c>
      <c r="G5360" s="94" t="s">
        <v>15</v>
      </c>
      <c r="H5360" s="32" t="s">
        <v>25075</v>
      </c>
    </row>
    <row r="5361" spans="1:8" ht="17.25" customHeight="1">
      <c r="A5361" s="68" t="s">
        <v>13</v>
      </c>
      <c r="B5361" s="94" t="s">
        <v>9348</v>
      </c>
      <c r="C5361" s="94" t="s">
        <v>17155</v>
      </c>
      <c r="D5361" s="32" t="s">
        <v>18765</v>
      </c>
      <c r="E5361" s="107">
        <v>52.3</v>
      </c>
      <c r="F5361" s="27" t="s">
        <v>9</v>
      </c>
      <c r="G5361" s="94" t="s">
        <v>15</v>
      </c>
      <c r="H5361" s="32" t="s">
        <v>25076</v>
      </c>
    </row>
    <row r="5362" spans="1:8" ht="17.25" customHeight="1">
      <c r="A5362" s="68" t="s">
        <v>13</v>
      </c>
      <c r="B5362" s="94" t="s">
        <v>9348</v>
      </c>
      <c r="C5362" s="94" t="s">
        <v>17155</v>
      </c>
      <c r="D5362" s="32" t="s">
        <v>18766</v>
      </c>
      <c r="E5362" s="107">
        <v>50.56666666666667</v>
      </c>
      <c r="F5362" s="27" t="s">
        <v>9</v>
      </c>
      <c r="G5362" s="94" t="s">
        <v>15</v>
      </c>
      <c r="H5362" s="32" t="s">
        <v>25077</v>
      </c>
    </row>
    <row r="5363" spans="1:8" ht="17.25" customHeight="1">
      <c r="A5363" s="68" t="s">
        <v>13</v>
      </c>
      <c r="B5363" s="94" t="s">
        <v>9348</v>
      </c>
      <c r="C5363" s="94" t="s">
        <v>17155</v>
      </c>
      <c r="D5363" s="32" t="s">
        <v>18767</v>
      </c>
      <c r="E5363" s="107">
        <v>47.31666666666667</v>
      </c>
      <c r="F5363" s="27" t="s">
        <v>9</v>
      </c>
      <c r="G5363" s="94" t="s">
        <v>15</v>
      </c>
      <c r="H5363" s="32" t="s">
        <v>25078</v>
      </c>
    </row>
    <row r="5364" spans="1:8" ht="17.25" customHeight="1">
      <c r="A5364" s="68" t="s">
        <v>13</v>
      </c>
      <c r="B5364" s="94" t="s">
        <v>9348</v>
      </c>
      <c r="C5364" s="94" t="s">
        <v>17155</v>
      </c>
      <c r="D5364" s="32" t="s">
        <v>18768</v>
      </c>
      <c r="E5364" s="107">
        <v>47.1</v>
      </c>
      <c r="F5364" s="27" t="s">
        <v>9</v>
      </c>
      <c r="G5364" s="94" t="s">
        <v>15</v>
      </c>
      <c r="H5364" s="32" t="s">
        <v>25079</v>
      </c>
    </row>
    <row r="5365" spans="1:8" ht="17.25" customHeight="1">
      <c r="A5365" s="68" t="s">
        <v>13</v>
      </c>
      <c r="B5365" s="94" t="s">
        <v>9348</v>
      </c>
      <c r="C5365" s="94" t="s">
        <v>17155</v>
      </c>
      <c r="D5365" s="32" t="s">
        <v>18769</v>
      </c>
      <c r="E5365" s="107">
        <v>48.95</v>
      </c>
      <c r="F5365" s="27" t="s">
        <v>9</v>
      </c>
      <c r="G5365" s="94" t="s">
        <v>15</v>
      </c>
      <c r="H5365" s="32" t="s">
        <v>25080</v>
      </c>
    </row>
    <row r="5366" spans="1:8" ht="17.25" customHeight="1">
      <c r="A5366" s="68" t="s">
        <v>13</v>
      </c>
      <c r="B5366" s="94" t="s">
        <v>9348</v>
      </c>
      <c r="C5366" s="94" t="s">
        <v>17155</v>
      </c>
      <c r="D5366" s="32" t="s">
        <v>18770</v>
      </c>
      <c r="E5366" s="107">
        <v>58.35</v>
      </c>
      <c r="F5366" s="27" t="s">
        <v>9</v>
      </c>
      <c r="G5366" s="94" t="s">
        <v>15</v>
      </c>
      <c r="H5366" s="32" t="s">
        <v>25081</v>
      </c>
    </row>
    <row r="5367" spans="1:8" ht="17.25" customHeight="1">
      <c r="A5367" s="68" t="s">
        <v>13</v>
      </c>
      <c r="B5367" s="94" t="s">
        <v>9348</v>
      </c>
      <c r="C5367" s="94" t="s">
        <v>17155</v>
      </c>
      <c r="D5367" s="32" t="s">
        <v>18771</v>
      </c>
      <c r="E5367" s="107">
        <v>53.81666666666667</v>
      </c>
      <c r="F5367" s="27" t="s">
        <v>9</v>
      </c>
      <c r="G5367" s="94" t="s">
        <v>15</v>
      </c>
      <c r="H5367" s="32" t="s">
        <v>25082</v>
      </c>
    </row>
    <row r="5368" spans="1:8" ht="17.25" customHeight="1">
      <c r="A5368" s="68" t="s">
        <v>13</v>
      </c>
      <c r="B5368" s="94" t="s">
        <v>9348</v>
      </c>
      <c r="C5368" s="94" t="s">
        <v>17155</v>
      </c>
      <c r="D5368" s="32" t="s">
        <v>18772</v>
      </c>
      <c r="E5368" s="107">
        <v>45.56666666666667</v>
      </c>
      <c r="F5368" s="27" t="s">
        <v>9</v>
      </c>
      <c r="G5368" s="94" t="s">
        <v>15</v>
      </c>
      <c r="H5368" s="32" t="s">
        <v>25083</v>
      </c>
    </row>
    <row r="5369" spans="1:8" ht="17.25" customHeight="1">
      <c r="A5369" s="68" t="s">
        <v>13</v>
      </c>
      <c r="B5369" s="94" t="s">
        <v>9348</v>
      </c>
      <c r="C5369" s="94" t="s">
        <v>17155</v>
      </c>
      <c r="D5369" s="32" t="s">
        <v>18773</v>
      </c>
      <c r="E5369" s="107">
        <v>55.583333333333336</v>
      </c>
      <c r="F5369" s="27" t="s">
        <v>9</v>
      </c>
      <c r="G5369" s="94" t="s">
        <v>15</v>
      </c>
      <c r="H5369" s="32" t="s">
        <v>25084</v>
      </c>
    </row>
    <row r="5370" spans="1:8" ht="17.25" customHeight="1">
      <c r="A5370" s="68" t="s">
        <v>13</v>
      </c>
      <c r="B5370" s="94" t="s">
        <v>9348</v>
      </c>
      <c r="C5370" s="94" t="s">
        <v>17155</v>
      </c>
      <c r="D5370" s="32" t="s">
        <v>18774</v>
      </c>
      <c r="E5370" s="107">
        <v>51.733333333333334</v>
      </c>
      <c r="F5370" s="27" t="s">
        <v>9</v>
      </c>
      <c r="G5370" s="94" t="s">
        <v>15</v>
      </c>
      <c r="H5370" s="32" t="s">
        <v>25085</v>
      </c>
    </row>
    <row r="5371" spans="1:8" ht="17.25" customHeight="1">
      <c r="A5371" s="68" t="s">
        <v>13</v>
      </c>
      <c r="B5371" s="94" t="s">
        <v>9348</v>
      </c>
      <c r="C5371" s="94" t="s">
        <v>17155</v>
      </c>
      <c r="D5371" s="32" t="s">
        <v>18775</v>
      </c>
      <c r="E5371" s="107">
        <v>47.616666666666667</v>
      </c>
      <c r="F5371" s="27" t="s">
        <v>9</v>
      </c>
      <c r="G5371" s="94" t="s">
        <v>15</v>
      </c>
      <c r="H5371" s="32" t="s">
        <v>25086</v>
      </c>
    </row>
    <row r="5372" spans="1:8" ht="17.25" customHeight="1">
      <c r="A5372" s="68" t="s">
        <v>13</v>
      </c>
      <c r="B5372" s="94" t="s">
        <v>9348</v>
      </c>
      <c r="C5372" s="94" t="s">
        <v>17155</v>
      </c>
      <c r="D5372" s="32" t="s">
        <v>18776</v>
      </c>
      <c r="E5372" s="107">
        <v>50.833333333333336</v>
      </c>
      <c r="F5372" s="27" t="s">
        <v>9</v>
      </c>
      <c r="G5372" s="94" t="s">
        <v>15</v>
      </c>
      <c r="H5372" s="32" t="s">
        <v>25087</v>
      </c>
    </row>
    <row r="5373" spans="1:8" ht="17.25" customHeight="1">
      <c r="A5373" s="68" t="s">
        <v>13</v>
      </c>
      <c r="B5373" s="94" t="s">
        <v>9348</v>
      </c>
      <c r="C5373" s="94" t="s">
        <v>17155</v>
      </c>
      <c r="D5373" s="32" t="s">
        <v>18777</v>
      </c>
      <c r="E5373" s="107">
        <v>49.1</v>
      </c>
      <c r="F5373" s="27" t="s">
        <v>9</v>
      </c>
      <c r="G5373" s="94" t="s">
        <v>15</v>
      </c>
      <c r="H5373" s="32" t="s">
        <v>25088</v>
      </c>
    </row>
    <row r="5374" spans="1:8" ht="17.25" customHeight="1">
      <c r="A5374" s="68" t="s">
        <v>13</v>
      </c>
      <c r="B5374" s="94" t="s">
        <v>9348</v>
      </c>
      <c r="C5374" s="94" t="s">
        <v>17155</v>
      </c>
      <c r="D5374" s="32" t="s">
        <v>18778</v>
      </c>
      <c r="E5374" s="107">
        <v>47.266666666666666</v>
      </c>
      <c r="F5374" s="27" t="s">
        <v>9</v>
      </c>
      <c r="G5374" s="94" t="s">
        <v>15</v>
      </c>
      <c r="H5374" s="32" t="s">
        <v>25089</v>
      </c>
    </row>
    <row r="5375" spans="1:8" ht="17.25" customHeight="1">
      <c r="A5375" s="68" t="s">
        <v>13</v>
      </c>
      <c r="B5375" s="94" t="s">
        <v>9348</v>
      </c>
      <c r="C5375" s="94" t="s">
        <v>17155</v>
      </c>
      <c r="D5375" s="32" t="s">
        <v>18779</v>
      </c>
      <c r="E5375" s="107">
        <v>46.833333333333336</v>
      </c>
      <c r="F5375" s="27" t="s">
        <v>9</v>
      </c>
      <c r="G5375" s="94" t="s">
        <v>15</v>
      </c>
      <c r="H5375" s="32" t="s">
        <v>25090</v>
      </c>
    </row>
    <row r="5376" spans="1:8" ht="17.25" customHeight="1">
      <c r="A5376" s="68" t="s">
        <v>13</v>
      </c>
      <c r="B5376" s="94" t="s">
        <v>9348</v>
      </c>
      <c r="C5376" s="94" t="s">
        <v>17155</v>
      </c>
      <c r="D5376" s="32" t="s">
        <v>18780</v>
      </c>
      <c r="E5376" s="107">
        <v>56.733333333333334</v>
      </c>
      <c r="F5376" s="27" t="s">
        <v>9</v>
      </c>
      <c r="G5376" s="94" t="s">
        <v>15</v>
      </c>
      <c r="H5376" s="32" t="s">
        <v>25091</v>
      </c>
    </row>
    <row r="5377" spans="1:8" ht="17.25" customHeight="1">
      <c r="A5377" s="68" t="s">
        <v>13</v>
      </c>
      <c r="B5377" s="94" t="s">
        <v>9348</v>
      </c>
      <c r="C5377" s="94" t="s">
        <v>17155</v>
      </c>
      <c r="D5377" s="32" t="s">
        <v>18781</v>
      </c>
      <c r="E5377" s="107">
        <v>50.166666666666664</v>
      </c>
      <c r="F5377" s="27" t="s">
        <v>9</v>
      </c>
      <c r="G5377" s="94" t="s">
        <v>15</v>
      </c>
      <c r="H5377" s="32" t="s">
        <v>25092</v>
      </c>
    </row>
    <row r="5378" spans="1:8" ht="17.25" customHeight="1">
      <c r="A5378" s="68" t="s">
        <v>13</v>
      </c>
      <c r="B5378" s="94" t="s">
        <v>9348</v>
      </c>
      <c r="C5378" s="94" t="s">
        <v>17155</v>
      </c>
      <c r="D5378" s="32" t="s">
        <v>18782</v>
      </c>
      <c r="E5378" s="107">
        <v>52.3</v>
      </c>
      <c r="F5378" s="27" t="s">
        <v>9</v>
      </c>
      <c r="G5378" s="94" t="s">
        <v>15</v>
      </c>
      <c r="H5378" s="32" t="s">
        <v>25093</v>
      </c>
    </row>
    <row r="5379" spans="1:8" ht="17.25" customHeight="1">
      <c r="A5379" s="68" t="s">
        <v>13</v>
      </c>
      <c r="B5379" s="94" t="s">
        <v>9348</v>
      </c>
      <c r="C5379" s="94" t="s">
        <v>9400</v>
      </c>
      <c r="D5379" s="32" t="s">
        <v>18783</v>
      </c>
      <c r="E5379" s="107">
        <v>55.083333333333336</v>
      </c>
      <c r="F5379" s="27" t="s">
        <v>9</v>
      </c>
      <c r="G5379" s="94" t="s">
        <v>15</v>
      </c>
      <c r="H5379" s="32" t="s">
        <v>25094</v>
      </c>
    </row>
    <row r="5380" spans="1:8" ht="17.25" customHeight="1">
      <c r="A5380" s="68" t="s">
        <v>13</v>
      </c>
      <c r="B5380" s="94" t="s">
        <v>9348</v>
      </c>
      <c r="C5380" s="94" t="s">
        <v>9400</v>
      </c>
      <c r="D5380" s="32" t="s">
        <v>18784</v>
      </c>
      <c r="E5380" s="107">
        <v>55.81666666666667</v>
      </c>
      <c r="F5380" s="27" t="s">
        <v>9</v>
      </c>
      <c r="G5380" s="94" t="s">
        <v>15</v>
      </c>
      <c r="H5380" s="32" t="s">
        <v>25095</v>
      </c>
    </row>
    <row r="5381" spans="1:8" ht="17.25" customHeight="1">
      <c r="A5381" s="68" t="s">
        <v>13</v>
      </c>
      <c r="B5381" s="94" t="s">
        <v>9348</v>
      </c>
      <c r="C5381" s="94" t="s">
        <v>9400</v>
      </c>
      <c r="D5381" s="32" t="s">
        <v>18785</v>
      </c>
      <c r="E5381" s="107">
        <v>52.633333333333333</v>
      </c>
      <c r="F5381" s="27" t="s">
        <v>9</v>
      </c>
      <c r="G5381" s="94" t="s">
        <v>15</v>
      </c>
      <c r="H5381" s="32" t="s">
        <v>25096</v>
      </c>
    </row>
    <row r="5382" spans="1:8" ht="17.25" customHeight="1">
      <c r="A5382" s="68" t="s">
        <v>13</v>
      </c>
      <c r="B5382" s="94" t="s">
        <v>9348</v>
      </c>
      <c r="C5382" s="94" t="s">
        <v>9400</v>
      </c>
      <c r="D5382" s="32" t="s">
        <v>18786</v>
      </c>
      <c r="E5382" s="107">
        <v>53.833333333333336</v>
      </c>
      <c r="F5382" s="27" t="s">
        <v>9</v>
      </c>
      <c r="G5382" s="94" t="s">
        <v>15</v>
      </c>
      <c r="H5382" s="32" t="s">
        <v>25097</v>
      </c>
    </row>
    <row r="5383" spans="1:8" ht="17.25" customHeight="1">
      <c r="A5383" s="68" t="s">
        <v>13</v>
      </c>
      <c r="B5383" s="94" t="s">
        <v>9348</v>
      </c>
      <c r="C5383" s="94" t="s">
        <v>9400</v>
      </c>
      <c r="D5383" s="32" t="s">
        <v>18787</v>
      </c>
      <c r="E5383" s="107">
        <v>54.2</v>
      </c>
      <c r="F5383" s="27" t="s">
        <v>9</v>
      </c>
      <c r="G5383" s="94" t="s">
        <v>15</v>
      </c>
      <c r="H5383" s="32" t="s">
        <v>25098</v>
      </c>
    </row>
    <row r="5384" spans="1:8" ht="17.25" customHeight="1">
      <c r="A5384" s="68" t="s">
        <v>13</v>
      </c>
      <c r="B5384" s="94" t="s">
        <v>9348</v>
      </c>
      <c r="C5384" s="94" t="s">
        <v>9400</v>
      </c>
      <c r="D5384" s="32" t="s">
        <v>18788</v>
      </c>
      <c r="E5384" s="107">
        <v>51.75</v>
      </c>
      <c r="F5384" s="27" t="s">
        <v>9</v>
      </c>
      <c r="G5384" s="94" t="s">
        <v>15</v>
      </c>
      <c r="H5384" s="32" t="s">
        <v>25099</v>
      </c>
    </row>
    <row r="5385" spans="1:8" ht="17.25" customHeight="1">
      <c r="A5385" s="68" t="s">
        <v>13</v>
      </c>
      <c r="B5385" s="94" t="s">
        <v>9348</v>
      </c>
      <c r="C5385" s="94" t="s">
        <v>9400</v>
      </c>
      <c r="D5385" s="32" t="s">
        <v>18789</v>
      </c>
      <c r="E5385" s="107">
        <v>53.666666666666664</v>
      </c>
      <c r="F5385" s="27" t="s">
        <v>9</v>
      </c>
      <c r="G5385" s="94" t="s">
        <v>15</v>
      </c>
      <c r="H5385" s="32" t="s">
        <v>25100</v>
      </c>
    </row>
    <row r="5386" spans="1:8" ht="17.25" customHeight="1">
      <c r="A5386" s="68" t="s">
        <v>13</v>
      </c>
      <c r="B5386" s="94" t="s">
        <v>9348</v>
      </c>
      <c r="C5386" s="94" t="s">
        <v>9400</v>
      </c>
      <c r="D5386" s="32" t="s">
        <v>18790</v>
      </c>
      <c r="E5386" s="107">
        <v>50.466666666666669</v>
      </c>
      <c r="F5386" s="27" t="s">
        <v>9</v>
      </c>
      <c r="G5386" s="94" t="s">
        <v>15</v>
      </c>
      <c r="H5386" s="32" t="s">
        <v>25101</v>
      </c>
    </row>
    <row r="5387" spans="1:8" ht="17.25" customHeight="1">
      <c r="A5387" s="68" t="s">
        <v>13</v>
      </c>
      <c r="B5387" s="94" t="s">
        <v>9348</v>
      </c>
      <c r="C5387" s="94" t="s">
        <v>9400</v>
      </c>
      <c r="D5387" s="32" t="s">
        <v>18791</v>
      </c>
      <c r="E5387" s="107">
        <v>53.833333333333336</v>
      </c>
      <c r="F5387" s="27" t="s">
        <v>9</v>
      </c>
      <c r="G5387" s="94" t="s">
        <v>15</v>
      </c>
      <c r="H5387" s="32" t="s">
        <v>25102</v>
      </c>
    </row>
    <row r="5388" spans="1:8" ht="17.25" customHeight="1">
      <c r="A5388" s="68" t="s">
        <v>13</v>
      </c>
      <c r="B5388" s="94" t="s">
        <v>9348</v>
      </c>
      <c r="C5388" s="94" t="s">
        <v>9400</v>
      </c>
      <c r="D5388" s="32" t="s">
        <v>18792</v>
      </c>
      <c r="E5388" s="107">
        <v>47.5</v>
      </c>
      <c r="F5388" s="27" t="s">
        <v>9</v>
      </c>
      <c r="G5388" s="94" t="s">
        <v>15</v>
      </c>
      <c r="H5388" s="32" t="s">
        <v>25103</v>
      </c>
    </row>
    <row r="5389" spans="1:8" ht="17.25" customHeight="1">
      <c r="A5389" s="68" t="s">
        <v>13</v>
      </c>
      <c r="B5389" s="94" t="s">
        <v>9348</v>
      </c>
      <c r="C5389" s="94" t="s">
        <v>9400</v>
      </c>
      <c r="D5389" s="32" t="s">
        <v>18793</v>
      </c>
      <c r="E5389" s="107">
        <v>58.383333333333333</v>
      </c>
      <c r="F5389" s="27" t="s">
        <v>9</v>
      </c>
      <c r="G5389" s="94" t="s">
        <v>15</v>
      </c>
      <c r="H5389" s="32" t="s">
        <v>25104</v>
      </c>
    </row>
    <row r="5390" spans="1:8" ht="17.25" customHeight="1">
      <c r="A5390" s="68" t="s">
        <v>13</v>
      </c>
      <c r="B5390" s="94" t="s">
        <v>9348</v>
      </c>
      <c r="C5390" s="94" t="s">
        <v>9400</v>
      </c>
      <c r="D5390" s="32" t="s">
        <v>18794</v>
      </c>
      <c r="E5390" s="107">
        <v>50.733333333333334</v>
      </c>
      <c r="F5390" s="27" t="s">
        <v>9</v>
      </c>
      <c r="G5390" s="94" t="s">
        <v>15</v>
      </c>
      <c r="H5390" s="32" t="s">
        <v>25105</v>
      </c>
    </row>
    <row r="5391" spans="1:8" ht="17.25" customHeight="1">
      <c r="A5391" s="68" t="s">
        <v>13</v>
      </c>
      <c r="B5391" s="94" t="s">
        <v>9348</v>
      </c>
      <c r="C5391" s="94" t="s">
        <v>9400</v>
      </c>
      <c r="D5391" s="32" t="s">
        <v>18795</v>
      </c>
      <c r="E5391" s="107">
        <v>50.68333333333333</v>
      </c>
      <c r="F5391" s="27" t="s">
        <v>9</v>
      </c>
      <c r="G5391" s="94" t="s">
        <v>15</v>
      </c>
      <c r="H5391" s="32" t="s">
        <v>25106</v>
      </c>
    </row>
    <row r="5392" spans="1:8" ht="17.25" customHeight="1">
      <c r="A5392" s="68" t="s">
        <v>13</v>
      </c>
      <c r="B5392" s="94" t="s">
        <v>9348</v>
      </c>
      <c r="C5392" s="94" t="s">
        <v>9400</v>
      </c>
      <c r="D5392" s="32" t="s">
        <v>18796</v>
      </c>
      <c r="E5392" s="107">
        <v>59.033333333333331</v>
      </c>
      <c r="F5392" s="27" t="s">
        <v>9</v>
      </c>
      <c r="G5392" s="94" t="s">
        <v>15</v>
      </c>
      <c r="H5392" s="32" t="s">
        <v>25107</v>
      </c>
    </row>
    <row r="5393" spans="1:8" ht="17.25" customHeight="1">
      <c r="A5393" s="68" t="s">
        <v>13</v>
      </c>
      <c r="B5393" s="94" t="s">
        <v>9348</v>
      </c>
      <c r="C5393" s="94" t="s">
        <v>9400</v>
      </c>
      <c r="D5393" s="32" t="s">
        <v>18797</v>
      </c>
      <c r="E5393" s="107">
        <v>50.133333333333333</v>
      </c>
      <c r="F5393" s="27" t="s">
        <v>9</v>
      </c>
      <c r="G5393" s="94" t="s">
        <v>15</v>
      </c>
      <c r="H5393" s="32" t="s">
        <v>25108</v>
      </c>
    </row>
    <row r="5394" spans="1:8" ht="17.25" customHeight="1">
      <c r="A5394" s="68" t="s">
        <v>13</v>
      </c>
      <c r="B5394" s="94" t="s">
        <v>9348</v>
      </c>
      <c r="C5394" s="94" t="s">
        <v>9400</v>
      </c>
      <c r="D5394" s="32" t="s">
        <v>18798</v>
      </c>
      <c r="E5394" s="107">
        <v>53.866666666666667</v>
      </c>
      <c r="F5394" s="27" t="s">
        <v>9</v>
      </c>
      <c r="G5394" s="94" t="s">
        <v>15</v>
      </c>
      <c r="H5394" s="32" t="s">
        <v>25109</v>
      </c>
    </row>
    <row r="5395" spans="1:8" ht="17.25" customHeight="1">
      <c r="A5395" s="68" t="s">
        <v>13</v>
      </c>
      <c r="B5395" s="94" t="s">
        <v>9348</v>
      </c>
      <c r="C5395" s="94" t="s">
        <v>17156</v>
      </c>
      <c r="D5395" s="32" t="s">
        <v>18799</v>
      </c>
      <c r="E5395" s="107">
        <v>47.083333333333336</v>
      </c>
      <c r="F5395" s="27" t="s">
        <v>9</v>
      </c>
      <c r="G5395" s="94" t="s">
        <v>15</v>
      </c>
      <c r="H5395" s="32" t="s">
        <v>25110</v>
      </c>
    </row>
    <row r="5396" spans="1:8" ht="17.25" customHeight="1">
      <c r="A5396" s="68" t="s">
        <v>13</v>
      </c>
      <c r="B5396" s="94" t="s">
        <v>9348</v>
      </c>
      <c r="C5396" s="94" t="s">
        <v>17156</v>
      </c>
      <c r="D5396" s="32" t="s">
        <v>18800</v>
      </c>
      <c r="E5396" s="107">
        <v>34.049999999999997</v>
      </c>
      <c r="F5396" s="27" t="s">
        <v>9</v>
      </c>
      <c r="G5396" s="94" t="s">
        <v>15</v>
      </c>
      <c r="H5396" s="32" t="s">
        <v>25111</v>
      </c>
    </row>
    <row r="5397" spans="1:8" ht="17.25" customHeight="1">
      <c r="A5397" s="68" t="s">
        <v>13</v>
      </c>
      <c r="B5397" s="94" t="s">
        <v>9348</v>
      </c>
      <c r="C5397" s="94" t="s">
        <v>17156</v>
      </c>
      <c r="D5397" s="32" t="s">
        <v>18801</v>
      </c>
      <c r="E5397" s="107">
        <v>43.93333333333333</v>
      </c>
      <c r="F5397" s="27" t="s">
        <v>9</v>
      </c>
      <c r="G5397" s="94" t="s">
        <v>15</v>
      </c>
      <c r="H5397" s="32" t="s">
        <v>25112</v>
      </c>
    </row>
    <row r="5398" spans="1:8" ht="17.25" customHeight="1">
      <c r="A5398" s="68" t="s">
        <v>13</v>
      </c>
      <c r="B5398" s="94" t="s">
        <v>9348</v>
      </c>
      <c r="C5398" s="94" t="s">
        <v>17156</v>
      </c>
      <c r="D5398" s="32" t="s">
        <v>18802</v>
      </c>
      <c r="E5398" s="107">
        <v>51.966666666666669</v>
      </c>
      <c r="F5398" s="27" t="s">
        <v>9</v>
      </c>
      <c r="G5398" s="94" t="s">
        <v>15</v>
      </c>
      <c r="H5398" s="32" t="s">
        <v>25113</v>
      </c>
    </row>
    <row r="5399" spans="1:8" ht="17.25" customHeight="1">
      <c r="A5399" s="68" t="s">
        <v>13</v>
      </c>
      <c r="B5399" s="94" t="s">
        <v>9348</v>
      </c>
      <c r="C5399" s="94" t="s">
        <v>17156</v>
      </c>
      <c r="D5399" s="32" t="s">
        <v>18803</v>
      </c>
      <c r="E5399" s="107">
        <v>37.43333333333333</v>
      </c>
      <c r="F5399" s="27" t="s">
        <v>9</v>
      </c>
      <c r="G5399" s="94" t="s">
        <v>15</v>
      </c>
      <c r="H5399" s="32" t="s">
        <v>25114</v>
      </c>
    </row>
    <row r="5400" spans="1:8" ht="17.25" customHeight="1">
      <c r="A5400" s="68" t="s">
        <v>13</v>
      </c>
      <c r="B5400" s="94" t="s">
        <v>9348</v>
      </c>
      <c r="C5400" s="94" t="s">
        <v>17156</v>
      </c>
      <c r="D5400" s="32" t="s">
        <v>18804</v>
      </c>
      <c r="E5400" s="107">
        <v>35.166666666666664</v>
      </c>
      <c r="F5400" s="27" t="s">
        <v>9</v>
      </c>
      <c r="G5400" s="94" t="s">
        <v>15</v>
      </c>
      <c r="H5400" s="32" t="s">
        <v>25115</v>
      </c>
    </row>
    <row r="5401" spans="1:8" ht="17.25" customHeight="1">
      <c r="A5401" s="68" t="s">
        <v>13</v>
      </c>
      <c r="B5401" s="94" t="s">
        <v>9348</v>
      </c>
      <c r="C5401" s="94" t="s">
        <v>17156</v>
      </c>
      <c r="D5401" s="32" t="s">
        <v>18805</v>
      </c>
      <c r="E5401" s="107">
        <v>38.56666666666667</v>
      </c>
      <c r="F5401" s="27" t="s">
        <v>9</v>
      </c>
      <c r="G5401" s="94" t="s">
        <v>15</v>
      </c>
      <c r="H5401" s="32" t="s">
        <v>25116</v>
      </c>
    </row>
    <row r="5402" spans="1:8" ht="17.25" customHeight="1">
      <c r="A5402" s="68" t="s">
        <v>13</v>
      </c>
      <c r="B5402" s="94" t="s">
        <v>9348</v>
      </c>
      <c r="C5402" s="94" t="s">
        <v>17156</v>
      </c>
      <c r="D5402" s="32" t="s">
        <v>18806</v>
      </c>
      <c r="E5402" s="107">
        <v>45.25</v>
      </c>
      <c r="F5402" s="27" t="s">
        <v>9</v>
      </c>
      <c r="G5402" s="94" t="s">
        <v>15</v>
      </c>
      <c r="H5402" s="32" t="s">
        <v>25117</v>
      </c>
    </row>
    <row r="5403" spans="1:8" ht="17.25" customHeight="1">
      <c r="A5403" s="68" t="s">
        <v>29</v>
      </c>
      <c r="B5403" s="94" t="s">
        <v>9371</v>
      </c>
      <c r="C5403" s="94" t="s">
        <v>17157</v>
      </c>
      <c r="D5403" s="32" t="s">
        <v>18807</v>
      </c>
      <c r="E5403" s="107">
        <v>82.533333333333331</v>
      </c>
      <c r="F5403" s="27" t="s">
        <v>9</v>
      </c>
      <c r="G5403" s="94" t="s">
        <v>15</v>
      </c>
      <c r="H5403" s="32" t="s">
        <v>25118</v>
      </c>
    </row>
    <row r="5404" spans="1:8" ht="17.25" customHeight="1">
      <c r="A5404" s="68" t="s">
        <v>29</v>
      </c>
      <c r="B5404" s="94" t="s">
        <v>9371</v>
      </c>
      <c r="C5404" s="94" t="s">
        <v>17157</v>
      </c>
      <c r="D5404" s="32" t="s">
        <v>18808</v>
      </c>
      <c r="E5404" s="107">
        <v>70.266666666666666</v>
      </c>
      <c r="F5404" s="27" t="s">
        <v>9</v>
      </c>
      <c r="G5404" s="94" t="s">
        <v>15</v>
      </c>
      <c r="H5404" s="32" t="s">
        <v>25119</v>
      </c>
    </row>
    <row r="5405" spans="1:8" ht="17.25" customHeight="1">
      <c r="A5405" s="68" t="s">
        <v>29</v>
      </c>
      <c r="B5405" s="94" t="s">
        <v>9371</v>
      </c>
      <c r="C5405" s="94" t="s">
        <v>17157</v>
      </c>
      <c r="D5405" s="32" t="s">
        <v>18809</v>
      </c>
      <c r="E5405" s="107">
        <v>58.483333333333334</v>
      </c>
      <c r="F5405" s="27" t="s">
        <v>9</v>
      </c>
      <c r="G5405" s="94" t="s">
        <v>15</v>
      </c>
      <c r="H5405" s="32" t="s">
        <v>25120</v>
      </c>
    </row>
    <row r="5406" spans="1:8" ht="17.25" customHeight="1">
      <c r="A5406" s="68" t="s">
        <v>29</v>
      </c>
      <c r="B5406" s="94" t="s">
        <v>9371</v>
      </c>
      <c r="C5406" s="94" t="s">
        <v>17157</v>
      </c>
      <c r="D5406" s="32" t="s">
        <v>18810</v>
      </c>
      <c r="E5406" s="107">
        <v>50.05</v>
      </c>
      <c r="F5406" s="27" t="s">
        <v>9</v>
      </c>
      <c r="G5406" s="94" t="s">
        <v>15</v>
      </c>
      <c r="H5406" s="32" t="s">
        <v>25121</v>
      </c>
    </row>
    <row r="5407" spans="1:8" ht="17.25" customHeight="1">
      <c r="A5407" s="68" t="s">
        <v>29</v>
      </c>
      <c r="B5407" s="94" t="s">
        <v>9371</v>
      </c>
      <c r="C5407" s="94" t="s">
        <v>17157</v>
      </c>
      <c r="D5407" s="32" t="s">
        <v>18811</v>
      </c>
      <c r="E5407" s="107">
        <v>53.516666666666666</v>
      </c>
      <c r="F5407" s="27" t="s">
        <v>9</v>
      </c>
      <c r="G5407" s="94" t="s">
        <v>15</v>
      </c>
      <c r="H5407" s="32" t="s">
        <v>25122</v>
      </c>
    </row>
    <row r="5408" spans="1:8" ht="17.25" customHeight="1">
      <c r="A5408" s="68" t="s">
        <v>29</v>
      </c>
      <c r="B5408" s="94" t="s">
        <v>9371</v>
      </c>
      <c r="C5408" s="94" t="s">
        <v>17157</v>
      </c>
      <c r="D5408" s="32" t="s">
        <v>18812</v>
      </c>
      <c r="E5408" s="107">
        <v>50.31666666666667</v>
      </c>
      <c r="F5408" s="27" t="s">
        <v>9</v>
      </c>
      <c r="G5408" s="94" t="s">
        <v>15</v>
      </c>
      <c r="H5408" s="32" t="s">
        <v>25123</v>
      </c>
    </row>
    <row r="5409" spans="1:8" ht="17.25" customHeight="1">
      <c r="A5409" s="68" t="s">
        <v>29</v>
      </c>
      <c r="B5409" s="94" t="s">
        <v>9371</v>
      </c>
      <c r="C5409" s="94" t="s">
        <v>17157</v>
      </c>
      <c r="D5409" s="32" t="s">
        <v>18813</v>
      </c>
      <c r="E5409" s="107">
        <v>52.033333333333331</v>
      </c>
      <c r="F5409" s="27" t="s">
        <v>9</v>
      </c>
      <c r="G5409" s="94" t="s">
        <v>15</v>
      </c>
      <c r="H5409" s="32" t="s">
        <v>25124</v>
      </c>
    </row>
    <row r="5410" spans="1:8" ht="17.25" customHeight="1">
      <c r="A5410" s="68" t="s">
        <v>29</v>
      </c>
      <c r="B5410" s="94" t="s">
        <v>9371</v>
      </c>
      <c r="C5410" s="94" t="s">
        <v>17157</v>
      </c>
      <c r="D5410" s="32" t="s">
        <v>18814</v>
      </c>
      <c r="E5410" s="107">
        <v>46.833333333333336</v>
      </c>
      <c r="F5410" s="27" t="s">
        <v>9</v>
      </c>
      <c r="G5410" s="94" t="s">
        <v>15</v>
      </c>
      <c r="H5410" s="32" t="s">
        <v>25125</v>
      </c>
    </row>
    <row r="5411" spans="1:8" ht="17.25" customHeight="1">
      <c r="A5411" s="68" t="s">
        <v>29</v>
      </c>
      <c r="B5411" s="94" t="s">
        <v>9371</v>
      </c>
      <c r="C5411" s="94" t="s">
        <v>17157</v>
      </c>
      <c r="D5411" s="32" t="s">
        <v>18815</v>
      </c>
      <c r="E5411" s="107">
        <v>64.150000000000006</v>
      </c>
      <c r="F5411" s="27" t="s">
        <v>9</v>
      </c>
      <c r="G5411" s="94" t="s">
        <v>15</v>
      </c>
      <c r="H5411" s="32" t="s">
        <v>25126</v>
      </c>
    </row>
    <row r="5412" spans="1:8" ht="17.25" customHeight="1">
      <c r="A5412" s="68" t="s">
        <v>29</v>
      </c>
      <c r="B5412" s="94" t="s">
        <v>9371</v>
      </c>
      <c r="C5412" s="94" t="s">
        <v>17157</v>
      </c>
      <c r="D5412" s="32" t="s">
        <v>18816</v>
      </c>
      <c r="E5412" s="107">
        <v>62.483333333333334</v>
      </c>
      <c r="F5412" s="27" t="s">
        <v>9</v>
      </c>
      <c r="G5412" s="94" t="s">
        <v>15</v>
      </c>
      <c r="H5412" s="32" t="s">
        <v>25127</v>
      </c>
    </row>
    <row r="5413" spans="1:8" ht="17.25" customHeight="1">
      <c r="A5413" s="68" t="s">
        <v>29</v>
      </c>
      <c r="B5413" s="94" t="s">
        <v>9371</v>
      </c>
      <c r="C5413" s="94" t="s">
        <v>17157</v>
      </c>
      <c r="D5413" s="32" t="s">
        <v>18817</v>
      </c>
      <c r="E5413" s="107">
        <v>78.516666666666666</v>
      </c>
      <c r="F5413" s="27" t="s">
        <v>9</v>
      </c>
      <c r="G5413" s="94" t="s">
        <v>15</v>
      </c>
      <c r="H5413" s="32" t="s">
        <v>25128</v>
      </c>
    </row>
    <row r="5414" spans="1:8" ht="17.25" customHeight="1">
      <c r="A5414" s="68" t="s">
        <v>29</v>
      </c>
      <c r="B5414" s="94" t="s">
        <v>9371</v>
      </c>
      <c r="C5414" s="94" t="s">
        <v>17157</v>
      </c>
      <c r="D5414" s="32" t="s">
        <v>18818</v>
      </c>
      <c r="E5414" s="107">
        <v>46.93333333333333</v>
      </c>
      <c r="F5414" s="27" t="s">
        <v>9</v>
      </c>
      <c r="G5414" s="94" t="s">
        <v>15</v>
      </c>
      <c r="H5414" s="32" t="s">
        <v>25129</v>
      </c>
    </row>
    <row r="5415" spans="1:8" ht="17.25" customHeight="1">
      <c r="A5415" s="68" t="s">
        <v>29</v>
      </c>
      <c r="B5415" s="94" t="s">
        <v>9371</v>
      </c>
      <c r="C5415" s="94" t="s">
        <v>17157</v>
      </c>
      <c r="D5415" s="32" t="s">
        <v>18819</v>
      </c>
      <c r="E5415" s="107">
        <v>55.31666666666667</v>
      </c>
      <c r="F5415" s="27" t="s">
        <v>9</v>
      </c>
      <c r="G5415" s="94" t="s">
        <v>15</v>
      </c>
      <c r="H5415" s="32" t="s">
        <v>25130</v>
      </c>
    </row>
    <row r="5416" spans="1:8" ht="17.25" customHeight="1">
      <c r="A5416" s="68" t="s">
        <v>29</v>
      </c>
      <c r="B5416" s="94" t="s">
        <v>9371</v>
      </c>
      <c r="C5416" s="94" t="s">
        <v>17157</v>
      </c>
      <c r="D5416" s="32" t="s">
        <v>18820</v>
      </c>
      <c r="E5416" s="107">
        <v>42.383333333333333</v>
      </c>
      <c r="F5416" s="27" t="s">
        <v>9</v>
      </c>
      <c r="G5416" s="94" t="s">
        <v>15</v>
      </c>
      <c r="H5416" s="32" t="s">
        <v>25131</v>
      </c>
    </row>
    <row r="5417" spans="1:8" ht="17.25" customHeight="1">
      <c r="A5417" s="68" t="s">
        <v>29</v>
      </c>
      <c r="B5417" s="94" t="s">
        <v>9371</v>
      </c>
      <c r="C5417" s="94" t="s">
        <v>17157</v>
      </c>
      <c r="D5417" s="32" t="s">
        <v>18821</v>
      </c>
      <c r="E5417" s="107">
        <v>52.616666666666667</v>
      </c>
      <c r="F5417" s="27" t="s">
        <v>9</v>
      </c>
      <c r="G5417" s="94" t="s">
        <v>15</v>
      </c>
      <c r="H5417" s="32" t="s">
        <v>25132</v>
      </c>
    </row>
    <row r="5418" spans="1:8" ht="17.25" customHeight="1">
      <c r="A5418" s="68" t="s">
        <v>29</v>
      </c>
      <c r="B5418" s="94" t="s">
        <v>9371</v>
      </c>
      <c r="C5418" s="94" t="s">
        <v>17157</v>
      </c>
      <c r="D5418" s="32" t="s">
        <v>18822</v>
      </c>
      <c r="E5418" s="107">
        <v>102.16666666666667</v>
      </c>
      <c r="F5418" s="27" t="s">
        <v>9</v>
      </c>
      <c r="G5418" s="94" t="s">
        <v>15</v>
      </c>
      <c r="H5418" s="32" t="s">
        <v>25133</v>
      </c>
    </row>
    <row r="5419" spans="1:8" ht="17.25" customHeight="1">
      <c r="A5419" s="68" t="s">
        <v>29</v>
      </c>
      <c r="B5419" s="94" t="s">
        <v>9371</v>
      </c>
      <c r="C5419" s="94" t="s">
        <v>17157</v>
      </c>
      <c r="D5419" s="32" t="s">
        <v>18823</v>
      </c>
      <c r="E5419" s="107">
        <v>43.766666666666666</v>
      </c>
      <c r="F5419" s="27" t="s">
        <v>9</v>
      </c>
      <c r="G5419" s="94" t="s">
        <v>15</v>
      </c>
      <c r="H5419" s="32" t="s">
        <v>25134</v>
      </c>
    </row>
    <row r="5420" spans="1:8" ht="17.25" customHeight="1">
      <c r="A5420" s="68" t="s">
        <v>29</v>
      </c>
      <c r="B5420" s="94" t="s">
        <v>9371</v>
      </c>
      <c r="C5420" s="94" t="s">
        <v>17157</v>
      </c>
      <c r="D5420" s="32" t="s">
        <v>18824</v>
      </c>
      <c r="E5420" s="107">
        <v>80.716666666666669</v>
      </c>
      <c r="F5420" s="27" t="s">
        <v>9</v>
      </c>
      <c r="G5420" s="94" t="s">
        <v>15</v>
      </c>
      <c r="H5420" s="32" t="s">
        <v>25135</v>
      </c>
    </row>
    <row r="5421" spans="1:8" ht="17.25" customHeight="1">
      <c r="A5421" s="68" t="s">
        <v>29</v>
      </c>
      <c r="B5421" s="94" t="s">
        <v>9371</v>
      </c>
      <c r="C5421" s="94" t="s">
        <v>17157</v>
      </c>
      <c r="D5421" s="32" t="s">
        <v>18825</v>
      </c>
      <c r="E5421" s="107">
        <v>72.566666666666663</v>
      </c>
      <c r="F5421" s="27" t="s">
        <v>9</v>
      </c>
      <c r="G5421" s="94" t="s">
        <v>15</v>
      </c>
      <c r="H5421" s="32" t="s">
        <v>25136</v>
      </c>
    </row>
    <row r="5422" spans="1:8" ht="17.25" customHeight="1">
      <c r="A5422" s="68" t="s">
        <v>29</v>
      </c>
      <c r="B5422" s="94" t="s">
        <v>9371</v>
      </c>
      <c r="C5422" s="94" t="s">
        <v>17157</v>
      </c>
      <c r="D5422" s="32" t="s">
        <v>18826</v>
      </c>
      <c r="E5422" s="107">
        <v>67.583333333333329</v>
      </c>
      <c r="F5422" s="27" t="s">
        <v>9</v>
      </c>
      <c r="G5422" s="94" t="s">
        <v>15</v>
      </c>
      <c r="H5422" s="32" t="s">
        <v>25137</v>
      </c>
    </row>
    <row r="5423" spans="1:8" ht="17.25" customHeight="1">
      <c r="A5423" s="68" t="s">
        <v>29</v>
      </c>
      <c r="B5423" s="94" t="s">
        <v>9371</v>
      </c>
      <c r="C5423" s="94" t="s">
        <v>17157</v>
      </c>
      <c r="D5423" s="32" t="s">
        <v>18827</v>
      </c>
      <c r="E5423" s="107">
        <v>49.25</v>
      </c>
      <c r="F5423" s="27" t="s">
        <v>9</v>
      </c>
      <c r="G5423" s="94" t="s">
        <v>15</v>
      </c>
      <c r="H5423" s="32" t="s">
        <v>25138</v>
      </c>
    </row>
    <row r="5424" spans="1:8" ht="17.25" customHeight="1">
      <c r="A5424" s="68" t="s">
        <v>29</v>
      </c>
      <c r="B5424" s="94" t="s">
        <v>9371</v>
      </c>
      <c r="C5424" s="94" t="s">
        <v>17157</v>
      </c>
      <c r="D5424" s="32" t="s">
        <v>18828</v>
      </c>
      <c r="E5424" s="107">
        <v>50.116666666666667</v>
      </c>
      <c r="F5424" s="27" t="s">
        <v>9</v>
      </c>
      <c r="G5424" s="94" t="s">
        <v>15</v>
      </c>
      <c r="H5424" s="32" t="s">
        <v>25139</v>
      </c>
    </row>
    <row r="5425" spans="1:8" ht="17.25" customHeight="1">
      <c r="A5425" s="68" t="s">
        <v>29</v>
      </c>
      <c r="B5425" s="94" t="s">
        <v>9371</v>
      </c>
      <c r="C5425" s="94" t="s">
        <v>17157</v>
      </c>
      <c r="D5425" s="32" t="s">
        <v>18829</v>
      </c>
      <c r="E5425" s="107">
        <v>67.2</v>
      </c>
      <c r="F5425" s="27" t="s">
        <v>9</v>
      </c>
      <c r="G5425" s="94" t="s">
        <v>15</v>
      </c>
      <c r="H5425" s="32" t="s">
        <v>25140</v>
      </c>
    </row>
    <row r="5426" spans="1:8" ht="17.25" customHeight="1">
      <c r="A5426" s="68" t="s">
        <v>29</v>
      </c>
      <c r="B5426" s="94" t="s">
        <v>9371</v>
      </c>
      <c r="C5426" s="94" t="s">
        <v>17157</v>
      </c>
      <c r="D5426" s="32" t="s">
        <v>18830</v>
      </c>
      <c r="E5426" s="107">
        <v>103.81666666666666</v>
      </c>
      <c r="F5426" s="27" t="s">
        <v>9</v>
      </c>
      <c r="G5426" s="94" t="s">
        <v>15</v>
      </c>
      <c r="H5426" s="32" t="s">
        <v>25141</v>
      </c>
    </row>
    <row r="5427" spans="1:8" ht="17.25" customHeight="1">
      <c r="A5427" s="68" t="s">
        <v>29</v>
      </c>
      <c r="B5427" s="94" t="s">
        <v>9371</v>
      </c>
      <c r="C5427" s="94" t="s">
        <v>17157</v>
      </c>
      <c r="D5427" s="32" t="s">
        <v>18831</v>
      </c>
      <c r="E5427" s="107">
        <v>80.716666666666669</v>
      </c>
      <c r="F5427" s="27" t="s">
        <v>9</v>
      </c>
      <c r="G5427" s="94" t="s">
        <v>15</v>
      </c>
      <c r="H5427" s="32" t="s">
        <v>25142</v>
      </c>
    </row>
    <row r="5428" spans="1:8" ht="17.25" customHeight="1">
      <c r="A5428" s="68" t="s">
        <v>29</v>
      </c>
      <c r="B5428" s="94" t="s">
        <v>9371</v>
      </c>
      <c r="C5428" s="94" t="s">
        <v>17157</v>
      </c>
      <c r="D5428" s="32" t="s">
        <v>18832</v>
      </c>
      <c r="E5428" s="107">
        <v>70.599999999999994</v>
      </c>
      <c r="F5428" s="27" t="s">
        <v>9</v>
      </c>
      <c r="G5428" s="94" t="s">
        <v>15</v>
      </c>
      <c r="H5428" s="32" t="s">
        <v>25143</v>
      </c>
    </row>
    <row r="5429" spans="1:8" ht="17.25" customHeight="1">
      <c r="A5429" s="68" t="s">
        <v>29</v>
      </c>
      <c r="B5429" s="94" t="s">
        <v>9371</v>
      </c>
      <c r="C5429" s="94" t="s">
        <v>17157</v>
      </c>
      <c r="D5429" s="32" t="s">
        <v>18833</v>
      </c>
      <c r="E5429" s="107">
        <v>50.7</v>
      </c>
      <c r="F5429" s="27" t="s">
        <v>9</v>
      </c>
      <c r="G5429" s="94" t="s">
        <v>15</v>
      </c>
      <c r="H5429" s="32" t="s">
        <v>25144</v>
      </c>
    </row>
    <row r="5430" spans="1:8" ht="17.25" customHeight="1">
      <c r="A5430" s="68" t="s">
        <v>29</v>
      </c>
      <c r="B5430" s="94" t="s">
        <v>9371</v>
      </c>
      <c r="C5430" s="94" t="s">
        <v>17157</v>
      </c>
      <c r="D5430" s="32" t="s">
        <v>18834</v>
      </c>
      <c r="E5430" s="107">
        <v>90.916666666666671</v>
      </c>
      <c r="F5430" s="27" t="s">
        <v>9</v>
      </c>
      <c r="G5430" s="94" t="s">
        <v>15</v>
      </c>
      <c r="H5430" s="32" t="s">
        <v>25145</v>
      </c>
    </row>
    <row r="5431" spans="1:8" ht="17.25" customHeight="1">
      <c r="A5431" s="68" t="s">
        <v>29</v>
      </c>
      <c r="B5431" s="94" t="s">
        <v>9371</v>
      </c>
      <c r="C5431" s="94" t="s">
        <v>17157</v>
      </c>
      <c r="D5431" s="32" t="s">
        <v>18835</v>
      </c>
      <c r="E5431" s="107">
        <v>43.85</v>
      </c>
      <c r="F5431" s="27" t="s">
        <v>9</v>
      </c>
      <c r="G5431" s="94" t="s">
        <v>15</v>
      </c>
      <c r="H5431" s="32" t="s">
        <v>25146</v>
      </c>
    </row>
    <row r="5432" spans="1:8" ht="17.25" customHeight="1">
      <c r="A5432" s="68" t="s">
        <v>29</v>
      </c>
      <c r="B5432" s="94" t="s">
        <v>9371</v>
      </c>
      <c r="C5432" s="94" t="s">
        <v>17157</v>
      </c>
      <c r="D5432" s="32" t="s">
        <v>18836</v>
      </c>
      <c r="E5432" s="107">
        <v>50.3</v>
      </c>
      <c r="F5432" s="27" t="s">
        <v>9</v>
      </c>
      <c r="G5432" s="94" t="s">
        <v>15</v>
      </c>
      <c r="H5432" s="32" t="s">
        <v>25147</v>
      </c>
    </row>
    <row r="5433" spans="1:8" ht="17.25" customHeight="1">
      <c r="A5433" s="68" t="s">
        <v>29</v>
      </c>
      <c r="B5433" s="94" t="s">
        <v>9371</v>
      </c>
      <c r="C5433" s="94" t="s">
        <v>17157</v>
      </c>
      <c r="D5433" s="32" t="s">
        <v>18837</v>
      </c>
      <c r="E5433" s="107">
        <v>63.7</v>
      </c>
      <c r="F5433" s="27" t="s">
        <v>9</v>
      </c>
      <c r="G5433" s="94" t="s">
        <v>15</v>
      </c>
      <c r="H5433" s="32" t="s">
        <v>25148</v>
      </c>
    </row>
    <row r="5434" spans="1:8" ht="17.25" customHeight="1">
      <c r="A5434" s="68" t="s">
        <v>29</v>
      </c>
      <c r="B5434" s="94" t="s">
        <v>9371</v>
      </c>
      <c r="C5434" s="94" t="s">
        <v>17157</v>
      </c>
      <c r="D5434" s="32" t="s">
        <v>18838</v>
      </c>
      <c r="E5434" s="107">
        <v>76.7</v>
      </c>
      <c r="F5434" s="27" t="s">
        <v>9</v>
      </c>
      <c r="G5434" s="94" t="s">
        <v>15</v>
      </c>
      <c r="H5434" s="32" t="s">
        <v>25149</v>
      </c>
    </row>
    <row r="5435" spans="1:8" ht="17.25" customHeight="1">
      <c r="A5435" s="68" t="s">
        <v>29</v>
      </c>
      <c r="B5435" s="94" t="s">
        <v>9371</v>
      </c>
      <c r="C5435" s="94" t="s">
        <v>17157</v>
      </c>
      <c r="D5435" s="32" t="s">
        <v>18839</v>
      </c>
      <c r="E5435" s="107">
        <v>55.15</v>
      </c>
      <c r="F5435" s="27" t="s">
        <v>9</v>
      </c>
      <c r="G5435" s="94" t="s">
        <v>15</v>
      </c>
      <c r="H5435" s="32" t="s">
        <v>25150</v>
      </c>
    </row>
    <row r="5436" spans="1:8" ht="17.25" customHeight="1">
      <c r="A5436" s="68" t="s">
        <v>29</v>
      </c>
      <c r="B5436" s="94" t="s">
        <v>9371</v>
      </c>
      <c r="C5436" s="94" t="s">
        <v>17157</v>
      </c>
      <c r="D5436" s="32" t="s">
        <v>18840</v>
      </c>
      <c r="E5436" s="107">
        <v>70.933333333333337</v>
      </c>
      <c r="F5436" s="27" t="s">
        <v>9</v>
      </c>
      <c r="G5436" s="94" t="s">
        <v>15</v>
      </c>
      <c r="H5436" s="32" t="s">
        <v>25151</v>
      </c>
    </row>
    <row r="5437" spans="1:8" ht="17.25" customHeight="1">
      <c r="A5437" s="68" t="s">
        <v>29</v>
      </c>
      <c r="B5437" s="94" t="s">
        <v>9371</v>
      </c>
      <c r="C5437" s="94" t="s">
        <v>17157</v>
      </c>
      <c r="D5437" s="32" t="s">
        <v>18841</v>
      </c>
      <c r="E5437" s="107">
        <v>59.133333333333333</v>
      </c>
      <c r="F5437" s="27" t="s">
        <v>9</v>
      </c>
      <c r="G5437" s="94" t="s">
        <v>15</v>
      </c>
      <c r="H5437" s="32" t="s">
        <v>25152</v>
      </c>
    </row>
    <row r="5438" spans="1:8" ht="17.25" customHeight="1">
      <c r="A5438" s="68" t="s">
        <v>29</v>
      </c>
      <c r="B5438" s="94" t="s">
        <v>9371</v>
      </c>
      <c r="C5438" s="94" t="s">
        <v>17157</v>
      </c>
      <c r="D5438" s="32" t="s">
        <v>18842</v>
      </c>
      <c r="E5438" s="107">
        <v>71.716666666666669</v>
      </c>
      <c r="F5438" s="27" t="s">
        <v>9</v>
      </c>
      <c r="G5438" s="94" t="s">
        <v>15</v>
      </c>
      <c r="H5438" s="32" t="s">
        <v>25153</v>
      </c>
    </row>
    <row r="5439" spans="1:8" ht="17.25" customHeight="1">
      <c r="A5439" s="68" t="s">
        <v>29</v>
      </c>
      <c r="B5439" s="94" t="s">
        <v>9371</v>
      </c>
      <c r="C5439" s="94" t="s">
        <v>17157</v>
      </c>
      <c r="D5439" s="32" t="s">
        <v>18843</v>
      </c>
      <c r="E5439" s="107">
        <v>56.93333333333333</v>
      </c>
      <c r="F5439" s="27" t="s">
        <v>9</v>
      </c>
      <c r="G5439" s="94" t="s">
        <v>15</v>
      </c>
      <c r="H5439" s="32" t="s">
        <v>25154</v>
      </c>
    </row>
    <row r="5440" spans="1:8" ht="17.25" customHeight="1">
      <c r="A5440" s="68" t="s">
        <v>29</v>
      </c>
      <c r="B5440" s="94" t="s">
        <v>9371</v>
      </c>
      <c r="C5440" s="94" t="s">
        <v>17157</v>
      </c>
      <c r="D5440" s="32" t="s">
        <v>18844</v>
      </c>
      <c r="E5440" s="107">
        <v>57.483333333333334</v>
      </c>
      <c r="F5440" s="27" t="s">
        <v>9</v>
      </c>
      <c r="G5440" s="94" t="s">
        <v>15</v>
      </c>
      <c r="H5440" s="32" t="s">
        <v>25155</v>
      </c>
    </row>
    <row r="5441" spans="1:8" ht="17.25" customHeight="1">
      <c r="A5441" s="68" t="s">
        <v>29</v>
      </c>
      <c r="B5441" s="94" t="s">
        <v>9371</v>
      </c>
      <c r="C5441" s="94" t="s">
        <v>17157</v>
      </c>
      <c r="D5441" s="32" t="s">
        <v>18845</v>
      </c>
      <c r="E5441" s="107">
        <v>58.85</v>
      </c>
      <c r="F5441" s="27" t="s">
        <v>9</v>
      </c>
      <c r="G5441" s="94" t="s">
        <v>15</v>
      </c>
      <c r="H5441" s="32" t="s">
        <v>25156</v>
      </c>
    </row>
    <row r="5442" spans="1:8" ht="17.25" customHeight="1">
      <c r="A5442" s="68" t="s">
        <v>29</v>
      </c>
      <c r="B5442" s="94" t="s">
        <v>9371</v>
      </c>
      <c r="C5442" s="94" t="s">
        <v>17157</v>
      </c>
      <c r="D5442" s="32" t="s">
        <v>18846</v>
      </c>
      <c r="E5442" s="107">
        <v>80.5</v>
      </c>
      <c r="F5442" s="27" t="s">
        <v>9</v>
      </c>
      <c r="G5442" s="94" t="s">
        <v>15</v>
      </c>
      <c r="H5442" s="32" t="s">
        <v>25157</v>
      </c>
    </row>
    <row r="5443" spans="1:8" ht="17.25" customHeight="1">
      <c r="A5443" s="68" t="s">
        <v>29</v>
      </c>
      <c r="B5443" s="94" t="s">
        <v>9371</v>
      </c>
      <c r="C5443" s="94" t="s">
        <v>17157</v>
      </c>
      <c r="D5443" s="32" t="s">
        <v>18847</v>
      </c>
      <c r="E5443" s="107">
        <v>55.81666666666667</v>
      </c>
      <c r="F5443" s="27" t="s">
        <v>9</v>
      </c>
      <c r="G5443" s="94" t="s">
        <v>15</v>
      </c>
      <c r="H5443" s="32" t="s">
        <v>25158</v>
      </c>
    </row>
    <row r="5444" spans="1:8" ht="17.25" customHeight="1">
      <c r="A5444" s="68" t="s">
        <v>29</v>
      </c>
      <c r="B5444" s="94" t="s">
        <v>9371</v>
      </c>
      <c r="C5444" s="94" t="s">
        <v>17157</v>
      </c>
      <c r="D5444" s="32" t="s">
        <v>18848</v>
      </c>
      <c r="E5444" s="107">
        <v>43.6</v>
      </c>
      <c r="F5444" s="27" t="s">
        <v>9</v>
      </c>
      <c r="G5444" s="94" t="s">
        <v>15</v>
      </c>
      <c r="H5444" s="32" t="s">
        <v>25159</v>
      </c>
    </row>
    <row r="5445" spans="1:8" ht="17.25" customHeight="1">
      <c r="A5445" s="68" t="s">
        <v>29</v>
      </c>
      <c r="B5445" s="94" t="s">
        <v>9371</v>
      </c>
      <c r="C5445" s="94" t="s">
        <v>17157</v>
      </c>
      <c r="D5445" s="32" t="s">
        <v>18849</v>
      </c>
      <c r="E5445" s="107">
        <v>59.233333333333334</v>
      </c>
      <c r="F5445" s="27" t="s">
        <v>9</v>
      </c>
      <c r="G5445" s="94" t="s">
        <v>15</v>
      </c>
      <c r="H5445" s="32" t="s">
        <v>25160</v>
      </c>
    </row>
    <row r="5446" spans="1:8" ht="17.25" customHeight="1">
      <c r="A5446" s="68" t="s">
        <v>29</v>
      </c>
      <c r="B5446" s="94" t="s">
        <v>9371</v>
      </c>
      <c r="C5446" s="94" t="s">
        <v>17157</v>
      </c>
      <c r="D5446" s="32" t="s">
        <v>18850</v>
      </c>
      <c r="E5446" s="107">
        <v>58.783333333333331</v>
      </c>
      <c r="F5446" s="27" t="s">
        <v>9</v>
      </c>
      <c r="G5446" s="94" t="s">
        <v>15</v>
      </c>
      <c r="H5446" s="32" t="s">
        <v>25161</v>
      </c>
    </row>
    <row r="5447" spans="1:8" ht="17.25" customHeight="1">
      <c r="A5447" s="68" t="s">
        <v>29</v>
      </c>
      <c r="B5447" s="94" t="s">
        <v>9371</v>
      </c>
      <c r="C5447" s="94" t="s">
        <v>17157</v>
      </c>
      <c r="D5447" s="32" t="s">
        <v>18851</v>
      </c>
      <c r="E5447" s="107">
        <v>75.583333333333329</v>
      </c>
      <c r="F5447" s="27" t="s">
        <v>9</v>
      </c>
      <c r="G5447" s="94" t="s">
        <v>15</v>
      </c>
      <c r="H5447" s="32" t="s">
        <v>25162</v>
      </c>
    </row>
    <row r="5448" spans="1:8" ht="17.25" customHeight="1">
      <c r="A5448" s="68" t="s">
        <v>29</v>
      </c>
      <c r="B5448" s="94" t="s">
        <v>9371</v>
      </c>
      <c r="C5448" s="94" t="s">
        <v>17157</v>
      </c>
      <c r="D5448" s="32" t="s">
        <v>18852</v>
      </c>
      <c r="E5448" s="107">
        <v>62.6</v>
      </c>
      <c r="F5448" s="27" t="s">
        <v>9</v>
      </c>
      <c r="G5448" s="94" t="s">
        <v>15</v>
      </c>
      <c r="H5448" s="32" t="s">
        <v>25163</v>
      </c>
    </row>
    <row r="5449" spans="1:8" ht="17.25" customHeight="1">
      <c r="A5449" s="68" t="s">
        <v>29</v>
      </c>
      <c r="B5449" s="94" t="s">
        <v>9371</v>
      </c>
      <c r="C5449" s="94" t="s">
        <v>17157</v>
      </c>
      <c r="D5449" s="32" t="s">
        <v>18853</v>
      </c>
      <c r="E5449" s="107">
        <v>58.866666666666667</v>
      </c>
      <c r="F5449" s="27" t="s">
        <v>9</v>
      </c>
      <c r="G5449" s="94" t="s">
        <v>15</v>
      </c>
      <c r="H5449" s="32" t="s">
        <v>25164</v>
      </c>
    </row>
    <row r="5450" spans="1:8" ht="17.25" customHeight="1">
      <c r="A5450" s="68" t="s">
        <v>29</v>
      </c>
      <c r="B5450" s="94" t="s">
        <v>9371</v>
      </c>
      <c r="C5450" s="94" t="s">
        <v>17157</v>
      </c>
      <c r="D5450" s="32" t="s">
        <v>18854</v>
      </c>
      <c r="E5450" s="107">
        <v>54.166666666666664</v>
      </c>
      <c r="F5450" s="27" t="s">
        <v>9</v>
      </c>
      <c r="G5450" s="94" t="s">
        <v>15</v>
      </c>
      <c r="H5450" s="32" t="s">
        <v>25165</v>
      </c>
    </row>
    <row r="5451" spans="1:8" ht="17.25" customHeight="1">
      <c r="A5451" s="68" t="s">
        <v>29</v>
      </c>
      <c r="B5451" s="94" t="s">
        <v>9371</v>
      </c>
      <c r="C5451" s="94" t="s">
        <v>17157</v>
      </c>
      <c r="D5451" s="32" t="s">
        <v>18855</v>
      </c>
      <c r="E5451" s="107">
        <v>70.11666666666666</v>
      </c>
      <c r="F5451" s="27" t="s">
        <v>9</v>
      </c>
      <c r="G5451" s="94" t="s">
        <v>15</v>
      </c>
      <c r="H5451" s="32" t="s">
        <v>25166</v>
      </c>
    </row>
    <row r="5452" spans="1:8" ht="17.25" customHeight="1">
      <c r="A5452" s="68" t="s">
        <v>29</v>
      </c>
      <c r="B5452" s="94" t="s">
        <v>9371</v>
      </c>
      <c r="C5452" s="94" t="s">
        <v>17157</v>
      </c>
      <c r="D5452" s="32" t="s">
        <v>18856</v>
      </c>
      <c r="E5452" s="107">
        <v>67.566666666666663</v>
      </c>
      <c r="F5452" s="27" t="s">
        <v>9</v>
      </c>
      <c r="G5452" s="94" t="s">
        <v>15</v>
      </c>
      <c r="H5452" s="32" t="s">
        <v>25167</v>
      </c>
    </row>
    <row r="5453" spans="1:8" ht="17.25" customHeight="1">
      <c r="A5453" s="68" t="s">
        <v>29</v>
      </c>
      <c r="B5453" s="94" t="s">
        <v>9371</v>
      </c>
      <c r="C5453" s="94" t="s">
        <v>17157</v>
      </c>
      <c r="D5453" s="32" t="s">
        <v>18857</v>
      </c>
      <c r="E5453" s="107">
        <v>46.7</v>
      </c>
      <c r="F5453" s="27" t="s">
        <v>9</v>
      </c>
      <c r="G5453" s="94" t="s">
        <v>15</v>
      </c>
      <c r="H5453" s="32" t="s">
        <v>25168</v>
      </c>
    </row>
    <row r="5454" spans="1:8" ht="17.25" customHeight="1">
      <c r="A5454" s="68" t="s">
        <v>29</v>
      </c>
      <c r="B5454" s="94" t="s">
        <v>9371</v>
      </c>
      <c r="C5454" s="94" t="s">
        <v>17157</v>
      </c>
      <c r="D5454" s="32" t="s">
        <v>18858</v>
      </c>
      <c r="E5454" s="107">
        <v>41.966666666666669</v>
      </c>
      <c r="F5454" s="27" t="s">
        <v>9</v>
      </c>
      <c r="G5454" s="94" t="s">
        <v>15</v>
      </c>
      <c r="H5454" s="32" t="s">
        <v>25169</v>
      </c>
    </row>
    <row r="5455" spans="1:8" ht="17.25" customHeight="1">
      <c r="A5455" s="68" t="s">
        <v>29</v>
      </c>
      <c r="B5455" s="94" t="s">
        <v>9371</v>
      </c>
      <c r="C5455" s="94" t="s">
        <v>17157</v>
      </c>
      <c r="D5455" s="32" t="s">
        <v>18859</v>
      </c>
      <c r="E5455" s="107">
        <v>69.216666666666669</v>
      </c>
      <c r="F5455" s="27" t="s">
        <v>9</v>
      </c>
      <c r="G5455" s="94" t="s">
        <v>15</v>
      </c>
      <c r="H5455" s="32" t="s">
        <v>25170</v>
      </c>
    </row>
    <row r="5456" spans="1:8" ht="17.25" customHeight="1">
      <c r="A5456" s="68" t="s">
        <v>29</v>
      </c>
      <c r="B5456" s="94" t="s">
        <v>9371</v>
      </c>
      <c r="C5456" s="94" t="s">
        <v>17158</v>
      </c>
      <c r="D5456" s="32" t="s">
        <v>18860</v>
      </c>
      <c r="E5456" s="107">
        <v>57.633333333333333</v>
      </c>
      <c r="F5456" s="27" t="s">
        <v>9</v>
      </c>
      <c r="G5456" s="94" t="s">
        <v>15</v>
      </c>
      <c r="H5456" s="32" t="s">
        <v>25171</v>
      </c>
    </row>
    <row r="5457" spans="1:8" ht="17.25" customHeight="1">
      <c r="A5457" s="68" t="s">
        <v>29</v>
      </c>
      <c r="B5457" s="94" t="s">
        <v>9371</v>
      </c>
      <c r="C5457" s="94" t="s">
        <v>17158</v>
      </c>
      <c r="D5457" s="32" t="s">
        <v>18861</v>
      </c>
      <c r="E5457" s="107">
        <v>47.133333333333333</v>
      </c>
      <c r="F5457" s="27" t="s">
        <v>9</v>
      </c>
      <c r="G5457" s="94" t="s">
        <v>15</v>
      </c>
      <c r="H5457" s="32" t="s">
        <v>25172</v>
      </c>
    </row>
    <row r="5458" spans="1:8" ht="17.25" customHeight="1">
      <c r="A5458" s="68" t="s">
        <v>29</v>
      </c>
      <c r="B5458" s="94" t="s">
        <v>9371</v>
      </c>
      <c r="C5458" s="94" t="s">
        <v>17158</v>
      </c>
      <c r="D5458" s="32" t="s">
        <v>18862</v>
      </c>
      <c r="E5458" s="107">
        <v>49.166666666666664</v>
      </c>
      <c r="F5458" s="27" t="s">
        <v>9</v>
      </c>
      <c r="G5458" s="94" t="s">
        <v>15</v>
      </c>
      <c r="H5458" s="32" t="s">
        <v>25173</v>
      </c>
    </row>
    <row r="5459" spans="1:8" ht="17.25" customHeight="1">
      <c r="A5459" s="68" t="s">
        <v>29</v>
      </c>
      <c r="B5459" s="94" t="s">
        <v>9371</v>
      </c>
      <c r="C5459" s="94" t="s">
        <v>17158</v>
      </c>
      <c r="D5459" s="32" t="s">
        <v>18863</v>
      </c>
      <c r="E5459" s="107">
        <v>52.05</v>
      </c>
      <c r="F5459" s="27" t="s">
        <v>9</v>
      </c>
      <c r="G5459" s="94" t="s">
        <v>15</v>
      </c>
      <c r="H5459" s="32" t="s">
        <v>25174</v>
      </c>
    </row>
    <row r="5460" spans="1:8" ht="17.25" customHeight="1">
      <c r="A5460" s="68" t="s">
        <v>29</v>
      </c>
      <c r="B5460" s="94" t="s">
        <v>9371</v>
      </c>
      <c r="C5460" s="94" t="s">
        <v>17158</v>
      </c>
      <c r="D5460" s="32" t="s">
        <v>18864</v>
      </c>
      <c r="E5460" s="107">
        <v>62.283333333333331</v>
      </c>
      <c r="F5460" s="27" t="s">
        <v>9</v>
      </c>
      <c r="G5460" s="94" t="s">
        <v>15</v>
      </c>
      <c r="H5460" s="32" t="s">
        <v>25175</v>
      </c>
    </row>
    <row r="5461" spans="1:8" ht="17.25" customHeight="1">
      <c r="A5461" s="68" t="s">
        <v>29</v>
      </c>
      <c r="B5461" s="94" t="s">
        <v>9371</v>
      </c>
      <c r="C5461" s="94" t="s">
        <v>17158</v>
      </c>
      <c r="D5461" s="32" t="s">
        <v>18865</v>
      </c>
      <c r="E5461" s="107">
        <v>59.06666666666667</v>
      </c>
      <c r="F5461" s="27" t="s">
        <v>9</v>
      </c>
      <c r="G5461" s="94" t="s">
        <v>15</v>
      </c>
      <c r="H5461" s="32" t="s">
        <v>25176</v>
      </c>
    </row>
    <row r="5462" spans="1:8" ht="17.25" customHeight="1">
      <c r="A5462" s="68" t="s">
        <v>29</v>
      </c>
      <c r="B5462" s="94" t="s">
        <v>9371</v>
      </c>
      <c r="C5462" s="94" t="s">
        <v>17158</v>
      </c>
      <c r="D5462" s="32" t="s">
        <v>18866</v>
      </c>
      <c r="E5462" s="107">
        <v>49.18333333333333</v>
      </c>
      <c r="F5462" s="27" t="s">
        <v>9</v>
      </c>
      <c r="G5462" s="94" t="s">
        <v>15</v>
      </c>
      <c r="H5462" s="32" t="s">
        <v>25177</v>
      </c>
    </row>
    <row r="5463" spans="1:8" ht="17.25" customHeight="1">
      <c r="A5463" s="68" t="s">
        <v>29</v>
      </c>
      <c r="B5463" s="94" t="s">
        <v>9371</v>
      </c>
      <c r="C5463" s="94" t="s">
        <v>17158</v>
      </c>
      <c r="D5463" s="32" t="s">
        <v>18867</v>
      </c>
      <c r="E5463" s="107">
        <v>58.733333333333334</v>
      </c>
      <c r="F5463" s="27" t="s">
        <v>9</v>
      </c>
      <c r="G5463" s="94" t="s">
        <v>15</v>
      </c>
      <c r="H5463" s="32" t="s">
        <v>25178</v>
      </c>
    </row>
    <row r="5464" spans="1:8" ht="17.25" customHeight="1">
      <c r="A5464" s="68" t="s">
        <v>29</v>
      </c>
      <c r="B5464" s="94" t="s">
        <v>9371</v>
      </c>
      <c r="C5464" s="94" t="s">
        <v>17158</v>
      </c>
      <c r="D5464" s="32" t="s">
        <v>18868</v>
      </c>
      <c r="E5464" s="107">
        <v>50.716666666666669</v>
      </c>
      <c r="F5464" s="27" t="s">
        <v>9</v>
      </c>
      <c r="G5464" s="94" t="s">
        <v>15</v>
      </c>
      <c r="H5464" s="32" t="s">
        <v>25179</v>
      </c>
    </row>
    <row r="5465" spans="1:8" ht="17.25" customHeight="1">
      <c r="A5465" s="68" t="s">
        <v>29</v>
      </c>
      <c r="B5465" s="94" t="s">
        <v>9371</v>
      </c>
      <c r="C5465" s="94" t="s">
        <v>17158</v>
      </c>
      <c r="D5465" s="32" t="s">
        <v>18869</v>
      </c>
      <c r="E5465" s="107">
        <v>53.81666666666667</v>
      </c>
      <c r="F5465" s="27" t="s">
        <v>9</v>
      </c>
      <c r="G5465" s="94" t="s">
        <v>15</v>
      </c>
      <c r="H5465" s="32" t="s">
        <v>25180</v>
      </c>
    </row>
    <row r="5466" spans="1:8" ht="17.25" customHeight="1">
      <c r="A5466" s="68" t="s">
        <v>29</v>
      </c>
      <c r="B5466" s="94" t="s">
        <v>9371</v>
      </c>
      <c r="C5466" s="94" t="s">
        <v>17158</v>
      </c>
      <c r="D5466" s="32" t="s">
        <v>18870</v>
      </c>
      <c r="E5466" s="107">
        <v>55.633333333333333</v>
      </c>
      <c r="F5466" s="27" t="s">
        <v>9</v>
      </c>
      <c r="G5466" s="94" t="s">
        <v>15</v>
      </c>
      <c r="H5466" s="32" t="s">
        <v>25181</v>
      </c>
    </row>
    <row r="5467" spans="1:8" ht="17.25" customHeight="1">
      <c r="A5467" s="68" t="s">
        <v>29</v>
      </c>
      <c r="B5467" s="94" t="s">
        <v>9371</v>
      </c>
      <c r="C5467" s="94" t="s">
        <v>17158</v>
      </c>
      <c r="D5467" s="32" t="s">
        <v>18871</v>
      </c>
      <c r="E5467" s="107">
        <v>48.75</v>
      </c>
      <c r="F5467" s="27" t="s">
        <v>9</v>
      </c>
      <c r="G5467" s="94" t="s">
        <v>15</v>
      </c>
      <c r="H5467" s="32" t="s">
        <v>25182</v>
      </c>
    </row>
    <row r="5468" spans="1:8" ht="17.25" customHeight="1">
      <c r="A5468" s="68" t="s">
        <v>29</v>
      </c>
      <c r="B5468" s="94" t="s">
        <v>9371</v>
      </c>
      <c r="C5468" s="94" t="s">
        <v>17158</v>
      </c>
      <c r="D5468" s="32" t="s">
        <v>18872</v>
      </c>
      <c r="E5468" s="107">
        <v>50.7</v>
      </c>
      <c r="F5468" s="27" t="s">
        <v>9</v>
      </c>
      <c r="G5468" s="94" t="s">
        <v>15</v>
      </c>
      <c r="H5468" s="32" t="s">
        <v>25183</v>
      </c>
    </row>
    <row r="5469" spans="1:8" ht="17.25" customHeight="1">
      <c r="A5469" s="68" t="s">
        <v>29</v>
      </c>
      <c r="B5469" s="94" t="s">
        <v>9371</v>
      </c>
      <c r="C5469" s="94" t="s">
        <v>17158</v>
      </c>
      <c r="D5469" s="32" t="s">
        <v>18873</v>
      </c>
      <c r="E5469" s="107">
        <v>60.5</v>
      </c>
      <c r="F5469" s="27" t="s">
        <v>9</v>
      </c>
      <c r="G5469" s="94" t="s">
        <v>15</v>
      </c>
      <c r="H5469" s="32" t="s">
        <v>25184</v>
      </c>
    </row>
    <row r="5470" spans="1:8" ht="17.25" customHeight="1">
      <c r="A5470" s="68" t="s">
        <v>29</v>
      </c>
      <c r="B5470" s="94" t="s">
        <v>9371</v>
      </c>
      <c r="C5470" s="94" t="s">
        <v>17158</v>
      </c>
      <c r="D5470" s="32" t="s">
        <v>18874</v>
      </c>
      <c r="E5470" s="107">
        <v>44.05</v>
      </c>
      <c r="F5470" s="27" t="s">
        <v>9</v>
      </c>
      <c r="G5470" s="94" t="s">
        <v>15</v>
      </c>
      <c r="H5470" s="32" t="s">
        <v>25185</v>
      </c>
    </row>
    <row r="5471" spans="1:8" ht="17.25" customHeight="1">
      <c r="A5471" s="68" t="s">
        <v>29</v>
      </c>
      <c r="B5471" s="94" t="s">
        <v>9371</v>
      </c>
      <c r="C5471" s="94" t="s">
        <v>17158</v>
      </c>
      <c r="D5471" s="32" t="s">
        <v>18875</v>
      </c>
      <c r="E5471" s="107">
        <v>59.033333333333331</v>
      </c>
      <c r="F5471" s="27" t="s">
        <v>9</v>
      </c>
      <c r="G5471" s="94" t="s">
        <v>15</v>
      </c>
      <c r="H5471" s="32" t="s">
        <v>25186</v>
      </c>
    </row>
    <row r="5472" spans="1:8" ht="17.25" customHeight="1">
      <c r="A5472" s="68" t="s">
        <v>29</v>
      </c>
      <c r="B5472" s="94" t="s">
        <v>9371</v>
      </c>
      <c r="C5472" s="94" t="s">
        <v>17158</v>
      </c>
      <c r="D5472" s="32" t="s">
        <v>18876</v>
      </c>
      <c r="E5472" s="107">
        <v>72.05</v>
      </c>
      <c r="F5472" s="27" t="s">
        <v>9</v>
      </c>
      <c r="G5472" s="94" t="s">
        <v>15</v>
      </c>
      <c r="H5472" s="32" t="s">
        <v>25187</v>
      </c>
    </row>
    <row r="5473" spans="1:8" ht="17.25" customHeight="1">
      <c r="A5473" s="68" t="s">
        <v>29</v>
      </c>
      <c r="B5473" s="94" t="s">
        <v>9371</v>
      </c>
      <c r="C5473" s="94" t="s">
        <v>17158</v>
      </c>
      <c r="D5473" s="32" t="s">
        <v>18877</v>
      </c>
      <c r="E5473" s="107">
        <v>80.216666666666669</v>
      </c>
      <c r="F5473" s="27" t="s">
        <v>9</v>
      </c>
      <c r="G5473" s="94" t="s">
        <v>15</v>
      </c>
      <c r="H5473" s="32" t="s">
        <v>25188</v>
      </c>
    </row>
    <row r="5474" spans="1:8" ht="17.25" customHeight="1">
      <c r="A5474" s="68" t="s">
        <v>29</v>
      </c>
      <c r="B5474" s="94" t="s">
        <v>9371</v>
      </c>
      <c r="C5474" s="94" t="s">
        <v>17158</v>
      </c>
      <c r="D5474" s="32" t="s">
        <v>18878</v>
      </c>
      <c r="E5474" s="107">
        <v>77.033333333333331</v>
      </c>
      <c r="F5474" s="27" t="s">
        <v>9</v>
      </c>
      <c r="G5474" s="94" t="s">
        <v>15</v>
      </c>
      <c r="H5474" s="32" t="s">
        <v>25189</v>
      </c>
    </row>
    <row r="5475" spans="1:8" ht="17.25" customHeight="1">
      <c r="A5475" s="68" t="s">
        <v>29</v>
      </c>
      <c r="B5475" s="94" t="s">
        <v>9371</v>
      </c>
      <c r="C5475" s="94" t="s">
        <v>17158</v>
      </c>
      <c r="D5475" s="32" t="s">
        <v>18879</v>
      </c>
      <c r="E5475" s="107">
        <v>76.75</v>
      </c>
      <c r="F5475" s="27" t="s">
        <v>9</v>
      </c>
      <c r="G5475" s="94" t="s">
        <v>15</v>
      </c>
      <c r="H5475" s="32" t="s">
        <v>25190</v>
      </c>
    </row>
    <row r="5476" spans="1:8" ht="17.25" customHeight="1">
      <c r="A5476" s="68" t="s">
        <v>29</v>
      </c>
      <c r="B5476" s="94" t="s">
        <v>9371</v>
      </c>
      <c r="C5476" s="94" t="s">
        <v>17158</v>
      </c>
      <c r="D5476" s="32" t="s">
        <v>18880</v>
      </c>
      <c r="E5476" s="107">
        <v>60.416666666666664</v>
      </c>
      <c r="F5476" s="27" t="s">
        <v>9</v>
      </c>
      <c r="G5476" s="94" t="s">
        <v>15</v>
      </c>
      <c r="H5476" s="32" t="s">
        <v>25191</v>
      </c>
    </row>
    <row r="5477" spans="1:8" ht="17.25" customHeight="1">
      <c r="A5477" s="68" t="s">
        <v>29</v>
      </c>
      <c r="B5477" s="94" t="s">
        <v>9371</v>
      </c>
      <c r="C5477" s="94" t="s">
        <v>17158</v>
      </c>
      <c r="D5477" s="32" t="s">
        <v>18881</v>
      </c>
      <c r="E5477" s="107">
        <v>62.383333333333333</v>
      </c>
      <c r="F5477" s="27" t="s">
        <v>9</v>
      </c>
      <c r="G5477" s="94" t="s">
        <v>15</v>
      </c>
      <c r="H5477" s="32" t="s">
        <v>25192</v>
      </c>
    </row>
    <row r="5478" spans="1:8" ht="17.25" customHeight="1">
      <c r="A5478" s="68" t="s">
        <v>29</v>
      </c>
      <c r="B5478" s="94" t="s">
        <v>9371</v>
      </c>
      <c r="C5478" s="94" t="s">
        <v>17158</v>
      </c>
      <c r="D5478" s="32" t="s">
        <v>18882</v>
      </c>
      <c r="E5478" s="107">
        <v>68.533333333333331</v>
      </c>
      <c r="F5478" s="27" t="s">
        <v>9</v>
      </c>
      <c r="G5478" s="94" t="s">
        <v>15</v>
      </c>
      <c r="H5478" s="32" t="s">
        <v>25193</v>
      </c>
    </row>
    <row r="5479" spans="1:8" ht="17.25" customHeight="1">
      <c r="A5479" s="68" t="s">
        <v>29</v>
      </c>
      <c r="B5479" s="94" t="s">
        <v>9371</v>
      </c>
      <c r="C5479" s="94" t="s">
        <v>17158</v>
      </c>
      <c r="D5479" s="32" t="s">
        <v>18883</v>
      </c>
      <c r="E5479" s="107">
        <v>87.11666666666666</v>
      </c>
      <c r="F5479" s="27" t="s">
        <v>9</v>
      </c>
      <c r="G5479" s="94" t="s">
        <v>15</v>
      </c>
      <c r="H5479" s="32" t="s">
        <v>25194</v>
      </c>
    </row>
    <row r="5480" spans="1:8" ht="17.25" customHeight="1">
      <c r="A5480" s="68" t="s">
        <v>29</v>
      </c>
      <c r="B5480" s="94" t="s">
        <v>9371</v>
      </c>
      <c r="C5480" s="94" t="s">
        <v>17158</v>
      </c>
      <c r="D5480" s="32" t="s">
        <v>18884</v>
      </c>
      <c r="E5480" s="107">
        <v>58.416666666666664</v>
      </c>
      <c r="F5480" s="27" t="s">
        <v>9</v>
      </c>
      <c r="G5480" s="94" t="s">
        <v>15</v>
      </c>
      <c r="H5480" s="32" t="s">
        <v>25195</v>
      </c>
    </row>
    <row r="5481" spans="1:8" ht="17.25" customHeight="1">
      <c r="A5481" s="68" t="s">
        <v>29</v>
      </c>
      <c r="B5481" s="94" t="s">
        <v>9371</v>
      </c>
      <c r="C5481" s="94" t="s">
        <v>17158</v>
      </c>
      <c r="D5481" s="32" t="s">
        <v>18885</v>
      </c>
      <c r="E5481" s="107">
        <v>72.650000000000006</v>
      </c>
      <c r="F5481" s="27" t="s">
        <v>9</v>
      </c>
      <c r="G5481" s="94" t="s">
        <v>15</v>
      </c>
      <c r="H5481" s="32" t="s">
        <v>25196</v>
      </c>
    </row>
    <row r="5482" spans="1:8" ht="17.25" customHeight="1">
      <c r="A5482" s="68" t="s">
        <v>29</v>
      </c>
      <c r="B5482" s="94" t="s">
        <v>9371</v>
      </c>
      <c r="C5482" s="94" t="s">
        <v>17158</v>
      </c>
      <c r="D5482" s="32" t="s">
        <v>18886</v>
      </c>
      <c r="E5482" s="107">
        <v>91.983333333333334</v>
      </c>
      <c r="F5482" s="27" t="s">
        <v>9</v>
      </c>
      <c r="G5482" s="94" t="s">
        <v>15</v>
      </c>
      <c r="H5482" s="32" t="s">
        <v>25197</v>
      </c>
    </row>
    <row r="5483" spans="1:8" ht="17.25" customHeight="1">
      <c r="A5483" s="68" t="s">
        <v>29</v>
      </c>
      <c r="B5483" s="94" t="s">
        <v>9371</v>
      </c>
      <c r="C5483" s="94" t="s">
        <v>17158</v>
      </c>
      <c r="D5483" s="32" t="s">
        <v>18887</v>
      </c>
      <c r="E5483" s="107">
        <v>47.2</v>
      </c>
      <c r="F5483" s="27" t="s">
        <v>9</v>
      </c>
      <c r="G5483" s="94" t="s">
        <v>15</v>
      </c>
      <c r="H5483" s="32" t="s">
        <v>25198</v>
      </c>
    </row>
    <row r="5484" spans="1:8" ht="17.25" customHeight="1">
      <c r="A5484" s="68" t="s">
        <v>29</v>
      </c>
      <c r="B5484" s="94" t="s">
        <v>9371</v>
      </c>
      <c r="C5484" s="94" t="s">
        <v>17158</v>
      </c>
      <c r="D5484" s="32" t="s">
        <v>18888</v>
      </c>
      <c r="E5484" s="107">
        <v>59.1</v>
      </c>
      <c r="F5484" s="27" t="s">
        <v>9</v>
      </c>
      <c r="G5484" s="94" t="s">
        <v>15</v>
      </c>
      <c r="H5484" s="32" t="s">
        <v>25199</v>
      </c>
    </row>
    <row r="5485" spans="1:8" ht="17.25" customHeight="1">
      <c r="A5485" s="68" t="s">
        <v>29</v>
      </c>
      <c r="B5485" s="94" t="s">
        <v>9371</v>
      </c>
      <c r="C5485" s="94" t="s">
        <v>17158</v>
      </c>
      <c r="D5485" s="32" t="s">
        <v>18889</v>
      </c>
      <c r="E5485" s="107">
        <v>60.55</v>
      </c>
      <c r="F5485" s="27" t="s">
        <v>9</v>
      </c>
      <c r="G5485" s="94" t="s">
        <v>15</v>
      </c>
      <c r="H5485" s="32" t="s">
        <v>25200</v>
      </c>
    </row>
    <row r="5486" spans="1:8" ht="17.25" customHeight="1">
      <c r="A5486" s="68" t="s">
        <v>29</v>
      </c>
      <c r="B5486" s="94" t="s">
        <v>9371</v>
      </c>
      <c r="C5486" s="94" t="s">
        <v>17158</v>
      </c>
      <c r="D5486" s="32" t="s">
        <v>18890</v>
      </c>
      <c r="E5486" s="107">
        <v>45.4</v>
      </c>
      <c r="F5486" s="27" t="s">
        <v>9</v>
      </c>
      <c r="G5486" s="94" t="s">
        <v>15</v>
      </c>
      <c r="H5486" s="32" t="s">
        <v>25201</v>
      </c>
    </row>
    <row r="5487" spans="1:8" ht="17.25" customHeight="1">
      <c r="A5487" s="68" t="s">
        <v>29</v>
      </c>
      <c r="B5487" s="94" t="s">
        <v>9371</v>
      </c>
      <c r="C5487" s="94" t="s">
        <v>17158</v>
      </c>
      <c r="D5487" s="32" t="s">
        <v>18891</v>
      </c>
      <c r="E5487" s="107">
        <v>60.016666666666666</v>
      </c>
      <c r="F5487" s="27" t="s">
        <v>9</v>
      </c>
      <c r="G5487" s="94" t="s">
        <v>15</v>
      </c>
      <c r="H5487" s="32" t="s">
        <v>25202</v>
      </c>
    </row>
    <row r="5488" spans="1:8" ht="17.25" customHeight="1">
      <c r="A5488" s="68" t="s">
        <v>29</v>
      </c>
      <c r="B5488" s="94" t="s">
        <v>9371</v>
      </c>
      <c r="C5488" s="94" t="s">
        <v>17158</v>
      </c>
      <c r="D5488" s="32" t="s">
        <v>18892</v>
      </c>
      <c r="E5488" s="107">
        <v>48.833333333333336</v>
      </c>
      <c r="F5488" s="27" t="s">
        <v>9</v>
      </c>
      <c r="G5488" s="94" t="s">
        <v>15</v>
      </c>
      <c r="H5488" s="32" t="s">
        <v>25203</v>
      </c>
    </row>
    <row r="5489" spans="1:8" ht="17.25" customHeight="1">
      <c r="A5489" s="68" t="s">
        <v>29</v>
      </c>
      <c r="B5489" s="94" t="s">
        <v>9371</v>
      </c>
      <c r="C5489" s="94" t="s">
        <v>17158</v>
      </c>
      <c r="D5489" s="32" t="s">
        <v>18893</v>
      </c>
      <c r="E5489" s="107">
        <v>56.733333333333334</v>
      </c>
      <c r="F5489" s="27" t="s">
        <v>9</v>
      </c>
      <c r="G5489" s="94" t="s">
        <v>15</v>
      </c>
      <c r="H5489" s="32" t="s">
        <v>25204</v>
      </c>
    </row>
    <row r="5490" spans="1:8" ht="17.25" customHeight="1">
      <c r="A5490" s="68" t="s">
        <v>29</v>
      </c>
      <c r="B5490" s="94" t="s">
        <v>9371</v>
      </c>
      <c r="C5490" s="94" t="s">
        <v>17158</v>
      </c>
      <c r="D5490" s="32" t="s">
        <v>18894</v>
      </c>
      <c r="E5490" s="107">
        <v>49.25</v>
      </c>
      <c r="F5490" s="27" t="s">
        <v>9</v>
      </c>
      <c r="G5490" s="94" t="s">
        <v>15</v>
      </c>
      <c r="H5490" s="32" t="s">
        <v>25205</v>
      </c>
    </row>
    <row r="5491" spans="1:8" ht="17.25" customHeight="1">
      <c r="A5491" s="68" t="s">
        <v>29</v>
      </c>
      <c r="B5491" s="94" t="s">
        <v>9371</v>
      </c>
      <c r="C5491" s="94" t="s">
        <v>17158</v>
      </c>
      <c r="D5491" s="32" t="s">
        <v>18895</v>
      </c>
      <c r="E5491" s="107">
        <v>55.75</v>
      </c>
      <c r="F5491" s="27" t="s">
        <v>9</v>
      </c>
      <c r="G5491" s="94" t="s">
        <v>15</v>
      </c>
      <c r="H5491" s="32" t="s">
        <v>25206</v>
      </c>
    </row>
    <row r="5492" spans="1:8" ht="17.25" customHeight="1">
      <c r="A5492" s="68" t="s">
        <v>29</v>
      </c>
      <c r="B5492" s="94" t="s">
        <v>9371</v>
      </c>
      <c r="C5492" s="94" t="s">
        <v>17158</v>
      </c>
      <c r="D5492" s="32" t="s">
        <v>18896</v>
      </c>
      <c r="E5492" s="107">
        <v>53.716666666666669</v>
      </c>
      <c r="F5492" s="27" t="s">
        <v>9</v>
      </c>
      <c r="G5492" s="94" t="s">
        <v>15</v>
      </c>
      <c r="H5492" s="32" t="s">
        <v>25207</v>
      </c>
    </row>
    <row r="5493" spans="1:8" ht="17.25" customHeight="1">
      <c r="A5493" s="68" t="s">
        <v>29</v>
      </c>
      <c r="B5493" s="94" t="s">
        <v>9371</v>
      </c>
      <c r="C5493" s="94" t="s">
        <v>17158</v>
      </c>
      <c r="D5493" s="32" t="s">
        <v>18897</v>
      </c>
      <c r="E5493" s="107">
        <v>58.483333333333334</v>
      </c>
      <c r="F5493" s="27" t="s">
        <v>9</v>
      </c>
      <c r="G5493" s="94" t="s">
        <v>15</v>
      </c>
      <c r="H5493" s="32" t="s">
        <v>25208</v>
      </c>
    </row>
    <row r="5494" spans="1:8" ht="17.25" customHeight="1">
      <c r="A5494" s="68" t="s">
        <v>29</v>
      </c>
      <c r="B5494" s="94" t="s">
        <v>9371</v>
      </c>
      <c r="C5494" s="94" t="s">
        <v>17158</v>
      </c>
      <c r="D5494" s="32" t="s">
        <v>18898</v>
      </c>
      <c r="E5494" s="107">
        <v>45.966666666666669</v>
      </c>
      <c r="F5494" s="27" t="s">
        <v>9</v>
      </c>
      <c r="G5494" s="94" t="s">
        <v>15</v>
      </c>
      <c r="H5494" s="32" t="s">
        <v>25209</v>
      </c>
    </row>
    <row r="5495" spans="1:8" ht="17.25" customHeight="1">
      <c r="A5495" s="68" t="s">
        <v>29</v>
      </c>
      <c r="B5495" s="94" t="s">
        <v>9371</v>
      </c>
      <c r="C5495" s="94" t="s">
        <v>17158</v>
      </c>
      <c r="D5495" s="32" t="s">
        <v>18899</v>
      </c>
      <c r="E5495" s="107">
        <v>53.75</v>
      </c>
      <c r="F5495" s="27" t="s">
        <v>9</v>
      </c>
      <c r="G5495" s="94" t="s">
        <v>15</v>
      </c>
      <c r="H5495" s="32" t="s">
        <v>25210</v>
      </c>
    </row>
    <row r="5496" spans="1:8" ht="17.25" customHeight="1">
      <c r="A5496" s="68" t="s">
        <v>29</v>
      </c>
      <c r="B5496" s="94" t="s">
        <v>9371</v>
      </c>
      <c r="C5496" s="94" t="s">
        <v>17158</v>
      </c>
      <c r="D5496" s="32" t="s">
        <v>18900</v>
      </c>
      <c r="E5496" s="107">
        <v>49.2</v>
      </c>
      <c r="F5496" s="27" t="s">
        <v>9</v>
      </c>
      <c r="G5496" s="94" t="s">
        <v>15</v>
      </c>
      <c r="H5496" s="32" t="s">
        <v>25211</v>
      </c>
    </row>
    <row r="5497" spans="1:8" ht="17.25" customHeight="1">
      <c r="A5497" s="68" t="s">
        <v>29</v>
      </c>
      <c r="B5497" s="94" t="s">
        <v>9371</v>
      </c>
      <c r="C5497" s="94" t="s">
        <v>17158</v>
      </c>
      <c r="D5497" s="32" t="s">
        <v>18901</v>
      </c>
      <c r="E5497" s="107">
        <v>50.016666666666666</v>
      </c>
      <c r="F5497" s="27" t="s">
        <v>9</v>
      </c>
      <c r="G5497" s="94" t="s">
        <v>15</v>
      </c>
      <c r="H5497" s="32" t="s">
        <v>25212</v>
      </c>
    </row>
    <row r="5498" spans="1:8" ht="17.25" customHeight="1">
      <c r="A5498" s="68" t="s">
        <v>29</v>
      </c>
      <c r="B5498" s="94" t="s">
        <v>9371</v>
      </c>
      <c r="C5498" s="94" t="s">
        <v>17158</v>
      </c>
      <c r="D5498" s="32" t="s">
        <v>18902</v>
      </c>
      <c r="E5498" s="107">
        <v>53.56666666666667</v>
      </c>
      <c r="F5498" s="27" t="s">
        <v>9</v>
      </c>
      <c r="G5498" s="94" t="s">
        <v>15</v>
      </c>
      <c r="H5498" s="32" t="s">
        <v>25213</v>
      </c>
    </row>
    <row r="5499" spans="1:8" ht="17.25" customHeight="1">
      <c r="A5499" s="68" t="s">
        <v>29</v>
      </c>
      <c r="B5499" s="94" t="s">
        <v>9371</v>
      </c>
      <c r="C5499" s="94" t="s">
        <v>17158</v>
      </c>
      <c r="D5499" s="32" t="s">
        <v>18903</v>
      </c>
      <c r="E5499" s="107">
        <v>53.466666666666669</v>
      </c>
      <c r="F5499" s="27" t="s">
        <v>9</v>
      </c>
      <c r="G5499" s="94" t="s">
        <v>15</v>
      </c>
      <c r="H5499" s="32" t="s">
        <v>25214</v>
      </c>
    </row>
    <row r="5500" spans="1:8" ht="17.25" customHeight="1">
      <c r="A5500" s="68" t="s">
        <v>29</v>
      </c>
      <c r="B5500" s="94" t="s">
        <v>9371</v>
      </c>
      <c r="C5500" s="94" t="s">
        <v>17158</v>
      </c>
      <c r="D5500" s="32" t="s">
        <v>18904</v>
      </c>
      <c r="E5500" s="107">
        <v>51.766666666666666</v>
      </c>
      <c r="F5500" s="27" t="s">
        <v>9</v>
      </c>
      <c r="G5500" s="94" t="s">
        <v>15</v>
      </c>
      <c r="H5500" s="32" t="s">
        <v>25215</v>
      </c>
    </row>
    <row r="5501" spans="1:8" ht="17.25" customHeight="1">
      <c r="A5501" s="68" t="s">
        <v>29</v>
      </c>
      <c r="B5501" s="94" t="s">
        <v>9371</v>
      </c>
      <c r="C5501" s="94" t="s">
        <v>17158</v>
      </c>
      <c r="D5501" s="32" t="s">
        <v>18905</v>
      </c>
      <c r="E5501" s="107">
        <v>46.7</v>
      </c>
      <c r="F5501" s="27" t="s">
        <v>9</v>
      </c>
      <c r="G5501" s="94" t="s">
        <v>15</v>
      </c>
      <c r="H5501" s="32" t="s">
        <v>25216</v>
      </c>
    </row>
    <row r="5502" spans="1:8" ht="17.25" customHeight="1">
      <c r="A5502" s="68" t="s">
        <v>29</v>
      </c>
      <c r="B5502" s="94" t="s">
        <v>9371</v>
      </c>
      <c r="C5502" s="94" t="s">
        <v>17158</v>
      </c>
      <c r="D5502" s="32" t="s">
        <v>18906</v>
      </c>
      <c r="E5502" s="107">
        <v>51.81666666666667</v>
      </c>
      <c r="F5502" s="27" t="s">
        <v>9</v>
      </c>
      <c r="G5502" s="94" t="s">
        <v>15</v>
      </c>
      <c r="H5502" s="32" t="s">
        <v>25217</v>
      </c>
    </row>
    <row r="5503" spans="1:8" ht="17.25" customHeight="1">
      <c r="A5503" s="68" t="s">
        <v>29</v>
      </c>
      <c r="B5503" s="94" t="s">
        <v>9371</v>
      </c>
      <c r="C5503" s="94" t="s">
        <v>17158</v>
      </c>
      <c r="D5503" s="32" t="s">
        <v>18907</v>
      </c>
      <c r="E5503" s="107">
        <v>47.583333333333336</v>
      </c>
      <c r="F5503" s="27" t="s">
        <v>9</v>
      </c>
      <c r="G5503" s="94" t="s">
        <v>15</v>
      </c>
      <c r="H5503" s="32" t="s">
        <v>25218</v>
      </c>
    </row>
    <row r="5504" spans="1:8" ht="17.25" customHeight="1">
      <c r="A5504" s="68" t="s">
        <v>29</v>
      </c>
      <c r="B5504" s="94" t="s">
        <v>9371</v>
      </c>
      <c r="C5504" s="94" t="s">
        <v>17158</v>
      </c>
      <c r="D5504" s="32" t="s">
        <v>18908</v>
      </c>
      <c r="E5504" s="107">
        <v>62.216666666666669</v>
      </c>
      <c r="F5504" s="27" t="s">
        <v>9</v>
      </c>
      <c r="G5504" s="94" t="s">
        <v>15</v>
      </c>
      <c r="H5504" s="32" t="s">
        <v>25219</v>
      </c>
    </row>
    <row r="5505" spans="1:8" ht="17.25" customHeight="1">
      <c r="A5505" s="68" t="s">
        <v>29</v>
      </c>
      <c r="B5505" s="94" t="s">
        <v>9371</v>
      </c>
      <c r="C5505" s="94" t="s">
        <v>17158</v>
      </c>
      <c r="D5505" s="32" t="s">
        <v>18909</v>
      </c>
      <c r="E5505" s="107">
        <v>50.383333333333333</v>
      </c>
      <c r="F5505" s="27" t="s">
        <v>9</v>
      </c>
      <c r="G5505" s="94" t="s">
        <v>15</v>
      </c>
      <c r="H5505" s="32" t="s">
        <v>25220</v>
      </c>
    </row>
    <row r="5506" spans="1:8" ht="17.25" customHeight="1">
      <c r="A5506" s="68" t="s">
        <v>29</v>
      </c>
      <c r="B5506" s="94" t="s">
        <v>9371</v>
      </c>
      <c r="C5506" s="94" t="s">
        <v>17158</v>
      </c>
      <c r="D5506" s="32" t="s">
        <v>18910</v>
      </c>
      <c r="E5506" s="107">
        <v>45.366666666666667</v>
      </c>
      <c r="F5506" s="27" t="s">
        <v>9</v>
      </c>
      <c r="G5506" s="94" t="s">
        <v>15</v>
      </c>
      <c r="H5506" s="32" t="s">
        <v>25221</v>
      </c>
    </row>
    <row r="5507" spans="1:8" ht="17.25" customHeight="1">
      <c r="A5507" s="68" t="s">
        <v>29</v>
      </c>
      <c r="B5507" s="94" t="s">
        <v>9371</v>
      </c>
      <c r="C5507" s="94" t="s">
        <v>17158</v>
      </c>
      <c r="D5507" s="32" t="s">
        <v>18911</v>
      </c>
      <c r="E5507" s="107">
        <v>77.61666666666666</v>
      </c>
      <c r="F5507" s="27" t="s">
        <v>9</v>
      </c>
      <c r="G5507" s="94" t="s">
        <v>15</v>
      </c>
      <c r="H5507" s="32" t="s">
        <v>25222</v>
      </c>
    </row>
    <row r="5508" spans="1:8" ht="17.25" customHeight="1">
      <c r="A5508" s="68" t="s">
        <v>29</v>
      </c>
      <c r="B5508" s="94" t="s">
        <v>9371</v>
      </c>
      <c r="C5508" s="94" t="s">
        <v>17158</v>
      </c>
      <c r="D5508" s="32" t="s">
        <v>18912</v>
      </c>
      <c r="E5508" s="107">
        <v>45.85</v>
      </c>
      <c r="F5508" s="27" t="s">
        <v>9</v>
      </c>
      <c r="G5508" s="94" t="s">
        <v>15</v>
      </c>
      <c r="H5508" s="32" t="s">
        <v>25223</v>
      </c>
    </row>
    <row r="5509" spans="1:8" ht="17.25" customHeight="1">
      <c r="A5509" s="68" t="s">
        <v>29</v>
      </c>
      <c r="B5509" s="94" t="s">
        <v>9371</v>
      </c>
      <c r="C5509" s="94" t="s">
        <v>17158</v>
      </c>
      <c r="D5509" s="32" t="s">
        <v>18913</v>
      </c>
      <c r="E5509" s="107">
        <v>50.65</v>
      </c>
      <c r="F5509" s="27" t="s">
        <v>9</v>
      </c>
      <c r="G5509" s="94" t="s">
        <v>15</v>
      </c>
      <c r="H5509" s="32" t="s">
        <v>25224</v>
      </c>
    </row>
    <row r="5510" spans="1:8" ht="17.25" customHeight="1">
      <c r="A5510" s="68" t="s">
        <v>29</v>
      </c>
      <c r="B5510" s="94" t="s">
        <v>9371</v>
      </c>
      <c r="C5510" s="94" t="s">
        <v>17158</v>
      </c>
      <c r="D5510" s="32" t="s">
        <v>18914</v>
      </c>
      <c r="E5510" s="107">
        <v>85.13333333333334</v>
      </c>
      <c r="F5510" s="27" t="s">
        <v>9</v>
      </c>
      <c r="G5510" s="94" t="s">
        <v>15</v>
      </c>
      <c r="H5510" s="32" t="s">
        <v>25225</v>
      </c>
    </row>
    <row r="5511" spans="1:8" ht="17.25" customHeight="1">
      <c r="A5511" s="68" t="s">
        <v>29</v>
      </c>
      <c r="B5511" s="94" t="s">
        <v>9371</v>
      </c>
      <c r="C5511" s="94" t="s">
        <v>17158</v>
      </c>
      <c r="D5511" s="32" t="s">
        <v>18915</v>
      </c>
      <c r="E5511" s="107">
        <v>69.183333333333337</v>
      </c>
      <c r="F5511" s="27" t="s">
        <v>9</v>
      </c>
      <c r="G5511" s="94" t="s">
        <v>15</v>
      </c>
      <c r="H5511" s="32" t="s">
        <v>25226</v>
      </c>
    </row>
    <row r="5512" spans="1:8" ht="17.25" customHeight="1">
      <c r="A5512" s="68" t="s">
        <v>29</v>
      </c>
      <c r="B5512" s="94" t="s">
        <v>9371</v>
      </c>
      <c r="C5512" s="94" t="s">
        <v>17158</v>
      </c>
      <c r="D5512" s="32" t="s">
        <v>18916</v>
      </c>
      <c r="E5512" s="107">
        <v>47.05</v>
      </c>
      <c r="F5512" s="27" t="s">
        <v>9</v>
      </c>
      <c r="G5512" s="94" t="s">
        <v>15</v>
      </c>
      <c r="H5512" s="32" t="s">
        <v>25227</v>
      </c>
    </row>
    <row r="5513" spans="1:8" ht="17.25" customHeight="1">
      <c r="A5513" s="68" t="s">
        <v>29</v>
      </c>
      <c r="B5513" s="94" t="s">
        <v>9371</v>
      </c>
      <c r="C5513" s="94" t="s">
        <v>17158</v>
      </c>
      <c r="D5513" s="32" t="s">
        <v>18917</v>
      </c>
      <c r="E5513" s="107">
        <v>57.35</v>
      </c>
      <c r="F5513" s="27" t="s">
        <v>9</v>
      </c>
      <c r="G5513" s="94" t="s">
        <v>15</v>
      </c>
      <c r="H5513" s="32" t="s">
        <v>25228</v>
      </c>
    </row>
    <row r="5514" spans="1:8" ht="17.25" customHeight="1">
      <c r="A5514" s="68" t="s">
        <v>29</v>
      </c>
      <c r="B5514" s="94" t="s">
        <v>9371</v>
      </c>
      <c r="C5514" s="94" t="s">
        <v>17158</v>
      </c>
      <c r="D5514" s="32" t="s">
        <v>18918</v>
      </c>
      <c r="E5514" s="107">
        <v>110.58333333333333</v>
      </c>
      <c r="F5514" s="27" t="s">
        <v>9</v>
      </c>
      <c r="G5514" s="94" t="s">
        <v>15</v>
      </c>
      <c r="H5514" s="32" t="s">
        <v>25229</v>
      </c>
    </row>
    <row r="5515" spans="1:8" ht="17.25" customHeight="1">
      <c r="A5515" s="68" t="s">
        <v>29</v>
      </c>
      <c r="B5515" s="94" t="s">
        <v>9371</v>
      </c>
      <c r="C5515" s="94" t="s">
        <v>17158</v>
      </c>
      <c r="D5515" s="32" t="s">
        <v>18919</v>
      </c>
      <c r="E5515" s="107">
        <v>85.766666666666666</v>
      </c>
      <c r="F5515" s="27" t="s">
        <v>9</v>
      </c>
      <c r="G5515" s="94" t="s">
        <v>15</v>
      </c>
      <c r="H5515" s="32" t="s">
        <v>25230</v>
      </c>
    </row>
    <row r="5516" spans="1:8" ht="17.25" customHeight="1">
      <c r="A5516" s="68" t="s">
        <v>29</v>
      </c>
      <c r="B5516" s="94" t="s">
        <v>9371</v>
      </c>
      <c r="C5516" s="94" t="s">
        <v>17158</v>
      </c>
      <c r="D5516" s="32" t="s">
        <v>18920</v>
      </c>
      <c r="E5516" s="107">
        <v>108.48333333333333</v>
      </c>
      <c r="F5516" s="27" t="s">
        <v>9</v>
      </c>
      <c r="G5516" s="94" t="s">
        <v>15</v>
      </c>
      <c r="H5516" s="32" t="s">
        <v>25231</v>
      </c>
    </row>
    <row r="5517" spans="1:8" ht="17.25" customHeight="1">
      <c r="A5517" s="68" t="s">
        <v>29</v>
      </c>
      <c r="B5517" s="94" t="s">
        <v>9371</v>
      </c>
      <c r="C5517" s="94" t="s">
        <v>17158</v>
      </c>
      <c r="D5517" s="32" t="s">
        <v>18921</v>
      </c>
      <c r="E5517" s="107">
        <v>112.08333333333333</v>
      </c>
      <c r="F5517" s="27" t="s">
        <v>9</v>
      </c>
      <c r="G5517" s="94" t="s">
        <v>15</v>
      </c>
      <c r="H5517" s="32" t="s">
        <v>25232</v>
      </c>
    </row>
    <row r="5518" spans="1:8" ht="17.25" customHeight="1">
      <c r="A5518" s="68" t="s">
        <v>29</v>
      </c>
      <c r="B5518" s="94" t="s">
        <v>9371</v>
      </c>
      <c r="C5518" s="94" t="s">
        <v>17158</v>
      </c>
      <c r="D5518" s="32" t="s">
        <v>18922</v>
      </c>
      <c r="E5518" s="107">
        <v>62.116666666666667</v>
      </c>
      <c r="F5518" s="27" t="s">
        <v>9</v>
      </c>
      <c r="G5518" s="94" t="s">
        <v>15</v>
      </c>
      <c r="H5518" s="32" t="s">
        <v>25233</v>
      </c>
    </row>
    <row r="5519" spans="1:8" ht="17.25" customHeight="1">
      <c r="A5519" s="68" t="s">
        <v>29</v>
      </c>
      <c r="B5519" s="94" t="s">
        <v>9371</v>
      </c>
      <c r="C5519" s="94" t="s">
        <v>17158</v>
      </c>
      <c r="D5519" s="32" t="s">
        <v>18923</v>
      </c>
      <c r="E5519" s="107">
        <v>48.733333333333334</v>
      </c>
      <c r="F5519" s="27" t="s">
        <v>9</v>
      </c>
      <c r="G5519" s="94" t="s">
        <v>15</v>
      </c>
      <c r="H5519" s="32" t="s">
        <v>25234</v>
      </c>
    </row>
    <row r="5520" spans="1:8" ht="17.25" customHeight="1">
      <c r="A5520" s="68" t="s">
        <v>29</v>
      </c>
      <c r="B5520" s="94" t="s">
        <v>9371</v>
      </c>
      <c r="C5520" s="94" t="s">
        <v>17158</v>
      </c>
      <c r="D5520" s="32" t="s">
        <v>18924</v>
      </c>
      <c r="E5520" s="107">
        <v>52.283333333333331</v>
      </c>
      <c r="F5520" s="27" t="s">
        <v>9</v>
      </c>
      <c r="G5520" s="94" t="s">
        <v>15</v>
      </c>
      <c r="H5520" s="32" t="s">
        <v>25235</v>
      </c>
    </row>
    <row r="5521" spans="1:8" ht="17.25" customHeight="1">
      <c r="A5521" s="68" t="s">
        <v>29</v>
      </c>
      <c r="B5521" s="94" t="s">
        <v>9371</v>
      </c>
      <c r="C5521" s="94" t="s">
        <v>17158</v>
      </c>
      <c r="D5521" s="32" t="s">
        <v>18925</v>
      </c>
      <c r="E5521" s="107">
        <v>68.783333333333331</v>
      </c>
      <c r="F5521" s="27" t="s">
        <v>9</v>
      </c>
      <c r="G5521" s="94" t="s">
        <v>15</v>
      </c>
      <c r="H5521" s="32" t="s">
        <v>25236</v>
      </c>
    </row>
    <row r="5522" spans="1:8" ht="17.25" customHeight="1">
      <c r="A5522" s="68" t="s">
        <v>29</v>
      </c>
      <c r="B5522" s="94" t="s">
        <v>9371</v>
      </c>
      <c r="C5522" s="94" t="s">
        <v>17158</v>
      </c>
      <c r="D5522" s="32" t="s">
        <v>18926</v>
      </c>
      <c r="E5522" s="107">
        <v>71.900000000000006</v>
      </c>
      <c r="F5522" s="27" t="s">
        <v>9</v>
      </c>
      <c r="G5522" s="94" t="s">
        <v>15</v>
      </c>
      <c r="H5522" s="32" t="s">
        <v>25237</v>
      </c>
    </row>
    <row r="5523" spans="1:8" ht="17.25" customHeight="1">
      <c r="A5523" s="68" t="s">
        <v>29</v>
      </c>
      <c r="B5523" s="94" t="s">
        <v>9371</v>
      </c>
      <c r="C5523" s="94" t="s">
        <v>17158</v>
      </c>
      <c r="D5523" s="32" t="s">
        <v>18927</v>
      </c>
      <c r="E5523" s="107">
        <v>67.016666666666666</v>
      </c>
      <c r="F5523" s="27" t="s">
        <v>9</v>
      </c>
      <c r="G5523" s="94" t="s">
        <v>15</v>
      </c>
      <c r="H5523" s="32" t="s">
        <v>25238</v>
      </c>
    </row>
    <row r="5524" spans="1:8" ht="17.25" customHeight="1">
      <c r="A5524" s="68" t="s">
        <v>29</v>
      </c>
      <c r="B5524" s="94" t="s">
        <v>9371</v>
      </c>
      <c r="C5524" s="94" t="s">
        <v>17158</v>
      </c>
      <c r="D5524" s="32" t="s">
        <v>18928</v>
      </c>
      <c r="E5524" s="107">
        <v>50.35</v>
      </c>
      <c r="F5524" s="27" t="s">
        <v>9</v>
      </c>
      <c r="G5524" s="94" t="s">
        <v>15</v>
      </c>
      <c r="H5524" s="32" t="s">
        <v>25239</v>
      </c>
    </row>
    <row r="5525" spans="1:8" ht="17.25" customHeight="1">
      <c r="A5525" s="68" t="s">
        <v>29</v>
      </c>
      <c r="B5525" s="94" t="s">
        <v>9371</v>
      </c>
      <c r="C5525" s="94" t="s">
        <v>17158</v>
      </c>
      <c r="D5525" s="32" t="s">
        <v>18929</v>
      </c>
      <c r="E5525" s="107">
        <v>68.933333333333337</v>
      </c>
      <c r="F5525" s="27" t="s">
        <v>9</v>
      </c>
      <c r="G5525" s="94" t="s">
        <v>15</v>
      </c>
      <c r="H5525" s="32" t="s">
        <v>25240</v>
      </c>
    </row>
    <row r="5526" spans="1:8" ht="17.25" customHeight="1">
      <c r="A5526" s="68" t="s">
        <v>29</v>
      </c>
      <c r="B5526" s="94" t="s">
        <v>9371</v>
      </c>
      <c r="C5526" s="94" t="s">
        <v>17158</v>
      </c>
      <c r="D5526" s="32" t="s">
        <v>18930</v>
      </c>
      <c r="E5526" s="107">
        <v>95.1</v>
      </c>
      <c r="F5526" s="27" t="s">
        <v>9</v>
      </c>
      <c r="G5526" s="94" t="s">
        <v>15</v>
      </c>
      <c r="H5526" s="32" t="s">
        <v>25241</v>
      </c>
    </row>
    <row r="5527" spans="1:8" ht="17.25" customHeight="1">
      <c r="A5527" s="68" t="s">
        <v>29</v>
      </c>
      <c r="B5527" s="94" t="s">
        <v>9371</v>
      </c>
      <c r="C5527" s="94" t="s">
        <v>17158</v>
      </c>
      <c r="D5527" s="32" t="s">
        <v>18931</v>
      </c>
      <c r="E5527" s="107">
        <v>63.8</v>
      </c>
      <c r="F5527" s="27" t="s">
        <v>9</v>
      </c>
      <c r="G5527" s="94" t="s">
        <v>15</v>
      </c>
      <c r="H5527" s="32" t="s">
        <v>25242</v>
      </c>
    </row>
    <row r="5528" spans="1:8" ht="17.25" customHeight="1">
      <c r="A5528" s="68" t="s">
        <v>29</v>
      </c>
      <c r="B5528" s="94" t="s">
        <v>9371</v>
      </c>
      <c r="C5528" s="94" t="s">
        <v>17158</v>
      </c>
      <c r="D5528" s="32" t="s">
        <v>18932</v>
      </c>
      <c r="E5528" s="107">
        <v>51.95</v>
      </c>
      <c r="F5528" s="27" t="s">
        <v>9</v>
      </c>
      <c r="G5528" s="94" t="s">
        <v>15</v>
      </c>
      <c r="H5528" s="32" t="s">
        <v>25243</v>
      </c>
    </row>
    <row r="5529" spans="1:8" ht="17.25" customHeight="1">
      <c r="A5529" s="68" t="s">
        <v>29</v>
      </c>
      <c r="B5529" s="94" t="s">
        <v>9371</v>
      </c>
      <c r="C5529" s="94" t="s">
        <v>17158</v>
      </c>
      <c r="D5529" s="32" t="s">
        <v>18933</v>
      </c>
      <c r="E5529" s="107">
        <v>51.983333333333334</v>
      </c>
      <c r="F5529" s="27" t="s">
        <v>9</v>
      </c>
      <c r="G5529" s="94" t="s">
        <v>15</v>
      </c>
      <c r="H5529" s="32" t="s">
        <v>25244</v>
      </c>
    </row>
    <row r="5530" spans="1:8" ht="17.25" customHeight="1">
      <c r="A5530" s="68" t="s">
        <v>29</v>
      </c>
      <c r="B5530" s="94" t="s">
        <v>9371</v>
      </c>
      <c r="C5530" s="94" t="s">
        <v>17158</v>
      </c>
      <c r="D5530" s="32" t="s">
        <v>18934</v>
      </c>
      <c r="E5530" s="107">
        <v>47.4</v>
      </c>
      <c r="F5530" s="27" t="s">
        <v>9</v>
      </c>
      <c r="G5530" s="94" t="s">
        <v>15</v>
      </c>
      <c r="H5530" s="32" t="s">
        <v>25245</v>
      </c>
    </row>
    <row r="5531" spans="1:8" ht="17.25" customHeight="1">
      <c r="A5531" s="68" t="s">
        <v>29</v>
      </c>
      <c r="B5531" s="94" t="s">
        <v>9371</v>
      </c>
      <c r="C5531" s="94" t="s">
        <v>17158</v>
      </c>
      <c r="D5531" s="32" t="s">
        <v>18935</v>
      </c>
      <c r="E5531" s="107">
        <v>45.31666666666667</v>
      </c>
      <c r="F5531" s="27" t="s">
        <v>9</v>
      </c>
      <c r="G5531" s="94" t="s">
        <v>15</v>
      </c>
      <c r="H5531" s="32" t="s">
        <v>25246</v>
      </c>
    </row>
    <row r="5532" spans="1:8" ht="17.25" customHeight="1">
      <c r="A5532" s="68" t="s">
        <v>29</v>
      </c>
      <c r="B5532" s="94" t="s">
        <v>9371</v>
      </c>
      <c r="C5532" s="94" t="s">
        <v>17158</v>
      </c>
      <c r="D5532" s="32" t="s">
        <v>18936</v>
      </c>
      <c r="E5532" s="107">
        <v>65.3</v>
      </c>
      <c r="F5532" s="27" t="s">
        <v>9</v>
      </c>
      <c r="G5532" s="94" t="s">
        <v>15</v>
      </c>
      <c r="H5532" s="32" t="s">
        <v>25247</v>
      </c>
    </row>
    <row r="5533" spans="1:8" ht="17.25" customHeight="1">
      <c r="A5533" s="68" t="s">
        <v>29</v>
      </c>
      <c r="B5533" s="94" t="s">
        <v>9371</v>
      </c>
      <c r="C5533" s="94" t="s">
        <v>17158</v>
      </c>
      <c r="D5533" s="32" t="s">
        <v>18937</v>
      </c>
      <c r="E5533" s="107">
        <v>110.28333333333333</v>
      </c>
      <c r="F5533" s="27" t="s">
        <v>9</v>
      </c>
      <c r="G5533" s="94" t="s">
        <v>15</v>
      </c>
      <c r="H5533" s="32" t="s">
        <v>25248</v>
      </c>
    </row>
    <row r="5534" spans="1:8" ht="17.25" customHeight="1">
      <c r="A5534" s="68" t="s">
        <v>29</v>
      </c>
      <c r="B5534" s="94" t="s">
        <v>9371</v>
      </c>
      <c r="C5534" s="94" t="s">
        <v>17158</v>
      </c>
      <c r="D5534" s="32" t="s">
        <v>18938</v>
      </c>
      <c r="E5534" s="107">
        <v>65.266666666666666</v>
      </c>
      <c r="F5534" s="27" t="s">
        <v>9</v>
      </c>
      <c r="G5534" s="94" t="s">
        <v>15</v>
      </c>
      <c r="H5534" s="32" t="s">
        <v>25249</v>
      </c>
    </row>
    <row r="5535" spans="1:8" ht="17.25" customHeight="1">
      <c r="A5535" s="68" t="s">
        <v>29</v>
      </c>
      <c r="B5535" s="94" t="s">
        <v>9371</v>
      </c>
      <c r="C5535" s="94" t="s">
        <v>17158</v>
      </c>
      <c r="D5535" s="32" t="s">
        <v>18939</v>
      </c>
      <c r="E5535" s="107">
        <v>78.466666666666669</v>
      </c>
      <c r="F5535" s="27" t="s">
        <v>9</v>
      </c>
      <c r="G5535" s="94" t="s">
        <v>15</v>
      </c>
      <c r="H5535" s="32" t="s">
        <v>25250</v>
      </c>
    </row>
    <row r="5536" spans="1:8" ht="17.25" customHeight="1">
      <c r="A5536" s="68" t="s">
        <v>29</v>
      </c>
      <c r="B5536" s="94" t="s">
        <v>9371</v>
      </c>
      <c r="C5536" s="94" t="s">
        <v>17158</v>
      </c>
      <c r="D5536" s="32" t="s">
        <v>18940</v>
      </c>
      <c r="E5536" s="107">
        <v>117.36666666666666</v>
      </c>
      <c r="F5536" s="27" t="s">
        <v>9</v>
      </c>
      <c r="G5536" s="94" t="s">
        <v>15</v>
      </c>
      <c r="H5536" s="32" t="s">
        <v>25251</v>
      </c>
    </row>
    <row r="5537" spans="1:8" ht="17.25" customHeight="1">
      <c r="A5537" s="68" t="s">
        <v>29</v>
      </c>
      <c r="B5537" s="94" t="s">
        <v>9371</v>
      </c>
      <c r="C5537" s="94" t="s">
        <v>17158</v>
      </c>
      <c r="D5537" s="32" t="s">
        <v>18941</v>
      </c>
      <c r="E5537" s="107">
        <v>65.650000000000006</v>
      </c>
      <c r="F5537" s="27" t="s">
        <v>9</v>
      </c>
      <c r="G5537" s="94" t="s">
        <v>15</v>
      </c>
      <c r="H5537" s="32" t="s">
        <v>25252</v>
      </c>
    </row>
    <row r="5538" spans="1:8" ht="17.25" customHeight="1">
      <c r="A5538" s="68" t="s">
        <v>29</v>
      </c>
      <c r="B5538" s="94" t="s">
        <v>9371</v>
      </c>
      <c r="C5538" s="94" t="s">
        <v>17158</v>
      </c>
      <c r="D5538" s="32" t="s">
        <v>18942</v>
      </c>
      <c r="E5538" s="107">
        <v>76.8</v>
      </c>
      <c r="F5538" s="27" t="s">
        <v>9</v>
      </c>
      <c r="G5538" s="94" t="s">
        <v>15</v>
      </c>
      <c r="H5538" s="32" t="s">
        <v>25253</v>
      </c>
    </row>
    <row r="5539" spans="1:8" ht="17.25" customHeight="1">
      <c r="A5539" s="68" t="s">
        <v>29</v>
      </c>
      <c r="B5539" s="94" t="s">
        <v>9371</v>
      </c>
      <c r="C5539" s="94" t="s">
        <v>17158</v>
      </c>
      <c r="D5539" s="32" t="s">
        <v>18943</v>
      </c>
      <c r="E5539" s="107">
        <v>51.85</v>
      </c>
      <c r="F5539" s="27" t="s">
        <v>9</v>
      </c>
      <c r="G5539" s="94" t="s">
        <v>15</v>
      </c>
      <c r="H5539" s="32" t="s">
        <v>25254</v>
      </c>
    </row>
    <row r="5540" spans="1:8" ht="17.25" customHeight="1">
      <c r="A5540" s="68" t="s">
        <v>29</v>
      </c>
      <c r="B5540" s="94" t="s">
        <v>9371</v>
      </c>
      <c r="C5540" s="94" t="s">
        <v>17158</v>
      </c>
      <c r="D5540" s="32" t="s">
        <v>18944</v>
      </c>
      <c r="E5540" s="107">
        <v>58.43333333333333</v>
      </c>
      <c r="F5540" s="27" t="s">
        <v>9</v>
      </c>
      <c r="G5540" s="94" t="s">
        <v>15</v>
      </c>
      <c r="H5540" s="32" t="s">
        <v>25255</v>
      </c>
    </row>
    <row r="5541" spans="1:8" ht="17.25" customHeight="1">
      <c r="A5541" s="68" t="s">
        <v>29</v>
      </c>
      <c r="B5541" s="94" t="s">
        <v>9371</v>
      </c>
      <c r="C5541" s="94" t="s">
        <v>17159</v>
      </c>
      <c r="D5541" s="32" t="s">
        <v>18945</v>
      </c>
      <c r="E5541" s="107">
        <v>47.283333333333331</v>
      </c>
      <c r="F5541" s="27" t="s">
        <v>9</v>
      </c>
      <c r="G5541" s="94" t="s">
        <v>15</v>
      </c>
      <c r="H5541" s="32" t="s">
        <v>25256</v>
      </c>
    </row>
    <row r="5542" spans="1:8" ht="17.25" customHeight="1">
      <c r="A5542" s="68" t="s">
        <v>29</v>
      </c>
      <c r="B5542" s="94" t="s">
        <v>9371</v>
      </c>
      <c r="C5542" s="94" t="s">
        <v>17159</v>
      </c>
      <c r="D5542" s="32" t="s">
        <v>18946</v>
      </c>
      <c r="E5542" s="107">
        <v>42.25</v>
      </c>
      <c r="F5542" s="27" t="s">
        <v>9</v>
      </c>
      <c r="G5542" s="94" t="s">
        <v>15</v>
      </c>
      <c r="H5542" s="32" t="s">
        <v>25257</v>
      </c>
    </row>
    <row r="5543" spans="1:8" ht="17.25" customHeight="1">
      <c r="A5543" s="68" t="s">
        <v>29</v>
      </c>
      <c r="B5543" s="94" t="s">
        <v>9371</v>
      </c>
      <c r="C5543" s="94" t="s">
        <v>17159</v>
      </c>
      <c r="D5543" s="32" t="s">
        <v>18947</v>
      </c>
      <c r="E5543" s="107">
        <v>45.783333333333331</v>
      </c>
      <c r="F5543" s="27" t="s">
        <v>9</v>
      </c>
      <c r="G5543" s="94" t="s">
        <v>15</v>
      </c>
      <c r="H5543" s="32" t="s">
        <v>25258</v>
      </c>
    </row>
    <row r="5544" spans="1:8" ht="17.25" customHeight="1">
      <c r="A5544" s="68" t="s">
        <v>29</v>
      </c>
      <c r="B5544" s="94" t="s">
        <v>9371</v>
      </c>
      <c r="C5544" s="94" t="s">
        <v>17159</v>
      </c>
      <c r="D5544" s="32" t="s">
        <v>18948</v>
      </c>
      <c r="E5544" s="107">
        <v>45.616666666666667</v>
      </c>
      <c r="F5544" s="27" t="s">
        <v>9</v>
      </c>
      <c r="G5544" s="94" t="s">
        <v>15</v>
      </c>
      <c r="H5544" s="32" t="s">
        <v>25259</v>
      </c>
    </row>
    <row r="5545" spans="1:8" ht="17.25" customHeight="1">
      <c r="A5545" s="68" t="s">
        <v>29</v>
      </c>
      <c r="B5545" s="94" t="s">
        <v>9371</v>
      </c>
      <c r="C5545" s="94" t="s">
        <v>17159</v>
      </c>
      <c r="D5545" s="32" t="s">
        <v>18949</v>
      </c>
      <c r="E5545" s="107">
        <v>44.133333333333333</v>
      </c>
      <c r="F5545" s="27" t="s">
        <v>9</v>
      </c>
      <c r="G5545" s="94" t="s">
        <v>15</v>
      </c>
      <c r="H5545" s="32" t="s">
        <v>25260</v>
      </c>
    </row>
    <row r="5546" spans="1:8" ht="17.25" customHeight="1">
      <c r="A5546" s="68" t="s">
        <v>29</v>
      </c>
      <c r="B5546" s="94" t="s">
        <v>9371</v>
      </c>
      <c r="C5546" s="94" t="s">
        <v>17159</v>
      </c>
      <c r="D5546" s="32" t="s">
        <v>18950</v>
      </c>
      <c r="E5546" s="107">
        <v>52.55</v>
      </c>
      <c r="F5546" s="27" t="s">
        <v>9</v>
      </c>
      <c r="G5546" s="94" t="s">
        <v>15</v>
      </c>
      <c r="H5546" s="32" t="s">
        <v>25261</v>
      </c>
    </row>
    <row r="5547" spans="1:8" ht="17.25" customHeight="1">
      <c r="A5547" s="68" t="s">
        <v>29</v>
      </c>
      <c r="B5547" s="94" t="s">
        <v>9371</v>
      </c>
      <c r="C5547" s="94" t="s">
        <v>17159</v>
      </c>
      <c r="D5547" s="32" t="s">
        <v>18951</v>
      </c>
      <c r="E5547" s="107">
        <v>46.666666666666664</v>
      </c>
      <c r="F5547" s="27" t="s">
        <v>9</v>
      </c>
      <c r="G5547" s="94" t="s">
        <v>15</v>
      </c>
      <c r="H5547" s="32" t="s">
        <v>25262</v>
      </c>
    </row>
    <row r="5548" spans="1:8" ht="17.25" customHeight="1">
      <c r="A5548" s="68" t="s">
        <v>29</v>
      </c>
      <c r="B5548" s="94" t="s">
        <v>9371</v>
      </c>
      <c r="C5548" s="94" t="s">
        <v>17159</v>
      </c>
      <c r="D5548" s="32" t="s">
        <v>18952</v>
      </c>
      <c r="E5548" s="107">
        <v>58.383333333333333</v>
      </c>
      <c r="F5548" s="27" t="s">
        <v>9</v>
      </c>
      <c r="G5548" s="94" t="s">
        <v>15</v>
      </c>
      <c r="H5548" s="32" t="s">
        <v>25263</v>
      </c>
    </row>
    <row r="5549" spans="1:8" ht="17.25" customHeight="1">
      <c r="A5549" s="68" t="s">
        <v>29</v>
      </c>
      <c r="B5549" s="94" t="s">
        <v>9371</v>
      </c>
      <c r="C5549" s="94" t="s">
        <v>17159</v>
      </c>
      <c r="D5549" s="32" t="s">
        <v>18953</v>
      </c>
      <c r="E5549" s="107">
        <v>55.81666666666667</v>
      </c>
      <c r="F5549" s="27" t="s">
        <v>9</v>
      </c>
      <c r="G5549" s="94" t="s">
        <v>15</v>
      </c>
      <c r="H5549" s="32" t="s">
        <v>25264</v>
      </c>
    </row>
    <row r="5550" spans="1:8" ht="17.25" customHeight="1">
      <c r="A5550" s="68" t="s">
        <v>29</v>
      </c>
      <c r="B5550" s="94" t="s">
        <v>9371</v>
      </c>
      <c r="C5550" s="94" t="s">
        <v>17159</v>
      </c>
      <c r="D5550" s="32" t="s">
        <v>18954</v>
      </c>
      <c r="E5550" s="107">
        <v>50</v>
      </c>
      <c r="F5550" s="27" t="s">
        <v>9</v>
      </c>
      <c r="G5550" s="94" t="s">
        <v>15</v>
      </c>
      <c r="H5550" s="32" t="s">
        <v>25265</v>
      </c>
    </row>
    <row r="5551" spans="1:8" ht="17.25" customHeight="1">
      <c r="A5551" s="68" t="s">
        <v>29</v>
      </c>
      <c r="B5551" s="94" t="s">
        <v>9371</v>
      </c>
      <c r="C5551" s="94" t="s">
        <v>17159</v>
      </c>
      <c r="D5551" s="32" t="s">
        <v>18955</v>
      </c>
      <c r="E5551" s="107">
        <v>43.766666666666666</v>
      </c>
      <c r="F5551" s="27" t="s">
        <v>9</v>
      </c>
      <c r="G5551" s="94" t="s">
        <v>15</v>
      </c>
      <c r="H5551" s="32" t="s">
        <v>25266</v>
      </c>
    </row>
    <row r="5552" spans="1:8" ht="17.25" customHeight="1">
      <c r="A5552" s="68" t="s">
        <v>29</v>
      </c>
      <c r="B5552" s="94" t="s">
        <v>9371</v>
      </c>
      <c r="C5552" s="94" t="s">
        <v>17159</v>
      </c>
      <c r="D5552" s="32" t="s">
        <v>18956</v>
      </c>
      <c r="E5552" s="107">
        <v>57.016666666666666</v>
      </c>
      <c r="F5552" s="27" t="s">
        <v>9</v>
      </c>
      <c r="G5552" s="94" t="s">
        <v>15</v>
      </c>
      <c r="H5552" s="32" t="s">
        <v>25267</v>
      </c>
    </row>
    <row r="5553" spans="1:8" ht="17.25" customHeight="1">
      <c r="A5553" s="68" t="s">
        <v>29</v>
      </c>
      <c r="B5553" s="94" t="s">
        <v>9371</v>
      </c>
      <c r="C5553" s="94" t="s">
        <v>17159</v>
      </c>
      <c r="D5553" s="32" t="s">
        <v>18957</v>
      </c>
      <c r="E5553" s="107">
        <v>61.716666666666669</v>
      </c>
      <c r="F5553" s="27" t="s">
        <v>9</v>
      </c>
      <c r="G5553" s="94" t="s">
        <v>15</v>
      </c>
      <c r="H5553" s="32" t="s">
        <v>25268</v>
      </c>
    </row>
    <row r="5554" spans="1:8" ht="17.25" customHeight="1">
      <c r="A5554" s="68" t="s">
        <v>29</v>
      </c>
      <c r="B5554" s="94" t="s">
        <v>9371</v>
      </c>
      <c r="C5554" s="94" t="s">
        <v>17159</v>
      </c>
      <c r="D5554" s="32" t="s">
        <v>18958</v>
      </c>
      <c r="E5554" s="107">
        <v>52.516666666666666</v>
      </c>
      <c r="F5554" s="27" t="s">
        <v>9</v>
      </c>
      <c r="G5554" s="94" t="s">
        <v>15</v>
      </c>
      <c r="H5554" s="32" t="s">
        <v>25269</v>
      </c>
    </row>
    <row r="5555" spans="1:8" ht="17.25" customHeight="1">
      <c r="A5555" s="68" t="s">
        <v>29</v>
      </c>
      <c r="B5555" s="94" t="s">
        <v>9371</v>
      </c>
      <c r="C5555" s="94" t="s">
        <v>17159</v>
      </c>
      <c r="D5555" s="32" t="s">
        <v>18959</v>
      </c>
      <c r="E5555" s="107">
        <v>47.016666666666666</v>
      </c>
      <c r="F5555" s="27" t="s">
        <v>9</v>
      </c>
      <c r="G5555" s="94" t="s">
        <v>15</v>
      </c>
      <c r="H5555" s="32" t="s">
        <v>25270</v>
      </c>
    </row>
    <row r="5556" spans="1:8" ht="17.25" customHeight="1">
      <c r="A5556" s="68" t="s">
        <v>29</v>
      </c>
      <c r="B5556" s="94" t="s">
        <v>9371</v>
      </c>
      <c r="C5556" s="94" t="s">
        <v>17159</v>
      </c>
      <c r="D5556" s="32" t="s">
        <v>18960</v>
      </c>
      <c r="E5556" s="107">
        <v>57.416666666666664</v>
      </c>
      <c r="F5556" s="27" t="s">
        <v>9</v>
      </c>
      <c r="G5556" s="94" t="s">
        <v>15</v>
      </c>
      <c r="H5556" s="32" t="s">
        <v>25271</v>
      </c>
    </row>
    <row r="5557" spans="1:8" ht="17.25" customHeight="1">
      <c r="A5557" s="68" t="s">
        <v>29</v>
      </c>
      <c r="B5557" s="94" t="s">
        <v>9371</v>
      </c>
      <c r="C5557" s="94" t="s">
        <v>17159</v>
      </c>
      <c r="D5557" s="32" t="s">
        <v>18961</v>
      </c>
      <c r="E5557" s="107">
        <v>65.55</v>
      </c>
      <c r="F5557" s="27" t="s">
        <v>9</v>
      </c>
      <c r="G5557" s="94" t="s">
        <v>15</v>
      </c>
      <c r="H5557" s="32" t="s">
        <v>25272</v>
      </c>
    </row>
    <row r="5558" spans="1:8" ht="17.25" customHeight="1">
      <c r="A5558" s="68" t="s">
        <v>29</v>
      </c>
      <c r="B5558" s="94" t="s">
        <v>9371</v>
      </c>
      <c r="C5558" s="94" t="s">
        <v>17159</v>
      </c>
      <c r="D5558" s="32" t="s">
        <v>18962</v>
      </c>
      <c r="E5558" s="107">
        <v>61.866666666666667</v>
      </c>
      <c r="F5558" s="27" t="s">
        <v>9</v>
      </c>
      <c r="G5558" s="94" t="s">
        <v>15</v>
      </c>
      <c r="H5558" s="32" t="s">
        <v>25273</v>
      </c>
    </row>
    <row r="5559" spans="1:8" ht="17.25" customHeight="1">
      <c r="A5559" s="68" t="s">
        <v>29</v>
      </c>
      <c r="B5559" s="94" t="s">
        <v>9371</v>
      </c>
      <c r="C5559" s="94" t="s">
        <v>17159</v>
      </c>
      <c r="D5559" s="32" t="s">
        <v>18963</v>
      </c>
      <c r="E5559" s="107">
        <v>63.75</v>
      </c>
      <c r="F5559" s="27" t="s">
        <v>9</v>
      </c>
      <c r="G5559" s="94" t="s">
        <v>15</v>
      </c>
      <c r="H5559" s="32" t="s">
        <v>25274</v>
      </c>
    </row>
    <row r="5560" spans="1:8" ht="17.25" customHeight="1">
      <c r="A5560" s="68" t="s">
        <v>29</v>
      </c>
      <c r="B5560" s="94" t="s">
        <v>9371</v>
      </c>
      <c r="C5560" s="94" t="s">
        <v>17159</v>
      </c>
      <c r="D5560" s="32" t="s">
        <v>18964</v>
      </c>
      <c r="E5560" s="107">
        <v>56.95</v>
      </c>
      <c r="F5560" s="27" t="s">
        <v>9</v>
      </c>
      <c r="G5560" s="94" t="s">
        <v>15</v>
      </c>
      <c r="H5560" s="32" t="s">
        <v>25275</v>
      </c>
    </row>
    <row r="5561" spans="1:8" ht="17.25" customHeight="1">
      <c r="A5561" s="68" t="s">
        <v>29</v>
      </c>
      <c r="B5561" s="94" t="s">
        <v>9371</v>
      </c>
      <c r="C5561" s="94" t="s">
        <v>17159</v>
      </c>
      <c r="D5561" s="32" t="s">
        <v>18965</v>
      </c>
      <c r="E5561" s="107">
        <v>82.016666666666666</v>
      </c>
      <c r="F5561" s="27" t="s">
        <v>9</v>
      </c>
      <c r="G5561" s="94" t="s">
        <v>15</v>
      </c>
      <c r="H5561" s="32" t="s">
        <v>25276</v>
      </c>
    </row>
    <row r="5562" spans="1:8" ht="17.25" customHeight="1">
      <c r="A5562" s="68" t="s">
        <v>29</v>
      </c>
      <c r="B5562" s="94" t="s">
        <v>9371</v>
      </c>
      <c r="C5562" s="94" t="s">
        <v>17159</v>
      </c>
      <c r="D5562" s="32" t="s">
        <v>18966</v>
      </c>
      <c r="E5562" s="107">
        <v>61.833333333333336</v>
      </c>
      <c r="F5562" s="27" t="s">
        <v>9</v>
      </c>
      <c r="G5562" s="94" t="s">
        <v>15</v>
      </c>
      <c r="H5562" s="32" t="s">
        <v>25277</v>
      </c>
    </row>
    <row r="5563" spans="1:8" ht="17.25" customHeight="1">
      <c r="A5563" s="68" t="s">
        <v>29</v>
      </c>
      <c r="B5563" s="94" t="s">
        <v>9371</v>
      </c>
      <c r="C5563" s="94" t="s">
        <v>17159</v>
      </c>
      <c r="D5563" s="32" t="s">
        <v>18967</v>
      </c>
      <c r="E5563" s="107">
        <v>68.666666666666671</v>
      </c>
      <c r="F5563" s="27" t="s">
        <v>9</v>
      </c>
      <c r="G5563" s="94" t="s">
        <v>15</v>
      </c>
      <c r="H5563" s="32" t="s">
        <v>25278</v>
      </c>
    </row>
    <row r="5564" spans="1:8" ht="17.25" customHeight="1">
      <c r="A5564" s="68" t="s">
        <v>29</v>
      </c>
      <c r="B5564" s="94" t="s">
        <v>9371</v>
      </c>
      <c r="C5564" s="94" t="s">
        <v>17159</v>
      </c>
      <c r="D5564" s="32" t="s">
        <v>18968</v>
      </c>
      <c r="E5564" s="107">
        <v>65.55</v>
      </c>
      <c r="F5564" s="27" t="s">
        <v>9</v>
      </c>
      <c r="G5564" s="94" t="s">
        <v>15</v>
      </c>
      <c r="H5564" s="32" t="s">
        <v>25279</v>
      </c>
    </row>
    <row r="5565" spans="1:8" ht="17.25" customHeight="1">
      <c r="A5565" s="68" t="s">
        <v>29</v>
      </c>
      <c r="B5565" s="94" t="s">
        <v>9371</v>
      </c>
      <c r="C5565" s="94" t="s">
        <v>17159</v>
      </c>
      <c r="D5565" s="32" t="s">
        <v>18969</v>
      </c>
      <c r="E5565" s="107">
        <v>44.1</v>
      </c>
      <c r="F5565" s="27" t="s">
        <v>9</v>
      </c>
      <c r="G5565" s="94" t="s">
        <v>15</v>
      </c>
      <c r="H5565" s="32" t="s">
        <v>25280</v>
      </c>
    </row>
    <row r="5566" spans="1:8" ht="17.25" customHeight="1">
      <c r="A5566" s="68" t="s">
        <v>29</v>
      </c>
      <c r="B5566" s="94" t="s">
        <v>9371</v>
      </c>
      <c r="C5566" s="94" t="s">
        <v>17159</v>
      </c>
      <c r="D5566" s="32" t="s">
        <v>18970</v>
      </c>
      <c r="E5566" s="107">
        <v>58.366666666666667</v>
      </c>
      <c r="F5566" s="27" t="s">
        <v>9</v>
      </c>
      <c r="G5566" s="94" t="s">
        <v>15</v>
      </c>
      <c r="H5566" s="32" t="s">
        <v>25281</v>
      </c>
    </row>
    <row r="5567" spans="1:8" ht="17.25" customHeight="1">
      <c r="A5567" s="68" t="s">
        <v>29</v>
      </c>
      <c r="B5567" s="94" t="s">
        <v>9371</v>
      </c>
      <c r="C5567" s="94" t="s">
        <v>17159</v>
      </c>
      <c r="D5567" s="32" t="s">
        <v>18971</v>
      </c>
      <c r="E5567" s="107">
        <v>68.733333333333334</v>
      </c>
      <c r="F5567" s="27" t="s">
        <v>9</v>
      </c>
      <c r="G5567" s="94" t="s">
        <v>15</v>
      </c>
      <c r="H5567" s="32" t="s">
        <v>25282</v>
      </c>
    </row>
    <row r="5568" spans="1:8" ht="17.25" customHeight="1">
      <c r="A5568" s="68" t="s">
        <v>29</v>
      </c>
      <c r="B5568" s="94" t="s">
        <v>9371</v>
      </c>
      <c r="C5568" s="94" t="s">
        <v>17159</v>
      </c>
      <c r="D5568" s="32" t="s">
        <v>18972</v>
      </c>
      <c r="E5568" s="107">
        <v>42.333333333333336</v>
      </c>
      <c r="F5568" s="27" t="s">
        <v>9</v>
      </c>
      <c r="G5568" s="94" t="s">
        <v>15</v>
      </c>
      <c r="H5568" s="32" t="s">
        <v>25283</v>
      </c>
    </row>
    <row r="5569" spans="1:8" ht="17.25" customHeight="1">
      <c r="A5569" s="68" t="s">
        <v>29</v>
      </c>
      <c r="B5569" s="94" t="s">
        <v>9371</v>
      </c>
      <c r="C5569" s="94" t="s">
        <v>17159</v>
      </c>
      <c r="D5569" s="32" t="s">
        <v>18973</v>
      </c>
      <c r="E5569" s="107">
        <v>52.06666666666667</v>
      </c>
      <c r="F5569" s="27" t="s">
        <v>9</v>
      </c>
      <c r="G5569" s="94" t="s">
        <v>15</v>
      </c>
      <c r="H5569" s="32" t="s">
        <v>25284</v>
      </c>
    </row>
    <row r="5570" spans="1:8" ht="17.25" customHeight="1">
      <c r="A5570" s="68" t="s">
        <v>29</v>
      </c>
      <c r="B5570" s="94" t="s">
        <v>9371</v>
      </c>
      <c r="C5570" s="94" t="s">
        <v>17159</v>
      </c>
      <c r="D5570" s="32" t="s">
        <v>18974</v>
      </c>
      <c r="E5570" s="107">
        <v>75.55</v>
      </c>
      <c r="F5570" s="27" t="s">
        <v>9</v>
      </c>
      <c r="G5570" s="94" t="s">
        <v>15</v>
      </c>
      <c r="H5570" s="32" t="s">
        <v>25285</v>
      </c>
    </row>
    <row r="5571" spans="1:8" ht="17.25" customHeight="1">
      <c r="A5571" s="68" t="s">
        <v>29</v>
      </c>
      <c r="B5571" s="94" t="s">
        <v>9371</v>
      </c>
      <c r="C5571" s="94" t="s">
        <v>17159</v>
      </c>
      <c r="D5571" s="32" t="s">
        <v>18975</v>
      </c>
      <c r="E5571" s="107">
        <v>55.18333333333333</v>
      </c>
      <c r="F5571" s="27" t="s">
        <v>9</v>
      </c>
      <c r="G5571" s="94" t="s">
        <v>15</v>
      </c>
      <c r="H5571" s="32" t="s">
        <v>25286</v>
      </c>
    </row>
    <row r="5572" spans="1:8" ht="17.25" customHeight="1">
      <c r="A5572" s="68" t="s">
        <v>29</v>
      </c>
      <c r="B5572" s="94" t="s">
        <v>9371</v>
      </c>
      <c r="C5572" s="94" t="s">
        <v>17159</v>
      </c>
      <c r="D5572" s="32" t="s">
        <v>18976</v>
      </c>
      <c r="E5572" s="107">
        <v>45.883333333333333</v>
      </c>
      <c r="F5572" s="27" t="s">
        <v>9</v>
      </c>
      <c r="G5572" s="94" t="s">
        <v>15</v>
      </c>
      <c r="H5572" s="32" t="s">
        <v>25287</v>
      </c>
    </row>
    <row r="5573" spans="1:8" ht="17.25" customHeight="1">
      <c r="A5573" s="68" t="s">
        <v>29</v>
      </c>
      <c r="B5573" s="94" t="s">
        <v>9371</v>
      </c>
      <c r="C5573" s="94" t="s">
        <v>17159</v>
      </c>
      <c r="D5573" s="32" t="s">
        <v>18977</v>
      </c>
      <c r="E5573" s="107">
        <v>75.150000000000006</v>
      </c>
      <c r="F5573" s="27" t="s">
        <v>9</v>
      </c>
      <c r="G5573" s="94" t="s">
        <v>15</v>
      </c>
      <c r="H5573" s="32" t="s">
        <v>25288</v>
      </c>
    </row>
    <row r="5574" spans="1:8" ht="17.25" customHeight="1">
      <c r="A5574" s="68" t="s">
        <v>29</v>
      </c>
      <c r="B5574" s="94" t="s">
        <v>9371</v>
      </c>
      <c r="C5574" s="94" t="s">
        <v>17159</v>
      </c>
      <c r="D5574" s="32" t="s">
        <v>18978</v>
      </c>
      <c r="E5574" s="107">
        <v>51.883333333333333</v>
      </c>
      <c r="F5574" s="27" t="s">
        <v>9</v>
      </c>
      <c r="G5574" s="94" t="s">
        <v>15</v>
      </c>
      <c r="H5574" s="32" t="s">
        <v>25289</v>
      </c>
    </row>
    <row r="5575" spans="1:8" ht="17.25" customHeight="1">
      <c r="A5575" s="68" t="s">
        <v>29</v>
      </c>
      <c r="B5575" s="94" t="s">
        <v>9371</v>
      </c>
      <c r="C5575" s="94" t="s">
        <v>17159</v>
      </c>
      <c r="D5575" s="32" t="s">
        <v>18979</v>
      </c>
      <c r="E5575" s="107">
        <v>55.8</v>
      </c>
      <c r="F5575" s="27" t="s">
        <v>9</v>
      </c>
      <c r="G5575" s="94" t="s">
        <v>15</v>
      </c>
      <c r="H5575" s="32" t="s">
        <v>25290</v>
      </c>
    </row>
    <row r="5576" spans="1:8" ht="17.25" customHeight="1">
      <c r="A5576" s="68" t="s">
        <v>29</v>
      </c>
      <c r="B5576" s="94" t="s">
        <v>9371</v>
      </c>
      <c r="C5576" s="94" t="s">
        <v>17159</v>
      </c>
      <c r="D5576" s="32" t="s">
        <v>18980</v>
      </c>
      <c r="E5576" s="107">
        <v>49.133333333333333</v>
      </c>
      <c r="F5576" s="27" t="s">
        <v>9</v>
      </c>
      <c r="G5576" s="94" t="s">
        <v>15</v>
      </c>
      <c r="H5576" s="32" t="s">
        <v>25291</v>
      </c>
    </row>
    <row r="5577" spans="1:8" ht="17.25" customHeight="1">
      <c r="A5577" s="35" t="s">
        <v>29</v>
      </c>
      <c r="B5577" s="35" t="s">
        <v>9374</v>
      </c>
      <c r="C5577" s="35" t="s">
        <v>13243</v>
      </c>
      <c r="D5577" s="100" t="s">
        <v>18981</v>
      </c>
      <c r="E5577" s="107">
        <v>43.333333333333336</v>
      </c>
      <c r="F5577" s="27" t="s">
        <v>9</v>
      </c>
      <c r="G5577" s="35" t="s">
        <v>15</v>
      </c>
      <c r="H5577" s="100" t="s">
        <v>25292</v>
      </c>
    </row>
    <row r="5578" spans="1:8" ht="17.25" customHeight="1">
      <c r="A5578" s="68" t="s">
        <v>29</v>
      </c>
      <c r="B5578" s="94" t="s">
        <v>9355</v>
      </c>
      <c r="C5578" s="94" t="s">
        <v>9395</v>
      </c>
      <c r="D5578" s="32" t="s">
        <v>18982</v>
      </c>
      <c r="E5578" s="107">
        <v>24.316666666666666</v>
      </c>
      <c r="F5578" s="27" t="s">
        <v>9</v>
      </c>
      <c r="G5578" s="94" t="s">
        <v>15</v>
      </c>
      <c r="H5578" s="32" t="s">
        <v>25293</v>
      </c>
    </row>
    <row r="5579" spans="1:8" ht="17.25" customHeight="1">
      <c r="A5579" s="68" t="s">
        <v>16881</v>
      </c>
      <c r="B5579" s="94" t="s">
        <v>24178</v>
      </c>
      <c r="C5579" s="94" t="s">
        <v>17134</v>
      </c>
      <c r="D5579" s="32" t="s">
        <v>18983</v>
      </c>
      <c r="E5579" s="107">
        <v>22</v>
      </c>
      <c r="F5579" s="27" t="s">
        <v>9</v>
      </c>
      <c r="G5579" s="94" t="s">
        <v>13675</v>
      </c>
      <c r="H5579" s="32" t="s">
        <v>13817</v>
      </c>
    </row>
    <row r="5580" spans="1:8" ht="17.25" customHeight="1">
      <c r="A5580" s="35" t="s">
        <v>13</v>
      </c>
      <c r="B5580" s="35" t="s">
        <v>24182</v>
      </c>
      <c r="C5580" s="35" t="s">
        <v>11810</v>
      </c>
      <c r="D5580" s="100" t="s">
        <v>18984</v>
      </c>
      <c r="E5580" s="107">
        <v>28.233333333333334</v>
      </c>
      <c r="F5580" s="27" t="s">
        <v>9</v>
      </c>
      <c r="G5580" s="35" t="s">
        <v>15</v>
      </c>
      <c r="H5580" s="100" t="s">
        <v>24955</v>
      </c>
    </row>
    <row r="5581" spans="1:8" ht="17.25" customHeight="1">
      <c r="A5581" s="35" t="s">
        <v>13</v>
      </c>
      <c r="B5581" s="35" t="s">
        <v>24182</v>
      </c>
      <c r="C5581" s="35" t="s">
        <v>17160</v>
      </c>
      <c r="D5581" s="100" t="s">
        <v>11820</v>
      </c>
      <c r="E5581" s="107">
        <v>27.833333333333332</v>
      </c>
      <c r="F5581" s="27" t="s">
        <v>9</v>
      </c>
      <c r="G5581" s="35" t="s">
        <v>13675</v>
      </c>
      <c r="H5581" s="100" t="s">
        <v>25294</v>
      </c>
    </row>
    <row r="5582" spans="1:8" ht="17.25" customHeight="1">
      <c r="A5582" s="68" t="s">
        <v>29</v>
      </c>
      <c r="B5582" s="94" t="s">
        <v>9371</v>
      </c>
      <c r="C5582" s="94" t="s">
        <v>17090</v>
      </c>
      <c r="D5582" s="32" t="s">
        <v>18985</v>
      </c>
      <c r="E5582" s="107">
        <v>47.15</v>
      </c>
      <c r="F5582" s="27" t="s">
        <v>9</v>
      </c>
      <c r="G5582" s="94" t="s">
        <v>15</v>
      </c>
      <c r="H5582" s="32" t="s">
        <v>25295</v>
      </c>
    </row>
    <row r="5583" spans="1:8" ht="17.25" customHeight="1">
      <c r="A5583" s="68" t="s">
        <v>29</v>
      </c>
      <c r="B5583" s="94" t="s">
        <v>9371</v>
      </c>
      <c r="C5583" s="94" t="s">
        <v>17136</v>
      </c>
      <c r="D5583" s="32" t="s">
        <v>18986</v>
      </c>
      <c r="E5583" s="107">
        <v>47.15</v>
      </c>
      <c r="F5583" s="27" t="s">
        <v>9</v>
      </c>
      <c r="G5583" s="94" t="s">
        <v>15</v>
      </c>
      <c r="H5583" s="32" t="s">
        <v>25295</v>
      </c>
    </row>
    <row r="5584" spans="1:8" ht="17.25" customHeight="1">
      <c r="A5584" s="68" t="s">
        <v>29</v>
      </c>
      <c r="B5584" s="94" t="s">
        <v>9371</v>
      </c>
      <c r="C5584" s="94" t="s">
        <v>17090</v>
      </c>
      <c r="D5584" s="32" t="s">
        <v>18987</v>
      </c>
      <c r="E5584" s="107">
        <v>32.299999999999997</v>
      </c>
      <c r="F5584" s="27" t="s">
        <v>9</v>
      </c>
      <c r="G5584" s="94" t="s">
        <v>15</v>
      </c>
      <c r="H5584" s="32" t="s">
        <v>25296</v>
      </c>
    </row>
    <row r="5585" spans="1:8" ht="17.25" customHeight="1">
      <c r="A5585" s="68" t="s">
        <v>29</v>
      </c>
      <c r="B5585" s="94" t="s">
        <v>9371</v>
      </c>
      <c r="C5585" s="94" t="s">
        <v>17136</v>
      </c>
      <c r="D5585" s="32" t="s">
        <v>18988</v>
      </c>
      <c r="E5585" s="107">
        <v>32.299999999999997</v>
      </c>
      <c r="F5585" s="27" t="s">
        <v>9</v>
      </c>
      <c r="G5585" s="94" t="s">
        <v>15</v>
      </c>
      <c r="H5585" s="32" t="s">
        <v>25296</v>
      </c>
    </row>
    <row r="5586" spans="1:8" ht="17.25" customHeight="1">
      <c r="A5586" s="68" t="s">
        <v>29</v>
      </c>
      <c r="B5586" s="94" t="s">
        <v>9371</v>
      </c>
      <c r="C5586" s="94" t="s">
        <v>17090</v>
      </c>
      <c r="D5586" s="32" t="s">
        <v>18989</v>
      </c>
      <c r="E5586" s="107">
        <v>35.06666666666667</v>
      </c>
      <c r="F5586" s="27" t="s">
        <v>9</v>
      </c>
      <c r="G5586" s="94" t="s">
        <v>15</v>
      </c>
      <c r="H5586" s="32" t="s">
        <v>25297</v>
      </c>
    </row>
    <row r="5587" spans="1:8" ht="17.25" customHeight="1">
      <c r="A5587" s="68" t="s">
        <v>29</v>
      </c>
      <c r="B5587" s="94" t="s">
        <v>9371</v>
      </c>
      <c r="C5587" s="94" t="s">
        <v>17136</v>
      </c>
      <c r="D5587" s="32" t="s">
        <v>18990</v>
      </c>
      <c r="E5587" s="107">
        <v>35.06666666666667</v>
      </c>
      <c r="F5587" s="27" t="s">
        <v>9</v>
      </c>
      <c r="G5587" s="94" t="s">
        <v>15</v>
      </c>
      <c r="H5587" s="32" t="s">
        <v>25297</v>
      </c>
    </row>
    <row r="5588" spans="1:8" ht="17.25" customHeight="1">
      <c r="A5588" s="35" t="s">
        <v>29</v>
      </c>
      <c r="B5588" s="35" t="s">
        <v>9354</v>
      </c>
      <c r="C5588" s="35" t="s">
        <v>12874</v>
      </c>
      <c r="D5588" s="100" t="s">
        <v>18991</v>
      </c>
      <c r="E5588" s="107">
        <v>35.483333333333334</v>
      </c>
      <c r="F5588" s="27" t="s">
        <v>9</v>
      </c>
      <c r="G5588" s="35" t="s">
        <v>15</v>
      </c>
      <c r="H5588" s="100" t="s">
        <v>25298</v>
      </c>
    </row>
    <row r="5589" spans="1:8" ht="17.25" customHeight="1">
      <c r="A5589" s="35" t="s">
        <v>29</v>
      </c>
      <c r="B5589" s="35" t="s">
        <v>9358</v>
      </c>
      <c r="C5589" s="35" t="s">
        <v>12876</v>
      </c>
      <c r="D5589" s="100" t="s">
        <v>18992</v>
      </c>
      <c r="E5589" s="107">
        <v>43.883333333333333</v>
      </c>
      <c r="F5589" s="27" t="s">
        <v>9</v>
      </c>
      <c r="G5589" s="35" t="s">
        <v>15</v>
      </c>
      <c r="H5589" s="100" t="s">
        <v>25299</v>
      </c>
    </row>
    <row r="5590" spans="1:8" ht="17.25" customHeight="1">
      <c r="A5590" s="35" t="s">
        <v>29</v>
      </c>
      <c r="B5590" s="35" t="s">
        <v>9354</v>
      </c>
      <c r="C5590" s="35" t="s">
        <v>12874</v>
      </c>
      <c r="D5590" s="100" t="s">
        <v>18993</v>
      </c>
      <c r="E5590" s="107">
        <v>32.68333333333333</v>
      </c>
      <c r="F5590" s="27" t="s">
        <v>9</v>
      </c>
      <c r="G5590" s="35" t="s">
        <v>15</v>
      </c>
      <c r="H5590" s="100" t="s">
        <v>25298</v>
      </c>
    </row>
    <row r="5591" spans="1:8" ht="17.25" customHeight="1">
      <c r="A5591" s="35" t="s">
        <v>29</v>
      </c>
      <c r="B5591" s="35" t="s">
        <v>9358</v>
      </c>
      <c r="C5591" s="35" t="s">
        <v>12876</v>
      </c>
      <c r="D5591" s="100" t="s">
        <v>18994</v>
      </c>
      <c r="E5591" s="107">
        <v>34.4</v>
      </c>
      <c r="F5591" s="27" t="s">
        <v>9</v>
      </c>
      <c r="G5591" s="35" t="s">
        <v>15</v>
      </c>
      <c r="H5591" s="100" t="s">
        <v>25299</v>
      </c>
    </row>
    <row r="5592" spans="1:8" ht="17.25" customHeight="1">
      <c r="A5592" s="68" t="s">
        <v>29</v>
      </c>
      <c r="B5592" s="94" t="s">
        <v>9371</v>
      </c>
      <c r="C5592" s="94" t="s">
        <v>17122</v>
      </c>
      <c r="D5592" s="32" t="s">
        <v>18995</v>
      </c>
      <c r="E5592" s="107">
        <v>28.066666666666666</v>
      </c>
      <c r="F5592" s="27" t="s">
        <v>9</v>
      </c>
      <c r="G5592" s="94" t="s">
        <v>15</v>
      </c>
      <c r="H5592" s="32" t="s">
        <v>24926</v>
      </c>
    </row>
    <row r="5593" spans="1:8" ht="17.25" customHeight="1">
      <c r="A5593" s="68" t="s">
        <v>29</v>
      </c>
      <c r="B5593" s="94" t="s">
        <v>9371</v>
      </c>
      <c r="C5593" s="94" t="s">
        <v>17090</v>
      </c>
      <c r="D5593" s="32" t="s">
        <v>18996</v>
      </c>
      <c r="E5593" s="107">
        <v>28.066666666666666</v>
      </c>
      <c r="F5593" s="27" t="s">
        <v>9</v>
      </c>
      <c r="G5593" s="94" t="s">
        <v>15</v>
      </c>
      <c r="H5593" s="32" t="s">
        <v>24926</v>
      </c>
    </row>
    <row r="5594" spans="1:8" ht="17.25" customHeight="1">
      <c r="A5594" s="68" t="s">
        <v>29</v>
      </c>
      <c r="B5594" s="94" t="s">
        <v>9371</v>
      </c>
      <c r="C5594" s="94" t="s">
        <v>17090</v>
      </c>
      <c r="D5594" s="32" t="s">
        <v>18997</v>
      </c>
      <c r="E5594" s="107">
        <v>20.6</v>
      </c>
      <c r="F5594" s="27" t="s">
        <v>9</v>
      </c>
      <c r="G5594" s="94" t="s">
        <v>15</v>
      </c>
      <c r="H5594" s="32" t="s">
        <v>25300</v>
      </c>
    </row>
    <row r="5595" spans="1:8" ht="17.25" customHeight="1">
      <c r="A5595" s="68" t="s">
        <v>29</v>
      </c>
      <c r="B5595" s="94" t="s">
        <v>9371</v>
      </c>
      <c r="C5595" s="94" t="s">
        <v>17136</v>
      </c>
      <c r="D5595" s="32" t="s">
        <v>18998</v>
      </c>
      <c r="E5595" s="107">
        <v>20.6</v>
      </c>
      <c r="F5595" s="27" t="s">
        <v>9</v>
      </c>
      <c r="G5595" s="94" t="s">
        <v>15</v>
      </c>
      <c r="H5595" s="32" t="s">
        <v>25300</v>
      </c>
    </row>
    <row r="5596" spans="1:8" ht="17.25" customHeight="1">
      <c r="A5596" s="68" t="s">
        <v>29</v>
      </c>
      <c r="B5596" s="94" t="s">
        <v>9371</v>
      </c>
      <c r="C5596" s="94" t="s">
        <v>17090</v>
      </c>
      <c r="D5596" s="32" t="s">
        <v>18999</v>
      </c>
      <c r="E5596" s="107">
        <v>33.466666666666669</v>
      </c>
      <c r="F5596" s="27" t="s">
        <v>9</v>
      </c>
      <c r="G5596" s="94" t="s">
        <v>15</v>
      </c>
      <c r="H5596" s="32" t="s">
        <v>25301</v>
      </c>
    </row>
    <row r="5597" spans="1:8" ht="17.25" customHeight="1">
      <c r="A5597" s="68" t="s">
        <v>29</v>
      </c>
      <c r="B5597" s="94" t="s">
        <v>9371</v>
      </c>
      <c r="C5597" s="94" t="s">
        <v>17136</v>
      </c>
      <c r="D5597" s="32" t="s">
        <v>19000</v>
      </c>
      <c r="E5597" s="107">
        <v>33.466666666666669</v>
      </c>
      <c r="F5597" s="27" t="s">
        <v>9</v>
      </c>
      <c r="G5597" s="94" t="s">
        <v>15</v>
      </c>
      <c r="H5597" s="32" t="s">
        <v>25301</v>
      </c>
    </row>
    <row r="5598" spans="1:8" ht="17.25" customHeight="1">
      <c r="A5598" s="68" t="s">
        <v>29</v>
      </c>
      <c r="B5598" s="94" t="s">
        <v>9371</v>
      </c>
      <c r="C5598" s="94" t="s">
        <v>17090</v>
      </c>
      <c r="D5598" s="32" t="s">
        <v>19001</v>
      </c>
      <c r="E5598" s="107">
        <v>37.85</v>
      </c>
      <c r="F5598" s="27" t="s">
        <v>9</v>
      </c>
      <c r="G5598" s="94" t="s">
        <v>15</v>
      </c>
      <c r="H5598" s="32" t="s">
        <v>25302</v>
      </c>
    </row>
    <row r="5599" spans="1:8" ht="17.25" customHeight="1">
      <c r="A5599" s="68" t="s">
        <v>29</v>
      </c>
      <c r="B5599" s="94" t="s">
        <v>9371</v>
      </c>
      <c r="C5599" s="94" t="s">
        <v>17136</v>
      </c>
      <c r="D5599" s="32" t="s">
        <v>19002</v>
      </c>
      <c r="E5599" s="107">
        <v>37.85</v>
      </c>
      <c r="F5599" s="27" t="s">
        <v>9</v>
      </c>
      <c r="G5599" s="94" t="s">
        <v>15</v>
      </c>
      <c r="H5599" s="32" t="s">
        <v>25302</v>
      </c>
    </row>
    <row r="5600" spans="1:8" ht="17.25" customHeight="1">
      <c r="A5600" s="35" t="s">
        <v>22</v>
      </c>
      <c r="B5600" s="35" t="s">
        <v>9364</v>
      </c>
      <c r="C5600" s="35" t="s">
        <v>12370</v>
      </c>
      <c r="D5600" s="100" t="s">
        <v>19003</v>
      </c>
      <c r="E5600" s="107">
        <v>31.933333333333334</v>
      </c>
      <c r="F5600" s="27" t="s">
        <v>9</v>
      </c>
      <c r="G5600" s="35" t="s">
        <v>15</v>
      </c>
      <c r="H5600" s="100" t="s">
        <v>24282</v>
      </c>
    </row>
    <row r="5601" spans="1:8" ht="17.25" customHeight="1">
      <c r="A5601" s="68" t="s">
        <v>13</v>
      </c>
      <c r="B5601" s="94" t="s">
        <v>9350</v>
      </c>
      <c r="C5601" s="94" t="s">
        <v>17161</v>
      </c>
      <c r="D5601" s="32" t="s">
        <v>19004</v>
      </c>
      <c r="E5601" s="107">
        <v>47.583333333333336</v>
      </c>
      <c r="F5601" s="27" t="s">
        <v>9</v>
      </c>
      <c r="G5601" s="94" t="s">
        <v>15</v>
      </c>
      <c r="H5601" s="32" t="s">
        <v>25303</v>
      </c>
    </row>
    <row r="5602" spans="1:8" ht="17.25" customHeight="1">
      <c r="A5602" s="68" t="s">
        <v>13</v>
      </c>
      <c r="B5602" s="94" t="s">
        <v>9350</v>
      </c>
      <c r="C5602" s="94" t="s">
        <v>17161</v>
      </c>
      <c r="D5602" s="32" t="s">
        <v>19005</v>
      </c>
      <c r="E5602" s="107">
        <v>47.56666666666667</v>
      </c>
      <c r="F5602" s="27" t="s">
        <v>9</v>
      </c>
      <c r="G5602" s="94" t="s">
        <v>15</v>
      </c>
      <c r="H5602" s="32" t="s">
        <v>25304</v>
      </c>
    </row>
    <row r="5603" spans="1:8" ht="17.25" customHeight="1">
      <c r="A5603" s="68" t="s">
        <v>13</v>
      </c>
      <c r="B5603" s="94" t="s">
        <v>9350</v>
      </c>
      <c r="C5603" s="94" t="s">
        <v>17161</v>
      </c>
      <c r="D5603" s="32" t="s">
        <v>19006</v>
      </c>
      <c r="E5603" s="107">
        <v>47.18333333333333</v>
      </c>
      <c r="F5603" s="27" t="s">
        <v>9</v>
      </c>
      <c r="G5603" s="94" t="s">
        <v>15</v>
      </c>
      <c r="H5603" s="32" t="s">
        <v>25305</v>
      </c>
    </row>
    <row r="5604" spans="1:8" ht="17.25" customHeight="1">
      <c r="A5604" s="68" t="s">
        <v>13</v>
      </c>
      <c r="B5604" s="94" t="s">
        <v>9350</v>
      </c>
      <c r="C5604" s="94" t="s">
        <v>17161</v>
      </c>
      <c r="D5604" s="32" t="s">
        <v>19007</v>
      </c>
      <c r="E5604" s="107">
        <v>48.43333333333333</v>
      </c>
      <c r="F5604" s="27" t="s">
        <v>9</v>
      </c>
      <c r="G5604" s="94" t="s">
        <v>15</v>
      </c>
      <c r="H5604" s="32" t="s">
        <v>25306</v>
      </c>
    </row>
    <row r="5605" spans="1:8" ht="17.25" customHeight="1">
      <c r="A5605" s="68" t="s">
        <v>13</v>
      </c>
      <c r="B5605" s="94" t="s">
        <v>9350</v>
      </c>
      <c r="C5605" s="94" t="s">
        <v>17161</v>
      </c>
      <c r="D5605" s="32" t="s">
        <v>19008</v>
      </c>
      <c r="E5605" s="107">
        <v>45.833333333333336</v>
      </c>
      <c r="F5605" s="27" t="s">
        <v>9</v>
      </c>
      <c r="G5605" s="94" t="s">
        <v>15</v>
      </c>
      <c r="H5605" s="32" t="s">
        <v>25307</v>
      </c>
    </row>
    <row r="5606" spans="1:8" ht="17.25" customHeight="1">
      <c r="A5606" s="68" t="s">
        <v>13</v>
      </c>
      <c r="B5606" s="94" t="s">
        <v>9350</v>
      </c>
      <c r="C5606" s="94" t="s">
        <v>17161</v>
      </c>
      <c r="D5606" s="32" t="s">
        <v>19009</v>
      </c>
      <c r="E5606" s="107">
        <v>45.25</v>
      </c>
      <c r="F5606" s="27" t="s">
        <v>9</v>
      </c>
      <c r="G5606" s="94" t="s">
        <v>15</v>
      </c>
      <c r="H5606" s="32" t="s">
        <v>25308</v>
      </c>
    </row>
    <row r="5607" spans="1:8" ht="17.25" customHeight="1">
      <c r="A5607" s="68" t="s">
        <v>13</v>
      </c>
      <c r="B5607" s="94" t="s">
        <v>9350</v>
      </c>
      <c r="C5607" s="94" t="s">
        <v>17161</v>
      </c>
      <c r="D5607" s="32" t="s">
        <v>19010</v>
      </c>
      <c r="E5607" s="107">
        <v>47.43333333333333</v>
      </c>
      <c r="F5607" s="27" t="s">
        <v>9</v>
      </c>
      <c r="G5607" s="94" t="s">
        <v>15</v>
      </c>
      <c r="H5607" s="32" t="s">
        <v>25309</v>
      </c>
    </row>
    <row r="5608" spans="1:8" ht="17.25" customHeight="1">
      <c r="A5608" s="68" t="s">
        <v>13</v>
      </c>
      <c r="B5608" s="94" t="s">
        <v>9350</v>
      </c>
      <c r="C5608" s="94" t="s">
        <v>17161</v>
      </c>
      <c r="D5608" s="32" t="s">
        <v>19011</v>
      </c>
      <c r="E5608" s="107">
        <v>45.65</v>
      </c>
      <c r="F5608" s="27" t="s">
        <v>9</v>
      </c>
      <c r="G5608" s="94" t="s">
        <v>15</v>
      </c>
      <c r="H5608" s="32" t="s">
        <v>25310</v>
      </c>
    </row>
    <row r="5609" spans="1:8" ht="17.25" customHeight="1">
      <c r="A5609" s="68" t="s">
        <v>29</v>
      </c>
      <c r="B5609" s="94" t="s">
        <v>9358</v>
      </c>
      <c r="C5609" s="94" t="s">
        <v>9401</v>
      </c>
      <c r="D5609" s="32" t="s">
        <v>19012</v>
      </c>
      <c r="E5609" s="107">
        <v>63.68333333333333</v>
      </c>
      <c r="F5609" s="27" t="s">
        <v>9</v>
      </c>
      <c r="G5609" s="94" t="s">
        <v>15</v>
      </c>
      <c r="H5609" s="32" t="s">
        <v>25311</v>
      </c>
    </row>
    <row r="5610" spans="1:8" ht="17.25" customHeight="1">
      <c r="A5610" s="68" t="s">
        <v>29</v>
      </c>
      <c r="B5610" s="94" t="s">
        <v>9358</v>
      </c>
      <c r="C5610" s="94" t="s">
        <v>9401</v>
      </c>
      <c r="D5610" s="32" t="s">
        <v>19013</v>
      </c>
      <c r="E5610" s="107">
        <v>63.8</v>
      </c>
      <c r="F5610" s="27" t="s">
        <v>9</v>
      </c>
      <c r="G5610" s="94" t="s">
        <v>15</v>
      </c>
      <c r="H5610" s="32" t="s">
        <v>25312</v>
      </c>
    </row>
    <row r="5611" spans="1:8" ht="17.25" customHeight="1">
      <c r="A5611" s="68" t="s">
        <v>29</v>
      </c>
      <c r="B5611" s="94" t="s">
        <v>9358</v>
      </c>
      <c r="C5611" s="94" t="s">
        <v>9401</v>
      </c>
      <c r="D5611" s="32" t="s">
        <v>19014</v>
      </c>
      <c r="E5611" s="107">
        <v>48.966666666666669</v>
      </c>
      <c r="F5611" s="27" t="s">
        <v>9</v>
      </c>
      <c r="G5611" s="94" t="s">
        <v>15</v>
      </c>
      <c r="H5611" s="32" t="s">
        <v>25313</v>
      </c>
    </row>
    <row r="5612" spans="1:8" ht="17.25" customHeight="1">
      <c r="A5612" s="68" t="s">
        <v>29</v>
      </c>
      <c r="B5612" s="94" t="s">
        <v>9358</v>
      </c>
      <c r="C5612" s="94" t="s">
        <v>9401</v>
      </c>
      <c r="D5612" s="32" t="s">
        <v>19015</v>
      </c>
      <c r="E5612" s="107">
        <v>50.85</v>
      </c>
      <c r="F5612" s="27" t="s">
        <v>9</v>
      </c>
      <c r="G5612" s="94" t="s">
        <v>15</v>
      </c>
      <c r="H5612" s="32" t="s">
        <v>25314</v>
      </c>
    </row>
    <row r="5613" spans="1:8" ht="17.25" customHeight="1">
      <c r="A5613" s="68" t="s">
        <v>29</v>
      </c>
      <c r="B5613" s="94" t="s">
        <v>9358</v>
      </c>
      <c r="C5613" s="94" t="s">
        <v>9401</v>
      </c>
      <c r="D5613" s="32" t="s">
        <v>19016</v>
      </c>
      <c r="E5613" s="107">
        <v>55.31666666666667</v>
      </c>
      <c r="F5613" s="27" t="s">
        <v>9</v>
      </c>
      <c r="G5613" s="94" t="s">
        <v>15</v>
      </c>
      <c r="H5613" s="32" t="s">
        <v>25315</v>
      </c>
    </row>
    <row r="5614" spans="1:8" ht="17.25" customHeight="1">
      <c r="A5614" s="68" t="s">
        <v>29</v>
      </c>
      <c r="B5614" s="94" t="s">
        <v>9358</v>
      </c>
      <c r="C5614" s="94" t="s">
        <v>9401</v>
      </c>
      <c r="D5614" s="32" t="s">
        <v>19017</v>
      </c>
      <c r="E5614" s="107">
        <v>45.8</v>
      </c>
      <c r="F5614" s="27" t="s">
        <v>9</v>
      </c>
      <c r="G5614" s="94" t="s">
        <v>15</v>
      </c>
      <c r="H5614" s="32" t="s">
        <v>25316</v>
      </c>
    </row>
    <row r="5615" spans="1:8" ht="17.25" customHeight="1">
      <c r="A5615" s="68" t="s">
        <v>29</v>
      </c>
      <c r="B5615" s="94" t="s">
        <v>9358</v>
      </c>
      <c r="C5615" s="94" t="s">
        <v>9401</v>
      </c>
      <c r="D5615" s="32" t="s">
        <v>19018</v>
      </c>
      <c r="E5615" s="107">
        <v>70.63333333333334</v>
      </c>
      <c r="F5615" s="27" t="s">
        <v>9</v>
      </c>
      <c r="G5615" s="94" t="s">
        <v>15</v>
      </c>
      <c r="H5615" s="32" t="s">
        <v>25317</v>
      </c>
    </row>
    <row r="5616" spans="1:8" ht="17.25" customHeight="1">
      <c r="A5616" s="68" t="s">
        <v>29</v>
      </c>
      <c r="B5616" s="94" t="s">
        <v>9358</v>
      </c>
      <c r="C5616" s="94" t="s">
        <v>9401</v>
      </c>
      <c r="D5616" s="32" t="s">
        <v>19019</v>
      </c>
      <c r="E5616" s="107">
        <v>75.233333333333334</v>
      </c>
      <c r="F5616" s="27" t="s">
        <v>9</v>
      </c>
      <c r="G5616" s="94" t="s">
        <v>15</v>
      </c>
      <c r="H5616" s="32" t="s">
        <v>25318</v>
      </c>
    </row>
    <row r="5617" spans="1:8" ht="17.25" customHeight="1">
      <c r="A5617" s="68" t="s">
        <v>29</v>
      </c>
      <c r="B5617" s="94" t="s">
        <v>9358</v>
      </c>
      <c r="C5617" s="94" t="s">
        <v>9401</v>
      </c>
      <c r="D5617" s="32" t="s">
        <v>19020</v>
      </c>
      <c r="E5617" s="107">
        <v>61.766666666666666</v>
      </c>
      <c r="F5617" s="27" t="s">
        <v>9</v>
      </c>
      <c r="G5617" s="94" t="s">
        <v>15</v>
      </c>
      <c r="H5617" s="32" t="s">
        <v>25319</v>
      </c>
    </row>
    <row r="5618" spans="1:8" ht="17.25" customHeight="1">
      <c r="A5618" s="68" t="s">
        <v>29</v>
      </c>
      <c r="B5618" s="94" t="s">
        <v>9358</v>
      </c>
      <c r="C5618" s="94" t="s">
        <v>9401</v>
      </c>
      <c r="D5618" s="32" t="s">
        <v>19021</v>
      </c>
      <c r="E5618" s="107">
        <v>55.8</v>
      </c>
      <c r="F5618" s="27" t="s">
        <v>9</v>
      </c>
      <c r="G5618" s="94" t="s">
        <v>15</v>
      </c>
      <c r="H5618" s="32" t="s">
        <v>25320</v>
      </c>
    </row>
    <row r="5619" spans="1:8" ht="17.25" customHeight="1">
      <c r="A5619" s="68" t="s">
        <v>29</v>
      </c>
      <c r="B5619" s="94" t="s">
        <v>9358</v>
      </c>
      <c r="C5619" s="94" t="s">
        <v>9401</v>
      </c>
      <c r="D5619" s="32" t="s">
        <v>19022</v>
      </c>
      <c r="E5619" s="107">
        <v>59.06666666666667</v>
      </c>
      <c r="F5619" s="27" t="s">
        <v>9</v>
      </c>
      <c r="G5619" s="94" t="s">
        <v>15</v>
      </c>
      <c r="H5619" s="32" t="s">
        <v>25321</v>
      </c>
    </row>
    <row r="5620" spans="1:8" ht="17.25" customHeight="1">
      <c r="A5620" s="68" t="s">
        <v>29</v>
      </c>
      <c r="B5620" s="94" t="s">
        <v>9358</v>
      </c>
      <c r="C5620" s="94" t="s">
        <v>9401</v>
      </c>
      <c r="D5620" s="32" t="s">
        <v>19023</v>
      </c>
      <c r="E5620" s="107">
        <v>70.216666666666669</v>
      </c>
      <c r="F5620" s="27" t="s">
        <v>9</v>
      </c>
      <c r="G5620" s="94" t="s">
        <v>15</v>
      </c>
      <c r="H5620" s="32" t="s">
        <v>25322</v>
      </c>
    </row>
    <row r="5621" spans="1:8" ht="17.25" customHeight="1">
      <c r="A5621" s="68" t="s">
        <v>29</v>
      </c>
      <c r="B5621" s="94" t="s">
        <v>9358</v>
      </c>
      <c r="C5621" s="94" t="s">
        <v>9401</v>
      </c>
      <c r="D5621" s="32" t="s">
        <v>19024</v>
      </c>
      <c r="E5621" s="107">
        <v>74.033333333333331</v>
      </c>
      <c r="F5621" s="27" t="s">
        <v>9</v>
      </c>
      <c r="G5621" s="94" t="s">
        <v>15</v>
      </c>
      <c r="H5621" s="32" t="s">
        <v>25323</v>
      </c>
    </row>
    <row r="5622" spans="1:8" ht="17.25" customHeight="1">
      <c r="A5622" s="68" t="s">
        <v>29</v>
      </c>
      <c r="B5622" s="94" t="s">
        <v>9358</v>
      </c>
      <c r="C5622" s="94" t="s">
        <v>9401</v>
      </c>
      <c r="D5622" s="32" t="s">
        <v>19025</v>
      </c>
      <c r="E5622" s="107">
        <v>48.633333333333333</v>
      </c>
      <c r="F5622" s="27" t="s">
        <v>9</v>
      </c>
      <c r="G5622" s="94" t="s">
        <v>15</v>
      </c>
      <c r="H5622" s="32" t="s">
        <v>25324</v>
      </c>
    </row>
    <row r="5623" spans="1:8" ht="17.25" customHeight="1">
      <c r="A5623" s="68" t="s">
        <v>29</v>
      </c>
      <c r="B5623" s="94" t="s">
        <v>9358</v>
      </c>
      <c r="C5623" s="94" t="s">
        <v>9401</v>
      </c>
      <c r="D5623" s="32" t="s">
        <v>19026</v>
      </c>
      <c r="E5623" s="107">
        <v>53.383333333333333</v>
      </c>
      <c r="F5623" s="27" t="s">
        <v>9</v>
      </c>
      <c r="G5623" s="94" t="s">
        <v>15</v>
      </c>
      <c r="H5623" s="32" t="s">
        <v>25325</v>
      </c>
    </row>
    <row r="5624" spans="1:8" ht="17.25" customHeight="1">
      <c r="A5624" s="68" t="s">
        <v>29</v>
      </c>
      <c r="B5624" s="94" t="s">
        <v>9358</v>
      </c>
      <c r="C5624" s="94" t="s">
        <v>9401</v>
      </c>
      <c r="D5624" s="32" t="s">
        <v>19027</v>
      </c>
      <c r="E5624" s="107">
        <v>55.283333333333331</v>
      </c>
      <c r="F5624" s="27" t="s">
        <v>9</v>
      </c>
      <c r="G5624" s="94" t="s">
        <v>15</v>
      </c>
      <c r="H5624" s="32" t="s">
        <v>25326</v>
      </c>
    </row>
    <row r="5625" spans="1:8" ht="17.25" customHeight="1">
      <c r="A5625" s="68" t="s">
        <v>29</v>
      </c>
      <c r="B5625" s="94" t="s">
        <v>9358</v>
      </c>
      <c r="C5625" s="94" t="s">
        <v>9401</v>
      </c>
      <c r="D5625" s="32" t="s">
        <v>19028</v>
      </c>
      <c r="E5625" s="107">
        <v>43.65</v>
      </c>
      <c r="F5625" s="27" t="s">
        <v>9</v>
      </c>
      <c r="G5625" s="94" t="s">
        <v>15</v>
      </c>
      <c r="H5625" s="32" t="s">
        <v>25327</v>
      </c>
    </row>
    <row r="5626" spans="1:8" ht="17.25" customHeight="1">
      <c r="A5626" s="68" t="s">
        <v>29</v>
      </c>
      <c r="B5626" s="94" t="s">
        <v>9358</v>
      </c>
      <c r="C5626" s="94" t="s">
        <v>9401</v>
      </c>
      <c r="D5626" s="32" t="s">
        <v>19029</v>
      </c>
      <c r="E5626" s="107">
        <v>47.016666666666666</v>
      </c>
      <c r="F5626" s="27" t="s">
        <v>9</v>
      </c>
      <c r="G5626" s="94" t="s">
        <v>15</v>
      </c>
      <c r="H5626" s="32" t="s">
        <v>25328</v>
      </c>
    </row>
    <row r="5627" spans="1:8" ht="17.25" customHeight="1">
      <c r="A5627" s="68" t="s">
        <v>29</v>
      </c>
      <c r="B5627" s="94" t="s">
        <v>9358</v>
      </c>
      <c r="C5627" s="94" t="s">
        <v>9401</v>
      </c>
      <c r="D5627" s="32" t="s">
        <v>19030</v>
      </c>
      <c r="E5627" s="107">
        <v>40.833333333333336</v>
      </c>
      <c r="F5627" s="27" t="s">
        <v>9</v>
      </c>
      <c r="G5627" s="94" t="s">
        <v>15</v>
      </c>
      <c r="H5627" s="32" t="s">
        <v>25329</v>
      </c>
    </row>
    <row r="5628" spans="1:8" ht="17.25" customHeight="1">
      <c r="A5628" s="68" t="s">
        <v>29</v>
      </c>
      <c r="B5628" s="94" t="s">
        <v>9358</v>
      </c>
      <c r="C5628" s="94" t="s">
        <v>9401</v>
      </c>
      <c r="D5628" s="32" t="s">
        <v>19031</v>
      </c>
      <c r="E5628" s="107">
        <v>42.583333333333336</v>
      </c>
      <c r="F5628" s="27" t="s">
        <v>9</v>
      </c>
      <c r="G5628" s="94" t="s">
        <v>15</v>
      </c>
      <c r="H5628" s="32" t="s">
        <v>25330</v>
      </c>
    </row>
    <row r="5629" spans="1:8" ht="17.25" customHeight="1">
      <c r="A5629" s="68" t="s">
        <v>29</v>
      </c>
      <c r="B5629" s="94" t="s">
        <v>9358</v>
      </c>
      <c r="C5629" s="94" t="s">
        <v>9401</v>
      </c>
      <c r="D5629" s="32" t="s">
        <v>19032</v>
      </c>
      <c r="E5629" s="107">
        <v>43.466666666666669</v>
      </c>
      <c r="F5629" s="27" t="s">
        <v>9</v>
      </c>
      <c r="G5629" s="94" t="s">
        <v>15</v>
      </c>
      <c r="H5629" s="32" t="s">
        <v>25331</v>
      </c>
    </row>
    <row r="5630" spans="1:8" ht="17.25" customHeight="1">
      <c r="A5630" s="68" t="s">
        <v>29</v>
      </c>
      <c r="B5630" s="94" t="s">
        <v>9358</v>
      </c>
      <c r="C5630" s="94" t="s">
        <v>9401</v>
      </c>
      <c r="D5630" s="32" t="s">
        <v>19033</v>
      </c>
      <c r="E5630" s="107">
        <v>43.5</v>
      </c>
      <c r="F5630" s="27" t="s">
        <v>9</v>
      </c>
      <c r="G5630" s="94" t="s">
        <v>15</v>
      </c>
      <c r="H5630" s="32" t="s">
        <v>25332</v>
      </c>
    </row>
    <row r="5631" spans="1:8" ht="17.25" customHeight="1">
      <c r="A5631" s="68" t="s">
        <v>29</v>
      </c>
      <c r="B5631" s="94" t="s">
        <v>9358</v>
      </c>
      <c r="C5631" s="94" t="s">
        <v>9401</v>
      </c>
      <c r="D5631" s="32" t="s">
        <v>19034</v>
      </c>
      <c r="E5631" s="107">
        <v>47.216666666666669</v>
      </c>
      <c r="F5631" s="27" t="s">
        <v>9</v>
      </c>
      <c r="G5631" s="94" t="s">
        <v>15</v>
      </c>
      <c r="H5631" s="32" t="s">
        <v>25333</v>
      </c>
    </row>
    <row r="5632" spans="1:8" ht="17.25" customHeight="1">
      <c r="A5632" s="68" t="s">
        <v>29</v>
      </c>
      <c r="B5632" s="94" t="s">
        <v>9358</v>
      </c>
      <c r="C5632" s="94" t="s">
        <v>9401</v>
      </c>
      <c r="D5632" s="32" t="s">
        <v>19035</v>
      </c>
      <c r="E5632" s="107">
        <v>47.2</v>
      </c>
      <c r="F5632" s="27" t="s">
        <v>9</v>
      </c>
      <c r="G5632" s="94" t="s">
        <v>15</v>
      </c>
      <c r="H5632" s="32" t="s">
        <v>25334</v>
      </c>
    </row>
    <row r="5633" spans="1:8" ht="17.25" customHeight="1">
      <c r="A5633" s="68" t="s">
        <v>29</v>
      </c>
      <c r="B5633" s="94" t="s">
        <v>9358</v>
      </c>
      <c r="C5633" s="94" t="s">
        <v>9401</v>
      </c>
      <c r="D5633" s="32" t="s">
        <v>19036</v>
      </c>
      <c r="E5633" s="107">
        <v>40.266666666666666</v>
      </c>
      <c r="F5633" s="27" t="s">
        <v>9</v>
      </c>
      <c r="G5633" s="94" t="s">
        <v>15</v>
      </c>
      <c r="H5633" s="32" t="s">
        <v>25335</v>
      </c>
    </row>
    <row r="5634" spans="1:8" ht="17.25" customHeight="1">
      <c r="A5634" s="68" t="s">
        <v>29</v>
      </c>
      <c r="B5634" s="94" t="s">
        <v>9358</v>
      </c>
      <c r="C5634" s="94" t="s">
        <v>9401</v>
      </c>
      <c r="D5634" s="32" t="s">
        <v>19037</v>
      </c>
      <c r="E5634" s="107">
        <v>41.733333333333334</v>
      </c>
      <c r="F5634" s="27" t="s">
        <v>9</v>
      </c>
      <c r="G5634" s="94" t="s">
        <v>15</v>
      </c>
      <c r="H5634" s="32" t="s">
        <v>25336</v>
      </c>
    </row>
    <row r="5635" spans="1:8" ht="17.25" customHeight="1">
      <c r="A5635" s="68" t="s">
        <v>29</v>
      </c>
      <c r="B5635" s="94" t="s">
        <v>9358</v>
      </c>
      <c r="C5635" s="94" t="s">
        <v>9401</v>
      </c>
      <c r="D5635" s="32" t="s">
        <v>19038</v>
      </c>
      <c r="E5635" s="107">
        <v>37.416666666666664</v>
      </c>
      <c r="F5635" s="27" t="s">
        <v>9</v>
      </c>
      <c r="G5635" s="94" t="s">
        <v>15</v>
      </c>
      <c r="H5635" s="32" t="s">
        <v>25337</v>
      </c>
    </row>
    <row r="5636" spans="1:8" ht="17.25" customHeight="1">
      <c r="A5636" s="68" t="s">
        <v>29</v>
      </c>
      <c r="B5636" s="94" t="s">
        <v>9358</v>
      </c>
      <c r="C5636" s="94" t="s">
        <v>9401</v>
      </c>
      <c r="D5636" s="32" t="s">
        <v>19039</v>
      </c>
      <c r="E5636" s="107">
        <v>38.6</v>
      </c>
      <c r="F5636" s="27" t="s">
        <v>9</v>
      </c>
      <c r="G5636" s="94" t="s">
        <v>15</v>
      </c>
      <c r="H5636" s="32" t="s">
        <v>25338</v>
      </c>
    </row>
    <row r="5637" spans="1:8" ht="17.25" customHeight="1">
      <c r="A5637" s="68" t="s">
        <v>29</v>
      </c>
      <c r="B5637" s="94" t="s">
        <v>9358</v>
      </c>
      <c r="C5637" s="94" t="s">
        <v>9401</v>
      </c>
      <c r="D5637" s="32" t="s">
        <v>19040</v>
      </c>
      <c r="E5637" s="107">
        <v>35.15</v>
      </c>
      <c r="F5637" s="27" t="s">
        <v>9</v>
      </c>
      <c r="G5637" s="94" t="s">
        <v>15</v>
      </c>
      <c r="H5637" s="32" t="s">
        <v>25339</v>
      </c>
    </row>
    <row r="5638" spans="1:8" ht="17.25" customHeight="1">
      <c r="A5638" s="68" t="s">
        <v>29</v>
      </c>
      <c r="B5638" s="94" t="s">
        <v>9358</v>
      </c>
      <c r="C5638" s="94" t="s">
        <v>9401</v>
      </c>
      <c r="D5638" s="32" t="s">
        <v>19041</v>
      </c>
      <c r="E5638" s="107">
        <v>40.65</v>
      </c>
      <c r="F5638" s="27" t="s">
        <v>9</v>
      </c>
      <c r="G5638" s="94" t="s">
        <v>15</v>
      </c>
      <c r="H5638" s="32" t="s">
        <v>25340</v>
      </c>
    </row>
    <row r="5639" spans="1:8" ht="17.25" customHeight="1">
      <c r="A5639" s="68" t="s">
        <v>29</v>
      </c>
      <c r="B5639" s="94" t="s">
        <v>9358</v>
      </c>
      <c r="C5639" s="94" t="s">
        <v>17162</v>
      </c>
      <c r="D5639" s="32" t="s">
        <v>19042</v>
      </c>
      <c r="E5639" s="107">
        <v>52.6</v>
      </c>
      <c r="F5639" s="27" t="s">
        <v>9</v>
      </c>
      <c r="G5639" s="94" t="s">
        <v>15</v>
      </c>
      <c r="H5639" s="32" t="s">
        <v>25341</v>
      </c>
    </row>
    <row r="5640" spans="1:8" ht="17.25" customHeight="1">
      <c r="A5640" s="68" t="s">
        <v>29</v>
      </c>
      <c r="B5640" s="94" t="s">
        <v>9358</v>
      </c>
      <c r="C5640" s="94" t="s">
        <v>17162</v>
      </c>
      <c r="D5640" s="32" t="s">
        <v>19043</v>
      </c>
      <c r="E5640" s="107">
        <v>45.95</v>
      </c>
      <c r="F5640" s="27" t="s">
        <v>9</v>
      </c>
      <c r="G5640" s="94" t="s">
        <v>15</v>
      </c>
      <c r="H5640" s="32" t="s">
        <v>25342</v>
      </c>
    </row>
    <row r="5641" spans="1:8" ht="17.25" customHeight="1">
      <c r="A5641" s="68" t="s">
        <v>29</v>
      </c>
      <c r="B5641" s="94" t="s">
        <v>9358</v>
      </c>
      <c r="C5641" s="94" t="s">
        <v>17162</v>
      </c>
      <c r="D5641" s="32" t="s">
        <v>19044</v>
      </c>
      <c r="E5641" s="107">
        <v>45.166666666666664</v>
      </c>
      <c r="F5641" s="27" t="s">
        <v>9</v>
      </c>
      <c r="G5641" s="94" t="s">
        <v>15</v>
      </c>
      <c r="H5641" s="32" t="s">
        <v>25343</v>
      </c>
    </row>
    <row r="5642" spans="1:8" ht="17.25" customHeight="1">
      <c r="A5642" s="68" t="s">
        <v>29</v>
      </c>
      <c r="B5642" s="94" t="s">
        <v>9358</v>
      </c>
      <c r="C5642" s="94" t="s">
        <v>17162</v>
      </c>
      <c r="D5642" s="32" t="s">
        <v>19045</v>
      </c>
      <c r="E5642" s="107">
        <v>52.233333333333334</v>
      </c>
      <c r="F5642" s="27" t="s">
        <v>9</v>
      </c>
      <c r="G5642" s="94" t="s">
        <v>15</v>
      </c>
      <c r="H5642" s="32" t="s">
        <v>25344</v>
      </c>
    </row>
    <row r="5643" spans="1:8" ht="17.25" customHeight="1">
      <c r="A5643" s="68" t="s">
        <v>29</v>
      </c>
      <c r="B5643" s="94" t="s">
        <v>9358</v>
      </c>
      <c r="C5643" s="94" t="s">
        <v>17162</v>
      </c>
      <c r="D5643" s="32" t="s">
        <v>19046</v>
      </c>
      <c r="E5643" s="107">
        <v>50.9</v>
      </c>
      <c r="F5643" s="27" t="s">
        <v>9</v>
      </c>
      <c r="G5643" s="94" t="s">
        <v>15</v>
      </c>
      <c r="H5643" s="32" t="s">
        <v>25345</v>
      </c>
    </row>
    <row r="5644" spans="1:8" ht="17.25" customHeight="1">
      <c r="A5644" s="68" t="s">
        <v>29</v>
      </c>
      <c r="B5644" s="94" t="s">
        <v>9358</v>
      </c>
      <c r="C5644" s="94" t="s">
        <v>17162</v>
      </c>
      <c r="D5644" s="32" t="s">
        <v>19047</v>
      </c>
      <c r="E5644" s="107">
        <v>50</v>
      </c>
      <c r="F5644" s="27" t="s">
        <v>9</v>
      </c>
      <c r="G5644" s="94" t="s">
        <v>15</v>
      </c>
      <c r="H5644" s="32" t="s">
        <v>25346</v>
      </c>
    </row>
    <row r="5645" spans="1:8" ht="17.25" customHeight="1">
      <c r="A5645" s="68" t="s">
        <v>29</v>
      </c>
      <c r="B5645" s="94" t="s">
        <v>9358</v>
      </c>
      <c r="C5645" s="94" t="s">
        <v>17162</v>
      </c>
      <c r="D5645" s="32" t="s">
        <v>19048</v>
      </c>
      <c r="E5645" s="107">
        <v>47.133333333333333</v>
      </c>
      <c r="F5645" s="27" t="s">
        <v>9</v>
      </c>
      <c r="G5645" s="94" t="s">
        <v>15</v>
      </c>
      <c r="H5645" s="32" t="s">
        <v>25347</v>
      </c>
    </row>
    <row r="5646" spans="1:8" ht="17.25" customHeight="1">
      <c r="A5646" s="68" t="s">
        <v>29</v>
      </c>
      <c r="B5646" s="94" t="s">
        <v>9358</v>
      </c>
      <c r="C5646" s="94" t="s">
        <v>17162</v>
      </c>
      <c r="D5646" s="32" t="s">
        <v>19049</v>
      </c>
      <c r="E5646" s="107">
        <v>47.616666666666667</v>
      </c>
      <c r="F5646" s="27" t="s">
        <v>9</v>
      </c>
      <c r="G5646" s="94" t="s">
        <v>15</v>
      </c>
      <c r="H5646" s="32" t="s">
        <v>25348</v>
      </c>
    </row>
    <row r="5647" spans="1:8" ht="17.25" customHeight="1">
      <c r="A5647" s="68" t="s">
        <v>29</v>
      </c>
      <c r="B5647" s="94" t="s">
        <v>23</v>
      </c>
      <c r="C5647" s="94" t="s">
        <v>17163</v>
      </c>
      <c r="D5647" s="32" t="s">
        <v>19050</v>
      </c>
      <c r="E5647" s="107">
        <v>45.216666666666669</v>
      </c>
      <c r="F5647" s="27" t="s">
        <v>9</v>
      </c>
      <c r="G5647" s="94" t="s">
        <v>15</v>
      </c>
      <c r="H5647" s="32" t="s">
        <v>25349</v>
      </c>
    </row>
    <row r="5648" spans="1:8" ht="17.25" customHeight="1">
      <c r="A5648" s="68" t="s">
        <v>29</v>
      </c>
      <c r="B5648" s="94" t="s">
        <v>23</v>
      </c>
      <c r="C5648" s="94" t="s">
        <v>17163</v>
      </c>
      <c r="D5648" s="32" t="s">
        <v>19051</v>
      </c>
      <c r="E5648" s="107">
        <v>36.983333333333334</v>
      </c>
      <c r="F5648" s="27" t="s">
        <v>9</v>
      </c>
      <c r="G5648" s="94" t="s">
        <v>15</v>
      </c>
      <c r="H5648" s="32" t="s">
        <v>25350</v>
      </c>
    </row>
    <row r="5649" spans="1:8" ht="17.25" customHeight="1">
      <c r="A5649" s="68" t="s">
        <v>29</v>
      </c>
      <c r="B5649" s="94" t="s">
        <v>23</v>
      </c>
      <c r="C5649" s="94" t="s">
        <v>17163</v>
      </c>
      <c r="D5649" s="32" t="s">
        <v>19052</v>
      </c>
      <c r="E5649" s="107">
        <v>39.299999999999997</v>
      </c>
      <c r="F5649" s="27" t="s">
        <v>9</v>
      </c>
      <c r="G5649" s="94" t="s">
        <v>15</v>
      </c>
      <c r="H5649" s="32" t="s">
        <v>25351</v>
      </c>
    </row>
    <row r="5650" spans="1:8" ht="17.25" customHeight="1">
      <c r="A5650" s="68" t="s">
        <v>29</v>
      </c>
      <c r="B5650" s="94" t="s">
        <v>23</v>
      </c>
      <c r="C5650" s="94" t="s">
        <v>17163</v>
      </c>
      <c r="D5650" s="32" t="s">
        <v>19053</v>
      </c>
      <c r="E5650" s="107">
        <v>40.116666666666667</v>
      </c>
      <c r="F5650" s="27" t="s">
        <v>9</v>
      </c>
      <c r="G5650" s="94" t="s">
        <v>15</v>
      </c>
      <c r="H5650" s="32" t="s">
        <v>25352</v>
      </c>
    </row>
    <row r="5651" spans="1:8" ht="17.25" customHeight="1">
      <c r="A5651" s="68" t="s">
        <v>29</v>
      </c>
      <c r="B5651" s="94" t="s">
        <v>23</v>
      </c>
      <c r="C5651" s="94" t="s">
        <v>17163</v>
      </c>
      <c r="D5651" s="32" t="s">
        <v>19054</v>
      </c>
      <c r="E5651" s="107">
        <v>40.883333333333333</v>
      </c>
      <c r="F5651" s="27" t="s">
        <v>9</v>
      </c>
      <c r="G5651" s="94" t="s">
        <v>15</v>
      </c>
      <c r="H5651" s="32" t="s">
        <v>25353</v>
      </c>
    </row>
    <row r="5652" spans="1:8" ht="17.25" customHeight="1">
      <c r="A5652" s="68" t="s">
        <v>29</v>
      </c>
      <c r="B5652" s="94" t="s">
        <v>23</v>
      </c>
      <c r="C5652" s="94" t="s">
        <v>17163</v>
      </c>
      <c r="D5652" s="32" t="s">
        <v>19055</v>
      </c>
      <c r="E5652" s="107">
        <v>38.9</v>
      </c>
      <c r="F5652" s="27" t="s">
        <v>9</v>
      </c>
      <c r="G5652" s="94" t="s">
        <v>15</v>
      </c>
      <c r="H5652" s="32" t="s">
        <v>25354</v>
      </c>
    </row>
    <row r="5653" spans="1:8" ht="17.25" customHeight="1">
      <c r="A5653" s="68" t="s">
        <v>29</v>
      </c>
      <c r="B5653" s="94" t="s">
        <v>23</v>
      </c>
      <c r="C5653" s="94" t="s">
        <v>17163</v>
      </c>
      <c r="D5653" s="32" t="s">
        <v>19056</v>
      </c>
      <c r="E5653" s="107">
        <v>40.633333333333333</v>
      </c>
      <c r="F5653" s="27" t="s">
        <v>9</v>
      </c>
      <c r="G5653" s="94" t="s">
        <v>15</v>
      </c>
      <c r="H5653" s="32" t="s">
        <v>25355</v>
      </c>
    </row>
    <row r="5654" spans="1:8" ht="17.25" customHeight="1">
      <c r="A5654" s="68" t="s">
        <v>29</v>
      </c>
      <c r="B5654" s="94" t="s">
        <v>23</v>
      </c>
      <c r="C5654" s="94" t="s">
        <v>17163</v>
      </c>
      <c r="D5654" s="32" t="s">
        <v>19057</v>
      </c>
      <c r="E5654" s="107">
        <v>39.133333333333333</v>
      </c>
      <c r="F5654" s="27" t="s">
        <v>9</v>
      </c>
      <c r="G5654" s="94" t="s">
        <v>15</v>
      </c>
      <c r="H5654" s="32" t="s">
        <v>25356</v>
      </c>
    </row>
    <row r="5655" spans="1:8" ht="17.25" customHeight="1">
      <c r="A5655" s="68" t="s">
        <v>29</v>
      </c>
      <c r="B5655" s="94" t="s">
        <v>9374</v>
      </c>
      <c r="C5655" s="94" t="s">
        <v>17164</v>
      </c>
      <c r="D5655" s="32" t="s">
        <v>19058</v>
      </c>
      <c r="E5655" s="107">
        <v>27.85</v>
      </c>
      <c r="F5655" s="27" t="s">
        <v>9</v>
      </c>
      <c r="G5655" s="94" t="s">
        <v>15</v>
      </c>
      <c r="H5655" s="32" t="s">
        <v>25357</v>
      </c>
    </row>
    <row r="5656" spans="1:8" ht="17.25" customHeight="1">
      <c r="A5656" s="68" t="s">
        <v>29</v>
      </c>
      <c r="B5656" s="94" t="s">
        <v>9374</v>
      </c>
      <c r="C5656" s="94" t="s">
        <v>17164</v>
      </c>
      <c r="D5656" s="32" t="s">
        <v>19059</v>
      </c>
      <c r="E5656" s="107">
        <v>31.05</v>
      </c>
      <c r="F5656" s="27" t="s">
        <v>9</v>
      </c>
      <c r="G5656" s="94" t="s">
        <v>15</v>
      </c>
      <c r="H5656" s="32" t="s">
        <v>25358</v>
      </c>
    </row>
    <row r="5657" spans="1:8" ht="17.25" customHeight="1">
      <c r="A5657" s="68" t="s">
        <v>29</v>
      </c>
      <c r="B5657" s="94" t="s">
        <v>9374</v>
      </c>
      <c r="C5657" s="94" t="s">
        <v>17164</v>
      </c>
      <c r="D5657" s="32" t="s">
        <v>19060</v>
      </c>
      <c r="E5657" s="107">
        <v>28.216666666666665</v>
      </c>
      <c r="F5657" s="27" t="s">
        <v>9</v>
      </c>
      <c r="G5657" s="94" t="s">
        <v>15</v>
      </c>
      <c r="H5657" s="32" t="s">
        <v>25359</v>
      </c>
    </row>
    <row r="5658" spans="1:8" ht="17.25" customHeight="1">
      <c r="A5658" s="68" t="s">
        <v>29</v>
      </c>
      <c r="B5658" s="94" t="s">
        <v>9374</v>
      </c>
      <c r="C5658" s="94" t="s">
        <v>17164</v>
      </c>
      <c r="D5658" s="32" t="s">
        <v>19061</v>
      </c>
      <c r="E5658" s="107">
        <v>32.049999999999997</v>
      </c>
      <c r="F5658" s="27" t="s">
        <v>9</v>
      </c>
      <c r="G5658" s="94" t="s">
        <v>15</v>
      </c>
      <c r="H5658" s="32" t="s">
        <v>25360</v>
      </c>
    </row>
    <row r="5659" spans="1:8" ht="17.25" customHeight="1">
      <c r="A5659" s="68" t="s">
        <v>29</v>
      </c>
      <c r="B5659" s="94" t="s">
        <v>9374</v>
      </c>
      <c r="C5659" s="94" t="s">
        <v>17164</v>
      </c>
      <c r="D5659" s="32" t="s">
        <v>19062</v>
      </c>
      <c r="E5659" s="107">
        <v>31.616666666666667</v>
      </c>
      <c r="F5659" s="27" t="s">
        <v>9</v>
      </c>
      <c r="G5659" s="94" t="s">
        <v>15</v>
      </c>
      <c r="H5659" s="32" t="s">
        <v>25361</v>
      </c>
    </row>
    <row r="5660" spans="1:8" ht="17.25" customHeight="1">
      <c r="A5660" s="68" t="s">
        <v>29</v>
      </c>
      <c r="B5660" s="94" t="s">
        <v>9374</v>
      </c>
      <c r="C5660" s="94" t="s">
        <v>17164</v>
      </c>
      <c r="D5660" s="32" t="s">
        <v>19063</v>
      </c>
      <c r="E5660" s="107">
        <v>37.9</v>
      </c>
      <c r="F5660" s="27" t="s">
        <v>9</v>
      </c>
      <c r="G5660" s="94" t="s">
        <v>15</v>
      </c>
      <c r="H5660" s="32" t="s">
        <v>25362</v>
      </c>
    </row>
    <row r="5661" spans="1:8" ht="17.25" customHeight="1">
      <c r="A5661" s="68" t="s">
        <v>29</v>
      </c>
      <c r="B5661" s="94" t="s">
        <v>9374</v>
      </c>
      <c r="C5661" s="94" t="s">
        <v>17164</v>
      </c>
      <c r="D5661" s="32" t="s">
        <v>19064</v>
      </c>
      <c r="E5661" s="107">
        <v>36.75</v>
      </c>
      <c r="F5661" s="27" t="s">
        <v>9</v>
      </c>
      <c r="G5661" s="94" t="s">
        <v>15</v>
      </c>
      <c r="H5661" s="32" t="s">
        <v>25363</v>
      </c>
    </row>
    <row r="5662" spans="1:8" ht="17.25" customHeight="1">
      <c r="A5662" s="68" t="s">
        <v>29</v>
      </c>
      <c r="B5662" s="94" t="s">
        <v>9374</v>
      </c>
      <c r="C5662" s="94" t="s">
        <v>17164</v>
      </c>
      <c r="D5662" s="32" t="s">
        <v>19065</v>
      </c>
      <c r="E5662" s="107">
        <v>44.966666666666669</v>
      </c>
      <c r="F5662" s="27" t="s">
        <v>9</v>
      </c>
      <c r="G5662" s="94" t="s">
        <v>15</v>
      </c>
      <c r="H5662" s="32" t="s">
        <v>25364</v>
      </c>
    </row>
    <row r="5663" spans="1:8" ht="17.25" customHeight="1">
      <c r="A5663" s="68" t="s">
        <v>29</v>
      </c>
      <c r="B5663" s="94" t="s">
        <v>9374</v>
      </c>
      <c r="C5663" s="94" t="s">
        <v>17164</v>
      </c>
      <c r="D5663" s="32" t="s">
        <v>19066</v>
      </c>
      <c r="E5663" s="107">
        <v>36.083333333333336</v>
      </c>
      <c r="F5663" s="27" t="s">
        <v>9</v>
      </c>
      <c r="G5663" s="94" t="s">
        <v>15</v>
      </c>
      <c r="H5663" s="32" t="s">
        <v>25365</v>
      </c>
    </row>
    <row r="5664" spans="1:8" ht="17.25" customHeight="1">
      <c r="A5664" s="68" t="s">
        <v>29</v>
      </c>
      <c r="B5664" s="94" t="s">
        <v>9374</v>
      </c>
      <c r="C5664" s="94" t="s">
        <v>17164</v>
      </c>
      <c r="D5664" s="32" t="s">
        <v>19067</v>
      </c>
      <c r="E5664" s="107">
        <v>31.65</v>
      </c>
      <c r="F5664" s="27" t="s">
        <v>9</v>
      </c>
      <c r="G5664" s="94" t="s">
        <v>15</v>
      </c>
      <c r="H5664" s="32" t="s">
        <v>25366</v>
      </c>
    </row>
    <row r="5665" spans="1:8" ht="17.25" customHeight="1">
      <c r="A5665" s="68" t="s">
        <v>29</v>
      </c>
      <c r="B5665" s="94" t="s">
        <v>9374</v>
      </c>
      <c r="C5665" s="94" t="s">
        <v>17164</v>
      </c>
      <c r="D5665" s="32" t="s">
        <v>19068</v>
      </c>
      <c r="E5665" s="107">
        <v>30.15</v>
      </c>
      <c r="F5665" s="27" t="s">
        <v>9</v>
      </c>
      <c r="G5665" s="94" t="s">
        <v>15</v>
      </c>
      <c r="H5665" s="32" t="s">
        <v>25367</v>
      </c>
    </row>
    <row r="5666" spans="1:8" ht="17.25" customHeight="1">
      <c r="A5666" s="68" t="s">
        <v>29</v>
      </c>
      <c r="B5666" s="94" t="s">
        <v>9374</v>
      </c>
      <c r="C5666" s="94" t="s">
        <v>17164</v>
      </c>
      <c r="D5666" s="32" t="s">
        <v>19069</v>
      </c>
      <c r="E5666" s="107">
        <v>42.783333333333331</v>
      </c>
      <c r="F5666" s="27" t="s">
        <v>9</v>
      </c>
      <c r="G5666" s="94" t="s">
        <v>15</v>
      </c>
      <c r="H5666" s="32" t="s">
        <v>25368</v>
      </c>
    </row>
    <row r="5667" spans="1:8" ht="17.25" customHeight="1">
      <c r="A5667" s="68" t="s">
        <v>29</v>
      </c>
      <c r="B5667" s="94" t="s">
        <v>9374</v>
      </c>
      <c r="C5667" s="94" t="s">
        <v>17164</v>
      </c>
      <c r="D5667" s="32" t="s">
        <v>19070</v>
      </c>
      <c r="E5667" s="107">
        <v>40.93333333333333</v>
      </c>
      <c r="F5667" s="27" t="s">
        <v>9</v>
      </c>
      <c r="G5667" s="94" t="s">
        <v>15</v>
      </c>
      <c r="H5667" s="32" t="s">
        <v>25369</v>
      </c>
    </row>
    <row r="5668" spans="1:8" ht="17.25" customHeight="1">
      <c r="A5668" s="68" t="s">
        <v>29</v>
      </c>
      <c r="B5668" s="94" t="s">
        <v>9374</v>
      </c>
      <c r="C5668" s="94" t="s">
        <v>17164</v>
      </c>
      <c r="D5668" s="32" t="s">
        <v>19071</v>
      </c>
      <c r="E5668" s="107">
        <v>40.733333333333334</v>
      </c>
      <c r="F5668" s="27" t="s">
        <v>9</v>
      </c>
      <c r="G5668" s="94" t="s">
        <v>15</v>
      </c>
      <c r="H5668" s="32" t="s">
        <v>25370</v>
      </c>
    </row>
    <row r="5669" spans="1:8" ht="17.25" customHeight="1">
      <c r="A5669" s="68" t="s">
        <v>29</v>
      </c>
      <c r="B5669" s="94" t="s">
        <v>9374</v>
      </c>
      <c r="C5669" s="94" t="s">
        <v>17164</v>
      </c>
      <c r="D5669" s="32" t="s">
        <v>19072</v>
      </c>
      <c r="E5669" s="107">
        <v>29.683333333333334</v>
      </c>
      <c r="F5669" s="27" t="s">
        <v>9</v>
      </c>
      <c r="G5669" s="94" t="s">
        <v>15</v>
      </c>
      <c r="H5669" s="32" t="s">
        <v>25371</v>
      </c>
    </row>
    <row r="5670" spans="1:8" ht="17.25" customHeight="1">
      <c r="A5670" s="68" t="s">
        <v>29</v>
      </c>
      <c r="B5670" s="94" t="s">
        <v>9374</v>
      </c>
      <c r="C5670" s="94" t="s">
        <v>17164</v>
      </c>
      <c r="D5670" s="32" t="s">
        <v>19073</v>
      </c>
      <c r="E5670" s="107">
        <v>37.35</v>
      </c>
      <c r="F5670" s="27" t="s">
        <v>9</v>
      </c>
      <c r="G5670" s="94" t="s">
        <v>15</v>
      </c>
      <c r="H5670" s="32" t="s">
        <v>25372</v>
      </c>
    </row>
    <row r="5671" spans="1:8" ht="17.25" customHeight="1">
      <c r="A5671" s="68" t="s">
        <v>29</v>
      </c>
      <c r="B5671" s="94" t="s">
        <v>9374</v>
      </c>
      <c r="C5671" s="94" t="s">
        <v>9402</v>
      </c>
      <c r="D5671" s="32" t="s">
        <v>19074</v>
      </c>
      <c r="E5671" s="107">
        <v>33.866666666666667</v>
      </c>
      <c r="F5671" s="27" t="s">
        <v>9</v>
      </c>
      <c r="G5671" s="94" t="s">
        <v>15</v>
      </c>
      <c r="H5671" s="32" t="s">
        <v>25373</v>
      </c>
    </row>
    <row r="5672" spans="1:8" ht="17.25" customHeight="1">
      <c r="A5672" s="68" t="s">
        <v>29</v>
      </c>
      <c r="B5672" s="94" t="s">
        <v>9374</v>
      </c>
      <c r="C5672" s="94" t="s">
        <v>9402</v>
      </c>
      <c r="D5672" s="32" t="s">
        <v>19075</v>
      </c>
      <c r="E5672" s="107">
        <v>33.65</v>
      </c>
      <c r="F5672" s="27" t="s">
        <v>9</v>
      </c>
      <c r="G5672" s="94" t="s">
        <v>15</v>
      </c>
      <c r="H5672" s="32" t="s">
        <v>25374</v>
      </c>
    </row>
    <row r="5673" spans="1:8" ht="17.25" customHeight="1">
      <c r="A5673" s="68" t="s">
        <v>29</v>
      </c>
      <c r="B5673" s="94" t="s">
        <v>9374</v>
      </c>
      <c r="C5673" s="94" t="s">
        <v>9402</v>
      </c>
      <c r="D5673" s="32" t="s">
        <v>19076</v>
      </c>
      <c r="E5673" s="107">
        <v>30.75</v>
      </c>
      <c r="F5673" s="27" t="s">
        <v>9</v>
      </c>
      <c r="G5673" s="94" t="s">
        <v>15</v>
      </c>
      <c r="H5673" s="32" t="s">
        <v>25375</v>
      </c>
    </row>
    <row r="5674" spans="1:8" ht="17.25" customHeight="1">
      <c r="A5674" s="68" t="s">
        <v>29</v>
      </c>
      <c r="B5674" s="94" t="s">
        <v>9374</v>
      </c>
      <c r="C5674" s="94" t="s">
        <v>9402</v>
      </c>
      <c r="D5674" s="32" t="s">
        <v>19077</v>
      </c>
      <c r="E5674" s="107">
        <v>33.6</v>
      </c>
      <c r="F5674" s="27" t="s">
        <v>9</v>
      </c>
      <c r="G5674" s="94" t="s">
        <v>15</v>
      </c>
      <c r="H5674" s="32" t="s">
        <v>25376</v>
      </c>
    </row>
    <row r="5675" spans="1:8" ht="17.25" customHeight="1">
      <c r="A5675" s="68" t="s">
        <v>29</v>
      </c>
      <c r="B5675" s="94" t="s">
        <v>9374</v>
      </c>
      <c r="C5675" s="94" t="s">
        <v>9402</v>
      </c>
      <c r="D5675" s="32" t="s">
        <v>19078</v>
      </c>
      <c r="E5675" s="107">
        <v>35.4</v>
      </c>
      <c r="F5675" s="27" t="s">
        <v>9</v>
      </c>
      <c r="G5675" s="94" t="s">
        <v>15</v>
      </c>
      <c r="H5675" s="32" t="s">
        <v>25377</v>
      </c>
    </row>
    <row r="5676" spans="1:8" ht="17.25" customHeight="1">
      <c r="A5676" s="68" t="s">
        <v>29</v>
      </c>
      <c r="B5676" s="94" t="s">
        <v>9374</v>
      </c>
      <c r="C5676" s="94" t="s">
        <v>9402</v>
      </c>
      <c r="D5676" s="32" t="s">
        <v>19079</v>
      </c>
      <c r="E5676" s="107">
        <v>35.1</v>
      </c>
      <c r="F5676" s="27" t="s">
        <v>9</v>
      </c>
      <c r="G5676" s="94" t="s">
        <v>15</v>
      </c>
      <c r="H5676" s="32" t="s">
        <v>25378</v>
      </c>
    </row>
    <row r="5677" spans="1:8" ht="17.25" customHeight="1">
      <c r="A5677" s="68" t="s">
        <v>29</v>
      </c>
      <c r="B5677" s="94" t="s">
        <v>9374</v>
      </c>
      <c r="C5677" s="94" t="s">
        <v>9402</v>
      </c>
      <c r="D5677" s="32" t="s">
        <v>19080</v>
      </c>
      <c r="E5677" s="107">
        <v>36.783333333333331</v>
      </c>
      <c r="F5677" s="27" t="s">
        <v>9</v>
      </c>
      <c r="G5677" s="94" t="s">
        <v>15</v>
      </c>
      <c r="H5677" s="32" t="s">
        <v>25379</v>
      </c>
    </row>
    <row r="5678" spans="1:8" ht="17.25" customHeight="1">
      <c r="A5678" s="68" t="s">
        <v>29</v>
      </c>
      <c r="B5678" s="94" t="s">
        <v>9374</v>
      </c>
      <c r="C5678" s="94" t="s">
        <v>9402</v>
      </c>
      <c r="D5678" s="32" t="s">
        <v>19081</v>
      </c>
      <c r="E5678" s="107">
        <v>30.016666666666666</v>
      </c>
      <c r="F5678" s="27" t="s">
        <v>9</v>
      </c>
      <c r="G5678" s="94" t="s">
        <v>15</v>
      </c>
      <c r="H5678" s="32" t="s">
        <v>25380</v>
      </c>
    </row>
    <row r="5679" spans="1:8" ht="17.25" customHeight="1">
      <c r="A5679" s="68" t="s">
        <v>29</v>
      </c>
      <c r="B5679" s="94" t="s">
        <v>9374</v>
      </c>
      <c r="C5679" s="94" t="s">
        <v>9402</v>
      </c>
      <c r="D5679" s="32" t="s">
        <v>19082</v>
      </c>
      <c r="E5679" s="107">
        <v>33.31666666666667</v>
      </c>
      <c r="F5679" s="27" t="s">
        <v>9</v>
      </c>
      <c r="G5679" s="94" t="s">
        <v>15</v>
      </c>
      <c r="H5679" s="32" t="s">
        <v>25381</v>
      </c>
    </row>
    <row r="5680" spans="1:8" ht="17.25" customHeight="1">
      <c r="A5680" s="68" t="s">
        <v>29</v>
      </c>
      <c r="B5680" s="94" t="s">
        <v>9374</v>
      </c>
      <c r="C5680" s="94" t="s">
        <v>9402</v>
      </c>
      <c r="D5680" s="32" t="s">
        <v>19083</v>
      </c>
      <c r="E5680" s="107">
        <v>34.549999999999997</v>
      </c>
      <c r="F5680" s="27" t="s">
        <v>9</v>
      </c>
      <c r="G5680" s="94" t="s">
        <v>15</v>
      </c>
      <c r="H5680" s="32" t="s">
        <v>25382</v>
      </c>
    </row>
    <row r="5681" spans="1:8" ht="17.25" customHeight="1">
      <c r="A5681" s="68" t="s">
        <v>29</v>
      </c>
      <c r="B5681" s="94" t="s">
        <v>9374</v>
      </c>
      <c r="C5681" s="94" t="s">
        <v>9402</v>
      </c>
      <c r="D5681" s="32" t="s">
        <v>19084</v>
      </c>
      <c r="E5681" s="107">
        <v>31.483333333333334</v>
      </c>
      <c r="F5681" s="27" t="s">
        <v>9</v>
      </c>
      <c r="G5681" s="94" t="s">
        <v>15</v>
      </c>
      <c r="H5681" s="32" t="s">
        <v>25383</v>
      </c>
    </row>
    <row r="5682" spans="1:8" ht="17.25" customHeight="1">
      <c r="A5682" s="68" t="s">
        <v>29</v>
      </c>
      <c r="B5682" s="94" t="s">
        <v>9374</v>
      </c>
      <c r="C5682" s="94" t="s">
        <v>9402</v>
      </c>
      <c r="D5682" s="32" t="s">
        <v>19085</v>
      </c>
      <c r="E5682" s="107">
        <v>33.06666666666667</v>
      </c>
      <c r="F5682" s="27" t="s">
        <v>9</v>
      </c>
      <c r="G5682" s="94" t="s">
        <v>15</v>
      </c>
      <c r="H5682" s="32" t="s">
        <v>25384</v>
      </c>
    </row>
    <row r="5683" spans="1:8" ht="17.25" customHeight="1">
      <c r="A5683" s="68" t="s">
        <v>29</v>
      </c>
      <c r="B5683" s="94" t="s">
        <v>9374</v>
      </c>
      <c r="C5683" s="94" t="s">
        <v>9402</v>
      </c>
      <c r="D5683" s="32" t="s">
        <v>19086</v>
      </c>
      <c r="E5683" s="107">
        <v>29.7</v>
      </c>
      <c r="F5683" s="27" t="s">
        <v>9</v>
      </c>
      <c r="G5683" s="94" t="s">
        <v>15</v>
      </c>
      <c r="H5683" s="32" t="s">
        <v>25385</v>
      </c>
    </row>
    <row r="5684" spans="1:8" ht="17.25" customHeight="1">
      <c r="A5684" s="68" t="s">
        <v>29</v>
      </c>
      <c r="B5684" s="94" t="s">
        <v>9374</v>
      </c>
      <c r="C5684" s="94" t="s">
        <v>9402</v>
      </c>
      <c r="D5684" s="32" t="s">
        <v>19087</v>
      </c>
      <c r="E5684" s="107">
        <v>35.9</v>
      </c>
      <c r="F5684" s="27" t="s">
        <v>9</v>
      </c>
      <c r="G5684" s="94" t="s">
        <v>15</v>
      </c>
      <c r="H5684" s="32" t="s">
        <v>25386</v>
      </c>
    </row>
    <row r="5685" spans="1:8" ht="17.25" customHeight="1">
      <c r="A5685" s="68" t="s">
        <v>29</v>
      </c>
      <c r="B5685" s="94" t="s">
        <v>9374</v>
      </c>
      <c r="C5685" s="94" t="s">
        <v>9402</v>
      </c>
      <c r="D5685" s="32" t="s">
        <v>19088</v>
      </c>
      <c r="E5685" s="107">
        <v>30.533333333333335</v>
      </c>
      <c r="F5685" s="27" t="s">
        <v>9</v>
      </c>
      <c r="G5685" s="94" t="s">
        <v>15</v>
      </c>
      <c r="H5685" s="32" t="s">
        <v>25387</v>
      </c>
    </row>
    <row r="5686" spans="1:8" ht="17.25" customHeight="1">
      <c r="A5686" s="68" t="s">
        <v>29</v>
      </c>
      <c r="B5686" s="94" t="s">
        <v>9374</v>
      </c>
      <c r="C5686" s="94" t="s">
        <v>9402</v>
      </c>
      <c r="D5686" s="32" t="s">
        <v>19089</v>
      </c>
      <c r="E5686" s="107">
        <v>33.383333333333333</v>
      </c>
      <c r="F5686" s="27" t="s">
        <v>9</v>
      </c>
      <c r="G5686" s="94" t="s">
        <v>15</v>
      </c>
      <c r="H5686" s="32" t="s">
        <v>25388</v>
      </c>
    </row>
    <row r="5687" spans="1:8" ht="17.25" customHeight="1">
      <c r="A5687" s="68" t="s">
        <v>29</v>
      </c>
      <c r="B5687" s="94" t="s">
        <v>9374</v>
      </c>
      <c r="C5687" s="94" t="s">
        <v>17165</v>
      </c>
      <c r="D5687" s="32" t="s">
        <v>19090</v>
      </c>
      <c r="E5687" s="107">
        <v>39.533333333333331</v>
      </c>
      <c r="F5687" s="27" t="s">
        <v>9</v>
      </c>
      <c r="G5687" s="94" t="s">
        <v>15</v>
      </c>
      <c r="H5687" s="32" t="s">
        <v>25389</v>
      </c>
    </row>
    <row r="5688" spans="1:8" ht="17.25" customHeight="1">
      <c r="A5688" s="68" t="s">
        <v>29</v>
      </c>
      <c r="B5688" s="94" t="s">
        <v>9374</v>
      </c>
      <c r="C5688" s="94" t="s">
        <v>17165</v>
      </c>
      <c r="D5688" s="32" t="s">
        <v>19091</v>
      </c>
      <c r="E5688" s="107">
        <v>31.816666666666666</v>
      </c>
      <c r="F5688" s="27" t="s">
        <v>9</v>
      </c>
      <c r="G5688" s="94" t="s">
        <v>15</v>
      </c>
      <c r="H5688" s="32" t="s">
        <v>25390</v>
      </c>
    </row>
    <row r="5689" spans="1:8" ht="17.25" customHeight="1">
      <c r="A5689" s="68" t="s">
        <v>29</v>
      </c>
      <c r="B5689" s="94" t="s">
        <v>9374</v>
      </c>
      <c r="C5689" s="94" t="s">
        <v>17165</v>
      </c>
      <c r="D5689" s="32" t="s">
        <v>19092</v>
      </c>
      <c r="E5689" s="107">
        <v>30.75</v>
      </c>
      <c r="F5689" s="27" t="s">
        <v>9</v>
      </c>
      <c r="G5689" s="94" t="s">
        <v>15</v>
      </c>
      <c r="H5689" s="32" t="s">
        <v>25391</v>
      </c>
    </row>
    <row r="5690" spans="1:8" ht="17.25" customHeight="1">
      <c r="A5690" s="68" t="s">
        <v>29</v>
      </c>
      <c r="B5690" s="94" t="s">
        <v>9374</v>
      </c>
      <c r="C5690" s="94" t="s">
        <v>17165</v>
      </c>
      <c r="D5690" s="32" t="s">
        <v>19093</v>
      </c>
      <c r="E5690" s="107">
        <v>30</v>
      </c>
      <c r="F5690" s="27" t="s">
        <v>9</v>
      </c>
      <c r="G5690" s="94" t="s">
        <v>15</v>
      </c>
      <c r="H5690" s="32" t="s">
        <v>25392</v>
      </c>
    </row>
    <row r="5691" spans="1:8" ht="17.25" customHeight="1">
      <c r="A5691" s="68" t="s">
        <v>29</v>
      </c>
      <c r="B5691" s="94" t="s">
        <v>9374</v>
      </c>
      <c r="C5691" s="94" t="s">
        <v>17165</v>
      </c>
      <c r="D5691" s="32" t="s">
        <v>19094</v>
      </c>
      <c r="E5691" s="107">
        <v>30.516666666666666</v>
      </c>
      <c r="F5691" s="27" t="s">
        <v>9</v>
      </c>
      <c r="G5691" s="94" t="s">
        <v>15</v>
      </c>
      <c r="H5691" s="32" t="s">
        <v>25393</v>
      </c>
    </row>
    <row r="5692" spans="1:8" ht="17.25" customHeight="1">
      <c r="A5692" s="68" t="s">
        <v>29</v>
      </c>
      <c r="B5692" s="94" t="s">
        <v>9374</v>
      </c>
      <c r="C5692" s="94" t="s">
        <v>17165</v>
      </c>
      <c r="D5692" s="32" t="s">
        <v>19095</v>
      </c>
      <c r="E5692" s="107">
        <v>30.9</v>
      </c>
      <c r="F5692" s="27" t="s">
        <v>9</v>
      </c>
      <c r="G5692" s="94" t="s">
        <v>15</v>
      </c>
      <c r="H5692" s="32" t="s">
        <v>25394</v>
      </c>
    </row>
    <row r="5693" spans="1:8" ht="17.25" customHeight="1">
      <c r="A5693" s="68" t="s">
        <v>29</v>
      </c>
      <c r="B5693" s="94" t="s">
        <v>9374</v>
      </c>
      <c r="C5693" s="94" t="s">
        <v>17165</v>
      </c>
      <c r="D5693" s="32" t="s">
        <v>19096</v>
      </c>
      <c r="E5693" s="107">
        <v>32.333333333333336</v>
      </c>
      <c r="F5693" s="27" t="s">
        <v>9</v>
      </c>
      <c r="G5693" s="94" t="s">
        <v>15</v>
      </c>
      <c r="H5693" s="32" t="s">
        <v>25395</v>
      </c>
    </row>
    <row r="5694" spans="1:8" ht="17.25" customHeight="1">
      <c r="A5694" s="68" t="s">
        <v>29</v>
      </c>
      <c r="B5694" s="94" t="s">
        <v>9374</v>
      </c>
      <c r="C5694" s="94" t="s">
        <v>17165</v>
      </c>
      <c r="D5694" s="32" t="s">
        <v>19097</v>
      </c>
      <c r="E5694" s="107">
        <v>31.25</v>
      </c>
      <c r="F5694" s="27" t="s">
        <v>9</v>
      </c>
      <c r="G5694" s="94" t="s">
        <v>15</v>
      </c>
      <c r="H5694" s="32" t="s">
        <v>25396</v>
      </c>
    </row>
    <row r="5695" spans="1:8" ht="17.25" customHeight="1">
      <c r="A5695" s="68" t="s">
        <v>29</v>
      </c>
      <c r="B5695" s="94" t="s">
        <v>9374</v>
      </c>
      <c r="C5695" s="94" t="s">
        <v>17165</v>
      </c>
      <c r="D5695" s="32" t="s">
        <v>19098</v>
      </c>
      <c r="E5695" s="107">
        <v>31.3</v>
      </c>
      <c r="F5695" s="27" t="s">
        <v>9</v>
      </c>
      <c r="G5695" s="94" t="s">
        <v>15</v>
      </c>
      <c r="H5695" s="32" t="s">
        <v>25397</v>
      </c>
    </row>
    <row r="5696" spans="1:8" ht="17.25" customHeight="1">
      <c r="A5696" s="68" t="s">
        <v>29</v>
      </c>
      <c r="B5696" s="94" t="s">
        <v>9374</v>
      </c>
      <c r="C5696" s="94" t="s">
        <v>17165</v>
      </c>
      <c r="D5696" s="32" t="s">
        <v>19099</v>
      </c>
      <c r="E5696" s="107">
        <v>35.31666666666667</v>
      </c>
      <c r="F5696" s="27" t="s">
        <v>9</v>
      </c>
      <c r="G5696" s="94" t="s">
        <v>15</v>
      </c>
      <c r="H5696" s="32" t="s">
        <v>25398</v>
      </c>
    </row>
    <row r="5697" spans="1:8" ht="17.25" customHeight="1">
      <c r="A5697" s="68" t="s">
        <v>29</v>
      </c>
      <c r="B5697" s="94" t="s">
        <v>9374</v>
      </c>
      <c r="C5697" s="94" t="s">
        <v>17165</v>
      </c>
      <c r="D5697" s="32" t="s">
        <v>19100</v>
      </c>
      <c r="E5697" s="107">
        <v>32.083333333333336</v>
      </c>
      <c r="F5697" s="27" t="s">
        <v>9</v>
      </c>
      <c r="G5697" s="94" t="s">
        <v>15</v>
      </c>
      <c r="H5697" s="32" t="s">
        <v>25399</v>
      </c>
    </row>
    <row r="5698" spans="1:8" ht="17.25" customHeight="1">
      <c r="A5698" s="68" t="s">
        <v>29</v>
      </c>
      <c r="B5698" s="94" t="s">
        <v>9374</v>
      </c>
      <c r="C5698" s="94" t="s">
        <v>17165</v>
      </c>
      <c r="D5698" s="32" t="s">
        <v>19101</v>
      </c>
      <c r="E5698" s="107">
        <v>33.416666666666664</v>
      </c>
      <c r="F5698" s="27" t="s">
        <v>9</v>
      </c>
      <c r="G5698" s="94" t="s">
        <v>15</v>
      </c>
      <c r="H5698" s="32" t="s">
        <v>25400</v>
      </c>
    </row>
    <row r="5699" spans="1:8" ht="17.25" customHeight="1">
      <c r="A5699" s="68" t="s">
        <v>29</v>
      </c>
      <c r="B5699" s="94" t="s">
        <v>9374</v>
      </c>
      <c r="C5699" s="94" t="s">
        <v>17165</v>
      </c>
      <c r="D5699" s="32" t="s">
        <v>19102</v>
      </c>
      <c r="E5699" s="107">
        <v>34.033333333333331</v>
      </c>
      <c r="F5699" s="27" t="s">
        <v>9</v>
      </c>
      <c r="G5699" s="94" t="s">
        <v>15</v>
      </c>
      <c r="H5699" s="32" t="s">
        <v>25401</v>
      </c>
    </row>
    <row r="5700" spans="1:8" ht="17.25" customHeight="1">
      <c r="A5700" s="68" t="s">
        <v>29</v>
      </c>
      <c r="B5700" s="94" t="s">
        <v>9374</v>
      </c>
      <c r="C5700" s="94" t="s">
        <v>17165</v>
      </c>
      <c r="D5700" s="32" t="s">
        <v>19103</v>
      </c>
      <c r="E5700" s="107">
        <v>32.25</v>
      </c>
      <c r="F5700" s="27" t="s">
        <v>9</v>
      </c>
      <c r="G5700" s="94" t="s">
        <v>15</v>
      </c>
      <c r="H5700" s="32" t="s">
        <v>25402</v>
      </c>
    </row>
    <row r="5701" spans="1:8" ht="17.25" customHeight="1">
      <c r="A5701" s="68" t="s">
        <v>29</v>
      </c>
      <c r="B5701" s="94" t="s">
        <v>9374</v>
      </c>
      <c r="C5701" s="94" t="s">
        <v>17165</v>
      </c>
      <c r="D5701" s="32" t="s">
        <v>19104</v>
      </c>
      <c r="E5701" s="107">
        <v>32.016666666666666</v>
      </c>
      <c r="F5701" s="27" t="s">
        <v>9</v>
      </c>
      <c r="G5701" s="94" t="s">
        <v>15</v>
      </c>
      <c r="H5701" s="32" t="s">
        <v>25403</v>
      </c>
    </row>
    <row r="5702" spans="1:8" ht="17.25" customHeight="1">
      <c r="A5702" s="68" t="s">
        <v>29</v>
      </c>
      <c r="B5702" s="94" t="s">
        <v>9374</v>
      </c>
      <c r="C5702" s="94" t="s">
        <v>17165</v>
      </c>
      <c r="D5702" s="32" t="s">
        <v>19105</v>
      </c>
      <c r="E5702" s="107">
        <v>32.25</v>
      </c>
      <c r="F5702" s="27" t="s">
        <v>9</v>
      </c>
      <c r="G5702" s="94" t="s">
        <v>15</v>
      </c>
      <c r="H5702" s="32" t="s">
        <v>25404</v>
      </c>
    </row>
    <row r="5703" spans="1:8" ht="17.25" customHeight="1">
      <c r="A5703" s="68" t="s">
        <v>29</v>
      </c>
      <c r="B5703" s="94" t="s">
        <v>9374</v>
      </c>
      <c r="C5703" s="94" t="s">
        <v>9403</v>
      </c>
      <c r="D5703" s="32" t="s">
        <v>19106</v>
      </c>
      <c r="E5703" s="107">
        <v>32.6</v>
      </c>
      <c r="F5703" s="27" t="s">
        <v>9</v>
      </c>
      <c r="G5703" s="94" t="s">
        <v>15</v>
      </c>
      <c r="H5703" s="32" t="s">
        <v>25405</v>
      </c>
    </row>
    <row r="5704" spans="1:8" ht="17.25" customHeight="1">
      <c r="A5704" s="68" t="s">
        <v>29</v>
      </c>
      <c r="B5704" s="94" t="s">
        <v>9374</v>
      </c>
      <c r="C5704" s="94" t="s">
        <v>9403</v>
      </c>
      <c r="D5704" s="32" t="s">
        <v>19107</v>
      </c>
      <c r="E5704" s="107">
        <v>33.9</v>
      </c>
      <c r="F5704" s="27" t="s">
        <v>9</v>
      </c>
      <c r="G5704" s="94" t="s">
        <v>15</v>
      </c>
      <c r="H5704" s="32" t="s">
        <v>25406</v>
      </c>
    </row>
    <row r="5705" spans="1:8" ht="17.25" customHeight="1">
      <c r="A5705" s="68" t="s">
        <v>29</v>
      </c>
      <c r="B5705" s="94" t="s">
        <v>9374</v>
      </c>
      <c r="C5705" s="94" t="s">
        <v>9403</v>
      </c>
      <c r="D5705" s="32" t="s">
        <v>19108</v>
      </c>
      <c r="E5705" s="107">
        <v>31.033333333333335</v>
      </c>
      <c r="F5705" s="27" t="s">
        <v>9</v>
      </c>
      <c r="G5705" s="94" t="s">
        <v>15</v>
      </c>
      <c r="H5705" s="32" t="s">
        <v>25407</v>
      </c>
    </row>
    <row r="5706" spans="1:8" ht="17.25" customHeight="1">
      <c r="A5706" s="68" t="s">
        <v>29</v>
      </c>
      <c r="B5706" s="94" t="s">
        <v>9374</v>
      </c>
      <c r="C5706" s="94" t="s">
        <v>9403</v>
      </c>
      <c r="D5706" s="32" t="s">
        <v>19109</v>
      </c>
      <c r="E5706" s="107">
        <v>29.95</v>
      </c>
      <c r="F5706" s="27" t="s">
        <v>9</v>
      </c>
      <c r="G5706" s="94" t="s">
        <v>15</v>
      </c>
      <c r="H5706" s="32" t="s">
        <v>25408</v>
      </c>
    </row>
    <row r="5707" spans="1:8" ht="17.25" customHeight="1">
      <c r="A5707" s="68" t="s">
        <v>29</v>
      </c>
      <c r="B5707" s="94" t="s">
        <v>9374</v>
      </c>
      <c r="C5707" s="94" t="s">
        <v>9403</v>
      </c>
      <c r="D5707" s="32" t="s">
        <v>19110</v>
      </c>
      <c r="E5707" s="107">
        <v>34.216666666666669</v>
      </c>
      <c r="F5707" s="27" t="s">
        <v>9</v>
      </c>
      <c r="G5707" s="94" t="s">
        <v>15</v>
      </c>
      <c r="H5707" s="32" t="s">
        <v>25409</v>
      </c>
    </row>
    <row r="5708" spans="1:8" ht="17.25" customHeight="1">
      <c r="A5708" s="68" t="s">
        <v>29</v>
      </c>
      <c r="B5708" s="94" t="s">
        <v>9374</v>
      </c>
      <c r="C5708" s="94" t="s">
        <v>9403</v>
      </c>
      <c r="D5708" s="32" t="s">
        <v>19111</v>
      </c>
      <c r="E5708" s="107">
        <v>32.266666666666666</v>
      </c>
      <c r="F5708" s="27" t="s">
        <v>9</v>
      </c>
      <c r="G5708" s="94" t="s">
        <v>15</v>
      </c>
      <c r="H5708" s="32" t="s">
        <v>25410</v>
      </c>
    </row>
    <row r="5709" spans="1:8" ht="17.25" customHeight="1">
      <c r="A5709" s="68" t="s">
        <v>29</v>
      </c>
      <c r="B5709" s="94" t="s">
        <v>9374</v>
      </c>
      <c r="C5709" s="94" t="s">
        <v>9403</v>
      </c>
      <c r="D5709" s="32" t="s">
        <v>19112</v>
      </c>
      <c r="E5709" s="107">
        <v>36.216666666666669</v>
      </c>
      <c r="F5709" s="27" t="s">
        <v>9</v>
      </c>
      <c r="G5709" s="94" t="s">
        <v>15</v>
      </c>
      <c r="H5709" s="32" t="s">
        <v>25411</v>
      </c>
    </row>
    <row r="5710" spans="1:8" ht="17.25" customHeight="1">
      <c r="A5710" s="68" t="s">
        <v>29</v>
      </c>
      <c r="B5710" s="94" t="s">
        <v>9374</v>
      </c>
      <c r="C5710" s="94" t="s">
        <v>9403</v>
      </c>
      <c r="D5710" s="32" t="s">
        <v>19113</v>
      </c>
      <c r="E5710" s="107">
        <v>32.383333333333333</v>
      </c>
      <c r="F5710" s="27" t="s">
        <v>9</v>
      </c>
      <c r="G5710" s="94" t="s">
        <v>15</v>
      </c>
      <c r="H5710" s="32" t="s">
        <v>25412</v>
      </c>
    </row>
    <row r="5711" spans="1:8" ht="17.25" customHeight="1">
      <c r="A5711" s="68" t="s">
        <v>29</v>
      </c>
      <c r="B5711" s="94" t="s">
        <v>9374</v>
      </c>
      <c r="C5711" s="94" t="s">
        <v>9403</v>
      </c>
      <c r="D5711" s="32" t="s">
        <v>19114</v>
      </c>
      <c r="E5711" s="107">
        <v>34.1</v>
      </c>
      <c r="F5711" s="27" t="s">
        <v>9</v>
      </c>
      <c r="G5711" s="94" t="s">
        <v>15</v>
      </c>
      <c r="H5711" s="32" t="s">
        <v>25413</v>
      </c>
    </row>
    <row r="5712" spans="1:8" ht="17.25" customHeight="1">
      <c r="A5712" s="68" t="s">
        <v>29</v>
      </c>
      <c r="B5712" s="94" t="s">
        <v>9374</v>
      </c>
      <c r="C5712" s="94" t="s">
        <v>9403</v>
      </c>
      <c r="D5712" s="32" t="s">
        <v>19115</v>
      </c>
      <c r="E5712" s="107">
        <v>34.483333333333334</v>
      </c>
      <c r="F5712" s="27" t="s">
        <v>9</v>
      </c>
      <c r="G5712" s="94" t="s">
        <v>15</v>
      </c>
      <c r="H5712" s="32" t="s">
        <v>25414</v>
      </c>
    </row>
    <row r="5713" spans="1:8" ht="17.25" customHeight="1">
      <c r="A5713" s="68" t="s">
        <v>29</v>
      </c>
      <c r="B5713" s="94" t="s">
        <v>9374</v>
      </c>
      <c r="C5713" s="94" t="s">
        <v>9403</v>
      </c>
      <c r="D5713" s="32" t="s">
        <v>19116</v>
      </c>
      <c r="E5713" s="107">
        <v>42.766666666666666</v>
      </c>
      <c r="F5713" s="27" t="s">
        <v>9</v>
      </c>
      <c r="G5713" s="94" t="s">
        <v>15</v>
      </c>
      <c r="H5713" s="32" t="s">
        <v>25415</v>
      </c>
    </row>
    <row r="5714" spans="1:8" ht="17.25" customHeight="1">
      <c r="A5714" s="68" t="s">
        <v>29</v>
      </c>
      <c r="B5714" s="94" t="s">
        <v>9374</v>
      </c>
      <c r="C5714" s="94" t="s">
        <v>9403</v>
      </c>
      <c r="D5714" s="32" t="s">
        <v>19117</v>
      </c>
      <c r="E5714" s="107">
        <v>30.583333333333332</v>
      </c>
      <c r="F5714" s="27" t="s">
        <v>9</v>
      </c>
      <c r="G5714" s="94" t="s">
        <v>15</v>
      </c>
      <c r="H5714" s="32" t="s">
        <v>25416</v>
      </c>
    </row>
    <row r="5715" spans="1:8" ht="17.25" customHeight="1">
      <c r="A5715" s="68" t="s">
        <v>29</v>
      </c>
      <c r="B5715" s="94" t="s">
        <v>9374</v>
      </c>
      <c r="C5715" s="94" t="s">
        <v>9403</v>
      </c>
      <c r="D5715" s="32" t="s">
        <v>19118</v>
      </c>
      <c r="E5715" s="107">
        <v>33.93333333333333</v>
      </c>
      <c r="F5715" s="27" t="s">
        <v>9</v>
      </c>
      <c r="G5715" s="94" t="s">
        <v>15</v>
      </c>
      <c r="H5715" s="32" t="s">
        <v>25417</v>
      </c>
    </row>
    <row r="5716" spans="1:8" ht="17.25" customHeight="1">
      <c r="A5716" s="68" t="s">
        <v>29</v>
      </c>
      <c r="B5716" s="94" t="s">
        <v>9374</v>
      </c>
      <c r="C5716" s="94" t="s">
        <v>9403</v>
      </c>
      <c r="D5716" s="32" t="s">
        <v>19119</v>
      </c>
      <c r="E5716" s="107">
        <v>34.516666666666666</v>
      </c>
      <c r="F5716" s="27" t="s">
        <v>9</v>
      </c>
      <c r="G5716" s="94" t="s">
        <v>15</v>
      </c>
      <c r="H5716" s="32" t="s">
        <v>25418</v>
      </c>
    </row>
    <row r="5717" spans="1:8" ht="17.25" customHeight="1">
      <c r="A5717" s="68" t="s">
        <v>29</v>
      </c>
      <c r="B5717" s="94" t="s">
        <v>9374</v>
      </c>
      <c r="C5717" s="94" t="s">
        <v>9403</v>
      </c>
      <c r="D5717" s="32" t="s">
        <v>19120</v>
      </c>
      <c r="E5717" s="107">
        <v>29.816666666666666</v>
      </c>
      <c r="F5717" s="27" t="s">
        <v>9</v>
      </c>
      <c r="G5717" s="94" t="s">
        <v>15</v>
      </c>
      <c r="H5717" s="32" t="s">
        <v>25419</v>
      </c>
    </row>
    <row r="5718" spans="1:8" ht="17.25" customHeight="1">
      <c r="A5718" s="68" t="s">
        <v>29</v>
      </c>
      <c r="B5718" s="94" t="s">
        <v>9374</v>
      </c>
      <c r="C5718" s="94" t="s">
        <v>9403</v>
      </c>
      <c r="D5718" s="32" t="s">
        <v>19121</v>
      </c>
      <c r="E5718" s="107">
        <v>34.4</v>
      </c>
      <c r="F5718" s="27" t="s">
        <v>9</v>
      </c>
      <c r="G5718" s="94" t="s">
        <v>15</v>
      </c>
      <c r="H5718" s="32" t="s">
        <v>25420</v>
      </c>
    </row>
    <row r="5719" spans="1:8" ht="17.25" customHeight="1">
      <c r="A5719" s="68" t="s">
        <v>29</v>
      </c>
      <c r="B5719" s="94" t="s">
        <v>9374</v>
      </c>
      <c r="C5719" s="94" t="s">
        <v>17166</v>
      </c>
      <c r="D5719" s="32" t="s">
        <v>19122</v>
      </c>
      <c r="E5719" s="107">
        <v>68.833333333333329</v>
      </c>
      <c r="F5719" s="27" t="s">
        <v>9</v>
      </c>
      <c r="G5719" s="94" t="s">
        <v>15</v>
      </c>
      <c r="H5719" s="32" t="s">
        <v>25421</v>
      </c>
    </row>
    <row r="5720" spans="1:8" ht="17.25" customHeight="1">
      <c r="A5720" s="68" t="s">
        <v>29</v>
      </c>
      <c r="B5720" s="94" t="s">
        <v>9374</v>
      </c>
      <c r="C5720" s="94" t="s">
        <v>17166</v>
      </c>
      <c r="D5720" s="32" t="s">
        <v>19123</v>
      </c>
      <c r="E5720" s="107">
        <v>50.416666666666664</v>
      </c>
      <c r="F5720" s="27" t="s">
        <v>9</v>
      </c>
      <c r="G5720" s="94" t="s">
        <v>15</v>
      </c>
      <c r="H5720" s="32" t="s">
        <v>25422</v>
      </c>
    </row>
    <row r="5721" spans="1:8" ht="17.25" customHeight="1">
      <c r="A5721" s="68" t="s">
        <v>29</v>
      </c>
      <c r="B5721" s="94" t="s">
        <v>9374</v>
      </c>
      <c r="C5721" s="94" t="s">
        <v>17166</v>
      </c>
      <c r="D5721" s="32" t="s">
        <v>19124</v>
      </c>
      <c r="E5721" s="107">
        <v>64.25</v>
      </c>
      <c r="F5721" s="27" t="s">
        <v>9</v>
      </c>
      <c r="G5721" s="94" t="s">
        <v>15</v>
      </c>
      <c r="H5721" s="32" t="s">
        <v>25423</v>
      </c>
    </row>
    <row r="5722" spans="1:8" ht="17.25" customHeight="1">
      <c r="A5722" s="68" t="s">
        <v>29</v>
      </c>
      <c r="B5722" s="94" t="s">
        <v>9374</v>
      </c>
      <c r="C5722" s="94" t="s">
        <v>17166</v>
      </c>
      <c r="D5722" s="32" t="s">
        <v>19125</v>
      </c>
      <c r="E5722" s="107">
        <v>57.383333333333333</v>
      </c>
      <c r="F5722" s="27" t="s">
        <v>9</v>
      </c>
      <c r="G5722" s="94" t="s">
        <v>15</v>
      </c>
      <c r="H5722" s="32" t="s">
        <v>25424</v>
      </c>
    </row>
    <row r="5723" spans="1:8" ht="17.25" customHeight="1">
      <c r="A5723" s="68" t="s">
        <v>29</v>
      </c>
      <c r="B5723" s="94" t="s">
        <v>9374</v>
      </c>
      <c r="C5723" s="94" t="s">
        <v>17166</v>
      </c>
      <c r="D5723" s="32" t="s">
        <v>19126</v>
      </c>
      <c r="E5723" s="107">
        <v>50.616666666666667</v>
      </c>
      <c r="F5723" s="27" t="s">
        <v>9</v>
      </c>
      <c r="G5723" s="94" t="s">
        <v>15</v>
      </c>
      <c r="H5723" s="32" t="s">
        <v>25425</v>
      </c>
    </row>
    <row r="5724" spans="1:8" ht="17.25" customHeight="1">
      <c r="A5724" s="68" t="s">
        <v>29</v>
      </c>
      <c r="B5724" s="94" t="s">
        <v>9374</v>
      </c>
      <c r="C5724" s="94" t="s">
        <v>17166</v>
      </c>
      <c r="D5724" s="32" t="s">
        <v>19127</v>
      </c>
      <c r="E5724" s="107">
        <v>67.233333333333334</v>
      </c>
      <c r="F5724" s="27" t="s">
        <v>9</v>
      </c>
      <c r="G5724" s="94" t="s">
        <v>15</v>
      </c>
      <c r="H5724" s="32" t="s">
        <v>25426</v>
      </c>
    </row>
    <row r="5725" spans="1:8" ht="17.25" customHeight="1">
      <c r="A5725" s="68" t="s">
        <v>29</v>
      </c>
      <c r="B5725" s="94" t="s">
        <v>9374</v>
      </c>
      <c r="C5725" s="94" t="s">
        <v>17166</v>
      </c>
      <c r="D5725" s="32" t="s">
        <v>19128</v>
      </c>
      <c r="E5725" s="107">
        <v>68.650000000000006</v>
      </c>
      <c r="F5725" s="27" t="s">
        <v>9</v>
      </c>
      <c r="G5725" s="94" t="s">
        <v>15</v>
      </c>
      <c r="H5725" s="32" t="s">
        <v>25427</v>
      </c>
    </row>
    <row r="5726" spans="1:8" ht="17.25" customHeight="1">
      <c r="A5726" s="68" t="s">
        <v>29</v>
      </c>
      <c r="B5726" s="94" t="s">
        <v>9374</v>
      </c>
      <c r="C5726" s="94" t="s">
        <v>17166</v>
      </c>
      <c r="D5726" s="32" t="s">
        <v>19129</v>
      </c>
      <c r="E5726" s="107">
        <v>48.65</v>
      </c>
      <c r="F5726" s="27" t="s">
        <v>9</v>
      </c>
      <c r="G5726" s="94" t="s">
        <v>15</v>
      </c>
      <c r="H5726" s="32" t="s">
        <v>25428</v>
      </c>
    </row>
    <row r="5727" spans="1:8" ht="17.25" customHeight="1">
      <c r="A5727" s="68" t="s">
        <v>29</v>
      </c>
      <c r="B5727" s="94" t="s">
        <v>9374</v>
      </c>
      <c r="C5727" s="94" t="s">
        <v>17167</v>
      </c>
      <c r="D5727" s="32" t="s">
        <v>19130</v>
      </c>
      <c r="E5727" s="107">
        <v>43.483333333333334</v>
      </c>
      <c r="F5727" s="27" t="s">
        <v>9</v>
      </c>
      <c r="G5727" s="94" t="s">
        <v>15</v>
      </c>
      <c r="H5727" s="32" t="s">
        <v>25429</v>
      </c>
    </row>
    <row r="5728" spans="1:8" ht="17.25" customHeight="1">
      <c r="A5728" s="68" t="s">
        <v>29</v>
      </c>
      <c r="B5728" s="94" t="s">
        <v>9374</v>
      </c>
      <c r="C5728" s="94" t="s">
        <v>17167</v>
      </c>
      <c r="D5728" s="32" t="s">
        <v>19131</v>
      </c>
      <c r="E5728" s="107">
        <v>42.116666666666667</v>
      </c>
      <c r="F5728" s="27" t="s">
        <v>9</v>
      </c>
      <c r="G5728" s="94" t="s">
        <v>15</v>
      </c>
      <c r="H5728" s="32" t="s">
        <v>25430</v>
      </c>
    </row>
    <row r="5729" spans="1:8" ht="17.25" customHeight="1">
      <c r="A5729" s="68" t="s">
        <v>29</v>
      </c>
      <c r="B5729" s="94" t="s">
        <v>9374</v>
      </c>
      <c r="C5729" s="94" t="s">
        <v>17167</v>
      </c>
      <c r="D5729" s="32" t="s">
        <v>19132</v>
      </c>
      <c r="E5729" s="107">
        <v>40.18333333333333</v>
      </c>
      <c r="F5729" s="27" t="s">
        <v>9</v>
      </c>
      <c r="G5729" s="94" t="s">
        <v>15</v>
      </c>
      <c r="H5729" s="32" t="s">
        <v>25431</v>
      </c>
    </row>
    <row r="5730" spans="1:8" ht="17.25" customHeight="1">
      <c r="A5730" s="68" t="s">
        <v>29</v>
      </c>
      <c r="B5730" s="94" t="s">
        <v>9374</v>
      </c>
      <c r="C5730" s="94" t="s">
        <v>17167</v>
      </c>
      <c r="D5730" s="32" t="s">
        <v>19133</v>
      </c>
      <c r="E5730" s="107">
        <v>40.666666666666664</v>
      </c>
      <c r="F5730" s="27" t="s">
        <v>9</v>
      </c>
      <c r="G5730" s="94" t="s">
        <v>15</v>
      </c>
      <c r="H5730" s="32" t="s">
        <v>25432</v>
      </c>
    </row>
    <row r="5731" spans="1:8" ht="17.25" customHeight="1">
      <c r="A5731" s="68" t="s">
        <v>29</v>
      </c>
      <c r="B5731" s="94" t="s">
        <v>9374</v>
      </c>
      <c r="C5731" s="94" t="s">
        <v>17167</v>
      </c>
      <c r="D5731" s="32" t="s">
        <v>19134</v>
      </c>
      <c r="E5731" s="107">
        <v>38.56666666666667</v>
      </c>
      <c r="F5731" s="27" t="s">
        <v>9</v>
      </c>
      <c r="G5731" s="94" t="s">
        <v>15</v>
      </c>
      <c r="H5731" s="32" t="s">
        <v>25433</v>
      </c>
    </row>
    <row r="5732" spans="1:8" ht="17.25" customHeight="1">
      <c r="A5732" s="68" t="s">
        <v>29</v>
      </c>
      <c r="B5732" s="94" t="s">
        <v>9374</v>
      </c>
      <c r="C5732" s="94" t="s">
        <v>17167</v>
      </c>
      <c r="D5732" s="32" t="s">
        <v>19135</v>
      </c>
      <c r="E5732" s="107">
        <v>40.533333333333331</v>
      </c>
      <c r="F5732" s="27" t="s">
        <v>9</v>
      </c>
      <c r="G5732" s="94" t="s">
        <v>15</v>
      </c>
      <c r="H5732" s="32" t="s">
        <v>25434</v>
      </c>
    </row>
    <row r="5733" spans="1:8" ht="17.25" customHeight="1">
      <c r="A5733" s="68" t="s">
        <v>29</v>
      </c>
      <c r="B5733" s="94" t="s">
        <v>9374</v>
      </c>
      <c r="C5733" s="94" t="s">
        <v>17167</v>
      </c>
      <c r="D5733" s="32" t="s">
        <v>19136</v>
      </c>
      <c r="E5733" s="107">
        <v>37.483333333333334</v>
      </c>
      <c r="F5733" s="27" t="s">
        <v>9</v>
      </c>
      <c r="G5733" s="94" t="s">
        <v>15</v>
      </c>
      <c r="H5733" s="32" t="s">
        <v>25435</v>
      </c>
    </row>
    <row r="5734" spans="1:8" ht="17.25" customHeight="1">
      <c r="A5734" s="68" t="s">
        <v>29</v>
      </c>
      <c r="B5734" s="94" t="s">
        <v>9374</v>
      </c>
      <c r="C5734" s="94" t="s">
        <v>17167</v>
      </c>
      <c r="D5734" s="32" t="s">
        <v>19137</v>
      </c>
      <c r="E5734" s="107">
        <v>33.633333333333333</v>
      </c>
      <c r="F5734" s="27" t="s">
        <v>9</v>
      </c>
      <c r="G5734" s="94" t="s">
        <v>15</v>
      </c>
      <c r="H5734" s="32" t="s">
        <v>25436</v>
      </c>
    </row>
    <row r="5735" spans="1:8" ht="17.25" customHeight="1">
      <c r="A5735" s="68" t="s">
        <v>29</v>
      </c>
      <c r="B5735" s="94" t="s">
        <v>9374</v>
      </c>
      <c r="C5735" s="94" t="s">
        <v>17168</v>
      </c>
      <c r="D5735" s="32" t="s">
        <v>19138</v>
      </c>
      <c r="E5735" s="107">
        <v>50.95</v>
      </c>
      <c r="F5735" s="27" t="s">
        <v>9</v>
      </c>
      <c r="G5735" s="94" t="s">
        <v>15</v>
      </c>
      <c r="H5735" s="32" t="s">
        <v>25437</v>
      </c>
    </row>
    <row r="5736" spans="1:8" ht="17.25" customHeight="1">
      <c r="A5736" s="68" t="s">
        <v>29</v>
      </c>
      <c r="B5736" s="94" t="s">
        <v>9374</v>
      </c>
      <c r="C5736" s="94" t="s">
        <v>17168</v>
      </c>
      <c r="D5736" s="32" t="s">
        <v>19139</v>
      </c>
      <c r="E5736" s="107">
        <v>47.18333333333333</v>
      </c>
      <c r="F5736" s="27" t="s">
        <v>9</v>
      </c>
      <c r="G5736" s="94" t="s">
        <v>15</v>
      </c>
      <c r="H5736" s="32" t="s">
        <v>25438</v>
      </c>
    </row>
    <row r="5737" spans="1:8" ht="17.25" customHeight="1">
      <c r="A5737" s="68" t="s">
        <v>29</v>
      </c>
      <c r="B5737" s="94" t="s">
        <v>9374</v>
      </c>
      <c r="C5737" s="94" t="s">
        <v>17168</v>
      </c>
      <c r="D5737" s="32" t="s">
        <v>19140</v>
      </c>
      <c r="E5737" s="107">
        <v>34.033333333333331</v>
      </c>
      <c r="F5737" s="27" t="s">
        <v>9</v>
      </c>
      <c r="G5737" s="94" t="s">
        <v>15</v>
      </c>
      <c r="H5737" s="32" t="s">
        <v>25439</v>
      </c>
    </row>
    <row r="5738" spans="1:8" ht="17.25" customHeight="1">
      <c r="A5738" s="68" t="s">
        <v>29</v>
      </c>
      <c r="B5738" s="94" t="s">
        <v>9374</v>
      </c>
      <c r="C5738" s="94" t="s">
        <v>17168</v>
      </c>
      <c r="D5738" s="32" t="s">
        <v>19141</v>
      </c>
      <c r="E5738" s="107">
        <v>43.966666666666669</v>
      </c>
      <c r="F5738" s="27" t="s">
        <v>9</v>
      </c>
      <c r="G5738" s="94" t="s">
        <v>15</v>
      </c>
      <c r="H5738" s="32" t="s">
        <v>25440</v>
      </c>
    </row>
    <row r="5739" spans="1:8" ht="17.25" customHeight="1">
      <c r="A5739" s="68" t="s">
        <v>29</v>
      </c>
      <c r="B5739" s="94" t="s">
        <v>9374</v>
      </c>
      <c r="C5739" s="94" t="s">
        <v>17168</v>
      </c>
      <c r="D5739" s="32" t="s">
        <v>19142</v>
      </c>
      <c r="E5739" s="107">
        <v>40.68333333333333</v>
      </c>
      <c r="F5739" s="27" t="s">
        <v>9</v>
      </c>
      <c r="G5739" s="94" t="s">
        <v>15</v>
      </c>
      <c r="H5739" s="32" t="s">
        <v>25441</v>
      </c>
    </row>
    <row r="5740" spans="1:8" ht="17.25" customHeight="1">
      <c r="A5740" s="68" t="s">
        <v>29</v>
      </c>
      <c r="B5740" s="94" t="s">
        <v>9374</v>
      </c>
      <c r="C5740" s="94" t="s">
        <v>17168</v>
      </c>
      <c r="D5740" s="32" t="s">
        <v>19143</v>
      </c>
      <c r="E5740" s="107">
        <v>43.716666666666669</v>
      </c>
      <c r="F5740" s="27" t="s">
        <v>9</v>
      </c>
      <c r="G5740" s="94" t="s">
        <v>15</v>
      </c>
      <c r="H5740" s="32" t="s">
        <v>25442</v>
      </c>
    </row>
    <row r="5741" spans="1:8" ht="17.25" customHeight="1">
      <c r="A5741" s="68" t="s">
        <v>29</v>
      </c>
      <c r="B5741" s="94" t="s">
        <v>9374</v>
      </c>
      <c r="C5741" s="94" t="s">
        <v>17168</v>
      </c>
      <c r="D5741" s="32" t="s">
        <v>19144</v>
      </c>
      <c r="E5741" s="107">
        <v>48.5</v>
      </c>
      <c r="F5741" s="27" t="s">
        <v>9</v>
      </c>
      <c r="G5741" s="94" t="s">
        <v>15</v>
      </c>
      <c r="H5741" s="32" t="s">
        <v>25443</v>
      </c>
    </row>
    <row r="5742" spans="1:8" ht="17.25" customHeight="1">
      <c r="A5742" s="68" t="s">
        <v>29</v>
      </c>
      <c r="B5742" s="94" t="s">
        <v>9374</v>
      </c>
      <c r="C5742" s="94" t="s">
        <v>17168</v>
      </c>
      <c r="D5742" s="32" t="s">
        <v>19145</v>
      </c>
      <c r="E5742" s="107">
        <v>42.133333333333333</v>
      </c>
      <c r="F5742" s="27" t="s">
        <v>9</v>
      </c>
      <c r="G5742" s="94" t="s">
        <v>15</v>
      </c>
      <c r="H5742" s="32" t="s">
        <v>25444</v>
      </c>
    </row>
    <row r="5743" spans="1:8" ht="17.25" customHeight="1">
      <c r="A5743" s="68" t="s">
        <v>22</v>
      </c>
      <c r="B5743" s="94" t="s">
        <v>9357</v>
      </c>
      <c r="C5743" s="94" t="s">
        <v>17169</v>
      </c>
      <c r="D5743" s="32" t="s">
        <v>19146</v>
      </c>
      <c r="E5743" s="107">
        <v>40.4</v>
      </c>
      <c r="F5743" s="27" t="s">
        <v>9</v>
      </c>
      <c r="G5743" s="94" t="s">
        <v>15</v>
      </c>
      <c r="H5743" s="32" t="s">
        <v>25445</v>
      </c>
    </row>
    <row r="5744" spans="1:8" ht="17.25" customHeight="1">
      <c r="A5744" s="68" t="s">
        <v>22</v>
      </c>
      <c r="B5744" s="94" t="s">
        <v>9357</v>
      </c>
      <c r="C5744" s="94" t="s">
        <v>17169</v>
      </c>
      <c r="D5744" s="32" t="s">
        <v>19147</v>
      </c>
      <c r="E5744" s="107">
        <v>42.016666666666666</v>
      </c>
      <c r="F5744" s="27" t="s">
        <v>9</v>
      </c>
      <c r="G5744" s="94" t="s">
        <v>15</v>
      </c>
      <c r="H5744" s="32" t="s">
        <v>25446</v>
      </c>
    </row>
    <row r="5745" spans="1:8" ht="17.25" customHeight="1">
      <c r="A5745" s="68" t="s">
        <v>22</v>
      </c>
      <c r="B5745" s="94" t="s">
        <v>9357</v>
      </c>
      <c r="C5745" s="94" t="s">
        <v>17169</v>
      </c>
      <c r="D5745" s="32" t="s">
        <v>19148</v>
      </c>
      <c r="E5745" s="107">
        <v>44.083333333333336</v>
      </c>
      <c r="F5745" s="27" t="s">
        <v>9</v>
      </c>
      <c r="G5745" s="94" t="s">
        <v>15</v>
      </c>
      <c r="H5745" s="32" t="s">
        <v>25447</v>
      </c>
    </row>
    <row r="5746" spans="1:8" ht="17.25" customHeight="1">
      <c r="A5746" s="68" t="s">
        <v>22</v>
      </c>
      <c r="B5746" s="94" t="s">
        <v>9357</v>
      </c>
      <c r="C5746" s="94" t="s">
        <v>17169</v>
      </c>
      <c r="D5746" s="32" t="s">
        <v>19149</v>
      </c>
      <c r="E5746" s="107">
        <v>42.35</v>
      </c>
      <c r="F5746" s="27" t="s">
        <v>9</v>
      </c>
      <c r="G5746" s="94" t="s">
        <v>15</v>
      </c>
      <c r="H5746" s="32" t="s">
        <v>25448</v>
      </c>
    </row>
    <row r="5747" spans="1:8" ht="17.25" customHeight="1">
      <c r="A5747" s="68" t="s">
        <v>22</v>
      </c>
      <c r="B5747" s="94" t="s">
        <v>9357</v>
      </c>
      <c r="C5747" s="94" t="s">
        <v>17169</v>
      </c>
      <c r="D5747" s="32" t="s">
        <v>19150</v>
      </c>
      <c r="E5747" s="107">
        <v>44.05</v>
      </c>
      <c r="F5747" s="27" t="s">
        <v>9</v>
      </c>
      <c r="G5747" s="94" t="s">
        <v>15</v>
      </c>
      <c r="H5747" s="32" t="s">
        <v>25449</v>
      </c>
    </row>
    <row r="5748" spans="1:8" ht="17.25" customHeight="1">
      <c r="A5748" s="68" t="s">
        <v>22</v>
      </c>
      <c r="B5748" s="94" t="s">
        <v>9357</v>
      </c>
      <c r="C5748" s="94" t="s">
        <v>17169</v>
      </c>
      <c r="D5748" s="32" t="s">
        <v>19151</v>
      </c>
      <c r="E5748" s="107">
        <v>42.5</v>
      </c>
      <c r="F5748" s="27" t="s">
        <v>9</v>
      </c>
      <c r="G5748" s="94" t="s">
        <v>15</v>
      </c>
      <c r="H5748" s="32" t="s">
        <v>25450</v>
      </c>
    </row>
    <row r="5749" spans="1:8" ht="17.25" customHeight="1">
      <c r="A5749" s="68" t="s">
        <v>22</v>
      </c>
      <c r="B5749" s="94" t="s">
        <v>9357</v>
      </c>
      <c r="C5749" s="94" t="s">
        <v>17169</v>
      </c>
      <c r="D5749" s="32" t="s">
        <v>19152</v>
      </c>
      <c r="E5749" s="107">
        <v>41.833333333333336</v>
      </c>
      <c r="F5749" s="27" t="s">
        <v>9</v>
      </c>
      <c r="G5749" s="94" t="s">
        <v>15</v>
      </c>
      <c r="H5749" s="32" t="s">
        <v>25451</v>
      </c>
    </row>
    <row r="5750" spans="1:8" ht="17.25" customHeight="1">
      <c r="A5750" s="68" t="s">
        <v>22</v>
      </c>
      <c r="B5750" s="94" t="s">
        <v>9357</v>
      </c>
      <c r="C5750" s="94" t="s">
        <v>17169</v>
      </c>
      <c r="D5750" s="32" t="s">
        <v>19153</v>
      </c>
      <c r="E5750" s="107">
        <v>42.016666666666666</v>
      </c>
      <c r="F5750" s="27" t="s">
        <v>9</v>
      </c>
      <c r="G5750" s="94" t="s">
        <v>15</v>
      </c>
      <c r="H5750" s="32" t="s">
        <v>25452</v>
      </c>
    </row>
    <row r="5751" spans="1:8" ht="17.25" customHeight="1">
      <c r="A5751" s="68" t="s">
        <v>29</v>
      </c>
      <c r="B5751" s="94" t="s">
        <v>23</v>
      </c>
      <c r="C5751" s="94" t="s">
        <v>17170</v>
      </c>
      <c r="D5751" s="32" t="s">
        <v>19154</v>
      </c>
      <c r="E5751" s="107">
        <v>45.883333333333333</v>
      </c>
      <c r="F5751" s="27" t="s">
        <v>9</v>
      </c>
      <c r="G5751" s="94" t="s">
        <v>15</v>
      </c>
      <c r="H5751" s="32" t="s">
        <v>25453</v>
      </c>
    </row>
    <row r="5752" spans="1:8" ht="17.25" customHeight="1">
      <c r="A5752" s="68" t="s">
        <v>29</v>
      </c>
      <c r="B5752" s="94" t="s">
        <v>23</v>
      </c>
      <c r="C5752" s="94" t="s">
        <v>17170</v>
      </c>
      <c r="D5752" s="32" t="s">
        <v>19155</v>
      </c>
      <c r="E5752" s="107">
        <v>40.4</v>
      </c>
      <c r="F5752" s="27" t="s">
        <v>9</v>
      </c>
      <c r="G5752" s="94" t="s">
        <v>15</v>
      </c>
      <c r="H5752" s="32" t="s">
        <v>25454</v>
      </c>
    </row>
    <row r="5753" spans="1:8" ht="17.25" customHeight="1">
      <c r="A5753" s="68" t="s">
        <v>29</v>
      </c>
      <c r="B5753" s="94" t="s">
        <v>23</v>
      </c>
      <c r="C5753" s="94" t="s">
        <v>17170</v>
      </c>
      <c r="D5753" s="32" t="s">
        <v>19156</v>
      </c>
      <c r="E5753" s="107">
        <v>49.033333333333331</v>
      </c>
      <c r="F5753" s="27" t="s">
        <v>9</v>
      </c>
      <c r="G5753" s="94" t="s">
        <v>15</v>
      </c>
      <c r="H5753" s="32" t="s">
        <v>25455</v>
      </c>
    </row>
    <row r="5754" spans="1:8" ht="17.25" customHeight="1">
      <c r="A5754" s="68" t="s">
        <v>29</v>
      </c>
      <c r="B5754" s="94" t="s">
        <v>23</v>
      </c>
      <c r="C5754" s="94" t="s">
        <v>17170</v>
      </c>
      <c r="D5754" s="32" t="s">
        <v>19157</v>
      </c>
      <c r="E5754" s="107">
        <v>35.916666666666664</v>
      </c>
      <c r="F5754" s="27" t="s">
        <v>9</v>
      </c>
      <c r="G5754" s="94" t="s">
        <v>15</v>
      </c>
      <c r="H5754" s="32" t="s">
        <v>25456</v>
      </c>
    </row>
    <row r="5755" spans="1:8" ht="17.25" customHeight="1">
      <c r="A5755" s="68" t="s">
        <v>29</v>
      </c>
      <c r="B5755" s="94" t="s">
        <v>23</v>
      </c>
      <c r="C5755" s="94" t="s">
        <v>17170</v>
      </c>
      <c r="D5755" s="32" t="s">
        <v>19158</v>
      </c>
      <c r="E5755" s="107">
        <v>38.716666666666669</v>
      </c>
      <c r="F5755" s="27" t="s">
        <v>9</v>
      </c>
      <c r="G5755" s="94" t="s">
        <v>15</v>
      </c>
      <c r="H5755" s="32" t="s">
        <v>25457</v>
      </c>
    </row>
    <row r="5756" spans="1:8" ht="17.25" customHeight="1">
      <c r="A5756" s="68" t="s">
        <v>29</v>
      </c>
      <c r="B5756" s="94" t="s">
        <v>23</v>
      </c>
      <c r="C5756" s="94" t="s">
        <v>17170</v>
      </c>
      <c r="D5756" s="32" t="s">
        <v>19159</v>
      </c>
      <c r="E5756" s="107">
        <v>37.216666666666669</v>
      </c>
      <c r="F5756" s="27" t="s">
        <v>9</v>
      </c>
      <c r="G5756" s="94" t="s">
        <v>15</v>
      </c>
      <c r="H5756" s="32" t="s">
        <v>25458</v>
      </c>
    </row>
    <row r="5757" spans="1:8" ht="17.25" customHeight="1">
      <c r="A5757" s="68" t="s">
        <v>29</v>
      </c>
      <c r="B5757" s="94" t="s">
        <v>23</v>
      </c>
      <c r="C5757" s="94" t="s">
        <v>17170</v>
      </c>
      <c r="D5757" s="32" t="s">
        <v>19160</v>
      </c>
      <c r="E5757" s="107">
        <v>45.233333333333334</v>
      </c>
      <c r="F5757" s="27" t="s">
        <v>9</v>
      </c>
      <c r="G5757" s="94" t="s">
        <v>15</v>
      </c>
      <c r="H5757" s="32" t="s">
        <v>25459</v>
      </c>
    </row>
    <row r="5758" spans="1:8" ht="17.25" customHeight="1">
      <c r="A5758" s="68" t="s">
        <v>29</v>
      </c>
      <c r="B5758" s="94" t="s">
        <v>23</v>
      </c>
      <c r="C5758" s="94" t="s">
        <v>17170</v>
      </c>
      <c r="D5758" s="32" t="s">
        <v>19161</v>
      </c>
      <c r="E5758" s="107">
        <v>36.866666666666667</v>
      </c>
      <c r="F5758" s="27" t="s">
        <v>9</v>
      </c>
      <c r="G5758" s="94" t="s">
        <v>15</v>
      </c>
      <c r="H5758" s="32" t="s">
        <v>25460</v>
      </c>
    </row>
    <row r="5759" spans="1:8" ht="17.25" customHeight="1">
      <c r="A5759" s="68" t="s">
        <v>29</v>
      </c>
      <c r="B5759" s="94" t="s">
        <v>9358</v>
      </c>
      <c r="C5759" s="94" t="s">
        <v>17171</v>
      </c>
      <c r="D5759" s="32" t="s">
        <v>19162</v>
      </c>
      <c r="E5759" s="107">
        <v>42.516666666666666</v>
      </c>
      <c r="F5759" s="27" t="s">
        <v>9</v>
      </c>
      <c r="G5759" s="94" t="s">
        <v>15</v>
      </c>
      <c r="H5759" s="32" t="s">
        <v>25461</v>
      </c>
    </row>
    <row r="5760" spans="1:8" ht="17.25" customHeight="1">
      <c r="A5760" s="68" t="s">
        <v>29</v>
      </c>
      <c r="B5760" s="94" t="s">
        <v>9358</v>
      </c>
      <c r="C5760" s="94" t="s">
        <v>17171</v>
      </c>
      <c r="D5760" s="32" t="s">
        <v>19163</v>
      </c>
      <c r="E5760" s="107">
        <v>40.266666666666666</v>
      </c>
      <c r="F5760" s="27" t="s">
        <v>9</v>
      </c>
      <c r="G5760" s="94" t="s">
        <v>15</v>
      </c>
      <c r="H5760" s="32" t="s">
        <v>25462</v>
      </c>
    </row>
    <row r="5761" spans="1:8" ht="17.25" customHeight="1">
      <c r="A5761" s="68" t="s">
        <v>29</v>
      </c>
      <c r="B5761" s="94" t="s">
        <v>9358</v>
      </c>
      <c r="C5761" s="94" t="s">
        <v>17171</v>
      </c>
      <c r="D5761" s="32" t="s">
        <v>19164</v>
      </c>
      <c r="E5761" s="107">
        <v>37.383333333333333</v>
      </c>
      <c r="F5761" s="27" t="s">
        <v>9</v>
      </c>
      <c r="G5761" s="94" t="s">
        <v>15</v>
      </c>
      <c r="H5761" s="32" t="s">
        <v>25463</v>
      </c>
    </row>
    <row r="5762" spans="1:8" ht="17.25" customHeight="1">
      <c r="A5762" s="68" t="s">
        <v>29</v>
      </c>
      <c r="B5762" s="94" t="s">
        <v>9358</v>
      </c>
      <c r="C5762" s="94" t="s">
        <v>17171</v>
      </c>
      <c r="D5762" s="32" t="s">
        <v>19165</v>
      </c>
      <c r="E5762" s="107">
        <v>37.35</v>
      </c>
      <c r="F5762" s="27" t="s">
        <v>9</v>
      </c>
      <c r="G5762" s="94" t="s">
        <v>15</v>
      </c>
      <c r="H5762" s="32" t="s">
        <v>25464</v>
      </c>
    </row>
    <row r="5763" spans="1:8" ht="17.25" customHeight="1">
      <c r="A5763" s="68" t="s">
        <v>29</v>
      </c>
      <c r="B5763" s="94" t="s">
        <v>9358</v>
      </c>
      <c r="C5763" s="94" t="s">
        <v>17171</v>
      </c>
      <c r="D5763" s="32" t="s">
        <v>19166</v>
      </c>
      <c r="E5763" s="107">
        <v>43.833333333333336</v>
      </c>
      <c r="F5763" s="27" t="s">
        <v>9</v>
      </c>
      <c r="G5763" s="94" t="s">
        <v>15</v>
      </c>
      <c r="H5763" s="32" t="s">
        <v>25465</v>
      </c>
    </row>
    <row r="5764" spans="1:8" ht="17.25" customHeight="1">
      <c r="A5764" s="68" t="s">
        <v>29</v>
      </c>
      <c r="B5764" s="94" t="s">
        <v>9358</v>
      </c>
      <c r="C5764" s="94" t="s">
        <v>17171</v>
      </c>
      <c r="D5764" s="32" t="s">
        <v>19167</v>
      </c>
      <c r="E5764" s="107">
        <v>45.35</v>
      </c>
      <c r="F5764" s="27" t="s">
        <v>9</v>
      </c>
      <c r="G5764" s="94" t="s">
        <v>15</v>
      </c>
      <c r="H5764" s="32" t="s">
        <v>25466</v>
      </c>
    </row>
    <row r="5765" spans="1:8" ht="17.25" customHeight="1">
      <c r="A5765" s="68" t="s">
        <v>29</v>
      </c>
      <c r="B5765" s="94" t="s">
        <v>9358</v>
      </c>
      <c r="C5765" s="94" t="s">
        <v>17171</v>
      </c>
      <c r="D5765" s="32" t="s">
        <v>19168</v>
      </c>
      <c r="E5765" s="107">
        <v>40.25</v>
      </c>
      <c r="F5765" s="27" t="s">
        <v>9</v>
      </c>
      <c r="G5765" s="94" t="s">
        <v>15</v>
      </c>
      <c r="H5765" s="32" t="s">
        <v>25467</v>
      </c>
    </row>
    <row r="5766" spans="1:8" ht="17.25" customHeight="1">
      <c r="A5766" s="68" t="s">
        <v>29</v>
      </c>
      <c r="B5766" s="94" t="s">
        <v>9358</v>
      </c>
      <c r="C5766" s="94" t="s">
        <v>17171</v>
      </c>
      <c r="D5766" s="32" t="s">
        <v>19169</v>
      </c>
      <c r="E5766" s="107">
        <v>35.866666666666667</v>
      </c>
      <c r="F5766" s="27" t="s">
        <v>9</v>
      </c>
      <c r="G5766" s="94" t="s">
        <v>15</v>
      </c>
      <c r="H5766" s="32" t="s">
        <v>25468</v>
      </c>
    </row>
    <row r="5767" spans="1:8" ht="17.25" customHeight="1">
      <c r="A5767" s="68" t="s">
        <v>13</v>
      </c>
      <c r="B5767" s="94" t="s">
        <v>9348</v>
      </c>
      <c r="C5767" s="94" t="s">
        <v>17172</v>
      </c>
      <c r="D5767" s="32" t="s">
        <v>19170</v>
      </c>
      <c r="E5767" s="107">
        <v>43.966666666666669</v>
      </c>
      <c r="F5767" s="27" t="s">
        <v>9</v>
      </c>
      <c r="G5767" s="94" t="s">
        <v>15</v>
      </c>
      <c r="H5767" s="32" t="s">
        <v>25469</v>
      </c>
    </row>
    <row r="5768" spans="1:8" ht="17.25" customHeight="1">
      <c r="A5768" s="68" t="s">
        <v>13</v>
      </c>
      <c r="B5768" s="94" t="s">
        <v>9348</v>
      </c>
      <c r="C5768" s="94" t="s">
        <v>17172</v>
      </c>
      <c r="D5768" s="32" t="s">
        <v>19171</v>
      </c>
      <c r="E5768" s="107">
        <v>42.43333333333333</v>
      </c>
      <c r="F5768" s="27" t="s">
        <v>9</v>
      </c>
      <c r="G5768" s="94" t="s">
        <v>15</v>
      </c>
      <c r="H5768" s="32" t="s">
        <v>25470</v>
      </c>
    </row>
    <row r="5769" spans="1:8" ht="17.25" customHeight="1">
      <c r="A5769" s="68" t="s">
        <v>13</v>
      </c>
      <c r="B5769" s="94" t="s">
        <v>9348</v>
      </c>
      <c r="C5769" s="94" t="s">
        <v>17172</v>
      </c>
      <c r="D5769" s="32" t="s">
        <v>19172</v>
      </c>
      <c r="E5769" s="107">
        <v>47.033333333333331</v>
      </c>
      <c r="F5769" s="27" t="s">
        <v>9</v>
      </c>
      <c r="G5769" s="94" t="s">
        <v>15</v>
      </c>
      <c r="H5769" s="32" t="s">
        <v>25471</v>
      </c>
    </row>
    <row r="5770" spans="1:8" ht="17.25" customHeight="1">
      <c r="A5770" s="68" t="s">
        <v>13</v>
      </c>
      <c r="B5770" s="94" t="s">
        <v>9348</v>
      </c>
      <c r="C5770" s="94" t="s">
        <v>17172</v>
      </c>
      <c r="D5770" s="32" t="s">
        <v>19173</v>
      </c>
      <c r="E5770" s="107">
        <v>41.983333333333334</v>
      </c>
      <c r="F5770" s="27" t="s">
        <v>9</v>
      </c>
      <c r="G5770" s="94" t="s">
        <v>15</v>
      </c>
      <c r="H5770" s="32" t="s">
        <v>25472</v>
      </c>
    </row>
    <row r="5771" spans="1:8" ht="17.25" customHeight="1">
      <c r="A5771" s="68" t="s">
        <v>13</v>
      </c>
      <c r="B5771" s="94" t="s">
        <v>9348</v>
      </c>
      <c r="C5771" s="94" t="s">
        <v>17172</v>
      </c>
      <c r="D5771" s="32" t="s">
        <v>19174</v>
      </c>
      <c r="E5771" s="107">
        <v>50.18333333333333</v>
      </c>
      <c r="F5771" s="27" t="s">
        <v>9</v>
      </c>
      <c r="G5771" s="94" t="s">
        <v>15</v>
      </c>
      <c r="H5771" s="32" t="s">
        <v>25473</v>
      </c>
    </row>
    <row r="5772" spans="1:8" ht="17.25" customHeight="1">
      <c r="A5772" s="68" t="s">
        <v>13</v>
      </c>
      <c r="B5772" s="94" t="s">
        <v>9348</v>
      </c>
      <c r="C5772" s="94" t="s">
        <v>17172</v>
      </c>
      <c r="D5772" s="32" t="s">
        <v>19175</v>
      </c>
      <c r="E5772" s="107">
        <v>43.633333333333333</v>
      </c>
      <c r="F5772" s="27" t="s">
        <v>9</v>
      </c>
      <c r="G5772" s="94" t="s">
        <v>15</v>
      </c>
      <c r="H5772" s="32" t="s">
        <v>25474</v>
      </c>
    </row>
    <row r="5773" spans="1:8" ht="17.25" customHeight="1">
      <c r="A5773" s="68" t="s">
        <v>13</v>
      </c>
      <c r="B5773" s="94" t="s">
        <v>9348</v>
      </c>
      <c r="C5773" s="94" t="s">
        <v>17172</v>
      </c>
      <c r="D5773" s="32" t="s">
        <v>19176</v>
      </c>
      <c r="E5773" s="107">
        <v>43.333333333333336</v>
      </c>
      <c r="F5773" s="27" t="s">
        <v>9</v>
      </c>
      <c r="G5773" s="94" t="s">
        <v>15</v>
      </c>
      <c r="H5773" s="32" t="s">
        <v>25475</v>
      </c>
    </row>
    <row r="5774" spans="1:8" ht="17.25" customHeight="1">
      <c r="A5774" s="68" t="s">
        <v>13</v>
      </c>
      <c r="B5774" s="94" t="s">
        <v>9348</v>
      </c>
      <c r="C5774" s="94" t="s">
        <v>17172</v>
      </c>
      <c r="D5774" s="32" t="s">
        <v>19177</v>
      </c>
      <c r="E5774" s="107">
        <v>50.5</v>
      </c>
      <c r="F5774" s="27" t="s">
        <v>9</v>
      </c>
      <c r="G5774" s="94" t="s">
        <v>15</v>
      </c>
      <c r="H5774" s="32" t="s">
        <v>25476</v>
      </c>
    </row>
    <row r="5775" spans="1:8" ht="17.25" customHeight="1">
      <c r="A5775" s="68" t="s">
        <v>29</v>
      </c>
      <c r="B5775" s="94" t="s">
        <v>9368</v>
      </c>
      <c r="C5775" s="94" t="s">
        <v>17173</v>
      </c>
      <c r="D5775" s="32" t="s">
        <v>19178</v>
      </c>
      <c r="E5775" s="107">
        <v>35</v>
      </c>
      <c r="F5775" s="27" t="s">
        <v>9</v>
      </c>
      <c r="G5775" s="94" t="s">
        <v>15</v>
      </c>
      <c r="H5775" s="32" t="s">
        <v>25477</v>
      </c>
    </row>
    <row r="5776" spans="1:8" ht="17.25" customHeight="1">
      <c r="A5776" s="68" t="s">
        <v>29</v>
      </c>
      <c r="B5776" s="94" t="s">
        <v>9368</v>
      </c>
      <c r="C5776" s="94" t="s">
        <v>17173</v>
      </c>
      <c r="D5776" s="32" t="s">
        <v>19179</v>
      </c>
      <c r="E5776" s="107">
        <v>40.56666666666667</v>
      </c>
      <c r="F5776" s="27" t="s">
        <v>9</v>
      </c>
      <c r="G5776" s="94" t="s">
        <v>15</v>
      </c>
      <c r="H5776" s="32" t="s">
        <v>25478</v>
      </c>
    </row>
    <row r="5777" spans="1:8" ht="17.25" customHeight="1">
      <c r="A5777" s="68" t="s">
        <v>29</v>
      </c>
      <c r="B5777" s="94" t="s">
        <v>9368</v>
      </c>
      <c r="C5777" s="94" t="s">
        <v>17173</v>
      </c>
      <c r="D5777" s="32" t="s">
        <v>19180</v>
      </c>
      <c r="E5777" s="107">
        <v>37.383333333333333</v>
      </c>
      <c r="F5777" s="27" t="s">
        <v>9</v>
      </c>
      <c r="G5777" s="94" t="s">
        <v>15</v>
      </c>
      <c r="H5777" s="32" t="s">
        <v>25479</v>
      </c>
    </row>
    <row r="5778" spans="1:8" ht="17.25" customHeight="1">
      <c r="A5778" s="68" t="s">
        <v>29</v>
      </c>
      <c r="B5778" s="94" t="s">
        <v>9368</v>
      </c>
      <c r="C5778" s="94" t="s">
        <v>17173</v>
      </c>
      <c r="D5778" s="32" t="s">
        <v>19181</v>
      </c>
      <c r="E5778" s="107">
        <v>35.75</v>
      </c>
      <c r="F5778" s="27" t="s">
        <v>9</v>
      </c>
      <c r="G5778" s="94" t="s">
        <v>15</v>
      </c>
      <c r="H5778" s="32" t="s">
        <v>25480</v>
      </c>
    </row>
    <row r="5779" spans="1:8" ht="17.25" customHeight="1">
      <c r="A5779" s="68" t="s">
        <v>29</v>
      </c>
      <c r="B5779" s="94" t="s">
        <v>9368</v>
      </c>
      <c r="C5779" s="94" t="s">
        <v>17173</v>
      </c>
      <c r="D5779" s="32" t="s">
        <v>19182</v>
      </c>
      <c r="E5779" s="107">
        <v>57.033333333333331</v>
      </c>
      <c r="F5779" s="27" t="s">
        <v>9</v>
      </c>
      <c r="G5779" s="94" t="s">
        <v>15</v>
      </c>
      <c r="H5779" s="32" t="s">
        <v>25481</v>
      </c>
    </row>
    <row r="5780" spans="1:8" ht="17.25" customHeight="1">
      <c r="A5780" s="68" t="s">
        <v>29</v>
      </c>
      <c r="B5780" s="94" t="s">
        <v>9368</v>
      </c>
      <c r="C5780" s="94" t="s">
        <v>17173</v>
      </c>
      <c r="D5780" s="32" t="s">
        <v>19183</v>
      </c>
      <c r="E5780" s="107">
        <v>38.616666666666667</v>
      </c>
      <c r="F5780" s="27" t="s">
        <v>9</v>
      </c>
      <c r="G5780" s="94" t="s">
        <v>15</v>
      </c>
      <c r="H5780" s="32" t="s">
        <v>25482</v>
      </c>
    </row>
    <row r="5781" spans="1:8" ht="17.25" customHeight="1">
      <c r="A5781" s="68" t="s">
        <v>29</v>
      </c>
      <c r="B5781" s="94" t="s">
        <v>9368</v>
      </c>
      <c r="C5781" s="94" t="s">
        <v>17173</v>
      </c>
      <c r="D5781" s="32" t="s">
        <v>19184</v>
      </c>
      <c r="E5781" s="107">
        <v>48.416666666666664</v>
      </c>
      <c r="F5781" s="27" t="s">
        <v>9</v>
      </c>
      <c r="G5781" s="94" t="s">
        <v>15</v>
      </c>
      <c r="H5781" s="32" t="s">
        <v>25483</v>
      </c>
    </row>
    <row r="5782" spans="1:8" ht="17.25" customHeight="1">
      <c r="A5782" s="68" t="s">
        <v>29</v>
      </c>
      <c r="B5782" s="94" t="s">
        <v>9368</v>
      </c>
      <c r="C5782" s="94" t="s">
        <v>17173</v>
      </c>
      <c r="D5782" s="32" t="s">
        <v>19185</v>
      </c>
      <c r="E5782" s="107">
        <v>48.4</v>
      </c>
      <c r="F5782" s="27" t="s">
        <v>9</v>
      </c>
      <c r="G5782" s="94" t="s">
        <v>15</v>
      </c>
      <c r="H5782" s="32" t="s">
        <v>25484</v>
      </c>
    </row>
    <row r="5783" spans="1:8" ht="17.25" customHeight="1">
      <c r="A5783" s="68" t="s">
        <v>13</v>
      </c>
      <c r="B5783" s="94" t="s">
        <v>9367</v>
      </c>
      <c r="C5783" s="94" t="s">
        <v>17148</v>
      </c>
      <c r="D5783" s="32" t="s">
        <v>19186</v>
      </c>
      <c r="E5783" s="107">
        <v>40.533333333333331</v>
      </c>
      <c r="F5783" s="27" t="s">
        <v>9</v>
      </c>
      <c r="G5783" s="94" t="s">
        <v>15</v>
      </c>
      <c r="H5783" s="32" t="s">
        <v>25485</v>
      </c>
    </row>
    <row r="5784" spans="1:8" ht="17.25" customHeight="1">
      <c r="A5784" s="68" t="s">
        <v>13</v>
      </c>
      <c r="B5784" s="94" t="s">
        <v>9367</v>
      </c>
      <c r="C5784" s="94" t="s">
        <v>17148</v>
      </c>
      <c r="D5784" s="32" t="s">
        <v>19187</v>
      </c>
      <c r="E5784" s="107">
        <v>41.733333333333334</v>
      </c>
      <c r="F5784" s="27" t="s">
        <v>9</v>
      </c>
      <c r="G5784" s="94" t="s">
        <v>15</v>
      </c>
      <c r="H5784" s="32" t="s">
        <v>25486</v>
      </c>
    </row>
    <row r="5785" spans="1:8" ht="17.25" customHeight="1">
      <c r="A5785" s="68" t="s">
        <v>13</v>
      </c>
      <c r="B5785" s="94" t="s">
        <v>9367</v>
      </c>
      <c r="C5785" s="94" t="s">
        <v>17148</v>
      </c>
      <c r="D5785" s="32" t="s">
        <v>19188</v>
      </c>
      <c r="E5785" s="107">
        <v>45.516666666666666</v>
      </c>
      <c r="F5785" s="27" t="s">
        <v>9</v>
      </c>
      <c r="G5785" s="94" t="s">
        <v>15</v>
      </c>
      <c r="H5785" s="32" t="s">
        <v>25487</v>
      </c>
    </row>
    <row r="5786" spans="1:8" ht="17.25" customHeight="1">
      <c r="A5786" s="68" t="s">
        <v>13</v>
      </c>
      <c r="B5786" s="94" t="s">
        <v>9367</v>
      </c>
      <c r="C5786" s="94" t="s">
        <v>17148</v>
      </c>
      <c r="D5786" s="32" t="s">
        <v>19189</v>
      </c>
      <c r="E5786" s="107">
        <v>42.25</v>
      </c>
      <c r="F5786" s="27" t="s">
        <v>9</v>
      </c>
      <c r="G5786" s="94" t="s">
        <v>15</v>
      </c>
      <c r="H5786" s="32" t="s">
        <v>25488</v>
      </c>
    </row>
    <row r="5787" spans="1:8" ht="17.25" customHeight="1">
      <c r="A5787" s="68" t="s">
        <v>13</v>
      </c>
      <c r="B5787" s="94" t="s">
        <v>9367</v>
      </c>
      <c r="C5787" s="94" t="s">
        <v>17148</v>
      </c>
      <c r="D5787" s="32" t="s">
        <v>19190</v>
      </c>
      <c r="E5787" s="107">
        <v>41.783333333333331</v>
      </c>
      <c r="F5787" s="27" t="s">
        <v>9</v>
      </c>
      <c r="G5787" s="94" t="s">
        <v>15</v>
      </c>
      <c r="H5787" s="32" t="s">
        <v>25489</v>
      </c>
    </row>
    <row r="5788" spans="1:8" ht="17.25" customHeight="1">
      <c r="A5788" s="68" t="s">
        <v>13</v>
      </c>
      <c r="B5788" s="94" t="s">
        <v>9367</v>
      </c>
      <c r="C5788" s="94" t="s">
        <v>17148</v>
      </c>
      <c r="D5788" s="32" t="s">
        <v>19191</v>
      </c>
      <c r="E5788" s="107">
        <v>37.5</v>
      </c>
      <c r="F5788" s="27" t="s">
        <v>9</v>
      </c>
      <c r="G5788" s="94" t="s">
        <v>15</v>
      </c>
      <c r="H5788" s="32" t="s">
        <v>25490</v>
      </c>
    </row>
    <row r="5789" spans="1:8" ht="17.25" customHeight="1">
      <c r="A5789" s="35" t="s">
        <v>22</v>
      </c>
      <c r="B5789" s="35" t="s">
        <v>9357</v>
      </c>
      <c r="C5789" s="35" t="s">
        <v>16717</v>
      </c>
      <c r="D5789" s="100" t="s">
        <v>19192</v>
      </c>
      <c r="E5789" s="107">
        <v>31.9</v>
      </c>
      <c r="F5789" s="27" t="s">
        <v>9</v>
      </c>
      <c r="G5789" s="35" t="s">
        <v>13675</v>
      </c>
      <c r="H5789" s="100" t="s">
        <v>24952</v>
      </c>
    </row>
    <row r="5790" spans="1:8" ht="17.25" customHeight="1">
      <c r="A5790" s="68" t="s">
        <v>13</v>
      </c>
      <c r="B5790" s="94" t="s">
        <v>9367</v>
      </c>
      <c r="C5790" s="94" t="s">
        <v>17148</v>
      </c>
      <c r="D5790" s="32" t="s">
        <v>19193</v>
      </c>
      <c r="E5790" s="107">
        <v>40.466666666666669</v>
      </c>
      <c r="F5790" s="27" t="s">
        <v>9</v>
      </c>
      <c r="G5790" s="94" t="s">
        <v>15</v>
      </c>
      <c r="H5790" s="32" t="s">
        <v>25491</v>
      </c>
    </row>
    <row r="5791" spans="1:8" ht="17.25" customHeight="1">
      <c r="A5791" s="68" t="s">
        <v>22</v>
      </c>
      <c r="B5791" s="94" t="s">
        <v>9357</v>
      </c>
      <c r="C5791" s="94" t="s">
        <v>17174</v>
      </c>
      <c r="D5791" s="32" t="s">
        <v>19194</v>
      </c>
      <c r="E5791" s="107">
        <v>37.216666666666669</v>
      </c>
      <c r="F5791" s="27" t="s">
        <v>9</v>
      </c>
      <c r="G5791" s="94" t="s">
        <v>15</v>
      </c>
      <c r="H5791" s="32" t="s">
        <v>25492</v>
      </c>
    </row>
    <row r="5792" spans="1:8" ht="17.25" customHeight="1">
      <c r="A5792" s="68" t="s">
        <v>22</v>
      </c>
      <c r="B5792" s="94" t="s">
        <v>9357</v>
      </c>
      <c r="C5792" s="94" t="s">
        <v>17174</v>
      </c>
      <c r="D5792" s="32" t="s">
        <v>19195</v>
      </c>
      <c r="E5792" s="107">
        <v>45.533333333333331</v>
      </c>
      <c r="F5792" s="27" t="s">
        <v>9</v>
      </c>
      <c r="G5792" s="94" t="s">
        <v>15</v>
      </c>
      <c r="H5792" s="32" t="s">
        <v>25493</v>
      </c>
    </row>
    <row r="5793" spans="1:8" ht="17.25" customHeight="1">
      <c r="A5793" s="68" t="s">
        <v>22</v>
      </c>
      <c r="B5793" s="94" t="s">
        <v>9357</v>
      </c>
      <c r="C5793" s="94" t="s">
        <v>17174</v>
      </c>
      <c r="D5793" s="32" t="s">
        <v>19196</v>
      </c>
      <c r="E5793" s="107">
        <v>47.083333333333336</v>
      </c>
      <c r="F5793" s="27" t="s">
        <v>9</v>
      </c>
      <c r="G5793" s="94" t="s">
        <v>15</v>
      </c>
      <c r="H5793" s="32" t="s">
        <v>25494</v>
      </c>
    </row>
    <row r="5794" spans="1:8" ht="17.25" customHeight="1">
      <c r="A5794" s="68" t="s">
        <v>22</v>
      </c>
      <c r="B5794" s="94" t="s">
        <v>9357</v>
      </c>
      <c r="C5794" s="94" t="s">
        <v>17174</v>
      </c>
      <c r="D5794" s="32" t="s">
        <v>19197</v>
      </c>
      <c r="E5794" s="107">
        <v>55.483333333333334</v>
      </c>
      <c r="F5794" s="27" t="s">
        <v>9</v>
      </c>
      <c r="G5794" s="94" t="s">
        <v>15</v>
      </c>
      <c r="H5794" s="32" t="s">
        <v>25495</v>
      </c>
    </row>
    <row r="5795" spans="1:8" ht="17.25" customHeight="1">
      <c r="A5795" s="68" t="s">
        <v>22</v>
      </c>
      <c r="B5795" s="94" t="s">
        <v>9357</v>
      </c>
      <c r="C5795" s="94" t="s">
        <v>17174</v>
      </c>
      <c r="D5795" s="32" t="s">
        <v>19198</v>
      </c>
      <c r="E5795" s="107">
        <v>63.583333333333336</v>
      </c>
      <c r="F5795" s="27" t="s">
        <v>9</v>
      </c>
      <c r="G5795" s="94" t="s">
        <v>15</v>
      </c>
      <c r="H5795" s="32" t="s">
        <v>25496</v>
      </c>
    </row>
    <row r="5796" spans="1:8" ht="17.25" customHeight="1">
      <c r="A5796" s="68" t="s">
        <v>22</v>
      </c>
      <c r="B5796" s="94" t="s">
        <v>9357</v>
      </c>
      <c r="C5796" s="94" t="s">
        <v>17174</v>
      </c>
      <c r="D5796" s="32" t="s">
        <v>19199</v>
      </c>
      <c r="E5796" s="107">
        <v>60.3</v>
      </c>
      <c r="F5796" s="27" t="s">
        <v>9</v>
      </c>
      <c r="G5796" s="94" t="s">
        <v>15</v>
      </c>
      <c r="H5796" s="32" t="s">
        <v>25497</v>
      </c>
    </row>
    <row r="5797" spans="1:8" ht="17.25" customHeight="1">
      <c r="A5797" s="68" t="s">
        <v>22</v>
      </c>
      <c r="B5797" s="94" t="s">
        <v>9357</v>
      </c>
      <c r="C5797" s="94" t="s">
        <v>17174</v>
      </c>
      <c r="D5797" s="32" t="s">
        <v>19200</v>
      </c>
      <c r="E5797" s="107">
        <v>63.9</v>
      </c>
      <c r="F5797" s="27" t="s">
        <v>9</v>
      </c>
      <c r="G5797" s="94" t="s">
        <v>15</v>
      </c>
      <c r="H5797" s="32" t="s">
        <v>25498</v>
      </c>
    </row>
    <row r="5798" spans="1:8" ht="17.25" customHeight="1">
      <c r="A5798" s="68" t="s">
        <v>22</v>
      </c>
      <c r="B5798" s="94" t="s">
        <v>9357</v>
      </c>
      <c r="C5798" s="94" t="s">
        <v>17174</v>
      </c>
      <c r="D5798" s="32" t="s">
        <v>19201</v>
      </c>
      <c r="E5798" s="107">
        <v>50.416666666666664</v>
      </c>
      <c r="F5798" s="27" t="s">
        <v>9</v>
      </c>
      <c r="G5798" s="94" t="s">
        <v>15</v>
      </c>
      <c r="H5798" s="32" t="s">
        <v>25499</v>
      </c>
    </row>
    <row r="5799" spans="1:8" ht="17.25" customHeight="1">
      <c r="A5799" s="68" t="s">
        <v>29</v>
      </c>
      <c r="B5799" s="94" t="s">
        <v>23</v>
      </c>
      <c r="C5799" s="94" t="s">
        <v>17092</v>
      </c>
      <c r="D5799" s="32" t="s">
        <v>19202</v>
      </c>
      <c r="E5799" s="107">
        <v>48.833333333333336</v>
      </c>
      <c r="F5799" s="27" t="s">
        <v>9</v>
      </c>
      <c r="G5799" s="94" t="s">
        <v>15</v>
      </c>
      <c r="H5799" s="32" t="s">
        <v>25500</v>
      </c>
    </row>
    <row r="5800" spans="1:8" ht="17.25" customHeight="1">
      <c r="A5800" s="68" t="s">
        <v>29</v>
      </c>
      <c r="B5800" s="94" t="s">
        <v>23</v>
      </c>
      <c r="C5800" s="94" t="s">
        <v>17092</v>
      </c>
      <c r="D5800" s="32" t="s">
        <v>19203</v>
      </c>
      <c r="E5800" s="107">
        <v>53.766666666666666</v>
      </c>
      <c r="F5800" s="27" t="s">
        <v>9</v>
      </c>
      <c r="G5800" s="94" t="s">
        <v>15</v>
      </c>
      <c r="H5800" s="32" t="s">
        <v>25501</v>
      </c>
    </row>
    <row r="5801" spans="1:8" ht="17.25" customHeight="1">
      <c r="A5801" s="68" t="s">
        <v>29</v>
      </c>
      <c r="B5801" s="94" t="s">
        <v>9371</v>
      </c>
      <c r="C5801" s="94" t="s">
        <v>17090</v>
      </c>
      <c r="D5801" s="32" t="s">
        <v>19204</v>
      </c>
      <c r="E5801" s="107">
        <v>30.416666666666668</v>
      </c>
      <c r="F5801" s="27" t="s">
        <v>9</v>
      </c>
      <c r="G5801" s="94" t="s">
        <v>15</v>
      </c>
      <c r="H5801" s="32" t="s">
        <v>24816</v>
      </c>
    </row>
    <row r="5802" spans="1:8" ht="17.25" customHeight="1">
      <c r="A5802" s="68" t="s">
        <v>29</v>
      </c>
      <c r="B5802" s="94" t="s">
        <v>23</v>
      </c>
      <c r="C5802" s="94" t="s">
        <v>17092</v>
      </c>
      <c r="D5802" s="32" t="s">
        <v>19205</v>
      </c>
      <c r="E5802" s="107">
        <v>48.966666666666669</v>
      </c>
      <c r="F5802" s="27" t="s">
        <v>9</v>
      </c>
      <c r="G5802" s="94" t="s">
        <v>15</v>
      </c>
      <c r="H5802" s="32" t="s">
        <v>25502</v>
      </c>
    </row>
    <row r="5803" spans="1:8" ht="17.25" customHeight="1">
      <c r="A5803" s="68" t="s">
        <v>29</v>
      </c>
      <c r="B5803" s="94" t="s">
        <v>23</v>
      </c>
      <c r="C5803" s="94" t="s">
        <v>17092</v>
      </c>
      <c r="D5803" s="32" t="s">
        <v>19206</v>
      </c>
      <c r="E5803" s="107">
        <v>48.533333333333331</v>
      </c>
      <c r="F5803" s="27" t="s">
        <v>9</v>
      </c>
      <c r="G5803" s="94" t="s">
        <v>15</v>
      </c>
      <c r="H5803" s="32" t="s">
        <v>25503</v>
      </c>
    </row>
    <row r="5804" spans="1:8" ht="17.25" customHeight="1">
      <c r="A5804" s="68" t="s">
        <v>29</v>
      </c>
      <c r="B5804" s="94" t="s">
        <v>23</v>
      </c>
      <c r="C5804" s="94" t="s">
        <v>17092</v>
      </c>
      <c r="D5804" s="32" t="s">
        <v>19207</v>
      </c>
      <c r="E5804" s="107">
        <v>51.9</v>
      </c>
      <c r="F5804" s="27" t="s">
        <v>9</v>
      </c>
      <c r="G5804" s="94" t="s">
        <v>15</v>
      </c>
      <c r="H5804" s="32" t="s">
        <v>25504</v>
      </c>
    </row>
    <row r="5805" spans="1:8" ht="17.25" customHeight="1">
      <c r="A5805" s="68" t="s">
        <v>29</v>
      </c>
      <c r="B5805" s="94" t="s">
        <v>23</v>
      </c>
      <c r="C5805" s="94" t="s">
        <v>17092</v>
      </c>
      <c r="D5805" s="32" t="s">
        <v>19208</v>
      </c>
      <c r="E5805" s="107">
        <v>50.65</v>
      </c>
      <c r="F5805" s="27" t="s">
        <v>9</v>
      </c>
      <c r="G5805" s="94" t="s">
        <v>15</v>
      </c>
      <c r="H5805" s="32" t="s">
        <v>25505</v>
      </c>
    </row>
    <row r="5806" spans="1:8" ht="17.25" customHeight="1">
      <c r="A5806" s="68" t="s">
        <v>29</v>
      </c>
      <c r="B5806" s="94" t="s">
        <v>23</v>
      </c>
      <c r="C5806" s="94" t="s">
        <v>17092</v>
      </c>
      <c r="D5806" s="32" t="s">
        <v>19209</v>
      </c>
      <c r="E5806" s="107">
        <v>52.266666666666666</v>
      </c>
      <c r="F5806" s="27" t="s">
        <v>9</v>
      </c>
      <c r="G5806" s="94" t="s">
        <v>15</v>
      </c>
      <c r="H5806" s="32" t="s">
        <v>25506</v>
      </c>
    </row>
    <row r="5807" spans="1:8" ht="17.25" customHeight="1">
      <c r="A5807" s="68" t="s">
        <v>29</v>
      </c>
      <c r="B5807" s="94" t="s">
        <v>9368</v>
      </c>
      <c r="C5807" s="94" t="s">
        <v>17175</v>
      </c>
      <c r="D5807" s="32" t="s">
        <v>19210</v>
      </c>
      <c r="E5807" s="107">
        <v>25.666666666666668</v>
      </c>
      <c r="F5807" s="27" t="s">
        <v>9</v>
      </c>
      <c r="G5807" s="94" t="s">
        <v>15</v>
      </c>
      <c r="H5807" s="32" t="s">
        <v>25507</v>
      </c>
    </row>
    <row r="5808" spans="1:8" ht="17.25" customHeight="1">
      <c r="A5808" s="68" t="s">
        <v>29</v>
      </c>
      <c r="B5808" s="94" t="s">
        <v>9368</v>
      </c>
      <c r="C5808" s="94" t="s">
        <v>17175</v>
      </c>
      <c r="D5808" s="32" t="s">
        <v>19211</v>
      </c>
      <c r="E5808" s="107">
        <v>28.233333333333334</v>
      </c>
      <c r="F5808" s="27" t="s">
        <v>9</v>
      </c>
      <c r="G5808" s="94" t="s">
        <v>15</v>
      </c>
      <c r="H5808" s="32" t="s">
        <v>25508</v>
      </c>
    </row>
    <row r="5809" spans="1:8" ht="17.25" customHeight="1">
      <c r="A5809" s="68" t="s">
        <v>29</v>
      </c>
      <c r="B5809" s="94" t="s">
        <v>9368</v>
      </c>
      <c r="C5809" s="94" t="s">
        <v>17175</v>
      </c>
      <c r="D5809" s="32" t="s">
        <v>19212</v>
      </c>
      <c r="E5809" s="107">
        <v>25.25</v>
      </c>
      <c r="F5809" s="27" t="s">
        <v>9</v>
      </c>
      <c r="G5809" s="94" t="s">
        <v>15</v>
      </c>
      <c r="H5809" s="32" t="s">
        <v>25509</v>
      </c>
    </row>
    <row r="5810" spans="1:8" ht="17.25" customHeight="1">
      <c r="A5810" s="68" t="s">
        <v>29</v>
      </c>
      <c r="B5810" s="94" t="s">
        <v>9368</v>
      </c>
      <c r="C5810" s="94" t="s">
        <v>17175</v>
      </c>
      <c r="D5810" s="32" t="s">
        <v>19213</v>
      </c>
      <c r="E5810" s="107">
        <v>30.016666666666666</v>
      </c>
      <c r="F5810" s="27" t="s">
        <v>9</v>
      </c>
      <c r="G5810" s="94" t="s">
        <v>15</v>
      </c>
      <c r="H5810" s="32" t="s">
        <v>25510</v>
      </c>
    </row>
    <row r="5811" spans="1:8" ht="17.25" customHeight="1">
      <c r="A5811" s="68" t="s">
        <v>29</v>
      </c>
      <c r="B5811" s="94" t="s">
        <v>9368</v>
      </c>
      <c r="C5811" s="94" t="s">
        <v>17175</v>
      </c>
      <c r="D5811" s="32" t="s">
        <v>19214</v>
      </c>
      <c r="E5811" s="107">
        <v>28.133333333333333</v>
      </c>
      <c r="F5811" s="27" t="s">
        <v>9</v>
      </c>
      <c r="G5811" s="94" t="s">
        <v>15</v>
      </c>
      <c r="H5811" s="32" t="s">
        <v>25511</v>
      </c>
    </row>
    <row r="5812" spans="1:8" ht="17.25" customHeight="1">
      <c r="A5812" s="68" t="s">
        <v>29</v>
      </c>
      <c r="B5812" s="94" t="s">
        <v>9368</v>
      </c>
      <c r="C5812" s="94" t="s">
        <v>17175</v>
      </c>
      <c r="D5812" s="32" t="s">
        <v>19215</v>
      </c>
      <c r="E5812" s="107">
        <v>23.35</v>
      </c>
      <c r="F5812" s="27" t="s">
        <v>9</v>
      </c>
      <c r="G5812" s="94" t="s">
        <v>15</v>
      </c>
      <c r="H5812" s="32" t="s">
        <v>25512</v>
      </c>
    </row>
    <row r="5813" spans="1:8" ht="17.25" customHeight="1">
      <c r="A5813" s="68" t="s">
        <v>29</v>
      </c>
      <c r="B5813" s="94" t="s">
        <v>9368</v>
      </c>
      <c r="C5813" s="94" t="s">
        <v>17175</v>
      </c>
      <c r="D5813" s="32" t="s">
        <v>19216</v>
      </c>
      <c r="E5813" s="107">
        <v>25.783333333333335</v>
      </c>
      <c r="F5813" s="27" t="s">
        <v>9</v>
      </c>
      <c r="G5813" s="94" t="s">
        <v>15</v>
      </c>
      <c r="H5813" s="32" t="s">
        <v>25513</v>
      </c>
    </row>
    <row r="5814" spans="1:8" ht="17.25" customHeight="1">
      <c r="A5814" s="68" t="s">
        <v>29</v>
      </c>
      <c r="B5814" s="94" t="s">
        <v>9368</v>
      </c>
      <c r="C5814" s="94" t="s">
        <v>17175</v>
      </c>
      <c r="D5814" s="32" t="s">
        <v>19217</v>
      </c>
      <c r="E5814" s="107">
        <v>28.116666666666667</v>
      </c>
      <c r="F5814" s="27" t="s">
        <v>9</v>
      </c>
      <c r="G5814" s="94" t="s">
        <v>15</v>
      </c>
      <c r="H5814" s="32" t="s">
        <v>25514</v>
      </c>
    </row>
    <row r="5815" spans="1:8" ht="17.25" customHeight="1">
      <c r="A5815" s="68" t="s">
        <v>13</v>
      </c>
      <c r="B5815" s="94" t="s">
        <v>9352</v>
      </c>
      <c r="C5815" s="94" t="s">
        <v>17176</v>
      </c>
      <c r="D5815" s="32" t="s">
        <v>19218</v>
      </c>
      <c r="E5815" s="107">
        <v>50.633333333333333</v>
      </c>
      <c r="F5815" s="27" t="s">
        <v>9</v>
      </c>
      <c r="G5815" s="94" t="s">
        <v>15</v>
      </c>
      <c r="H5815" s="32" t="s">
        <v>25515</v>
      </c>
    </row>
    <row r="5816" spans="1:8" ht="17.25" customHeight="1">
      <c r="A5816" s="68" t="s">
        <v>13</v>
      </c>
      <c r="B5816" s="94" t="s">
        <v>9352</v>
      </c>
      <c r="C5816" s="94" t="s">
        <v>17176</v>
      </c>
      <c r="D5816" s="32" t="s">
        <v>19219</v>
      </c>
      <c r="E5816" s="107">
        <v>53.5</v>
      </c>
      <c r="F5816" s="27" t="s">
        <v>9</v>
      </c>
      <c r="G5816" s="94" t="s">
        <v>15</v>
      </c>
      <c r="H5816" s="32" t="s">
        <v>25516</v>
      </c>
    </row>
    <row r="5817" spans="1:8" ht="17.25" customHeight="1">
      <c r="A5817" s="68" t="s">
        <v>13</v>
      </c>
      <c r="B5817" s="94" t="s">
        <v>9352</v>
      </c>
      <c r="C5817" s="94" t="s">
        <v>17176</v>
      </c>
      <c r="D5817" s="32" t="s">
        <v>19220</v>
      </c>
      <c r="E5817" s="107">
        <v>46.733333333333334</v>
      </c>
      <c r="F5817" s="27" t="s">
        <v>9</v>
      </c>
      <c r="G5817" s="94" t="s">
        <v>15</v>
      </c>
      <c r="H5817" s="32" t="s">
        <v>25517</v>
      </c>
    </row>
    <row r="5818" spans="1:8" ht="17.25" customHeight="1">
      <c r="A5818" s="68" t="s">
        <v>13</v>
      </c>
      <c r="B5818" s="94" t="s">
        <v>9352</v>
      </c>
      <c r="C5818" s="94" t="s">
        <v>17176</v>
      </c>
      <c r="D5818" s="32" t="s">
        <v>19221</v>
      </c>
      <c r="E5818" s="107">
        <v>52.216666666666669</v>
      </c>
      <c r="F5818" s="27" t="s">
        <v>9</v>
      </c>
      <c r="G5818" s="94" t="s">
        <v>15</v>
      </c>
      <c r="H5818" s="32" t="s">
        <v>25518</v>
      </c>
    </row>
    <row r="5819" spans="1:8" ht="17.25" customHeight="1">
      <c r="A5819" s="68" t="s">
        <v>13</v>
      </c>
      <c r="B5819" s="94" t="s">
        <v>9352</v>
      </c>
      <c r="C5819" s="94" t="s">
        <v>17176</v>
      </c>
      <c r="D5819" s="32" t="s">
        <v>19222</v>
      </c>
      <c r="E5819" s="107">
        <v>38.466666666666669</v>
      </c>
      <c r="F5819" s="27" t="s">
        <v>9</v>
      </c>
      <c r="G5819" s="94" t="s">
        <v>15</v>
      </c>
      <c r="H5819" s="32" t="s">
        <v>25519</v>
      </c>
    </row>
    <row r="5820" spans="1:8" ht="17.25" customHeight="1">
      <c r="A5820" s="68" t="s">
        <v>13</v>
      </c>
      <c r="B5820" s="94" t="s">
        <v>9352</v>
      </c>
      <c r="C5820" s="94" t="s">
        <v>17176</v>
      </c>
      <c r="D5820" s="32" t="s">
        <v>19223</v>
      </c>
      <c r="E5820" s="107">
        <v>38.533333333333331</v>
      </c>
      <c r="F5820" s="27" t="s">
        <v>9</v>
      </c>
      <c r="G5820" s="94" t="s">
        <v>15</v>
      </c>
      <c r="H5820" s="32" t="s">
        <v>25520</v>
      </c>
    </row>
    <row r="5821" spans="1:8" ht="17.25" customHeight="1">
      <c r="A5821" s="68" t="s">
        <v>13</v>
      </c>
      <c r="B5821" s="94" t="s">
        <v>9352</v>
      </c>
      <c r="C5821" s="94" t="s">
        <v>17176</v>
      </c>
      <c r="D5821" s="32" t="s">
        <v>19224</v>
      </c>
      <c r="E5821" s="107">
        <v>43.416666666666664</v>
      </c>
      <c r="F5821" s="27" t="s">
        <v>9</v>
      </c>
      <c r="G5821" s="94" t="s">
        <v>15</v>
      </c>
      <c r="H5821" s="32" t="s">
        <v>25521</v>
      </c>
    </row>
    <row r="5822" spans="1:8" ht="17.25" customHeight="1">
      <c r="A5822" s="68" t="s">
        <v>13</v>
      </c>
      <c r="B5822" s="94" t="s">
        <v>9352</v>
      </c>
      <c r="C5822" s="94" t="s">
        <v>17176</v>
      </c>
      <c r="D5822" s="32" t="s">
        <v>19225</v>
      </c>
      <c r="E5822" s="107">
        <v>40.266666666666666</v>
      </c>
      <c r="F5822" s="27" t="s">
        <v>9</v>
      </c>
      <c r="G5822" s="94" t="s">
        <v>15</v>
      </c>
      <c r="H5822" s="32" t="s">
        <v>25522</v>
      </c>
    </row>
    <row r="5823" spans="1:8" ht="17.25" customHeight="1">
      <c r="A5823" s="68" t="s">
        <v>29</v>
      </c>
      <c r="B5823" s="94" t="s">
        <v>9368</v>
      </c>
      <c r="C5823" s="94" t="s">
        <v>17177</v>
      </c>
      <c r="D5823" s="32" t="s">
        <v>19226</v>
      </c>
      <c r="E5823" s="107">
        <v>48.733333333333334</v>
      </c>
      <c r="F5823" s="27" t="s">
        <v>9</v>
      </c>
      <c r="G5823" s="94" t="s">
        <v>15</v>
      </c>
      <c r="H5823" s="32" t="s">
        <v>25523</v>
      </c>
    </row>
    <row r="5824" spans="1:8" ht="17.25" customHeight="1">
      <c r="A5824" s="68" t="s">
        <v>29</v>
      </c>
      <c r="B5824" s="94" t="s">
        <v>9368</v>
      </c>
      <c r="C5824" s="94" t="s">
        <v>17177</v>
      </c>
      <c r="D5824" s="32" t="s">
        <v>19227</v>
      </c>
      <c r="E5824" s="107">
        <v>35.716666666666669</v>
      </c>
      <c r="F5824" s="27" t="s">
        <v>9</v>
      </c>
      <c r="G5824" s="94" t="s">
        <v>15</v>
      </c>
      <c r="H5824" s="32" t="s">
        <v>25524</v>
      </c>
    </row>
    <row r="5825" spans="1:8" ht="17.25" customHeight="1">
      <c r="A5825" s="68" t="s">
        <v>29</v>
      </c>
      <c r="B5825" s="94" t="s">
        <v>9368</v>
      </c>
      <c r="C5825" s="94" t="s">
        <v>17177</v>
      </c>
      <c r="D5825" s="32" t="s">
        <v>19228</v>
      </c>
      <c r="E5825" s="107">
        <v>37.549999999999997</v>
      </c>
      <c r="F5825" s="27" t="s">
        <v>9</v>
      </c>
      <c r="G5825" s="94" t="s">
        <v>15</v>
      </c>
      <c r="H5825" s="32" t="s">
        <v>25525</v>
      </c>
    </row>
    <row r="5826" spans="1:8" ht="17.25" customHeight="1">
      <c r="A5826" s="68" t="s">
        <v>29</v>
      </c>
      <c r="B5826" s="94" t="s">
        <v>9368</v>
      </c>
      <c r="C5826" s="94" t="s">
        <v>17177</v>
      </c>
      <c r="D5826" s="32" t="s">
        <v>19229</v>
      </c>
      <c r="E5826" s="107">
        <v>42.25</v>
      </c>
      <c r="F5826" s="27" t="s">
        <v>9</v>
      </c>
      <c r="G5826" s="94" t="s">
        <v>15</v>
      </c>
      <c r="H5826" s="32" t="s">
        <v>25526</v>
      </c>
    </row>
    <row r="5827" spans="1:8" ht="17.25" customHeight="1">
      <c r="A5827" s="68" t="s">
        <v>29</v>
      </c>
      <c r="B5827" s="94" t="s">
        <v>9368</v>
      </c>
      <c r="C5827" s="94" t="s">
        <v>17177</v>
      </c>
      <c r="D5827" s="32" t="s">
        <v>19230</v>
      </c>
      <c r="E5827" s="107">
        <v>35.583333333333336</v>
      </c>
      <c r="F5827" s="27" t="s">
        <v>9</v>
      </c>
      <c r="G5827" s="94" t="s">
        <v>15</v>
      </c>
      <c r="H5827" s="32" t="s">
        <v>25527</v>
      </c>
    </row>
    <row r="5828" spans="1:8" ht="17.25" customHeight="1">
      <c r="A5828" s="68" t="s">
        <v>29</v>
      </c>
      <c r="B5828" s="94" t="s">
        <v>9368</v>
      </c>
      <c r="C5828" s="94" t="s">
        <v>17177</v>
      </c>
      <c r="D5828" s="32" t="s">
        <v>19231</v>
      </c>
      <c r="E5828" s="107">
        <v>40.85</v>
      </c>
      <c r="F5828" s="27" t="s">
        <v>9</v>
      </c>
      <c r="G5828" s="94" t="s">
        <v>15</v>
      </c>
      <c r="H5828" s="32" t="s">
        <v>25528</v>
      </c>
    </row>
    <row r="5829" spans="1:8" ht="17.25" customHeight="1">
      <c r="A5829" s="68" t="s">
        <v>29</v>
      </c>
      <c r="B5829" s="94" t="s">
        <v>9368</v>
      </c>
      <c r="C5829" s="94" t="s">
        <v>17177</v>
      </c>
      <c r="D5829" s="32" t="s">
        <v>19232</v>
      </c>
      <c r="E5829" s="107">
        <v>44.06666666666667</v>
      </c>
      <c r="F5829" s="27" t="s">
        <v>9</v>
      </c>
      <c r="G5829" s="94" t="s">
        <v>15</v>
      </c>
      <c r="H5829" s="32" t="s">
        <v>25529</v>
      </c>
    </row>
    <row r="5830" spans="1:8" ht="17.25" customHeight="1">
      <c r="A5830" s="68" t="s">
        <v>29</v>
      </c>
      <c r="B5830" s="94" t="s">
        <v>9368</v>
      </c>
      <c r="C5830" s="94" t="s">
        <v>17177</v>
      </c>
      <c r="D5830" s="32" t="s">
        <v>19233</v>
      </c>
      <c r="E5830" s="107">
        <v>40.216666666666669</v>
      </c>
      <c r="F5830" s="27" t="s">
        <v>9</v>
      </c>
      <c r="G5830" s="94" t="s">
        <v>15</v>
      </c>
      <c r="H5830" s="32" t="s">
        <v>25530</v>
      </c>
    </row>
    <row r="5831" spans="1:8" ht="17.25" customHeight="1">
      <c r="A5831" s="68" t="s">
        <v>29</v>
      </c>
      <c r="B5831" s="94" t="s">
        <v>9368</v>
      </c>
      <c r="C5831" s="94" t="s">
        <v>17178</v>
      </c>
      <c r="D5831" s="32" t="s">
        <v>19234</v>
      </c>
      <c r="E5831" s="107">
        <v>48.5</v>
      </c>
      <c r="F5831" s="27" t="s">
        <v>9</v>
      </c>
      <c r="G5831" s="94" t="s">
        <v>15</v>
      </c>
      <c r="H5831" s="32" t="s">
        <v>25531</v>
      </c>
    </row>
    <row r="5832" spans="1:8" ht="17.25" customHeight="1">
      <c r="A5832" s="68" t="s">
        <v>29</v>
      </c>
      <c r="B5832" s="94" t="s">
        <v>9368</v>
      </c>
      <c r="C5832" s="94" t="s">
        <v>17178</v>
      </c>
      <c r="D5832" s="32" t="s">
        <v>19235</v>
      </c>
      <c r="E5832" s="107">
        <v>43.966666666666669</v>
      </c>
      <c r="F5832" s="27" t="s">
        <v>9</v>
      </c>
      <c r="G5832" s="94" t="s">
        <v>15</v>
      </c>
      <c r="H5832" s="32" t="s">
        <v>25532</v>
      </c>
    </row>
    <row r="5833" spans="1:8" ht="17.25" customHeight="1">
      <c r="A5833" s="68" t="s">
        <v>29</v>
      </c>
      <c r="B5833" s="94" t="s">
        <v>9368</v>
      </c>
      <c r="C5833" s="94" t="s">
        <v>17178</v>
      </c>
      <c r="D5833" s="32" t="s">
        <v>19236</v>
      </c>
      <c r="E5833" s="107">
        <v>40.950000000000003</v>
      </c>
      <c r="F5833" s="27" t="s">
        <v>9</v>
      </c>
      <c r="G5833" s="94" t="s">
        <v>15</v>
      </c>
      <c r="H5833" s="32" t="s">
        <v>25533</v>
      </c>
    </row>
    <row r="5834" spans="1:8" ht="17.25" customHeight="1">
      <c r="A5834" s="68" t="s">
        <v>29</v>
      </c>
      <c r="B5834" s="94" t="s">
        <v>9368</v>
      </c>
      <c r="C5834" s="94" t="s">
        <v>17178</v>
      </c>
      <c r="D5834" s="32" t="s">
        <v>19237</v>
      </c>
      <c r="E5834" s="107">
        <v>40.85</v>
      </c>
      <c r="F5834" s="27" t="s">
        <v>9</v>
      </c>
      <c r="G5834" s="94" t="s">
        <v>15</v>
      </c>
      <c r="H5834" s="32" t="s">
        <v>25534</v>
      </c>
    </row>
    <row r="5835" spans="1:8" ht="17.25" customHeight="1">
      <c r="A5835" s="68" t="s">
        <v>29</v>
      </c>
      <c r="B5835" s="94" t="s">
        <v>9368</v>
      </c>
      <c r="C5835" s="94" t="s">
        <v>17178</v>
      </c>
      <c r="D5835" s="32" t="s">
        <v>19238</v>
      </c>
      <c r="E5835" s="107">
        <v>47.416666666666664</v>
      </c>
      <c r="F5835" s="27" t="s">
        <v>9</v>
      </c>
      <c r="G5835" s="94" t="s">
        <v>15</v>
      </c>
      <c r="H5835" s="32" t="s">
        <v>25535</v>
      </c>
    </row>
    <row r="5836" spans="1:8" ht="17.25" customHeight="1">
      <c r="A5836" s="68" t="s">
        <v>29</v>
      </c>
      <c r="B5836" s="94" t="s">
        <v>9368</v>
      </c>
      <c r="C5836" s="94" t="s">
        <v>17178</v>
      </c>
      <c r="D5836" s="32" t="s">
        <v>19239</v>
      </c>
      <c r="E5836" s="107">
        <v>49.116666666666667</v>
      </c>
      <c r="F5836" s="27" t="s">
        <v>9</v>
      </c>
      <c r="G5836" s="94" t="s">
        <v>15</v>
      </c>
      <c r="H5836" s="32" t="s">
        <v>25536</v>
      </c>
    </row>
    <row r="5837" spans="1:8" ht="17.25" customHeight="1">
      <c r="A5837" s="68" t="s">
        <v>29</v>
      </c>
      <c r="B5837" s="94" t="s">
        <v>9368</v>
      </c>
      <c r="C5837" s="94" t="s">
        <v>17178</v>
      </c>
      <c r="D5837" s="32" t="s">
        <v>19240</v>
      </c>
      <c r="E5837" s="107">
        <v>50.466666666666669</v>
      </c>
      <c r="F5837" s="27" t="s">
        <v>9</v>
      </c>
      <c r="G5837" s="94" t="s">
        <v>15</v>
      </c>
      <c r="H5837" s="32" t="s">
        <v>25537</v>
      </c>
    </row>
    <row r="5838" spans="1:8" ht="17.25" customHeight="1">
      <c r="A5838" s="68" t="s">
        <v>29</v>
      </c>
      <c r="B5838" s="94" t="s">
        <v>9368</v>
      </c>
      <c r="C5838" s="94" t="s">
        <v>17178</v>
      </c>
      <c r="D5838" s="32" t="s">
        <v>19241</v>
      </c>
      <c r="E5838" s="107">
        <v>47.45</v>
      </c>
      <c r="F5838" s="27" t="s">
        <v>9</v>
      </c>
      <c r="G5838" s="94" t="s">
        <v>15</v>
      </c>
      <c r="H5838" s="32" t="s">
        <v>25538</v>
      </c>
    </row>
    <row r="5839" spans="1:8" ht="17.25" customHeight="1">
      <c r="A5839" s="68" t="s">
        <v>29</v>
      </c>
      <c r="B5839" s="94" t="s">
        <v>9368</v>
      </c>
      <c r="C5839" s="94" t="s">
        <v>17179</v>
      </c>
      <c r="D5839" s="32" t="s">
        <v>19242</v>
      </c>
      <c r="E5839" s="107">
        <v>41.8</v>
      </c>
      <c r="F5839" s="27" t="s">
        <v>9</v>
      </c>
      <c r="G5839" s="94" t="s">
        <v>15</v>
      </c>
      <c r="H5839" s="32" t="s">
        <v>25539</v>
      </c>
    </row>
    <row r="5840" spans="1:8" ht="17.25" customHeight="1">
      <c r="A5840" s="68" t="s">
        <v>29</v>
      </c>
      <c r="B5840" s="94" t="s">
        <v>9368</v>
      </c>
      <c r="C5840" s="94" t="s">
        <v>17179</v>
      </c>
      <c r="D5840" s="32" t="s">
        <v>19243</v>
      </c>
      <c r="E5840" s="107">
        <v>43.95</v>
      </c>
      <c r="F5840" s="27" t="s">
        <v>9</v>
      </c>
      <c r="G5840" s="94" t="s">
        <v>15</v>
      </c>
      <c r="H5840" s="32" t="s">
        <v>25540</v>
      </c>
    </row>
    <row r="5841" spans="1:8" ht="17.25" customHeight="1">
      <c r="A5841" s="68" t="s">
        <v>29</v>
      </c>
      <c r="B5841" s="94" t="s">
        <v>9368</v>
      </c>
      <c r="C5841" s="94" t="s">
        <v>17179</v>
      </c>
      <c r="D5841" s="32" t="s">
        <v>19244</v>
      </c>
      <c r="E5841" s="107">
        <v>37.233333333333334</v>
      </c>
      <c r="F5841" s="27" t="s">
        <v>9</v>
      </c>
      <c r="G5841" s="94" t="s">
        <v>15</v>
      </c>
      <c r="H5841" s="32" t="s">
        <v>25541</v>
      </c>
    </row>
    <row r="5842" spans="1:8" ht="17.25" customHeight="1">
      <c r="A5842" s="68" t="s">
        <v>29</v>
      </c>
      <c r="B5842" s="94" t="s">
        <v>9368</v>
      </c>
      <c r="C5842" s="94" t="s">
        <v>17179</v>
      </c>
      <c r="D5842" s="32" t="s">
        <v>19245</v>
      </c>
      <c r="E5842" s="107">
        <v>37.116666666666667</v>
      </c>
      <c r="F5842" s="27" t="s">
        <v>9</v>
      </c>
      <c r="G5842" s="94" t="s">
        <v>15</v>
      </c>
      <c r="H5842" s="32" t="s">
        <v>25542</v>
      </c>
    </row>
    <row r="5843" spans="1:8" ht="17.25" customHeight="1">
      <c r="A5843" s="68" t="s">
        <v>29</v>
      </c>
      <c r="B5843" s="94" t="s">
        <v>9368</v>
      </c>
      <c r="C5843" s="94" t="s">
        <v>17179</v>
      </c>
      <c r="D5843" s="32" t="s">
        <v>19246</v>
      </c>
      <c r="E5843" s="107">
        <v>40.06666666666667</v>
      </c>
      <c r="F5843" s="27" t="s">
        <v>9</v>
      </c>
      <c r="G5843" s="94" t="s">
        <v>15</v>
      </c>
      <c r="H5843" s="32" t="s">
        <v>25543</v>
      </c>
    </row>
    <row r="5844" spans="1:8" ht="17.25" customHeight="1">
      <c r="A5844" s="68" t="s">
        <v>29</v>
      </c>
      <c r="B5844" s="94" t="s">
        <v>9368</v>
      </c>
      <c r="C5844" s="94" t="s">
        <v>17179</v>
      </c>
      <c r="D5844" s="32" t="s">
        <v>19247</v>
      </c>
      <c r="E5844" s="107">
        <v>50.333333333333336</v>
      </c>
      <c r="F5844" s="27" t="s">
        <v>9</v>
      </c>
      <c r="G5844" s="94" t="s">
        <v>15</v>
      </c>
      <c r="H5844" s="32" t="s">
        <v>25544</v>
      </c>
    </row>
    <row r="5845" spans="1:8" ht="17.25" customHeight="1">
      <c r="A5845" s="68" t="s">
        <v>29</v>
      </c>
      <c r="B5845" s="94" t="s">
        <v>9368</v>
      </c>
      <c r="C5845" s="94" t="s">
        <v>17179</v>
      </c>
      <c r="D5845" s="32" t="s">
        <v>19248</v>
      </c>
      <c r="E5845" s="107">
        <v>41.966666666666669</v>
      </c>
      <c r="F5845" s="27" t="s">
        <v>9</v>
      </c>
      <c r="G5845" s="94" t="s">
        <v>15</v>
      </c>
      <c r="H5845" s="32" t="s">
        <v>25545</v>
      </c>
    </row>
    <row r="5846" spans="1:8" ht="17.25" customHeight="1">
      <c r="A5846" s="68" t="s">
        <v>29</v>
      </c>
      <c r="B5846" s="94" t="s">
        <v>9368</v>
      </c>
      <c r="C5846" s="94" t="s">
        <v>17179</v>
      </c>
      <c r="D5846" s="32" t="s">
        <v>19249</v>
      </c>
      <c r="E5846" s="107">
        <v>43.783333333333331</v>
      </c>
      <c r="F5846" s="27" t="s">
        <v>9</v>
      </c>
      <c r="G5846" s="94" t="s">
        <v>15</v>
      </c>
      <c r="H5846" s="32" t="s">
        <v>25546</v>
      </c>
    </row>
    <row r="5847" spans="1:8" ht="17.25" customHeight="1">
      <c r="A5847" s="68" t="s">
        <v>29</v>
      </c>
      <c r="B5847" s="94" t="s">
        <v>9358</v>
      </c>
      <c r="C5847" s="94" t="s">
        <v>17180</v>
      </c>
      <c r="D5847" s="32" t="s">
        <v>19250</v>
      </c>
      <c r="E5847" s="107">
        <v>40.450000000000003</v>
      </c>
      <c r="F5847" s="27" t="s">
        <v>9</v>
      </c>
      <c r="G5847" s="94" t="s">
        <v>15</v>
      </c>
      <c r="H5847" s="32" t="s">
        <v>25547</v>
      </c>
    </row>
    <row r="5848" spans="1:8" ht="17.25" customHeight="1">
      <c r="A5848" s="68" t="s">
        <v>29</v>
      </c>
      <c r="B5848" s="94" t="s">
        <v>9358</v>
      </c>
      <c r="C5848" s="94" t="s">
        <v>17180</v>
      </c>
      <c r="D5848" s="32" t="s">
        <v>19251</v>
      </c>
      <c r="E5848" s="107">
        <v>43.383333333333333</v>
      </c>
      <c r="F5848" s="27" t="s">
        <v>9</v>
      </c>
      <c r="G5848" s="94" t="s">
        <v>15</v>
      </c>
      <c r="H5848" s="32" t="s">
        <v>25548</v>
      </c>
    </row>
    <row r="5849" spans="1:8" ht="17.25" customHeight="1">
      <c r="A5849" s="68" t="s">
        <v>29</v>
      </c>
      <c r="B5849" s="94" t="s">
        <v>9358</v>
      </c>
      <c r="C5849" s="94" t="s">
        <v>17180</v>
      </c>
      <c r="D5849" s="32" t="s">
        <v>19252</v>
      </c>
      <c r="E5849" s="107">
        <v>41.85</v>
      </c>
      <c r="F5849" s="27" t="s">
        <v>9</v>
      </c>
      <c r="G5849" s="94" t="s">
        <v>15</v>
      </c>
      <c r="H5849" s="32" t="s">
        <v>25549</v>
      </c>
    </row>
    <row r="5850" spans="1:8" ht="17.25" customHeight="1">
      <c r="A5850" s="68" t="s">
        <v>29</v>
      </c>
      <c r="B5850" s="94" t="s">
        <v>9358</v>
      </c>
      <c r="C5850" s="94" t="s">
        <v>17180</v>
      </c>
      <c r="D5850" s="32" t="s">
        <v>19253</v>
      </c>
      <c r="E5850" s="107">
        <v>38.616666666666667</v>
      </c>
      <c r="F5850" s="27" t="s">
        <v>9</v>
      </c>
      <c r="G5850" s="94" t="s">
        <v>15</v>
      </c>
      <c r="H5850" s="32" t="s">
        <v>25550</v>
      </c>
    </row>
    <row r="5851" spans="1:8" ht="17.25" customHeight="1">
      <c r="A5851" s="68" t="s">
        <v>29</v>
      </c>
      <c r="B5851" s="94" t="s">
        <v>9358</v>
      </c>
      <c r="C5851" s="94" t="s">
        <v>17180</v>
      </c>
      <c r="D5851" s="32" t="s">
        <v>19254</v>
      </c>
      <c r="E5851" s="107">
        <v>40.616666666666667</v>
      </c>
      <c r="F5851" s="27" t="s">
        <v>9</v>
      </c>
      <c r="G5851" s="94" t="s">
        <v>15</v>
      </c>
      <c r="H5851" s="32" t="s">
        <v>25551</v>
      </c>
    </row>
    <row r="5852" spans="1:8" ht="17.25" customHeight="1">
      <c r="A5852" s="68" t="s">
        <v>29</v>
      </c>
      <c r="B5852" s="94" t="s">
        <v>9358</v>
      </c>
      <c r="C5852" s="94" t="s">
        <v>17180</v>
      </c>
      <c r="D5852" s="32" t="s">
        <v>19255</v>
      </c>
      <c r="E5852" s="107">
        <v>40.700000000000003</v>
      </c>
      <c r="F5852" s="27" t="s">
        <v>9</v>
      </c>
      <c r="G5852" s="94" t="s">
        <v>15</v>
      </c>
      <c r="H5852" s="32" t="s">
        <v>25552</v>
      </c>
    </row>
    <row r="5853" spans="1:8" ht="17.25" customHeight="1">
      <c r="A5853" s="68" t="s">
        <v>29</v>
      </c>
      <c r="B5853" s="94" t="s">
        <v>9358</v>
      </c>
      <c r="C5853" s="94" t="s">
        <v>17180</v>
      </c>
      <c r="D5853" s="32" t="s">
        <v>19256</v>
      </c>
      <c r="E5853" s="107">
        <v>44.216666666666669</v>
      </c>
      <c r="F5853" s="27" t="s">
        <v>9</v>
      </c>
      <c r="G5853" s="94" t="s">
        <v>15</v>
      </c>
      <c r="H5853" s="32" t="s">
        <v>25553</v>
      </c>
    </row>
    <row r="5854" spans="1:8" ht="17.25" customHeight="1">
      <c r="A5854" s="68" t="s">
        <v>29</v>
      </c>
      <c r="B5854" s="94" t="s">
        <v>9358</v>
      </c>
      <c r="C5854" s="94" t="s">
        <v>17180</v>
      </c>
      <c r="D5854" s="32" t="s">
        <v>19257</v>
      </c>
      <c r="E5854" s="107">
        <v>38.483333333333334</v>
      </c>
      <c r="F5854" s="27" t="s">
        <v>9</v>
      </c>
      <c r="G5854" s="94" t="s">
        <v>15</v>
      </c>
      <c r="H5854" s="32" t="s">
        <v>25554</v>
      </c>
    </row>
    <row r="5855" spans="1:8" ht="17.25" customHeight="1">
      <c r="A5855" s="68" t="s">
        <v>29</v>
      </c>
      <c r="B5855" s="94" t="s">
        <v>9368</v>
      </c>
      <c r="C5855" s="94" t="s">
        <v>17181</v>
      </c>
      <c r="D5855" s="32" t="s">
        <v>19258</v>
      </c>
      <c r="E5855" s="107">
        <v>33.633333333333333</v>
      </c>
      <c r="F5855" s="27" t="s">
        <v>9</v>
      </c>
      <c r="G5855" s="94" t="s">
        <v>15</v>
      </c>
      <c r="H5855" s="32" t="s">
        <v>25555</v>
      </c>
    </row>
    <row r="5856" spans="1:8" ht="17.25" customHeight="1">
      <c r="A5856" s="68" t="s">
        <v>29</v>
      </c>
      <c r="B5856" s="94" t="s">
        <v>9368</v>
      </c>
      <c r="C5856" s="94" t="s">
        <v>17181</v>
      </c>
      <c r="D5856" s="32" t="s">
        <v>19259</v>
      </c>
      <c r="E5856" s="107">
        <v>30.6</v>
      </c>
      <c r="F5856" s="27" t="s">
        <v>9</v>
      </c>
      <c r="G5856" s="94" t="s">
        <v>15</v>
      </c>
      <c r="H5856" s="32" t="s">
        <v>25556</v>
      </c>
    </row>
    <row r="5857" spans="1:8" ht="17.25" customHeight="1">
      <c r="A5857" s="68" t="s">
        <v>29</v>
      </c>
      <c r="B5857" s="94" t="s">
        <v>9368</v>
      </c>
      <c r="C5857" s="94" t="s">
        <v>17181</v>
      </c>
      <c r="D5857" s="32" t="s">
        <v>19260</v>
      </c>
      <c r="E5857" s="107">
        <v>32.43333333333333</v>
      </c>
      <c r="F5857" s="27" t="s">
        <v>9</v>
      </c>
      <c r="G5857" s="94" t="s">
        <v>15</v>
      </c>
      <c r="H5857" s="32" t="s">
        <v>25557</v>
      </c>
    </row>
    <row r="5858" spans="1:8" ht="17.25" customHeight="1">
      <c r="A5858" s="68" t="s">
        <v>29</v>
      </c>
      <c r="B5858" s="94" t="s">
        <v>9368</v>
      </c>
      <c r="C5858" s="94" t="s">
        <v>17181</v>
      </c>
      <c r="D5858" s="32" t="s">
        <v>19261</v>
      </c>
      <c r="E5858" s="107">
        <v>34.083333333333336</v>
      </c>
      <c r="F5858" s="27" t="s">
        <v>9</v>
      </c>
      <c r="G5858" s="94" t="s">
        <v>15</v>
      </c>
      <c r="H5858" s="32" t="s">
        <v>25558</v>
      </c>
    </row>
    <row r="5859" spans="1:8" ht="17.25" customHeight="1">
      <c r="A5859" s="68" t="s">
        <v>29</v>
      </c>
      <c r="B5859" s="94" t="s">
        <v>9368</v>
      </c>
      <c r="C5859" s="94" t="s">
        <v>17181</v>
      </c>
      <c r="D5859" s="32" t="s">
        <v>19262</v>
      </c>
      <c r="E5859" s="107">
        <v>29</v>
      </c>
      <c r="F5859" s="27" t="s">
        <v>9</v>
      </c>
      <c r="G5859" s="94" t="s">
        <v>15</v>
      </c>
      <c r="H5859" s="32" t="s">
        <v>25559</v>
      </c>
    </row>
    <row r="5860" spans="1:8" ht="17.25" customHeight="1">
      <c r="A5860" s="68" t="s">
        <v>29</v>
      </c>
      <c r="B5860" s="94" t="s">
        <v>9368</v>
      </c>
      <c r="C5860" s="94" t="s">
        <v>17181</v>
      </c>
      <c r="D5860" s="32" t="s">
        <v>19263</v>
      </c>
      <c r="E5860" s="107">
        <v>31.8</v>
      </c>
      <c r="F5860" s="27" t="s">
        <v>9</v>
      </c>
      <c r="G5860" s="94" t="s">
        <v>15</v>
      </c>
      <c r="H5860" s="32" t="s">
        <v>25560</v>
      </c>
    </row>
    <row r="5861" spans="1:8" ht="17.25" customHeight="1">
      <c r="A5861" s="68" t="s">
        <v>29</v>
      </c>
      <c r="B5861" s="94" t="s">
        <v>9368</v>
      </c>
      <c r="C5861" s="94" t="s">
        <v>17181</v>
      </c>
      <c r="D5861" s="32" t="s">
        <v>19264</v>
      </c>
      <c r="E5861" s="107">
        <v>32.200000000000003</v>
      </c>
      <c r="F5861" s="27" t="s">
        <v>9</v>
      </c>
      <c r="G5861" s="94" t="s">
        <v>15</v>
      </c>
      <c r="H5861" s="32" t="s">
        <v>25561</v>
      </c>
    </row>
    <row r="5862" spans="1:8" ht="17.25" customHeight="1">
      <c r="A5862" s="68" t="s">
        <v>29</v>
      </c>
      <c r="B5862" s="94" t="s">
        <v>9368</v>
      </c>
      <c r="C5862" s="94" t="s">
        <v>17181</v>
      </c>
      <c r="D5862" s="32" t="s">
        <v>19265</v>
      </c>
      <c r="E5862" s="107">
        <v>30.3</v>
      </c>
      <c r="F5862" s="27" t="s">
        <v>9</v>
      </c>
      <c r="G5862" s="94" t="s">
        <v>15</v>
      </c>
      <c r="H5862" s="32" t="s">
        <v>25562</v>
      </c>
    </row>
    <row r="5863" spans="1:8" ht="17.25" customHeight="1">
      <c r="A5863" s="68" t="s">
        <v>29</v>
      </c>
      <c r="B5863" s="94" t="s">
        <v>9358</v>
      </c>
      <c r="C5863" s="94" t="s">
        <v>17182</v>
      </c>
      <c r="D5863" s="32" t="s">
        <v>19266</v>
      </c>
      <c r="E5863" s="107">
        <v>43.633333333333333</v>
      </c>
      <c r="F5863" s="27" t="s">
        <v>9</v>
      </c>
      <c r="G5863" s="94" t="s">
        <v>15</v>
      </c>
      <c r="H5863" s="32" t="s">
        <v>25563</v>
      </c>
    </row>
    <row r="5864" spans="1:8" ht="17.25" customHeight="1">
      <c r="A5864" s="68" t="s">
        <v>29</v>
      </c>
      <c r="B5864" s="94" t="s">
        <v>9358</v>
      </c>
      <c r="C5864" s="94" t="s">
        <v>17182</v>
      </c>
      <c r="D5864" s="32" t="s">
        <v>19267</v>
      </c>
      <c r="E5864" s="107">
        <v>45.2</v>
      </c>
      <c r="F5864" s="27" t="s">
        <v>9</v>
      </c>
      <c r="G5864" s="94" t="s">
        <v>15</v>
      </c>
      <c r="H5864" s="32" t="s">
        <v>25564</v>
      </c>
    </row>
    <row r="5865" spans="1:8" ht="17.25" customHeight="1">
      <c r="A5865" s="68" t="s">
        <v>29</v>
      </c>
      <c r="B5865" s="94" t="s">
        <v>9358</v>
      </c>
      <c r="C5865" s="94" t="s">
        <v>17182</v>
      </c>
      <c r="D5865" s="32" t="s">
        <v>19268</v>
      </c>
      <c r="E5865" s="107">
        <v>42.05</v>
      </c>
      <c r="F5865" s="27" t="s">
        <v>9</v>
      </c>
      <c r="G5865" s="94" t="s">
        <v>15</v>
      </c>
      <c r="H5865" s="32" t="s">
        <v>25565</v>
      </c>
    </row>
    <row r="5866" spans="1:8" ht="17.25" customHeight="1">
      <c r="A5866" s="68" t="s">
        <v>29</v>
      </c>
      <c r="B5866" s="94" t="s">
        <v>9358</v>
      </c>
      <c r="C5866" s="94" t="s">
        <v>17182</v>
      </c>
      <c r="D5866" s="32" t="s">
        <v>19269</v>
      </c>
      <c r="E5866" s="107">
        <v>42.083333333333336</v>
      </c>
      <c r="F5866" s="27" t="s">
        <v>9</v>
      </c>
      <c r="G5866" s="94" t="s">
        <v>15</v>
      </c>
      <c r="H5866" s="32" t="s">
        <v>25566</v>
      </c>
    </row>
    <row r="5867" spans="1:8" ht="17.25" customHeight="1">
      <c r="A5867" s="68" t="s">
        <v>29</v>
      </c>
      <c r="B5867" s="94" t="s">
        <v>9358</v>
      </c>
      <c r="C5867" s="94" t="s">
        <v>17182</v>
      </c>
      <c r="D5867" s="32" t="s">
        <v>19270</v>
      </c>
      <c r="E5867" s="107">
        <v>43.56666666666667</v>
      </c>
      <c r="F5867" s="27" t="s">
        <v>9</v>
      </c>
      <c r="G5867" s="94" t="s">
        <v>15</v>
      </c>
      <c r="H5867" s="32" t="s">
        <v>25567</v>
      </c>
    </row>
    <row r="5868" spans="1:8" ht="17.25" customHeight="1">
      <c r="A5868" s="68" t="s">
        <v>29</v>
      </c>
      <c r="B5868" s="94" t="s">
        <v>9358</v>
      </c>
      <c r="C5868" s="94" t="s">
        <v>17182</v>
      </c>
      <c r="D5868" s="32" t="s">
        <v>19271</v>
      </c>
      <c r="E5868" s="107">
        <v>42.2</v>
      </c>
      <c r="F5868" s="27" t="s">
        <v>9</v>
      </c>
      <c r="G5868" s="94" t="s">
        <v>15</v>
      </c>
      <c r="H5868" s="32" t="s">
        <v>25568</v>
      </c>
    </row>
    <row r="5869" spans="1:8" ht="17.25" customHeight="1">
      <c r="A5869" s="68" t="s">
        <v>29</v>
      </c>
      <c r="B5869" s="94" t="s">
        <v>9358</v>
      </c>
      <c r="C5869" s="94" t="s">
        <v>17182</v>
      </c>
      <c r="D5869" s="32" t="s">
        <v>19272</v>
      </c>
      <c r="E5869" s="107">
        <v>44.3</v>
      </c>
      <c r="F5869" s="27" t="s">
        <v>9</v>
      </c>
      <c r="G5869" s="94" t="s">
        <v>15</v>
      </c>
      <c r="H5869" s="32" t="s">
        <v>25569</v>
      </c>
    </row>
    <row r="5870" spans="1:8" ht="17.25" customHeight="1">
      <c r="A5870" s="68" t="s">
        <v>29</v>
      </c>
      <c r="B5870" s="94" t="s">
        <v>9358</v>
      </c>
      <c r="C5870" s="94" t="s">
        <v>17182</v>
      </c>
      <c r="D5870" s="32" t="s">
        <v>19273</v>
      </c>
      <c r="E5870" s="107">
        <v>37.5</v>
      </c>
      <c r="F5870" s="27" t="s">
        <v>9</v>
      </c>
      <c r="G5870" s="94" t="s">
        <v>15</v>
      </c>
      <c r="H5870" s="32" t="s">
        <v>25570</v>
      </c>
    </row>
    <row r="5871" spans="1:8" ht="17.25" customHeight="1">
      <c r="A5871" s="68" t="s">
        <v>22</v>
      </c>
      <c r="B5871" s="94" t="s">
        <v>9357</v>
      </c>
      <c r="C5871" s="94" t="s">
        <v>17183</v>
      </c>
      <c r="D5871" s="32" t="s">
        <v>19274</v>
      </c>
      <c r="E5871" s="107">
        <v>49.18333333333333</v>
      </c>
      <c r="F5871" s="27" t="s">
        <v>9</v>
      </c>
      <c r="G5871" s="94" t="s">
        <v>15</v>
      </c>
      <c r="H5871" s="32" t="s">
        <v>25571</v>
      </c>
    </row>
    <row r="5872" spans="1:8" ht="17.25" customHeight="1">
      <c r="A5872" s="68" t="s">
        <v>22</v>
      </c>
      <c r="B5872" s="94" t="s">
        <v>9357</v>
      </c>
      <c r="C5872" s="94" t="s">
        <v>17183</v>
      </c>
      <c r="D5872" s="32" t="s">
        <v>19275</v>
      </c>
      <c r="E5872" s="107">
        <v>48.716666666666669</v>
      </c>
      <c r="F5872" s="27" t="s">
        <v>9</v>
      </c>
      <c r="G5872" s="94" t="s">
        <v>15</v>
      </c>
      <c r="H5872" s="32" t="s">
        <v>25572</v>
      </c>
    </row>
    <row r="5873" spans="1:8" ht="17.25" customHeight="1">
      <c r="A5873" s="68" t="s">
        <v>22</v>
      </c>
      <c r="B5873" s="94" t="s">
        <v>9357</v>
      </c>
      <c r="C5873" s="94" t="s">
        <v>17183</v>
      </c>
      <c r="D5873" s="32" t="s">
        <v>19276</v>
      </c>
      <c r="E5873" s="107">
        <v>50.4</v>
      </c>
      <c r="F5873" s="27" t="s">
        <v>9</v>
      </c>
      <c r="G5873" s="94" t="s">
        <v>15</v>
      </c>
      <c r="H5873" s="32" t="s">
        <v>25573</v>
      </c>
    </row>
    <row r="5874" spans="1:8" ht="17.25" customHeight="1">
      <c r="A5874" s="68" t="s">
        <v>22</v>
      </c>
      <c r="B5874" s="94" t="s">
        <v>9357</v>
      </c>
      <c r="C5874" s="94" t="s">
        <v>17183</v>
      </c>
      <c r="D5874" s="32" t="s">
        <v>19277</v>
      </c>
      <c r="E5874" s="107">
        <v>48.783333333333331</v>
      </c>
      <c r="F5874" s="27" t="s">
        <v>9</v>
      </c>
      <c r="G5874" s="94" t="s">
        <v>15</v>
      </c>
      <c r="H5874" s="32" t="s">
        <v>25574</v>
      </c>
    </row>
    <row r="5875" spans="1:8" ht="17.25" customHeight="1">
      <c r="A5875" s="68" t="s">
        <v>22</v>
      </c>
      <c r="B5875" s="94" t="s">
        <v>9357</v>
      </c>
      <c r="C5875" s="94" t="s">
        <v>17183</v>
      </c>
      <c r="D5875" s="32" t="s">
        <v>19278</v>
      </c>
      <c r="E5875" s="107">
        <v>47.43333333333333</v>
      </c>
      <c r="F5875" s="27" t="s">
        <v>9</v>
      </c>
      <c r="G5875" s="94" t="s">
        <v>15</v>
      </c>
      <c r="H5875" s="32" t="s">
        <v>25575</v>
      </c>
    </row>
    <row r="5876" spans="1:8" ht="17.25" customHeight="1">
      <c r="A5876" s="68" t="s">
        <v>22</v>
      </c>
      <c r="B5876" s="94" t="s">
        <v>9357</v>
      </c>
      <c r="C5876" s="94" t="s">
        <v>17183</v>
      </c>
      <c r="D5876" s="32" t="s">
        <v>19279</v>
      </c>
      <c r="E5876" s="107">
        <v>53.616666666666667</v>
      </c>
      <c r="F5876" s="27" t="s">
        <v>9</v>
      </c>
      <c r="G5876" s="94" t="s">
        <v>15</v>
      </c>
      <c r="H5876" s="32" t="s">
        <v>25576</v>
      </c>
    </row>
    <row r="5877" spans="1:8" ht="17.25" customHeight="1">
      <c r="A5877" s="68" t="s">
        <v>22</v>
      </c>
      <c r="B5877" s="94" t="s">
        <v>9357</v>
      </c>
      <c r="C5877" s="94" t="s">
        <v>17183</v>
      </c>
      <c r="D5877" s="32" t="s">
        <v>19280</v>
      </c>
      <c r="E5877" s="107">
        <v>53.516666666666666</v>
      </c>
      <c r="F5877" s="27" t="s">
        <v>9</v>
      </c>
      <c r="G5877" s="94" t="s">
        <v>15</v>
      </c>
      <c r="H5877" s="32" t="s">
        <v>25577</v>
      </c>
    </row>
    <row r="5878" spans="1:8" ht="17.25" customHeight="1">
      <c r="A5878" s="68" t="s">
        <v>22</v>
      </c>
      <c r="B5878" s="94" t="s">
        <v>9357</v>
      </c>
      <c r="C5878" s="94" t="s">
        <v>17183</v>
      </c>
      <c r="D5878" s="32" t="s">
        <v>19281</v>
      </c>
      <c r="E5878" s="107">
        <v>50.18333333333333</v>
      </c>
      <c r="F5878" s="27" t="s">
        <v>9</v>
      </c>
      <c r="G5878" s="94" t="s">
        <v>15</v>
      </c>
      <c r="H5878" s="32" t="s">
        <v>25578</v>
      </c>
    </row>
    <row r="5879" spans="1:8" ht="17.25" customHeight="1">
      <c r="A5879" s="68" t="s">
        <v>29</v>
      </c>
      <c r="B5879" s="94" t="s">
        <v>9358</v>
      </c>
      <c r="C5879" s="94" t="s">
        <v>17184</v>
      </c>
      <c r="D5879" s="32" t="s">
        <v>19282</v>
      </c>
      <c r="E5879" s="107">
        <v>50.81666666666667</v>
      </c>
      <c r="F5879" s="27" t="s">
        <v>9</v>
      </c>
      <c r="G5879" s="94" t="s">
        <v>15</v>
      </c>
      <c r="H5879" s="32" t="s">
        <v>25579</v>
      </c>
    </row>
    <row r="5880" spans="1:8" ht="17.25" customHeight="1">
      <c r="A5880" s="68" t="s">
        <v>29</v>
      </c>
      <c r="B5880" s="94" t="s">
        <v>9358</v>
      </c>
      <c r="C5880" s="94" t="s">
        <v>17184</v>
      </c>
      <c r="D5880" s="32" t="s">
        <v>19283</v>
      </c>
      <c r="E5880" s="107">
        <v>48.883333333333333</v>
      </c>
      <c r="F5880" s="27" t="s">
        <v>9</v>
      </c>
      <c r="G5880" s="94" t="s">
        <v>15</v>
      </c>
      <c r="H5880" s="32" t="s">
        <v>25580</v>
      </c>
    </row>
    <row r="5881" spans="1:8" ht="17.25" customHeight="1">
      <c r="A5881" s="68" t="s">
        <v>29</v>
      </c>
      <c r="B5881" s="94" t="s">
        <v>9358</v>
      </c>
      <c r="C5881" s="94" t="s">
        <v>17184</v>
      </c>
      <c r="D5881" s="32" t="s">
        <v>19284</v>
      </c>
      <c r="E5881" s="107">
        <v>39.06666666666667</v>
      </c>
      <c r="F5881" s="27" t="s">
        <v>9</v>
      </c>
      <c r="G5881" s="94" t="s">
        <v>15</v>
      </c>
      <c r="H5881" s="32" t="s">
        <v>25581</v>
      </c>
    </row>
    <row r="5882" spans="1:8" ht="17.25" customHeight="1">
      <c r="A5882" s="68" t="s">
        <v>29</v>
      </c>
      <c r="B5882" s="94" t="s">
        <v>9358</v>
      </c>
      <c r="C5882" s="94" t="s">
        <v>17184</v>
      </c>
      <c r="D5882" s="32" t="s">
        <v>19285</v>
      </c>
      <c r="E5882" s="107">
        <v>41.9</v>
      </c>
      <c r="F5882" s="27" t="s">
        <v>9</v>
      </c>
      <c r="G5882" s="94" t="s">
        <v>15</v>
      </c>
      <c r="H5882" s="32" t="s">
        <v>25582</v>
      </c>
    </row>
    <row r="5883" spans="1:8" ht="17.25" customHeight="1">
      <c r="A5883" s="68" t="s">
        <v>29</v>
      </c>
      <c r="B5883" s="94" t="s">
        <v>9358</v>
      </c>
      <c r="C5883" s="94" t="s">
        <v>17184</v>
      </c>
      <c r="D5883" s="32" t="s">
        <v>19286</v>
      </c>
      <c r="E5883" s="107">
        <v>50.866666666666667</v>
      </c>
      <c r="F5883" s="27" t="s">
        <v>9</v>
      </c>
      <c r="G5883" s="94" t="s">
        <v>15</v>
      </c>
      <c r="H5883" s="32" t="s">
        <v>25583</v>
      </c>
    </row>
    <row r="5884" spans="1:8" ht="17.25" customHeight="1">
      <c r="A5884" s="68" t="s">
        <v>29</v>
      </c>
      <c r="B5884" s="94" t="s">
        <v>9358</v>
      </c>
      <c r="C5884" s="94" t="s">
        <v>17184</v>
      </c>
      <c r="D5884" s="32" t="s">
        <v>19287</v>
      </c>
      <c r="E5884" s="107">
        <v>62.65</v>
      </c>
      <c r="F5884" s="27" t="s">
        <v>9</v>
      </c>
      <c r="G5884" s="94" t="s">
        <v>15</v>
      </c>
      <c r="H5884" s="32" t="s">
        <v>25584</v>
      </c>
    </row>
    <row r="5885" spans="1:8" ht="17.25" customHeight="1">
      <c r="A5885" s="68" t="s">
        <v>29</v>
      </c>
      <c r="B5885" s="94" t="s">
        <v>9358</v>
      </c>
      <c r="C5885" s="94" t="s">
        <v>17184</v>
      </c>
      <c r="D5885" s="32" t="s">
        <v>19288</v>
      </c>
      <c r="E5885" s="107">
        <v>75.333333333333329</v>
      </c>
      <c r="F5885" s="27" t="s">
        <v>9</v>
      </c>
      <c r="G5885" s="94" t="s">
        <v>15</v>
      </c>
      <c r="H5885" s="32" t="s">
        <v>25585</v>
      </c>
    </row>
    <row r="5886" spans="1:8" ht="17.25" customHeight="1">
      <c r="A5886" s="68" t="s">
        <v>29</v>
      </c>
      <c r="B5886" s="94" t="s">
        <v>9358</v>
      </c>
      <c r="C5886" s="94" t="s">
        <v>17184</v>
      </c>
      <c r="D5886" s="32" t="s">
        <v>19289</v>
      </c>
      <c r="E5886" s="107">
        <v>48.633333333333333</v>
      </c>
      <c r="F5886" s="27" t="s">
        <v>9</v>
      </c>
      <c r="G5886" s="94" t="s">
        <v>15</v>
      </c>
      <c r="H5886" s="32" t="s">
        <v>25586</v>
      </c>
    </row>
    <row r="5887" spans="1:8" ht="17.25" customHeight="1">
      <c r="A5887" s="68" t="s">
        <v>29</v>
      </c>
      <c r="B5887" s="94" t="s">
        <v>9358</v>
      </c>
      <c r="C5887" s="94" t="s">
        <v>17185</v>
      </c>
      <c r="D5887" s="32" t="s">
        <v>19290</v>
      </c>
      <c r="E5887" s="107">
        <v>48.85</v>
      </c>
      <c r="F5887" s="27" t="s">
        <v>9</v>
      </c>
      <c r="G5887" s="94" t="s">
        <v>15</v>
      </c>
      <c r="H5887" s="32" t="s">
        <v>25587</v>
      </c>
    </row>
    <row r="5888" spans="1:8" ht="17.25" customHeight="1">
      <c r="A5888" s="68" t="s">
        <v>29</v>
      </c>
      <c r="B5888" s="94" t="s">
        <v>9358</v>
      </c>
      <c r="C5888" s="94" t="s">
        <v>17185</v>
      </c>
      <c r="D5888" s="32" t="s">
        <v>19291</v>
      </c>
      <c r="E5888" s="107">
        <v>55.1</v>
      </c>
      <c r="F5888" s="27" t="s">
        <v>9</v>
      </c>
      <c r="G5888" s="94" t="s">
        <v>15</v>
      </c>
      <c r="H5888" s="32" t="s">
        <v>25588</v>
      </c>
    </row>
    <row r="5889" spans="1:8" ht="17.25" customHeight="1">
      <c r="A5889" s="68" t="s">
        <v>29</v>
      </c>
      <c r="B5889" s="94" t="s">
        <v>9358</v>
      </c>
      <c r="C5889" s="94" t="s">
        <v>17185</v>
      </c>
      <c r="D5889" s="32" t="s">
        <v>19292</v>
      </c>
      <c r="E5889" s="107">
        <v>53.7</v>
      </c>
      <c r="F5889" s="27" t="s">
        <v>9</v>
      </c>
      <c r="G5889" s="94" t="s">
        <v>15</v>
      </c>
      <c r="H5889" s="32" t="s">
        <v>25589</v>
      </c>
    </row>
    <row r="5890" spans="1:8" ht="17.25" customHeight="1">
      <c r="A5890" s="68" t="s">
        <v>29</v>
      </c>
      <c r="B5890" s="94" t="s">
        <v>9358</v>
      </c>
      <c r="C5890" s="94" t="s">
        <v>17185</v>
      </c>
      <c r="D5890" s="32" t="s">
        <v>19293</v>
      </c>
      <c r="E5890" s="107">
        <v>48.55</v>
      </c>
      <c r="F5890" s="27" t="s">
        <v>9</v>
      </c>
      <c r="G5890" s="94" t="s">
        <v>15</v>
      </c>
      <c r="H5890" s="32" t="s">
        <v>25590</v>
      </c>
    </row>
    <row r="5891" spans="1:8" ht="17.25" customHeight="1">
      <c r="A5891" s="68" t="s">
        <v>29</v>
      </c>
      <c r="B5891" s="94" t="s">
        <v>9358</v>
      </c>
      <c r="C5891" s="94" t="s">
        <v>17185</v>
      </c>
      <c r="D5891" s="32" t="s">
        <v>19294</v>
      </c>
      <c r="E5891" s="107">
        <v>35.333333333333336</v>
      </c>
      <c r="F5891" s="27" t="s">
        <v>9</v>
      </c>
      <c r="G5891" s="94" t="s">
        <v>15</v>
      </c>
      <c r="H5891" s="32" t="s">
        <v>25591</v>
      </c>
    </row>
    <row r="5892" spans="1:8" ht="17.25" customHeight="1">
      <c r="A5892" s="68" t="s">
        <v>29</v>
      </c>
      <c r="B5892" s="94" t="s">
        <v>9358</v>
      </c>
      <c r="C5892" s="94" t="s">
        <v>17185</v>
      </c>
      <c r="D5892" s="32" t="s">
        <v>19295</v>
      </c>
      <c r="E5892" s="107">
        <v>39.25</v>
      </c>
      <c r="F5892" s="27" t="s">
        <v>9</v>
      </c>
      <c r="G5892" s="94" t="s">
        <v>15</v>
      </c>
      <c r="H5892" s="32" t="s">
        <v>25592</v>
      </c>
    </row>
    <row r="5893" spans="1:8" ht="17.25" customHeight="1">
      <c r="A5893" s="68" t="s">
        <v>29</v>
      </c>
      <c r="B5893" s="94" t="s">
        <v>9358</v>
      </c>
      <c r="C5893" s="94" t="s">
        <v>17185</v>
      </c>
      <c r="D5893" s="32" t="s">
        <v>19296</v>
      </c>
      <c r="E5893" s="107">
        <v>49.216666666666669</v>
      </c>
      <c r="F5893" s="27" t="s">
        <v>9</v>
      </c>
      <c r="G5893" s="94" t="s">
        <v>15</v>
      </c>
      <c r="H5893" s="32" t="s">
        <v>25593</v>
      </c>
    </row>
    <row r="5894" spans="1:8" ht="17.25" customHeight="1">
      <c r="A5894" s="68" t="s">
        <v>29</v>
      </c>
      <c r="B5894" s="94" t="s">
        <v>9358</v>
      </c>
      <c r="C5894" s="94" t="s">
        <v>17185</v>
      </c>
      <c r="D5894" s="32" t="s">
        <v>19297</v>
      </c>
      <c r="E5894" s="107">
        <v>52.1</v>
      </c>
      <c r="F5894" s="27" t="s">
        <v>9</v>
      </c>
      <c r="G5894" s="94" t="s">
        <v>15</v>
      </c>
      <c r="H5894" s="32" t="s">
        <v>25594</v>
      </c>
    </row>
    <row r="5895" spans="1:8" ht="17.25" customHeight="1">
      <c r="A5895" s="68" t="s">
        <v>22</v>
      </c>
      <c r="B5895" s="94" t="s">
        <v>9357</v>
      </c>
      <c r="C5895" s="94" t="s">
        <v>17186</v>
      </c>
      <c r="D5895" s="32" t="s">
        <v>19298</v>
      </c>
      <c r="E5895" s="107">
        <v>44.033333333333331</v>
      </c>
      <c r="F5895" s="27" t="s">
        <v>9</v>
      </c>
      <c r="G5895" s="94" t="s">
        <v>15</v>
      </c>
      <c r="H5895" s="32" t="s">
        <v>25595</v>
      </c>
    </row>
    <row r="5896" spans="1:8" ht="17.25" customHeight="1">
      <c r="A5896" s="68" t="s">
        <v>22</v>
      </c>
      <c r="B5896" s="94" t="s">
        <v>9357</v>
      </c>
      <c r="C5896" s="94" t="s">
        <v>17186</v>
      </c>
      <c r="D5896" s="32" t="s">
        <v>19299</v>
      </c>
      <c r="E5896" s="107">
        <v>60.483333333333334</v>
      </c>
      <c r="F5896" s="27" t="s">
        <v>9</v>
      </c>
      <c r="G5896" s="94" t="s">
        <v>15</v>
      </c>
      <c r="H5896" s="32" t="s">
        <v>25596</v>
      </c>
    </row>
    <row r="5897" spans="1:8" ht="17.25" customHeight="1">
      <c r="A5897" s="68" t="s">
        <v>22</v>
      </c>
      <c r="B5897" s="94" t="s">
        <v>9357</v>
      </c>
      <c r="C5897" s="94" t="s">
        <v>17186</v>
      </c>
      <c r="D5897" s="32" t="s">
        <v>19300</v>
      </c>
      <c r="E5897" s="107">
        <v>57.43333333333333</v>
      </c>
      <c r="F5897" s="27" t="s">
        <v>9</v>
      </c>
      <c r="G5897" s="94" t="s">
        <v>15</v>
      </c>
      <c r="H5897" s="32" t="s">
        <v>25597</v>
      </c>
    </row>
    <row r="5898" spans="1:8" ht="17.25" customHeight="1">
      <c r="A5898" s="68" t="s">
        <v>22</v>
      </c>
      <c r="B5898" s="94" t="s">
        <v>9357</v>
      </c>
      <c r="C5898" s="94" t="s">
        <v>17186</v>
      </c>
      <c r="D5898" s="32" t="s">
        <v>19301</v>
      </c>
      <c r="E5898" s="107">
        <v>41.93333333333333</v>
      </c>
      <c r="F5898" s="27" t="s">
        <v>9</v>
      </c>
      <c r="G5898" s="94" t="s">
        <v>15</v>
      </c>
      <c r="H5898" s="32" t="s">
        <v>25598</v>
      </c>
    </row>
    <row r="5899" spans="1:8" ht="17.25" customHeight="1">
      <c r="A5899" s="68" t="s">
        <v>22</v>
      </c>
      <c r="B5899" s="94" t="s">
        <v>9357</v>
      </c>
      <c r="C5899" s="94" t="s">
        <v>17186</v>
      </c>
      <c r="D5899" s="32" t="s">
        <v>19302</v>
      </c>
      <c r="E5899" s="107">
        <v>56.68333333333333</v>
      </c>
      <c r="F5899" s="27" t="s">
        <v>9</v>
      </c>
      <c r="G5899" s="94" t="s">
        <v>15</v>
      </c>
      <c r="H5899" s="32" t="s">
        <v>25599</v>
      </c>
    </row>
    <row r="5900" spans="1:8" ht="17.25" customHeight="1">
      <c r="A5900" s="68" t="s">
        <v>22</v>
      </c>
      <c r="B5900" s="94" t="s">
        <v>9357</v>
      </c>
      <c r="C5900" s="94" t="s">
        <v>17186</v>
      </c>
      <c r="D5900" s="32" t="s">
        <v>19303</v>
      </c>
      <c r="E5900" s="107">
        <v>45.516666666666666</v>
      </c>
      <c r="F5900" s="27" t="s">
        <v>9</v>
      </c>
      <c r="G5900" s="94" t="s">
        <v>15</v>
      </c>
      <c r="H5900" s="32" t="s">
        <v>25600</v>
      </c>
    </row>
    <row r="5901" spans="1:8" ht="17.25" customHeight="1">
      <c r="A5901" s="68" t="s">
        <v>22</v>
      </c>
      <c r="B5901" s="94" t="s">
        <v>9357</v>
      </c>
      <c r="C5901" s="94" t="s">
        <v>17186</v>
      </c>
      <c r="D5901" s="32" t="s">
        <v>19304</v>
      </c>
      <c r="E5901" s="107">
        <v>55.033333333333331</v>
      </c>
      <c r="F5901" s="27" t="s">
        <v>9</v>
      </c>
      <c r="G5901" s="94" t="s">
        <v>15</v>
      </c>
      <c r="H5901" s="32" t="s">
        <v>25601</v>
      </c>
    </row>
    <row r="5902" spans="1:8" ht="17.25" customHeight="1">
      <c r="A5902" s="68" t="s">
        <v>22</v>
      </c>
      <c r="B5902" s="94" t="s">
        <v>9357</v>
      </c>
      <c r="C5902" s="94" t="s">
        <v>17186</v>
      </c>
      <c r="D5902" s="32" t="s">
        <v>19305</v>
      </c>
      <c r="E5902" s="107">
        <v>48.93333333333333</v>
      </c>
      <c r="F5902" s="27" t="s">
        <v>9</v>
      </c>
      <c r="G5902" s="94" t="s">
        <v>15</v>
      </c>
      <c r="H5902" s="32" t="s">
        <v>25602</v>
      </c>
    </row>
    <row r="5903" spans="1:8" ht="17.25" customHeight="1">
      <c r="A5903" s="68" t="s">
        <v>29</v>
      </c>
      <c r="B5903" s="94" t="s">
        <v>9368</v>
      </c>
      <c r="C5903" s="94" t="s">
        <v>17187</v>
      </c>
      <c r="D5903" s="32" t="s">
        <v>19306</v>
      </c>
      <c r="E5903" s="107">
        <v>45.116666666666667</v>
      </c>
      <c r="F5903" s="27" t="s">
        <v>9</v>
      </c>
      <c r="G5903" s="94" t="s">
        <v>15</v>
      </c>
      <c r="H5903" s="32" t="s">
        <v>25603</v>
      </c>
    </row>
    <row r="5904" spans="1:8" ht="17.25" customHeight="1">
      <c r="A5904" s="68" t="s">
        <v>29</v>
      </c>
      <c r="B5904" s="94" t="s">
        <v>9368</v>
      </c>
      <c r="C5904" s="94" t="s">
        <v>17187</v>
      </c>
      <c r="D5904" s="32" t="s">
        <v>19307</v>
      </c>
      <c r="E5904" s="107">
        <v>45.75</v>
      </c>
      <c r="F5904" s="27" t="s">
        <v>9</v>
      </c>
      <c r="G5904" s="94" t="s">
        <v>15</v>
      </c>
      <c r="H5904" s="32" t="s">
        <v>25604</v>
      </c>
    </row>
    <row r="5905" spans="1:8" ht="17.25" customHeight="1">
      <c r="A5905" s="68" t="s">
        <v>29</v>
      </c>
      <c r="B5905" s="94" t="s">
        <v>9368</v>
      </c>
      <c r="C5905" s="94" t="s">
        <v>17187</v>
      </c>
      <c r="D5905" s="32" t="s">
        <v>19308</v>
      </c>
      <c r="E5905" s="107">
        <v>43.616666666666667</v>
      </c>
      <c r="F5905" s="27" t="s">
        <v>9</v>
      </c>
      <c r="G5905" s="94" t="s">
        <v>15</v>
      </c>
      <c r="H5905" s="32" t="s">
        <v>25605</v>
      </c>
    </row>
    <row r="5906" spans="1:8" ht="17.25" customHeight="1">
      <c r="A5906" s="68" t="s">
        <v>29</v>
      </c>
      <c r="B5906" s="94" t="s">
        <v>9368</v>
      </c>
      <c r="C5906" s="94" t="s">
        <v>17187</v>
      </c>
      <c r="D5906" s="32" t="s">
        <v>19309</v>
      </c>
      <c r="E5906" s="107">
        <v>38.85</v>
      </c>
      <c r="F5906" s="27" t="s">
        <v>9</v>
      </c>
      <c r="G5906" s="94" t="s">
        <v>15</v>
      </c>
      <c r="H5906" s="32" t="s">
        <v>25606</v>
      </c>
    </row>
    <row r="5907" spans="1:8" ht="17.25" customHeight="1">
      <c r="A5907" s="68" t="s">
        <v>29</v>
      </c>
      <c r="B5907" s="94" t="s">
        <v>9368</v>
      </c>
      <c r="C5907" s="94" t="s">
        <v>17187</v>
      </c>
      <c r="D5907" s="32" t="s">
        <v>19310</v>
      </c>
      <c r="E5907" s="107">
        <v>47.65</v>
      </c>
      <c r="F5907" s="27" t="s">
        <v>9</v>
      </c>
      <c r="G5907" s="94" t="s">
        <v>15</v>
      </c>
      <c r="H5907" s="32" t="s">
        <v>25607</v>
      </c>
    </row>
    <row r="5908" spans="1:8" ht="17.25" customHeight="1">
      <c r="A5908" s="68" t="s">
        <v>29</v>
      </c>
      <c r="B5908" s="94" t="s">
        <v>9368</v>
      </c>
      <c r="C5908" s="94" t="s">
        <v>17187</v>
      </c>
      <c r="D5908" s="32" t="s">
        <v>19311</v>
      </c>
      <c r="E5908" s="107">
        <v>45.733333333333334</v>
      </c>
      <c r="F5908" s="27" t="s">
        <v>9</v>
      </c>
      <c r="G5908" s="94" t="s">
        <v>15</v>
      </c>
      <c r="H5908" s="32" t="s">
        <v>25608</v>
      </c>
    </row>
    <row r="5909" spans="1:8" ht="17.25" customHeight="1">
      <c r="A5909" s="68" t="s">
        <v>29</v>
      </c>
      <c r="B5909" s="94" t="s">
        <v>9368</v>
      </c>
      <c r="C5909" s="94" t="s">
        <v>17187</v>
      </c>
      <c r="D5909" s="32" t="s">
        <v>19312</v>
      </c>
      <c r="E5909" s="107">
        <v>42.55</v>
      </c>
      <c r="F5909" s="27" t="s">
        <v>9</v>
      </c>
      <c r="G5909" s="94" t="s">
        <v>15</v>
      </c>
      <c r="H5909" s="32" t="s">
        <v>25609</v>
      </c>
    </row>
    <row r="5910" spans="1:8" ht="17.25" customHeight="1">
      <c r="A5910" s="68" t="s">
        <v>29</v>
      </c>
      <c r="B5910" s="94" t="s">
        <v>9368</v>
      </c>
      <c r="C5910" s="94" t="s">
        <v>17187</v>
      </c>
      <c r="D5910" s="32" t="s">
        <v>19313</v>
      </c>
      <c r="E5910" s="107">
        <v>43.533333333333331</v>
      </c>
      <c r="F5910" s="27" t="s">
        <v>9</v>
      </c>
      <c r="G5910" s="94" t="s">
        <v>15</v>
      </c>
      <c r="H5910" s="32" t="s">
        <v>25610</v>
      </c>
    </row>
    <row r="5911" spans="1:8" ht="17.25" customHeight="1">
      <c r="A5911" s="68" t="s">
        <v>13</v>
      </c>
      <c r="B5911" s="94" t="s">
        <v>9366</v>
      </c>
      <c r="C5911" s="94" t="s">
        <v>17188</v>
      </c>
      <c r="D5911" s="32" t="s">
        <v>19314</v>
      </c>
      <c r="E5911" s="107">
        <v>42.6</v>
      </c>
      <c r="F5911" s="27" t="s">
        <v>9</v>
      </c>
      <c r="G5911" s="94" t="s">
        <v>15</v>
      </c>
      <c r="H5911" s="32" t="s">
        <v>25611</v>
      </c>
    </row>
    <row r="5912" spans="1:8" ht="17.25" customHeight="1">
      <c r="A5912" s="68" t="s">
        <v>13</v>
      </c>
      <c r="B5912" s="94" t="s">
        <v>9366</v>
      </c>
      <c r="C5912" s="94" t="s">
        <v>17188</v>
      </c>
      <c r="D5912" s="32" t="s">
        <v>19315</v>
      </c>
      <c r="E5912" s="107">
        <v>42.616666666666667</v>
      </c>
      <c r="F5912" s="27" t="s">
        <v>9</v>
      </c>
      <c r="G5912" s="94" t="s">
        <v>15</v>
      </c>
      <c r="H5912" s="32" t="s">
        <v>25612</v>
      </c>
    </row>
    <row r="5913" spans="1:8" ht="17.25" customHeight="1">
      <c r="A5913" s="68" t="s">
        <v>13</v>
      </c>
      <c r="B5913" s="94" t="s">
        <v>9366</v>
      </c>
      <c r="C5913" s="94" t="s">
        <v>17188</v>
      </c>
      <c r="D5913" s="32" t="s">
        <v>19316</v>
      </c>
      <c r="E5913" s="107">
        <v>39.15</v>
      </c>
      <c r="F5913" s="27" t="s">
        <v>9</v>
      </c>
      <c r="G5913" s="94" t="s">
        <v>15</v>
      </c>
      <c r="H5913" s="32" t="s">
        <v>25613</v>
      </c>
    </row>
    <row r="5914" spans="1:8" ht="17.25" customHeight="1">
      <c r="A5914" s="68" t="s">
        <v>13</v>
      </c>
      <c r="B5914" s="94" t="s">
        <v>9366</v>
      </c>
      <c r="C5914" s="94" t="s">
        <v>17188</v>
      </c>
      <c r="D5914" s="32" t="s">
        <v>19317</v>
      </c>
      <c r="E5914" s="107">
        <v>50.883333333333333</v>
      </c>
      <c r="F5914" s="27" t="s">
        <v>9</v>
      </c>
      <c r="G5914" s="94" t="s">
        <v>15</v>
      </c>
      <c r="H5914" s="32" t="s">
        <v>25614</v>
      </c>
    </row>
    <row r="5915" spans="1:8" ht="17.25" customHeight="1">
      <c r="A5915" s="68" t="s">
        <v>13</v>
      </c>
      <c r="B5915" s="94" t="s">
        <v>9366</v>
      </c>
      <c r="C5915" s="94" t="s">
        <v>17188</v>
      </c>
      <c r="D5915" s="32" t="s">
        <v>19318</v>
      </c>
      <c r="E5915" s="107">
        <v>38.766666666666666</v>
      </c>
      <c r="F5915" s="27" t="s">
        <v>9</v>
      </c>
      <c r="G5915" s="94" t="s">
        <v>15</v>
      </c>
      <c r="H5915" s="32" t="s">
        <v>25615</v>
      </c>
    </row>
    <row r="5916" spans="1:8" ht="17.25" customHeight="1">
      <c r="A5916" s="68" t="s">
        <v>13</v>
      </c>
      <c r="B5916" s="94" t="s">
        <v>9366</v>
      </c>
      <c r="C5916" s="94" t="s">
        <v>17188</v>
      </c>
      <c r="D5916" s="32" t="s">
        <v>19319</v>
      </c>
      <c r="E5916" s="107">
        <v>46.8</v>
      </c>
      <c r="F5916" s="27" t="s">
        <v>9</v>
      </c>
      <c r="G5916" s="94" t="s">
        <v>15</v>
      </c>
      <c r="H5916" s="32" t="s">
        <v>25616</v>
      </c>
    </row>
    <row r="5917" spans="1:8" ht="17.25" customHeight="1">
      <c r="A5917" s="68" t="s">
        <v>13</v>
      </c>
      <c r="B5917" s="94" t="s">
        <v>9366</v>
      </c>
      <c r="C5917" s="94" t="s">
        <v>17188</v>
      </c>
      <c r="D5917" s="32" t="s">
        <v>19320</v>
      </c>
      <c r="E5917" s="107">
        <v>48.883333333333333</v>
      </c>
      <c r="F5917" s="27" t="s">
        <v>9</v>
      </c>
      <c r="G5917" s="94" t="s">
        <v>15</v>
      </c>
      <c r="H5917" s="32" t="s">
        <v>25617</v>
      </c>
    </row>
    <row r="5918" spans="1:8" ht="17.25" customHeight="1">
      <c r="A5918" s="68" t="s">
        <v>13</v>
      </c>
      <c r="B5918" s="94" t="s">
        <v>9366</v>
      </c>
      <c r="C5918" s="94" t="s">
        <v>17188</v>
      </c>
      <c r="D5918" s="32" t="s">
        <v>19321</v>
      </c>
      <c r="E5918" s="107">
        <v>42.116666666666667</v>
      </c>
      <c r="F5918" s="27" t="s">
        <v>9</v>
      </c>
      <c r="G5918" s="94" t="s">
        <v>15</v>
      </c>
      <c r="H5918" s="32" t="s">
        <v>25618</v>
      </c>
    </row>
    <row r="5919" spans="1:8" ht="17.25" customHeight="1">
      <c r="A5919" s="68" t="s">
        <v>13</v>
      </c>
      <c r="B5919" s="94" t="s">
        <v>9366</v>
      </c>
      <c r="C5919" s="94" t="s">
        <v>17189</v>
      </c>
      <c r="D5919" s="32" t="s">
        <v>19322</v>
      </c>
      <c r="E5919" s="107">
        <v>45.233333333333334</v>
      </c>
      <c r="F5919" s="27" t="s">
        <v>9</v>
      </c>
      <c r="G5919" s="94" t="s">
        <v>15</v>
      </c>
      <c r="H5919" s="32" t="s">
        <v>25619</v>
      </c>
    </row>
    <row r="5920" spans="1:8" ht="17.25" customHeight="1">
      <c r="A5920" s="68" t="s">
        <v>13</v>
      </c>
      <c r="B5920" s="94" t="s">
        <v>9366</v>
      </c>
      <c r="C5920" s="94" t="s">
        <v>17189</v>
      </c>
      <c r="D5920" s="32" t="s">
        <v>19323</v>
      </c>
      <c r="E5920" s="107">
        <v>43.9</v>
      </c>
      <c r="F5920" s="27" t="s">
        <v>9</v>
      </c>
      <c r="G5920" s="94" t="s">
        <v>15</v>
      </c>
      <c r="H5920" s="32" t="s">
        <v>25620</v>
      </c>
    </row>
    <row r="5921" spans="1:8" ht="17.25" customHeight="1">
      <c r="A5921" s="68" t="s">
        <v>13</v>
      </c>
      <c r="B5921" s="94" t="s">
        <v>9366</v>
      </c>
      <c r="C5921" s="94" t="s">
        <v>17189</v>
      </c>
      <c r="D5921" s="32" t="s">
        <v>19324</v>
      </c>
      <c r="E5921" s="107">
        <v>45.43333333333333</v>
      </c>
      <c r="F5921" s="27" t="s">
        <v>9</v>
      </c>
      <c r="G5921" s="94" t="s">
        <v>15</v>
      </c>
      <c r="H5921" s="32" t="s">
        <v>25621</v>
      </c>
    </row>
    <row r="5922" spans="1:8" ht="17.25" customHeight="1">
      <c r="A5922" s="68" t="s">
        <v>13</v>
      </c>
      <c r="B5922" s="94" t="s">
        <v>9366</v>
      </c>
      <c r="C5922" s="94" t="s">
        <v>17189</v>
      </c>
      <c r="D5922" s="32" t="s">
        <v>19325</v>
      </c>
      <c r="E5922" s="107">
        <v>48.583333333333336</v>
      </c>
      <c r="F5922" s="27" t="s">
        <v>9</v>
      </c>
      <c r="G5922" s="94" t="s">
        <v>15</v>
      </c>
      <c r="H5922" s="32" t="s">
        <v>25622</v>
      </c>
    </row>
    <row r="5923" spans="1:8" ht="17.25" customHeight="1">
      <c r="A5923" s="68" t="s">
        <v>13</v>
      </c>
      <c r="B5923" s="94" t="s">
        <v>9366</v>
      </c>
      <c r="C5923" s="94" t="s">
        <v>17189</v>
      </c>
      <c r="D5923" s="32" t="s">
        <v>19326</v>
      </c>
      <c r="E5923" s="107">
        <v>35.883333333333333</v>
      </c>
      <c r="F5923" s="27" t="s">
        <v>9</v>
      </c>
      <c r="G5923" s="94" t="s">
        <v>15</v>
      </c>
      <c r="H5923" s="32" t="s">
        <v>25623</v>
      </c>
    </row>
    <row r="5924" spans="1:8" ht="17.25" customHeight="1">
      <c r="A5924" s="68" t="s">
        <v>13</v>
      </c>
      <c r="B5924" s="94" t="s">
        <v>9366</v>
      </c>
      <c r="C5924" s="94" t="s">
        <v>17189</v>
      </c>
      <c r="D5924" s="32" t="s">
        <v>19327</v>
      </c>
      <c r="E5924" s="107">
        <v>49.18333333333333</v>
      </c>
      <c r="F5924" s="27" t="s">
        <v>9</v>
      </c>
      <c r="G5924" s="94" t="s">
        <v>15</v>
      </c>
      <c r="H5924" s="32" t="s">
        <v>25624</v>
      </c>
    </row>
    <row r="5925" spans="1:8" ht="17.25" customHeight="1">
      <c r="A5925" s="68" t="s">
        <v>13</v>
      </c>
      <c r="B5925" s="94" t="s">
        <v>9366</v>
      </c>
      <c r="C5925" s="94" t="s">
        <v>17189</v>
      </c>
      <c r="D5925" s="32" t="s">
        <v>19328</v>
      </c>
      <c r="E5925" s="107">
        <v>42.416666666666664</v>
      </c>
      <c r="F5925" s="27" t="s">
        <v>9</v>
      </c>
      <c r="G5925" s="94" t="s">
        <v>15</v>
      </c>
      <c r="H5925" s="32" t="s">
        <v>25625</v>
      </c>
    </row>
    <row r="5926" spans="1:8" ht="17.25" customHeight="1">
      <c r="A5926" s="68" t="s">
        <v>13</v>
      </c>
      <c r="B5926" s="94" t="s">
        <v>9366</v>
      </c>
      <c r="C5926" s="94" t="s">
        <v>17189</v>
      </c>
      <c r="D5926" s="32" t="s">
        <v>19329</v>
      </c>
      <c r="E5926" s="107">
        <v>45.15</v>
      </c>
      <c r="F5926" s="27" t="s">
        <v>9</v>
      </c>
      <c r="G5926" s="94" t="s">
        <v>15</v>
      </c>
      <c r="H5926" s="32" t="s">
        <v>25626</v>
      </c>
    </row>
    <row r="5927" spans="1:8" ht="17.25" customHeight="1">
      <c r="A5927" s="68" t="s">
        <v>13</v>
      </c>
      <c r="B5927" s="94" t="s">
        <v>9369</v>
      </c>
      <c r="C5927" s="94" t="s">
        <v>17190</v>
      </c>
      <c r="D5927" s="32" t="s">
        <v>19330</v>
      </c>
      <c r="E5927" s="107">
        <v>40.549999999999997</v>
      </c>
      <c r="F5927" s="27" t="s">
        <v>9</v>
      </c>
      <c r="G5927" s="94" t="s">
        <v>15</v>
      </c>
      <c r="H5927" s="32" t="s">
        <v>25627</v>
      </c>
    </row>
    <row r="5928" spans="1:8" ht="17.25" customHeight="1">
      <c r="A5928" s="68" t="s">
        <v>13</v>
      </c>
      <c r="B5928" s="94" t="s">
        <v>9369</v>
      </c>
      <c r="C5928" s="94" t="s">
        <v>17190</v>
      </c>
      <c r="D5928" s="32" t="s">
        <v>19331</v>
      </c>
      <c r="E5928" s="107">
        <v>40.56666666666667</v>
      </c>
      <c r="F5928" s="27" t="s">
        <v>9</v>
      </c>
      <c r="G5928" s="94" t="s">
        <v>15</v>
      </c>
      <c r="H5928" s="32" t="s">
        <v>25628</v>
      </c>
    </row>
    <row r="5929" spans="1:8" ht="17.25" customHeight="1">
      <c r="A5929" s="68" t="s">
        <v>13</v>
      </c>
      <c r="B5929" s="94" t="s">
        <v>9369</v>
      </c>
      <c r="C5929" s="94" t="s">
        <v>17190</v>
      </c>
      <c r="D5929" s="32" t="s">
        <v>19332</v>
      </c>
      <c r="E5929" s="107">
        <v>40.633333333333333</v>
      </c>
      <c r="F5929" s="27" t="s">
        <v>9</v>
      </c>
      <c r="G5929" s="94" t="s">
        <v>15</v>
      </c>
      <c r="H5929" s="32" t="s">
        <v>25629</v>
      </c>
    </row>
    <row r="5930" spans="1:8" ht="17.25" customHeight="1">
      <c r="A5930" s="68" t="s">
        <v>13</v>
      </c>
      <c r="B5930" s="94" t="s">
        <v>9369</v>
      </c>
      <c r="C5930" s="94" t="s">
        <v>17190</v>
      </c>
      <c r="D5930" s="32" t="s">
        <v>19333</v>
      </c>
      <c r="E5930" s="107">
        <v>43.516666666666666</v>
      </c>
      <c r="F5930" s="27" t="s">
        <v>9</v>
      </c>
      <c r="G5930" s="94" t="s">
        <v>15</v>
      </c>
      <c r="H5930" s="32" t="s">
        <v>25630</v>
      </c>
    </row>
    <row r="5931" spans="1:8" ht="17.25" customHeight="1">
      <c r="A5931" s="68" t="s">
        <v>13</v>
      </c>
      <c r="B5931" s="94" t="s">
        <v>9369</v>
      </c>
      <c r="C5931" s="94" t="s">
        <v>17190</v>
      </c>
      <c r="D5931" s="32" t="s">
        <v>19334</v>
      </c>
      <c r="E5931" s="107">
        <v>45.1</v>
      </c>
      <c r="F5931" s="27" t="s">
        <v>9</v>
      </c>
      <c r="G5931" s="94" t="s">
        <v>15</v>
      </c>
      <c r="H5931" s="32" t="s">
        <v>25631</v>
      </c>
    </row>
    <row r="5932" spans="1:8" ht="17.25" customHeight="1">
      <c r="A5932" s="68" t="s">
        <v>13</v>
      </c>
      <c r="B5932" s="94" t="s">
        <v>9369</v>
      </c>
      <c r="C5932" s="94" t="s">
        <v>17190</v>
      </c>
      <c r="D5932" s="32" t="s">
        <v>19335</v>
      </c>
      <c r="E5932" s="107">
        <v>41.833333333333336</v>
      </c>
      <c r="F5932" s="27" t="s">
        <v>9</v>
      </c>
      <c r="G5932" s="94" t="s">
        <v>15</v>
      </c>
      <c r="H5932" s="32" t="s">
        <v>25632</v>
      </c>
    </row>
    <row r="5933" spans="1:8" ht="17.25" customHeight="1">
      <c r="A5933" s="68" t="s">
        <v>13</v>
      </c>
      <c r="B5933" s="94" t="s">
        <v>9369</v>
      </c>
      <c r="C5933" s="94" t="s">
        <v>17190</v>
      </c>
      <c r="D5933" s="32" t="s">
        <v>19336</v>
      </c>
      <c r="E5933" s="107">
        <v>40.383333333333333</v>
      </c>
      <c r="F5933" s="27" t="s">
        <v>9</v>
      </c>
      <c r="G5933" s="94" t="s">
        <v>15</v>
      </c>
      <c r="H5933" s="32" t="s">
        <v>25633</v>
      </c>
    </row>
    <row r="5934" spans="1:8" ht="17.25" customHeight="1">
      <c r="A5934" s="68" t="s">
        <v>13</v>
      </c>
      <c r="B5934" s="94" t="s">
        <v>9369</v>
      </c>
      <c r="C5934" s="94" t="s">
        <v>17190</v>
      </c>
      <c r="D5934" s="32" t="s">
        <v>19337</v>
      </c>
      <c r="E5934" s="107">
        <v>42.016666666666666</v>
      </c>
      <c r="F5934" s="27" t="s">
        <v>9</v>
      </c>
      <c r="G5934" s="94" t="s">
        <v>15</v>
      </c>
      <c r="H5934" s="32" t="s">
        <v>25634</v>
      </c>
    </row>
    <row r="5935" spans="1:8" ht="17.25" customHeight="1">
      <c r="A5935" s="68" t="s">
        <v>29</v>
      </c>
      <c r="B5935" s="94" t="s">
        <v>9358</v>
      </c>
      <c r="C5935" s="94" t="s">
        <v>17191</v>
      </c>
      <c r="D5935" s="32" t="s">
        <v>19338</v>
      </c>
      <c r="E5935" s="107">
        <v>49.233333333333334</v>
      </c>
      <c r="F5935" s="27" t="s">
        <v>9</v>
      </c>
      <c r="G5935" s="94" t="s">
        <v>15</v>
      </c>
      <c r="H5935" s="32" t="s">
        <v>25635</v>
      </c>
    </row>
    <row r="5936" spans="1:8" ht="17.25" customHeight="1">
      <c r="A5936" s="68" t="s">
        <v>29</v>
      </c>
      <c r="B5936" s="94" t="s">
        <v>9358</v>
      </c>
      <c r="C5936" s="94" t="s">
        <v>17191</v>
      </c>
      <c r="D5936" s="32" t="s">
        <v>19339</v>
      </c>
      <c r="E5936" s="107">
        <v>40.950000000000003</v>
      </c>
      <c r="F5936" s="27" t="s">
        <v>9</v>
      </c>
      <c r="G5936" s="94" t="s">
        <v>15</v>
      </c>
      <c r="H5936" s="32" t="s">
        <v>25636</v>
      </c>
    </row>
    <row r="5937" spans="1:8" ht="17.25" customHeight="1">
      <c r="A5937" s="68" t="s">
        <v>29</v>
      </c>
      <c r="B5937" s="94" t="s">
        <v>9358</v>
      </c>
      <c r="C5937" s="94" t="s">
        <v>17191</v>
      </c>
      <c r="D5937" s="32" t="s">
        <v>19340</v>
      </c>
      <c r="E5937" s="107">
        <v>46.733333333333334</v>
      </c>
      <c r="F5937" s="27" t="s">
        <v>9</v>
      </c>
      <c r="G5937" s="94" t="s">
        <v>15</v>
      </c>
      <c r="H5937" s="32" t="s">
        <v>25637</v>
      </c>
    </row>
    <row r="5938" spans="1:8" ht="17.25" customHeight="1">
      <c r="A5938" s="68" t="s">
        <v>29</v>
      </c>
      <c r="B5938" s="94" t="s">
        <v>9358</v>
      </c>
      <c r="C5938" s="94" t="s">
        <v>17191</v>
      </c>
      <c r="D5938" s="32" t="s">
        <v>19341</v>
      </c>
      <c r="E5938" s="107">
        <v>45.783333333333331</v>
      </c>
      <c r="F5938" s="27" t="s">
        <v>9</v>
      </c>
      <c r="G5938" s="94" t="s">
        <v>15</v>
      </c>
      <c r="H5938" s="32" t="s">
        <v>25638</v>
      </c>
    </row>
    <row r="5939" spans="1:8" ht="17.25" customHeight="1">
      <c r="A5939" s="68" t="s">
        <v>29</v>
      </c>
      <c r="B5939" s="94" t="s">
        <v>9358</v>
      </c>
      <c r="C5939" s="94" t="s">
        <v>17191</v>
      </c>
      <c r="D5939" s="32" t="s">
        <v>19342</v>
      </c>
      <c r="E5939" s="107">
        <v>42.15</v>
      </c>
      <c r="F5939" s="27" t="s">
        <v>9</v>
      </c>
      <c r="G5939" s="94" t="s">
        <v>15</v>
      </c>
      <c r="H5939" s="32" t="s">
        <v>25639</v>
      </c>
    </row>
    <row r="5940" spans="1:8" ht="17.25" customHeight="1">
      <c r="A5940" s="68" t="s">
        <v>29</v>
      </c>
      <c r="B5940" s="94" t="s">
        <v>9358</v>
      </c>
      <c r="C5940" s="94" t="s">
        <v>17191</v>
      </c>
      <c r="D5940" s="32" t="s">
        <v>19343</v>
      </c>
      <c r="E5940" s="107">
        <v>50.75</v>
      </c>
      <c r="F5940" s="27" t="s">
        <v>9</v>
      </c>
      <c r="G5940" s="94" t="s">
        <v>15</v>
      </c>
      <c r="H5940" s="32" t="s">
        <v>25640</v>
      </c>
    </row>
    <row r="5941" spans="1:8" ht="17.25" customHeight="1">
      <c r="A5941" s="68" t="s">
        <v>29</v>
      </c>
      <c r="B5941" s="94" t="s">
        <v>9358</v>
      </c>
      <c r="C5941" s="94" t="s">
        <v>17191</v>
      </c>
      <c r="D5941" s="32" t="s">
        <v>19344</v>
      </c>
      <c r="E5941" s="107">
        <v>46.75</v>
      </c>
      <c r="F5941" s="27" t="s">
        <v>9</v>
      </c>
      <c r="G5941" s="94" t="s">
        <v>15</v>
      </c>
      <c r="H5941" s="32" t="s">
        <v>25641</v>
      </c>
    </row>
    <row r="5942" spans="1:8" ht="17.25" customHeight="1">
      <c r="A5942" s="68" t="s">
        <v>29</v>
      </c>
      <c r="B5942" s="94" t="s">
        <v>9358</v>
      </c>
      <c r="C5942" s="94" t="s">
        <v>17191</v>
      </c>
      <c r="D5942" s="32" t="s">
        <v>19345</v>
      </c>
      <c r="E5942" s="107">
        <v>52.56666666666667</v>
      </c>
      <c r="F5942" s="27" t="s">
        <v>9</v>
      </c>
      <c r="G5942" s="94" t="s">
        <v>15</v>
      </c>
      <c r="H5942" s="32" t="s">
        <v>25642</v>
      </c>
    </row>
    <row r="5943" spans="1:8" ht="17.25" customHeight="1">
      <c r="A5943" s="68" t="s">
        <v>13</v>
      </c>
      <c r="B5943" s="94" t="s">
        <v>9348</v>
      </c>
      <c r="C5943" s="94" t="s">
        <v>17192</v>
      </c>
      <c r="D5943" s="32" t="s">
        <v>19346</v>
      </c>
      <c r="E5943" s="107">
        <v>57.55</v>
      </c>
      <c r="F5943" s="27" t="s">
        <v>9</v>
      </c>
      <c r="G5943" s="94" t="s">
        <v>15</v>
      </c>
      <c r="H5943" s="32" t="s">
        <v>25643</v>
      </c>
    </row>
    <row r="5944" spans="1:8" ht="17.25" customHeight="1">
      <c r="A5944" s="68" t="s">
        <v>13</v>
      </c>
      <c r="B5944" s="94" t="s">
        <v>9348</v>
      </c>
      <c r="C5944" s="94" t="s">
        <v>17192</v>
      </c>
      <c r="D5944" s="32" t="s">
        <v>19347</v>
      </c>
      <c r="E5944" s="107">
        <v>50.8</v>
      </c>
      <c r="F5944" s="27" t="s">
        <v>9</v>
      </c>
      <c r="G5944" s="94" t="s">
        <v>15</v>
      </c>
      <c r="H5944" s="32" t="s">
        <v>25644</v>
      </c>
    </row>
    <row r="5945" spans="1:8" ht="17.25" customHeight="1">
      <c r="A5945" s="68" t="s">
        <v>13</v>
      </c>
      <c r="B5945" s="94" t="s">
        <v>9348</v>
      </c>
      <c r="C5945" s="94" t="s">
        <v>17192</v>
      </c>
      <c r="D5945" s="32" t="s">
        <v>19348</v>
      </c>
      <c r="E5945" s="107">
        <v>44.25</v>
      </c>
      <c r="F5945" s="27" t="s">
        <v>9</v>
      </c>
      <c r="G5945" s="94" t="s">
        <v>15</v>
      </c>
      <c r="H5945" s="32" t="s">
        <v>25645</v>
      </c>
    </row>
    <row r="5946" spans="1:8" ht="17.25" customHeight="1">
      <c r="A5946" s="68" t="s">
        <v>13</v>
      </c>
      <c r="B5946" s="94" t="s">
        <v>9348</v>
      </c>
      <c r="C5946" s="94" t="s">
        <v>17192</v>
      </c>
      <c r="D5946" s="32" t="s">
        <v>19349</v>
      </c>
      <c r="E5946" s="107">
        <v>45.95</v>
      </c>
      <c r="F5946" s="27" t="s">
        <v>9</v>
      </c>
      <c r="G5946" s="94" t="s">
        <v>15</v>
      </c>
      <c r="H5946" s="32" t="s">
        <v>25646</v>
      </c>
    </row>
    <row r="5947" spans="1:8" ht="17.25" customHeight="1">
      <c r="A5947" s="68" t="s">
        <v>13</v>
      </c>
      <c r="B5947" s="94" t="s">
        <v>9348</v>
      </c>
      <c r="C5947" s="94" t="s">
        <v>17192</v>
      </c>
      <c r="D5947" s="32" t="s">
        <v>19350</v>
      </c>
      <c r="E5947" s="107">
        <v>42.06666666666667</v>
      </c>
      <c r="F5947" s="27" t="s">
        <v>9</v>
      </c>
      <c r="G5947" s="94" t="s">
        <v>15</v>
      </c>
      <c r="H5947" s="32" t="s">
        <v>25647</v>
      </c>
    </row>
    <row r="5948" spans="1:8" ht="17.25" customHeight="1">
      <c r="A5948" s="68" t="s">
        <v>13</v>
      </c>
      <c r="B5948" s="94" t="s">
        <v>9348</v>
      </c>
      <c r="C5948" s="94" t="s">
        <v>17192</v>
      </c>
      <c r="D5948" s="32" t="s">
        <v>19351</v>
      </c>
      <c r="E5948" s="107">
        <v>40.966666666666669</v>
      </c>
      <c r="F5948" s="27" t="s">
        <v>9</v>
      </c>
      <c r="G5948" s="94" t="s">
        <v>15</v>
      </c>
      <c r="H5948" s="32" t="s">
        <v>25648</v>
      </c>
    </row>
    <row r="5949" spans="1:8" ht="17.25" customHeight="1">
      <c r="A5949" s="68" t="s">
        <v>13</v>
      </c>
      <c r="B5949" s="94" t="s">
        <v>9348</v>
      </c>
      <c r="C5949" s="94" t="s">
        <v>17192</v>
      </c>
      <c r="D5949" s="32" t="s">
        <v>19352</v>
      </c>
      <c r="E5949" s="107">
        <v>43.6</v>
      </c>
      <c r="F5949" s="27" t="s">
        <v>9</v>
      </c>
      <c r="G5949" s="94" t="s">
        <v>15</v>
      </c>
      <c r="H5949" s="32" t="s">
        <v>25649</v>
      </c>
    </row>
    <row r="5950" spans="1:8" ht="17.25" customHeight="1">
      <c r="A5950" s="68" t="s">
        <v>13</v>
      </c>
      <c r="B5950" s="94" t="s">
        <v>9348</v>
      </c>
      <c r="C5950" s="94" t="s">
        <v>17192</v>
      </c>
      <c r="D5950" s="32" t="s">
        <v>19353</v>
      </c>
      <c r="E5950" s="107">
        <v>42.65</v>
      </c>
      <c r="F5950" s="27" t="s">
        <v>9</v>
      </c>
      <c r="G5950" s="94" t="s">
        <v>15</v>
      </c>
      <c r="H5950" s="32" t="s">
        <v>25650</v>
      </c>
    </row>
    <row r="5951" spans="1:8" ht="17.25" customHeight="1">
      <c r="A5951" s="68" t="s">
        <v>22</v>
      </c>
      <c r="B5951" s="94" t="s">
        <v>9349</v>
      </c>
      <c r="C5951" s="94" t="s">
        <v>17193</v>
      </c>
      <c r="D5951" s="32" t="s">
        <v>19354</v>
      </c>
      <c r="E5951" s="107">
        <v>50.716666666666669</v>
      </c>
      <c r="F5951" s="27" t="s">
        <v>9</v>
      </c>
      <c r="G5951" s="94" t="s">
        <v>15</v>
      </c>
      <c r="H5951" s="32" t="s">
        <v>25651</v>
      </c>
    </row>
    <row r="5952" spans="1:8" ht="17.25" customHeight="1">
      <c r="A5952" s="68" t="s">
        <v>22</v>
      </c>
      <c r="B5952" s="94" t="s">
        <v>9349</v>
      </c>
      <c r="C5952" s="94" t="s">
        <v>17193</v>
      </c>
      <c r="D5952" s="32" t="s">
        <v>19355</v>
      </c>
      <c r="E5952" s="107">
        <v>53.383333333333333</v>
      </c>
      <c r="F5952" s="27" t="s">
        <v>9</v>
      </c>
      <c r="G5952" s="94" t="s">
        <v>15</v>
      </c>
      <c r="H5952" s="32" t="s">
        <v>25652</v>
      </c>
    </row>
    <row r="5953" spans="1:8" ht="17.25" customHeight="1">
      <c r="A5953" s="68" t="s">
        <v>22</v>
      </c>
      <c r="B5953" s="94" t="s">
        <v>9349</v>
      </c>
      <c r="C5953" s="94" t="s">
        <v>17193</v>
      </c>
      <c r="D5953" s="32" t="s">
        <v>19356</v>
      </c>
      <c r="E5953" s="107">
        <v>55.083333333333336</v>
      </c>
      <c r="F5953" s="27" t="s">
        <v>9</v>
      </c>
      <c r="G5953" s="94" t="s">
        <v>15</v>
      </c>
      <c r="H5953" s="32" t="s">
        <v>25653</v>
      </c>
    </row>
    <row r="5954" spans="1:8" ht="17.25" customHeight="1">
      <c r="A5954" s="68" t="s">
        <v>22</v>
      </c>
      <c r="B5954" s="94" t="s">
        <v>9349</v>
      </c>
      <c r="C5954" s="94" t="s">
        <v>17193</v>
      </c>
      <c r="D5954" s="32" t="s">
        <v>19357</v>
      </c>
      <c r="E5954" s="107">
        <v>89.166666666666671</v>
      </c>
      <c r="F5954" s="27" t="s">
        <v>9</v>
      </c>
      <c r="G5954" s="94" t="s">
        <v>15</v>
      </c>
      <c r="H5954" s="32" t="s">
        <v>25654</v>
      </c>
    </row>
    <row r="5955" spans="1:8" ht="17.25" customHeight="1">
      <c r="A5955" s="68" t="s">
        <v>22</v>
      </c>
      <c r="B5955" s="94" t="s">
        <v>9349</v>
      </c>
      <c r="C5955" s="94" t="s">
        <v>17193</v>
      </c>
      <c r="D5955" s="32" t="s">
        <v>19358</v>
      </c>
      <c r="E5955" s="107">
        <v>48.35</v>
      </c>
      <c r="F5955" s="27" t="s">
        <v>9</v>
      </c>
      <c r="G5955" s="94" t="s">
        <v>15</v>
      </c>
      <c r="H5955" s="32" t="s">
        <v>25655</v>
      </c>
    </row>
    <row r="5956" spans="1:8" ht="17.25" customHeight="1">
      <c r="A5956" s="68" t="s">
        <v>22</v>
      </c>
      <c r="B5956" s="94" t="s">
        <v>9349</v>
      </c>
      <c r="C5956" s="94" t="s">
        <v>17193</v>
      </c>
      <c r="D5956" s="32" t="s">
        <v>19359</v>
      </c>
      <c r="E5956" s="107">
        <v>47.116666666666667</v>
      </c>
      <c r="F5956" s="27" t="s">
        <v>9</v>
      </c>
      <c r="G5956" s="94" t="s">
        <v>15</v>
      </c>
      <c r="H5956" s="32" t="s">
        <v>25656</v>
      </c>
    </row>
    <row r="5957" spans="1:8" ht="17.25" customHeight="1">
      <c r="A5957" s="68" t="s">
        <v>22</v>
      </c>
      <c r="B5957" s="94" t="s">
        <v>9349</v>
      </c>
      <c r="C5957" s="94" t="s">
        <v>17193</v>
      </c>
      <c r="D5957" s="32" t="s">
        <v>19360</v>
      </c>
      <c r="E5957" s="107">
        <v>47.033333333333331</v>
      </c>
      <c r="F5957" s="27" t="s">
        <v>9</v>
      </c>
      <c r="G5957" s="94" t="s">
        <v>15</v>
      </c>
      <c r="H5957" s="32" t="s">
        <v>25657</v>
      </c>
    </row>
    <row r="5958" spans="1:8" ht="17.25" customHeight="1">
      <c r="A5958" s="68" t="s">
        <v>22</v>
      </c>
      <c r="B5958" s="94" t="s">
        <v>9349</v>
      </c>
      <c r="C5958" s="94" t="s">
        <v>17193</v>
      </c>
      <c r="D5958" s="32" t="s">
        <v>19361</v>
      </c>
      <c r="E5958" s="107">
        <v>45.266666666666666</v>
      </c>
      <c r="F5958" s="27" t="s">
        <v>9</v>
      </c>
      <c r="G5958" s="94" t="s">
        <v>15</v>
      </c>
      <c r="H5958" s="32" t="s">
        <v>25658</v>
      </c>
    </row>
    <row r="5959" spans="1:8" ht="17.25" customHeight="1">
      <c r="A5959" s="68" t="s">
        <v>29</v>
      </c>
      <c r="B5959" s="94" t="s">
        <v>9368</v>
      </c>
      <c r="C5959" s="94" t="s">
        <v>17194</v>
      </c>
      <c r="D5959" s="32" t="s">
        <v>19362</v>
      </c>
      <c r="E5959" s="107">
        <v>39.200000000000003</v>
      </c>
      <c r="F5959" s="27" t="s">
        <v>9</v>
      </c>
      <c r="G5959" s="94" t="s">
        <v>15</v>
      </c>
      <c r="H5959" s="32" t="s">
        <v>25659</v>
      </c>
    </row>
    <row r="5960" spans="1:8" ht="17.25" customHeight="1">
      <c r="A5960" s="68" t="s">
        <v>29</v>
      </c>
      <c r="B5960" s="94" t="s">
        <v>9368</v>
      </c>
      <c r="C5960" s="94" t="s">
        <v>17194</v>
      </c>
      <c r="D5960" s="32" t="s">
        <v>19363</v>
      </c>
      <c r="E5960" s="107">
        <v>40</v>
      </c>
      <c r="F5960" s="27" t="s">
        <v>9</v>
      </c>
      <c r="G5960" s="94" t="s">
        <v>15</v>
      </c>
      <c r="H5960" s="32" t="s">
        <v>25660</v>
      </c>
    </row>
    <row r="5961" spans="1:8" ht="17.25" customHeight="1">
      <c r="A5961" s="68" t="s">
        <v>29</v>
      </c>
      <c r="B5961" s="94" t="s">
        <v>9368</v>
      </c>
      <c r="C5961" s="94" t="s">
        <v>17194</v>
      </c>
      <c r="D5961" s="32" t="s">
        <v>19364</v>
      </c>
      <c r="E5961" s="107">
        <v>43.45</v>
      </c>
      <c r="F5961" s="27" t="s">
        <v>9</v>
      </c>
      <c r="G5961" s="94" t="s">
        <v>15</v>
      </c>
      <c r="H5961" s="32" t="s">
        <v>25661</v>
      </c>
    </row>
    <row r="5962" spans="1:8" ht="17.25" customHeight="1">
      <c r="A5962" s="68" t="s">
        <v>29</v>
      </c>
      <c r="B5962" s="94" t="s">
        <v>9368</v>
      </c>
      <c r="C5962" s="94" t="s">
        <v>17194</v>
      </c>
      <c r="D5962" s="32" t="s">
        <v>19365</v>
      </c>
      <c r="E5962" s="107">
        <v>52.266666666666666</v>
      </c>
      <c r="F5962" s="27" t="s">
        <v>9</v>
      </c>
      <c r="G5962" s="94" t="s">
        <v>15</v>
      </c>
      <c r="H5962" s="32" t="s">
        <v>25662</v>
      </c>
    </row>
    <row r="5963" spans="1:8" ht="17.25" customHeight="1">
      <c r="A5963" s="68" t="s">
        <v>29</v>
      </c>
      <c r="B5963" s="94" t="s">
        <v>9368</v>
      </c>
      <c r="C5963" s="94" t="s">
        <v>17194</v>
      </c>
      <c r="D5963" s="32" t="s">
        <v>19366</v>
      </c>
      <c r="E5963" s="107">
        <v>55.833333333333336</v>
      </c>
      <c r="F5963" s="27" t="s">
        <v>9</v>
      </c>
      <c r="G5963" s="94" t="s">
        <v>15</v>
      </c>
      <c r="H5963" s="32" t="s">
        <v>25663</v>
      </c>
    </row>
    <row r="5964" spans="1:8" ht="17.25" customHeight="1">
      <c r="A5964" s="68" t="s">
        <v>29</v>
      </c>
      <c r="B5964" s="94" t="s">
        <v>9368</v>
      </c>
      <c r="C5964" s="94" t="s">
        <v>17194</v>
      </c>
      <c r="D5964" s="32" t="s">
        <v>19367</v>
      </c>
      <c r="E5964" s="107">
        <v>50.166666666666664</v>
      </c>
      <c r="F5964" s="27" t="s">
        <v>9</v>
      </c>
      <c r="G5964" s="94" t="s">
        <v>15</v>
      </c>
      <c r="H5964" s="32" t="s">
        <v>25664</v>
      </c>
    </row>
    <row r="5965" spans="1:8" ht="17.25" customHeight="1">
      <c r="A5965" s="68" t="s">
        <v>29</v>
      </c>
      <c r="B5965" s="94" t="s">
        <v>9368</v>
      </c>
      <c r="C5965" s="94" t="s">
        <v>17194</v>
      </c>
      <c r="D5965" s="32" t="s">
        <v>19368</v>
      </c>
      <c r="E5965" s="107">
        <v>48.483333333333334</v>
      </c>
      <c r="F5965" s="27" t="s">
        <v>9</v>
      </c>
      <c r="G5965" s="94" t="s">
        <v>15</v>
      </c>
      <c r="H5965" s="32" t="s">
        <v>25665</v>
      </c>
    </row>
    <row r="5966" spans="1:8" ht="17.25" customHeight="1">
      <c r="A5966" s="68" t="s">
        <v>29</v>
      </c>
      <c r="B5966" s="94" t="s">
        <v>9368</v>
      </c>
      <c r="C5966" s="94" t="s">
        <v>17194</v>
      </c>
      <c r="D5966" s="32" t="s">
        <v>19369</v>
      </c>
      <c r="E5966" s="107">
        <v>35.466666666666669</v>
      </c>
      <c r="F5966" s="27" t="s">
        <v>9</v>
      </c>
      <c r="G5966" s="94" t="s">
        <v>15</v>
      </c>
      <c r="H5966" s="32" t="s">
        <v>25666</v>
      </c>
    </row>
    <row r="5967" spans="1:8" ht="17.25" customHeight="1">
      <c r="A5967" s="68" t="s">
        <v>29</v>
      </c>
      <c r="B5967" s="94" t="s">
        <v>9358</v>
      </c>
      <c r="C5967" s="94" t="s">
        <v>17195</v>
      </c>
      <c r="D5967" s="32" t="s">
        <v>19370</v>
      </c>
      <c r="E5967" s="107">
        <v>40.333333333333336</v>
      </c>
      <c r="F5967" s="27" t="s">
        <v>9</v>
      </c>
      <c r="G5967" s="94" t="s">
        <v>15</v>
      </c>
      <c r="H5967" s="32" t="s">
        <v>25667</v>
      </c>
    </row>
    <row r="5968" spans="1:8" ht="17.25" customHeight="1">
      <c r="A5968" s="68" t="s">
        <v>29</v>
      </c>
      <c r="B5968" s="94" t="s">
        <v>9358</v>
      </c>
      <c r="C5968" s="94" t="s">
        <v>17195</v>
      </c>
      <c r="D5968" s="32" t="s">
        <v>19371</v>
      </c>
      <c r="E5968" s="107">
        <v>38.450000000000003</v>
      </c>
      <c r="F5968" s="27" t="s">
        <v>9</v>
      </c>
      <c r="G5968" s="94" t="s">
        <v>15</v>
      </c>
      <c r="H5968" s="32" t="s">
        <v>25668</v>
      </c>
    </row>
    <row r="5969" spans="1:8" ht="17.25" customHeight="1">
      <c r="A5969" s="68" t="s">
        <v>29</v>
      </c>
      <c r="B5969" s="94" t="s">
        <v>9358</v>
      </c>
      <c r="C5969" s="94" t="s">
        <v>17195</v>
      </c>
      <c r="D5969" s="32" t="s">
        <v>19372</v>
      </c>
      <c r="E5969" s="107">
        <v>42.1</v>
      </c>
      <c r="F5969" s="27" t="s">
        <v>9</v>
      </c>
      <c r="G5969" s="94" t="s">
        <v>15</v>
      </c>
      <c r="H5969" s="32" t="s">
        <v>25669</v>
      </c>
    </row>
    <row r="5970" spans="1:8" ht="17.25" customHeight="1">
      <c r="A5970" s="68" t="s">
        <v>29</v>
      </c>
      <c r="B5970" s="94" t="s">
        <v>9358</v>
      </c>
      <c r="C5970" s="94" t="s">
        <v>17195</v>
      </c>
      <c r="D5970" s="32" t="s">
        <v>19373</v>
      </c>
      <c r="E5970" s="107">
        <v>40.366666666666667</v>
      </c>
      <c r="F5970" s="27" t="s">
        <v>9</v>
      </c>
      <c r="G5970" s="94" t="s">
        <v>15</v>
      </c>
      <c r="H5970" s="32" t="s">
        <v>25670</v>
      </c>
    </row>
    <row r="5971" spans="1:8" ht="17.25" customHeight="1">
      <c r="A5971" s="68" t="s">
        <v>29</v>
      </c>
      <c r="B5971" s="94" t="s">
        <v>9358</v>
      </c>
      <c r="C5971" s="94" t="s">
        <v>17195</v>
      </c>
      <c r="D5971" s="32" t="s">
        <v>19374</v>
      </c>
      <c r="E5971" s="107">
        <v>38.383333333333333</v>
      </c>
      <c r="F5971" s="27" t="s">
        <v>9</v>
      </c>
      <c r="G5971" s="94" t="s">
        <v>15</v>
      </c>
      <c r="H5971" s="32" t="s">
        <v>25671</v>
      </c>
    </row>
    <row r="5972" spans="1:8" ht="17.25" customHeight="1">
      <c r="A5972" s="68" t="s">
        <v>29</v>
      </c>
      <c r="B5972" s="94" t="s">
        <v>9358</v>
      </c>
      <c r="C5972" s="94" t="s">
        <v>17195</v>
      </c>
      <c r="D5972" s="32" t="s">
        <v>19375</v>
      </c>
      <c r="E5972" s="107">
        <v>39.116666666666667</v>
      </c>
      <c r="F5972" s="27" t="s">
        <v>9</v>
      </c>
      <c r="G5972" s="94" t="s">
        <v>15</v>
      </c>
      <c r="H5972" s="32" t="s">
        <v>25672</v>
      </c>
    </row>
    <row r="5973" spans="1:8" ht="17.25" customHeight="1">
      <c r="A5973" s="68" t="s">
        <v>29</v>
      </c>
      <c r="B5973" s="94" t="s">
        <v>9358</v>
      </c>
      <c r="C5973" s="94" t="s">
        <v>17195</v>
      </c>
      <c r="D5973" s="32" t="s">
        <v>19376</v>
      </c>
      <c r="E5973" s="107">
        <v>38.633333333333333</v>
      </c>
      <c r="F5973" s="27" t="s">
        <v>9</v>
      </c>
      <c r="G5973" s="94" t="s">
        <v>15</v>
      </c>
      <c r="H5973" s="32" t="s">
        <v>25673</v>
      </c>
    </row>
    <row r="5974" spans="1:8" ht="17.25" customHeight="1">
      <c r="A5974" s="68" t="s">
        <v>29</v>
      </c>
      <c r="B5974" s="94" t="s">
        <v>9358</v>
      </c>
      <c r="C5974" s="94" t="s">
        <v>17195</v>
      </c>
      <c r="D5974" s="32" t="s">
        <v>19377</v>
      </c>
      <c r="E5974" s="107">
        <v>40.25</v>
      </c>
      <c r="F5974" s="27" t="s">
        <v>9</v>
      </c>
      <c r="G5974" s="94" t="s">
        <v>15</v>
      </c>
      <c r="H5974" s="32" t="s">
        <v>25674</v>
      </c>
    </row>
    <row r="5975" spans="1:8" ht="17.25" customHeight="1">
      <c r="A5975" s="68" t="s">
        <v>29</v>
      </c>
      <c r="B5975" s="94" t="s">
        <v>23</v>
      </c>
      <c r="C5975" s="94" t="s">
        <v>17196</v>
      </c>
      <c r="D5975" s="32" t="s">
        <v>19378</v>
      </c>
      <c r="E5975" s="107">
        <v>49.166666666666664</v>
      </c>
      <c r="F5975" s="27" t="s">
        <v>9</v>
      </c>
      <c r="G5975" s="94" t="s">
        <v>15</v>
      </c>
      <c r="H5975" s="32" t="s">
        <v>25675</v>
      </c>
    </row>
    <row r="5976" spans="1:8" ht="17.25" customHeight="1">
      <c r="A5976" s="68" t="s">
        <v>29</v>
      </c>
      <c r="B5976" s="94" t="s">
        <v>23</v>
      </c>
      <c r="C5976" s="94" t="s">
        <v>17196</v>
      </c>
      <c r="D5976" s="32" t="s">
        <v>19379</v>
      </c>
      <c r="E5976" s="107">
        <v>50.266666666666666</v>
      </c>
      <c r="F5976" s="27" t="s">
        <v>9</v>
      </c>
      <c r="G5976" s="94" t="s">
        <v>15</v>
      </c>
      <c r="H5976" s="32" t="s">
        <v>25676</v>
      </c>
    </row>
    <row r="5977" spans="1:8" ht="17.25" customHeight="1">
      <c r="A5977" s="68" t="s">
        <v>29</v>
      </c>
      <c r="B5977" s="94" t="s">
        <v>23</v>
      </c>
      <c r="C5977" s="94" t="s">
        <v>17196</v>
      </c>
      <c r="D5977" s="32" t="s">
        <v>19380</v>
      </c>
      <c r="E5977" s="107">
        <v>48.716666666666669</v>
      </c>
      <c r="F5977" s="27" t="s">
        <v>9</v>
      </c>
      <c r="G5977" s="94" t="s">
        <v>15</v>
      </c>
      <c r="H5977" s="32" t="s">
        <v>25677</v>
      </c>
    </row>
    <row r="5978" spans="1:8" ht="17.25" customHeight="1">
      <c r="A5978" s="68" t="s">
        <v>29</v>
      </c>
      <c r="B5978" s="94" t="s">
        <v>23</v>
      </c>
      <c r="C5978" s="94" t="s">
        <v>17196</v>
      </c>
      <c r="D5978" s="32" t="s">
        <v>19381</v>
      </c>
      <c r="E5978" s="107">
        <v>47.2</v>
      </c>
      <c r="F5978" s="27" t="s">
        <v>9</v>
      </c>
      <c r="G5978" s="94" t="s">
        <v>15</v>
      </c>
      <c r="H5978" s="32" t="s">
        <v>25678</v>
      </c>
    </row>
    <row r="5979" spans="1:8" ht="17.25" customHeight="1">
      <c r="A5979" s="68" t="s">
        <v>29</v>
      </c>
      <c r="B5979" s="94" t="s">
        <v>23</v>
      </c>
      <c r="C5979" s="94" t="s">
        <v>17196</v>
      </c>
      <c r="D5979" s="32" t="s">
        <v>19382</v>
      </c>
      <c r="E5979" s="107">
        <v>48.4</v>
      </c>
      <c r="F5979" s="27" t="s">
        <v>9</v>
      </c>
      <c r="G5979" s="94" t="s">
        <v>15</v>
      </c>
      <c r="H5979" s="32" t="s">
        <v>25679</v>
      </c>
    </row>
    <row r="5980" spans="1:8" ht="17.25" customHeight="1">
      <c r="A5980" s="68" t="s">
        <v>29</v>
      </c>
      <c r="B5980" s="94" t="s">
        <v>23</v>
      </c>
      <c r="C5980" s="94" t="s">
        <v>17196</v>
      </c>
      <c r="D5980" s="32" t="s">
        <v>19383</v>
      </c>
      <c r="E5980" s="107">
        <v>43.65</v>
      </c>
      <c r="F5980" s="27" t="s">
        <v>9</v>
      </c>
      <c r="G5980" s="94" t="s">
        <v>15</v>
      </c>
      <c r="H5980" s="32" t="s">
        <v>25680</v>
      </c>
    </row>
    <row r="5981" spans="1:8" ht="17.25" customHeight="1">
      <c r="A5981" s="68" t="s">
        <v>29</v>
      </c>
      <c r="B5981" s="94" t="s">
        <v>23</v>
      </c>
      <c r="C5981" s="94" t="s">
        <v>17196</v>
      </c>
      <c r="D5981" s="32" t="s">
        <v>19384</v>
      </c>
      <c r="E5981" s="107">
        <v>50.8</v>
      </c>
      <c r="F5981" s="27" t="s">
        <v>9</v>
      </c>
      <c r="G5981" s="94" t="s">
        <v>15</v>
      </c>
      <c r="H5981" s="32" t="s">
        <v>25681</v>
      </c>
    </row>
    <row r="5982" spans="1:8" ht="17.25" customHeight="1">
      <c r="A5982" s="68" t="s">
        <v>29</v>
      </c>
      <c r="B5982" s="94" t="s">
        <v>23</v>
      </c>
      <c r="C5982" s="94" t="s">
        <v>17196</v>
      </c>
      <c r="D5982" s="32" t="s">
        <v>19385</v>
      </c>
      <c r="E5982" s="107">
        <v>45.166666666666664</v>
      </c>
      <c r="F5982" s="27" t="s">
        <v>9</v>
      </c>
      <c r="G5982" s="94" t="s">
        <v>15</v>
      </c>
      <c r="H5982" s="32" t="s">
        <v>25682</v>
      </c>
    </row>
    <row r="5983" spans="1:8" ht="17.25" customHeight="1">
      <c r="A5983" s="68" t="s">
        <v>29</v>
      </c>
      <c r="B5983" s="94" t="s">
        <v>9371</v>
      </c>
      <c r="C5983" s="94" t="s">
        <v>17197</v>
      </c>
      <c r="D5983" s="32" t="s">
        <v>19386</v>
      </c>
      <c r="E5983" s="107">
        <v>58.716666666666669</v>
      </c>
      <c r="F5983" s="27" t="s">
        <v>9</v>
      </c>
      <c r="G5983" s="94" t="s">
        <v>15</v>
      </c>
      <c r="H5983" s="32" t="s">
        <v>25683</v>
      </c>
    </row>
    <row r="5984" spans="1:8" ht="17.25" customHeight="1">
      <c r="A5984" s="68" t="s">
        <v>29</v>
      </c>
      <c r="B5984" s="94" t="s">
        <v>9371</v>
      </c>
      <c r="C5984" s="94" t="s">
        <v>17197</v>
      </c>
      <c r="D5984" s="32" t="s">
        <v>19387</v>
      </c>
      <c r="E5984" s="107">
        <v>63.516666666666666</v>
      </c>
      <c r="F5984" s="27" t="s">
        <v>9</v>
      </c>
      <c r="G5984" s="94" t="s">
        <v>15</v>
      </c>
      <c r="H5984" s="32" t="s">
        <v>25684</v>
      </c>
    </row>
    <row r="5985" spans="1:8" ht="17.25" customHeight="1">
      <c r="A5985" s="68" t="s">
        <v>29</v>
      </c>
      <c r="B5985" s="94" t="s">
        <v>9371</v>
      </c>
      <c r="C5985" s="94" t="s">
        <v>17197</v>
      </c>
      <c r="D5985" s="32" t="s">
        <v>19388</v>
      </c>
      <c r="E5985" s="107">
        <v>42.233333333333334</v>
      </c>
      <c r="F5985" s="27" t="s">
        <v>9</v>
      </c>
      <c r="G5985" s="94" t="s">
        <v>15</v>
      </c>
      <c r="H5985" s="32" t="s">
        <v>25685</v>
      </c>
    </row>
    <row r="5986" spans="1:8" ht="17.25" customHeight="1">
      <c r="A5986" s="68" t="s">
        <v>29</v>
      </c>
      <c r="B5986" s="94" t="s">
        <v>9371</v>
      </c>
      <c r="C5986" s="94" t="s">
        <v>17197</v>
      </c>
      <c r="D5986" s="32" t="s">
        <v>19389</v>
      </c>
      <c r="E5986" s="107">
        <v>42.55</v>
      </c>
      <c r="F5986" s="27" t="s">
        <v>9</v>
      </c>
      <c r="G5986" s="94" t="s">
        <v>15</v>
      </c>
      <c r="H5986" s="32" t="s">
        <v>25686</v>
      </c>
    </row>
    <row r="5987" spans="1:8" ht="17.25" customHeight="1">
      <c r="A5987" s="68" t="s">
        <v>29</v>
      </c>
      <c r="B5987" s="94" t="s">
        <v>9371</v>
      </c>
      <c r="C5987" s="94" t="s">
        <v>17197</v>
      </c>
      <c r="D5987" s="32" t="s">
        <v>19390</v>
      </c>
      <c r="E5987" s="107">
        <v>42.5</v>
      </c>
      <c r="F5987" s="27" t="s">
        <v>9</v>
      </c>
      <c r="G5987" s="94" t="s">
        <v>15</v>
      </c>
      <c r="H5987" s="32" t="s">
        <v>25687</v>
      </c>
    </row>
    <row r="5988" spans="1:8" ht="17.25" customHeight="1">
      <c r="A5988" s="68" t="s">
        <v>29</v>
      </c>
      <c r="B5988" s="94" t="s">
        <v>9371</v>
      </c>
      <c r="C5988" s="94" t="s">
        <v>17197</v>
      </c>
      <c r="D5988" s="32" t="s">
        <v>19391</v>
      </c>
      <c r="E5988" s="107">
        <v>42.06666666666667</v>
      </c>
      <c r="F5988" s="27" t="s">
        <v>9</v>
      </c>
      <c r="G5988" s="94" t="s">
        <v>15</v>
      </c>
      <c r="H5988" s="32" t="s">
        <v>25688</v>
      </c>
    </row>
    <row r="5989" spans="1:8" ht="17.25" customHeight="1">
      <c r="A5989" s="68" t="s">
        <v>29</v>
      </c>
      <c r="B5989" s="94" t="s">
        <v>9371</v>
      </c>
      <c r="C5989" s="94" t="s">
        <v>17197</v>
      </c>
      <c r="D5989" s="32" t="s">
        <v>19392</v>
      </c>
      <c r="E5989" s="107">
        <v>42.18333333333333</v>
      </c>
      <c r="F5989" s="27" t="s">
        <v>9</v>
      </c>
      <c r="G5989" s="94" t="s">
        <v>15</v>
      </c>
      <c r="H5989" s="32" t="s">
        <v>25689</v>
      </c>
    </row>
    <row r="5990" spans="1:8" ht="17.25" customHeight="1">
      <c r="A5990" s="68" t="s">
        <v>29</v>
      </c>
      <c r="B5990" s="94" t="s">
        <v>9371</v>
      </c>
      <c r="C5990" s="94" t="s">
        <v>17197</v>
      </c>
      <c r="D5990" s="32" t="s">
        <v>19393</v>
      </c>
      <c r="E5990" s="107">
        <v>42.18333333333333</v>
      </c>
      <c r="F5990" s="27" t="s">
        <v>9</v>
      </c>
      <c r="G5990" s="94" t="s">
        <v>15</v>
      </c>
      <c r="H5990" s="32" t="s">
        <v>25690</v>
      </c>
    </row>
    <row r="5991" spans="1:8" ht="17.25" customHeight="1">
      <c r="A5991" s="68" t="s">
        <v>29</v>
      </c>
      <c r="B5991" s="94" t="s">
        <v>9371</v>
      </c>
      <c r="C5991" s="94" t="s">
        <v>17197</v>
      </c>
      <c r="D5991" s="32" t="s">
        <v>19394</v>
      </c>
      <c r="E5991" s="107">
        <v>42.6</v>
      </c>
      <c r="F5991" s="27" t="s">
        <v>9</v>
      </c>
      <c r="G5991" s="94" t="s">
        <v>15</v>
      </c>
      <c r="H5991" s="32" t="s">
        <v>25691</v>
      </c>
    </row>
    <row r="5992" spans="1:8" ht="17.25" customHeight="1">
      <c r="A5992" s="68" t="s">
        <v>29</v>
      </c>
      <c r="B5992" s="94" t="s">
        <v>9371</v>
      </c>
      <c r="C5992" s="94" t="s">
        <v>17197</v>
      </c>
      <c r="D5992" s="32" t="s">
        <v>19395</v>
      </c>
      <c r="E5992" s="107">
        <v>50.216666666666669</v>
      </c>
      <c r="F5992" s="27" t="s">
        <v>9</v>
      </c>
      <c r="G5992" s="94" t="s">
        <v>15</v>
      </c>
      <c r="H5992" s="32" t="s">
        <v>25692</v>
      </c>
    </row>
    <row r="5993" spans="1:8" ht="17.25" customHeight="1">
      <c r="A5993" s="68" t="s">
        <v>29</v>
      </c>
      <c r="B5993" s="94" t="s">
        <v>9371</v>
      </c>
      <c r="C5993" s="94" t="s">
        <v>17197</v>
      </c>
      <c r="D5993" s="32" t="s">
        <v>19396</v>
      </c>
      <c r="E5993" s="107">
        <v>42.18333333333333</v>
      </c>
      <c r="F5993" s="27" t="s">
        <v>9</v>
      </c>
      <c r="G5993" s="94" t="s">
        <v>15</v>
      </c>
      <c r="H5993" s="32" t="s">
        <v>25693</v>
      </c>
    </row>
    <row r="5994" spans="1:8" ht="17.25" customHeight="1">
      <c r="A5994" s="68" t="s">
        <v>29</v>
      </c>
      <c r="B5994" s="94" t="s">
        <v>9371</v>
      </c>
      <c r="C5994" s="94" t="s">
        <v>17197</v>
      </c>
      <c r="D5994" s="32" t="s">
        <v>19397</v>
      </c>
      <c r="E5994" s="107">
        <v>42.133333333333333</v>
      </c>
      <c r="F5994" s="27" t="s">
        <v>9</v>
      </c>
      <c r="G5994" s="94" t="s">
        <v>15</v>
      </c>
      <c r="H5994" s="32" t="s">
        <v>25694</v>
      </c>
    </row>
    <row r="5995" spans="1:8" ht="17.25" customHeight="1">
      <c r="A5995" s="68" t="s">
        <v>29</v>
      </c>
      <c r="B5995" s="94" t="s">
        <v>9371</v>
      </c>
      <c r="C5995" s="94" t="s">
        <v>17197</v>
      </c>
      <c r="D5995" s="32" t="s">
        <v>19398</v>
      </c>
      <c r="E5995" s="107">
        <v>42.1</v>
      </c>
      <c r="F5995" s="27" t="s">
        <v>9</v>
      </c>
      <c r="G5995" s="94" t="s">
        <v>15</v>
      </c>
      <c r="H5995" s="32" t="s">
        <v>25695</v>
      </c>
    </row>
    <row r="5996" spans="1:8" ht="17.25" customHeight="1">
      <c r="A5996" s="68" t="s">
        <v>29</v>
      </c>
      <c r="B5996" s="94" t="s">
        <v>9371</v>
      </c>
      <c r="C5996" s="94" t="s">
        <v>17197</v>
      </c>
      <c r="D5996" s="32" t="s">
        <v>19399</v>
      </c>
      <c r="E5996" s="107">
        <v>173.96666666666667</v>
      </c>
      <c r="F5996" s="27" t="s">
        <v>9</v>
      </c>
      <c r="G5996" s="94" t="s">
        <v>15</v>
      </c>
      <c r="H5996" s="32" t="s">
        <v>25696</v>
      </c>
    </row>
    <row r="5997" spans="1:8" ht="17.25" customHeight="1">
      <c r="A5997" s="68" t="s">
        <v>29</v>
      </c>
      <c r="B5997" s="94" t="s">
        <v>9371</v>
      </c>
      <c r="C5997" s="94" t="s">
        <v>17197</v>
      </c>
      <c r="D5997" s="32" t="s">
        <v>19400</v>
      </c>
      <c r="E5997" s="107">
        <v>68.933333333333337</v>
      </c>
      <c r="F5997" s="27" t="s">
        <v>9</v>
      </c>
      <c r="G5997" s="94" t="s">
        <v>15</v>
      </c>
      <c r="H5997" s="32" t="s">
        <v>25697</v>
      </c>
    </row>
    <row r="5998" spans="1:8" ht="17.25" customHeight="1">
      <c r="A5998" s="68" t="s">
        <v>29</v>
      </c>
      <c r="B5998" s="94" t="s">
        <v>9371</v>
      </c>
      <c r="C5998" s="94" t="s">
        <v>17197</v>
      </c>
      <c r="D5998" s="32" t="s">
        <v>19401</v>
      </c>
      <c r="E5998" s="107">
        <v>162.30000000000001</v>
      </c>
      <c r="F5998" s="27" t="s">
        <v>9</v>
      </c>
      <c r="G5998" s="94" t="s">
        <v>15</v>
      </c>
      <c r="H5998" s="32" t="s">
        <v>25698</v>
      </c>
    </row>
    <row r="5999" spans="1:8" ht="17.25" customHeight="1">
      <c r="A5999" s="68" t="s">
        <v>13</v>
      </c>
      <c r="B5999" s="94" t="s">
        <v>18</v>
      </c>
      <c r="C5999" s="94" t="s">
        <v>9404</v>
      </c>
      <c r="D5999" s="32" t="s">
        <v>19402</v>
      </c>
      <c r="E5999" s="107">
        <v>33.666666666666664</v>
      </c>
      <c r="F5999" s="27" t="s">
        <v>9</v>
      </c>
      <c r="G5999" s="94" t="s">
        <v>15</v>
      </c>
      <c r="H5999" s="32" t="s">
        <v>25699</v>
      </c>
    </row>
    <row r="6000" spans="1:8" ht="17.25" customHeight="1">
      <c r="A6000" s="68" t="s">
        <v>13</v>
      </c>
      <c r="B6000" s="94" t="s">
        <v>18</v>
      </c>
      <c r="C6000" s="94" t="s">
        <v>9404</v>
      </c>
      <c r="D6000" s="32" t="s">
        <v>19403</v>
      </c>
      <c r="E6000" s="107">
        <v>31.683333333333334</v>
      </c>
      <c r="F6000" s="27" t="s">
        <v>9</v>
      </c>
      <c r="G6000" s="94" t="s">
        <v>15</v>
      </c>
      <c r="H6000" s="32" t="s">
        <v>25700</v>
      </c>
    </row>
    <row r="6001" spans="1:8" ht="17.25" customHeight="1">
      <c r="A6001" s="68" t="s">
        <v>13</v>
      </c>
      <c r="B6001" s="94" t="s">
        <v>18</v>
      </c>
      <c r="C6001" s="94" t="s">
        <v>9404</v>
      </c>
      <c r="D6001" s="32" t="s">
        <v>19404</v>
      </c>
      <c r="E6001" s="107">
        <v>31.15</v>
      </c>
      <c r="F6001" s="27" t="s">
        <v>9</v>
      </c>
      <c r="G6001" s="94" t="s">
        <v>15</v>
      </c>
      <c r="H6001" s="32" t="s">
        <v>25701</v>
      </c>
    </row>
    <row r="6002" spans="1:8" ht="17.25" customHeight="1">
      <c r="A6002" s="68" t="s">
        <v>13</v>
      </c>
      <c r="B6002" s="94" t="s">
        <v>18</v>
      </c>
      <c r="C6002" s="94" t="s">
        <v>9404</v>
      </c>
      <c r="D6002" s="32" t="s">
        <v>19405</v>
      </c>
      <c r="E6002" s="107">
        <v>31.45</v>
      </c>
      <c r="F6002" s="27" t="s">
        <v>9</v>
      </c>
      <c r="G6002" s="94" t="s">
        <v>15</v>
      </c>
      <c r="H6002" s="32" t="s">
        <v>25702</v>
      </c>
    </row>
    <row r="6003" spans="1:8" ht="17.25" customHeight="1">
      <c r="A6003" s="68" t="s">
        <v>13</v>
      </c>
      <c r="B6003" s="94" t="s">
        <v>18</v>
      </c>
      <c r="C6003" s="94" t="s">
        <v>9404</v>
      </c>
      <c r="D6003" s="32" t="s">
        <v>19406</v>
      </c>
      <c r="E6003" s="107">
        <v>29.2</v>
      </c>
      <c r="F6003" s="27" t="s">
        <v>9</v>
      </c>
      <c r="G6003" s="94" t="s">
        <v>15</v>
      </c>
      <c r="H6003" s="32" t="s">
        <v>25703</v>
      </c>
    </row>
    <row r="6004" spans="1:8" ht="17.25" customHeight="1">
      <c r="A6004" s="68" t="s">
        <v>13</v>
      </c>
      <c r="B6004" s="94" t="s">
        <v>18</v>
      </c>
      <c r="C6004" s="94" t="s">
        <v>9404</v>
      </c>
      <c r="D6004" s="32" t="s">
        <v>19407</v>
      </c>
      <c r="E6004" s="107">
        <v>28.316666666666666</v>
      </c>
      <c r="F6004" s="27" t="s">
        <v>9</v>
      </c>
      <c r="G6004" s="94" t="s">
        <v>15</v>
      </c>
      <c r="H6004" s="32" t="s">
        <v>25704</v>
      </c>
    </row>
    <row r="6005" spans="1:8" ht="17.25" customHeight="1">
      <c r="A6005" s="68" t="s">
        <v>13</v>
      </c>
      <c r="B6005" s="94" t="s">
        <v>18</v>
      </c>
      <c r="C6005" s="94" t="s">
        <v>9404</v>
      </c>
      <c r="D6005" s="32" t="s">
        <v>19408</v>
      </c>
      <c r="E6005" s="107">
        <v>27.966666666666665</v>
      </c>
      <c r="F6005" s="27" t="s">
        <v>9</v>
      </c>
      <c r="G6005" s="94" t="s">
        <v>15</v>
      </c>
      <c r="H6005" s="32" t="s">
        <v>25705</v>
      </c>
    </row>
    <row r="6006" spans="1:8" ht="17.25" customHeight="1">
      <c r="A6006" s="68" t="s">
        <v>13</v>
      </c>
      <c r="B6006" s="94" t="s">
        <v>18</v>
      </c>
      <c r="C6006" s="94" t="s">
        <v>9404</v>
      </c>
      <c r="D6006" s="32" t="s">
        <v>19409</v>
      </c>
      <c r="E6006" s="107">
        <v>28.9</v>
      </c>
      <c r="F6006" s="27" t="s">
        <v>9</v>
      </c>
      <c r="G6006" s="94" t="s">
        <v>15</v>
      </c>
      <c r="H6006" s="32" t="s">
        <v>25706</v>
      </c>
    </row>
    <row r="6007" spans="1:8" ht="17.25" customHeight="1">
      <c r="A6007" s="68" t="s">
        <v>13</v>
      </c>
      <c r="B6007" s="94" t="s">
        <v>18</v>
      </c>
      <c r="C6007" s="94" t="s">
        <v>9404</v>
      </c>
      <c r="D6007" s="32" t="s">
        <v>19410</v>
      </c>
      <c r="E6007" s="107">
        <v>28.633333333333333</v>
      </c>
      <c r="F6007" s="27" t="s">
        <v>9</v>
      </c>
      <c r="G6007" s="94" t="s">
        <v>15</v>
      </c>
      <c r="H6007" s="32" t="s">
        <v>25707</v>
      </c>
    </row>
    <row r="6008" spans="1:8" ht="17.25" customHeight="1">
      <c r="A6008" s="68" t="s">
        <v>13</v>
      </c>
      <c r="B6008" s="94" t="s">
        <v>18</v>
      </c>
      <c r="C6008" s="94" t="s">
        <v>9404</v>
      </c>
      <c r="D6008" s="32" t="s">
        <v>19411</v>
      </c>
      <c r="E6008" s="107">
        <v>31.916666666666668</v>
      </c>
      <c r="F6008" s="27" t="s">
        <v>9</v>
      </c>
      <c r="G6008" s="94" t="s">
        <v>15</v>
      </c>
      <c r="H6008" s="32" t="s">
        <v>25708</v>
      </c>
    </row>
    <row r="6009" spans="1:8" ht="17.25" customHeight="1">
      <c r="A6009" s="68" t="s">
        <v>13</v>
      </c>
      <c r="B6009" s="94" t="s">
        <v>18</v>
      </c>
      <c r="C6009" s="94" t="s">
        <v>9404</v>
      </c>
      <c r="D6009" s="32" t="s">
        <v>19412</v>
      </c>
      <c r="E6009" s="107">
        <v>30.566666666666666</v>
      </c>
      <c r="F6009" s="27" t="s">
        <v>9</v>
      </c>
      <c r="G6009" s="94" t="s">
        <v>15</v>
      </c>
      <c r="H6009" s="32" t="s">
        <v>25709</v>
      </c>
    </row>
    <row r="6010" spans="1:8" ht="17.25" customHeight="1">
      <c r="A6010" s="68" t="s">
        <v>13</v>
      </c>
      <c r="B6010" s="94" t="s">
        <v>18</v>
      </c>
      <c r="C6010" s="94" t="s">
        <v>9404</v>
      </c>
      <c r="D6010" s="32" t="s">
        <v>19413</v>
      </c>
      <c r="E6010" s="107">
        <v>28.2</v>
      </c>
      <c r="F6010" s="27" t="s">
        <v>9</v>
      </c>
      <c r="G6010" s="94" t="s">
        <v>15</v>
      </c>
      <c r="H6010" s="32" t="s">
        <v>25710</v>
      </c>
    </row>
    <row r="6011" spans="1:8" ht="17.25" customHeight="1">
      <c r="A6011" s="68" t="s">
        <v>13</v>
      </c>
      <c r="B6011" s="94" t="s">
        <v>18</v>
      </c>
      <c r="C6011" s="94" t="s">
        <v>9404</v>
      </c>
      <c r="D6011" s="32" t="s">
        <v>19414</v>
      </c>
      <c r="E6011" s="107">
        <v>29.316666666666666</v>
      </c>
      <c r="F6011" s="27" t="s">
        <v>9</v>
      </c>
      <c r="G6011" s="94" t="s">
        <v>15</v>
      </c>
      <c r="H6011" s="32" t="s">
        <v>25711</v>
      </c>
    </row>
    <row r="6012" spans="1:8" ht="17.25" customHeight="1">
      <c r="A6012" s="68" t="s">
        <v>13</v>
      </c>
      <c r="B6012" s="94" t="s">
        <v>18</v>
      </c>
      <c r="C6012" s="94" t="s">
        <v>9404</v>
      </c>
      <c r="D6012" s="32" t="s">
        <v>19415</v>
      </c>
      <c r="E6012" s="107">
        <v>28.066666666666666</v>
      </c>
      <c r="F6012" s="27" t="s">
        <v>9</v>
      </c>
      <c r="G6012" s="94" t="s">
        <v>15</v>
      </c>
      <c r="H6012" s="32" t="s">
        <v>25712</v>
      </c>
    </row>
    <row r="6013" spans="1:8" ht="17.25" customHeight="1">
      <c r="A6013" s="68" t="s">
        <v>13</v>
      </c>
      <c r="B6013" s="94" t="s">
        <v>18</v>
      </c>
      <c r="C6013" s="94" t="s">
        <v>9404</v>
      </c>
      <c r="D6013" s="32" t="s">
        <v>19416</v>
      </c>
      <c r="E6013" s="107">
        <v>29.266666666666666</v>
      </c>
      <c r="F6013" s="27" t="s">
        <v>9</v>
      </c>
      <c r="G6013" s="94" t="s">
        <v>15</v>
      </c>
      <c r="H6013" s="32" t="s">
        <v>25713</v>
      </c>
    </row>
    <row r="6014" spans="1:8" ht="17.25" customHeight="1">
      <c r="A6014" s="68" t="s">
        <v>13</v>
      </c>
      <c r="B6014" s="94" t="s">
        <v>18</v>
      </c>
      <c r="C6014" s="94" t="s">
        <v>9404</v>
      </c>
      <c r="D6014" s="32" t="s">
        <v>19417</v>
      </c>
      <c r="E6014" s="107">
        <v>30.466666666666665</v>
      </c>
      <c r="F6014" s="27" t="s">
        <v>9</v>
      </c>
      <c r="G6014" s="94" t="s">
        <v>15</v>
      </c>
      <c r="H6014" s="32" t="s">
        <v>25714</v>
      </c>
    </row>
    <row r="6015" spans="1:8" ht="17.25" customHeight="1">
      <c r="A6015" s="68" t="s">
        <v>29</v>
      </c>
      <c r="B6015" s="94" t="s">
        <v>9373</v>
      </c>
      <c r="C6015" s="94" t="s">
        <v>9405</v>
      </c>
      <c r="D6015" s="32" t="s">
        <v>19418</v>
      </c>
      <c r="E6015" s="107">
        <v>43.483333333333334</v>
      </c>
      <c r="F6015" s="27" t="s">
        <v>9</v>
      </c>
      <c r="G6015" s="94" t="s">
        <v>15</v>
      </c>
      <c r="H6015" s="32" t="s">
        <v>25715</v>
      </c>
    </row>
    <row r="6016" spans="1:8" ht="17.25" customHeight="1">
      <c r="A6016" s="68" t="s">
        <v>29</v>
      </c>
      <c r="B6016" s="94" t="s">
        <v>9373</v>
      </c>
      <c r="C6016" s="94" t="s">
        <v>9405</v>
      </c>
      <c r="D6016" s="32" t="s">
        <v>19419</v>
      </c>
      <c r="E6016" s="107">
        <v>55.75</v>
      </c>
      <c r="F6016" s="27" t="s">
        <v>9</v>
      </c>
      <c r="G6016" s="94" t="s">
        <v>15</v>
      </c>
      <c r="H6016" s="32" t="s">
        <v>25716</v>
      </c>
    </row>
    <row r="6017" spans="1:8" ht="17.25" customHeight="1">
      <c r="A6017" s="68" t="s">
        <v>29</v>
      </c>
      <c r="B6017" s="94" t="s">
        <v>9373</v>
      </c>
      <c r="C6017" s="94" t="s">
        <v>9405</v>
      </c>
      <c r="D6017" s="32" t="s">
        <v>19420</v>
      </c>
      <c r="E6017" s="107">
        <v>63.93333333333333</v>
      </c>
      <c r="F6017" s="27" t="s">
        <v>9</v>
      </c>
      <c r="G6017" s="94" t="s">
        <v>15</v>
      </c>
      <c r="H6017" s="32" t="s">
        <v>25717</v>
      </c>
    </row>
    <row r="6018" spans="1:8" ht="17.25" customHeight="1">
      <c r="A6018" s="68" t="s">
        <v>29</v>
      </c>
      <c r="B6018" s="94" t="s">
        <v>9373</v>
      </c>
      <c r="C6018" s="94" t="s">
        <v>9405</v>
      </c>
      <c r="D6018" s="32" t="s">
        <v>19421</v>
      </c>
      <c r="E6018" s="107">
        <v>45.616666666666667</v>
      </c>
      <c r="F6018" s="27" t="s">
        <v>9</v>
      </c>
      <c r="G6018" s="94" t="s">
        <v>15</v>
      </c>
      <c r="H6018" s="32" t="s">
        <v>25718</v>
      </c>
    </row>
    <row r="6019" spans="1:8" ht="17.25" customHeight="1">
      <c r="A6019" s="68" t="s">
        <v>29</v>
      </c>
      <c r="B6019" s="94" t="s">
        <v>9373</v>
      </c>
      <c r="C6019" s="94" t="s">
        <v>9405</v>
      </c>
      <c r="D6019" s="32" t="s">
        <v>19422</v>
      </c>
      <c r="E6019" s="107">
        <v>48.833333333333336</v>
      </c>
      <c r="F6019" s="27" t="s">
        <v>9</v>
      </c>
      <c r="G6019" s="94" t="s">
        <v>15</v>
      </c>
      <c r="H6019" s="32" t="s">
        <v>25719</v>
      </c>
    </row>
    <row r="6020" spans="1:8" ht="17.25" customHeight="1">
      <c r="A6020" s="68" t="s">
        <v>29</v>
      </c>
      <c r="B6020" s="94" t="s">
        <v>9373</v>
      </c>
      <c r="C6020" s="94" t="s">
        <v>9405</v>
      </c>
      <c r="D6020" s="32" t="s">
        <v>19423</v>
      </c>
      <c r="E6020" s="107">
        <v>47.31666666666667</v>
      </c>
      <c r="F6020" s="27" t="s">
        <v>9</v>
      </c>
      <c r="G6020" s="94" t="s">
        <v>15</v>
      </c>
      <c r="H6020" s="32" t="s">
        <v>25720</v>
      </c>
    </row>
    <row r="6021" spans="1:8" ht="17.25" customHeight="1">
      <c r="A6021" s="68" t="s">
        <v>29</v>
      </c>
      <c r="B6021" s="94" t="s">
        <v>9373</v>
      </c>
      <c r="C6021" s="94" t="s">
        <v>9405</v>
      </c>
      <c r="D6021" s="32" t="s">
        <v>19424</v>
      </c>
      <c r="E6021" s="107">
        <v>48.95</v>
      </c>
      <c r="F6021" s="27" t="s">
        <v>9</v>
      </c>
      <c r="G6021" s="94" t="s">
        <v>15</v>
      </c>
      <c r="H6021" s="32" t="s">
        <v>25721</v>
      </c>
    </row>
    <row r="6022" spans="1:8" ht="17.25" customHeight="1">
      <c r="A6022" s="68" t="s">
        <v>29</v>
      </c>
      <c r="B6022" s="94" t="s">
        <v>9373</v>
      </c>
      <c r="C6022" s="94" t="s">
        <v>9405</v>
      </c>
      <c r="D6022" s="32" t="s">
        <v>19425</v>
      </c>
      <c r="E6022" s="107">
        <v>38.93333333333333</v>
      </c>
      <c r="F6022" s="27" t="s">
        <v>9</v>
      </c>
      <c r="G6022" s="94" t="s">
        <v>15</v>
      </c>
      <c r="H6022" s="32" t="s">
        <v>25722</v>
      </c>
    </row>
    <row r="6023" spans="1:8" ht="17.25" customHeight="1">
      <c r="A6023" s="68" t="s">
        <v>29</v>
      </c>
      <c r="B6023" s="94" t="s">
        <v>9373</v>
      </c>
      <c r="C6023" s="94" t="s">
        <v>9405</v>
      </c>
      <c r="D6023" s="32" t="s">
        <v>19426</v>
      </c>
      <c r="E6023" s="107">
        <v>44.06666666666667</v>
      </c>
      <c r="F6023" s="27" t="s">
        <v>9</v>
      </c>
      <c r="G6023" s="94" t="s">
        <v>15</v>
      </c>
      <c r="H6023" s="32" t="s">
        <v>25723</v>
      </c>
    </row>
    <row r="6024" spans="1:8" ht="17.25" customHeight="1">
      <c r="A6024" s="68" t="s">
        <v>29</v>
      </c>
      <c r="B6024" s="94" t="s">
        <v>9373</v>
      </c>
      <c r="C6024" s="94" t="s">
        <v>9405</v>
      </c>
      <c r="D6024" s="32" t="s">
        <v>19427</v>
      </c>
      <c r="E6024" s="107">
        <v>60.783333333333331</v>
      </c>
      <c r="F6024" s="27" t="s">
        <v>9</v>
      </c>
      <c r="G6024" s="94" t="s">
        <v>15</v>
      </c>
      <c r="H6024" s="32" t="s">
        <v>25724</v>
      </c>
    </row>
    <row r="6025" spans="1:8" ht="17.25" customHeight="1">
      <c r="A6025" s="68" t="s">
        <v>29</v>
      </c>
      <c r="B6025" s="94" t="s">
        <v>9373</v>
      </c>
      <c r="C6025" s="94" t="s">
        <v>9405</v>
      </c>
      <c r="D6025" s="32" t="s">
        <v>19428</v>
      </c>
      <c r="E6025" s="107">
        <v>50.466666666666669</v>
      </c>
      <c r="F6025" s="27" t="s">
        <v>9</v>
      </c>
      <c r="G6025" s="94" t="s">
        <v>15</v>
      </c>
      <c r="H6025" s="32" t="s">
        <v>25725</v>
      </c>
    </row>
    <row r="6026" spans="1:8" ht="17.25" customHeight="1">
      <c r="A6026" s="68" t="s">
        <v>29</v>
      </c>
      <c r="B6026" s="94" t="s">
        <v>9373</v>
      </c>
      <c r="C6026" s="94" t="s">
        <v>9405</v>
      </c>
      <c r="D6026" s="32" t="s">
        <v>19429</v>
      </c>
      <c r="E6026" s="107">
        <v>39.016666666666666</v>
      </c>
      <c r="F6026" s="27" t="s">
        <v>9</v>
      </c>
      <c r="G6026" s="94" t="s">
        <v>15</v>
      </c>
      <c r="H6026" s="32" t="s">
        <v>25726</v>
      </c>
    </row>
    <row r="6027" spans="1:8" ht="17.25" customHeight="1">
      <c r="A6027" s="68" t="s">
        <v>29</v>
      </c>
      <c r="B6027" s="94" t="s">
        <v>9373</v>
      </c>
      <c r="C6027" s="94" t="s">
        <v>9405</v>
      </c>
      <c r="D6027" s="32" t="s">
        <v>19430</v>
      </c>
      <c r="E6027" s="107">
        <v>45.616666666666667</v>
      </c>
      <c r="F6027" s="27" t="s">
        <v>9</v>
      </c>
      <c r="G6027" s="94" t="s">
        <v>15</v>
      </c>
      <c r="H6027" s="32" t="s">
        <v>25727</v>
      </c>
    </row>
    <row r="6028" spans="1:8" ht="17.25" customHeight="1">
      <c r="A6028" s="68" t="s">
        <v>29</v>
      </c>
      <c r="B6028" s="94" t="s">
        <v>9373</v>
      </c>
      <c r="C6028" s="94" t="s">
        <v>9405</v>
      </c>
      <c r="D6028" s="32" t="s">
        <v>19431</v>
      </c>
      <c r="E6028" s="107">
        <v>47.416666666666664</v>
      </c>
      <c r="F6028" s="27" t="s">
        <v>9</v>
      </c>
      <c r="G6028" s="94" t="s">
        <v>15</v>
      </c>
      <c r="H6028" s="32" t="s">
        <v>25728</v>
      </c>
    </row>
    <row r="6029" spans="1:8" ht="17.25" customHeight="1">
      <c r="A6029" s="68" t="s">
        <v>29</v>
      </c>
      <c r="B6029" s="94" t="s">
        <v>9373</v>
      </c>
      <c r="C6029" s="94" t="s">
        <v>9405</v>
      </c>
      <c r="D6029" s="32" t="s">
        <v>19432</v>
      </c>
      <c r="E6029" s="107">
        <v>45.633333333333333</v>
      </c>
      <c r="F6029" s="27" t="s">
        <v>9</v>
      </c>
      <c r="G6029" s="94" t="s">
        <v>15</v>
      </c>
      <c r="H6029" s="32" t="s">
        <v>25729</v>
      </c>
    </row>
    <row r="6030" spans="1:8" ht="17.25" customHeight="1">
      <c r="A6030" s="68" t="s">
        <v>29</v>
      </c>
      <c r="B6030" s="94" t="s">
        <v>9373</v>
      </c>
      <c r="C6030" s="94" t="s">
        <v>9405</v>
      </c>
      <c r="D6030" s="32" t="s">
        <v>19433</v>
      </c>
      <c r="E6030" s="107">
        <v>47.416666666666664</v>
      </c>
      <c r="F6030" s="27" t="s">
        <v>9</v>
      </c>
      <c r="G6030" s="94" t="s">
        <v>15</v>
      </c>
      <c r="H6030" s="32" t="s">
        <v>25730</v>
      </c>
    </row>
    <row r="6031" spans="1:8" ht="17.25" customHeight="1">
      <c r="A6031" s="68" t="s">
        <v>29</v>
      </c>
      <c r="B6031" s="94" t="s">
        <v>9373</v>
      </c>
      <c r="C6031" s="94" t="s">
        <v>9405</v>
      </c>
      <c r="D6031" s="32" t="s">
        <v>19434</v>
      </c>
      <c r="E6031" s="107">
        <v>55.166666666666664</v>
      </c>
      <c r="F6031" s="27" t="s">
        <v>9</v>
      </c>
      <c r="G6031" s="94" t="s">
        <v>15</v>
      </c>
      <c r="H6031" s="32" t="s">
        <v>25731</v>
      </c>
    </row>
    <row r="6032" spans="1:8" ht="17.25" customHeight="1">
      <c r="A6032" s="68" t="s">
        <v>29</v>
      </c>
      <c r="B6032" s="94" t="s">
        <v>9373</v>
      </c>
      <c r="C6032" s="94" t="s">
        <v>9405</v>
      </c>
      <c r="D6032" s="32" t="s">
        <v>19435</v>
      </c>
      <c r="E6032" s="107">
        <v>49.25</v>
      </c>
      <c r="F6032" s="27" t="s">
        <v>9</v>
      </c>
      <c r="G6032" s="94" t="s">
        <v>15</v>
      </c>
      <c r="H6032" s="32" t="s">
        <v>25732</v>
      </c>
    </row>
    <row r="6033" spans="1:8" ht="17.25" customHeight="1">
      <c r="A6033" s="68" t="s">
        <v>29</v>
      </c>
      <c r="B6033" s="94" t="s">
        <v>9373</v>
      </c>
      <c r="C6033" s="94" t="s">
        <v>9405</v>
      </c>
      <c r="D6033" s="32" t="s">
        <v>19436</v>
      </c>
      <c r="E6033" s="107">
        <v>52.133333333333333</v>
      </c>
      <c r="F6033" s="27" t="s">
        <v>9</v>
      </c>
      <c r="G6033" s="94" t="s">
        <v>15</v>
      </c>
      <c r="H6033" s="32" t="s">
        <v>25733</v>
      </c>
    </row>
    <row r="6034" spans="1:8" ht="17.25" customHeight="1">
      <c r="A6034" s="68" t="s">
        <v>29</v>
      </c>
      <c r="B6034" s="94" t="s">
        <v>9373</v>
      </c>
      <c r="C6034" s="94" t="s">
        <v>9405</v>
      </c>
      <c r="D6034" s="32" t="s">
        <v>19437</v>
      </c>
      <c r="E6034" s="107">
        <v>50.45</v>
      </c>
      <c r="F6034" s="27" t="s">
        <v>9</v>
      </c>
      <c r="G6034" s="94" t="s">
        <v>15</v>
      </c>
      <c r="H6034" s="32" t="s">
        <v>25734</v>
      </c>
    </row>
    <row r="6035" spans="1:8" ht="17.25" customHeight="1">
      <c r="A6035" s="68" t="s">
        <v>29</v>
      </c>
      <c r="B6035" s="94" t="s">
        <v>9373</v>
      </c>
      <c r="C6035" s="94" t="s">
        <v>17198</v>
      </c>
      <c r="D6035" s="32" t="s">
        <v>19438</v>
      </c>
      <c r="E6035" s="107">
        <v>87.36666666666666</v>
      </c>
      <c r="F6035" s="27" t="s">
        <v>9</v>
      </c>
      <c r="G6035" s="94" t="s">
        <v>15</v>
      </c>
      <c r="H6035" s="32" t="s">
        <v>25735</v>
      </c>
    </row>
    <row r="6036" spans="1:8" ht="17.25" customHeight="1">
      <c r="A6036" s="68" t="s">
        <v>29</v>
      </c>
      <c r="B6036" s="94" t="s">
        <v>9373</v>
      </c>
      <c r="C6036" s="94" t="s">
        <v>17198</v>
      </c>
      <c r="D6036" s="32" t="s">
        <v>19439</v>
      </c>
      <c r="E6036" s="107">
        <v>65.8</v>
      </c>
      <c r="F6036" s="27" t="s">
        <v>9</v>
      </c>
      <c r="G6036" s="94" t="s">
        <v>15</v>
      </c>
      <c r="H6036" s="32" t="s">
        <v>25736</v>
      </c>
    </row>
    <row r="6037" spans="1:8" ht="17.25" customHeight="1">
      <c r="A6037" s="68" t="s">
        <v>29</v>
      </c>
      <c r="B6037" s="94" t="s">
        <v>9373</v>
      </c>
      <c r="C6037" s="94" t="s">
        <v>17198</v>
      </c>
      <c r="D6037" s="32" t="s">
        <v>19440</v>
      </c>
      <c r="E6037" s="107">
        <v>62.4</v>
      </c>
      <c r="F6037" s="27" t="s">
        <v>9</v>
      </c>
      <c r="G6037" s="94" t="s">
        <v>15</v>
      </c>
      <c r="H6037" s="32" t="s">
        <v>25737</v>
      </c>
    </row>
    <row r="6038" spans="1:8" ht="17.25" customHeight="1">
      <c r="A6038" s="68" t="s">
        <v>29</v>
      </c>
      <c r="B6038" s="94" t="s">
        <v>9373</v>
      </c>
      <c r="C6038" s="94" t="s">
        <v>17198</v>
      </c>
      <c r="D6038" s="32" t="s">
        <v>19441</v>
      </c>
      <c r="E6038" s="107">
        <v>63.68333333333333</v>
      </c>
      <c r="F6038" s="27" t="s">
        <v>9</v>
      </c>
      <c r="G6038" s="94" t="s">
        <v>15</v>
      </c>
      <c r="H6038" s="32" t="s">
        <v>25738</v>
      </c>
    </row>
    <row r="6039" spans="1:8" ht="17.25" customHeight="1">
      <c r="A6039" s="68" t="s">
        <v>29</v>
      </c>
      <c r="B6039" s="94" t="s">
        <v>9373</v>
      </c>
      <c r="C6039" s="94" t="s">
        <v>17198</v>
      </c>
      <c r="D6039" s="32" t="s">
        <v>19442</v>
      </c>
      <c r="E6039" s="107">
        <v>68.783333333333331</v>
      </c>
      <c r="F6039" s="27" t="s">
        <v>9</v>
      </c>
      <c r="G6039" s="94" t="s">
        <v>15</v>
      </c>
      <c r="H6039" s="32" t="s">
        <v>25739</v>
      </c>
    </row>
    <row r="6040" spans="1:8" ht="17.25" customHeight="1">
      <c r="A6040" s="68" t="s">
        <v>29</v>
      </c>
      <c r="B6040" s="94" t="s">
        <v>9373</v>
      </c>
      <c r="C6040" s="94" t="s">
        <v>17198</v>
      </c>
      <c r="D6040" s="32" t="s">
        <v>19443</v>
      </c>
      <c r="E6040" s="107">
        <v>42</v>
      </c>
      <c r="F6040" s="27" t="s">
        <v>9</v>
      </c>
      <c r="G6040" s="94" t="s">
        <v>15</v>
      </c>
      <c r="H6040" s="32" t="s">
        <v>25740</v>
      </c>
    </row>
    <row r="6041" spans="1:8" ht="17.25" customHeight="1">
      <c r="A6041" s="68" t="s">
        <v>29</v>
      </c>
      <c r="B6041" s="94" t="s">
        <v>9373</v>
      </c>
      <c r="C6041" s="94" t="s">
        <v>17198</v>
      </c>
      <c r="D6041" s="32" t="s">
        <v>19444</v>
      </c>
      <c r="E6041" s="107">
        <v>39.18333333333333</v>
      </c>
      <c r="F6041" s="27" t="s">
        <v>9</v>
      </c>
      <c r="G6041" s="94" t="s">
        <v>15</v>
      </c>
      <c r="H6041" s="32" t="s">
        <v>25741</v>
      </c>
    </row>
    <row r="6042" spans="1:8" ht="17.25" customHeight="1">
      <c r="A6042" s="68" t="s">
        <v>29</v>
      </c>
      <c r="B6042" s="94" t="s">
        <v>9373</v>
      </c>
      <c r="C6042" s="94" t="s">
        <v>17198</v>
      </c>
      <c r="D6042" s="32" t="s">
        <v>19445</v>
      </c>
      <c r="E6042" s="107">
        <v>42.55</v>
      </c>
      <c r="F6042" s="27" t="s">
        <v>9</v>
      </c>
      <c r="G6042" s="94" t="s">
        <v>15</v>
      </c>
      <c r="H6042" s="32" t="s">
        <v>25742</v>
      </c>
    </row>
    <row r="6043" spans="1:8" ht="17.25" customHeight="1">
      <c r="A6043" s="68" t="s">
        <v>29</v>
      </c>
      <c r="B6043" s="94" t="s">
        <v>9373</v>
      </c>
      <c r="C6043" s="94" t="s">
        <v>17198</v>
      </c>
      <c r="D6043" s="32" t="s">
        <v>19446</v>
      </c>
      <c r="E6043" s="107">
        <v>40.35</v>
      </c>
      <c r="F6043" s="27" t="s">
        <v>9</v>
      </c>
      <c r="G6043" s="94" t="s">
        <v>15</v>
      </c>
      <c r="H6043" s="32" t="s">
        <v>25743</v>
      </c>
    </row>
    <row r="6044" spans="1:8" ht="17.25" customHeight="1">
      <c r="A6044" s="68" t="s">
        <v>29</v>
      </c>
      <c r="B6044" s="94" t="s">
        <v>9373</v>
      </c>
      <c r="C6044" s="94" t="s">
        <v>17198</v>
      </c>
      <c r="D6044" s="32" t="s">
        <v>19447</v>
      </c>
      <c r="E6044" s="107">
        <v>41.68333333333333</v>
      </c>
      <c r="F6044" s="27" t="s">
        <v>9</v>
      </c>
      <c r="G6044" s="94" t="s">
        <v>15</v>
      </c>
      <c r="H6044" s="32" t="s">
        <v>25744</v>
      </c>
    </row>
    <row r="6045" spans="1:8" ht="17.25" customHeight="1">
      <c r="A6045" s="68" t="s">
        <v>29</v>
      </c>
      <c r="B6045" s="94" t="s">
        <v>9373</v>
      </c>
      <c r="C6045" s="94" t="s">
        <v>17198</v>
      </c>
      <c r="D6045" s="32" t="s">
        <v>19448</v>
      </c>
      <c r="E6045" s="107">
        <v>55.883333333333333</v>
      </c>
      <c r="F6045" s="27" t="s">
        <v>9</v>
      </c>
      <c r="G6045" s="94" t="s">
        <v>15</v>
      </c>
      <c r="H6045" s="32" t="s">
        <v>25745</v>
      </c>
    </row>
    <row r="6046" spans="1:8" ht="17.25" customHeight="1">
      <c r="A6046" s="68" t="s">
        <v>29</v>
      </c>
      <c r="B6046" s="94" t="s">
        <v>9373</v>
      </c>
      <c r="C6046" s="94" t="s">
        <v>17198</v>
      </c>
      <c r="D6046" s="32" t="s">
        <v>19449</v>
      </c>
      <c r="E6046" s="107">
        <v>51.833333333333336</v>
      </c>
      <c r="F6046" s="27" t="s">
        <v>9</v>
      </c>
      <c r="G6046" s="94" t="s">
        <v>15</v>
      </c>
      <c r="H6046" s="32" t="s">
        <v>25746</v>
      </c>
    </row>
    <row r="6047" spans="1:8" ht="17.25" customHeight="1">
      <c r="A6047" s="68" t="s">
        <v>29</v>
      </c>
      <c r="B6047" s="94" t="s">
        <v>9373</v>
      </c>
      <c r="C6047" s="94" t="s">
        <v>17198</v>
      </c>
      <c r="D6047" s="32" t="s">
        <v>19450</v>
      </c>
      <c r="E6047" s="107">
        <v>50.533333333333331</v>
      </c>
      <c r="F6047" s="27" t="s">
        <v>9</v>
      </c>
      <c r="G6047" s="94" t="s">
        <v>15</v>
      </c>
      <c r="H6047" s="32" t="s">
        <v>25747</v>
      </c>
    </row>
    <row r="6048" spans="1:8" ht="17.25" customHeight="1">
      <c r="A6048" s="68" t="s">
        <v>29</v>
      </c>
      <c r="B6048" s="94" t="s">
        <v>9373</v>
      </c>
      <c r="C6048" s="94" t="s">
        <v>17198</v>
      </c>
      <c r="D6048" s="32" t="s">
        <v>19451</v>
      </c>
      <c r="E6048" s="107">
        <v>58.6</v>
      </c>
      <c r="F6048" s="27" t="s">
        <v>9</v>
      </c>
      <c r="G6048" s="94" t="s">
        <v>15</v>
      </c>
      <c r="H6048" s="32" t="s">
        <v>25748</v>
      </c>
    </row>
    <row r="6049" spans="1:8" ht="17.25" customHeight="1">
      <c r="A6049" s="68" t="s">
        <v>29</v>
      </c>
      <c r="B6049" s="94" t="s">
        <v>9373</v>
      </c>
      <c r="C6049" s="94" t="s">
        <v>17198</v>
      </c>
      <c r="D6049" s="32" t="s">
        <v>19452</v>
      </c>
      <c r="E6049" s="107">
        <v>73.45</v>
      </c>
      <c r="F6049" s="27" t="s">
        <v>9</v>
      </c>
      <c r="G6049" s="94" t="s">
        <v>15</v>
      </c>
      <c r="H6049" s="32" t="s">
        <v>25749</v>
      </c>
    </row>
    <row r="6050" spans="1:8" ht="17.25" customHeight="1">
      <c r="A6050" s="68" t="s">
        <v>29</v>
      </c>
      <c r="B6050" s="94" t="s">
        <v>9373</v>
      </c>
      <c r="C6050" s="94" t="s">
        <v>17198</v>
      </c>
      <c r="D6050" s="32" t="s">
        <v>19453</v>
      </c>
      <c r="E6050" s="107">
        <v>66.733333333333334</v>
      </c>
      <c r="F6050" s="27" t="s">
        <v>9</v>
      </c>
      <c r="G6050" s="94" t="s">
        <v>15</v>
      </c>
      <c r="H6050" s="32" t="s">
        <v>25750</v>
      </c>
    </row>
    <row r="6051" spans="1:8" ht="17.25" customHeight="1">
      <c r="A6051" s="68" t="s">
        <v>29</v>
      </c>
      <c r="B6051" s="94" t="s">
        <v>9373</v>
      </c>
      <c r="C6051" s="94" t="s">
        <v>17198</v>
      </c>
      <c r="D6051" s="32" t="s">
        <v>19454</v>
      </c>
      <c r="E6051" s="107">
        <v>60.31666666666667</v>
      </c>
      <c r="F6051" s="27" t="s">
        <v>9</v>
      </c>
      <c r="G6051" s="94" t="s">
        <v>15</v>
      </c>
      <c r="H6051" s="32" t="s">
        <v>25751</v>
      </c>
    </row>
    <row r="6052" spans="1:8" ht="17.25" customHeight="1">
      <c r="A6052" s="68" t="s">
        <v>29</v>
      </c>
      <c r="B6052" s="94" t="s">
        <v>9373</v>
      </c>
      <c r="C6052" s="94" t="s">
        <v>17198</v>
      </c>
      <c r="D6052" s="32" t="s">
        <v>19455</v>
      </c>
      <c r="E6052" s="107">
        <v>62.466666666666669</v>
      </c>
      <c r="F6052" s="27" t="s">
        <v>9</v>
      </c>
      <c r="G6052" s="94" t="s">
        <v>15</v>
      </c>
      <c r="H6052" s="32" t="s">
        <v>25752</v>
      </c>
    </row>
    <row r="6053" spans="1:8" ht="17.25" customHeight="1">
      <c r="A6053" s="68" t="s">
        <v>29</v>
      </c>
      <c r="B6053" s="94" t="s">
        <v>9373</v>
      </c>
      <c r="C6053" s="94" t="s">
        <v>17198</v>
      </c>
      <c r="D6053" s="32" t="s">
        <v>19456</v>
      </c>
      <c r="E6053" s="107">
        <v>54.266666666666666</v>
      </c>
      <c r="F6053" s="27" t="s">
        <v>9</v>
      </c>
      <c r="G6053" s="94" t="s">
        <v>15</v>
      </c>
      <c r="H6053" s="32" t="s">
        <v>25753</v>
      </c>
    </row>
    <row r="6054" spans="1:8" ht="17.25" customHeight="1">
      <c r="A6054" s="68" t="s">
        <v>29</v>
      </c>
      <c r="B6054" s="94" t="s">
        <v>9373</v>
      </c>
      <c r="C6054" s="94" t="s">
        <v>17198</v>
      </c>
      <c r="D6054" s="32" t="s">
        <v>19457</v>
      </c>
      <c r="E6054" s="107">
        <v>65</v>
      </c>
      <c r="F6054" s="27" t="s">
        <v>9</v>
      </c>
      <c r="G6054" s="94" t="s">
        <v>15</v>
      </c>
      <c r="H6054" s="32" t="s">
        <v>25754</v>
      </c>
    </row>
    <row r="6055" spans="1:8" ht="17.25" customHeight="1">
      <c r="A6055" s="68" t="s">
        <v>29</v>
      </c>
      <c r="B6055" s="94" t="s">
        <v>9373</v>
      </c>
      <c r="C6055" s="94" t="s">
        <v>17198</v>
      </c>
      <c r="D6055" s="32" t="s">
        <v>19458</v>
      </c>
      <c r="E6055" s="107">
        <v>63.633333333333333</v>
      </c>
      <c r="F6055" s="27" t="s">
        <v>9</v>
      </c>
      <c r="G6055" s="94" t="s">
        <v>15</v>
      </c>
      <c r="H6055" s="32" t="s">
        <v>25755</v>
      </c>
    </row>
    <row r="6056" spans="1:8" ht="17.25" customHeight="1">
      <c r="A6056" s="68" t="s">
        <v>29</v>
      </c>
      <c r="B6056" s="94" t="s">
        <v>9373</v>
      </c>
      <c r="C6056" s="94" t="s">
        <v>17198</v>
      </c>
      <c r="D6056" s="32" t="s">
        <v>19459</v>
      </c>
      <c r="E6056" s="107">
        <v>76.666666666666671</v>
      </c>
      <c r="F6056" s="27" t="s">
        <v>9</v>
      </c>
      <c r="G6056" s="94" t="s">
        <v>15</v>
      </c>
      <c r="H6056" s="32" t="s">
        <v>25756</v>
      </c>
    </row>
    <row r="6057" spans="1:8" ht="17.25" customHeight="1">
      <c r="A6057" s="68" t="s">
        <v>29</v>
      </c>
      <c r="B6057" s="94" t="s">
        <v>9373</v>
      </c>
      <c r="C6057" s="94" t="s">
        <v>17198</v>
      </c>
      <c r="D6057" s="32" t="s">
        <v>19460</v>
      </c>
      <c r="E6057" s="107">
        <v>54.033333333333331</v>
      </c>
      <c r="F6057" s="27" t="s">
        <v>9</v>
      </c>
      <c r="G6057" s="94" t="s">
        <v>15</v>
      </c>
      <c r="H6057" s="32" t="s">
        <v>25757</v>
      </c>
    </row>
    <row r="6058" spans="1:8" ht="17.25" customHeight="1">
      <c r="A6058" s="68" t="s">
        <v>29</v>
      </c>
      <c r="B6058" s="94" t="s">
        <v>9373</v>
      </c>
      <c r="C6058" s="94" t="s">
        <v>17198</v>
      </c>
      <c r="D6058" s="32" t="s">
        <v>19461</v>
      </c>
      <c r="E6058" s="107">
        <v>60.633333333333333</v>
      </c>
      <c r="F6058" s="27" t="s">
        <v>9</v>
      </c>
      <c r="G6058" s="94" t="s">
        <v>15</v>
      </c>
      <c r="H6058" s="32" t="s">
        <v>25758</v>
      </c>
    </row>
    <row r="6059" spans="1:8" ht="17.25" customHeight="1">
      <c r="A6059" s="68" t="s">
        <v>29</v>
      </c>
      <c r="B6059" s="94" t="s">
        <v>9373</v>
      </c>
      <c r="C6059" s="94" t="s">
        <v>17198</v>
      </c>
      <c r="D6059" s="32" t="s">
        <v>19462</v>
      </c>
      <c r="E6059" s="107">
        <v>60.166666666666664</v>
      </c>
      <c r="F6059" s="27" t="s">
        <v>9</v>
      </c>
      <c r="G6059" s="94" t="s">
        <v>15</v>
      </c>
      <c r="H6059" s="32" t="s">
        <v>25759</v>
      </c>
    </row>
    <row r="6060" spans="1:8" ht="17.25" customHeight="1">
      <c r="A6060" s="68" t="s">
        <v>29</v>
      </c>
      <c r="B6060" s="94" t="s">
        <v>9373</v>
      </c>
      <c r="C6060" s="94" t="s">
        <v>17198</v>
      </c>
      <c r="D6060" s="32" t="s">
        <v>19463</v>
      </c>
      <c r="E6060" s="107">
        <v>69.316666666666663</v>
      </c>
      <c r="F6060" s="27" t="s">
        <v>9</v>
      </c>
      <c r="G6060" s="94" t="s">
        <v>15</v>
      </c>
      <c r="H6060" s="32" t="s">
        <v>25760</v>
      </c>
    </row>
    <row r="6061" spans="1:8" ht="17.25" customHeight="1">
      <c r="A6061" s="68" t="s">
        <v>29</v>
      </c>
      <c r="B6061" s="94" t="s">
        <v>9373</v>
      </c>
      <c r="C6061" s="94" t="s">
        <v>17198</v>
      </c>
      <c r="D6061" s="32" t="s">
        <v>19464</v>
      </c>
      <c r="E6061" s="107">
        <v>57.6</v>
      </c>
      <c r="F6061" s="27" t="s">
        <v>9</v>
      </c>
      <c r="G6061" s="94" t="s">
        <v>15</v>
      </c>
      <c r="H6061" s="32" t="s">
        <v>25761</v>
      </c>
    </row>
    <row r="6062" spans="1:8" ht="17.25" customHeight="1">
      <c r="A6062" s="68" t="s">
        <v>29</v>
      </c>
      <c r="B6062" s="94" t="s">
        <v>9373</v>
      </c>
      <c r="C6062" s="94" t="s">
        <v>17198</v>
      </c>
      <c r="D6062" s="32" t="s">
        <v>19465</v>
      </c>
      <c r="E6062" s="107">
        <v>68.533333333333331</v>
      </c>
      <c r="F6062" s="27" t="s">
        <v>9</v>
      </c>
      <c r="G6062" s="94" t="s">
        <v>15</v>
      </c>
      <c r="H6062" s="32" t="s">
        <v>25762</v>
      </c>
    </row>
    <row r="6063" spans="1:8" ht="17.25" customHeight="1">
      <c r="A6063" s="68" t="s">
        <v>29</v>
      </c>
      <c r="B6063" s="94" t="s">
        <v>9373</v>
      </c>
      <c r="C6063" s="94" t="s">
        <v>17198</v>
      </c>
      <c r="D6063" s="32" t="s">
        <v>19466</v>
      </c>
      <c r="E6063" s="107">
        <v>52</v>
      </c>
      <c r="F6063" s="27" t="s">
        <v>9</v>
      </c>
      <c r="G6063" s="94" t="s">
        <v>15</v>
      </c>
      <c r="H6063" s="32" t="s">
        <v>25763</v>
      </c>
    </row>
    <row r="6064" spans="1:8" ht="17.25" customHeight="1">
      <c r="A6064" s="68" t="s">
        <v>29</v>
      </c>
      <c r="B6064" s="94" t="s">
        <v>9373</v>
      </c>
      <c r="C6064" s="94" t="s">
        <v>17198</v>
      </c>
      <c r="D6064" s="32" t="s">
        <v>19467</v>
      </c>
      <c r="E6064" s="107">
        <v>68.95</v>
      </c>
      <c r="F6064" s="27" t="s">
        <v>9</v>
      </c>
      <c r="G6064" s="94" t="s">
        <v>15</v>
      </c>
      <c r="H6064" s="32" t="s">
        <v>25764</v>
      </c>
    </row>
    <row r="6065" spans="1:8" ht="17.25" customHeight="1">
      <c r="A6065" s="68" t="s">
        <v>13</v>
      </c>
      <c r="B6065" s="94" t="s">
        <v>9367</v>
      </c>
      <c r="C6065" s="94" t="s">
        <v>17199</v>
      </c>
      <c r="D6065" s="32" t="s">
        <v>19468</v>
      </c>
      <c r="E6065" s="107">
        <v>45.666666666666664</v>
      </c>
      <c r="F6065" s="27" t="s">
        <v>9</v>
      </c>
      <c r="G6065" s="94" t="s">
        <v>15</v>
      </c>
      <c r="H6065" s="32" t="s">
        <v>25765</v>
      </c>
    </row>
    <row r="6066" spans="1:8" ht="17.25" customHeight="1">
      <c r="A6066" s="68" t="s">
        <v>13</v>
      </c>
      <c r="B6066" s="94" t="s">
        <v>9367</v>
      </c>
      <c r="C6066" s="94" t="s">
        <v>17199</v>
      </c>
      <c r="D6066" s="32" t="s">
        <v>19469</v>
      </c>
      <c r="E6066" s="107">
        <v>45.93333333333333</v>
      </c>
      <c r="F6066" s="27" t="s">
        <v>9</v>
      </c>
      <c r="G6066" s="94" t="s">
        <v>15</v>
      </c>
      <c r="H6066" s="32" t="s">
        <v>25766</v>
      </c>
    </row>
    <row r="6067" spans="1:8" ht="17.25" customHeight="1">
      <c r="A6067" s="68" t="s">
        <v>13</v>
      </c>
      <c r="B6067" s="94" t="s">
        <v>9367</v>
      </c>
      <c r="C6067" s="94" t="s">
        <v>17199</v>
      </c>
      <c r="D6067" s="32" t="s">
        <v>19470</v>
      </c>
      <c r="E6067" s="107">
        <v>50.083333333333336</v>
      </c>
      <c r="F6067" s="27" t="s">
        <v>9</v>
      </c>
      <c r="G6067" s="94" t="s">
        <v>15</v>
      </c>
      <c r="H6067" s="32" t="s">
        <v>25767</v>
      </c>
    </row>
    <row r="6068" spans="1:8" ht="17.25" customHeight="1">
      <c r="A6068" s="68" t="s">
        <v>13</v>
      </c>
      <c r="B6068" s="94" t="s">
        <v>9367</v>
      </c>
      <c r="C6068" s="94" t="s">
        <v>17199</v>
      </c>
      <c r="D6068" s="32" t="s">
        <v>19471</v>
      </c>
      <c r="E6068" s="107">
        <v>48.81666666666667</v>
      </c>
      <c r="F6068" s="27" t="s">
        <v>9</v>
      </c>
      <c r="G6068" s="94" t="s">
        <v>15</v>
      </c>
      <c r="H6068" s="32" t="s">
        <v>25768</v>
      </c>
    </row>
    <row r="6069" spans="1:8" ht="17.25" customHeight="1">
      <c r="A6069" s="68" t="s">
        <v>13</v>
      </c>
      <c r="B6069" s="94" t="s">
        <v>9367</v>
      </c>
      <c r="C6069" s="94" t="s">
        <v>17199</v>
      </c>
      <c r="D6069" s="32" t="s">
        <v>19472</v>
      </c>
      <c r="E6069" s="107">
        <v>47.6</v>
      </c>
      <c r="F6069" s="27" t="s">
        <v>9</v>
      </c>
      <c r="G6069" s="94" t="s">
        <v>15</v>
      </c>
      <c r="H6069" s="32" t="s">
        <v>25769</v>
      </c>
    </row>
    <row r="6070" spans="1:8" ht="17.25" customHeight="1">
      <c r="A6070" s="68" t="s">
        <v>13</v>
      </c>
      <c r="B6070" s="94" t="s">
        <v>9367</v>
      </c>
      <c r="C6070" s="94" t="s">
        <v>17199</v>
      </c>
      <c r="D6070" s="32" t="s">
        <v>19473</v>
      </c>
      <c r="E6070" s="107">
        <v>50.016666666666666</v>
      </c>
      <c r="F6070" s="27" t="s">
        <v>9</v>
      </c>
      <c r="G6070" s="94" t="s">
        <v>15</v>
      </c>
      <c r="H6070" s="32" t="s">
        <v>25770</v>
      </c>
    </row>
    <row r="6071" spans="1:8" ht="17.25" customHeight="1">
      <c r="A6071" s="68" t="s">
        <v>13</v>
      </c>
      <c r="B6071" s="94" t="s">
        <v>9367</v>
      </c>
      <c r="C6071" s="94" t="s">
        <v>17199</v>
      </c>
      <c r="D6071" s="32" t="s">
        <v>19474</v>
      </c>
      <c r="E6071" s="107">
        <v>50.216666666666669</v>
      </c>
      <c r="F6071" s="27" t="s">
        <v>9</v>
      </c>
      <c r="G6071" s="94" t="s">
        <v>15</v>
      </c>
      <c r="H6071" s="32" t="s">
        <v>25771</v>
      </c>
    </row>
    <row r="6072" spans="1:8" ht="17.25" customHeight="1">
      <c r="A6072" s="68" t="s">
        <v>13</v>
      </c>
      <c r="B6072" s="94" t="s">
        <v>9367</v>
      </c>
      <c r="C6072" s="94" t="s">
        <v>17199</v>
      </c>
      <c r="D6072" s="32" t="s">
        <v>19475</v>
      </c>
      <c r="E6072" s="107">
        <v>48.333333333333336</v>
      </c>
      <c r="F6072" s="27" t="s">
        <v>9</v>
      </c>
      <c r="G6072" s="94" t="s">
        <v>15</v>
      </c>
      <c r="H6072" s="32" t="s">
        <v>25772</v>
      </c>
    </row>
    <row r="6073" spans="1:8" ht="17.25" customHeight="1">
      <c r="A6073" s="68" t="s">
        <v>22</v>
      </c>
      <c r="B6073" s="94" t="s">
        <v>9349</v>
      </c>
      <c r="C6073" s="94" t="s">
        <v>17200</v>
      </c>
      <c r="D6073" s="32" t="s">
        <v>19476</v>
      </c>
      <c r="E6073" s="107">
        <v>49.2</v>
      </c>
      <c r="F6073" s="27" t="s">
        <v>9</v>
      </c>
      <c r="G6073" s="94" t="s">
        <v>15</v>
      </c>
      <c r="H6073" s="32" t="s">
        <v>25773</v>
      </c>
    </row>
    <row r="6074" spans="1:8" ht="17.25" customHeight="1">
      <c r="A6074" s="68" t="s">
        <v>22</v>
      </c>
      <c r="B6074" s="94" t="s">
        <v>9349</v>
      </c>
      <c r="C6074" s="94" t="s">
        <v>17200</v>
      </c>
      <c r="D6074" s="32" t="s">
        <v>19477</v>
      </c>
      <c r="E6074" s="107">
        <v>53.783333333333331</v>
      </c>
      <c r="F6074" s="27" t="s">
        <v>9</v>
      </c>
      <c r="G6074" s="94" t="s">
        <v>15</v>
      </c>
      <c r="H6074" s="32" t="s">
        <v>25774</v>
      </c>
    </row>
    <row r="6075" spans="1:8" ht="17.25" customHeight="1">
      <c r="A6075" s="68" t="s">
        <v>22</v>
      </c>
      <c r="B6075" s="94" t="s">
        <v>9349</v>
      </c>
      <c r="C6075" s="94" t="s">
        <v>17200</v>
      </c>
      <c r="D6075" s="32" t="s">
        <v>19478</v>
      </c>
      <c r="E6075" s="107">
        <v>52.466666666666669</v>
      </c>
      <c r="F6075" s="27" t="s">
        <v>9</v>
      </c>
      <c r="G6075" s="94" t="s">
        <v>15</v>
      </c>
      <c r="H6075" s="32" t="s">
        <v>25775</v>
      </c>
    </row>
    <row r="6076" spans="1:8" ht="17.25" customHeight="1">
      <c r="A6076" s="68" t="s">
        <v>22</v>
      </c>
      <c r="B6076" s="94" t="s">
        <v>9349</v>
      </c>
      <c r="C6076" s="94" t="s">
        <v>17200</v>
      </c>
      <c r="D6076" s="32" t="s">
        <v>19479</v>
      </c>
      <c r="E6076" s="107">
        <v>38.65</v>
      </c>
      <c r="F6076" s="27" t="s">
        <v>9</v>
      </c>
      <c r="G6076" s="94" t="s">
        <v>15</v>
      </c>
      <c r="H6076" s="32" t="s">
        <v>25776</v>
      </c>
    </row>
    <row r="6077" spans="1:8" ht="17.25" customHeight="1">
      <c r="A6077" s="68" t="s">
        <v>22</v>
      </c>
      <c r="B6077" s="94" t="s">
        <v>9349</v>
      </c>
      <c r="C6077" s="94" t="s">
        <v>17200</v>
      </c>
      <c r="D6077" s="32" t="s">
        <v>19480</v>
      </c>
      <c r="E6077" s="107">
        <v>49.15</v>
      </c>
      <c r="F6077" s="27" t="s">
        <v>9</v>
      </c>
      <c r="G6077" s="94" t="s">
        <v>15</v>
      </c>
      <c r="H6077" s="32" t="s">
        <v>25777</v>
      </c>
    </row>
    <row r="6078" spans="1:8" ht="17.25" customHeight="1">
      <c r="A6078" s="68" t="s">
        <v>22</v>
      </c>
      <c r="B6078" s="94" t="s">
        <v>9349</v>
      </c>
      <c r="C6078" s="94" t="s">
        <v>17200</v>
      </c>
      <c r="D6078" s="32" t="s">
        <v>19481</v>
      </c>
      <c r="E6078" s="107">
        <v>55.75</v>
      </c>
      <c r="F6078" s="27" t="s">
        <v>9</v>
      </c>
      <c r="G6078" s="94" t="s">
        <v>15</v>
      </c>
      <c r="H6078" s="32" t="s">
        <v>25778</v>
      </c>
    </row>
    <row r="6079" spans="1:8" ht="17.25" customHeight="1">
      <c r="A6079" s="68" t="s">
        <v>22</v>
      </c>
      <c r="B6079" s="94" t="s">
        <v>9349</v>
      </c>
      <c r="C6079" s="94" t="s">
        <v>17200</v>
      </c>
      <c r="D6079" s="32" t="s">
        <v>19482</v>
      </c>
      <c r="E6079" s="107">
        <v>37.533333333333331</v>
      </c>
      <c r="F6079" s="27" t="s">
        <v>9</v>
      </c>
      <c r="G6079" s="94" t="s">
        <v>15</v>
      </c>
      <c r="H6079" s="32" t="s">
        <v>25779</v>
      </c>
    </row>
    <row r="6080" spans="1:8" ht="17.25" customHeight="1">
      <c r="A6080" s="68" t="s">
        <v>22</v>
      </c>
      <c r="B6080" s="94" t="s">
        <v>9349</v>
      </c>
      <c r="C6080" s="94" t="s">
        <v>17200</v>
      </c>
      <c r="D6080" s="32" t="s">
        <v>19483</v>
      </c>
      <c r="E6080" s="107">
        <v>49.166666666666664</v>
      </c>
      <c r="F6080" s="27" t="s">
        <v>9</v>
      </c>
      <c r="G6080" s="94" t="s">
        <v>15</v>
      </c>
      <c r="H6080" s="32" t="s">
        <v>25780</v>
      </c>
    </row>
    <row r="6081" spans="1:8" ht="17.25" customHeight="1">
      <c r="A6081" s="68" t="s">
        <v>22</v>
      </c>
      <c r="B6081" s="94" t="s">
        <v>9349</v>
      </c>
      <c r="C6081" s="94" t="s">
        <v>17201</v>
      </c>
      <c r="D6081" s="32" t="s">
        <v>19484</v>
      </c>
      <c r="E6081" s="107">
        <v>53.583333333333336</v>
      </c>
      <c r="F6081" s="27" t="s">
        <v>9</v>
      </c>
      <c r="G6081" s="94" t="s">
        <v>15</v>
      </c>
      <c r="H6081" s="32" t="s">
        <v>25781</v>
      </c>
    </row>
    <row r="6082" spans="1:8" ht="17.25" customHeight="1">
      <c r="A6082" s="68" t="s">
        <v>22</v>
      </c>
      <c r="B6082" s="94" t="s">
        <v>9349</v>
      </c>
      <c r="C6082" s="94" t="s">
        <v>17201</v>
      </c>
      <c r="D6082" s="32" t="s">
        <v>19485</v>
      </c>
      <c r="E6082" s="107">
        <v>48.6</v>
      </c>
      <c r="F6082" s="27" t="s">
        <v>9</v>
      </c>
      <c r="G6082" s="94" t="s">
        <v>15</v>
      </c>
      <c r="H6082" s="32" t="s">
        <v>25782</v>
      </c>
    </row>
    <row r="6083" spans="1:8" ht="17.25" customHeight="1">
      <c r="A6083" s="68" t="s">
        <v>22</v>
      </c>
      <c r="B6083" s="94" t="s">
        <v>9349</v>
      </c>
      <c r="C6083" s="94" t="s">
        <v>17201</v>
      </c>
      <c r="D6083" s="32" t="s">
        <v>19486</v>
      </c>
      <c r="E6083" s="107">
        <v>54.133333333333333</v>
      </c>
      <c r="F6083" s="27" t="s">
        <v>9</v>
      </c>
      <c r="G6083" s="94" t="s">
        <v>15</v>
      </c>
      <c r="H6083" s="32" t="s">
        <v>25783</v>
      </c>
    </row>
    <row r="6084" spans="1:8" ht="17.25" customHeight="1">
      <c r="A6084" s="68" t="s">
        <v>22</v>
      </c>
      <c r="B6084" s="94" t="s">
        <v>9349</v>
      </c>
      <c r="C6084" s="94" t="s">
        <v>17201</v>
      </c>
      <c r="D6084" s="32" t="s">
        <v>19487</v>
      </c>
      <c r="E6084" s="107">
        <v>50.116666666666667</v>
      </c>
      <c r="F6084" s="27" t="s">
        <v>9</v>
      </c>
      <c r="G6084" s="94" t="s">
        <v>15</v>
      </c>
      <c r="H6084" s="32" t="s">
        <v>25784</v>
      </c>
    </row>
    <row r="6085" spans="1:8" ht="17.25" customHeight="1">
      <c r="A6085" s="68" t="s">
        <v>22</v>
      </c>
      <c r="B6085" s="94" t="s">
        <v>9349</v>
      </c>
      <c r="C6085" s="94" t="s">
        <v>17201</v>
      </c>
      <c r="D6085" s="32" t="s">
        <v>19488</v>
      </c>
      <c r="E6085" s="107">
        <v>50.75</v>
      </c>
      <c r="F6085" s="27" t="s">
        <v>9</v>
      </c>
      <c r="G6085" s="94" t="s">
        <v>15</v>
      </c>
      <c r="H6085" s="32" t="s">
        <v>25785</v>
      </c>
    </row>
    <row r="6086" spans="1:8" ht="17.25" customHeight="1">
      <c r="A6086" s="68" t="s">
        <v>22</v>
      </c>
      <c r="B6086" s="94" t="s">
        <v>9349</v>
      </c>
      <c r="C6086" s="94" t="s">
        <v>17201</v>
      </c>
      <c r="D6086" s="32" t="s">
        <v>19489</v>
      </c>
      <c r="E6086" s="107">
        <v>50.81666666666667</v>
      </c>
      <c r="F6086" s="27" t="s">
        <v>9</v>
      </c>
      <c r="G6086" s="94" t="s">
        <v>15</v>
      </c>
      <c r="H6086" s="32" t="s">
        <v>25786</v>
      </c>
    </row>
    <row r="6087" spans="1:8" ht="17.25" customHeight="1">
      <c r="A6087" s="68" t="s">
        <v>22</v>
      </c>
      <c r="B6087" s="94" t="s">
        <v>9349</v>
      </c>
      <c r="C6087" s="94" t="s">
        <v>17201</v>
      </c>
      <c r="D6087" s="32" t="s">
        <v>19490</v>
      </c>
      <c r="E6087" s="107">
        <v>49.1</v>
      </c>
      <c r="F6087" s="27" t="s">
        <v>9</v>
      </c>
      <c r="G6087" s="94" t="s">
        <v>15</v>
      </c>
      <c r="H6087" s="32" t="s">
        <v>25787</v>
      </c>
    </row>
    <row r="6088" spans="1:8" ht="17.25" customHeight="1">
      <c r="A6088" s="68" t="s">
        <v>22</v>
      </c>
      <c r="B6088" s="94" t="s">
        <v>9349</v>
      </c>
      <c r="C6088" s="94" t="s">
        <v>17201</v>
      </c>
      <c r="D6088" s="32" t="s">
        <v>19491</v>
      </c>
      <c r="E6088" s="107">
        <v>48.916666666666664</v>
      </c>
      <c r="F6088" s="27" t="s">
        <v>9</v>
      </c>
      <c r="G6088" s="94" t="s">
        <v>15</v>
      </c>
      <c r="H6088" s="32" t="s">
        <v>25788</v>
      </c>
    </row>
    <row r="6089" spans="1:8" ht="17.25" customHeight="1">
      <c r="A6089" s="68" t="s">
        <v>29</v>
      </c>
      <c r="B6089" s="94" t="s">
        <v>9355</v>
      </c>
      <c r="C6089" s="94" t="s">
        <v>17202</v>
      </c>
      <c r="D6089" s="32" t="s">
        <v>19492</v>
      </c>
      <c r="E6089" s="107">
        <v>47.45</v>
      </c>
      <c r="F6089" s="27" t="s">
        <v>9</v>
      </c>
      <c r="G6089" s="94" t="s">
        <v>15</v>
      </c>
      <c r="H6089" s="32" t="s">
        <v>25789</v>
      </c>
    </row>
    <row r="6090" spans="1:8" ht="17.25" customHeight="1">
      <c r="A6090" s="68" t="s">
        <v>29</v>
      </c>
      <c r="B6090" s="94" t="s">
        <v>9355</v>
      </c>
      <c r="C6090" s="94" t="s">
        <v>17202</v>
      </c>
      <c r="D6090" s="32" t="s">
        <v>19493</v>
      </c>
      <c r="E6090" s="107">
        <v>45.716666666666669</v>
      </c>
      <c r="F6090" s="27" t="s">
        <v>9</v>
      </c>
      <c r="G6090" s="94" t="s">
        <v>15</v>
      </c>
      <c r="H6090" s="32" t="s">
        <v>25790</v>
      </c>
    </row>
    <row r="6091" spans="1:8" ht="17.25" customHeight="1">
      <c r="A6091" s="68" t="s">
        <v>29</v>
      </c>
      <c r="B6091" s="94" t="s">
        <v>9355</v>
      </c>
      <c r="C6091" s="94" t="s">
        <v>17202</v>
      </c>
      <c r="D6091" s="32" t="s">
        <v>19494</v>
      </c>
      <c r="E6091" s="107">
        <v>47.6</v>
      </c>
      <c r="F6091" s="27" t="s">
        <v>9</v>
      </c>
      <c r="G6091" s="94" t="s">
        <v>15</v>
      </c>
      <c r="H6091" s="32" t="s">
        <v>25791</v>
      </c>
    </row>
    <row r="6092" spans="1:8" ht="17.25" customHeight="1">
      <c r="A6092" s="68" t="s">
        <v>29</v>
      </c>
      <c r="B6092" s="94" t="s">
        <v>9355</v>
      </c>
      <c r="C6092" s="94" t="s">
        <v>17202</v>
      </c>
      <c r="D6092" s="32" t="s">
        <v>19495</v>
      </c>
      <c r="E6092" s="107">
        <v>45.916666666666664</v>
      </c>
      <c r="F6092" s="27" t="s">
        <v>9</v>
      </c>
      <c r="G6092" s="94" t="s">
        <v>15</v>
      </c>
      <c r="H6092" s="32" t="s">
        <v>25792</v>
      </c>
    </row>
    <row r="6093" spans="1:8" ht="17.25" customHeight="1">
      <c r="A6093" s="68" t="s">
        <v>29</v>
      </c>
      <c r="B6093" s="94" t="s">
        <v>9355</v>
      </c>
      <c r="C6093" s="94" t="s">
        <v>17202</v>
      </c>
      <c r="D6093" s="32" t="s">
        <v>19496</v>
      </c>
      <c r="E6093" s="107">
        <v>49.2</v>
      </c>
      <c r="F6093" s="27" t="s">
        <v>9</v>
      </c>
      <c r="G6093" s="94" t="s">
        <v>15</v>
      </c>
      <c r="H6093" s="32" t="s">
        <v>25793</v>
      </c>
    </row>
    <row r="6094" spans="1:8" ht="17.25" customHeight="1">
      <c r="A6094" s="68" t="s">
        <v>29</v>
      </c>
      <c r="B6094" s="94" t="s">
        <v>9355</v>
      </c>
      <c r="C6094" s="94" t="s">
        <v>17202</v>
      </c>
      <c r="D6094" s="32" t="s">
        <v>19497</v>
      </c>
      <c r="E6094" s="107">
        <v>48.916666666666664</v>
      </c>
      <c r="F6094" s="27" t="s">
        <v>9</v>
      </c>
      <c r="G6094" s="94" t="s">
        <v>15</v>
      </c>
      <c r="H6094" s="32" t="s">
        <v>25794</v>
      </c>
    </row>
    <row r="6095" spans="1:8" ht="17.25" customHeight="1">
      <c r="A6095" s="68" t="s">
        <v>29</v>
      </c>
      <c r="B6095" s="94" t="s">
        <v>9355</v>
      </c>
      <c r="C6095" s="94" t="s">
        <v>17202</v>
      </c>
      <c r="D6095" s="32" t="s">
        <v>19498</v>
      </c>
      <c r="E6095" s="107">
        <v>48.8</v>
      </c>
      <c r="F6095" s="27" t="s">
        <v>9</v>
      </c>
      <c r="G6095" s="94" t="s">
        <v>15</v>
      </c>
      <c r="H6095" s="32" t="s">
        <v>25795</v>
      </c>
    </row>
    <row r="6096" spans="1:8" ht="17.25" customHeight="1">
      <c r="A6096" s="68" t="s">
        <v>29</v>
      </c>
      <c r="B6096" s="94" t="s">
        <v>9355</v>
      </c>
      <c r="C6096" s="94" t="s">
        <v>17202</v>
      </c>
      <c r="D6096" s="32" t="s">
        <v>19499</v>
      </c>
      <c r="E6096" s="107">
        <v>48.916666666666664</v>
      </c>
      <c r="F6096" s="27" t="s">
        <v>9</v>
      </c>
      <c r="G6096" s="94" t="s">
        <v>15</v>
      </c>
      <c r="H6096" s="32" t="s">
        <v>25796</v>
      </c>
    </row>
    <row r="6097" spans="1:8" ht="17.25" customHeight="1">
      <c r="A6097" s="68" t="s">
        <v>29</v>
      </c>
      <c r="B6097" s="94" t="s">
        <v>9374</v>
      </c>
      <c r="C6097" s="94" t="s">
        <v>9406</v>
      </c>
      <c r="D6097" s="32" t="s">
        <v>19500</v>
      </c>
      <c r="E6097" s="107">
        <v>45.583333333333336</v>
      </c>
      <c r="F6097" s="27" t="s">
        <v>9</v>
      </c>
      <c r="G6097" s="94" t="s">
        <v>15</v>
      </c>
      <c r="H6097" s="32" t="s">
        <v>25797</v>
      </c>
    </row>
    <row r="6098" spans="1:8" ht="17.25" customHeight="1">
      <c r="A6098" s="68" t="s">
        <v>29</v>
      </c>
      <c r="B6098" s="94" t="s">
        <v>9374</v>
      </c>
      <c r="C6098" s="94" t="s">
        <v>9406</v>
      </c>
      <c r="D6098" s="32" t="s">
        <v>19501</v>
      </c>
      <c r="E6098" s="107">
        <v>35.233333333333334</v>
      </c>
      <c r="F6098" s="27" t="s">
        <v>9</v>
      </c>
      <c r="G6098" s="94" t="s">
        <v>15</v>
      </c>
      <c r="H6098" s="32" t="s">
        <v>25798</v>
      </c>
    </row>
    <row r="6099" spans="1:8" ht="17.25" customHeight="1">
      <c r="A6099" s="68" t="s">
        <v>29</v>
      </c>
      <c r="B6099" s="94" t="s">
        <v>9374</v>
      </c>
      <c r="C6099" s="94" t="s">
        <v>9406</v>
      </c>
      <c r="D6099" s="32" t="s">
        <v>19502</v>
      </c>
      <c r="E6099" s="107">
        <v>30.166666666666668</v>
      </c>
      <c r="F6099" s="27" t="s">
        <v>9</v>
      </c>
      <c r="G6099" s="94" t="s">
        <v>15</v>
      </c>
      <c r="H6099" s="32" t="s">
        <v>25799</v>
      </c>
    </row>
    <row r="6100" spans="1:8" ht="17.25" customHeight="1">
      <c r="A6100" s="68" t="s">
        <v>29</v>
      </c>
      <c r="B6100" s="94" t="s">
        <v>9374</v>
      </c>
      <c r="C6100" s="94" t="s">
        <v>9406</v>
      </c>
      <c r="D6100" s="32" t="s">
        <v>19503</v>
      </c>
      <c r="E6100" s="107">
        <v>33.6</v>
      </c>
      <c r="F6100" s="27" t="s">
        <v>9</v>
      </c>
      <c r="G6100" s="94" t="s">
        <v>15</v>
      </c>
      <c r="H6100" s="32" t="s">
        <v>25800</v>
      </c>
    </row>
    <row r="6101" spans="1:8" ht="17.25" customHeight="1">
      <c r="A6101" s="68" t="s">
        <v>29</v>
      </c>
      <c r="B6101" s="94" t="s">
        <v>9374</v>
      </c>
      <c r="C6101" s="94" t="s">
        <v>9406</v>
      </c>
      <c r="D6101" s="32" t="s">
        <v>19504</v>
      </c>
      <c r="E6101" s="107">
        <v>28.45</v>
      </c>
      <c r="F6101" s="27" t="s">
        <v>9</v>
      </c>
      <c r="G6101" s="94" t="s">
        <v>15</v>
      </c>
      <c r="H6101" s="32" t="s">
        <v>25801</v>
      </c>
    </row>
    <row r="6102" spans="1:8" ht="17.25" customHeight="1">
      <c r="A6102" s="68" t="s">
        <v>29</v>
      </c>
      <c r="B6102" s="94" t="s">
        <v>9374</v>
      </c>
      <c r="C6102" s="94" t="s">
        <v>9406</v>
      </c>
      <c r="D6102" s="32" t="s">
        <v>19505</v>
      </c>
      <c r="E6102" s="107">
        <v>34.583333333333336</v>
      </c>
      <c r="F6102" s="27" t="s">
        <v>9</v>
      </c>
      <c r="G6102" s="94" t="s">
        <v>15</v>
      </c>
      <c r="H6102" s="32" t="s">
        <v>25802</v>
      </c>
    </row>
    <row r="6103" spans="1:8" ht="17.25" customHeight="1">
      <c r="A6103" s="68" t="s">
        <v>29</v>
      </c>
      <c r="B6103" s="94" t="s">
        <v>9374</v>
      </c>
      <c r="C6103" s="94" t="s">
        <v>9406</v>
      </c>
      <c r="D6103" s="32" t="s">
        <v>19506</v>
      </c>
      <c r="E6103" s="107">
        <v>32.049999999999997</v>
      </c>
      <c r="F6103" s="27" t="s">
        <v>9</v>
      </c>
      <c r="G6103" s="94" t="s">
        <v>15</v>
      </c>
      <c r="H6103" s="32" t="s">
        <v>25803</v>
      </c>
    </row>
    <row r="6104" spans="1:8" ht="17.25" customHeight="1">
      <c r="A6104" s="68" t="s">
        <v>29</v>
      </c>
      <c r="B6104" s="94" t="s">
        <v>9374</v>
      </c>
      <c r="C6104" s="94" t="s">
        <v>9406</v>
      </c>
      <c r="D6104" s="32" t="s">
        <v>19507</v>
      </c>
      <c r="E6104" s="107">
        <v>31.85</v>
      </c>
      <c r="F6104" s="27" t="s">
        <v>9</v>
      </c>
      <c r="G6104" s="94" t="s">
        <v>15</v>
      </c>
      <c r="H6104" s="32" t="s">
        <v>25804</v>
      </c>
    </row>
    <row r="6105" spans="1:8" ht="17.25" customHeight="1">
      <c r="A6105" s="68" t="s">
        <v>29</v>
      </c>
      <c r="B6105" s="94" t="s">
        <v>9374</v>
      </c>
      <c r="C6105" s="94" t="s">
        <v>9406</v>
      </c>
      <c r="D6105" s="32" t="s">
        <v>19508</v>
      </c>
      <c r="E6105" s="107">
        <v>41.7</v>
      </c>
      <c r="F6105" s="27" t="s">
        <v>9</v>
      </c>
      <c r="G6105" s="94" t="s">
        <v>15</v>
      </c>
      <c r="H6105" s="32" t="s">
        <v>25805</v>
      </c>
    </row>
    <row r="6106" spans="1:8" ht="17.25" customHeight="1">
      <c r="A6106" s="68" t="s">
        <v>29</v>
      </c>
      <c r="B6106" s="94" t="s">
        <v>9374</v>
      </c>
      <c r="C6106" s="94" t="s">
        <v>9406</v>
      </c>
      <c r="D6106" s="32" t="s">
        <v>19509</v>
      </c>
      <c r="E6106" s="107">
        <v>32.549999999999997</v>
      </c>
      <c r="F6106" s="27" t="s">
        <v>9</v>
      </c>
      <c r="G6106" s="94" t="s">
        <v>15</v>
      </c>
      <c r="H6106" s="32" t="s">
        <v>25806</v>
      </c>
    </row>
    <row r="6107" spans="1:8" ht="17.25" customHeight="1">
      <c r="A6107" s="68" t="s">
        <v>29</v>
      </c>
      <c r="B6107" s="94" t="s">
        <v>9374</v>
      </c>
      <c r="C6107" s="94" t="s">
        <v>9406</v>
      </c>
      <c r="D6107" s="32" t="s">
        <v>19510</v>
      </c>
      <c r="E6107" s="107">
        <v>35.93333333333333</v>
      </c>
      <c r="F6107" s="27" t="s">
        <v>9</v>
      </c>
      <c r="G6107" s="94" t="s">
        <v>15</v>
      </c>
      <c r="H6107" s="32" t="s">
        <v>25807</v>
      </c>
    </row>
    <row r="6108" spans="1:8" ht="17.25" customHeight="1">
      <c r="A6108" s="68" t="s">
        <v>29</v>
      </c>
      <c r="B6108" s="94" t="s">
        <v>9374</v>
      </c>
      <c r="C6108" s="94" t="s">
        <v>9406</v>
      </c>
      <c r="D6108" s="32" t="s">
        <v>19511</v>
      </c>
      <c r="E6108" s="107">
        <v>34.5</v>
      </c>
      <c r="F6108" s="27" t="s">
        <v>9</v>
      </c>
      <c r="G6108" s="94" t="s">
        <v>15</v>
      </c>
      <c r="H6108" s="32" t="s">
        <v>25808</v>
      </c>
    </row>
    <row r="6109" spans="1:8" ht="17.25" customHeight="1">
      <c r="A6109" s="68" t="s">
        <v>29</v>
      </c>
      <c r="B6109" s="94" t="s">
        <v>9374</v>
      </c>
      <c r="C6109" s="94" t="s">
        <v>9406</v>
      </c>
      <c r="D6109" s="32" t="s">
        <v>19512</v>
      </c>
      <c r="E6109" s="107">
        <v>43.466666666666669</v>
      </c>
      <c r="F6109" s="27" t="s">
        <v>9</v>
      </c>
      <c r="G6109" s="94" t="s">
        <v>15</v>
      </c>
      <c r="H6109" s="32" t="s">
        <v>25809</v>
      </c>
    </row>
    <row r="6110" spans="1:8" ht="17.25" customHeight="1">
      <c r="A6110" s="68" t="s">
        <v>29</v>
      </c>
      <c r="B6110" s="94" t="s">
        <v>9374</v>
      </c>
      <c r="C6110" s="94" t="s">
        <v>9406</v>
      </c>
      <c r="D6110" s="32" t="s">
        <v>19513</v>
      </c>
      <c r="E6110" s="107">
        <v>31.983333333333334</v>
      </c>
      <c r="F6110" s="27" t="s">
        <v>9</v>
      </c>
      <c r="G6110" s="94" t="s">
        <v>15</v>
      </c>
      <c r="H6110" s="32" t="s">
        <v>25810</v>
      </c>
    </row>
    <row r="6111" spans="1:8" ht="17.25" customHeight="1">
      <c r="A6111" s="68" t="s">
        <v>29</v>
      </c>
      <c r="B6111" s="94" t="s">
        <v>9374</v>
      </c>
      <c r="C6111" s="94" t="s">
        <v>9406</v>
      </c>
      <c r="D6111" s="32" t="s">
        <v>19514</v>
      </c>
      <c r="E6111" s="107">
        <v>31.4</v>
      </c>
      <c r="F6111" s="27" t="s">
        <v>9</v>
      </c>
      <c r="G6111" s="94" t="s">
        <v>15</v>
      </c>
      <c r="H6111" s="32" t="s">
        <v>25811</v>
      </c>
    </row>
    <row r="6112" spans="1:8" ht="17.25" customHeight="1">
      <c r="A6112" s="68" t="s">
        <v>29</v>
      </c>
      <c r="B6112" s="94" t="s">
        <v>9374</v>
      </c>
      <c r="C6112" s="94" t="s">
        <v>9406</v>
      </c>
      <c r="D6112" s="32" t="s">
        <v>19515</v>
      </c>
      <c r="E6112" s="107">
        <v>39.15</v>
      </c>
      <c r="F6112" s="27" t="s">
        <v>9</v>
      </c>
      <c r="G6112" s="94" t="s">
        <v>15</v>
      </c>
      <c r="H6112" s="32" t="s">
        <v>25812</v>
      </c>
    </row>
    <row r="6113" spans="1:8" ht="17.25" customHeight="1">
      <c r="A6113" s="68" t="s">
        <v>29</v>
      </c>
      <c r="B6113" s="94" t="s">
        <v>9374</v>
      </c>
      <c r="C6113" s="94" t="s">
        <v>9406</v>
      </c>
      <c r="D6113" s="32" t="s">
        <v>19516</v>
      </c>
      <c r="E6113" s="107">
        <v>29.766666666666666</v>
      </c>
      <c r="F6113" s="27" t="s">
        <v>9</v>
      </c>
      <c r="G6113" s="94" t="s">
        <v>15</v>
      </c>
      <c r="H6113" s="32" t="s">
        <v>25813</v>
      </c>
    </row>
    <row r="6114" spans="1:8" ht="17.25" customHeight="1">
      <c r="A6114" s="68" t="s">
        <v>29</v>
      </c>
      <c r="B6114" s="94" t="s">
        <v>9374</v>
      </c>
      <c r="C6114" s="94" t="s">
        <v>9406</v>
      </c>
      <c r="D6114" s="32" t="s">
        <v>19517</v>
      </c>
      <c r="E6114" s="107">
        <v>32.93333333333333</v>
      </c>
      <c r="F6114" s="27" t="s">
        <v>9</v>
      </c>
      <c r="G6114" s="94" t="s">
        <v>15</v>
      </c>
      <c r="H6114" s="32" t="s">
        <v>25814</v>
      </c>
    </row>
    <row r="6115" spans="1:8" ht="17.25" customHeight="1">
      <c r="A6115" s="68" t="s">
        <v>29</v>
      </c>
      <c r="B6115" s="94" t="s">
        <v>9374</v>
      </c>
      <c r="C6115" s="94" t="s">
        <v>9406</v>
      </c>
      <c r="D6115" s="32" t="s">
        <v>19518</v>
      </c>
      <c r="E6115" s="107">
        <v>39.533333333333331</v>
      </c>
      <c r="F6115" s="27" t="s">
        <v>9</v>
      </c>
      <c r="G6115" s="94" t="s">
        <v>15</v>
      </c>
      <c r="H6115" s="32" t="s">
        <v>25815</v>
      </c>
    </row>
    <row r="6116" spans="1:8" ht="17.25" customHeight="1">
      <c r="A6116" s="68" t="s">
        <v>29</v>
      </c>
      <c r="B6116" s="94" t="s">
        <v>9374</v>
      </c>
      <c r="C6116" s="94" t="s">
        <v>9406</v>
      </c>
      <c r="D6116" s="32" t="s">
        <v>19519</v>
      </c>
      <c r="E6116" s="107">
        <v>1</v>
      </c>
      <c r="F6116" s="27" t="s">
        <v>9</v>
      </c>
      <c r="G6116" s="94" t="s">
        <v>15</v>
      </c>
      <c r="H6116" s="32" t="s">
        <v>25816</v>
      </c>
    </row>
    <row r="6117" spans="1:8" ht="17.25" customHeight="1">
      <c r="A6117" s="68" t="s">
        <v>29</v>
      </c>
      <c r="B6117" s="94" t="s">
        <v>9374</v>
      </c>
      <c r="C6117" s="94" t="s">
        <v>9406</v>
      </c>
      <c r="D6117" s="32" t="s">
        <v>19520</v>
      </c>
      <c r="E6117" s="107">
        <v>33.950000000000003</v>
      </c>
      <c r="F6117" s="27" t="s">
        <v>9</v>
      </c>
      <c r="G6117" s="94" t="s">
        <v>15</v>
      </c>
      <c r="H6117" s="32" t="s">
        <v>25817</v>
      </c>
    </row>
    <row r="6118" spans="1:8" ht="17.25" customHeight="1">
      <c r="A6118" s="68" t="s">
        <v>29</v>
      </c>
      <c r="B6118" s="94" t="s">
        <v>9374</v>
      </c>
      <c r="C6118" s="94" t="s">
        <v>9406</v>
      </c>
      <c r="D6118" s="32" t="s">
        <v>19521</v>
      </c>
      <c r="E6118" s="107">
        <v>33.283333333333331</v>
      </c>
      <c r="F6118" s="27" t="s">
        <v>9</v>
      </c>
      <c r="G6118" s="94" t="s">
        <v>15</v>
      </c>
      <c r="H6118" s="32" t="s">
        <v>25818</v>
      </c>
    </row>
    <row r="6119" spans="1:8" ht="17.25" customHeight="1">
      <c r="A6119" s="68" t="s">
        <v>29</v>
      </c>
      <c r="B6119" s="94" t="s">
        <v>9374</v>
      </c>
      <c r="C6119" s="94" t="s">
        <v>9406</v>
      </c>
      <c r="D6119" s="32" t="s">
        <v>19522</v>
      </c>
      <c r="E6119" s="107">
        <v>32.5</v>
      </c>
      <c r="F6119" s="27" t="s">
        <v>9</v>
      </c>
      <c r="G6119" s="94" t="s">
        <v>15</v>
      </c>
      <c r="H6119" s="32" t="s">
        <v>25819</v>
      </c>
    </row>
    <row r="6120" spans="1:8" ht="17.25" customHeight="1">
      <c r="A6120" s="68" t="s">
        <v>29</v>
      </c>
      <c r="B6120" s="94" t="s">
        <v>9374</v>
      </c>
      <c r="C6120" s="94" t="s">
        <v>9406</v>
      </c>
      <c r="D6120" s="32" t="s">
        <v>19523</v>
      </c>
      <c r="E6120" s="107">
        <v>30.233333333333334</v>
      </c>
      <c r="F6120" s="27" t="s">
        <v>9</v>
      </c>
      <c r="G6120" s="94" t="s">
        <v>15</v>
      </c>
      <c r="H6120" s="32" t="s">
        <v>25820</v>
      </c>
    </row>
    <row r="6121" spans="1:8" ht="17.25" customHeight="1">
      <c r="A6121" s="68" t="s">
        <v>29</v>
      </c>
      <c r="B6121" s="94" t="s">
        <v>9374</v>
      </c>
      <c r="C6121" s="94" t="s">
        <v>9406</v>
      </c>
      <c r="D6121" s="32" t="s">
        <v>19524</v>
      </c>
      <c r="E6121" s="107">
        <v>34.966666666666669</v>
      </c>
      <c r="F6121" s="27" t="s">
        <v>9</v>
      </c>
      <c r="G6121" s="94" t="s">
        <v>15</v>
      </c>
      <c r="H6121" s="32" t="s">
        <v>25821</v>
      </c>
    </row>
    <row r="6122" spans="1:8" ht="17.25" customHeight="1">
      <c r="A6122" s="68" t="s">
        <v>29</v>
      </c>
      <c r="B6122" s="94" t="s">
        <v>9374</v>
      </c>
      <c r="C6122" s="94" t="s">
        <v>9406</v>
      </c>
      <c r="D6122" s="32" t="s">
        <v>19525</v>
      </c>
      <c r="E6122" s="107">
        <v>34.033333333333331</v>
      </c>
      <c r="F6122" s="27" t="s">
        <v>9</v>
      </c>
      <c r="G6122" s="94" t="s">
        <v>15</v>
      </c>
      <c r="H6122" s="32" t="s">
        <v>25822</v>
      </c>
    </row>
    <row r="6123" spans="1:8" ht="17.25" customHeight="1">
      <c r="A6123" s="68" t="s">
        <v>29</v>
      </c>
      <c r="B6123" s="94" t="s">
        <v>9374</v>
      </c>
      <c r="C6123" s="94" t="s">
        <v>9406</v>
      </c>
      <c r="D6123" s="32" t="s">
        <v>19526</v>
      </c>
      <c r="E6123" s="107">
        <v>31.483333333333334</v>
      </c>
      <c r="F6123" s="27" t="s">
        <v>9</v>
      </c>
      <c r="G6123" s="94" t="s">
        <v>15</v>
      </c>
      <c r="H6123" s="32" t="s">
        <v>25823</v>
      </c>
    </row>
    <row r="6124" spans="1:8" ht="17.25" customHeight="1">
      <c r="A6124" s="68" t="s">
        <v>29</v>
      </c>
      <c r="B6124" s="94" t="s">
        <v>9374</v>
      </c>
      <c r="C6124" s="94" t="s">
        <v>9406</v>
      </c>
      <c r="D6124" s="32" t="s">
        <v>19527</v>
      </c>
      <c r="E6124" s="107">
        <v>30.35</v>
      </c>
      <c r="F6124" s="27" t="s">
        <v>9</v>
      </c>
      <c r="G6124" s="94" t="s">
        <v>15</v>
      </c>
      <c r="H6124" s="32" t="s">
        <v>25824</v>
      </c>
    </row>
    <row r="6125" spans="1:8" ht="17.25" customHeight="1">
      <c r="A6125" s="68" t="s">
        <v>29</v>
      </c>
      <c r="B6125" s="94" t="s">
        <v>9374</v>
      </c>
      <c r="C6125" s="94" t="s">
        <v>9406</v>
      </c>
      <c r="D6125" s="32" t="s">
        <v>19528</v>
      </c>
      <c r="E6125" s="107">
        <v>36.033333333333331</v>
      </c>
      <c r="F6125" s="27" t="s">
        <v>9</v>
      </c>
      <c r="G6125" s="94" t="s">
        <v>15</v>
      </c>
      <c r="H6125" s="32" t="s">
        <v>25825</v>
      </c>
    </row>
    <row r="6126" spans="1:8" ht="17.25" customHeight="1">
      <c r="A6126" s="68" t="s">
        <v>29</v>
      </c>
      <c r="B6126" s="94" t="s">
        <v>9374</v>
      </c>
      <c r="C6126" s="94" t="s">
        <v>9406</v>
      </c>
      <c r="D6126" s="32" t="s">
        <v>19529</v>
      </c>
      <c r="E6126" s="107">
        <v>30.733333333333334</v>
      </c>
      <c r="F6126" s="27" t="s">
        <v>9</v>
      </c>
      <c r="G6126" s="94" t="s">
        <v>15</v>
      </c>
      <c r="H6126" s="32" t="s">
        <v>25826</v>
      </c>
    </row>
    <row r="6127" spans="1:8" ht="17.25" customHeight="1">
      <c r="A6127" s="68" t="s">
        <v>29</v>
      </c>
      <c r="B6127" s="94" t="s">
        <v>9374</v>
      </c>
      <c r="C6127" s="94" t="s">
        <v>9406</v>
      </c>
      <c r="D6127" s="32" t="s">
        <v>19530</v>
      </c>
      <c r="E6127" s="107">
        <v>33.166666666666664</v>
      </c>
      <c r="F6127" s="27" t="s">
        <v>9</v>
      </c>
      <c r="G6127" s="94" t="s">
        <v>15</v>
      </c>
      <c r="H6127" s="32" t="s">
        <v>25827</v>
      </c>
    </row>
    <row r="6128" spans="1:8" ht="17.25" customHeight="1">
      <c r="A6128" s="68" t="s">
        <v>29</v>
      </c>
      <c r="B6128" s="94" t="s">
        <v>9374</v>
      </c>
      <c r="C6128" s="94" t="s">
        <v>9406</v>
      </c>
      <c r="D6128" s="32" t="s">
        <v>19531</v>
      </c>
      <c r="E6128" s="107">
        <v>31.366666666666667</v>
      </c>
      <c r="F6128" s="27" t="s">
        <v>9</v>
      </c>
      <c r="G6128" s="94" t="s">
        <v>15</v>
      </c>
      <c r="H6128" s="32" t="s">
        <v>25828</v>
      </c>
    </row>
    <row r="6129" spans="1:8" ht="17.25" customHeight="1">
      <c r="A6129" s="68" t="s">
        <v>29</v>
      </c>
      <c r="B6129" s="94" t="s">
        <v>9374</v>
      </c>
      <c r="C6129" s="94" t="s">
        <v>9406</v>
      </c>
      <c r="D6129" s="32" t="s">
        <v>19532</v>
      </c>
      <c r="E6129" s="107">
        <v>30.4</v>
      </c>
      <c r="F6129" s="27" t="s">
        <v>9</v>
      </c>
      <c r="G6129" s="94" t="s">
        <v>15</v>
      </c>
      <c r="H6129" s="32" t="s">
        <v>25829</v>
      </c>
    </row>
    <row r="6130" spans="1:8" ht="17.25" customHeight="1">
      <c r="A6130" s="68" t="s">
        <v>29</v>
      </c>
      <c r="B6130" s="94" t="s">
        <v>9374</v>
      </c>
      <c r="C6130" s="94" t="s">
        <v>9406</v>
      </c>
      <c r="D6130" s="32" t="s">
        <v>19533</v>
      </c>
      <c r="E6130" s="107">
        <v>33.75</v>
      </c>
      <c r="F6130" s="27" t="s">
        <v>9</v>
      </c>
      <c r="G6130" s="94" t="s">
        <v>15</v>
      </c>
      <c r="H6130" s="32" t="s">
        <v>25830</v>
      </c>
    </row>
    <row r="6131" spans="1:8" ht="17.25" customHeight="1">
      <c r="A6131" s="68" t="s">
        <v>29</v>
      </c>
      <c r="B6131" s="94" t="s">
        <v>9374</v>
      </c>
      <c r="C6131" s="94" t="s">
        <v>9406</v>
      </c>
      <c r="D6131" s="32" t="s">
        <v>19534</v>
      </c>
      <c r="E6131" s="107">
        <v>39.916666666666664</v>
      </c>
      <c r="F6131" s="27" t="s">
        <v>9</v>
      </c>
      <c r="G6131" s="94" t="s">
        <v>15</v>
      </c>
      <c r="H6131" s="32" t="s">
        <v>25831</v>
      </c>
    </row>
    <row r="6132" spans="1:8" ht="17.25" customHeight="1">
      <c r="A6132" s="68" t="s">
        <v>29</v>
      </c>
      <c r="B6132" s="94" t="s">
        <v>9374</v>
      </c>
      <c r="C6132" s="94" t="s">
        <v>9406</v>
      </c>
      <c r="D6132" s="32" t="s">
        <v>19535</v>
      </c>
      <c r="E6132" s="107">
        <v>32.616666666666667</v>
      </c>
      <c r="F6132" s="27" t="s">
        <v>9</v>
      </c>
      <c r="G6132" s="94" t="s">
        <v>15</v>
      </c>
      <c r="H6132" s="32" t="s">
        <v>25832</v>
      </c>
    </row>
    <row r="6133" spans="1:8" ht="17.25" customHeight="1">
      <c r="A6133" s="68" t="s">
        <v>29</v>
      </c>
      <c r="B6133" s="94" t="s">
        <v>9374</v>
      </c>
      <c r="C6133" s="94" t="s">
        <v>9406</v>
      </c>
      <c r="D6133" s="32" t="s">
        <v>19536</v>
      </c>
      <c r="E6133" s="107">
        <v>34.93333333333333</v>
      </c>
      <c r="F6133" s="27" t="s">
        <v>9</v>
      </c>
      <c r="G6133" s="94" t="s">
        <v>15</v>
      </c>
      <c r="H6133" s="32" t="s">
        <v>25833</v>
      </c>
    </row>
    <row r="6134" spans="1:8" ht="17.25" customHeight="1">
      <c r="A6134" s="68" t="s">
        <v>29</v>
      </c>
      <c r="B6134" s="94" t="s">
        <v>9374</v>
      </c>
      <c r="C6134" s="94" t="s">
        <v>9406</v>
      </c>
      <c r="D6134" s="32" t="s">
        <v>19537</v>
      </c>
      <c r="E6134" s="107">
        <v>36.65</v>
      </c>
      <c r="F6134" s="27" t="s">
        <v>9</v>
      </c>
      <c r="G6134" s="94" t="s">
        <v>15</v>
      </c>
      <c r="H6134" s="32" t="s">
        <v>25834</v>
      </c>
    </row>
    <row r="6135" spans="1:8" ht="17.25" customHeight="1">
      <c r="A6135" s="68" t="s">
        <v>29</v>
      </c>
      <c r="B6135" s="94" t="s">
        <v>9374</v>
      </c>
      <c r="C6135" s="94" t="s">
        <v>9406</v>
      </c>
      <c r="D6135" s="32" t="s">
        <v>19538</v>
      </c>
      <c r="E6135" s="107">
        <v>34.216666666666669</v>
      </c>
      <c r="F6135" s="27" t="s">
        <v>9</v>
      </c>
      <c r="G6135" s="94" t="s">
        <v>15</v>
      </c>
      <c r="H6135" s="32" t="s">
        <v>25835</v>
      </c>
    </row>
    <row r="6136" spans="1:8" ht="17.25" customHeight="1">
      <c r="A6136" s="68" t="s">
        <v>29</v>
      </c>
      <c r="B6136" s="94" t="s">
        <v>9374</v>
      </c>
      <c r="C6136" s="94" t="s">
        <v>9406</v>
      </c>
      <c r="D6136" s="32" t="s">
        <v>19539</v>
      </c>
      <c r="E6136" s="107">
        <v>30.166666666666668</v>
      </c>
      <c r="F6136" s="27" t="s">
        <v>9</v>
      </c>
      <c r="G6136" s="94" t="s">
        <v>15</v>
      </c>
      <c r="H6136" s="32" t="s">
        <v>25836</v>
      </c>
    </row>
    <row r="6137" spans="1:8" ht="17.25" customHeight="1">
      <c r="A6137" s="68" t="s">
        <v>13</v>
      </c>
      <c r="B6137" s="94" t="s">
        <v>9361</v>
      </c>
      <c r="C6137" s="94" t="s">
        <v>17203</v>
      </c>
      <c r="D6137" s="32" t="s">
        <v>19540</v>
      </c>
      <c r="E6137" s="107">
        <v>27.883333333333333</v>
      </c>
      <c r="F6137" s="27" t="s">
        <v>9</v>
      </c>
      <c r="G6137" s="94" t="s">
        <v>15</v>
      </c>
      <c r="H6137" s="32" t="s">
        <v>25837</v>
      </c>
    </row>
    <row r="6138" spans="1:8" ht="17.25" customHeight="1">
      <c r="A6138" s="68" t="s">
        <v>13</v>
      </c>
      <c r="B6138" s="94" t="s">
        <v>9361</v>
      </c>
      <c r="C6138" s="94" t="s">
        <v>17203</v>
      </c>
      <c r="D6138" s="32" t="s">
        <v>19541</v>
      </c>
      <c r="E6138" s="107">
        <v>22.066666666666666</v>
      </c>
      <c r="F6138" s="27" t="s">
        <v>9</v>
      </c>
      <c r="G6138" s="94" t="s">
        <v>15</v>
      </c>
      <c r="H6138" s="32" t="s">
        <v>25838</v>
      </c>
    </row>
    <row r="6139" spans="1:8" ht="17.25" customHeight="1">
      <c r="A6139" s="68" t="s">
        <v>13</v>
      </c>
      <c r="B6139" s="94" t="s">
        <v>9361</v>
      </c>
      <c r="C6139" s="94" t="s">
        <v>17203</v>
      </c>
      <c r="D6139" s="32" t="s">
        <v>19542</v>
      </c>
      <c r="E6139" s="107">
        <v>25.483333333333334</v>
      </c>
      <c r="F6139" s="27" t="s">
        <v>9</v>
      </c>
      <c r="G6139" s="94" t="s">
        <v>15</v>
      </c>
      <c r="H6139" s="32" t="s">
        <v>25839</v>
      </c>
    </row>
    <row r="6140" spans="1:8" ht="17.25" customHeight="1">
      <c r="A6140" s="68" t="s">
        <v>13</v>
      </c>
      <c r="B6140" s="94" t="s">
        <v>9361</v>
      </c>
      <c r="C6140" s="94" t="s">
        <v>17203</v>
      </c>
      <c r="D6140" s="32" t="s">
        <v>19543</v>
      </c>
      <c r="E6140" s="107">
        <v>28.866666666666667</v>
      </c>
      <c r="F6140" s="27" t="s">
        <v>9</v>
      </c>
      <c r="G6140" s="94" t="s">
        <v>15</v>
      </c>
      <c r="H6140" s="32" t="s">
        <v>25840</v>
      </c>
    </row>
    <row r="6141" spans="1:8" ht="17.25" customHeight="1">
      <c r="A6141" s="68" t="s">
        <v>13</v>
      </c>
      <c r="B6141" s="94" t="s">
        <v>9361</v>
      </c>
      <c r="C6141" s="94" t="s">
        <v>17203</v>
      </c>
      <c r="D6141" s="32" t="s">
        <v>19544</v>
      </c>
      <c r="E6141" s="107">
        <v>33.533333333333331</v>
      </c>
      <c r="F6141" s="27" t="s">
        <v>9</v>
      </c>
      <c r="G6141" s="94" t="s">
        <v>15</v>
      </c>
      <c r="H6141" s="32" t="s">
        <v>25841</v>
      </c>
    </row>
    <row r="6142" spans="1:8" ht="17.25" customHeight="1">
      <c r="A6142" s="68" t="s">
        <v>13</v>
      </c>
      <c r="B6142" s="94" t="s">
        <v>9361</v>
      </c>
      <c r="C6142" s="94" t="s">
        <v>17203</v>
      </c>
      <c r="D6142" s="32" t="s">
        <v>19545</v>
      </c>
      <c r="E6142" s="107">
        <v>28.716666666666665</v>
      </c>
      <c r="F6142" s="27" t="s">
        <v>9</v>
      </c>
      <c r="G6142" s="94" t="s">
        <v>15</v>
      </c>
      <c r="H6142" s="32" t="s">
        <v>25842</v>
      </c>
    </row>
    <row r="6143" spans="1:8" ht="17.25" customHeight="1">
      <c r="A6143" s="68" t="s">
        <v>13</v>
      </c>
      <c r="B6143" s="94" t="s">
        <v>9361</v>
      </c>
      <c r="C6143" s="94" t="s">
        <v>17203</v>
      </c>
      <c r="D6143" s="32" t="s">
        <v>19546</v>
      </c>
      <c r="E6143" s="107">
        <v>26.283333333333335</v>
      </c>
      <c r="F6143" s="27" t="s">
        <v>9</v>
      </c>
      <c r="G6143" s="94" t="s">
        <v>15</v>
      </c>
      <c r="H6143" s="32" t="s">
        <v>25843</v>
      </c>
    </row>
    <row r="6144" spans="1:8" ht="17.25" customHeight="1">
      <c r="A6144" s="68" t="s">
        <v>13</v>
      </c>
      <c r="B6144" s="94" t="s">
        <v>9361</v>
      </c>
      <c r="C6144" s="94" t="s">
        <v>17203</v>
      </c>
      <c r="D6144" s="32" t="s">
        <v>19547</v>
      </c>
      <c r="E6144" s="107">
        <v>27.4</v>
      </c>
      <c r="F6144" s="27" t="s">
        <v>9</v>
      </c>
      <c r="G6144" s="94" t="s">
        <v>15</v>
      </c>
      <c r="H6144" s="32" t="s">
        <v>25844</v>
      </c>
    </row>
    <row r="6145" spans="1:8" ht="17.25" customHeight="1">
      <c r="A6145" s="68" t="s">
        <v>13</v>
      </c>
      <c r="B6145" s="94" t="s">
        <v>9361</v>
      </c>
      <c r="C6145" s="94" t="s">
        <v>17203</v>
      </c>
      <c r="D6145" s="32" t="s">
        <v>19548</v>
      </c>
      <c r="E6145" s="107">
        <v>25.016666666666666</v>
      </c>
      <c r="F6145" s="27" t="s">
        <v>9</v>
      </c>
      <c r="G6145" s="94" t="s">
        <v>15</v>
      </c>
      <c r="H6145" s="32" t="s">
        <v>25845</v>
      </c>
    </row>
    <row r="6146" spans="1:8" ht="17.25" customHeight="1">
      <c r="A6146" s="68" t="s">
        <v>13</v>
      </c>
      <c r="B6146" s="94" t="s">
        <v>9361</v>
      </c>
      <c r="C6146" s="94" t="s">
        <v>17203</v>
      </c>
      <c r="D6146" s="32" t="s">
        <v>19549</v>
      </c>
      <c r="E6146" s="107">
        <v>25.383333333333333</v>
      </c>
      <c r="F6146" s="27" t="s">
        <v>9</v>
      </c>
      <c r="G6146" s="94" t="s">
        <v>15</v>
      </c>
      <c r="H6146" s="32" t="s">
        <v>25846</v>
      </c>
    </row>
    <row r="6147" spans="1:8" ht="17.25" customHeight="1">
      <c r="A6147" s="68" t="s">
        <v>13</v>
      </c>
      <c r="B6147" s="94" t="s">
        <v>9361</v>
      </c>
      <c r="C6147" s="94" t="s">
        <v>17203</v>
      </c>
      <c r="D6147" s="32" t="s">
        <v>19550</v>
      </c>
      <c r="E6147" s="107">
        <v>24.933333333333334</v>
      </c>
      <c r="F6147" s="27" t="s">
        <v>9</v>
      </c>
      <c r="G6147" s="94" t="s">
        <v>15</v>
      </c>
      <c r="H6147" s="32" t="s">
        <v>25847</v>
      </c>
    </row>
    <row r="6148" spans="1:8" ht="17.25" customHeight="1">
      <c r="A6148" s="68" t="s">
        <v>13</v>
      </c>
      <c r="B6148" s="94" t="s">
        <v>9361</v>
      </c>
      <c r="C6148" s="94" t="s">
        <v>17203</v>
      </c>
      <c r="D6148" s="32" t="s">
        <v>19551</v>
      </c>
      <c r="E6148" s="107">
        <v>30.366666666666667</v>
      </c>
      <c r="F6148" s="27" t="s">
        <v>9</v>
      </c>
      <c r="G6148" s="94" t="s">
        <v>15</v>
      </c>
      <c r="H6148" s="32" t="s">
        <v>25848</v>
      </c>
    </row>
    <row r="6149" spans="1:8" ht="17.25" customHeight="1">
      <c r="A6149" s="68" t="s">
        <v>13</v>
      </c>
      <c r="B6149" s="94" t="s">
        <v>9361</v>
      </c>
      <c r="C6149" s="94" t="s">
        <v>17203</v>
      </c>
      <c r="D6149" s="32" t="s">
        <v>19552</v>
      </c>
      <c r="E6149" s="107">
        <v>25.366666666666667</v>
      </c>
      <c r="F6149" s="27" t="s">
        <v>9</v>
      </c>
      <c r="G6149" s="94" t="s">
        <v>15</v>
      </c>
      <c r="H6149" s="32" t="s">
        <v>25849</v>
      </c>
    </row>
    <row r="6150" spans="1:8" ht="17.25" customHeight="1">
      <c r="A6150" s="68" t="s">
        <v>13</v>
      </c>
      <c r="B6150" s="94" t="s">
        <v>9361</v>
      </c>
      <c r="C6150" s="94" t="s">
        <v>17203</v>
      </c>
      <c r="D6150" s="32" t="s">
        <v>19553</v>
      </c>
      <c r="E6150" s="107">
        <v>25.733333333333334</v>
      </c>
      <c r="F6150" s="27" t="s">
        <v>9</v>
      </c>
      <c r="G6150" s="94" t="s">
        <v>15</v>
      </c>
      <c r="H6150" s="32" t="s">
        <v>25850</v>
      </c>
    </row>
    <row r="6151" spans="1:8" ht="17.25" customHeight="1">
      <c r="A6151" s="68" t="s">
        <v>13</v>
      </c>
      <c r="B6151" s="94" t="s">
        <v>9361</v>
      </c>
      <c r="C6151" s="94" t="s">
        <v>17203</v>
      </c>
      <c r="D6151" s="32" t="s">
        <v>19554</v>
      </c>
      <c r="E6151" s="107">
        <v>30.766666666666666</v>
      </c>
      <c r="F6151" s="27" t="s">
        <v>9</v>
      </c>
      <c r="G6151" s="94" t="s">
        <v>15</v>
      </c>
      <c r="H6151" s="32" t="s">
        <v>25851</v>
      </c>
    </row>
    <row r="6152" spans="1:8" ht="17.25" customHeight="1">
      <c r="A6152" s="68" t="s">
        <v>13</v>
      </c>
      <c r="B6152" s="94" t="s">
        <v>9361</v>
      </c>
      <c r="C6152" s="94" t="s">
        <v>17203</v>
      </c>
      <c r="D6152" s="32" t="s">
        <v>19555</v>
      </c>
      <c r="E6152" s="107">
        <v>30.766666666666666</v>
      </c>
      <c r="F6152" s="27" t="s">
        <v>9</v>
      </c>
      <c r="G6152" s="94" t="s">
        <v>15</v>
      </c>
      <c r="H6152" s="32" t="s">
        <v>25852</v>
      </c>
    </row>
    <row r="6153" spans="1:8" ht="17.25" customHeight="1">
      <c r="A6153" s="68" t="s">
        <v>13</v>
      </c>
      <c r="B6153" s="94" t="s">
        <v>9361</v>
      </c>
      <c r="C6153" s="94" t="s">
        <v>17203</v>
      </c>
      <c r="D6153" s="32" t="s">
        <v>19556</v>
      </c>
      <c r="E6153" s="107">
        <v>30.15</v>
      </c>
      <c r="F6153" s="27" t="s">
        <v>9</v>
      </c>
      <c r="G6153" s="94" t="s">
        <v>15</v>
      </c>
      <c r="H6153" s="32" t="s">
        <v>25853</v>
      </c>
    </row>
    <row r="6154" spans="1:8" ht="17.25" customHeight="1">
      <c r="A6154" s="68" t="s">
        <v>13</v>
      </c>
      <c r="B6154" s="94" t="s">
        <v>9361</v>
      </c>
      <c r="C6154" s="94" t="s">
        <v>17203</v>
      </c>
      <c r="D6154" s="32" t="s">
        <v>19557</v>
      </c>
      <c r="E6154" s="107">
        <v>27.233333333333334</v>
      </c>
      <c r="F6154" s="27" t="s">
        <v>9</v>
      </c>
      <c r="G6154" s="94" t="s">
        <v>15</v>
      </c>
      <c r="H6154" s="32" t="s">
        <v>25854</v>
      </c>
    </row>
    <row r="6155" spans="1:8" ht="17.25" customHeight="1">
      <c r="A6155" s="68" t="s">
        <v>13</v>
      </c>
      <c r="B6155" s="94" t="s">
        <v>9361</v>
      </c>
      <c r="C6155" s="94" t="s">
        <v>17203</v>
      </c>
      <c r="D6155" s="32" t="s">
        <v>19558</v>
      </c>
      <c r="E6155" s="107">
        <v>32.950000000000003</v>
      </c>
      <c r="F6155" s="27" t="s">
        <v>9</v>
      </c>
      <c r="G6155" s="94" t="s">
        <v>15</v>
      </c>
      <c r="H6155" s="32" t="s">
        <v>25855</v>
      </c>
    </row>
    <row r="6156" spans="1:8" ht="17.25" customHeight="1">
      <c r="A6156" s="68" t="s">
        <v>29</v>
      </c>
      <c r="B6156" s="94" t="s">
        <v>9375</v>
      </c>
      <c r="C6156" s="94" t="s">
        <v>9407</v>
      </c>
      <c r="D6156" s="32" t="s">
        <v>19559</v>
      </c>
      <c r="E6156" s="107">
        <v>30.083333333333332</v>
      </c>
      <c r="F6156" s="27" t="s">
        <v>9</v>
      </c>
      <c r="G6156" s="94" t="s">
        <v>15</v>
      </c>
      <c r="H6156" s="32" t="s">
        <v>25856</v>
      </c>
    </row>
    <row r="6157" spans="1:8" ht="17.25" customHeight="1">
      <c r="A6157" s="68" t="s">
        <v>29</v>
      </c>
      <c r="B6157" s="94" t="s">
        <v>9375</v>
      </c>
      <c r="C6157" s="94" t="s">
        <v>9407</v>
      </c>
      <c r="D6157" s="32" t="s">
        <v>19560</v>
      </c>
      <c r="E6157" s="107">
        <v>29.466666666666665</v>
      </c>
      <c r="F6157" s="27" t="s">
        <v>9</v>
      </c>
      <c r="G6157" s="94" t="s">
        <v>15</v>
      </c>
      <c r="H6157" s="32" t="s">
        <v>25857</v>
      </c>
    </row>
    <row r="6158" spans="1:8" ht="17.25" customHeight="1">
      <c r="A6158" s="68" t="s">
        <v>29</v>
      </c>
      <c r="B6158" s="94" t="s">
        <v>9375</v>
      </c>
      <c r="C6158" s="94" t="s">
        <v>9407</v>
      </c>
      <c r="D6158" s="32" t="s">
        <v>19561</v>
      </c>
      <c r="E6158" s="107">
        <v>28.6</v>
      </c>
      <c r="F6158" s="27" t="s">
        <v>9</v>
      </c>
      <c r="G6158" s="94" t="s">
        <v>15</v>
      </c>
      <c r="H6158" s="32" t="s">
        <v>25858</v>
      </c>
    </row>
    <row r="6159" spans="1:8" ht="17.25" customHeight="1">
      <c r="A6159" s="68" t="s">
        <v>29</v>
      </c>
      <c r="B6159" s="94" t="s">
        <v>9375</v>
      </c>
      <c r="C6159" s="94" t="s">
        <v>9407</v>
      </c>
      <c r="D6159" s="32" t="s">
        <v>19562</v>
      </c>
      <c r="E6159" s="107">
        <v>27.166666666666668</v>
      </c>
      <c r="F6159" s="27" t="s">
        <v>9</v>
      </c>
      <c r="G6159" s="94" t="s">
        <v>15</v>
      </c>
      <c r="H6159" s="32" t="s">
        <v>25859</v>
      </c>
    </row>
    <row r="6160" spans="1:8" ht="17.25" customHeight="1">
      <c r="A6160" s="68" t="s">
        <v>29</v>
      </c>
      <c r="B6160" s="94" t="s">
        <v>9375</v>
      </c>
      <c r="C6160" s="94" t="s">
        <v>9407</v>
      </c>
      <c r="D6160" s="32" t="s">
        <v>19563</v>
      </c>
      <c r="E6160" s="107">
        <v>30.116666666666667</v>
      </c>
      <c r="F6160" s="27" t="s">
        <v>9</v>
      </c>
      <c r="G6160" s="94" t="s">
        <v>15</v>
      </c>
      <c r="H6160" s="32" t="s">
        <v>25860</v>
      </c>
    </row>
    <row r="6161" spans="1:8" ht="17.25" customHeight="1">
      <c r="A6161" s="68" t="s">
        <v>29</v>
      </c>
      <c r="B6161" s="94" t="s">
        <v>9375</v>
      </c>
      <c r="C6161" s="94" t="s">
        <v>9407</v>
      </c>
      <c r="D6161" s="32" t="s">
        <v>19564</v>
      </c>
      <c r="E6161" s="107">
        <v>27.15</v>
      </c>
      <c r="F6161" s="27" t="s">
        <v>9</v>
      </c>
      <c r="G6161" s="94" t="s">
        <v>15</v>
      </c>
      <c r="H6161" s="32" t="s">
        <v>25861</v>
      </c>
    </row>
    <row r="6162" spans="1:8" ht="17.25" customHeight="1">
      <c r="A6162" s="68" t="s">
        <v>29</v>
      </c>
      <c r="B6162" s="94" t="s">
        <v>9375</v>
      </c>
      <c r="C6162" s="94" t="s">
        <v>9407</v>
      </c>
      <c r="D6162" s="32" t="s">
        <v>19565</v>
      </c>
      <c r="E6162" s="107">
        <v>27.233333333333334</v>
      </c>
      <c r="F6162" s="27" t="s">
        <v>9</v>
      </c>
      <c r="G6162" s="94" t="s">
        <v>15</v>
      </c>
      <c r="H6162" s="32" t="s">
        <v>25862</v>
      </c>
    </row>
    <row r="6163" spans="1:8" ht="17.25" customHeight="1">
      <c r="A6163" s="68" t="s">
        <v>29</v>
      </c>
      <c r="B6163" s="94" t="s">
        <v>9375</v>
      </c>
      <c r="C6163" s="94" t="s">
        <v>9407</v>
      </c>
      <c r="D6163" s="32" t="s">
        <v>19566</v>
      </c>
      <c r="E6163" s="107">
        <v>32.516666666666666</v>
      </c>
      <c r="F6163" s="27" t="s">
        <v>9</v>
      </c>
      <c r="G6163" s="94" t="s">
        <v>15</v>
      </c>
      <c r="H6163" s="32" t="s">
        <v>25863</v>
      </c>
    </row>
    <row r="6164" spans="1:8" ht="17.25" customHeight="1">
      <c r="A6164" s="68" t="s">
        <v>29</v>
      </c>
      <c r="B6164" s="94" t="s">
        <v>9375</v>
      </c>
      <c r="C6164" s="94" t="s">
        <v>9407</v>
      </c>
      <c r="D6164" s="32" t="s">
        <v>19567</v>
      </c>
      <c r="E6164" s="107">
        <v>26.266666666666666</v>
      </c>
      <c r="F6164" s="27" t="s">
        <v>9</v>
      </c>
      <c r="G6164" s="94" t="s">
        <v>15</v>
      </c>
      <c r="H6164" s="32" t="s">
        <v>25864</v>
      </c>
    </row>
    <row r="6165" spans="1:8" ht="17.25" customHeight="1">
      <c r="A6165" s="68" t="s">
        <v>29</v>
      </c>
      <c r="B6165" s="94" t="s">
        <v>9375</v>
      </c>
      <c r="C6165" s="94" t="s">
        <v>9407</v>
      </c>
      <c r="D6165" s="32" t="s">
        <v>19568</v>
      </c>
      <c r="E6165" s="107">
        <v>27.5</v>
      </c>
      <c r="F6165" s="27" t="s">
        <v>9</v>
      </c>
      <c r="G6165" s="94" t="s">
        <v>15</v>
      </c>
      <c r="H6165" s="32" t="s">
        <v>25865</v>
      </c>
    </row>
    <row r="6166" spans="1:8" ht="17.25" customHeight="1">
      <c r="A6166" s="68" t="s">
        <v>29</v>
      </c>
      <c r="B6166" s="94" t="s">
        <v>9375</v>
      </c>
      <c r="C6166" s="94" t="s">
        <v>9407</v>
      </c>
      <c r="D6166" s="32" t="s">
        <v>19569</v>
      </c>
      <c r="E6166" s="107">
        <v>27</v>
      </c>
      <c r="F6166" s="27" t="s">
        <v>9</v>
      </c>
      <c r="G6166" s="94" t="s">
        <v>15</v>
      </c>
      <c r="H6166" s="32" t="s">
        <v>25866</v>
      </c>
    </row>
    <row r="6167" spans="1:8" ht="17.25" customHeight="1">
      <c r="A6167" s="68" t="s">
        <v>29</v>
      </c>
      <c r="B6167" s="94" t="s">
        <v>9375</v>
      </c>
      <c r="C6167" s="94" t="s">
        <v>9407</v>
      </c>
      <c r="D6167" s="32" t="s">
        <v>19570</v>
      </c>
      <c r="E6167" s="107">
        <v>26.366666666666667</v>
      </c>
      <c r="F6167" s="27" t="s">
        <v>9</v>
      </c>
      <c r="G6167" s="94" t="s">
        <v>15</v>
      </c>
      <c r="H6167" s="32" t="s">
        <v>25867</v>
      </c>
    </row>
    <row r="6168" spans="1:8" ht="17.25" customHeight="1">
      <c r="A6168" s="68" t="s">
        <v>29</v>
      </c>
      <c r="B6168" s="94" t="s">
        <v>9375</v>
      </c>
      <c r="C6168" s="94" t="s">
        <v>9407</v>
      </c>
      <c r="D6168" s="32" t="s">
        <v>19571</v>
      </c>
      <c r="E6168" s="107">
        <v>27.6</v>
      </c>
      <c r="F6168" s="27" t="s">
        <v>9</v>
      </c>
      <c r="G6168" s="94" t="s">
        <v>15</v>
      </c>
      <c r="H6168" s="32" t="s">
        <v>25868</v>
      </c>
    </row>
    <row r="6169" spans="1:8" ht="17.25" customHeight="1">
      <c r="A6169" s="68" t="s">
        <v>29</v>
      </c>
      <c r="B6169" s="94" t="s">
        <v>9375</v>
      </c>
      <c r="C6169" s="94" t="s">
        <v>9407</v>
      </c>
      <c r="D6169" s="32" t="s">
        <v>19572</v>
      </c>
      <c r="E6169" s="107">
        <v>24.683333333333334</v>
      </c>
      <c r="F6169" s="27" t="s">
        <v>9</v>
      </c>
      <c r="G6169" s="94" t="s">
        <v>15</v>
      </c>
      <c r="H6169" s="32" t="s">
        <v>25869</v>
      </c>
    </row>
    <row r="6170" spans="1:8" ht="17.25" customHeight="1">
      <c r="A6170" s="68" t="s">
        <v>29</v>
      </c>
      <c r="B6170" s="94" t="s">
        <v>9375</v>
      </c>
      <c r="C6170" s="94" t="s">
        <v>9407</v>
      </c>
      <c r="D6170" s="32" t="s">
        <v>19573</v>
      </c>
      <c r="E6170" s="107">
        <v>26.05</v>
      </c>
      <c r="F6170" s="27" t="s">
        <v>9</v>
      </c>
      <c r="G6170" s="94" t="s">
        <v>15</v>
      </c>
      <c r="H6170" s="32" t="s">
        <v>25870</v>
      </c>
    </row>
    <row r="6171" spans="1:8" ht="17.25" customHeight="1">
      <c r="A6171" s="68" t="s">
        <v>29</v>
      </c>
      <c r="B6171" s="94" t="s">
        <v>9375</v>
      </c>
      <c r="C6171" s="94" t="s">
        <v>9407</v>
      </c>
      <c r="D6171" s="32" t="s">
        <v>19574</v>
      </c>
      <c r="E6171" s="107">
        <v>30.35</v>
      </c>
      <c r="F6171" s="27" t="s">
        <v>9</v>
      </c>
      <c r="G6171" s="94" t="s">
        <v>15</v>
      </c>
      <c r="H6171" s="32" t="s">
        <v>25871</v>
      </c>
    </row>
    <row r="6172" spans="1:8" ht="17.25" customHeight="1">
      <c r="A6172" s="68" t="s">
        <v>29</v>
      </c>
      <c r="B6172" s="94" t="s">
        <v>9375</v>
      </c>
      <c r="C6172" s="94" t="s">
        <v>9408</v>
      </c>
      <c r="D6172" s="32" t="s">
        <v>19575</v>
      </c>
      <c r="E6172" s="107">
        <v>26.9</v>
      </c>
      <c r="F6172" s="27" t="s">
        <v>9</v>
      </c>
      <c r="G6172" s="94" t="s">
        <v>15</v>
      </c>
      <c r="H6172" s="32" t="s">
        <v>25872</v>
      </c>
    </row>
    <row r="6173" spans="1:8" ht="17.25" customHeight="1">
      <c r="A6173" s="68" t="s">
        <v>29</v>
      </c>
      <c r="B6173" s="94" t="s">
        <v>9375</v>
      </c>
      <c r="C6173" s="94" t="s">
        <v>9408</v>
      </c>
      <c r="D6173" s="32" t="s">
        <v>19576</v>
      </c>
      <c r="E6173" s="107">
        <v>32.35</v>
      </c>
      <c r="F6173" s="27" t="s">
        <v>9</v>
      </c>
      <c r="G6173" s="94" t="s">
        <v>15</v>
      </c>
      <c r="H6173" s="32" t="s">
        <v>25873</v>
      </c>
    </row>
    <row r="6174" spans="1:8" ht="17.25" customHeight="1">
      <c r="A6174" s="68" t="s">
        <v>29</v>
      </c>
      <c r="B6174" s="94" t="s">
        <v>9375</v>
      </c>
      <c r="C6174" s="94" t="s">
        <v>9408</v>
      </c>
      <c r="D6174" s="32" t="s">
        <v>19577</v>
      </c>
      <c r="E6174" s="107">
        <v>29.3</v>
      </c>
      <c r="F6174" s="27" t="s">
        <v>9</v>
      </c>
      <c r="G6174" s="94" t="s">
        <v>15</v>
      </c>
      <c r="H6174" s="32" t="s">
        <v>25874</v>
      </c>
    </row>
    <row r="6175" spans="1:8" ht="17.25" customHeight="1">
      <c r="A6175" s="68" t="s">
        <v>29</v>
      </c>
      <c r="B6175" s="94" t="s">
        <v>9375</v>
      </c>
      <c r="C6175" s="94" t="s">
        <v>9408</v>
      </c>
      <c r="D6175" s="32" t="s">
        <v>19578</v>
      </c>
      <c r="E6175" s="107">
        <v>28.083333333333332</v>
      </c>
      <c r="F6175" s="27" t="s">
        <v>9</v>
      </c>
      <c r="G6175" s="94" t="s">
        <v>15</v>
      </c>
      <c r="H6175" s="32" t="s">
        <v>25875</v>
      </c>
    </row>
    <row r="6176" spans="1:8" ht="17.25" customHeight="1">
      <c r="A6176" s="68" t="s">
        <v>29</v>
      </c>
      <c r="B6176" s="94" t="s">
        <v>9375</v>
      </c>
      <c r="C6176" s="94" t="s">
        <v>9408</v>
      </c>
      <c r="D6176" s="32" t="s">
        <v>19579</v>
      </c>
      <c r="E6176" s="107">
        <v>35.4</v>
      </c>
      <c r="F6176" s="27" t="s">
        <v>9</v>
      </c>
      <c r="G6176" s="94" t="s">
        <v>15</v>
      </c>
      <c r="H6176" s="32" t="s">
        <v>25876</v>
      </c>
    </row>
    <row r="6177" spans="1:8" ht="17.25" customHeight="1">
      <c r="A6177" s="68" t="s">
        <v>29</v>
      </c>
      <c r="B6177" s="94" t="s">
        <v>9375</v>
      </c>
      <c r="C6177" s="94" t="s">
        <v>9408</v>
      </c>
      <c r="D6177" s="32" t="s">
        <v>19580</v>
      </c>
      <c r="E6177" s="107">
        <v>32.366666666666667</v>
      </c>
      <c r="F6177" s="27" t="s">
        <v>9</v>
      </c>
      <c r="G6177" s="94" t="s">
        <v>15</v>
      </c>
      <c r="H6177" s="32" t="s">
        <v>25877</v>
      </c>
    </row>
    <row r="6178" spans="1:8" ht="17.25" customHeight="1">
      <c r="A6178" s="68" t="s">
        <v>29</v>
      </c>
      <c r="B6178" s="94" t="s">
        <v>9375</v>
      </c>
      <c r="C6178" s="94" t="s">
        <v>9408</v>
      </c>
      <c r="D6178" s="32" t="s">
        <v>19581</v>
      </c>
      <c r="E6178" s="107">
        <v>31.3</v>
      </c>
      <c r="F6178" s="27" t="s">
        <v>9</v>
      </c>
      <c r="G6178" s="94" t="s">
        <v>15</v>
      </c>
      <c r="H6178" s="32" t="s">
        <v>25878</v>
      </c>
    </row>
    <row r="6179" spans="1:8" ht="17.25" customHeight="1">
      <c r="A6179" s="68" t="s">
        <v>29</v>
      </c>
      <c r="B6179" s="94" t="s">
        <v>9375</v>
      </c>
      <c r="C6179" s="94" t="s">
        <v>9408</v>
      </c>
      <c r="D6179" s="32" t="s">
        <v>19582</v>
      </c>
      <c r="E6179" s="107">
        <v>34.06666666666667</v>
      </c>
      <c r="F6179" s="27" t="s">
        <v>9</v>
      </c>
      <c r="G6179" s="94" t="s">
        <v>15</v>
      </c>
      <c r="H6179" s="32" t="s">
        <v>25879</v>
      </c>
    </row>
    <row r="6180" spans="1:8" ht="17.25" customHeight="1">
      <c r="A6180" s="68" t="s">
        <v>29</v>
      </c>
      <c r="B6180" s="94" t="s">
        <v>9375</v>
      </c>
      <c r="C6180" s="94" t="s">
        <v>9408</v>
      </c>
      <c r="D6180" s="32" t="s">
        <v>19583</v>
      </c>
      <c r="E6180" s="107">
        <v>27.4</v>
      </c>
      <c r="F6180" s="27" t="s">
        <v>9</v>
      </c>
      <c r="G6180" s="94" t="s">
        <v>15</v>
      </c>
      <c r="H6180" s="32" t="s">
        <v>25880</v>
      </c>
    </row>
    <row r="6181" spans="1:8" ht="17.25" customHeight="1">
      <c r="A6181" s="68" t="s">
        <v>29</v>
      </c>
      <c r="B6181" s="94" t="s">
        <v>9375</v>
      </c>
      <c r="C6181" s="94" t="s">
        <v>9408</v>
      </c>
      <c r="D6181" s="32" t="s">
        <v>19584</v>
      </c>
      <c r="E6181" s="107">
        <v>32.483333333333334</v>
      </c>
      <c r="F6181" s="27" t="s">
        <v>9</v>
      </c>
      <c r="G6181" s="94" t="s">
        <v>15</v>
      </c>
      <c r="H6181" s="32" t="s">
        <v>25881</v>
      </c>
    </row>
    <row r="6182" spans="1:8" ht="17.25" customHeight="1">
      <c r="A6182" s="68" t="s">
        <v>29</v>
      </c>
      <c r="B6182" s="94" t="s">
        <v>9375</v>
      </c>
      <c r="C6182" s="94" t="s">
        <v>9408</v>
      </c>
      <c r="D6182" s="32" t="s">
        <v>19585</v>
      </c>
      <c r="E6182" s="107">
        <v>34.466666666666669</v>
      </c>
      <c r="F6182" s="27" t="s">
        <v>9</v>
      </c>
      <c r="G6182" s="94" t="s">
        <v>15</v>
      </c>
      <c r="H6182" s="32" t="s">
        <v>25882</v>
      </c>
    </row>
    <row r="6183" spans="1:8" ht="17.25" customHeight="1">
      <c r="A6183" s="68" t="s">
        <v>29</v>
      </c>
      <c r="B6183" s="94" t="s">
        <v>9375</v>
      </c>
      <c r="C6183" s="94" t="s">
        <v>9408</v>
      </c>
      <c r="D6183" s="32" t="s">
        <v>19586</v>
      </c>
      <c r="E6183" s="107">
        <v>28.65</v>
      </c>
      <c r="F6183" s="27" t="s">
        <v>9</v>
      </c>
      <c r="G6183" s="94" t="s">
        <v>15</v>
      </c>
      <c r="H6183" s="32" t="s">
        <v>25883</v>
      </c>
    </row>
    <row r="6184" spans="1:8" ht="17.25" customHeight="1">
      <c r="A6184" s="68" t="s">
        <v>29</v>
      </c>
      <c r="B6184" s="94" t="s">
        <v>9375</v>
      </c>
      <c r="C6184" s="94" t="s">
        <v>9408</v>
      </c>
      <c r="D6184" s="32" t="s">
        <v>19587</v>
      </c>
      <c r="E6184" s="107">
        <v>38.866666666666667</v>
      </c>
      <c r="F6184" s="27" t="s">
        <v>9</v>
      </c>
      <c r="G6184" s="94" t="s">
        <v>15</v>
      </c>
      <c r="H6184" s="32" t="s">
        <v>25884</v>
      </c>
    </row>
    <row r="6185" spans="1:8" ht="17.25" customHeight="1">
      <c r="A6185" s="68" t="s">
        <v>29</v>
      </c>
      <c r="B6185" s="94" t="s">
        <v>9375</v>
      </c>
      <c r="C6185" s="94" t="s">
        <v>9408</v>
      </c>
      <c r="D6185" s="32" t="s">
        <v>19588</v>
      </c>
      <c r="E6185" s="107">
        <v>28.216666666666665</v>
      </c>
      <c r="F6185" s="27" t="s">
        <v>9</v>
      </c>
      <c r="G6185" s="94" t="s">
        <v>15</v>
      </c>
      <c r="H6185" s="32" t="s">
        <v>25885</v>
      </c>
    </row>
    <row r="6186" spans="1:8" ht="17.25" customHeight="1">
      <c r="A6186" s="68" t="s">
        <v>29</v>
      </c>
      <c r="B6186" s="94" t="s">
        <v>9375</v>
      </c>
      <c r="C6186" s="94" t="s">
        <v>9408</v>
      </c>
      <c r="D6186" s="32" t="s">
        <v>19589</v>
      </c>
      <c r="E6186" s="107">
        <v>26.95</v>
      </c>
      <c r="F6186" s="27" t="s">
        <v>9</v>
      </c>
      <c r="G6186" s="94" t="s">
        <v>15</v>
      </c>
      <c r="H6186" s="32" t="s">
        <v>25886</v>
      </c>
    </row>
    <row r="6187" spans="1:8" ht="17.25" customHeight="1">
      <c r="A6187" s="68" t="s">
        <v>29</v>
      </c>
      <c r="B6187" s="94" t="s">
        <v>9375</v>
      </c>
      <c r="C6187" s="94" t="s">
        <v>9408</v>
      </c>
      <c r="D6187" s="32" t="s">
        <v>19590</v>
      </c>
      <c r="E6187" s="107">
        <v>31.35</v>
      </c>
      <c r="F6187" s="27" t="s">
        <v>9</v>
      </c>
      <c r="G6187" s="94" t="s">
        <v>15</v>
      </c>
      <c r="H6187" s="32" t="s">
        <v>25887</v>
      </c>
    </row>
    <row r="6188" spans="1:8" ht="17.25" customHeight="1">
      <c r="A6188" s="68" t="s">
        <v>13</v>
      </c>
      <c r="B6188" s="94" t="s">
        <v>9367</v>
      </c>
      <c r="C6188" s="94" t="s">
        <v>9409</v>
      </c>
      <c r="D6188" s="32" t="s">
        <v>19591</v>
      </c>
      <c r="E6188" s="107">
        <v>28.533333333333335</v>
      </c>
      <c r="F6188" s="27" t="s">
        <v>9</v>
      </c>
      <c r="G6188" s="94" t="s">
        <v>15</v>
      </c>
      <c r="H6188" s="32" t="s">
        <v>25888</v>
      </c>
    </row>
    <row r="6189" spans="1:8" ht="17.25" customHeight="1">
      <c r="A6189" s="68" t="s">
        <v>13</v>
      </c>
      <c r="B6189" s="94" t="s">
        <v>9367</v>
      </c>
      <c r="C6189" s="94" t="s">
        <v>9409</v>
      </c>
      <c r="D6189" s="32" t="s">
        <v>19592</v>
      </c>
      <c r="E6189" s="107">
        <v>32.65</v>
      </c>
      <c r="F6189" s="27" t="s">
        <v>9</v>
      </c>
      <c r="G6189" s="94" t="s">
        <v>15</v>
      </c>
      <c r="H6189" s="32" t="s">
        <v>25889</v>
      </c>
    </row>
    <row r="6190" spans="1:8" ht="17.25" customHeight="1">
      <c r="A6190" s="68" t="s">
        <v>13</v>
      </c>
      <c r="B6190" s="94" t="s">
        <v>9367</v>
      </c>
      <c r="C6190" s="94" t="s">
        <v>9409</v>
      </c>
      <c r="D6190" s="32" t="s">
        <v>19593</v>
      </c>
      <c r="E6190" s="107">
        <v>31.7</v>
      </c>
      <c r="F6190" s="27" t="s">
        <v>9</v>
      </c>
      <c r="G6190" s="94" t="s">
        <v>15</v>
      </c>
      <c r="H6190" s="32" t="s">
        <v>25890</v>
      </c>
    </row>
    <row r="6191" spans="1:8" ht="17.25" customHeight="1">
      <c r="A6191" s="68" t="s">
        <v>13</v>
      </c>
      <c r="B6191" s="94" t="s">
        <v>9367</v>
      </c>
      <c r="C6191" s="94" t="s">
        <v>9409</v>
      </c>
      <c r="D6191" s="32" t="s">
        <v>19594</v>
      </c>
      <c r="E6191" s="107">
        <v>34.516666666666666</v>
      </c>
      <c r="F6191" s="27" t="s">
        <v>9</v>
      </c>
      <c r="G6191" s="94" t="s">
        <v>15</v>
      </c>
      <c r="H6191" s="32" t="s">
        <v>25891</v>
      </c>
    </row>
    <row r="6192" spans="1:8" ht="17.25" customHeight="1">
      <c r="A6192" s="68" t="s">
        <v>13</v>
      </c>
      <c r="B6192" s="94" t="s">
        <v>9367</v>
      </c>
      <c r="C6192" s="94" t="s">
        <v>9409</v>
      </c>
      <c r="D6192" s="32" t="s">
        <v>19595</v>
      </c>
      <c r="E6192" s="107">
        <v>35.950000000000003</v>
      </c>
      <c r="F6192" s="27" t="s">
        <v>9</v>
      </c>
      <c r="G6192" s="94" t="s">
        <v>15</v>
      </c>
      <c r="H6192" s="32" t="s">
        <v>25892</v>
      </c>
    </row>
    <row r="6193" spans="1:8" ht="17.25" customHeight="1">
      <c r="A6193" s="68" t="s">
        <v>13</v>
      </c>
      <c r="B6193" s="94" t="s">
        <v>9367</v>
      </c>
      <c r="C6193" s="94" t="s">
        <v>9409</v>
      </c>
      <c r="D6193" s="32" t="s">
        <v>19596</v>
      </c>
      <c r="E6193" s="107">
        <v>33.549999999999997</v>
      </c>
      <c r="F6193" s="27" t="s">
        <v>9</v>
      </c>
      <c r="G6193" s="94" t="s">
        <v>15</v>
      </c>
      <c r="H6193" s="32" t="s">
        <v>25893</v>
      </c>
    </row>
    <row r="6194" spans="1:8" ht="17.25" customHeight="1">
      <c r="A6194" s="68" t="s">
        <v>13</v>
      </c>
      <c r="B6194" s="94" t="s">
        <v>9367</v>
      </c>
      <c r="C6194" s="94" t="s">
        <v>9409</v>
      </c>
      <c r="D6194" s="32" t="s">
        <v>19597</v>
      </c>
      <c r="E6194" s="107">
        <v>25.35</v>
      </c>
      <c r="F6194" s="27" t="s">
        <v>9</v>
      </c>
      <c r="G6194" s="94" t="s">
        <v>15</v>
      </c>
      <c r="H6194" s="32" t="s">
        <v>25894</v>
      </c>
    </row>
    <row r="6195" spans="1:8" ht="17.25" customHeight="1">
      <c r="A6195" s="68" t="s">
        <v>13</v>
      </c>
      <c r="B6195" s="94" t="s">
        <v>9367</v>
      </c>
      <c r="C6195" s="94" t="s">
        <v>9409</v>
      </c>
      <c r="D6195" s="32" t="s">
        <v>19598</v>
      </c>
      <c r="E6195" s="107">
        <v>31.866666666666667</v>
      </c>
      <c r="F6195" s="27" t="s">
        <v>9</v>
      </c>
      <c r="G6195" s="94" t="s">
        <v>15</v>
      </c>
      <c r="H6195" s="32" t="s">
        <v>25895</v>
      </c>
    </row>
    <row r="6196" spans="1:8" ht="17.25" customHeight="1">
      <c r="A6196" s="68" t="s">
        <v>13</v>
      </c>
      <c r="B6196" s="94" t="s">
        <v>9367</v>
      </c>
      <c r="C6196" s="94" t="s">
        <v>9409</v>
      </c>
      <c r="D6196" s="32" t="s">
        <v>19599</v>
      </c>
      <c r="E6196" s="107">
        <v>29.366666666666667</v>
      </c>
      <c r="F6196" s="27" t="s">
        <v>9</v>
      </c>
      <c r="G6196" s="94" t="s">
        <v>15</v>
      </c>
      <c r="H6196" s="32" t="s">
        <v>25896</v>
      </c>
    </row>
    <row r="6197" spans="1:8" ht="17.25" customHeight="1">
      <c r="A6197" s="68" t="s">
        <v>13</v>
      </c>
      <c r="B6197" s="94" t="s">
        <v>9367</v>
      </c>
      <c r="C6197" s="94" t="s">
        <v>9409</v>
      </c>
      <c r="D6197" s="32" t="s">
        <v>19600</v>
      </c>
      <c r="E6197" s="107">
        <v>24.8</v>
      </c>
      <c r="F6197" s="27" t="s">
        <v>9</v>
      </c>
      <c r="G6197" s="94" t="s">
        <v>15</v>
      </c>
      <c r="H6197" s="32" t="s">
        <v>25897</v>
      </c>
    </row>
    <row r="6198" spans="1:8" ht="17.25" customHeight="1">
      <c r="A6198" s="68" t="s">
        <v>13</v>
      </c>
      <c r="B6198" s="94" t="s">
        <v>9367</v>
      </c>
      <c r="C6198" s="94" t="s">
        <v>9409</v>
      </c>
      <c r="D6198" s="32" t="s">
        <v>19601</v>
      </c>
      <c r="E6198" s="107">
        <v>32.966666666666669</v>
      </c>
      <c r="F6198" s="27" t="s">
        <v>9</v>
      </c>
      <c r="G6198" s="94" t="s">
        <v>15</v>
      </c>
      <c r="H6198" s="32" t="s">
        <v>25898</v>
      </c>
    </row>
    <row r="6199" spans="1:8" ht="17.25" customHeight="1">
      <c r="A6199" s="68" t="s">
        <v>13</v>
      </c>
      <c r="B6199" s="94" t="s">
        <v>9367</v>
      </c>
      <c r="C6199" s="94" t="s">
        <v>9409</v>
      </c>
      <c r="D6199" s="32" t="s">
        <v>19602</v>
      </c>
      <c r="E6199" s="107">
        <v>30.233333333333334</v>
      </c>
      <c r="F6199" s="27" t="s">
        <v>9</v>
      </c>
      <c r="G6199" s="94" t="s">
        <v>15</v>
      </c>
      <c r="H6199" s="32" t="s">
        <v>25899</v>
      </c>
    </row>
    <row r="6200" spans="1:8" ht="17.25" customHeight="1">
      <c r="A6200" s="68" t="s">
        <v>13</v>
      </c>
      <c r="B6200" s="94" t="s">
        <v>9367</v>
      </c>
      <c r="C6200" s="94" t="s">
        <v>9409</v>
      </c>
      <c r="D6200" s="32" t="s">
        <v>19603</v>
      </c>
      <c r="E6200" s="107">
        <v>30.966666666666665</v>
      </c>
      <c r="F6200" s="27" t="s">
        <v>9</v>
      </c>
      <c r="G6200" s="94" t="s">
        <v>15</v>
      </c>
      <c r="H6200" s="32" t="s">
        <v>25900</v>
      </c>
    </row>
    <row r="6201" spans="1:8" ht="17.25" customHeight="1">
      <c r="A6201" s="68" t="s">
        <v>13</v>
      </c>
      <c r="B6201" s="94" t="s">
        <v>9367</v>
      </c>
      <c r="C6201" s="94" t="s">
        <v>9409</v>
      </c>
      <c r="D6201" s="32" t="s">
        <v>19604</v>
      </c>
      <c r="E6201" s="107">
        <v>29.783333333333335</v>
      </c>
      <c r="F6201" s="27" t="s">
        <v>9</v>
      </c>
      <c r="G6201" s="94" t="s">
        <v>15</v>
      </c>
      <c r="H6201" s="32" t="s">
        <v>25901</v>
      </c>
    </row>
    <row r="6202" spans="1:8" ht="17.25" customHeight="1">
      <c r="A6202" s="68" t="s">
        <v>13</v>
      </c>
      <c r="B6202" s="94" t="s">
        <v>9367</v>
      </c>
      <c r="C6202" s="94" t="s">
        <v>9409</v>
      </c>
      <c r="D6202" s="32" t="s">
        <v>19605</v>
      </c>
      <c r="E6202" s="107">
        <v>28.816666666666666</v>
      </c>
      <c r="F6202" s="27" t="s">
        <v>9</v>
      </c>
      <c r="G6202" s="94" t="s">
        <v>15</v>
      </c>
      <c r="H6202" s="32" t="s">
        <v>25902</v>
      </c>
    </row>
    <row r="6203" spans="1:8" ht="17.25" customHeight="1">
      <c r="A6203" s="68" t="s">
        <v>13</v>
      </c>
      <c r="B6203" s="94" t="s">
        <v>9367</v>
      </c>
      <c r="C6203" s="94" t="s">
        <v>9409</v>
      </c>
      <c r="D6203" s="32" t="s">
        <v>19606</v>
      </c>
      <c r="E6203" s="107">
        <v>30.466666666666665</v>
      </c>
      <c r="F6203" s="27" t="s">
        <v>9</v>
      </c>
      <c r="G6203" s="94" t="s">
        <v>15</v>
      </c>
      <c r="H6203" s="32" t="s">
        <v>25903</v>
      </c>
    </row>
    <row r="6204" spans="1:8" ht="17.25" customHeight="1">
      <c r="A6204" s="68" t="s">
        <v>13</v>
      </c>
      <c r="B6204" s="94" t="s">
        <v>9361</v>
      </c>
      <c r="C6204" s="94" t="s">
        <v>17204</v>
      </c>
      <c r="D6204" s="32" t="s">
        <v>19607</v>
      </c>
      <c r="E6204" s="107">
        <v>27.533333333333335</v>
      </c>
      <c r="F6204" s="27" t="s">
        <v>9</v>
      </c>
      <c r="G6204" s="94" t="s">
        <v>15</v>
      </c>
      <c r="H6204" s="32" t="s">
        <v>25904</v>
      </c>
    </row>
    <row r="6205" spans="1:8" ht="17.25" customHeight="1">
      <c r="A6205" s="68" t="s">
        <v>13</v>
      </c>
      <c r="B6205" s="94" t="s">
        <v>9361</v>
      </c>
      <c r="C6205" s="94" t="s">
        <v>17204</v>
      </c>
      <c r="D6205" s="32" t="s">
        <v>19608</v>
      </c>
      <c r="E6205" s="107">
        <v>26.216666666666665</v>
      </c>
      <c r="F6205" s="27" t="s">
        <v>9</v>
      </c>
      <c r="G6205" s="94" t="s">
        <v>15</v>
      </c>
      <c r="H6205" s="32" t="s">
        <v>25905</v>
      </c>
    </row>
    <row r="6206" spans="1:8" ht="17.25" customHeight="1">
      <c r="A6206" s="68" t="s">
        <v>13</v>
      </c>
      <c r="B6206" s="94" t="s">
        <v>9361</v>
      </c>
      <c r="C6206" s="94" t="s">
        <v>17204</v>
      </c>
      <c r="D6206" s="32" t="s">
        <v>19609</v>
      </c>
      <c r="E6206" s="107">
        <v>26.866666666666667</v>
      </c>
      <c r="F6206" s="27" t="s">
        <v>9</v>
      </c>
      <c r="G6206" s="94" t="s">
        <v>15</v>
      </c>
      <c r="H6206" s="32" t="s">
        <v>25906</v>
      </c>
    </row>
    <row r="6207" spans="1:8" ht="17.25" customHeight="1">
      <c r="A6207" s="68" t="s">
        <v>13</v>
      </c>
      <c r="B6207" s="94" t="s">
        <v>9361</v>
      </c>
      <c r="C6207" s="94" t="s">
        <v>17204</v>
      </c>
      <c r="D6207" s="32" t="s">
        <v>19610</v>
      </c>
      <c r="E6207" s="107">
        <v>28.116666666666667</v>
      </c>
      <c r="F6207" s="27" t="s">
        <v>9</v>
      </c>
      <c r="G6207" s="94" t="s">
        <v>15</v>
      </c>
      <c r="H6207" s="32" t="s">
        <v>25907</v>
      </c>
    </row>
    <row r="6208" spans="1:8" ht="17.25" customHeight="1">
      <c r="A6208" s="68" t="s">
        <v>13</v>
      </c>
      <c r="B6208" s="94" t="s">
        <v>9361</v>
      </c>
      <c r="C6208" s="94" t="s">
        <v>17204</v>
      </c>
      <c r="D6208" s="32" t="s">
        <v>19611</v>
      </c>
      <c r="E6208" s="107">
        <v>25.85</v>
      </c>
      <c r="F6208" s="27" t="s">
        <v>9</v>
      </c>
      <c r="G6208" s="94" t="s">
        <v>15</v>
      </c>
      <c r="H6208" s="32" t="s">
        <v>25908</v>
      </c>
    </row>
    <row r="6209" spans="1:8" ht="17.25" customHeight="1">
      <c r="A6209" s="68" t="s">
        <v>13</v>
      </c>
      <c r="B6209" s="94" t="s">
        <v>9361</v>
      </c>
      <c r="C6209" s="94" t="s">
        <v>17204</v>
      </c>
      <c r="D6209" s="32" t="s">
        <v>19612</v>
      </c>
      <c r="E6209" s="107">
        <v>25.283333333333335</v>
      </c>
      <c r="F6209" s="27" t="s">
        <v>9</v>
      </c>
      <c r="G6209" s="94" t="s">
        <v>15</v>
      </c>
      <c r="H6209" s="32" t="s">
        <v>25909</v>
      </c>
    </row>
    <row r="6210" spans="1:8" ht="17.25" customHeight="1">
      <c r="A6210" s="68" t="s">
        <v>13</v>
      </c>
      <c r="B6210" s="94" t="s">
        <v>9361</v>
      </c>
      <c r="C6210" s="94" t="s">
        <v>17204</v>
      </c>
      <c r="D6210" s="32" t="s">
        <v>19613</v>
      </c>
      <c r="E6210" s="107">
        <v>29.983333333333334</v>
      </c>
      <c r="F6210" s="27" t="s">
        <v>9</v>
      </c>
      <c r="G6210" s="94" t="s">
        <v>15</v>
      </c>
      <c r="H6210" s="32" t="s">
        <v>25910</v>
      </c>
    </row>
    <row r="6211" spans="1:8" ht="17.25" customHeight="1">
      <c r="A6211" s="68" t="s">
        <v>13</v>
      </c>
      <c r="B6211" s="94" t="s">
        <v>9361</v>
      </c>
      <c r="C6211" s="94" t="s">
        <v>17204</v>
      </c>
      <c r="D6211" s="32" t="s">
        <v>19614</v>
      </c>
      <c r="E6211" s="107">
        <v>24.9</v>
      </c>
      <c r="F6211" s="27" t="s">
        <v>9</v>
      </c>
      <c r="G6211" s="94" t="s">
        <v>15</v>
      </c>
      <c r="H6211" s="32" t="s">
        <v>25911</v>
      </c>
    </row>
    <row r="6212" spans="1:8" ht="17.25" customHeight="1">
      <c r="A6212" s="68" t="s">
        <v>13</v>
      </c>
      <c r="B6212" s="94" t="s">
        <v>9361</v>
      </c>
      <c r="C6212" s="94" t="s">
        <v>17204</v>
      </c>
      <c r="D6212" s="32" t="s">
        <v>19615</v>
      </c>
      <c r="E6212" s="107">
        <v>25.133333333333333</v>
      </c>
      <c r="F6212" s="27" t="s">
        <v>9</v>
      </c>
      <c r="G6212" s="94" t="s">
        <v>15</v>
      </c>
      <c r="H6212" s="32" t="s">
        <v>25912</v>
      </c>
    </row>
    <row r="6213" spans="1:8" ht="17.25" customHeight="1">
      <c r="A6213" s="68" t="s">
        <v>13</v>
      </c>
      <c r="B6213" s="94" t="s">
        <v>9361</v>
      </c>
      <c r="C6213" s="94" t="s">
        <v>17204</v>
      </c>
      <c r="D6213" s="32" t="s">
        <v>19616</v>
      </c>
      <c r="E6213" s="107">
        <v>27.383333333333333</v>
      </c>
      <c r="F6213" s="27" t="s">
        <v>9</v>
      </c>
      <c r="G6213" s="94" t="s">
        <v>15</v>
      </c>
      <c r="H6213" s="32" t="s">
        <v>25913</v>
      </c>
    </row>
    <row r="6214" spans="1:8" ht="17.25" customHeight="1">
      <c r="A6214" s="68" t="s">
        <v>13</v>
      </c>
      <c r="B6214" s="94" t="s">
        <v>9361</v>
      </c>
      <c r="C6214" s="94" t="s">
        <v>17204</v>
      </c>
      <c r="D6214" s="32" t="s">
        <v>19617</v>
      </c>
      <c r="E6214" s="107">
        <v>26.816666666666666</v>
      </c>
      <c r="F6214" s="27" t="s">
        <v>9</v>
      </c>
      <c r="G6214" s="94" t="s">
        <v>15</v>
      </c>
      <c r="H6214" s="32" t="s">
        <v>25914</v>
      </c>
    </row>
    <row r="6215" spans="1:8" ht="17.25" customHeight="1">
      <c r="A6215" s="68" t="s">
        <v>13</v>
      </c>
      <c r="B6215" s="94" t="s">
        <v>9361</v>
      </c>
      <c r="C6215" s="94" t="s">
        <v>17204</v>
      </c>
      <c r="D6215" s="32" t="s">
        <v>19618</v>
      </c>
      <c r="E6215" s="107">
        <v>25.5</v>
      </c>
      <c r="F6215" s="27" t="s">
        <v>9</v>
      </c>
      <c r="G6215" s="94" t="s">
        <v>15</v>
      </c>
      <c r="H6215" s="32" t="s">
        <v>25915</v>
      </c>
    </row>
    <row r="6216" spans="1:8" ht="17.25" customHeight="1">
      <c r="A6216" s="68" t="s">
        <v>13</v>
      </c>
      <c r="B6216" s="94" t="s">
        <v>9361</v>
      </c>
      <c r="C6216" s="94" t="s">
        <v>17204</v>
      </c>
      <c r="D6216" s="32" t="s">
        <v>19619</v>
      </c>
      <c r="E6216" s="107">
        <v>29.75</v>
      </c>
      <c r="F6216" s="27" t="s">
        <v>9</v>
      </c>
      <c r="G6216" s="94" t="s">
        <v>15</v>
      </c>
      <c r="H6216" s="32" t="s">
        <v>25916</v>
      </c>
    </row>
    <row r="6217" spans="1:8" ht="17.25" customHeight="1">
      <c r="A6217" s="68" t="s">
        <v>13</v>
      </c>
      <c r="B6217" s="94" t="s">
        <v>9361</v>
      </c>
      <c r="C6217" s="94" t="s">
        <v>17204</v>
      </c>
      <c r="D6217" s="32" t="s">
        <v>19620</v>
      </c>
      <c r="E6217" s="107">
        <v>24.916666666666668</v>
      </c>
      <c r="F6217" s="27" t="s">
        <v>9</v>
      </c>
      <c r="G6217" s="94" t="s">
        <v>15</v>
      </c>
      <c r="H6217" s="32" t="s">
        <v>25917</v>
      </c>
    </row>
    <row r="6218" spans="1:8" ht="17.25" customHeight="1">
      <c r="A6218" s="68" t="s">
        <v>13</v>
      </c>
      <c r="B6218" s="94" t="s">
        <v>9361</v>
      </c>
      <c r="C6218" s="94" t="s">
        <v>17204</v>
      </c>
      <c r="D6218" s="32" t="s">
        <v>19621</v>
      </c>
      <c r="E6218" s="107">
        <v>24.883333333333333</v>
      </c>
      <c r="F6218" s="27" t="s">
        <v>9</v>
      </c>
      <c r="G6218" s="94" t="s">
        <v>15</v>
      </c>
      <c r="H6218" s="32" t="s">
        <v>25918</v>
      </c>
    </row>
    <row r="6219" spans="1:8" ht="17.25" customHeight="1">
      <c r="A6219" s="68" t="s">
        <v>13</v>
      </c>
      <c r="B6219" s="94" t="s">
        <v>9361</v>
      </c>
      <c r="C6219" s="94" t="s">
        <v>17204</v>
      </c>
      <c r="D6219" s="32" t="s">
        <v>19622</v>
      </c>
      <c r="E6219" s="107">
        <v>28.016666666666666</v>
      </c>
      <c r="F6219" s="27" t="s">
        <v>9</v>
      </c>
      <c r="G6219" s="94" t="s">
        <v>15</v>
      </c>
      <c r="H6219" s="32" t="s">
        <v>25919</v>
      </c>
    </row>
    <row r="6220" spans="1:8" ht="17.25" customHeight="1">
      <c r="A6220" s="68" t="s">
        <v>13</v>
      </c>
      <c r="B6220" s="94" t="s">
        <v>9361</v>
      </c>
      <c r="C6220" s="94" t="s">
        <v>17204</v>
      </c>
      <c r="D6220" s="32" t="s">
        <v>19623</v>
      </c>
      <c r="E6220" s="107">
        <v>26.55</v>
      </c>
      <c r="F6220" s="27" t="s">
        <v>9</v>
      </c>
      <c r="G6220" s="94" t="s">
        <v>15</v>
      </c>
      <c r="H6220" s="32" t="s">
        <v>25920</v>
      </c>
    </row>
    <row r="6221" spans="1:8" ht="17.25" customHeight="1">
      <c r="A6221" s="68" t="s">
        <v>13</v>
      </c>
      <c r="B6221" s="94" t="s">
        <v>9361</v>
      </c>
      <c r="C6221" s="94" t="s">
        <v>17204</v>
      </c>
      <c r="D6221" s="32" t="s">
        <v>19624</v>
      </c>
      <c r="E6221" s="107">
        <v>30.25</v>
      </c>
      <c r="F6221" s="27" t="s">
        <v>9</v>
      </c>
      <c r="G6221" s="94" t="s">
        <v>15</v>
      </c>
      <c r="H6221" s="32" t="s">
        <v>25921</v>
      </c>
    </row>
    <row r="6222" spans="1:8" ht="17.25" customHeight="1">
      <c r="A6222" s="68" t="s">
        <v>13</v>
      </c>
      <c r="B6222" s="94" t="s">
        <v>9361</v>
      </c>
      <c r="C6222" s="94" t="s">
        <v>17204</v>
      </c>
      <c r="D6222" s="32" t="s">
        <v>19625</v>
      </c>
      <c r="E6222" s="107">
        <v>26.25</v>
      </c>
      <c r="F6222" s="27" t="s">
        <v>9</v>
      </c>
      <c r="G6222" s="94" t="s">
        <v>15</v>
      </c>
      <c r="H6222" s="32" t="s">
        <v>25922</v>
      </c>
    </row>
    <row r="6223" spans="1:8" ht="17.25" customHeight="1">
      <c r="A6223" s="68" t="s">
        <v>13</v>
      </c>
      <c r="B6223" s="94" t="s">
        <v>9361</v>
      </c>
      <c r="C6223" s="94" t="s">
        <v>17204</v>
      </c>
      <c r="D6223" s="32" t="s">
        <v>19626</v>
      </c>
      <c r="E6223" s="107">
        <v>27.05</v>
      </c>
      <c r="F6223" s="27" t="s">
        <v>9</v>
      </c>
      <c r="G6223" s="94" t="s">
        <v>15</v>
      </c>
      <c r="H6223" s="32" t="s">
        <v>25923</v>
      </c>
    </row>
    <row r="6224" spans="1:8" ht="17.25" customHeight="1">
      <c r="A6224" s="68" t="s">
        <v>13</v>
      </c>
      <c r="B6224" s="94" t="s">
        <v>9361</v>
      </c>
      <c r="C6224" s="94" t="s">
        <v>17205</v>
      </c>
      <c r="D6224" s="32" t="s">
        <v>19627</v>
      </c>
      <c r="E6224" s="107">
        <v>29.95</v>
      </c>
      <c r="F6224" s="27" t="s">
        <v>9</v>
      </c>
      <c r="G6224" s="94" t="s">
        <v>15</v>
      </c>
      <c r="H6224" s="32" t="s">
        <v>25924</v>
      </c>
    </row>
    <row r="6225" spans="1:8" ht="17.25" customHeight="1">
      <c r="A6225" s="68" t="s">
        <v>13</v>
      </c>
      <c r="B6225" s="94" t="s">
        <v>9361</v>
      </c>
      <c r="C6225" s="94" t="s">
        <v>17205</v>
      </c>
      <c r="D6225" s="32" t="s">
        <v>19628</v>
      </c>
      <c r="E6225" s="107">
        <v>27.1</v>
      </c>
      <c r="F6225" s="27" t="s">
        <v>9</v>
      </c>
      <c r="G6225" s="94" t="s">
        <v>15</v>
      </c>
      <c r="H6225" s="32" t="s">
        <v>25925</v>
      </c>
    </row>
    <row r="6226" spans="1:8" ht="17.25" customHeight="1">
      <c r="A6226" s="68" t="s">
        <v>13</v>
      </c>
      <c r="B6226" s="94" t="s">
        <v>9361</v>
      </c>
      <c r="C6226" s="94" t="s">
        <v>17205</v>
      </c>
      <c r="D6226" s="32" t="s">
        <v>19629</v>
      </c>
      <c r="E6226" s="107">
        <v>28.733333333333334</v>
      </c>
      <c r="F6226" s="27" t="s">
        <v>9</v>
      </c>
      <c r="G6226" s="94" t="s">
        <v>15</v>
      </c>
      <c r="H6226" s="32" t="s">
        <v>25926</v>
      </c>
    </row>
    <row r="6227" spans="1:8" ht="17.25" customHeight="1">
      <c r="A6227" s="68" t="s">
        <v>13</v>
      </c>
      <c r="B6227" s="94" t="s">
        <v>9361</v>
      </c>
      <c r="C6227" s="94" t="s">
        <v>17205</v>
      </c>
      <c r="D6227" s="32" t="s">
        <v>19630</v>
      </c>
      <c r="E6227" s="107">
        <v>29.833333333333332</v>
      </c>
      <c r="F6227" s="27" t="s">
        <v>9</v>
      </c>
      <c r="G6227" s="94" t="s">
        <v>15</v>
      </c>
      <c r="H6227" s="32" t="s">
        <v>25927</v>
      </c>
    </row>
    <row r="6228" spans="1:8" ht="17.25" customHeight="1">
      <c r="A6228" s="68" t="s">
        <v>13</v>
      </c>
      <c r="B6228" s="94" t="s">
        <v>9361</v>
      </c>
      <c r="C6228" s="94" t="s">
        <v>17205</v>
      </c>
      <c r="D6228" s="32" t="s">
        <v>19631</v>
      </c>
      <c r="E6228" s="107">
        <v>30.15</v>
      </c>
      <c r="F6228" s="27" t="s">
        <v>9</v>
      </c>
      <c r="G6228" s="94" t="s">
        <v>15</v>
      </c>
      <c r="H6228" s="32" t="s">
        <v>25928</v>
      </c>
    </row>
    <row r="6229" spans="1:8" ht="17.25" customHeight="1">
      <c r="A6229" s="68" t="s">
        <v>13</v>
      </c>
      <c r="B6229" s="94" t="s">
        <v>9361</v>
      </c>
      <c r="C6229" s="94" t="s">
        <v>17205</v>
      </c>
      <c r="D6229" s="32" t="s">
        <v>19632</v>
      </c>
      <c r="E6229" s="107">
        <v>30.083333333333332</v>
      </c>
      <c r="F6229" s="27" t="s">
        <v>9</v>
      </c>
      <c r="G6229" s="94" t="s">
        <v>15</v>
      </c>
      <c r="H6229" s="32" t="s">
        <v>25929</v>
      </c>
    </row>
    <row r="6230" spans="1:8" ht="17.25" customHeight="1">
      <c r="A6230" s="68" t="s">
        <v>13</v>
      </c>
      <c r="B6230" s="94" t="s">
        <v>9361</v>
      </c>
      <c r="C6230" s="94" t="s">
        <v>17205</v>
      </c>
      <c r="D6230" s="32" t="s">
        <v>19633</v>
      </c>
      <c r="E6230" s="107">
        <v>29.3</v>
      </c>
      <c r="F6230" s="27" t="s">
        <v>9</v>
      </c>
      <c r="G6230" s="94" t="s">
        <v>15</v>
      </c>
      <c r="H6230" s="32" t="s">
        <v>25930</v>
      </c>
    </row>
    <row r="6231" spans="1:8" ht="17.25" customHeight="1">
      <c r="A6231" s="68" t="s">
        <v>13</v>
      </c>
      <c r="B6231" s="94" t="s">
        <v>9361</v>
      </c>
      <c r="C6231" s="94" t="s">
        <v>17205</v>
      </c>
      <c r="D6231" s="32" t="s">
        <v>19634</v>
      </c>
      <c r="E6231" s="107">
        <v>30.416666666666668</v>
      </c>
      <c r="F6231" s="27" t="s">
        <v>9</v>
      </c>
      <c r="G6231" s="94" t="s">
        <v>15</v>
      </c>
      <c r="H6231" s="32" t="s">
        <v>25931</v>
      </c>
    </row>
    <row r="6232" spans="1:8" ht="17.25" customHeight="1">
      <c r="A6232" s="68" t="s">
        <v>13</v>
      </c>
      <c r="B6232" s="94" t="s">
        <v>9361</v>
      </c>
      <c r="C6232" s="94" t="s">
        <v>17205</v>
      </c>
      <c r="D6232" s="32" t="s">
        <v>19635</v>
      </c>
      <c r="E6232" s="107">
        <v>28.25</v>
      </c>
      <c r="F6232" s="27" t="s">
        <v>9</v>
      </c>
      <c r="G6232" s="94" t="s">
        <v>15</v>
      </c>
      <c r="H6232" s="32" t="s">
        <v>25932</v>
      </c>
    </row>
    <row r="6233" spans="1:8" ht="17.25" customHeight="1">
      <c r="A6233" s="68" t="s">
        <v>13</v>
      </c>
      <c r="B6233" s="94" t="s">
        <v>9361</v>
      </c>
      <c r="C6233" s="94" t="s">
        <v>17205</v>
      </c>
      <c r="D6233" s="32" t="s">
        <v>19636</v>
      </c>
      <c r="E6233" s="107">
        <v>30.366666666666667</v>
      </c>
      <c r="F6233" s="27" t="s">
        <v>9</v>
      </c>
      <c r="G6233" s="94" t="s">
        <v>15</v>
      </c>
      <c r="H6233" s="32" t="s">
        <v>25933</v>
      </c>
    </row>
    <row r="6234" spans="1:8" ht="17.25" customHeight="1">
      <c r="A6234" s="68" t="s">
        <v>13</v>
      </c>
      <c r="B6234" s="94" t="s">
        <v>9361</v>
      </c>
      <c r="C6234" s="94" t="s">
        <v>17205</v>
      </c>
      <c r="D6234" s="32" t="s">
        <v>19637</v>
      </c>
      <c r="E6234" s="107">
        <v>27.466666666666665</v>
      </c>
      <c r="F6234" s="27" t="s">
        <v>9</v>
      </c>
      <c r="G6234" s="94" t="s">
        <v>15</v>
      </c>
      <c r="H6234" s="32" t="s">
        <v>25934</v>
      </c>
    </row>
    <row r="6235" spans="1:8" ht="17.25" customHeight="1">
      <c r="A6235" s="68" t="s">
        <v>13</v>
      </c>
      <c r="B6235" s="94" t="s">
        <v>9361</v>
      </c>
      <c r="C6235" s="94" t="s">
        <v>17205</v>
      </c>
      <c r="D6235" s="32" t="s">
        <v>19638</v>
      </c>
      <c r="E6235" s="107">
        <v>27.266666666666666</v>
      </c>
      <c r="F6235" s="27" t="s">
        <v>9</v>
      </c>
      <c r="G6235" s="94" t="s">
        <v>15</v>
      </c>
      <c r="H6235" s="32" t="s">
        <v>25935</v>
      </c>
    </row>
    <row r="6236" spans="1:8" ht="17.25" customHeight="1">
      <c r="A6236" s="68" t="s">
        <v>13</v>
      </c>
      <c r="B6236" s="94" t="s">
        <v>9361</v>
      </c>
      <c r="C6236" s="94" t="s">
        <v>17205</v>
      </c>
      <c r="D6236" s="32" t="s">
        <v>19639</v>
      </c>
      <c r="E6236" s="107">
        <v>28.7</v>
      </c>
      <c r="F6236" s="27" t="s">
        <v>9</v>
      </c>
      <c r="G6236" s="94" t="s">
        <v>15</v>
      </c>
      <c r="H6236" s="32" t="s">
        <v>25936</v>
      </c>
    </row>
    <row r="6237" spans="1:8" ht="17.25" customHeight="1">
      <c r="A6237" s="68" t="s">
        <v>13</v>
      </c>
      <c r="B6237" s="94" t="s">
        <v>9361</v>
      </c>
      <c r="C6237" s="94" t="s">
        <v>17205</v>
      </c>
      <c r="D6237" s="32" t="s">
        <v>19640</v>
      </c>
      <c r="E6237" s="107">
        <v>30.9</v>
      </c>
      <c r="F6237" s="27" t="s">
        <v>9</v>
      </c>
      <c r="G6237" s="94" t="s">
        <v>15</v>
      </c>
      <c r="H6237" s="32" t="s">
        <v>25937</v>
      </c>
    </row>
    <row r="6238" spans="1:8" ht="17.25" customHeight="1">
      <c r="A6238" s="68" t="s">
        <v>13</v>
      </c>
      <c r="B6238" s="94" t="s">
        <v>9361</v>
      </c>
      <c r="C6238" s="94" t="s">
        <v>17205</v>
      </c>
      <c r="D6238" s="32" t="s">
        <v>19641</v>
      </c>
      <c r="E6238" s="107">
        <v>30.05</v>
      </c>
      <c r="F6238" s="27" t="s">
        <v>9</v>
      </c>
      <c r="G6238" s="94" t="s">
        <v>15</v>
      </c>
      <c r="H6238" s="32" t="s">
        <v>25938</v>
      </c>
    </row>
    <row r="6239" spans="1:8" ht="17.25" customHeight="1">
      <c r="A6239" s="68" t="s">
        <v>13</v>
      </c>
      <c r="B6239" s="94" t="s">
        <v>9361</v>
      </c>
      <c r="C6239" s="94" t="s">
        <v>17205</v>
      </c>
      <c r="D6239" s="32" t="s">
        <v>19642</v>
      </c>
      <c r="E6239" s="107">
        <v>28.633333333333333</v>
      </c>
      <c r="F6239" s="27" t="s">
        <v>9</v>
      </c>
      <c r="G6239" s="94" t="s">
        <v>15</v>
      </c>
      <c r="H6239" s="32" t="s">
        <v>25939</v>
      </c>
    </row>
    <row r="6240" spans="1:8" ht="17.25" customHeight="1">
      <c r="A6240" s="68" t="s">
        <v>13</v>
      </c>
      <c r="B6240" s="94" t="s">
        <v>9361</v>
      </c>
      <c r="C6240" s="94" t="s">
        <v>17205</v>
      </c>
      <c r="D6240" s="32" t="s">
        <v>19643</v>
      </c>
      <c r="E6240" s="107">
        <v>28.483333333333334</v>
      </c>
      <c r="F6240" s="27" t="s">
        <v>9</v>
      </c>
      <c r="G6240" s="94" t="s">
        <v>15</v>
      </c>
      <c r="H6240" s="32" t="s">
        <v>25940</v>
      </c>
    </row>
    <row r="6241" spans="1:8" ht="17.25" customHeight="1">
      <c r="A6241" s="68" t="s">
        <v>13</v>
      </c>
      <c r="B6241" s="94" t="s">
        <v>9361</v>
      </c>
      <c r="C6241" s="94" t="s">
        <v>17205</v>
      </c>
      <c r="D6241" s="32" t="s">
        <v>19644</v>
      </c>
      <c r="E6241" s="107">
        <v>27.616666666666667</v>
      </c>
      <c r="F6241" s="27" t="s">
        <v>9</v>
      </c>
      <c r="G6241" s="94" t="s">
        <v>15</v>
      </c>
      <c r="H6241" s="32" t="s">
        <v>25941</v>
      </c>
    </row>
    <row r="6242" spans="1:8" ht="17.25" customHeight="1">
      <c r="A6242" s="68" t="s">
        <v>13</v>
      </c>
      <c r="B6242" s="94" t="s">
        <v>9361</v>
      </c>
      <c r="C6242" s="94" t="s">
        <v>17205</v>
      </c>
      <c r="D6242" s="32" t="s">
        <v>19645</v>
      </c>
      <c r="E6242" s="107">
        <v>27.15</v>
      </c>
      <c r="F6242" s="27" t="s">
        <v>9</v>
      </c>
      <c r="G6242" s="94" t="s">
        <v>15</v>
      </c>
      <c r="H6242" s="32" t="s">
        <v>25942</v>
      </c>
    </row>
    <row r="6243" spans="1:8" ht="17.25" customHeight="1">
      <c r="A6243" s="68" t="s">
        <v>13</v>
      </c>
      <c r="B6243" s="94" t="s">
        <v>9361</v>
      </c>
      <c r="C6243" s="94" t="s">
        <v>17205</v>
      </c>
      <c r="D6243" s="32" t="s">
        <v>19646</v>
      </c>
      <c r="E6243" s="107">
        <v>28.583333333333332</v>
      </c>
      <c r="F6243" s="27" t="s">
        <v>9</v>
      </c>
      <c r="G6243" s="94" t="s">
        <v>15</v>
      </c>
      <c r="H6243" s="32" t="s">
        <v>25943</v>
      </c>
    </row>
    <row r="6244" spans="1:8" ht="17.25" customHeight="1">
      <c r="A6244" s="68" t="s">
        <v>16876</v>
      </c>
      <c r="B6244" s="94" t="s">
        <v>24183</v>
      </c>
      <c r="C6244" s="94" t="s">
        <v>17206</v>
      </c>
      <c r="D6244" s="32" t="s">
        <v>19647</v>
      </c>
      <c r="E6244" s="107">
        <v>25</v>
      </c>
      <c r="F6244" s="27" t="s">
        <v>9</v>
      </c>
      <c r="G6244" s="94" t="s">
        <v>13675</v>
      </c>
      <c r="H6244" s="32" t="s">
        <v>13805</v>
      </c>
    </row>
    <row r="6245" spans="1:8" ht="17.25" customHeight="1">
      <c r="A6245" s="68" t="s">
        <v>16876</v>
      </c>
      <c r="B6245" s="94" t="s">
        <v>24183</v>
      </c>
      <c r="C6245" s="94" t="s">
        <v>17206</v>
      </c>
      <c r="D6245" s="32" t="s">
        <v>9410</v>
      </c>
      <c r="E6245" s="107">
        <v>23</v>
      </c>
      <c r="F6245" s="27" t="s">
        <v>9</v>
      </c>
      <c r="G6245" s="94" t="s">
        <v>13675</v>
      </c>
      <c r="H6245" s="32" t="s">
        <v>13805</v>
      </c>
    </row>
    <row r="6246" spans="1:8" ht="17.25" customHeight="1">
      <c r="A6246" s="68" t="s">
        <v>16876</v>
      </c>
      <c r="B6246" s="94" t="s">
        <v>24183</v>
      </c>
      <c r="C6246" s="94" t="s">
        <v>17206</v>
      </c>
      <c r="D6246" s="32" t="s">
        <v>19648</v>
      </c>
      <c r="E6246" s="107">
        <v>34</v>
      </c>
      <c r="F6246" s="27" t="s">
        <v>9</v>
      </c>
      <c r="G6246" s="94" t="s">
        <v>13675</v>
      </c>
      <c r="H6246" s="32" t="s">
        <v>13805</v>
      </c>
    </row>
    <row r="6247" spans="1:8" ht="17.25" customHeight="1">
      <c r="A6247" s="68" t="s">
        <v>16876</v>
      </c>
      <c r="B6247" s="94" t="s">
        <v>24183</v>
      </c>
      <c r="C6247" s="94" t="s">
        <v>17206</v>
      </c>
      <c r="D6247" s="32" t="s">
        <v>9411</v>
      </c>
      <c r="E6247" s="107">
        <v>32</v>
      </c>
      <c r="F6247" s="27" t="s">
        <v>9</v>
      </c>
      <c r="G6247" s="94" t="s">
        <v>13675</v>
      </c>
      <c r="H6247" s="32" t="s">
        <v>13805</v>
      </c>
    </row>
    <row r="6248" spans="1:8" ht="17.25" customHeight="1">
      <c r="A6248" s="68" t="s">
        <v>16876</v>
      </c>
      <c r="B6248" s="94" t="s">
        <v>24183</v>
      </c>
      <c r="C6248" s="94" t="s">
        <v>17206</v>
      </c>
      <c r="D6248" s="32" t="s">
        <v>19649</v>
      </c>
      <c r="E6248" s="107">
        <v>20</v>
      </c>
      <c r="F6248" s="27" t="s">
        <v>9</v>
      </c>
      <c r="G6248" s="94" t="s">
        <v>13675</v>
      </c>
      <c r="H6248" s="32" t="s">
        <v>13805</v>
      </c>
    </row>
    <row r="6249" spans="1:8" ht="17.25" customHeight="1">
      <c r="A6249" s="68" t="s">
        <v>16876</v>
      </c>
      <c r="B6249" s="94" t="s">
        <v>24183</v>
      </c>
      <c r="C6249" s="94" t="s">
        <v>17206</v>
      </c>
      <c r="D6249" s="32" t="s">
        <v>19650</v>
      </c>
      <c r="E6249" s="107">
        <v>28</v>
      </c>
      <c r="F6249" s="27" t="s">
        <v>9</v>
      </c>
      <c r="G6249" s="94" t="s">
        <v>13675</v>
      </c>
      <c r="H6249" s="32" t="s">
        <v>13805</v>
      </c>
    </row>
    <row r="6250" spans="1:8" ht="17.25" customHeight="1">
      <c r="A6250" s="68" t="s">
        <v>16876</v>
      </c>
      <c r="B6250" s="94" t="s">
        <v>24183</v>
      </c>
      <c r="C6250" s="94" t="s">
        <v>17206</v>
      </c>
      <c r="D6250" s="32" t="s">
        <v>9412</v>
      </c>
      <c r="E6250" s="107">
        <v>36</v>
      </c>
      <c r="F6250" s="27" t="s">
        <v>9</v>
      </c>
      <c r="G6250" s="94" t="s">
        <v>13675</v>
      </c>
      <c r="H6250" s="32" t="s">
        <v>13805</v>
      </c>
    </row>
    <row r="6251" spans="1:8" ht="17.25" customHeight="1">
      <c r="A6251" s="68" t="s">
        <v>16876</v>
      </c>
      <c r="B6251" s="94" t="s">
        <v>24183</v>
      </c>
      <c r="C6251" s="94" t="s">
        <v>17206</v>
      </c>
      <c r="D6251" s="32" t="s">
        <v>9413</v>
      </c>
      <c r="E6251" s="107">
        <v>26</v>
      </c>
      <c r="F6251" s="27" t="s">
        <v>9</v>
      </c>
      <c r="G6251" s="94" t="s">
        <v>13675</v>
      </c>
      <c r="H6251" s="32" t="s">
        <v>13805</v>
      </c>
    </row>
    <row r="6252" spans="1:8" ht="17.25" customHeight="1">
      <c r="A6252" s="68" t="s">
        <v>16881</v>
      </c>
      <c r="B6252" s="94" t="s">
        <v>24184</v>
      </c>
      <c r="C6252" s="94" t="s">
        <v>17207</v>
      </c>
      <c r="D6252" s="32" t="s">
        <v>9414</v>
      </c>
      <c r="E6252" s="107">
        <v>33</v>
      </c>
      <c r="F6252" s="27" t="s">
        <v>9</v>
      </c>
      <c r="G6252" s="94" t="s">
        <v>13675</v>
      </c>
      <c r="H6252" s="32" t="s">
        <v>13806</v>
      </c>
    </row>
    <row r="6253" spans="1:8" ht="17.25" customHeight="1">
      <c r="A6253" s="68" t="s">
        <v>16881</v>
      </c>
      <c r="B6253" s="94" t="s">
        <v>24184</v>
      </c>
      <c r="C6253" s="94" t="s">
        <v>17207</v>
      </c>
      <c r="D6253" s="32" t="s">
        <v>9415</v>
      </c>
      <c r="E6253" s="107">
        <v>40</v>
      </c>
      <c r="F6253" s="27" t="s">
        <v>9</v>
      </c>
      <c r="G6253" s="94" t="s">
        <v>13675</v>
      </c>
      <c r="H6253" s="32" t="s">
        <v>13806</v>
      </c>
    </row>
    <row r="6254" spans="1:8" ht="17.25" customHeight="1">
      <c r="A6254" s="68" t="s">
        <v>16881</v>
      </c>
      <c r="B6254" s="94" t="s">
        <v>24184</v>
      </c>
      <c r="C6254" s="94" t="s">
        <v>17207</v>
      </c>
      <c r="D6254" s="32" t="s">
        <v>9416</v>
      </c>
      <c r="E6254" s="107">
        <v>28</v>
      </c>
      <c r="F6254" s="27" t="s">
        <v>9</v>
      </c>
      <c r="G6254" s="94" t="s">
        <v>13675</v>
      </c>
      <c r="H6254" s="32" t="s">
        <v>13806</v>
      </c>
    </row>
    <row r="6255" spans="1:8" ht="17.25" customHeight="1">
      <c r="A6255" s="68" t="s">
        <v>16881</v>
      </c>
      <c r="B6255" s="94" t="s">
        <v>24184</v>
      </c>
      <c r="C6255" s="94" t="s">
        <v>17207</v>
      </c>
      <c r="D6255" s="32" t="s">
        <v>9417</v>
      </c>
      <c r="E6255" s="107">
        <v>32</v>
      </c>
      <c r="F6255" s="27" t="s">
        <v>9</v>
      </c>
      <c r="G6255" s="94" t="s">
        <v>13675</v>
      </c>
      <c r="H6255" s="32" t="s">
        <v>13806</v>
      </c>
    </row>
    <row r="6256" spans="1:8" ht="17.25" customHeight="1">
      <c r="A6256" s="68" t="s">
        <v>16881</v>
      </c>
      <c r="B6256" s="94" t="s">
        <v>24184</v>
      </c>
      <c r="C6256" s="94" t="s">
        <v>17207</v>
      </c>
      <c r="D6256" s="32" t="s">
        <v>19651</v>
      </c>
      <c r="E6256" s="107">
        <v>28</v>
      </c>
      <c r="F6256" s="27" t="s">
        <v>9</v>
      </c>
      <c r="G6256" s="94" t="s">
        <v>13675</v>
      </c>
      <c r="H6256" s="32" t="s">
        <v>13806</v>
      </c>
    </row>
    <row r="6257" spans="1:8" ht="17.25" customHeight="1">
      <c r="A6257" s="68" t="s">
        <v>16881</v>
      </c>
      <c r="B6257" s="94" t="s">
        <v>24184</v>
      </c>
      <c r="C6257" s="94" t="s">
        <v>17207</v>
      </c>
      <c r="D6257" s="32" t="s">
        <v>9418</v>
      </c>
      <c r="E6257" s="107">
        <v>27</v>
      </c>
      <c r="F6257" s="27" t="s">
        <v>9</v>
      </c>
      <c r="G6257" s="94" t="s">
        <v>13675</v>
      </c>
      <c r="H6257" s="32" t="s">
        <v>13806</v>
      </c>
    </row>
    <row r="6258" spans="1:8" ht="17.25" customHeight="1">
      <c r="A6258" s="68" t="s">
        <v>16881</v>
      </c>
      <c r="B6258" s="94" t="s">
        <v>24184</v>
      </c>
      <c r="C6258" s="94" t="s">
        <v>17207</v>
      </c>
      <c r="D6258" s="32" t="s">
        <v>9419</v>
      </c>
      <c r="E6258" s="107">
        <v>30</v>
      </c>
      <c r="F6258" s="27" t="s">
        <v>9</v>
      </c>
      <c r="G6258" s="94" t="s">
        <v>13675</v>
      </c>
      <c r="H6258" s="32" t="s">
        <v>13806</v>
      </c>
    </row>
    <row r="6259" spans="1:8" ht="17.25" customHeight="1">
      <c r="A6259" s="68" t="s">
        <v>16881</v>
      </c>
      <c r="B6259" s="94" t="s">
        <v>24184</v>
      </c>
      <c r="C6259" s="94" t="s">
        <v>17207</v>
      </c>
      <c r="D6259" s="32" t="s">
        <v>9420</v>
      </c>
      <c r="E6259" s="107">
        <v>27</v>
      </c>
      <c r="F6259" s="27" t="s">
        <v>9</v>
      </c>
      <c r="G6259" s="94" t="s">
        <v>13675</v>
      </c>
      <c r="H6259" s="32" t="s">
        <v>13806</v>
      </c>
    </row>
    <row r="6260" spans="1:8" ht="17.25" customHeight="1">
      <c r="A6260" s="68" t="s">
        <v>16881</v>
      </c>
      <c r="B6260" s="94" t="s">
        <v>24181</v>
      </c>
      <c r="C6260" s="94" t="s">
        <v>17208</v>
      </c>
      <c r="D6260" s="32" t="s">
        <v>9421</v>
      </c>
      <c r="E6260" s="107">
        <v>22</v>
      </c>
      <c r="F6260" s="27" t="s">
        <v>9</v>
      </c>
      <c r="G6260" s="94" t="s">
        <v>13675</v>
      </c>
      <c r="H6260" s="32" t="s">
        <v>13807</v>
      </c>
    </row>
    <row r="6261" spans="1:8" ht="17.25" customHeight="1">
      <c r="A6261" s="68" t="s">
        <v>16881</v>
      </c>
      <c r="B6261" s="94" t="s">
        <v>24181</v>
      </c>
      <c r="C6261" s="94" t="s">
        <v>17208</v>
      </c>
      <c r="D6261" s="32" t="s">
        <v>9422</v>
      </c>
      <c r="E6261" s="107">
        <v>26</v>
      </c>
      <c r="F6261" s="27" t="s">
        <v>9</v>
      </c>
      <c r="G6261" s="94" t="s">
        <v>13675</v>
      </c>
      <c r="H6261" s="32" t="s">
        <v>13807</v>
      </c>
    </row>
    <row r="6262" spans="1:8" ht="17.25" customHeight="1">
      <c r="A6262" s="68" t="s">
        <v>16881</v>
      </c>
      <c r="B6262" s="94" t="s">
        <v>24181</v>
      </c>
      <c r="C6262" s="94" t="s">
        <v>17208</v>
      </c>
      <c r="D6262" s="32" t="s">
        <v>9423</v>
      </c>
      <c r="E6262" s="107">
        <v>14</v>
      </c>
      <c r="F6262" s="27" t="s">
        <v>9</v>
      </c>
      <c r="G6262" s="94" t="s">
        <v>13675</v>
      </c>
      <c r="H6262" s="32" t="s">
        <v>13807</v>
      </c>
    </row>
    <row r="6263" spans="1:8" ht="17.25" customHeight="1">
      <c r="A6263" s="68" t="s">
        <v>16881</v>
      </c>
      <c r="B6263" s="94" t="s">
        <v>24181</v>
      </c>
      <c r="C6263" s="94" t="s">
        <v>17208</v>
      </c>
      <c r="D6263" s="32" t="s">
        <v>9424</v>
      </c>
      <c r="E6263" s="107">
        <v>30</v>
      </c>
      <c r="F6263" s="27" t="s">
        <v>9</v>
      </c>
      <c r="G6263" s="94" t="s">
        <v>13675</v>
      </c>
      <c r="H6263" s="32" t="s">
        <v>13807</v>
      </c>
    </row>
    <row r="6264" spans="1:8" ht="17.25" customHeight="1">
      <c r="A6264" s="68" t="s">
        <v>16881</v>
      </c>
      <c r="B6264" s="94" t="s">
        <v>24181</v>
      </c>
      <c r="C6264" s="94" t="s">
        <v>17208</v>
      </c>
      <c r="D6264" s="32" t="s">
        <v>9425</v>
      </c>
      <c r="E6264" s="107">
        <v>26</v>
      </c>
      <c r="F6264" s="27" t="s">
        <v>9</v>
      </c>
      <c r="G6264" s="94" t="s">
        <v>13675</v>
      </c>
      <c r="H6264" s="32" t="s">
        <v>13807</v>
      </c>
    </row>
    <row r="6265" spans="1:8" ht="17.25" customHeight="1">
      <c r="A6265" s="68" t="s">
        <v>16881</v>
      </c>
      <c r="B6265" s="94" t="s">
        <v>24181</v>
      </c>
      <c r="C6265" s="94" t="s">
        <v>17208</v>
      </c>
      <c r="D6265" s="32" t="s">
        <v>9426</v>
      </c>
      <c r="E6265" s="107">
        <v>20</v>
      </c>
      <c r="F6265" s="27" t="s">
        <v>9</v>
      </c>
      <c r="G6265" s="94" t="s">
        <v>13675</v>
      </c>
      <c r="H6265" s="32" t="s">
        <v>13807</v>
      </c>
    </row>
    <row r="6266" spans="1:8" ht="17.25" customHeight="1">
      <c r="A6266" s="68" t="s">
        <v>16881</v>
      </c>
      <c r="B6266" s="94" t="s">
        <v>24181</v>
      </c>
      <c r="C6266" s="94" t="s">
        <v>17208</v>
      </c>
      <c r="D6266" s="32" t="s">
        <v>9427</v>
      </c>
      <c r="E6266" s="107">
        <v>24</v>
      </c>
      <c r="F6266" s="27" t="s">
        <v>9</v>
      </c>
      <c r="G6266" s="94" t="s">
        <v>13675</v>
      </c>
      <c r="H6266" s="32" t="s">
        <v>13807</v>
      </c>
    </row>
    <row r="6267" spans="1:8" ht="17.25" customHeight="1">
      <c r="A6267" s="68" t="s">
        <v>16881</v>
      </c>
      <c r="B6267" s="94" t="s">
        <v>24181</v>
      </c>
      <c r="C6267" s="94" t="s">
        <v>17208</v>
      </c>
      <c r="D6267" s="32" t="s">
        <v>9428</v>
      </c>
      <c r="E6267" s="107">
        <v>22</v>
      </c>
      <c r="F6267" s="27" t="s">
        <v>9</v>
      </c>
      <c r="G6267" s="94" t="s">
        <v>13675</v>
      </c>
      <c r="H6267" s="32" t="s">
        <v>13807</v>
      </c>
    </row>
    <row r="6268" spans="1:8" ht="17.25" customHeight="1">
      <c r="A6268" s="68" t="s">
        <v>16876</v>
      </c>
      <c r="B6268" s="94" t="s">
        <v>24185</v>
      </c>
      <c r="C6268" s="94" t="s">
        <v>17209</v>
      </c>
      <c r="D6268" s="32" t="s">
        <v>9429</v>
      </c>
      <c r="E6268" s="107">
        <v>28</v>
      </c>
      <c r="F6268" s="27" t="s">
        <v>9</v>
      </c>
      <c r="G6268" s="94" t="s">
        <v>13675</v>
      </c>
      <c r="H6268" s="32" t="s">
        <v>13808</v>
      </c>
    </row>
    <row r="6269" spans="1:8" ht="17.25" customHeight="1">
      <c r="A6269" s="68" t="s">
        <v>16876</v>
      </c>
      <c r="B6269" s="94" t="s">
        <v>24185</v>
      </c>
      <c r="C6269" s="94" t="s">
        <v>17209</v>
      </c>
      <c r="D6269" s="32" t="s">
        <v>19652</v>
      </c>
      <c r="E6269" s="107">
        <v>39</v>
      </c>
      <c r="F6269" s="27" t="s">
        <v>9</v>
      </c>
      <c r="G6269" s="94" t="s">
        <v>13675</v>
      </c>
      <c r="H6269" s="32" t="s">
        <v>13808</v>
      </c>
    </row>
    <row r="6270" spans="1:8" ht="17.25" customHeight="1">
      <c r="A6270" s="68" t="s">
        <v>16876</v>
      </c>
      <c r="B6270" s="94" t="s">
        <v>24185</v>
      </c>
      <c r="C6270" s="94" t="s">
        <v>17209</v>
      </c>
      <c r="D6270" s="32" t="s">
        <v>19653</v>
      </c>
      <c r="E6270" s="107">
        <v>27</v>
      </c>
      <c r="F6270" s="27" t="s">
        <v>9</v>
      </c>
      <c r="G6270" s="94" t="s">
        <v>13675</v>
      </c>
      <c r="H6270" s="32" t="s">
        <v>13808</v>
      </c>
    </row>
    <row r="6271" spans="1:8" ht="17.25" customHeight="1">
      <c r="A6271" s="68" t="s">
        <v>16876</v>
      </c>
      <c r="B6271" s="94" t="s">
        <v>24185</v>
      </c>
      <c r="C6271" s="94" t="s">
        <v>17209</v>
      </c>
      <c r="D6271" s="32" t="s">
        <v>19654</v>
      </c>
      <c r="E6271" s="107">
        <v>43</v>
      </c>
      <c r="F6271" s="27" t="s">
        <v>9</v>
      </c>
      <c r="G6271" s="94" t="s">
        <v>13675</v>
      </c>
      <c r="H6271" s="32" t="s">
        <v>13808</v>
      </c>
    </row>
    <row r="6272" spans="1:8" ht="17.25" customHeight="1">
      <c r="A6272" s="68" t="s">
        <v>16876</v>
      </c>
      <c r="B6272" s="94" t="s">
        <v>24185</v>
      </c>
      <c r="C6272" s="94" t="s">
        <v>17209</v>
      </c>
      <c r="D6272" s="32" t="s">
        <v>19655</v>
      </c>
      <c r="E6272" s="107">
        <v>30</v>
      </c>
      <c r="F6272" s="27" t="s">
        <v>9</v>
      </c>
      <c r="G6272" s="94" t="s">
        <v>13675</v>
      </c>
      <c r="H6272" s="32" t="s">
        <v>13808</v>
      </c>
    </row>
    <row r="6273" spans="1:8" ht="17.25" customHeight="1">
      <c r="A6273" s="68" t="s">
        <v>16876</v>
      </c>
      <c r="B6273" s="94" t="s">
        <v>24185</v>
      </c>
      <c r="C6273" s="94" t="s">
        <v>17209</v>
      </c>
      <c r="D6273" s="32" t="s">
        <v>19656</v>
      </c>
      <c r="E6273" s="107">
        <v>31</v>
      </c>
      <c r="F6273" s="27" t="s">
        <v>9</v>
      </c>
      <c r="G6273" s="94" t="s">
        <v>13675</v>
      </c>
      <c r="H6273" s="32" t="s">
        <v>13808</v>
      </c>
    </row>
    <row r="6274" spans="1:8" ht="17.25" customHeight="1">
      <c r="A6274" s="68" t="s">
        <v>16876</v>
      </c>
      <c r="B6274" s="94" t="s">
        <v>24185</v>
      </c>
      <c r="C6274" s="94" t="s">
        <v>17209</v>
      </c>
      <c r="D6274" s="32" t="s">
        <v>19657</v>
      </c>
      <c r="E6274" s="107">
        <v>28</v>
      </c>
      <c r="F6274" s="27" t="s">
        <v>9</v>
      </c>
      <c r="G6274" s="94" t="s">
        <v>13675</v>
      </c>
      <c r="H6274" s="32" t="s">
        <v>13808</v>
      </c>
    </row>
    <row r="6275" spans="1:8" ht="17.25" customHeight="1">
      <c r="A6275" s="68" t="s">
        <v>16876</v>
      </c>
      <c r="B6275" s="94" t="s">
        <v>24185</v>
      </c>
      <c r="C6275" s="94" t="s">
        <v>17209</v>
      </c>
      <c r="D6275" s="32" t="s">
        <v>19658</v>
      </c>
      <c r="E6275" s="107">
        <v>33</v>
      </c>
      <c r="F6275" s="27" t="s">
        <v>9</v>
      </c>
      <c r="G6275" s="94" t="s">
        <v>13675</v>
      </c>
      <c r="H6275" s="32" t="s">
        <v>13808</v>
      </c>
    </row>
    <row r="6276" spans="1:8" ht="17.25" customHeight="1">
      <c r="A6276" s="68" t="s">
        <v>16876</v>
      </c>
      <c r="B6276" s="94" t="s">
        <v>24186</v>
      </c>
      <c r="C6276" s="94" t="s">
        <v>17210</v>
      </c>
      <c r="D6276" s="32" t="s">
        <v>9430</v>
      </c>
      <c r="E6276" s="107">
        <v>25</v>
      </c>
      <c r="F6276" s="27" t="s">
        <v>9</v>
      </c>
      <c r="G6276" s="94" t="s">
        <v>13675</v>
      </c>
      <c r="H6276" s="32" t="s">
        <v>25944</v>
      </c>
    </row>
    <row r="6277" spans="1:8" ht="17.25" customHeight="1">
      <c r="A6277" s="68" t="s">
        <v>16876</v>
      </c>
      <c r="B6277" s="94" t="s">
        <v>24186</v>
      </c>
      <c r="C6277" s="94" t="s">
        <v>17210</v>
      </c>
      <c r="D6277" s="32" t="s">
        <v>9431</v>
      </c>
      <c r="E6277" s="107">
        <v>26</v>
      </c>
      <c r="F6277" s="27" t="s">
        <v>9</v>
      </c>
      <c r="G6277" s="94" t="s">
        <v>13675</v>
      </c>
      <c r="H6277" s="32" t="s">
        <v>25944</v>
      </c>
    </row>
    <row r="6278" spans="1:8" ht="17.25" customHeight="1">
      <c r="A6278" s="68" t="s">
        <v>16876</v>
      </c>
      <c r="B6278" s="94" t="s">
        <v>24186</v>
      </c>
      <c r="C6278" s="94" t="s">
        <v>17210</v>
      </c>
      <c r="D6278" s="32" t="s">
        <v>9432</v>
      </c>
      <c r="E6278" s="107">
        <v>28</v>
      </c>
      <c r="F6278" s="27" t="s">
        <v>9</v>
      </c>
      <c r="G6278" s="94" t="s">
        <v>13675</v>
      </c>
      <c r="H6278" s="32" t="s">
        <v>25944</v>
      </c>
    </row>
    <row r="6279" spans="1:8" ht="17.25" customHeight="1">
      <c r="A6279" s="68" t="s">
        <v>16876</v>
      </c>
      <c r="B6279" s="94" t="s">
        <v>24186</v>
      </c>
      <c r="C6279" s="94" t="s">
        <v>17210</v>
      </c>
      <c r="D6279" s="32" t="s">
        <v>9433</v>
      </c>
      <c r="E6279" s="107">
        <v>21</v>
      </c>
      <c r="F6279" s="27" t="s">
        <v>9</v>
      </c>
      <c r="G6279" s="94" t="s">
        <v>13675</v>
      </c>
      <c r="H6279" s="32" t="s">
        <v>25944</v>
      </c>
    </row>
    <row r="6280" spans="1:8" ht="17.25" customHeight="1">
      <c r="A6280" s="68" t="s">
        <v>16876</v>
      </c>
      <c r="B6280" s="94" t="s">
        <v>24186</v>
      </c>
      <c r="C6280" s="94" t="s">
        <v>17210</v>
      </c>
      <c r="D6280" s="32" t="s">
        <v>19659</v>
      </c>
      <c r="E6280" s="107">
        <v>25</v>
      </c>
      <c r="F6280" s="27" t="s">
        <v>9</v>
      </c>
      <c r="G6280" s="94" t="s">
        <v>13675</v>
      </c>
      <c r="H6280" s="32" t="s">
        <v>25944</v>
      </c>
    </row>
    <row r="6281" spans="1:8" ht="17.25" customHeight="1">
      <c r="A6281" s="68" t="s">
        <v>16876</v>
      </c>
      <c r="B6281" s="94" t="s">
        <v>24186</v>
      </c>
      <c r="C6281" s="94" t="s">
        <v>17210</v>
      </c>
      <c r="D6281" s="32" t="s">
        <v>19660</v>
      </c>
      <c r="E6281" s="107">
        <v>28</v>
      </c>
      <c r="F6281" s="27" t="s">
        <v>9</v>
      </c>
      <c r="G6281" s="94" t="s">
        <v>13675</v>
      </c>
      <c r="H6281" s="32" t="s">
        <v>25944</v>
      </c>
    </row>
    <row r="6282" spans="1:8" ht="17.25" customHeight="1">
      <c r="A6282" s="68" t="s">
        <v>16876</v>
      </c>
      <c r="B6282" s="94" t="s">
        <v>24186</v>
      </c>
      <c r="C6282" s="94" t="s">
        <v>17210</v>
      </c>
      <c r="D6282" s="32" t="s">
        <v>9434</v>
      </c>
      <c r="E6282" s="107">
        <v>35</v>
      </c>
      <c r="F6282" s="27" t="s">
        <v>9</v>
      </c>
      <c r="G6282" s="94" t="s">
        <v>13675</v>
      </c>
      <c r="H6282" s="32" t="s">
        <v>25944</v>
      </c>
    </row>
    <row r="6283" spans="1:8" ht="17.25" customHeight="1">
      <c r="A6283" s="68" t="s">
        <v>16876</v>
      </c>
      <c r="B6283" s="94" t="s">
        <v>24186</v>
      </c>
      <c r="C6283" s="94" t="s">
        <v>17210</v>
      </c>
      <c r="D6283" s="32" t="s">
        <v>19661</v>
      </c>
      <c r="E6283" s="107">
        <v>21</v>
      </c>
      <c r="F6283" s="27" t="s">
        <v>9</v>
      </c>
      <c r="G6283" s="94" t="s">
        <v>13675</v>
      </c>
      <c r="H6283" s="32" t="s">
        <v>25944</v>
      </c>
    </row>
    <row r="6284" spans="1:8" ht="17.25" customHeight="1">
      <c r="A6284" s="68" t="s">
        <v>16876</v>
      </c>
      <c r="B6284" s="94" t="s">
        <v>24186</v>
      </c>
      <c r="C6284" s="94" t="s">
        <v>17210</v>
      </c>
      <c r="D6284" s="32" t="s">
        <v>9435</v>
      </c>
      <c r="E6284" s="107">
        <v>20</v>
      </c>
      <c r="F6284" s="27" t="s">
        <v>9</v>
      </c>
      <c r="G6284" s="94" t="s">
        <v>13675</v>
      </c>
      <c r="H6284" s="32" t="s">
        <v>25944</v>
      </c>
    </row>
    <row r="6285" spans="1:8" ht="17.25" customHeight="1">
      <c r="A6285" s="68" t="s">
        <v>16881</v>
      </c>
      <c r="B6285" s="94" t="s">
        <v>24181</v>
      </c>
      <c r="C6285" s="94" t="s">
        <v>9436</v>
      </c>
      <c r="D6285" s="32" t="s">
        <v>9436</v>
      </c>
      <c r="E6285" s="107">
        <v>11</v>
      </c>
      <c r="F6285" s="27" t="s">
        <v>9</v>
      </c>
      <c r="G6285" s="94" t="s">
        <v>13675</v>
      </c>
      <c r="H6285" s="32" t="s">
        <v>13809</v>
      </c>
    </row>
    <row r="6286" spans="1:8" ht="17.25" customHeight="1">
      <c r="A6286" s="68" t="s">
        <v>16881</v>
      </c>
      <c r="B6286" s="94" t="s">
        <v>24181</v>
      </c>
      <c r="C6286" s="94" t="s">
        <v>9436</v>
      </c>
      <c r="D6286" s="32" t="s">
        <v>9437</v>
      </c>
      <c r="E6286" s="107">
        <v>16</v>
      </c>
      <c r="F6286" s="27" t="s">
        <v>9</v>
      </c>
      <c r="G6286" s="94" t="s">
        <v>13675</v>
      </c>
      <c r="H6286" s="32" t="s">
        <v>13809</v>
      </c>
    </row>
    <row r="6287" spans="1:8" ht="17.25" customHeight="1">
      <c r="A6287" s="68" t="s">
        <v>16881</v>
      </c>
      <c r="B6287" s="94" t="s">
        <v>24181</v>
      </c>
      <c r="C6287" s="94" t="s">
        <v>9436</v>
      </c>
      <c r="D6287" s="32" t="s">
        <v>9438</v>
      </c>
      <c r="E6287" s="107">
        <v>20</v>
      </c>
      <c r="F6287" s="27" t="s">
        <v>9</v>
      </c>
      <c r="G6287" s="94" t="s">
        <v>13675</v>
      </c>
      <c r="H6287" s="32" t="s">
        <v>13809</v>
      </c>
    </row>
    <row r="6288" spans="1:8" ht="17.25" customHeight="1">
      <c r="A6288" s="68" t="s">
        <v>16881</v>
      </c>
      <c r="B6288" s="94" t="s">
        <v>24181</v>
      </c>
      <c r="C6288" s="94" t="s">
        <v>9436</v>
      </c>
      <c r="D6288" s="32" t="s">
        <v>9439</v>
      </c>
      <c r="E6288" s="107">
        <v>25</v>
      </c>
      <c r="F6288" s="27" t="s">
        <v>9</v>
      </c>
      <c r="G6288" s="94" t="s">
        <v>13675</v>
      </c>
      <c r="H6288" s="32" t="s">
        <v>13809</v>
      </c>
    </row>
    <row r="6289" spans="1:8" ht="17.25" customHeight="1">
      <c r="A6289" s="68" t="s">
        <v>16881</v>
      </c>
      <c r="B6289" s="94" t="s">
        <v>24181</v>
      </c>
      <c r="C6289" s="94" t="s">
        <v>17211</v>
      </c>
      <c r="D6289" s="32" t="s">
        <v>19662</v>
      </c>
      <c r="E6289" s="107">
        <v>51</v>
      </c>
      <c r="F6289" s="27" t="s">
        <v>9</v>
      </c>
      <c r="G6289" s="94" t="s">
        <v>13675</v>
      </c>
      <c r="H6289" s="32" t="s">
        <v>13810</v>
      </c>
    </row>
    <row r="6290" spans="1:8" ht="17.25" customHeight="1">
      <c r="A6290" s="68" t="s">
        <v>16881</v>
      </c>
      <c r="B6290" s="94" t="s">
        <v>24181</v>
      </c>
      <c r="C6290" s="94" t="s">
        <v>17211</v>
      </c>
      <c r="D6290" s="32" t="s">
        <v>19663</v>
      </c>
      <c r="E6290" s="107">
        <v>40</v>
      </c>
      <c r="F6290" s="27" t="s">
        <v>9</v>
      </c>
      <c r="G6290" s="94" t="s">
        <v>13675</v>
      </c>
      <c r="H6290" s="32" t="s">
        <v>13810</v>
      </c>
    </row>
    <row r="6291" spans="1:8" ht="17.25" customHeight="1">
      <c r="A6291" s="68" t="s">
        <v>16881</v>
      </c>
      <c r="B6291" s="94" t="s">
        <v>24181</v>
      </c>
      <c r="C6291" s="94" t="s">
        <v>17211</v>
      </c>
      <c r="D6291" s="32" t="s">
        <v>9440</v>
      </c>
      <c r="E6291" s="107">
        <v>39</v>
      </c>
      <c r="F6291" s="27" t="s">
        <v>9</v>
      </c>
      <c r="G6291" s="94" t="s">
        <v>13675</v>
      </c>
      <c r="H6291" s="32" t="s">
        <v>13810</v>
      </c>
    </row>
    <row r="6292" spans="1:8" ht="17.25" customHeight="1">
      <c r="A6292" s="68" t="s">
        <v>16881</v>
      </c>
      <c r="B6292" s="94" t="s">
        <v>24181</v>
      </c>
      <c r="C6292" s="94" t="s">
        <v>17211</v>
      </c>
      <c r="D6292" s="32" t="s">
        <v>9441</v>
      </c>
      <c r="E6292" s="107">
        <v>39</v>
      </c>
      <c r="F6292" s="27" t="s">
        <v>9</v>
      </c>
      <c r="G6292" s="94" t="s">
        <v>13675</v>
      </c>
      <c r="H6292" s="32" t="s">
        <v>13810</v>
      </c>
    </row>
    <row r="6293" spans="1:8" ht="17.25" customHeight="1">
      <c r="A6293" s="68" t="s">
        <v>16881</v>
      </c>
      <c r="B6293" s="94" t="s">
        <v>24181</v>
      </c>
      <c r="C6293" s="94" t="s">
        <v>17211</v>
      </c>
      <c r="D6293" s="32" t="s">
        <v>9442</v>
      </c>
      <c r="E6293" s="107">
        <v>25</v>
      </c>
      <c r="F6293" s="27" t="s">
        <v>9</v>
      </c>
      <c r="G6293" s="94" t="s">
        <v>13675</v>
      </c>
      <c r="H6293" s="32" t="s">
        <v>13810</v>
      </c>
    </row>
    <row r="6294" spans="1:8" ht="17.25" customHeight="1">
      <c r="A6294" s="68" t="s">
        <v>16881</v>
      </c>
      <c r="B6294" s="94" t="s">
        <v>24181</v>
      </c>
      <c r="C6294" s="94" t="s">
        <v>17211</v>
      </c>
      <c r="D6294" s="32" t="s">
        <v>9443</v>
      </c>
      <c r="E6294" s="107">
        <v>30</v>
      </c>
      <c r="F6294" s="27" t="s">
        <v>9</v>
      </c>
      <c r="G6294" s="94" t="s">
        <v>13675</v>
      </c>
      <c r="H6294" s="32" t="s">
        <v>13810</v>
      </c>
    </row>
    <row r="6295" spans="1:8" ht="17.25" customHeight="1">
      <c r="A6295" s="68" t="s">
        <v>16881</v>
      </c>
      <c r="B6295" s="94" t="s">
        <v>24181</v>
      </c>
      <c r="C6295" s="94" t="s">
        <v>17211</v>
      </c>
      <c r="D6295" s="32" t="s">
        <v>9444</v>
      </c>
      <c r="E6295" s="107">
        <v>28</v>
      </c>
      <c r="F6295" s="27" t="s">
        <v>9</v>
      </c>
      <c r="G6295" s="94" t="s">
        <v>13675</v>
      </c>
      <c r="H6295" s="32" t="s">
        <v>13810</v>
      </c>
    </row>
    <row r="6296" spans="1:8" ht="17.25" customHeight="1">
      <c r="A6296" s="68" t="s">
        <v>16881</v>
      </c>
      <c r="B6296" s="94" t="s">
        <v>24181</v>
      </c>
      <c r="C6296" s="94" t="s">
        <v>17211</v>
      </c>
      <c r="D6296" s="32" t="s">
        <v>9445</v>
      </c>
      <c r="E6296" s="107">
        <v>17</v>
      </c>
      <c r="F6296" s="27" t="s">
        <v>9</v>
      </c>
      <c r="G6296" s="94" t="s">
        <v>13675</v>
      </c>
      <c r="H6296" s="32" t="s">
        <v>13810</v>
      </c>
    </row>
    <row r="6297" spans="1:8" ht="17.25" customHeight="1">
      <c r="A6297" s="68" t="s">
        <v>16881</v>
      </c>
      <c r="B6297" s="94" t="s">
        <v>24181</v>
      </c>
      <c r="C6297" s="94" t="s">
        <v>17212</v>
      </c>
      <c r="D6297" s="32" t="s">
        <v>9446</v>
      </c>
      <c r="E6297" s="107">
        <v>37</v>
      </c>
      <c r="F6297" s="27" t="s">
        <v>9</v>
      </c>
      <c r="G6297" s="94" t="s">
        <v>13675</v>
      </c>
      <c r="H6297" s="32" t="s">
        <v>13811</v>
      </c>
    </row>
    <row r="6298" spans="1:8" ht="17.25" customHeight="1">
      <c r="A6298" s="68" t="s">
        <v>16881</v>
      </c>
      <c r="B6298" s="94" t="s">
        <v>24181</v>
      </c>
      <c r="C6298" s="94" t="s">
        <v>17212</v>
      </c>
      <c r="D6298" s="32" t="s">
        <v>9447</v>
      </c>
      <c r="E6298" s="107">
        <v>36</v>
      </c>
      <c r="F6298" s="27" t="s">
        <v>9</v>
      </c>
      <c r="G6298" s="94" t="s">
        <v>13675</v>
      </c>
      <c r="H6298" s="32" t="s">
        <v>13811</v>
      </c>
    </row>
    <row r="6299" spans="1:8" ht="17.25" customHeight="1">
      <c r="A6299" s="68" t="s">
        <v>16881</v>
      </c>
      <c r="B6299" s="94" t="s">
        <v>24181</v>
      </c>
      <c r="C6299" s="94" t="s">
        <v>17212</v>
      </c>
      <c r="D6299" s="32" t="s">
        <v>9448</v>
      </c>
      <c r="E6299" s="107">
        <v>26</v>
      </c>
      <c r="F6299" s="27" t="s">
        <v>9</v>
      </c>
      <c r="G6299" s="94" t="s">
        <v>13675</v>
      </c>
      <c r="H6299" s="32" t="s">
        <v>13811</v>
      </c>
    </row>
    <row r="6300" spans="1:8" ht="17.25" customHeight="1">
      <c r="A6300" s="68" t="s">
        <v>16881</v>
      </c>
      <c r="B6300" s="94" t="s">
        <v>24181</v>
      </c>
      <c r="C6300" s="94" t="s">
        <v>17212</v>
      </c>
      <c r="D6300" s="32" t="s">
        <v>9449</v>
      </c>
      <c r="E6300" s="107">
        <v>24</v>
      </c>
      <c r="F6300" s="27" t="s">
        <v>9</v>
      </c>
      <c r="G6300" s="94" t="s">
        <v>13675</v>
      </c>
      <c r="H6300" s="32" t="s">
        <v>13811</v>
      </c>
    </row>
    <row r="6301" spans="1:8" ht="17.25" customHeight="1">
      <c r="A6301" s="68" t="s">
        <v>16881</v>
      </c>
      <c r="B6301" s="94" t="s">
        <v>24181</v>
      </c>
      <c r="C6301" s="94" t="s">
        <v>17212</v>
      </c>
      <c r="D6301" s="32" t="s">
        <v>9450</v>
      </c>
      <c r="E6301" s="107">
        <v>28</v>
      </c>
      <c r="F6301" s="27" t="s">
        <v>9</v>
      </c>
      <c r="G6301" s="94" t="s">
        <v>13675</v>
      </c>
      <c r="H6301" s="32" t="s">
        <v>13811</v>
      </c>
    </row>
    <row r="6302" spans="1:8" ht="17.25" customHeight="1">
      <c r="A6302" s="68" t="s">
        <v>16881</v>
      </c>
      <c r="B6302" s="94" t="s">
        <v>24181</v>
      </c>
      <c r="C6302" s="94" t="s">
        <v>17212</v>
      </c>
      <c r="D6302" s="32" t="s">
        <v>9451</v>
      </c>
      <c r="E6302" s="107">
        <v>28</v>
      </c>
      <c r="F6302" s="27" t="s">
        <v>9</v>
      </c>
      <c r="G6302" s="94" t="s">
        <v>13675</v>
      </c>
      <c r="H6302" s="32" t="s">
        <v>13811</v>
      </c>
    </row>
    <row r="6303" spans="1:8" ht="17.25" customHeight="1">
      <c r="A6303" s="68" t="s">
        <v>16881</v>
      </c>
      <c r="B6303" s="94" t="s">
        <v>24181</v>
      </c>
      <c r="C6303" s="94" t="s">
        <v>17213</v>
      </c>
      <c r="D6303" s="32" t="s">
        <v>9452</v>
      </c>
      <c r="E6303" s="107">
        <v>24</v>
      </c>
      <c r="F6303" s="27" t="s">
        <v>9</v>
      </c>
      <c r="G6303" s="94" t="s">
        <v>13675</v>
      </c>
      <c r="H6303" s="32" t="s">
        <v>13812</v>
      </c>
    </row>
    <row r="6304" spans="1:8" ht="17.25" customHeight="1">
      <c r="A6304" s="68" t="s">
        <v>16881</v>
      </c>
      <c r="B6304" s="94" t="s">
        <v>24181</v>
      </c>
      <c r="C6304" s="94" t="s">
        <v>17213</v>
      </c>
      <c r="D6304" s="32" t="s">
        <v>9453</v>
      </c>
      <c r="E6304" s="107">
        <v>36</v>
      </c>
      <c r="F6304" s="27" t="s">
        <v>9</v>
      </c>
      <c r="G6304" s="94" t="s">
        <v>13675</v>
      </c>
      <c r="H6304" s="32" t="s">
        <v>13812</v>
      </c>
    </row>
    <row r="6305" spans="1:8" ht="17.25" customHeight="1">
      <c r="A6305" s="68" t="s">
        <v>16881</v>
      </c>
      <c r="B6305" s="94" t="s">
        <v>24181</v>
      </c>
      <c r="C6305" s="94" t="s">
        <v>17213</v>
      </c>
      <c r="D6305" s="32" t="s">
        <v>19664</v>
      </c>
      <c r="E6305" s="107">
        <v>23</v>
      </c>
      <c r="F6305" s="27" t="s">
        <v>9</v>
      </c>
      <c r="G6305" s="94" t="s">
        <v>13675</v>
      </c>
      <c r="H6305" s="32" t="s">
        <v>13812</v>
      </c>
    </row>
    <row r="6306" spans="1:8" ht="17.25" customHeight="1">
      <c r="A6306" s="68" t="s">
        <v>16881</v>
      </c>
      <c r="B6306" s="94" t="s">
        <v>24181</v>
      </c>
      <c r="C6306" s="94" t="s">
        <v>17213</v>
      </c>
      <c r="D6306" s="32" t="s">
        <v>9454</v>
      </c>
      <c r="E6306" s="107">
        <v>9</v>
      </c>
      <c r="F6306" s="27" t="s">
        <v>9</v>
      </c>
      <c r="G6306" s="94" t="s">
        <v>13675</v>
      </c>
      <c r="H6306" s="32" t="s">
        <v>13812</v>
      </c>
    </row>
    <row r="6307" spans="1:8" ht="17.25" customHeight="1">
      <c r="A6307" s="68" t="s">
        <v>16876</v>
      </c>
      <c r="B6307" s="94" t="s">
        <v>24187</v>
      </c>
      <c r="C6307" s="94" t="s">
        <v>17214</v>
      </c>
      <c r="D6307" s="32" t="s">
        <v>19665</v>
      </c>
      <c r="E6307" s="107">
        <v>21</v>
      </c>
      <c r="F6307" s="27" t="s">
        <v>9</v>
      </c>
      <c r="G6307" s="94" t="s">
        <v>13675</v>
      </c>
      <c r="H6307" s="32" t="s">
        <v>13813</v>
      </c>
    </row>
    <row r="6308" spans="1:8" ht="17.25" customHeight="1">
      <c r="A6308" s="68" t="s">
        <v>16876</v>
      </c>
      <c r="B6308" s="94" t="s">
        <v>24187</v>
      </c>
      <c r="C6308" s="94" t="s">
        <v>17214</v>
      </c>
      <c r="D6308" s="32" t="s">
        <v>9455</v>
      </c>
      <c r="E6308" s="107">
        <v>22</v>
      </c>
      <c r="F6308" s="27" t="s">
        <v>9</v>
      </c>
      <c r="G6308" s="94" t="s">
        <v>13675</v>
      </c>
      <c r="H6308" s="32" t="s">
        <v>13813</v>
      </c>
    </row>
    <row r="6309" spans="1:8" ht="17.25" customHeight="1">
      <c r="A6309" s="68" t="s">
        <v>16876</v>
      </c>
      <c r="B6309" s="94" t="s">
        <v>24187</v>
      </c>
      <c r="C6309" s="94" t="s">
        <v>17214</v>
      </c>
      <c r="D6309" s="32" t="s">
        <v>9456</v>
      </c>
      <c r="E6309" s="107">
        <v>26</v>
      </c>
      <c r="F6309" s="27" t="s">
        <v>9</v>
      </c>
      <c r="G6309" s="94" t="s">
        <v>13675</v>
      </c>
      <c r="H6309" s="32" t="s">
        <v>13813</v>
      </c>
    </row>
    <row r="6310" spans="1:8" ht="17.25" customHeight="1">
      <c r="A6310" s="68" t="s">
        <v>16876</v>
      </c>
      <c r="B6310" s="94" t="s">
        <v>24187</v>
      </c>
      <c r="C6310" s="94" t="s">
        <v>17214</v>
      </c>
      <c r="D6310" s="32" t="s">
        <v>19666</v>
      </c>
      <c r="E6310" s="107">
        <v>29</v>
      </c>
      <c r="F6310" s="27" t="s">
        <v>9</v>
      </c>
      <c r="G6310" s="94" t="s">
        <v>13675</v>
      </c>
      <c r="H6310" s="32" t="s">
        <v>13813</v>
      </c>
    </row>
    <row r="6311" spans="1:8" ht="17.25" customHeight="1">
      <c r="A6311" s="68" t="s">
        <v>16876</v>
      </c>
      <c r="B6311" s="94" t="s">
        <v>24187</v>
      </c>
      <c r="C6311" s="94" t="s">
        <v>17214</v>
      </c>
      <c r="D6311" s="32" t="s">
        <v>19667</v>
      </c>
      <c r="E6311" s="107">
        <v>20</v>
      </c>
      <c r="F6311" s="27" t="s">
        <v>9</v>
      </c>
      <c r="G6311" s="94" t="s">
        <v>13675</v>
      </c>
      <c r="H6311" s="32" t="s">
        <v>13813</v>
      </c>
    </row>
    <row r="6312" spans="1:8" ht="17.25" customHeight="1">
      <c r="A6312" s="68" t="s">
        <v>16876</v>
      </c>
      <c r="B6312" s="94" t="s">
        <v>24187</v>
      </c>
      <c r="C6312" s="94" t="s">
        <v>17214</v>
      </c>
      <c r="D6312" s="32" t="s">
        <v>9457</v>
      </c>
      <c r="E6312" s="107">
        <v>17</v>
      </c>
      <c r="F6312" s="27" t="s">
        <v>9</v>
      </c>
      <c r="G6312" s="94" t="s">
        <v>13675</v>
      </c>
      <c r="H6312" s="32" t="s">
        <v>13813</v>
      </c>
    </row>
    <row r="6313" spans="1:8" ht="17.25" customHeight="1">
      <c r="A6313" s="68" t="s">
        <v>16876</v>
      </c>
      <c r="B6313" s="94" t="s">
        <v>24187</v>
      </c>
      <c r="C6313" s="94" t="s">
        <v>17214</v>
      </c>
      <c r="D6313" s="32" t="s">
        <v>9458</v>
      </c>
      <c r="E6313" s="107">
        <v>21</v>
      </c>
      <c r="F6313" s="27" t="s">
        <v>9</v>
      </c>
      <c r="G6313" s="94" t="s">
        <v>13675</v>
      </c>
      <c r="H6313" s="32" t="s">
        <v>13813</v>
      </c>
    </row>
    <row r="6314" spans="1:8" ht="17.25" customHeight="1">
      <c r="A6314" s="68" t="s">
        <v>16876</v>
      </c>
      <c r="B6314" s="94" t="s">
        <v>24187</v>
      </c>
      <c r="C6314" s="94" t="s">
        <v>17214</v>
      </c>
      <c r="D6314" s="32" t="s">
        <v>9459</v>
      </c>
      <c r="E6314" s="107">
        <v>21</v>
      </c>
      <c r="F6314" s="27" t="s">
        <v>9</v>
      </c>
      <c r="G6314" s="94" t="s">
        <v>13675</v>
      </c>
      <c r="H6314" s="32" t="s">
        <v>13813</v>
      </c>
    </row>
    <row r="6315" spans="1:8" ht="17.25" customHeight="1">
      <c r="A6315" s="68" t="s">
        <v>16876</v>
      </c>
      <c r="B6315" s="94" t="s">
        <v>24187</v>
      </c>
      <c r="C6315" s="94" t="s">
        <v>17214</v>
      </c>
      <c r="D6315" s="32" t="s">
        <v>9460</v>
      </c>
      <c r="E6315" s="107">
        <v>23</v>
      </c>
      <c r="F6315" s="27" t="s">
        <v>9</v>
      </c>
      <c r="G6315" s="94" t="s">
        <v>13675</v>
      </c>
      <c r="H6315" s="32" t="s">
        <v>13813</v>
      </c>
    </row>
    <row r="6316" spans="1:8" ht="17.25" customHeight="1">
      <c r="A6316" s="68" t="s">
        <v>16876</v>
      </c>
      <c r="B6316" s="94" t="s">
        <v>24187</v>
      </c>
      <c r="C6316" s="94" t="s">
        <v>17214</v>
      </c>
      <c r="D6316" s="32" t="s">
        <v>9461</v>
      </c>
      <c r="E6316" s="107">
        <v>20</v>
      </c>
      <c r="F6316" s="27" t="s">
        <v>9</v>
      </c>
      <c r="G6316" s="94" t="s">
        <v>13675</v>
      </c>
      <c r="H6316" s="32" t="s">
        <v>13813</v>
      </c>
    </row>
    <row r="6317" spans="1:8" ht="17.25" customHeight="1">
      <c r="A6317" s="68" t="s">
        <v>16876</v>
      </c>
      <c r="B6317" s="94" t="s">
        <v>24183</v>
      </c>
      <c r="C6317" s="94" t="s">
        <v>17215</v>
      </c>
      <c r="D6317" s="32" t="s">
        <v>9462</v>
      </c>
      <c r="E6317" s="107">
        <v>9</v>
      </c>
      <c r="F6317" s="27" t="s">
        <v>9</v>
      </c>
      <c r="G6317" s="94" t="s">
        <v>13675</v>
      </c>
      <c r="H6317" s="32" t="s">
        <v>13814</v>
      </c>
    </row>
    <row r="6318" spans="1:8" ht="17.25" customHeight="1">
      <c r="A6318" s="68" t="s">
        <v>16876</v>
      </c>
      <c r="B6318" s="94" t="s">
        <v>24183</v>
      </c>
      <c r="C6318" s="94" t="s">
        <v>17215</v>
      </c>
      <c r="D6318" s="32" t="s">
        <v>19668</v>
      </c>
      <c r="E6318" s="107">
        <v>12</v>
      </c>
      <c r="F6318" s="27" t="s">
        <v>9</v>
      </c>
      <c r="G6318" s="94" t="s">
        <v>13675</v>
      </c>
      <c r="H6318" s="32" t="s">
        <v>13814</v>
      </c>
    </row>
    <row r="6319" spans="1:8" ht="17.25" customHeight="1">
      <c r="A6319" s="68" t="s">
        <v>16876</v>
      </c>
      <c r="B6319" s="94" t="s">
        <v>24183</v>
      </c>
      <c r="C6319" s="94" t="s">
        <v>17215</v>
      </c>
      <c r="D6319" s="32" t="s">
        <v>9463</v>
      </c>
      <c r="E6319" s="107">
        <v>9</v>
      </c>
      <c r="F6319" s="27" t="s">
        <v>9</v>
      </c>
      <c r="G6319" s="94" t="s">
        <v>13675</v>
      </c>
      <c r="H6319" s="32" t="s">
        <v>13814</v>
      </c>
    </row>
    <row r="6320" spans="1:8" ht="17.25" customHeight="1">
      <c r="A6320" s="68" t="s">
        <v>16876</v>
      </c>
      <c r="B6320" s="94" t="s">
        <v>24183</v>
      </c>
      <c r="C6320" s="94" t="s">
        <v>17215</v>
      </c>
      <c r="D6320" s="32" t="s">
        <v>9464</v>
      </c>
      <c r="E6320" s="107">
        <v>10</v>
      </c>
      <c r="F6320" s="27" t="s">
        <v>9</v>
      </c>
      <c r="G6320" s="94" t="s">
        <v>13675</v>
      </c>
      <c r="H6320" s="32" t="s">
        <v>13814</v>
      </c>
    </row>
    <row r="6321" spans="1:8" ht="17.25" customHeight="1">
      <c r="A6321" s="68" t="s">
        <v>16876</v>
      </c>
      <c r="B6321" s="94" t="s">
        <v>24183</v>
      </c>
      <c r="C6321" s="94" t="s">
        <v>17215</v>
      </c>
      <c r="D6321" s="32" t="s">
        <v>9465</v>
      </c>
      <c r="E6321" s="107">
        <v>9</v>
      </c>
      <c r="F6321" s="27" t="s">
        <v>9</v>
      </c>
      <c r="G6321" s="94" t="s">
        <v>13675</v>
      </c>
      <c r="H6321" s="32" t="s">
        <v>13814</v>
      </c>
    </row>
    <row r="6322" spans="1:8" ht="17.25" customHeight="1">
      <c r="A6322" s="68" t="s">
        <v>16876</v>
      </c>
      <c r="B6322" s="94" t="s">
        <v>24183</v>
      </c>
      <c r="C6322" s="94" t="s">
        <v>17215</v>
      </c>
      <c r="D6322" s="32" t="s">
        <v>9466</v>
      </c>
      <c r="E6322" s="107">
        <v>8</v>
      </c>
      <c r="F6322" s="27" t="s">
        <v>9</v>
      </c>
      <c r="G6322" s="94" t="s">
        <v>13675</v>
      </c>
      <c r="H6322" s="32" t="s">
        <v>13814</v>
      </c>
    </row>
    <row r="6323" spans="1:8" ht="17.25" customHeight="1">
      <c r="A6323" s="68" t="s">
        <v>16876</v>
      </c>
      <c r="B6323" s="94" t="s">
        <v>24183</v>
      </c>
      <c r="C6323" s="94" t="s">
        <v>17215</v>
      </c>
      <c r="D6323" s="32" t="s">
        <v>9467</v>
      </c>
      <c r="E6323" s="107">
        <v>9</v>
      </c>
      <c r="F6323" s="27" t="s">
        <v>9</v>
      </c>
      <c r="G6323" s="94" t="s">
        <v>13675</v>
      </c>
      <c r="H6323" s="32" t="s">
        <v>13814</v>
      </c>
    </row>
    <row r="6324" spans="1:8" ht="17.25" customHeight="1">
      <c r="A6324" s="68" t="s">
        <v>16876</v>
      </c>
      <c r="B6324" s="94" t="s">
        <v>24183</v>
      </c>
      <c r="C6324" s="94" t="s">
        <v>17215</v>
      </c>
      <c r="D6324" s="32" t="s">
        <v>9468</v>
      </c>
      <c r="E6324" s="107">
        <v>10</v>
      </c>
      <c r="F6324" s="27" t="s">
        <v>9</v>
      </c>
      <c r="G6324" s="94" t="s">
        <v>13675</v>
      </c>
      <c r="H6324" s="32" t="s">
        <v>13814</v>
      </c>
    </row>
    <row r="6325" spans="1:8" ht="17.25" customHeight="1">
      <c r="A6325" s="68" t="s">
        <v>16876</v>
      </c>
      <c r="B6325" s="94" t="s">
        <v>24183</v>
      </c>
      <c r="C6325" s="94" t="s">
        <v>17215</v>
      </c>
      <c r="D6325" s="32" t="s">
        <v>19669</v>
      </c>
      <c r="E6325" s="107">
        <v>7</v>
      </c>
      <c r="F6325" s="27" t="s">
        <v>9</v>
      </c>
      <c r="G6325" s="94" t="s">
        <v>13675</v>
      </c>
      <c r="H6325" s="32" t="s">
        <v>13814</v>
      </c>
    </row>
    <row r="6326" spans="1:8" ht="17.25" customHeight="1">
      <c r="A6326" s="68" t="s">
        <v>16876</v>
      </c>
      <c r="B6326" s="94" t="s">
        <v>24183</v>
      </c>
      <c r="C6326" s="94" t="s">
        <v>17215</v>
      </c>
      <c r="D6326" s="32" t="s">
        <v>9469</v>
      </c>
      <c r="E6326" s="107">
        <v>7</v>
      </c>
      <c r="F6326" s="27" t="s">
        <v>9</v>
      </c>
      <c r="G6326" s="94" t="s">
        <v>13675</v>
      </c>
      <c r="H6326" s="32" t="s">
        <v>13814</v>
      </c>
    </row>
    <row r="6327" spans="1:8" ht="17.25" customHeight="1">
      <c r="A6327" s="68" t="s">
        <v>16876</v>
      </c>
      <c r="B6327" s="94" t="s">
        <v>24183</v>
      </c>
      <c r="C6327" s="94" t="s">
        <v>17216</v>
      </c>
      <c r="D6327" s="32" t="s">
        <v>19670</v>
      </c>
      <c r="E6327" s="107">
        <v>16</v>
      </c>
      <c r="F6327" s="27" t="s">
        <v>9</v>
      </c>
      <c r="G6327" s="94" t="s">
        <v>13675</v>
      </c>
      <c r="H6327" s="32" t="s">
        <v>13815</v>
      </c>
    </row>
    <row r="6328" spans="1:8" ht="17.25" customHeight="1">
      <c r="A6328" s="68" t="s">
        <v>16876</v>
      </c>
      <c r="B6328" s="94" t="s">
        <v>24183</v>
      </c>
      <c r="C6328" s="94" t="s">
        <v>17216</v>
      </c>
      <c r="D6328" s="32" t="s">
        <v>19671</v>
      </c>
      <c r="E6328" s="107">
        <v>23</v>
      </c>
      <c r="F6328" s="27" t="s">
        <v>9</v>
      </c>
      <c r="G6328" s="94" t="s">
        <v>13675</v>
      </c>
      <c r="H6328" s="32" t="s">
        <v>13815</v>
      </c>
    </row>
    <row r="6329" spans="1:8" ht="17.25" customHeight="1">
      <c r="A6329" s="68" t="s">
        <v>16876</v>
      </c>
      <c r="B6329" s="94" t="s">
        <v>24183</v>
      </c>
      <c r="C6329" s="94" t="s">
        <v>17216</v>
      </c>
      <c r="D6329" s="32" t="s">
        <v>19672</v>
      </c>
      <c r="E6329" s="107">
        <v>19</v>
      </c>
      <c r="F6329" s="27" t="s">
        <v>9</v>
      </c>
      <c r="G6329" s="94" t="s">
        <v>13675</v>
      </c>
      <c r="H6329" s="32" t="s">
        <v>13815</v>
      </c>
    </row>
    <row r="6330" spans="1:8" ht="17.25" customHeight="1">
      <c r="A6330" s="68" t="s">
        <v>16876</v>
      </c>
      <c r="B6330" s="94" t="s">
        <v>24183</v>
      </c>
      <c r="C6330" s="94" t="s">
        <v>17216</v>
      </c>
      <c r="D6330" s="32" t="s">
        <v>19673</v>
      </c>
      <c r="E6330" s="107">
        <v>18</v>
      </c>
      <c r="F6330" s="27" t="s">
        <v>9</v>
      </c>
      <c r="G6330" s="94" t="s">
        <v>13675</v>
      </c>
      <c r="H6330" s="32" t="s">
        <v>13815</v>
      </c>
    </row>
    <row r="6331" spans="1:8" ht="17.25" customHeight="1">
      <c r="A6331" s="68" t="s">
        <v>16876</v>
      </c>
      <c r="B6331" s="94" t="s">
        <v>24183</v>
      </c>
      <c r="C6331" s="94" t="s">
        <v>17216</v>
      </c>
      <c r="D6331" s="32" t="s">
        <v>19674</v>
      </c>
      <c r="E6331" s="107">
        <v>19</v>
      </c>
      <c r="F6331" s="27" t="s">
        <v>9</v>
      </c>
      <c r="G6331" s="94" t="s">
        <v>13675</v>
      </c>
      <c r="H6331" s="32" t="s">
        <v>13815</v>
      </c>
    </row>
    <row r="6332" spans="1:8" ht="17.25" customHeight="1">
      <c r="A6332" s="68" t="s">
        <v>16876</v>
      </c>
      <c r="B6332" s="94" t="s">
        <v>24183</v>
      </c>
      <c r="C6332" s="94" t="s">
        <v>17216</v>
      </c>
      <c r="D6332" s="32" t="s">
        <v>19675</v>
      </c>
      <c r="E6332" s="107">
        <v>19</v>
      </c>
      <c r="F6332" s="27" t="s">
        <v>9</v>
      </c>
      <c r="G6332" s="94" t="s">
        <v>13675</v>
      </c>
      <c r="H6332" s="32" t="s">
        <v>13815</v>
      </c>
    </row>
    <row r="6333" spans="1:8" ht="17.25" customHeight="1">
      <c r="A6333" s="68" t="s">
        <v>16876</v>
      </c>
      <c r="B6333" s="94" t="s">
        <v>24183</v>
      </c>
      <c r="C6333" s="94" t="s">
        <v>17216</v>
      </c>
      <c r="D6333" s="32" t="s">
        <v>19676</v>
      </c>
      <c r="E6333" s="107">
        <v>18</v>
      </c>
      <c r="F6333" s="27" t="s">
        <v>9</v>
      </c>
      <c r="G6333" s="94" t="s">
        <v>13675</v>
      </c>
      <c r="H6333" s="32" t="s">
        <v>13815</v>
      </c>
    </row>
    <row r="6334" spans="1:8" ht="17.25" customHeight="1">
      <c r="A6334" s="68" t="s">
        <v>16876</v>
      </c>
      <c r="B6334" s="94" t="s">
        <v>24183</v>
      </c>
      <c r="C6334" s="94" t="s">
        <v>17216</v>
      </c>
      <c r="D6334" s="32" t="s">
        <v>19677</v>
      </c>
      <c r="E6334" s="107">
        <v>15</v>
      </c>
      <c r="F6334" s="27" t="s">
        <v>9</v>
      </c>
      <c r="G6334" s="94" t="s">
        <v>13675</v>
      </c>
      <c r="H6334" s="32" t="s">
        <v>13815</v>
      </c>
    </row>
    <row r="6335" spans="1:8" ht="17.25" customHeight="1">
      <c r="A6335" s="68" t="s">
        <v>16876</v>
      </c>
      <c r="B6335" s="94" t="s">
        <v>24183</v>
      </c>
      <c r="C6335" s="94" t="s">
        <v>17216</v>
      </c>
      <c r="D6335" s="32" t="s">
        <v>19678</v>
      </c>
      <c r="E6335" s="107">
        <v>11</v>
      </c>
      <c r="F6335" s="27" t="s">
        <v>9</v>
      </c>
      <c r="G6335" s="94" t="s">
        <v>13675</v>
      </c>
      <c r="H6335" s="32" t="s">
        <v>13815</v>
      </c>
    </row>
    <row r="6336" spans="1:8" ht="17.25" customHeight="1">
      <c r="A6336" s="68" t="s">
        <v>16876</v>
      </c>
      <c r="B6336" s="94" t="s">
        <v>24183</v>
      </c>
      <c r="C6336" s="94" t="s">
        <v>17216</v>
      </c>
      <c r="D6336" s="32" t="s">
        <v>19679</v>
      </c>
      <c r="E6336" s="107">
        <v>13</v>
      </c>
      <c r="F6336" s="27" t="s">
        <v>9</v>
      </c>
      <c r="G6336" s="94" t="s">
        <v>13675</v>
      </c>
      <c r="H6336" s="32" t="s">
        <v>13815</v>
      </c>
    </row>
    <row r="6337" spans="1:8" ht="17.25" customHeight="1">
      <c r="A6337" s="68" t="s">
        <v>16876</v>
      </c>
      <c r="B6337" s="94" t="s">
        <v>24183</v>
      </c>
      <c r="C6337" s="94" t="s">
        <v>17216</v>
      </c>
      <c r="D6337" s="32" t="s">
        <v>19680</v>
      </c>
      <c r="E6337" s="107">
        <v>9</v>
      </c>
      <c r="F6337" s="27" t="s">
        <v>9</v>
      </c>
      <c r="G6337" s="94" t="s">
        <v>13675</v>
      </c>
      <c r="H6337" s="32" t="s">
        <v>13815</v>
      </c>
    </row>
    <row r="6338" spans="1:8" ht="17.25" customHeight="1">
      <c r="A6338" s="68" t="s">
        <v>16876</v>
      </c>
      <c r="B6338" s="94" t="s">
        <v>24183</v>
      </c>
      <c r="C6338" s="94" t="s">
        <v>17216</v>
      </c>
      <c r="D6338" s="32" t="s">
        <v>19681</v>
      </c>
      <c r="E6338" s="107">
        <v>12</v>
      </c>
      <c r="F6338" s="27" t="s">
        <v>9</v>
      </c>
      <c r="G6338" s="94" t="s">
        <v>13675</v>
      </c>
      <c r="H6338" s="32" t="s">
        <v>13815</v>
      </c>
    </row>
    <row r="6339" spans="1:8" ht="17.25" customHeight="1">
      <c r="A6339" s="68" t="s">
        <v>16876</v>
      </c>
      <c r="B6339" s="94" t="s">
        <v>24183</v>
      </c>
      <c r="C6339" s="94" t="s">
        <v>17216</v>
      </c>
      <c r="D6339" s="32" t="s">
        <v>19682</v>
      </c>
      <c r="E6339" s="107">
        <v>13</v>
      </c>
      <c r="F6339" s="27" t="s">
        <v>9</v>
      </c>
      <c r="G6339" s="94" t="s">
        <v>13675</v>
      </c>
      <c r="H6339" s="32" t="s">
        <v>13815</v>
      </c>
    </row>
    <row r="6340" spans="1:8" ht="17.25" customHeight="1">
      <c r="A6340" s="68" t="s">
        <v>29</v>
      </c>
      <c r="B6340" s="94" t="s">
        <v>9371</v>
      </c>
      <c r="C6340" s="94" t="s">
        <v>17135</v>
      </c>
      <c r="D6340" s="32" t="s">
        <v>19683</v>
      </c>
      <c r="E6340" s="107">
        <v>30.416666666666668</v>
      </c>
      <c r="F6340" s="27" t="s">
        <v>9</v>
      </c>
      <c r="G6340" s="94" t="s">
        <v>15</v>
      </c>
      <c r="H6340" s="32" t="s">
        <v>24816</v>
      </c>
    </row>
    <row r="6341" spans="1:8" ht="17.25" customHeight="1">
      <c r="A6341" s="68" t="s">
        <v>29</v>
      </c>
      <c r="B6341" s="94" t="s">
        <v>9371</v>
      </c>
      <c r="C6341" s="94" t="s">
        <v>17090</v>
      </c>
      <c r="D6341" s="32" t="s">
        <v>19684</v>
      </c>
      <c r="E6341" s="107">
        <v>30.366666666666667</v>
      </c>
      <c r="F6341" s="27" t="s">
        <v>9</v>
      </c>
      <c r="G6341" s="94" t="s">
        <v>15</v>
      </c>
      <c r="H6341" s="32" t="s">
        <v>24817</v>
      </c>
    </row>
    <row r="6342" spans="1:8" ht="17.25" customHeight="1">
      <c r="A6342" s="68" t="s">
        <v>29</v>
      </c>
      <c r="B6342" s="94" t="s">
        <v>9371</v>
      </c>
      <c r="C6342" s="94" t="s">
        <v>17135</v>
      </c>
      <c r="D6342" s="32" t="s">
        <v>19685</v>
      </c>
      <c r="E6342" s="107">
        <v>30.366666666666667</v>
      </c>
      <c r="F6342" s="27" t="s">
        <v>9</v>
      </c>
      <c r="G6342" s="94" t="s">
        <v>15</v>
      </c>
      <c r="H6342" s="32" t="s">
        <v>24817</v>
      </c>
    </row>
    <row r="6343" spans="1:8" ht="17.25" customHeight="1">
      <c r="A6343" s="68" t="s">
        <v>29</v>
      </c>
      <c r="B6343" s="94" t="s">
        <v>9371</v>
      </c>
      <c r="C6343" s="94" t="s">
        <v>17090</v>
      </c>
      <c r="D6343" s="32" t="s">
        <v>19686</v>
      </c>
      <c r="E6343" s="107">
        <v>31.233333333333334</v>
      </c>
      <c r="F6343" s="27" t="s">
        <v>9</v>
      </c>
      <c r="G6343" s="94" t="s">
        <v>15</v>
      </c>
      <c r="H6343" s="32" t="s">
        <v>24818</v>
      </c>
    </row>
    <row r="6344" spans="1:8" ht="17.25" customHeight="1">
      <c r="A6344" s="68" t="s">
        <v>29</v>
      </c>
      <c r="B6344" s="94" t="s">
        <v>9371</v>
      </c>
      <c r="C6344" s="94" t="s">
        <v>17135</v>
      </c>
      <c r="D6344" s="32" t="s">
        <v>19687</v>
      </c>
      <c r="E6344" s="107">
        <v>31.233333333333334</v>
      </c>
      <c r="F6344" s="27" t="s">
        <v>9</v>
      </c>
      <c r="G6344" s="94" t="s">
        <v>15</v>
      </c>
      <c r="H6344" s="32" t="s">
        <v>24818</v>
      </c>
    </row>
    <row r="6345" spans="1:8" ht="17.25" customHeight="1">
      <c r="A6345" s="68" t="s">
        <v>29</v>
      </c>
      <c r="B6345" s="94" t="s">
        <v>9371</v>
      </c>
      <c r="C6345" s="94" t="s">
        <v>17090</v>
      </c>
      <c r="D6345" s="32" t="s">
        <v>19688</v>
      </c>
      <c r="E6345" s="107">
        <v>28.633333333333333</v>
      </c>
      <c r="F6345" s="27" t="s">
        <v>9</v>
      </c>
      <c r="G6345" s="94" t="s">
        <v>15</v>
      </c>
      <c r="H6345" s="32" t="s">
        <v>24819</v>
      </c>
    </row>
    <row r="6346" spans="1:8" ht="17.25" customHeight="1">
      <c r="A6346" s="68" t="s">
        <v>29</v>
      </c>
      <c r="B6346" s="94" t="s">
        <v>9371</v>
      </c>
      <c r="C6346" s="94" t="s">
        <v>17135</v>
      </c>
      <c r="D6346" s="32" t="s">
        <v>19689</v>
      </c>
      <c r="E6346" s="107">
        <v>28.633333333333333</v>
      </c>
      <c r="F6346" s="27" t="s">
        <v>9</v>
      </c>
      <c r="G6346" s="94" t="s">
        <v>15</v>
      </c>
      <c r="H6346" s="32" t="s">
        <v>24819</v>
      </c>
    </row>
    <row r="6347" spans="1:8" ht="17.25" customHeight="1">
      <c r="A6347" s="68" t="s">
        <v>29</v>
      </c>
      <c r="B6347" s="94" t="s">
        <v>9371</v>
      </c>
      <c r="C6347" s="94" t="s">
        <v>17090</v>
      </c>
      <c r="D6347" s="32" t="s">
        <v>19690</v>
      </c>
      <c r="E6347" s="107">
        <v>28.816666666666666</v>
      </c>
      <c r="F6347" s="27" t="s">
        <v>9</v>
      </c>
      <c r="G6347" s="94" t="s">
        <v>15</v>
      </c>
      <c r="H6347" s="32" t="s">
        <v>24820</v>
      </c>
    </row>
    <row r="6348" spans="1:8" ht="17.25" customHeight="1">
      <c r="A6348" s="68" t="s">
        <v>29</v>
      </c>
      <c r="B6348" s="94" t="s">
        <v>9371</v>
      </c>
      <c r="C6348" s="94" t="s">
        <v>17135</v>
      </c>
      <c r="D6348" s="32" t="s">
        <v>19691</v>
      </c>
      <c r="E6348" s="107">
        <v>28.816666666666666</v>
      </c>
      <c r="F6348" s="27" t="s">
        <v>9</v>
      </c>
      <c r="G6348" s="94" t="s">
        <v>15</v>
      </c>
      <c r="H6348" s="32" t="s">
        <v>24820</v>
      </c>
    </row>
    <row r="6349" spans="1:8" ht="17.25" customHeight="1">
      <c r="A6349" s="68" t="s">
        <v>29</v>
      </c>
      <c r="B6349" s="94" t="s">
        <v>9371</v>
      </c>
      <c r="C6349" s="94" t="s">
        <v>17090</v>
      </c>
      <c r="D6349" s="32" t="s">
        <v>19692</v>
      </c>
      <c r="E6349" s="107">
        <v>31.266666666666666</v>
      </c>
      <c r="F6349" s="27" t="s">
        <v>9</v>
      </c>
      <c r="G6349" s="94" t="s">
        <v>15</v>
      </c>
      <c r="H6349" s="32" t="s">
        <v>24821</v>
      </c>
    </row>
    <row r="6350" spans="1:8" ht="17.25" customHeight="1">
      <c r="A6350" s="68" t="s">
        <v>29</v>
      </c>
      <c r="B6350" s="94" t="s">
        <v>9371</v>
      </c>
      <c r="C6350" s="94" t="s">
        <v>17135</v>
      </c>
      <c r="D6350" s="32" t="s">
        <v>19693</v>
      </c>
      <c r="E6350" s="107">
        <v>31.266666666666666</v>
      </c>
      <c r="F6350" s="27" t="s">
        <v>9</v>
      </c>
      <c r="G6350" s="94" t="s">
        <v>15</v>
      </c>
      <c r="H6350" s="32" t="s">
        <v>24821</v>
      </c>
    </row>
    <row r="6351" spans="1:8" ht="17.25" customHeight="1">
      <c r="A6351" s="68" t="s">
        <v>29</v>
      </c>
      <c r="B6351" s="94" t="s">
        <v>9371</v>
      </c>
      <c r="C6351" s="94" t="s">
        <v>17090</v>
      </c>
      <c r="D6351" s="32" t="s">
        <v>19694</v>
      </c>
      <c r="E6351" s="107">
        <v>34.516666666666666</v>
      </c>
      <c r="F6351" s="27" t="s">
        <v>9</v>
      </c>
      <c r="G6351" s="94" t="s">
        <v>15</v>
      </c>
      <c r="H6351" s="32" t="s">
        <v>24822</v>
      </c>
    </row>
    <row r="6352" spans="1:8" ht="17.25" customHeight="1">
      <c r="A6352" s="68" t="s">
        <v>29</v>
      </c>
      <c r="B6352" s="94" t="s">
        <v>9371</v>
      </c>
      <c r="C6352" s="94" t="s">
        <v>17135</v>
      </c>
      <c r="D6352" s="32" t="s">
        <v>19695</v>
      </c>
      <c r="E6352" s="107">
        <v>34.516666666666666</v>
      </c>
      <c r="F6352" s="27" t="s">
        <v>9</v>
      </c>
      <c r="G6352" s="94" t="s">
        <v>15</v>
      </c>
      <c r="H6352" s="32" t="s">
        <v>24822</v>
      </c>
    </row>
    <row r="6353" spans="1:8" ht="17.25" customHeight="1">
      <c r="A6353" s="68" t="s">
        <v>29</v>
      </c>
      <c r="B6353" s="94" t="s">
        <v>9371</v>
      </c>
      <c r="C6353" s="94" t="s">
        <v>17090</v>
      </c>
      <c r="D6353" s="32" t="s">
        <v>19696</v>
      </c>
      <c r="E6353" s="107">
        <v>32.083333333333336</v>
      </c>
      <c r="F6353" s="27" t="s">
        <v>9</v>
      </c>
      <c r="G6353" s="94" t="s">
        <v>15</v>
      </c>
      <c r="H6353" s="32" t="s">
        <v>24823</v>
      </c>
    </row>
    <row r="6354" spans="1:8" ht="17.25" customHeight="1">
      <c r="A6354" s="68" t="s">
        <v>29</v>
      </c>
      <c r="B6354" s="94" t="s">
        <v>9371</v>
      </c>
      <c r="C6354" s="94" t="s">
        <v>17135</v>
      </c>
      <c r="D6354" s="32" t="s">
        <v>19697</v>
      </c>
      <c r="E6354" s="107">
        <v>32.083333333333336</v>
      </c>
      <c r="F6354" s="27" t="s">
        <v>9</v>
      </c>
      <c r="G6354" s="94" t="s">
        <v>15</v>
      </c>
      <c r="H6354" s="32" t="s">
        <v>24823</v>
      </c>
    </row>
    <row r="6355" spans="1:8" ht="17.25" customHeight="1">
      <c r="A6355" s="68" t="s">
        <v>29</v>
      </c>
      <c r="B6355" s="94" t="s">
        <v>9371</v>
      </c>
      <c r="C6355" s="94" t="s">
        <v>17090</v>
      </c>
      <c r="D6355" s="32" t="s">
        <v>19698</v>
      </c>
      <c r="E6355" s="107">
        <v>29.433333333333334</v>
      </c>
      <c r="F6355" s="27" t="s">
        <v>9</v>
      </c>
      <c r="G6355" s="94" t="s">
        <v>15</v>
      </c>
      <c r="H6355" s="32" t="s">
        <v>24824</v>
      </c>
    </row>
    <row r="6356" spans="1:8" ht="17.25" customHeight="1">
      <c r="A6356" s="68" t="s">
        <v>16881</v>
      </c>
      <c r="B6356" s="94" t="s">
        <v>24178</v>
      </c>
      <c r="C6356" s="94" t="s">
        <v>17217</v>
      </c>
      <c r="D6356" s="32" t="s">
        <v>19699</v>
      </c>
      <c r="E6356" s="107">
        <v>22</v>
      </c>
      <c r="F6356" s="27" t="s">
        <v>9</v>
      </c>
      <c r="G6356" s="94" t="s">
        <v>13675</v>
      </c>
      <c r="H6356" s="32" t="s">
        <v>13818</v>
      </c>
    </row>
    <row r="6357" spans="1:8" ht="17.25" customHeight="1">
      <c r="A6357" s="68" t="s">
        <v>16881</v>
      </c>
      <c r="B6357" s="94" t="s">
        <v>24178</v>
      </c>
      <c r="C6357" s="94" t="s">
        <v>17217</v>
      </c>
      <c r="D6357" s="32" t="s">
        <v>19700</v>
      </c>
      <c r="E6357" s="107">
        <v>22</v>
      </c>
      <c r="F6357" s="27" t="s">
        <v>9</v>
      </c>
      <c r="G6357" s="94" t="s">
        <v>13675</v>
      </c>
      <c r="H6357" s="32" t="s">
        <v>13818</v>
      </c>
    </row>
    <row r="6358" spans="1:8" ht="17.25" customHeight="1">
      <c r="A6358" s="68" t="s">
        <v>16881</v>
      </c>
      <c r="B6358" s="94" t="s">
        <v>24178</v>
      </c>
      <c r="C6358" s="94" t="s">
        <v>17217</v>
      </c>
      <c r="D6358" s="32" t="s">
        <v>9483</v>
      </c>
      <c r="E6358" s="107">
        <v>21</v>
      </c>
      <c r="F6358" s="27" t="s">
        <v>9</v>
      </c>
      <c r="G6358" s="94" t="s">
        <v>13675</v>
      </c>
      <c r="H6358" s="32" t="s">
        <v>13818</v>
      </c>
    </row>
    <row r="6359" spans="1:8" ht="17.25" customHeight="1">
      <c r="A6359" s="68" t="s">
        <v>16881</v>
      </c>
      <c r="B6359" s="94" t="s">
        <v>24178</v>
      </c>
      <c r="C6359" s="94" t="s">
        <v>17217</v>
      </c>
      <c r="D6359" s="32" t="s">
        <v>9484</v>
      </c>
      <c r="E6359" s="107">
        <v>20</v>
      </c>
      <c r="F6359" s="27" t="s">
        <v>9</v>
      </c>
      <c r="G6359" s="94" t="s">
        <v>13675</v>
      </c>
      <c r="H6359" s="32" t="s">
        <v>13818</v>
      </c>
    </row>
    <row r="6360" spans="1:8" ht="17.25" customHeight="1">
      <c r="A6360" s="68" t="s">
        <v>16881</v>
      </c>
      <c r="B6360" s="94" t="s">
        <v>24178</v>
      </c>
      <c r="C6360" s="94" t="s">
        <v>17217</v>
      </c>
      <c r="D6360" s="32" t="s">
        <v>19701</v>
      </c>
      <c r="E6360" s="107">
        <v>21</v>
      </c>
      <c r="F6360" s="27" t="s">
        <v>9</v>
      </c>
      <c r="G6360" s="94" t="s">
        <v>13675</v>
      </c>
      <c r="H6360" s="32" t="s">
        <v>13818</v>
      </c>
    </row>
    <row r="6361" spans="1:8" ht="17.25" customHeight="1">
      <c r="A6361" s="68" t="s">
        <v>16881</v>
      </c>
      <c r="B6361" s="94" t="s">
        <v>24178</v>
      </c>
      <c r="C6361" s="94" t="s">
        <v>17217</v>
      </c>
      <c r="D6361" s="32" t="s">
        <v>9485</v>
      </c>
      <c r="E6361" s="107">
        <v>24</v>
      </c>
      <c r="F6361" s="27" t="s">
        <v>9</v>
      </c>
      <c r="G6361" s="94" t="s">
        <v>13675</v>
      </c>
      <c r="H6361" s="32" t="s">
        <v>13818</v>
      </c>
    </row>
    <row r="6362" spans="1:8" ht="17.25" customHeight="1">
      <c r="A6362" s="68" t="s">
        <v>16881</v>
      </c>
      <c r="B6362" s="94" t="s">
        <v>24178</v>
      </c>
      <c r="C6362" s="94" t="s">
        <v>17217</v>
      </c>
      <c r="D6362" s="32" t="s">
        <v>9486</v>
      </c>
      <c r="E6362" s="107">
        <v>27</v>
      </c>
      <c r="F6362" s="27" t="s">
        <v>9</v>
      </c>
      <c r="G6362" s="94" t="s">
        <v>13675</v>
      </c>
      <c r="H6362" s="32" t="s">
        <v>13818</v>
      </c>
    </row>
    <row r="6363" spans="1:8" ht="17.25" customHeight="1">
      <c r="A6363" s="68" t="s">
        <v>16881</v>
      </c>
      <c r="B6363" s="94" t="s">
        <v>24178</v>
      </c>
      <c r="C6363" s="94" t="s">
        <v>17217</v>
      </c>
      <c r="D6363" s="32" t="s">
        <v>9487</v>
      </c>
      <c r="E6363" s="107">
        <v>26</v>
      </c>
      <c r="F6363" s="27" t="s">
        <v>9</v>
      </c>
      <c r="G6363" s="94" t="s">
        <v>13675</v>
      </c>
      <c r="H6363" s="32" t="s">
        <v>13818</v>
      </c>
    </row>
    <row r="6364" spans="1:8" ht="17.25" customHeight="1">
      <c r="A6364" s="68" t="s">
        <v>16881</v>
      </c>
      <c r="B6364" s="94" t="s">
        <v>24188</v>
      </c>
      <c r="C6364" s="94" t="s">
        <v>17218</v>
      </c>
      <c r="D6364" s="32" t="s">
        <v>19702</v>
      </c>
      <c r="E6364" s="107">
        <v>11</v>
      </c>
      <c r="F6364" s="27" t="s">
        <v>9</v>
      </c>
      <c r="G6364" s="94" t="s">
        <v>13675</v>
      </c>
      <c r="H6364" s="32" t="s">
        <v>13819</v>
      </c>
    </row>
    <row r="6365" spans="1:8" ht="17.25" customHeight="1">
      <c r="A6365" s="68" t="s">
        <v>16881</v>
      </c>
      <c r="B6365" s="94" t="s">
        <v>24188</v>
      </c>
      <c r="C6365" s="94" t="s">
        <v>17218</v>
      </c>
      <c r="D6365" s="32" t="s">
        <v>19703</v>
      </c>
      <c r="E6365" s="107">
        <v>11</v>
      </c>
      <c r="F6365" s="27" t="s">
        <v>9</v>
      </c>
      <c r="G6365" s="94" t="s">
        <v>13675</v>
      </c>
      <c r="H6365" s="32" t="s">
        <v>13819</v>
      </c>
    </row>
    <row r="6366" spans="1:8" ht="17.25" customHeight="1">
      <c r="A6366" s="68" t="s">
        <v>16881</v>
      </c>
      <c r="B6366" s="94" t="s">
        <v>24188</v>
      </c>
      <c r="C6366" s="94" t="s">
        <v>17218</v>
      </c>
      <c r="D6366" s="32" t="s">
        <v>19704</v>
      </c>
      <c r="E6366" s="107">
        <v>12</v>
      </c>
      <c r="F6366" s="27" t="s">
        <v>9</v>
      </c>
      <c r="G6366" s="94" t="s">
        <v>13675</v>
      </c>
      <c r="H6366" s="32" t="s">
        <v>13819</v>
      </c>
    </row>
    <row r="6367" spans="1:8" ht="17.25" customHeight="1">
      <c r="A6367" s="68" t="s">
        <v>16881</v>
      </c>
      <c r="B6367" s="94" t="s">
        <v>24188</v>
      </c>
      <c r="C6367" s="94" t="s">
        <v>17218</v>
      </c>
      <c r="D6367" s="32" t="s">
        <v>19705</v>
      </c>
      <c r="E6367" s="107">
        <v>12</v>
      </c>
      <c r="F6367" s="27" t="s">
        <v>9</v>
      </c>
      <c r="G6367" s="94" t="s">
        <v>13675</v>
      </c>
      <c r="H6367" s="32" t="s">
        <v>13819</v>
      </c>
    </row>
    <row r="6368" spans="1:8" ht="17.25" customHeight="1">
      <c r="A6368" s="68" t="s">
        <v>16881</v>
      </c>
      <c r="B6368" s="94" t="s">
        <v>24188</v>
      </c>
      <c r="C6368" s="94" t="s">
        <v>17218</v>
      </c>
      <c r="D6368" s="32" t="s">
        <v>19706</v>
      </c>
      <c r="E6368" s="107">
        <v>12</v>
      </c>
      <c r="F6368" s="27" t="s">
        <v>9</v>
      </c>
      <c r="G6368" s="94" t="s">
        <v>13675</v>
      </c>
      <c r="H6368" s="32" t="s">
        <v>13819</v>
      </c>
    </row>
    <row r="6369" spans="1:8" ht="17.25" customHeight="1">
      <c r="A6369" s="68" t="s">
        <v>16881</v>
      </c>
      <c r="B6369" s="94" t="s">
        <v>24188</v>
      </c>
      <c r="C6369" s="94" t="s">
        <v>17218</v>
      </c>
      <c r="D6369" s="32" t="s">
        <v>19707</v>
      </c>
      <c r="E6369" s="107">
        <v>12</v>
      </c>
      <c r="F6369" s="27" t="s">
        <v>9</v>
      </c>
      <c r="G6369" s="94" t="s">
        <v>13675</v>
      </c>
      <c r="H6369" s="32" t="s">
        <v>13819</v>
      </c>
    </row>
    <row r="6370" spans="1:8" ht="17.25" customHeight="1">
      <c r="A6370" s="68" t="s">
        <v>16881</v>
      </c>
      <c r="B6370" s="94" t="s">
        <v>24188</v>
      </c>
      <c r="C6370" s="94" t="s">
        <v>17218</v>
      </c>
      <c r="D6370" s="32" t="s">
        <v>19708</v>
      </c>
      <c r="E6370" s="107">
        <v>12</v>
      </c>
      <c r="F6370" s="27" t="s">
        <v>9</v>
      </c>
      <c r="G6370" s="94" t="s">
        <v>13675</v>
      </c>
      <c r="H6370" s="32" t="s">
        <v>13819</v>
      </c>
    </row>
    <row r="6371" spans="1:8" ht="17.25" customHeight="1">
      <c r="A6371" s="68" t="s">
        <v>16881</v>
      </c>
      <c r="B6371" s="94" t="s">
        <v>24188</v>
      </c>
      <c r="C6371" s="94" t="s">
        <v>17218</v>
      </c>
      <c r="D6371" s="32" t="s">
        <v>19709</v>
      </c>
      <c r="E6371" s="107">
        <v>11</v>
      </c>
      <c r="F6371" s="27" t="s">
        <v>9</v>
      </c>
      <c r="G6371" s="94" t="s">
        <v>13675</v>
      </c>
      <c r="H6371" s="32" t="s">
        <v>13819</v>
      </c>
    </row>
    <row r="6372" spans="1:8" ht="17.25" customHeight="1">
      <c r="A6372" s="68" t="s">
        <v>16881</v>
      </c>
      <c r="B6372" s="94" t="s">
        <v>24188</v>
      </c>
      <c r="C6372" s="94" t="s">
        <v>17218</v>
      </c>
      <c r="D6372" s="32" t="s">
        <v>19710</v>
      </c>
      <c r="E6372" s="107">
        <v>12</v>
      </c>
      <c r="F6372" s="27" t="s">
        <v>9</v>
      </c>
      <c r="G6372" s="94" t="s">
        <v>13675</v>
      </c>
      <c r="H6372" s="32" t="s">
        <v>13819</v>
      </c>
    </row>
    <row r="6373" spans="1:8" ht="17.25" customHeight="1">
      <c r="A6373" s="68" t="s">
        <v>16881</v>
      </c>
      <c r="B6373" s="94" t="s">
        <v>24188</v>
      </c>
      <c r="C6373" s="94" t="s">
        <v>17218</v>
      </c>
      <c r="D6373" s="32" t="s">
        <v>19711</v>
      </c>
      <c r="E6373" s="107">
        <v>12</v>
      </c>
      <c r="F6373" s="27" t="s">
        <v>9</v>
      </c>
      <c r="G6373" s="94" t="s">
        <v>13675</v>
      </c>
      <c r="H6373" s="32" t="s">
        <v>13819</v>
      </c>
    </row>
    <row r="6374" spans="1:8" ht="17.25" customHeight="1">
      <c r="A6374" s="68" t="s">
        <v>16881</v>
      </c>
      <c r="B6374" s="94" t="s">
        <v>24188</v>
      </c>
      <c r="C6374" s="94" t="s">
        <v>17218</v>
      </c>
      <c r="D6374" s="32" t="s">
        <v>19712</v>
      </c>
      <c r="E6374" s="107">
        <v>12</v>
      </c>
      <c r="F6374" s="27" t="s">
        <v>9</v>
      </c>
      <c r="G6374" s="94" t="s">
        <v>13675</v>
      </c>
      <c r="H6374" s="32" t="s">
        <v>13819</v>
      </c>
    </row>
    <row r="6375" spans="1:8" ht="17.25" customHeight="1">
      <c r="A6375" s="68" t="s">
        <v>16881</v>
      </c>
      <c r="B6375" s="94" t="s">
        <v>24188</v>
      </c>
      <c r="C6375" s="94" t="s">
        <v>17218</v>
      </c>
      <c r="D6375" s="32" t="s">
        <v>19713</v>
      </c>
      <c r="E6375" s="107">
        <v>11</v>
      </c>
      <c r="F6375" s="27" t="s">
        <v>9</v>
      </c>
      <c r="G6375" s="94" t="s">
        <v>13675</v>
      </c>
      <c r="H6375" s="32" t="s">
        <v>13819</v>
      </c>
    </row>
    <row r="6376" spans="1:8" ht="17.25" customHeight="1">
      <c r="A6376" s="68" t="s">
        <v>16881</v>
      </c>
      <c r="B6376" s="94" t="s">
        <v>24188</v>
      </c>
      <c r="C6376" s="94" t="s">
        <v>17218</v>
      </c>
      <c r="D6376" s="32" t="s">
        <v>19714</v>
      </c>
      <c r="E6376" s="107">
        <v>12</v>
      </c>
      <c r="F6376" s="27" t="s">
        <v>9</v>
      </c>
      <c r="G6376" s="94" t="s">
        <v>13675</v>
      </c>
      <c r="H6376" s="32" t="s">
        <v>13819</v>
      </c>
    </row>
    <row r="6377" spans="1:8" ht="17.25" customHeight="1">
      <c r="A6377" s="68" t="s">
        <v>16877</v>
      </c>
      <c r="B6377" s="94" t="s">
        <v>24177</v>
      </c>
      <c r="C6377" s="94" t="s">
        <v>17219</v>
      </c>
      <c r="D6377" s="32" t="s">
        <v>9488</v>
      </c>
      <c r="E6377" s="107">
        <v>16</v>
      </c>
      <c r="F6377" s="27" t="s">
        <v>9</v>
      </c>
      <c r="G6377" s="94" t="s">
        <v>13675</v>
      </c>
      <c r="H6377" s="32" t="s">
        <v>13820</v>
      </c>
    </row>
    <row r="6378" spans="1:8" ht="17.25" customHeight="1">
      <c r="A6378" s="68" t="s">
        <v>16877</v>
      </c>
      <c r="B6378" s="94" t="s">
        <v>24177</v>
      </c>
      <c r="C6378" s="94" t="s">
        <v>17219</v>
      </c>
      <c r="D6378" s="32" t="s">
        <v>9489</v>
      </c>
      <c r="E6378" s="107">
        <v>13</v>
      </c>
      <c r="F6378" s="27" t="s">
        <v>9</v>
      </c>
      <c r="G6378" s="94" t="s">
        <v>13675</v>
      </c>
      <c r="H6378" s="32" t="s">
        <v>13820</v>
      </c>
    </row>
    <row r="6379" spans="1:8" ht="17.25" customHeight="1">
      <c r="A6379" s="68" t="s">
        <v>16877</v>
      </c>
      <c r="B6379" s="94" t="s">
        <v>24177</v>
      </c>
      <c r="C6379" s="94" t="s">
        <v>17219</v>
      </c>
      <c r="D6379" s="32" t="s">
        <v>9490</v>
      </c>
      <c r="E6379" s="107">
        <v>12</v>
      </c>
      <c r="F6379" s="27" t="s">
        <v>9</v>
      </c>
      <c r="G6379" s="94" t="s">
        <v>13675</v>
      </c>
      <c r="H6379" s="32" t="s">
        <v>13820</v>
      </c>
    </row>
    <row r="6380" spans="1:8" ht="17.25" customHeight="1">
      <c r="A6380" s="68" t="s">
        <v>16877</v>
      </c>
      <c r="B6380" s="94" t="s">
        <v>24177</v>
      </c>
      <c r="C6380" s="94" t="s">
        <v>17219</v>
      </c>
      <c r="D6380" s="32" t="s">
        <v>9491</v>
      </c>
      <c r="E6380" s="107">
        <v>13</v>
      </c>
      <c r="F6380" s="27" t="s">
        <v>9</v>
      </c>
      <c r="G6380" s="94" t="s">
        <v>13675</v>
      </c>
      <c r="H6380" s="32" t="s">
        <v>13820</v>
      </c>
    </row>
    <row r="6381" spans="1:8" ht="17.25" customHeight="1">
      <c r="A6381" s="68" t="s">
        <v>16877</v>
      </c>
      <c r="B6381" s="94" t="s">
        <v>24177</v>
      </c>
      <c r="C6381" s="94" t="s">
        <v>17219</v>
      </c>
      <c r="D6381" s="32" t="s">
        <v>9492</v>
      </c>
      <c r="E6381" s="107">
        <v>12</v>
      </c>
      <c r="F6381" s="27" t="s">
        <v>9</v>
      </c>
      <c r="G6381" s="94" t="s">
        <v>13675</v>
      </c>
      <c r="H6381" s="32" t="s">
        <v>13820</v>
      </c>
    </row>
    <row r="6382" spans="1:8" ht="17.25" customHeight="1">
      <c r="A6382" s="68" t="s">
        <v>16877</v>
      </c>
      <c r="B6382" s="94" t="s">
        <v>24177</v>
      </c>
      <c r="C6382" s="94" t="s">
        <v>17219</v>
      </c>
      <c r="D6382" s="32" t="s">
        <v>9493</v>
      </c>
      <c r="E6382" s="107">
        <v>15</v>
      </c>
      <c r="F6382" s="27" t="s">
        <v>9</v>
      </c>
      <c r="G6382" s="94" t="s">
        <v>13675</v>
      </c>
      <c r="H6382" s="32" t="s">
        <v>13820</v>
      </c>
    </row>
    <row r="6383" spans="1:8" ht="17.25" customHeight="1">
      <c r="A6383" s="68" t="s">
        <v>16877</v>
      </c>
      <c r="B6383" s="94" t="s">
        <v>24177</v>
      </c>
      <c r="C6383" s="94" t="s">
        <v>17219</v>
      </c>
      <c r="D6383" s="32" t="s">
        <v>9494</v>
      </c>
      <c r="E6383" s="107">
        <v>12</v>
      </c>
      <c r="F6383" s="27" t="s">
        <v>9</v>
      </c>
      <c r="G6383" s="94" t="s">
        <v>13675</v>
      </c>
      <c r="H6383" s="32" t="s">
        <v>13820</v>
      </c>
    </row>
    <row r="6384" spans="1:8" ht="17.25" customHeight="1">
      <c r="A6384" s="68" t="s">
        <v>16877</v>
      </c>
      <c r="B6384" s="94" t="s">
        <v>24177</v>
      </c>
      <c r="C6384" s="94" t="s">
        <v>17219</v>
      </c>
      <c r="D6384" s="32" t="s">
        <v>9495</v>
      </c>
      <c r="E6384" s="107">
        <v>17</v>
      </c>
      <c r="F6384" s="27" t="s">
        <v>9</v>
      </c>
      <c r="G6384" s="94" t="s">
        <v>13675</v>
      </c>
      <c r="H6384" s="32" t="s">
        <v>13820</v>
      </c>
    </row>
    <row r="6385" spans="1:8" ht="17.25" customHeight="1">
      <c r="A6385" s="68" t="s">
        <v>16877</v>
      </c>
      <c r="B6385" s="94" t="s">
        <v>24177</v>
      </c>
      <c r="C6385" s="94" t="s">
        <v>17219</v>
      </c>
      <c r="D6385" s="32" t="s">
        <v>9496</v>
      </c>
      <c r="E6385" s="107">
        <v>16</v>
      </c>
      <c r="F6385" s="27" t="s">
        <v>9</v>
      </c>
      <c r="G6385" s="94" t="s">
        <v>13675</v>
      </c>
      <c r="H6385" s="32" t="s">
        <v>13820</v>
      </c>
    </row>
    <row r="6386" spans="1:8" ht="17.25" customHeight="1">
      <c r="A6386" s="68" t="s">
        <v>16877</v>
      </c>
      <c r="B6386" s="94" t="s">
        <v>24177</v>
      </c>
      <c r="C6386" s="94" t="s">
        <v>17219</v>
      </c>
      <c r="D6386" s="32" t="s">
        <v>9497</v>
      </c>
      <c r="E6386" s="107">
        <v>11</v>
      </c>
      <c r="F6386" s="27" t="s">
        <v>9</v>
      </c>
      <c r="G6386" s="94" t="s">
        <v>13675</v>
      </c>
      <c r="H6386" s="32" t="s">
        <v>13820</v>
      </c>
    </row>
    <row r="6387" spans="1:8" ht="17.25" customHeight="1">
      <c r="A6387" s="68" t="s">
        <v>16877</v>
      </c>
      <c r="B6387" s="94" t="s">
        <v>24177</v>
      </c>
      <c r="C6387" s="94" t="s">
        <v>17219</v>
      </c>
      <c r="D6387" s="32" t="s">
        <v>9498</v>
      </c>
      <c r="E6387" s="107">
        <v>11</v>
      </c>
      <c r="F6387" s="27" t="s">
        <v>9</v>
      </c>
      <c r="G6387" s="94" t="s">
        <v>13675</v>
      </c>
      <c r="H6387" s="32" t="s">
        <v>13820</v>
      </c>
    </row>
    <row r="6388" spans="1:8" ht="17.25" customHeight="1">
      <c r="A6388" s="68" t="s">
        <v>16876</v>
      </c>
      <c r="B6388" s="94" t="s">
        <v>24189</v>
      </c>
      <c r="C6388" s="94" t="s">
        <v>17220</v>
      </c>
      <c r="D6388" s="32" t="s">
        <v>19715</v>
      </c>
      <c r="E6388" s="107">
        <v>13</v>
      </c>
      <c r="F6388" s="27" t="s">
        <v>9</v>
      </c>
      <c r="G6388" s="94" t="s">
        <v>13675</v>
      </c>
      <c r="H6388" s="32" t="s">
        <v>13821</v>
      </c>
    </row>
    <row r="6389" spans="1:8" ht="17.25" customHeight="1">
      <c r="A6389" s="68" t="s">
        <v>16876</v>
      </c>
      <c r="B6389" s="94" t="s">
        <v>24189</v>
      </c>
      <c r="C6389" s="94" t="s">
        <v>17220</v>
      </c>
      <c r="D6389" s="32" t="s">
        <v>9499</v>
      </c>
      <c r="E6389" s="107">
        <v>9</v>
      </c>
      <c r="F6389" s="27" t="s">
        <v>9</v>
      </c>
      <c r="G6389" s="94" t="s">
        <v>13675</v>
      </c>
      <c r="H6389" s="32" t="s">
        <v>13821</v>
      </c>
    </row>
    <row r="6390" spans="1:8" ht="17.25" customHeight="1">
      <c r="A6390" s="68" t="s">
        <v>16876</v>
      </c>
      <c r="B6390" s="94" t="s">
        <v>24189</v>
      </c>
      <c r="C6390" s="94" t="s">
        <v>17220</v>
      </c>
      <c r="D6390" s="32" t="s">
        <v>19716</v>
      </c>
      <c r="E6390" s="107">
        <v>12</v>
      </c>
      <c r="F6390" s="27" t="s">
        <v>9</v>
      </c>
      <c r="G6390" s="94" t="s">
        <v>13675</v>
      </c>
      <c r="H6390" s="32" t="s">
        <v>13821</v>
      </c>
    </row>
    <row r="6391" spans="1:8" ht="17.25" customHeight="1">
      <c r="A6391" s="68" t="s">
        <v>16876</v>
      </c>
      <c r="B6391" s="94" t="s">
        <v>24189</v>
      </c>
      <c r="C6391" s="94" t="s">
        <v>17220</v>
      </c>
      <c r="D6391" s="32" t="s">
        <v>19717</v>
      </c>
      <c r="E6391" s="107">
        <v>11</v>
      </c>
      <c r="F6391" s="27" t="s">
        <v>9</v>
      </c>
      <c r="G6391" s="94" t="s">
        <v>13675</v>
      </c>
      <c r="H6391" s="32" t="s">
        <v>13821</v>
      </c>
    </row>
    <row r="6392" spans="1:8" ht="17.25" customHeight="1">
      <c r="A6392" s="68" t="s">
        <v>16876</v>
      </c>
      <c r="B6392" s="94" t="s">
        <v>24189</v>
      </c>
      <c r="C6392" s="94" t="s">
        <v>17220</v>
      </c>
      <c r="D6392" s="32" t="s">
        <v>19718</v>
      </c>
      <c r="E6392" s="107">
        <v>11</v>
      </c>
      <c r="F6392" s="27" t="s">
        <v>9</v>
      </c>
      <c r="G6392" s="94" t="s">
        <v>13675</v>
      </c>
      <c r="H6392" s="32" t="s">
        <v>13821</v>
      </c>
    </row>
    <row r="6393" spans="1:8" ht="17.25" customHeight="1">
      <c r="A6393" s="68" t="s">
        <v>16876</v>
      </c>
      <c r="B6393" s="94" t="s">
        <v>24189</v>
      </c>
      <c r="C6393" s="94" t="s">
        <v>17220</v>
      </c>
      <c r="D6393" s="32" t="s">
        <v>19719</v>
      </c>
      <c r="E6393" s="107">
        <v>11</v>
      </c>
      <c r="F6393" s="27" t="s">
        <v>9</v>
      </c>
      <c r="G6393" s="94" t="s">
        <v>13675</v>
      </c>
      <c r="H6393" s="32" t="s">
        <v>13821</v>
      </c>
    </row>
    <row r="6394" spans="1:8" ht="17.25" customHeight="1">
      <c r="A6394" s="68" t="s">
        <v>16876</v>
      </c>
      <c r="B6394" s="94" t="s">
        <v>24189</v>
      </c>
      <c r="C6394" s="94" t="s">
        <v>17220</v>
      </c>
      <c r="D6394" s="32" t="s">
        <v>19720</v>
      </c>
      <c r="E6394" s="107">
        <v>12</v>
      </c>
      <c r="F6394" s="27" t="s">
        <v>9</v>
      </c>
      <c r="G6394" s="94" t="s">
        <v>13675</v>
      </c>
      <c r="H6394" s="32" t="s">
        <v>13821</v>
      </c>
    </row>
    <row r="6395" spans="1:8" ht="17.25" customHeight="1">
      <c r="A6395" s="68" t="s">
        <v>16876</v>
      </c>
      <c r="B6395" s="94" t="s">
        <v>24189</v>
      </c>
      <c r="C6395" s="94" t="s">
        <v>17220</v>
      </c>
      <c r="D6395" s="32" t="s">
        <v>19721</v>
      </c>
      <c r="E6395" s="107">
        <v>12</v>
      </c>
      <c r="F6395" s="27" t="s">
        <v>9</v>
      </c>
      <c r="G6395" s="94" t="s">
        <v>13675</v>
      </c>
      <c r="H6395" s="32" t="s">
        <v>13821</v>
      </c>
    </row>
    <row r="6396" spans="1:8" ht="17.25" customHeight="1">
      <c r="A6396" s="68" t="s">
        <v>16876</v>
      </c>
      <c r="B6396" s="94" t="s">
        <v>24189</v>
      </c>
      <c r="C6396" s="94" t="s">
        <v>17220</v>
      </c>
      <c r="D6396" s="32" t="s">
        <v>19722</v>
      </c>
      <c r="E6396" s="107">
        <v>13</v>
      </c>
      <c r="F6396" s="27" t="s">
        <v>9</v>
      </c>
      <c r="G6396" s="94" t="s">
        <v>13675</v>
      </c>
      <c r="H6396" s="32" t="s">
        <v>13821</v>
      </c>
    </row>
    <row r="6397" spans="1:8" ht="17.25" customHeight="1">
      <c r="A6397" s="68" t="s">
        <v>16876</v>
      </c>
      <c r="B6397" s="94" t="s">
        <v>24189</v>
      </c>
      <c r="C6397" s="94" t="s">
        <v>17220</v>
      </c>
      <c r="D6397" s="32" t="s">
        <v>9500</v>
      </c>
      <c r="E6397" s="107">
        <v>9</v>
      </c>
      <c r="F6397" s="27" t="s">
        <v>9</v>
      </c>
      <c r="G6397" s="94" t="s">
        <v>13675</v>
      </c>
      <c r="H6397" s="32" t="s">
        <v>13821</v>
      </c>
    </row>
    <row r="6398" spans="1:8" ht="17.25" customHeight="1">
      <c r="A6398" s="68" t="s">
        <v>16876</v>
      </c>
      <c r="B6398" s="94" t="s">
        <v>24189</v>
      </c>
      <c r="C6398" s="94" t="s">
        <v>17220</v>
      </c>
      <c r="D6398" s="32" t="s">
        <v>19723</v>
      </c>
      <c r="E6398" s="107">
        <v>12</v>
      </c>
      <c r="F6398" s="27" t="s">
        <v>9</v>
      </c>
      <c r="G6398" s="94" t="s">
        <v>13675</v>
      </c>
      <c r="H6398" s="32" t="s">
        <v>13821</v>
      </c>
    </row>
    <row r="6399" spans="1:8" ht="17.25" customHeight="1">
      <c r="A6399" s="68" t="s">
        <v>16876</v>
      </c>
      <c r="B6399" s="94" t="s">
        <v>24189</v>
      </c>
      <c r="C6399" s="94" t="s">
        <v>17220</v>
      </c>
      <c r="D6399" s="32" t="s">
        <v>19724</v>
      </c>
      <c r="E6399" s="107">
        <v>10</v>
      </c>
      <c r="F6399" s="27" t="s">
        <v>9</v>
      </c>
      <c r="G6399" s="94" t="s">
        <v>13675</v>
      </c>
      <c r="H6399" s="32" t="s">
        <v>13821</v>
      </c>
    </row>
    <row r="6400" spans="1:8" ht="17.25" customHeight="1">
      <c r="A6400" s="68" t="s">
        <v>16876</v>
      </c>
      <c r="B6400" s="94" t="s">
        <v>24182</v>
      </c>
      <c r="C6400" s="94" t="s">
        <v>17221</v>
      </c>
      <c r="D6400" s="32" t="s">
        <v>9501</v>
      </c>
      <c r="E6400" s="107">
        <v>22</v>
      </c>
      <c r="F6400" s="27" t="s">
        <v>9</v>
      </c>
      <c r="G6400" s="94" t="s">
        <v>13675</v>
      </c>
      <c r="H6400" s="32" t="s">
        <v>13822</v>
      </c>
    </row>
    <row r="6401" spans="1:8" ht="17.25" customHeight="1">
      <c r="A6401" s="68" t="s">
        <v>16876</v>
      </c>
      <c r="B6401" s="94" t="s">
        <v>24182</v>
      </c>
      <c r="C6401" s="94" t="s">
        <v>17221</v>
      </c>
      <c r="D6401" s="32" t="s">
        <v>19725</v>
      </c>
      <c r="E6401" s="107">
        <v>23</v>
      </c>
      <c r="F6401" s="27" t="s">
        <v>9</v>
      </c>
      <c r="G6401" s="94" t="s">
        <v>13675</v>
      </c>
      <c r="H6401" s="32" t="s">
        <v>13822</v>
      </c>
    </row>
    <row r="6402" spans="1:8" ht="17.25" customHeight="1">
      <c r="A6402" s="68" t="s">
        <v>16876</v>
      </c>
      <c r="B6402" s="94" t="s">
        <v>24182</v>
      </c>
      <c r="C6402" s="94" t="s">
        <v>17221</v>
      </c>
      <c r="D6402" s="32" t="s">
        <v>19726</v>
      </c>
      <c r="E6402" s="107">
        <v>19</v>
      </c>
      <c r="F6402" s="27" t="s">
        <v>9</v>
      </c>
      <c r="G6402" s="94" t="s">
        <v>13675</v>
      </c>
      <c r="H6402" s="32" t="s">
        <v>13822</v>
      </c>
    </row>
    <row r="6403" spans="1:8" ht="17.25" customHeight="1">
      <c r="A6403" s="68" t="s">
        <v>16876</v>
      </c>
      <c r="B6403" s="94" t="s">
        <v>24182</v>
      </c>
      <c r="C6403" s="94" t="s">
        <v>17221</v>
      </c>
      <c r="D6403" s="32" t="s">
        <v>9502</v>
      </c>
      <c r="E6403" s="107">
        <v>22</v>
      </c>
      <c r="F6403" s="27" t="s">
        <v>9</v>
      </c>
      <c r="G6403" s="94" t="s">
        <v>13675</v>
      </c>
      <c r="H6403" s="32" t="s">
        <v>13822</v>
      </c>
    </row>
    <row r="6404" spans="1:8" ht="17.25" customHeight="1">
      <c r="A6404" s="68" t="s">
        <v>16876</v>
      </c>
      <c r="B6404" s="94" t="s">
        <v>24182</v>
      </c>
      <c r="C6404" s="94" t="s">
        <v>17221</v>
      </c>
      <c r="D6404" s="32" t="s">
        <v>19727</v>
      </c>
      <c r="E6404" s="107">
        <v>23</v>
      </c>
      <c r="F6404" s="27" t="s">
        <v>9</v>
      </c>
      <c r="G6404" s="94" t="s">
        <v>13675</v>
      </c>
      <c r="H6404" s="32" t="s">
        <v>13822</v>
      </c>
    </row>
    <row r="6405" spans="1:8" ht="17.25" customHeight="1">
      <c r="A6405" s="68" t="s">
        <v>16876</v>
      </c>
      <c r="B6405" s="94" t="s">
        <v>24183</v>
      </c>
      <c r="C6405" s="94" t="s">
        <v>17222</v>
      </c>
      <c r="D6405" s="32" t="s">
        <v>9503</v>
      </c>
      <c r="E6405" s="107">
        <v>16</v>
      </c>
      <c r="F6405" s="27" t="s">
        <v>9</v>
      </c>
      <c r="G6405" s="94" t="s">
        <v>13675</v>
      </c>
      <c r="H6405" s="32" t="s">
        <v>13823</v>
      </c>
    </row>
    <row r="6406" spans="1:8" ht="17.25" customHeight="1">
      <c r="A6406" s="68" t="s">
        <v>16876</v>
      </c>
      <c r="B6406" s="94" t="s">
        <v>24183</v>
      </c>
      <c r="C6406" s="94" t="s">
        <v>17222</v>
      </c>
      <c r="D6406" s="32" t="s">
        <v>9504</v>
      </c>
      <c r="E6406" s="107">
        <v>16</v>
      </c>
      <c r="F6406" s="27" t="s">
        <v>9</v>
      </c>
      <c r="G6406" s="94" t="s">
        <v>13675</v>
      </c>
      <c r="H6406" s="32" t="s">
        <v>13823</v>
      </c>
    </row>
    <row r="6407" spans="1:8" ht="17.25" customHeight="1">
      <c r="A6407" s="68" t="s">
        <v>16876</v>
      </c>
      <c r="B6407" s="94" t="s">
        <v>24183</v>
      </c>
      <c r="C6407" s="94" t="s">
        <v>17222</v>
      </c>
      <c r="D6407" s="32" t="s">
        <v>9505</v>
      </c>
      <c r="E6407" s="107">
        <v>16</v>
      </c>
      <c r="F6407" s="27" t="s">
        <v>9</v>
      </c>
      <c r="G6407" s="94" t="s">
        <v>13675</v>
      </c>
      <c r="H6407" s="32" t="s">
        <v>13823</v>
      </c>
    </row>
    <row r="6408" spans="1:8" ht="17.25" customHeight="1">
      <c r="A6408" s="68" t="s">
        <v>16876</v>
      </c>
      <c r="B6408" s="94" t="s">
        <v>24183</v>
      </c>
      <c r="C6408" s="94" t="s">
        <v>17222</v>
      </c>
      <c r="D6408" s="32" t="s">
        <v>9506</v>
      </c>
      <c r="E6408" s="107">
        <v>16</v>
      </c>
      <c r="F6408" s="27" t="s">
        <v>9</v>
      </c>
      <c r="G6408" s="94" t="s">
        <v>13675</v>
      </c>
      <c r="H6408" s="32" t="s">
        <v>13823</v>
      </c>
    </row>
    <row r="6409" spans="1:8" ht="17.25" customHeight="1">
      <c r="A6409" s="68" t="s">
        <v>16881</v>
      </c>
      <c r="B6409" s="94" t="s">
        <v>24188</v>
      </c>
      <c r="C6409" s="94" t="s">
        <v>17223</v>
      </c>
      <c r="D6409" s="32" t="s">
        <v>9507</v>
      </c>
      <c r="E6409" s="107">
        <v>11</v>
      </c>
      <c r="F6409" s="27" t="s">
        <v>9</v>
      </c>
      <c r="G6409" s="94" t="s">
        <v>13675</v>
      </c>
      <c r="H6409" s="32" t="s">
        <v>13824</v>
      </c>
    </row>
    <row r="6410" spans="1:8" ht="17.25" customHeight="1">
      <c r="A6410" s="68" t="s">
        <v>16881</v>
      </c>
      <c r="B6410" s="94" t="s">
        <v>24188</v>
      </c>
      <c r="C6410" s="94" t="s">
        <v>17223</v>
      </c>
      <c r="D6410" s="32" t="s">
        <v>9508</v>
      </c>
      <c r="E6410" s="107">
        <v>10</v>
      </c>
      <c r="F6410" s="27" t="s">
        <v>9</v>
      </c>
      <c r="G6410" s="94" t="s">
        <v>13675</v>
      </c>
      <c r="H6410" s="32" t="s">
        <v>13824</v>
      </c>
    </row>
    <row r="6411" spans="1:8" ht="17.25" customHeight="1">
      <c r="A6411" s="68" t="s">
        <v>16881</v>
      </c>
      <c r="B6411" s="94" t="s">
        <v>24188</v>
      </c>
      <c r="C6411" s="94" t="s">
        <v>17223</v>
      </c>
      <c r="D6411" s="32" t="s">
        <v>9509</v>
      </c>
      <c r="E6411" s="107">
        <v>10</v>
      </c>
      <c r="F6411" s="27" t="s">
        <v>9</v>
      </c>
      <c r="G6411" s="94" t="s">
        <v>13675</v>
      </c>
      <c r="H6411" s="32" t="s">
        <v>13824</v>
      </c>
    </row>
    <row r="6412" spans="1:8" ht="17.25" customHeight="1">
      <c r="A6412" s="68" t="s">
        <v>16881</v>
      </c>
      <c r="B6412" s="94" t="s">
        <v>24188</v>
      </c>
      <c r="C6412" s="94" t="s">
        <v>17223</v>
      </c>
      <c r="D6412" s="32" t="s">
        <v>9510</v>
      </c>
      <c r="E6412" s="107">
        <v>9</v>
      </c>
      <c r="F6412" s="27" t="s">
        <v>9</v>
      </c>
      <c r="G6412" s="94" t="s">
        <v>13675</v>
      </c>
      <c r="H6412" s="32" t="s">
        <v>13824</v>
      </c>
    </row>
    <row r="6413" spans="1:8" ht="17.25" customHeight="1">
      <c r="A6413" s="68" t="s">
        <v>16881</v>
      </c>
      <c r="B6413" s="94" t="s">
        <v>24188</v>
      </c>
      <c r="C6413" s="94" t="s">
        <v>17223</v>
      </c>
      <c r="D6413" s="32" t="s">
        <v>9511</v>
      </c>
      <c r="E6413" s="107">
        <v>11</v>
      </c>
      <c r="F6413" s="27" t="s">
        <v>9</v>
      </c>
      <c r="G6413" s="94" t="s">
        <v>13675</v>
      </c>
      <c r="H6413" s="32" t="s">
        <v>13824</v>
      </c>
    </row>
    <row r="6414" spans="1:8" ht="17.25" customHeight="1">
      <c r="A6414" s="68" t="s">
        <v>16881</v>
      </c>
      <c r="B6414" s="94" t="s">
        <v>24188</v>
      </c>
      <c r="C6414" s="94" t="s">
        <v>17223</v>
      </c>
      <c r="D6414" s="32" t="s">
        <v>9512</v>
      </c>
      <c r="E6414" s="107">
        <v>11</v>
      </c>
      <c r="F6414" s="27" t="s">
        <v>9</v>
      </c>
      <c r="G6414" s="94" t="s">
        <v>13675</v>
      </c>
      <c r="H6414" s="32" t="s">
        <v>13824</v>
      </c>
    </row>
    <row r="6415" spans="1:8" ht="17.25" customHeight="1">
      <c r="A6415" s="68" t="s">
        <v>16881</v>
      </c>
      <c r="B6415" s="94" t="s">
        <v>24188</v>
      </c>
      <c r="C6415" s="94" t="s">
        <v>17223</v>
      </c>
      <c r="D6415" s="32" t="s">
        <v>9513</v>
      </c>
      <c r="E6415" s="107">
        <v>15</v>
      </c>
      <c r="F6415" s="27" t="s">
        <v>9</v>
      </c>
      <c r="G6415" s="94" t="s">
        <v>13675</v>
      </c>
      <c r="H6415" s="32" t="s">
        <v>13824</v>
      </c>
    </row>
    <row r="6416" spans="1:8" ht="17.25" customHeight="1">
      <c r="A6416" s="68" t="s">
        <v>16881</v>
      </c>
      <c r="B6416" s="94" t="s">
        <v>24188</v>
      </c>
      <c r="C6416" s="94" t="s">
        <v>17223</v>
      </c>
      <c r="D6416" s="32" t="s">
        <v>9514</v>
      </c>
      <c r="E6416" s="107">
        <v>15</v>
      </c>
      <c r="F6416" s="27" t="s">
        <v>9</v>
      </c>
      <c r="G6416" s="94" t="s">
        <v>13675</v>
      </c>
      <c r="H6416" s="32" t="s">
        <v>13824</v>
      </c>
    </row>
    <row r="6417" spans="1:8" ht="17.25" customHeight="1">
      <c r="A6417" s="68" t="s">
        <v>16881</v>
      </c>
      <c r="B6417" s="94" t="s">
        <v>24188</v>
      </c>
      <c r="C6417" s="94" t="s">
        <v>17223</v>
      </c>
      <c r="D6417" s="32" t="s">
        <v>9515</v>
      </c>
      <c r="E6417" s="107">
        <v>14</v>
      </c>
      <c r="F6417" s="27" t="s">
        <v>9</v>
      </c>
      <c r="G6417" s="94" t="s">
        <v>13675</v>
      </c>
      <c r="H6417" s="32" t="s">
        <v>13824</v>
      </c>
    </row>
    <row r="6418" spans="1:8" ht="17.25" customHeight="1">
      <c r="A6418" s="68" t="s">
        <v>16881</v>
      </c>
      <c r="B6418" s="94" t="s">
        <v>24188</v>
      </c>
      <c r="C6418" s="94" t="s">
        <v>17223</v>
      </c>
      <c r="D6418" s="32" t="s">
        <v>19728</v>
      </c>
      <c r="E6418" s="107">
        <v>15</v>
      </c>
      <c r="F6418" s="27" t="s">
        <v>9</v>
      </c>
      <c r="G6418" s="94" t="s">
        <v>13675</v>
      </c>
      <c r="H6418" s="32" t="s">
        <v>13824</v>
      </c>
    </row>
    <row r="6419" spans="1:8" ht="17.25" customHeight="1">
      <c r="A6419" s="68" t="s">
        <v>16881</v>
      </c>
      <c r="B6419" s="94" t="s">
        <v>24188</v>
      </c>
      <c r="C6419" s="94" t="s">
        <v>17223</v>
      </c>
      <c r="D6419" s="32" t="s">
        <v>9516</v>
      </c>
      <c r="E6419" s="107">
        <v>14</v>
      </c>
      <c r="F6419" s="27" t="s">
        <v>9</v>
      </c>
      <c r="G6419" s="94" t="s">
        <v>13675</v>
      </c>
      <c r="H6419" s="32" t="s">
        <v>13824</v>
      </c>
    </row>
    <row r="6420" spans="1:8" ht="17.25" customHeight="1">
      <c r="A6420" s="68" t="s">
        <v>16881</v>
      </c>
      <c r="B6420" s="94" t="s">
        <v>24188</v>
      </c>
      <c r="C6420" s="94" t="s">
        <v>17223</v>
      </c>
      <c r="D6420" s="32" t="s">
        <v>9517</v>
      </c>
      <c r="E6420" s="107">
        <v>11</v>
      </c>
      <c r="F6420" s="27" t="s">
        <v>9</v>
      </c>
      <c r="G6420" s="94" t="s">
        <v>13675</v>
      </c>
      <c r="H6420" s="32" t="s">
        <v>13824</v>
      </c>
    </row>
    <row r="6421" spans="1:8" ht="17.25" customHeight="1">
      <c r="A6421" s="68" t="s">
        <v>16881</v>
      </c>
      <c r="B6421" s="94" t="s">
        <v>24188</v>
      </c>
      <c r="C6421" s="94" t="s">
        <v>17223</v>
      </c>
      <c r="D6421" s="32" t="s">
        <v>9518</v>
      </c>
      <c r="E6421" s="107">
        <v>14</v>
      </c>
      <c r="F6421" s="27" t="s">
        <v>9</v>
      </c>
      <c r="G6421" s="94" t="s">
        <v>13675</v>
      </c>
      <c r="H6421" s="32" t="s">
        <v>13824</v>
      </c>
    </row>
    <row r="6422" spans="1:8" ht="17.25" customHeight="1">
      <c r="A6422" s="68" t="s">
        <v>16881</v>
      </c>
      <c r="B6422" s="94" t="s">
        <v>24188</v>
      </c>
      <c r="C6422" s="94" t="s">
        <v>17223</v>
      </c>
      <c r="D6422" s="32" t="s">
        <v>9519</v>
      </c>
      <c r="E6422" s="107">
        <v>14</v>
      </c>
      <c r="F6422" s="27" t="s">
        <v>9</v>
      </c>
      <c r="G6422" s="94" t="s">
        <v>13675</v>
      </c>
      <c r="H6422" s="32" t="s">
        <v>13824</v>
      </c>
    </row>
    <row r="6423" spans="1:8" ht="17.25" customHeight="1">
      <c r="A6423" s="68" t="s">
        <v>16881</v>
      </c>
      <c r="B6423" s="94" t="s">
        <v>24188</v>
      </c>
      <c r="C6423" s="94" t="s">
        <v>17223</v>
      </c>
      <c r="D6423" s="32" t="s">
        <v>9520</v>
      </c>
      <c r="E6423" s="107">
        <v>13</v>
      </c>
      <c r="F6423" s="27" t="s">
        <v>9</v>
      </c>
      <c r="G6423" s="94" t="s">
        <v>13675</v>
      </c>
      <c r="H6423" s="32" t="s">
        <v>13824</v>
      </c>
    </row>
    <row r="6424" spans="1:8" ht="17.25" customHeight="1">
      <c r="A6424" s="68" t="s">
        <v>16881</v>
      </c>
      <c r="B6424" s="94" t="s">
        <v>24188</v>
      </c>
      <c r="C6424" s="94" t="s">
        <v>17224</v>
      </c>
      <c r="D6424" s="32" t="s">
        <v>9521</v>
      </c>
      <c r="E6424" s="107">
        <v>13</v>
      </c>
      <c r="F6424" s="27" t="s">
        <v>9</v>
      </c>
      <c r="G6424" s="94" t="s">
        <v>13675</v>
      </c>
      <c r="H6424" s="32" t="s">
        <v>13825</v>
      </c>
    </row>
    <row r="6425" spans="1:8" ht="17.25" customHeight="1">
      <c r="A6425" s="68" t="s">
        <v>16881</v>
      </c>
      <c r="B6425" s="94" t="s">
        <v>24188</v>
      </c>
      <c r="C6425" s="94" t="s">
        <v>17224</v>
      </c>
      <c r="D6425" s="32" t="s">
        <v>9522</v>
      </c>
      <c r="E6425" s="107">
        <v>12</v>
      </c>
      <c r="F6425" s="27" t="s">
        <v>9</v>
      </c>
      <c r="G6425" s="94" t="s">
        <v>13675</v>
      </c>
      <c r="H6425" s="32" t="s">
        <v>13825</v>
      </c>
    </row>
    <row r="6426" spans="1:8" ht="17.25" customHeight="1">
      <c r="A6426" s="68" t="s">
        <v>16881</v>
      </c>
      <c r="B6426" s="94" t="s">
        <v>24188</v>
      </c>
      <c r="C6426" s="94" t="s">
        <v>17224</v>
      </c>
      <c r="D6426" s="32" t="s">
        <v>9523</v>
      </c>
      <c r="E6426" s="107">
        <v>13</v>
      </c>
      <c r="F6426" s="27" t="s">
        <v>9</v>
      </c>
      <c r="G6426" s="94" t="s">
        <v>13675</v>
      </c>
      <c r="H6426" s="32" t="s">
        <v>13825</v>
      </c>
    </row>
    <row r="6427" spans="1:8" ht="17.25" customHeight="1">
      <c r="A6427" s="68" t="s">
        <v>16881</v>
      </c>
      <c r="B6427" s="94" t="s">
        <v>24188</v>
      </c>
      <c r="C6427" s="94" t="s">
        <v>17224</v>
      </c>
      <c r="D6427" s="32" t="s">
        <v>19729</v>
      </c>
      <c r="E6427" s="107">
        <v>15</v>
      </c>
      <c r="F6427" s="27" t="s">
        <v>9</v>
      </c>
      <c r="G6427" s="94" t="s">
        <v>13675</v>
      </c>
      <c r="H6427" s="32" t="s">
        <v>13825</v>
      </c>
    </row>
    <row r="6428" spans="1:8" ht="17.25" customHeight="1">
      <c r="A6428" s="68" t="s">
        <v>16881</v>
      </c>
      <c r="B6428" s="94" t="s">
        <v>24188</v>
      </c>
      <c r="C6428" s="94" t="s">
        <v>17224</v>
      </c>
      <c r="D6428" s="32" t="s">
        <v>19730</v>
      </c>
      <c r="E6428" s="107">
        <v>13</v>
      </c>
      <c r="F6428" s="27" t="s">
        <v>9</v>
      </c>
      <c r="G6428" s="94" t="s">
        <v>13675</v>
      </c>
      <c r="H6428" s="32" t="s">
        <v>13825</v>
      </c>
    </row>
    <row r="6429" spans="1:8" ht="17.25" customHeight="1">
      <c r="A6429" s="68" t="s">
        <v>16881</v>
      </c>
      <c r="B6429" s="94" t="s">
        <v>24188</v>
      </c>
      <c r="C6429" s="94" t="s">
        <v>17224</v>
      </c>
      <c r="D6429" s="32" t="s">
        <v>9524</v>
      </c>
      <c r="E6429" s="107">
        <v>13</v>
      </c>
      <c r="F6429" s="27" t="s">
        <v>9</v>
      </c>
      <c r="G6429" s="94" t="s">
        <v>13675</v>
      </c>
      <c r="H6429" s="32" t="s">
        <v>13825</v>
      </c>
    </row>
    <row r="6430" spans="1:8" ht="17.25" customHeight="1">
      <c r="A6430" s="68" t="s">
        <v>16881</v>
      </c>
      <c r="B6430" s="94" t="s">
        <v>24188</v>
      </c>
      <c r="C6430" s="94" t="s">
        <v>17224</v>
      </c>
      <c r="D6430" s="32" t="s">
        <v>9525</v>
      </c>
      <c r="E6430" s="107">
        <v>15</v>
      </c>
      <c r="F6430" s="27" t="s">
        <v>9</v>
      </c>
      <c r="G6430" s="94" t="s">
        <v>13675</v>
      </c>
      <c r="H6430" s="32" t="s">
        <v>13825</v>
      </c>
    </row>
    <row r="6431" spans="1:8" ht="17.25" customHeight="1">
      <c r="A6431" s="68" t="s">
        <v>16881</v>
      </c>
      <c r="B6431" s="94" t="s">
        <v>24188</v>
      </c>
      <c r="C6431" s="94" t="s">
        <v>17224</v>
      </c>
      <c r="D6431" s="32" t="s">
        <v>9526</v>
      </c>
      <c r="E6431" s="107">
        <v>14</v>
      </c>
      <c r="F6431" s="27" t="s">
        <v>9</v>
      </c>
      <c r="G6431" s="94" t="s">
        <v>13675</v>
      </c>
      <c r="H6431" s="32" t="s">
        <v>13825</v>
      </c>
    </row>
    <row r="6432" spans="1:8" ht="17.25" customHeight="1">
      <c r="A6432" s="68" t="s">
        <v>16881</v>
      </c>
      <c r="B6432" s="94" t="s">
        <v>24188</v>
      </c>
      <c r="C6432" s="94" t="s">
        <v>17224</v>
      </c>
      <c r="D6432" s="32" t="s">
        <v>9527</v>
      </c>
      <c r="E6432" s="107">
        <v>11</v>
      </c>
      <c r="F6432" s="27" t="s">
        <v>9</v>
      </c>
      <c r="G6432" s="94" t="s">
        <v>13675</v>
      </c>
      <c r="H6432" s="32" t="s">
        <v>13825</v>
      </c>
    </row>
    <row r="6433" spans="1:8" ht="17.25" customHeight="1">
      <c r="A6433" s="68" t="s">
        <v>16881</v>
      </c>
      <c r="B6433" s="94" t="s">
        <v>24188</v>
      </c>
      <c r="C6433" s="94" t="s">
        <v>17224</v>
      </c>
      <c r="D6433" s="32" t="s">
        <v>9528</v>
      </c>
      <c r="E6433" s="107">
        <v>12</v>
      </c>
      <c r="F6433" s="27" t="s">
        <v>9</v>
      </c>
      <c r="G6433" s="94" t="s">
        <v>13675</v>
      </c>
      <c r="H6433" s="32" t="s">
        <v>13825</v>
      </c>
    </row>
    <row r="6434" spans="1:8" ht="17.25" customHeight="1">
      <c r="A6434" s="68" t="s">
        <v>16881</v>
      </c>
      <c r="B6434" s="94" t="s">
        <v>24188</v>
      </c>
      <c r="C6434" s="94" t="s">
        <v>17224</v>
      </c>
      <c r="D6434" s="32" t="s">
        <v>9529</v>
      </c>
      <c r="E6434" s="107">
        <v>12</v>
      </c>
      <c r="F6434" s="27" t="s">
        <v>9</v>
      </c>
      <c r="G6434" s="94" t="s">
        <v>13675</v>
      </c>
      <c r="H6434" s="32" t="s">
        <v>13825</v>
      </c>
    </row>
    <row r="6435" spans="1:8" ht="17.25" customHeight="1">
      <c r="A6435" s="68" t="s">
        <v>16881</v>
      </c>
      <c r="B6435" s="94" t="s">
        <v>24188</v>
      </c>
      <c r="C6435" s="94" t="s">
        <v>17224</v>
      </c>
      <c r="D6435" s="32" t="s">
        <v>19731</v>
      </c>
      <c r="E6435" s="107">
        <v>12</v>
      </c>
      <c r="F6435" s="27" t="s">
        <v>9</v>
      </c>
      <c r="G6435" s="94" t="s">
        <v>13675</v>
      </c>
      <c r="H6435" s="32" t="s">
        <v>13825</v>
      </c>
    </row>
    <row r="6436" spans="1:8" ht="17.25" customHeight="1">
      <c r="A6436" s="68" t="s">
        <v>16881</v>
      </c>
      <c r="B6436" s="94" t="s">
        <v>24188</v>
      </c>
      <c r="C6436" s="94" t="s">
        <v>17224</v>
      </c>
      <c r="D6436" s="32" t="s">
        <v>9530</v>
      </c>
      <c r="E6436" s="107">
        <v>11</v>
      </c>
      <c r="F6436" s="27" t="s">
        <v>9</v>
      </c>
      <c r="G6436" s="94" t="s">
        <v>13675</v>
      </c>
      <c r="H6436" s="32" t="s">
        <v>13825</v>
      </c>
    </row>
    <row r="6437" spans="1:8" ht="17.25" customHeight="1">
      <c r="A6437" s="68" t="s">
        <v>16881</v>
      </c>
      <c r="B6437" s="94" t="s">
        <v>24188</v>
      </c>
      <c r="C6437" s="94" t="s">
        <v>17224</v>
      </c>
      <c r="D6437" s="32" t="s">
        <v>19732</v>
      </c>
      <c r="E6437" s="107">
        <v>12</v>
      </c>
      <c r="F6437" s="27" t="s">
        <v>9</v>
      </c>
      <c r="G6437" s="94" t="s">
        <v>13675</v>
      </c>
      <c r="H6437" s="32" t="s">
        <v>13825</v>
      </c>
    </row>
    <row r="6438" spans="1:8" ht="17.25" customHeight="1">
      <c r="A6438" s="68" t="s">
        <v>16881</v>
      </c>
      <c r="B6438" s="94" t="s">
        <v>24188</v>
      </c>
      <c r="C6438" s="94" t="s">
        <v>17224</v>
      </c>
      <c r="D6438" s="32" t="s">
        <v>9531</v>
      </c>
      <c r="E6438" s="107">
        <v>10</v>
      </c>
      <c r="F6438" s="27" t="s">
        <v>9</v>
      </c>
      <c r="G6438" s="94" t="s">
        <v>13675</v>
      </c>
      <c r="H6438" s="32" t="s">
        <v>13825</v>
      </c>
    </row>
    <row r="6439" spans="1:8" ht="17.25" customHeight="1">
      <c r="A6439" s="68" t="s">
        <v>16881</v>
      </c>
      <c r="B6439" s="94" t="s">
        <v>24188</v>
      </c>
      <c r="C6439" s="94" t="s">
        <v>17224</v>
      </c>
      <c r="D6439" s="32" t="s">
        <v>9532</v>
      </c>
      <c r="E6439" s="107">
        <v>12</v>
      </c>
      <c r="F6439" s="27" t="s">
        <v>9</v>
      </c>
      <c r="G6439" s="94" t="s">
        <v>13675</v>
      </c>
      <c r="H6439" s="32" t="s">
        <v>13825</v>
      </c>
    </row>
    <row r="6440" spans="1:8" ht="17.25" customHeight="1">
      <c r="A6440" s="68" t="s">
        <v>16881</v>
      </c>
      <c r="B6440" s="94" t="s">
        <v>24188</v>
      </c>
      <c r="C6440" s="94" t="s">
        <v>17224</v>
      </c>
      <c r="D6440" s="32" t="s">
        <v>9533</v>
      </c>
      <c r="E6440" s="107">
        <v>13</v>
      </c>
      <c r="F6440" s="27" t="s">
        <v>9</v>
      </c>
      <c r="G6440" s="94" t="s">
        <v>13675</v>
      </c>
      <c r="H6440" s="32" t="s">
        <v>13825</v>
      </c>
    </row>
    <row r="6441" spans="1:8" ht="17.25" customHeight="1">
      <c r="A6441" s="68" t="s">
        <v>16881</v>
      </c>
      <c r="B6441" s="94" t="s">
        <v>24188</v>
      </c>
      <c r="C6441" s="94" t="s">
        <v>17224</v>
      </c>
      <c r="D6441" s="32" t="s">
        <v>9534</v>
      </c>
      <c r="E6441" s="107">
        <v>11</v>
      </c>
      <c r="F6441" s="27" t="s">
        <v>9</v>
      </c>
      <c r="G6441" s="94" t="s">
        <v>13675</v>
      </c>
      <c r="H6441" s="32" t="s">
        <v>13825</v>
      </c>
    </row>
    <row r="6442" spans="1:8" ht="17.25" customHeight="1">
      <c r="A6442" s="68" t="s">
        <v>16881</v>
      </c>
      <c r="B6442" s="94" t="s">
        <v>24188</v>
      </c>
      <c r="C6442" s="94" t="s">
        <v>17224</v>
      </c>
      <c r="D6442" s="32" t="s">
        <v>19733</v>
      </c>
      <c r="E6442" s="107">
        <v>11</v>
      </c>
      <c r="F6442" s="27" t="s">
        <v>9</v>
      </c>
      <c r="G6442" s="94" t="s">
        <v>13675</v>
      </c>
      <c r="H6442" s="32" t="s">
        <v>13825</v>
      </c>
    </row>
    <row r="6443" spans="1:8" ht="17.25" customHeight="1">
      <c r="A6443" s="68" t="s">
        <v>16881</v>
      </c>
      <c r="B6443" s="94" t="s">
        <v>24188</v>
      </c>
      <c r="C6443" s="94" t="s">
        <v>17224</v>
      </c>
      <c r="D6443" s="32" t="s">
        <v>9535</v>
      </c>
      <c r="E6443" s="107">
        <v>11</v>
      </c>
      <c r="F6443" s="27" t="s">
        <v>9</v>
      </c>
      <c r="G6443" s="94" t="s">
        <v>13675</v>
      </c>
      <c r="H6443" s="32" t="s">
        <v>13825</v>
      </c>
    </row>
    <row r="6444" spans="1:8" ht="17.25" customHeight="1">
      <c r="A6444" s="68" t="s">
        <v>16881</v>
      </c>
      <c r="B6444" s="94" t="s">
        <v>24188</v>
      </c>
      <c r="C6444" s="94" t="s">
        <v>17225</v>
      </c>
      <c r="D6444" s="32" t="s">
        <v>19734</v>
      </c>
      <c r="E6444" s="107">
        <v>12</v>
      </c>
      <c r="F6444" s="27" t="s">
        <v>9</v>
      </c>
      <c r="G6444" s="94" t="s">
        <v>13675</v>
      </c>
      <c r="H6444" s="32" t="s">
        <v>13825</v>
      </c>
    </row>
    <row r="6445" spans="1:8" ht="17.25" customHeight="1">
      <c r="A6445" s="68" t="s">
        <v>16881</v>
      </c>
      <c r="B6445" s="94" t="s">
        <v>24188</v>
      </c>
      <c r="C6445" s="94" t="s">
        <v>17225</v>
      </c>
      <c r="D6445" s="32" t="s">
        <v>9536</v>
      </c>
      <c r="E6445" s="107">
        <v>11</v>
      </c>
      <c r="F6445" s="27" t="s">
        <v>9</v>
      </c>
      <c r="G6445" s="94" t="s">
        <v>13675</v>
      </c>
      <c r="H6445" s="32" t="s">
        <v>13825</v>
      </c>
    </row>
    <row r="6446" spans="1:8" ht="17.25" customHeight="1">
      <c r="A6446" s="68" t="s">
        <v>16881</v>
      </c>
      <c r="B6446" s="94" t="s">
        <v>24188</v>
      </c>
      <c r="C6446" s="94" t="s">
        <v>17225</v>
      </c>
      <c r="D6446" s="32" t="s">
        <v>19735</v>
      </c>
      <c r="E6446" s="107">
        <v>11</v>
      </c>
      <c r="F6446" s="27" t="s">
        <v>9</v>
      </c>
      <c r="G6446" s="94" t="s">
        <v>13675</v>
      </c>
      <c r="H6446" s="32" t="s">
        <v>13825</v>
      </c>
    </row>
    <row r="6447" spans="1:8" ht="17.25" customHeight="1">
      <c r="A6447" s="68" t="s">
        <v>16881</v>
      </c>
      <c r="B6447" s="94" t="s">
        <v>24188</v>
      </c>
      <c r="C6447" s="94" t="s">
        <v>17225</v>
      </c>
      <c r="D6447" s="32" t="s">
        <v>9537</v>
      </c>
      <c r="E6447" s="107">
        <v>13</v>
      </c>
      <c r="F6447" s="27" t="s">
        <v>9</v>
      </c>
      <c r="G6447" s="94" t="s">
        <v>13675</v>
      </c>
      <c r="H6447" s="32" t="s">
        <v>13825</v>
      </c>
    </row>
    <row r="6448" spans="1:8" ht="17.25" customHeight="1">
      <c r="A6448" s="68" t="s">
        <v>16881</v>
      </c>
      <c r="B6448" s="94" t="s">
        <v>24188</v>
      </c>
      <c r="C6448" s="94" t="s">
        <v>17225</v>
      </c>
      <c r="D6448" s="32" t="s">
        <v>9538</v>
      </c>
      <c r="E6448" s="107">
        <v>11</v>
      </c>
      <c r="F6448" s="27" t="s">
        <v>9</v>
      </c>
      <c r="G6448" s="94" t="s">
        <v>13675</v>
      </c>
      <c r="H6448" s="32" t="s">
        <v>13825</v>
      </c>
    </row>
    <row r="6449" spans="1:8" ht="17.25" customHeight="1">
      <c r="A6449" s="68" t="s">
        <v>16881</v>
      </c>
      <c r="B6449" s="94" t="s">
        <v>24188</v>
      </c>
      <c r="C6449" s="94" t="s">
        <v>17225</v>
      </c>
      <c r="D6449" s="32" t="s">
        <v>19736</v>
      </c>
      <c r="E6449" s="107">
        <v>12</v>
      </c>
      <c r="F6449" s="27" t="s">
        <v>9</v>
      </c>
      <c r="G6449" s="94" t="s">
        <v>13675</v>
      </c>
      <c r="H6449" s="32" t="s">
        <v>13825</v>
      </c>
    </row>
    <row r="6450" spans="1:8" ht="17.25" customHeight="1">
      <c r="A6450" s="68" t="s">
        <v>16881</v>
      </c>
      <c r="B6450" s="94" t="s">
        <v>24188</v>
      </c>
      <c r="C6450" s="94" t="s">
        <v>17225</v>
      </c>
      <c r="D6450" s="32" t="s">
        <v>9539</v>
      </c>
      <c r="E6450" s="107">
        <v>12</v>
      </c>
      <c r="F6450" s="27" t="s">
        <v>9</v>
      </c>
      <c r="G6450" s="94" t="s">
        <v>13675</v>
      </c>
      <c r="H6450" s="32" t="s">
        <v>13825</v>
      </c>
    </row>
    <row r="6451" spans="1:8" ht="17.25" customHeight="1">
      <c r="A6451" s="68" t="s">
        <v>16881</v>
      </c>
      <c r="B6451" s="94" t="s">
        <v>24188</v>
      </c>
      <c r="C6451" s="94" t="s">
        <v>17225</v>
      </c>
      <c r="D6451" s="32" t="s">
        <v>9540</v>
      </c>
      <c r="E6451" s="107">
        <v>13</v>
      </c>
      <c r="F6451" s="27" t="s">
        <v>9</v>
      </c>
      <c r="G6451" s="94" t="s">
        <v>13675</v>
      </c>
      <c r="H6451" s="32" t="s">
        <v>13825</v>
      </c>
    </row>
    <row r="6452" spans="1:8" ht="17.25" customHeight="1">
      <c r="A6452" s="68" t="s">
        <v>16881</v>
      </c>
      <c r="B6452" s="94" t="s">
        <v>24188</v>
      </c>
      <c r="C6452" s="94" t="s">
        <v>17225</v>
      </c>
      <c r="D6452" s="32" t="s">
        <v>9541</v>
      </c>
      <c r="E6452" s="107">
        <v>11</v>
      </c>
      <c r="F6452" s="27" t="s">
        <v>9</v>
      </c>
      <c r="G6452" s="94" t="s">
        <v>13675</v>
      </c>
      <c r="H6452" s="32" t="s">
        <v>13825</v>
      </c>
    </row>
    <row r="6453" spans="1:8" ht="17.25" customHeight="1">
      <c r="A6453" s="68" t="s">
        <v>16881</v>
      </c>
      <c r="B6453" s="94" t="s">
        <v>24188</v>
      </c>
      <c r="C6453" s="94" t="s">
        <v>17225</v>
      </c>
      <c r="D6453" s="32" t="s">
        <v>9542</v>
      </c>
      <c r="E6453" s="107">
        <v>11</v>
      </c>
      <c r="F6453" s="27" t="s">
        <v>9</v>
      </c>
      <c r="G6453" s="94" t="s">
        <v>13675</v>
      </c>
      <c r="H6453" s="32" t="s">
        <v>13825</v>
      </c>
    </row>
    <row r="6454" spans="1:8" ht="17.25" customHeight="1">
      <c r="A6454" s="68" t="s">
        <v>16881</v>
      </c>
      <c r="B6454" s="94" t="s">
        <v>24188</v>
      </c>
      <c r="C6454" s="94" t="s">
        <v>17225</v>
      </c>
      <c r="D6454" s="32" t="s">
        <v>9543</v>
      </c>
      <c r="E6454" s="107">
        <v>13</v>
      </c>
      <c r="F6454" s="27" t="s">
        <v>9</v>
      </c>
      <c r="G6454" s="94" t="s">
        <v>13675</v>
      </c>
      <c r="H6454" s="32" t="s">
        <v>13825</v>
      </c>
    </row>
    <row r="6455" spans="1:8" ht="17.25" customHeight="1">
      <c r="A6455" s="68" t="s">
        <v>16881</v>
      </c>
      <c r="B6455" s="94" t="s">
        <v>24188</v>
      </c>
      <c r="C6455" s="94" t="s">
        <v>17225</v>
      </c>
      <c r="D6455" s="32" t="s">
        <v>9544</v>
      </c>
      <c r="E6455" s="107">
        <v>11</v>
      </c>
      <c r="F6455" s="27" t="s">
        <v>9</v>
      </c>
      <c r="G6455" s="94" t="s">
        <v>13675</v>
      </c>
      <c r="H6455" s="32" t="s">
        <v>13825</v>
      </c>
    </row>
    <row r="6456" spans="1:8" ht="17.25" customHeight="1">
      <c r="A6456" s="68" t="s">
        <v>16881</v>
      </c>
      <c r="B6456" s="94" t="s">
        <v>24188</v>
      </c>
      <c r="C6456" s="94" t="s">
        <v>17225</v>
      </c>
      <c r="D6456" s="32" t="s">
        <v>9545</v>
      </c>
      <c r="E6456" s="107">
        <v>13</v>
      </c>
      <c r="F6456" s="27" t="s">
        <v>9</v>
      </c>
      <c r="G6456" s="94" t="s">
        <v>13675</v>
      </c>
      <c r="H6456" s="32" t="s">
        <v>13825</v>
      </c>
    </row>
    <row r="6457" spans="1:8" ht="17.25" customHeight="1">
      <c r="A6457" s="68" t="s">
        <v>16881</v>
      </c>
      <c r="B6457" s="94" t="s">
        <v>24188</v>
      </c>
      <c r="C6457" s="94" t="s">
        <v>17225</v>
      </c>
      <c r="D6457" s="32" t="s">
        <v>9546</v>
      </c>
      <c r="E6457" s="107">
        <v>13</v>
      </c>
      <c r="F6457" s="27" t="s">
        <v>9</v>
      </c>
      <c r="G6457" s="94" t="s">
        <v>13675</v>
      </c>
      <c r="H6457" s="32" t="s">
        <v>13825</v>
      </c>
    </row>
    <row r="6458" spans="1:8" ht="17.25" customHeight="1">
      <c r="A6458" s="68" t="s">
        <v>16881</v>
      </c>
      <c r="B6458" s="94" t="s">
        <v>24188</v>
      </c>
      <c r="C6458" s="94" t="s">
        <v>17225</v>
      </c>
      <c r="D6458" s="32" t="s">
        <v>9547</v>
      </c>
      <c r="E6458" s="107">
        <v>13</v>
      </c>
      <c r="F6458" s="27" t="s">
        <v>9</v>
      </c>
      <c r="G6458" s="94" t="s">
        <v>13675</v>
      </c>
      <c r="H6458" s="32" t="s">
        <v>13825</v>
      </c>
    </row>
    <row r="6459" spans="1:8" ht="17.25" customHeight="1">
      <c r="A6459" s="68" t="s">
        <v>16881</v>
      </c>
      <c r="B6459" s="94" t="s">
        <v>24188</v>
      </c>
      <c r="C6459" s="94" t="s">
        <v>17225</v>
      </c>
      <c r="D6459" s="32" t="s">
        <v>9548</v>
      </c>
      <c r="E6459" s="107">
        <v>13</v>
      </c>
      <c r="F6459" s="27" t="s">
        <v>9</v>
      </c>
      <c r="G6459" s="94" t="s">
        <v>13675</v>
      </c>
      <c r="H6459" s="32" t="s">
        <v>13825</v>
      </c>
    </row>
    <row r="6460" spans="1:8" ht="17.25" customHeight="1">
      <c r="A6460" s="68" t="s">
        <v>16881</v>
      </c>
      <c r="B6460" s="94" t="s">
        <v>24188</v>
      </c>
      <c r="C6460" s="94" t="s">
        <v>17225</v>
      </c>
      <c r="D6460" s="32" t="s">
        <v>9549</v>
      </c>
      <c r="E6460" s="107">
        <v>13</v>
      </c>
      <c r="F6460" s="27" t="s">
        <v>9</v>
      </c>
      <c r="G6460" s="94" t="s">
        <v>13675</v>
      </c>
      <c r="H6460" s="32" t="s">
        <v>13825</v>
      </c>
    </row>
    <row r="6461" spans="1:8" ht="17.25" customHeight="1">
      <c r="A6461" s="68" t="s">
        <v>16881</v>
      </c>
      <c r="B6461" s="94" t="s">
        <v>24188</v>
      </c>
      <c r="C6461" s="94" t="s">
        <v>17225</v>
      </c>
      <c r="D6461" s="32" t="s">
        <v>19737</v>
      </c>
      <c r="E6461" s="107">
        <v>13</v>
      </c>
      <c r="F6461" s="27" t="s">
        <v>9</v>
      </c>
      <c r="G6461" s="94" t="s">
        <v>13675</v>
      </c>
      <c r="H6461" s="32" t="s">
        <v>13825</v>
      </c>
    </row>
    <row r="6462" spans="1:8" ht="17.25" customHeight="1">
      <c r="A6462" s="68" t="s">
        <v>16881</v>
      </c>
      <c r="B6462" s="94" t="s">
        <v>24188</v>
      </c>
      <c r="C6462" s="94" t="s">
        <v>17225</v>
      </c>
      <c r="D6462" s="32" t="s">
        <v>9550</v>
      </c>
      <c r="E6462" s="107">
        <v>12</v>
      </c>
      <c r="F6462" s="27" t="s">
        <v>9</v>
      </c>
      <c r="G6462" s="94" t="s">
        <v>13675</v>
      </c>
      <c r="H6462" s="32" t="s">
        <v>13825</v>
      </c>
    </row>
    <row r="6463" spans="1:8" ht="17.25" customHeight="1">
      <c r="A6463" s="68" t="s">
        <v>16881</v>
      </c>
      <c r="B6463" s="94" t="s">
        <v>24188</v>
      </c>
      <c r="C6463" s="94" t="s">
        <v>17225</v>
      </c>
      <c r="D6463" s="32" t="s">
        <v>9551</v>
      </c>
      <c r="E6463" s="107">
        <v>12</v>
      </c>
      <c r="F6463" s="27" t="s">
        <v>9</v>
      </c>
      <c r="G6463" s="94" t="s">
        <v>13675</v>
      </c>
      <c r="H6463" s="32" t="s">
        <v>13825</v>
      </c>
    </row>
    <row r="6464" spans="1:8" ht="17.25" customHeight="1">
      <c r="A6464" s="68" t="s">
        <v>16881</v>
      </c>
      <c r="B6464" s="94" t="s">
        <v>24181</v>
      </c>
      <c r="C6464" s="94" t="s">
        <v>17226</v>
      </c>
      <c r="D6464" s="32" t="s">
        <v>9552</v>
      </c>
      <c r="E6464" s="107">
        <v>12</v>
      </c>
      <c r="F6464" s="27" t="s">
        <v>9</v>
      </c>
      <c r="G6464" s="94" t="s">
        <v>13675</v>
      </c>
      <c r="H6464" s="32" t="s">
        <v>13826</v>
      </c>
    </row>
    <row r="6465" spans="1:8" ht="17.25" customHeight="1">
      <c r="A6465" s="68" t="s">
        <v>16881</v>
      </c>
      <c r="B6465" s="94" t="s">
        <v>24181</v>
      </c>
      <c r="C6465" s="94" t="s">
        <v>17226</v>
      </c>
      <c r="D6465" s="32" t="s">
        <v>9553</v>
      </c>
      <c r="E6465" s="107">
        <v>11</v>
      </c>
      <c r="F6465" s="27" t="s">
        <v>9</v>
      </c>
      <c r="G6465" s="94" t="s">
        <v>13675</v>
      </c>
      <c r="H6465" s="32" t="s">
        <v>13826</v>
      </c>
    </row>
    <row r="6466" spans="1:8" ht="17.25" customHeight="1">
      <c r="A6466" s="68" t="s">
        <v>16881</v>
      </c>
      <c r="B6466" s="94" t="s">
        <v>24181</v>
      </c>
      <c r="C6466" s="94" t="s">
        <v>17226</v>
      </c>
      <c r="D6466" s="32" t="s">
        <v>9554</v>
      </c>
      <c r="E6466" s="107">
        <v>11</v>
      </c>
      <c r="F6466" s="27" t="s">
        <v>9</v>
      </c>
      <c r="G6466" s="94" t="s">
        <v>13675</v>
      </c>
      <c r="H6466" s="32" t="s">
        <v>13826</v>
      </c>
    </row>
    <row r="6467" spans="1:8" ht="17.25" customHeight="1">
      <c r="A6467" s="68" t="s">
        <v>16881</v>
      </c>
      <c r="B6467" s="94" t="s">
        <v>24181</v>
      </c>
      <c r="C6467" s="94" t="s">
        <v>17226</v>
      </c>
      <c r="D6467" s="32" t="s">
        <v>9555</v>
      </c>
      <c r="E6467" s="107">
        <v>13</v>
      </c>
      <c r="F6467" s="27" t="s">
        <v>9</v>
      </c>
      <c r="G6467" s="94" t="s">
        <v>13675</v>
      </c>
      <c r="H6467" s="32" t="s">
        <v>13826</v>
      </c>
    </row>
    <row r="6468" spans="1:8" ht="17.25" customHeight="1">
      <c r="A6468" s="68" t="s">
        <v>16881</v>
      </c>
      <c r="B6468" s="94" t="s">
        <v>24181</v>
      </c>
      <c r="C6468" s="94" t="s">
        <v>17226</v>
      </c>
      <c r="D6468" s="32" t="s">
        <v>9556</v>
      </c>
      <c r="E6468" s="107">
        <v>11</v>
      </c>
      <c r="F6468" s="27" t="s">
        <v>9</v>
      </c>
      <c r="G6468" s="94" t="s">
        <v>13675</v>
      </c>
      <c r="H6468" s="32" t="s">
        <v>13826</v>
      </c>
    </row>
    <row r="6469" spans="1:8" ht="17.25" customHeight="1">
      <c r="A6469" s="68" t="s">
        <v>16881</v>
      </c>
      <c r="B6469" s="94" t="s">
        <v>24181</v>
      </c>
      <c r="C6469" s="94" t="s">
        <v>17227</v>
      </c>
      <c r="D6469" s="32" t="s">
        <v>9557</v>
      </c>
      <c r="E6469" s="107">
        <v>11</v>
      </c>
      <c r="F6469" s="27" t="s">
        <v>9</v>
      </c>
      <c r="G6469" s="94" t="s">
        <v>13675</v>
      </c>
      <c r="H6469" s="32" t="s">
        <v>13827</v>
      </c>
    </row>
    <row r="6470" spans="1:8" ht="17.25" customHeight="1">
      <c r="A6470" s="68" t="s">
        <v>16881</v>
      </c>
      <c r="B6470" s="94" t="s">
        <v>24181</v>
      </c>
      <c r="C6470" s="94" t="s">
        <v>17227</v>
      </c>
      <c r="D6470" s="32" t="s">
        <v>9558</v>
      </c>
      <c r="E6470" s="107">
        <v>11</v>
      </c>
      <c r="F6470" s="27" t="s">
        <v>9</v>
      </c>
      <c r="G6470" s="94" t="s">
        <v>13675</v>
      </c>
      <c r="H6470" s="32" t="s">
        <v>13827</v>
      </c>
    </row>
    <row r="6471" spans="1:8" ht="17.25" customHeight="1">
      <c r="A6471" s="68" t="s">
        <v>16881</v>
      </c>
      <c r="B6471" s="94" t="s">
        <v>24181</v>
      </c>
      <c r="C6471" s="94" t="s">
        <v>17227</v>
      </c>
      <c r="D6471" s="32" t="s">
        <v>19738</v>
      </c>
      <c r="E6471" s="107">
        <v>12</v>
      </c>
      <c r="F6471" s="27" t="s">
        <v>9</v>
      </c>
      <c r="G6471" s="94" t="s">
        <v>13675</v>
      </c>
      <c r="H6471" s="32" t="s">
        <v>13827</v>
      </c>
    </row>
    <row r="6472" spans="1:8" ht="17.25" customHeight="1">
      <c r="A6472" s="68" t="s">
        <v>16881</v>
      </c>
      <c r="B6472" s="94" t="s">
        <v>24181</v>
      </c>
      <c r="C6472" s="94" t="s">
        <v>17227</v>
      </c>
      <c r="D6472" s="32" t="s">
        <v>9559</v>
      </c>
      <c r="E6472" s="107">
        <v>12</v>
      </c>
      <c r="F6472" s="27" t="s">
        <v>9</v>
      </c>
      <c r="G6472" s="94" t="s">
        <v>13675</v>
      </c>
      <c r="H6472" s="32" t="s">
        <v>13827</v>
      </c>
    </row>
    <row r="6473" spans="1:8" ht="17.25" customHeight="1">
      <c r="A6473" s="68" t="s">
        <v>16881</v>
      </c>
      <c r="B6473" s="94" t="s">
        <v>24181</v>
      </c>
      <c r="C6473" s="94" t="s">
        <v>17227</v>
      </c>
      <c r="D6473" s="32" t="s">
        <v>9560</v>
      </c>
      <c r="E6473" s="107">
        <v>12</v>
      </c>
      <c r="F6473" s="27" t="s">
        <v>9</v>
      </c>
      <c r="G6473" s="94" t="s">
        <v>13675</v>
      </c>
      <c r="H6473" s="32" t="s">
        <v>13827</v>
      </c>
    </row>
    <row r="6474" spans="1:8" ht="17.25" customHeight="1">
      <c r="A6474" s="68" t="s">
        <v>16881</v>
      </c>
      <c r="B6474" s="94" t="s">
        <v>24181</v>
      </c>
      <c r="C6474" s="94" t="s">
        <v>17228</v>
      </c>
      <c r="D6474" s="32" t="s">
        <v>9561</v>
      </c>
      <c r="E6474" s="107">
        <v>11</v>
      </c>
      <c r="F6474" s="27" t="s">
        <v>9</v>
      </c>
      <c r="G6474" s="94" t="s">
        <v>13675</v>
      </c>
      <c r="H6474" s="32" t="s">
        <v>13828</v>
      </c>
    </row>
    <row r="6475" spans="1:8" ht="17.25" customHeight="1">
      <c r="A6475" s="68" t="s">
        <v>16881</v>
      </c>
      <c r="B6475" s="94" t="s">
        <v>24181</v>
      </c>
      <c r="C6475" s="94" t="s">
        <v>17228</v>
      </c>
      <c r="D6475" s="32" t="s">
        <v>9562</v>
      </c>
      <c r="E6475" s="107">
        <v>13</v>
      </c>
      <c r="F6475" s="27" t="s">
        <v>9</v>
      </c>
      <c r="G6475" s="94" t="s">
        <v>13675</v>
      </c>
      <c r="H6475" s="32" t="s">
        <v>13828</v>
      </c>
    </row>
    <row r="6476" spans="1:8" ht="17.25" customHeight="1">
      <c r="A6476" s="68" t="s">
        <v>16881</v>
      </c>
      <c r="B6476" s="94" t="s">
        <v>24181</v>
      </c>
      <c r="C6476" s="94" t="s">
        <v>17228</v>
      </c>
      <c r="D6476" s="32" t="s">
        <v>9563</v>
      </c>
      <c r="E6476" s="107">
        <v>13</v>
      </c>
      <c r="F6476" s="27" t="s">
        <v>9</v>
      </c>
      <c r="G6476" s="94" t="s">
        <v>13675</v>
      </c>
      <c r="H6476" s="32" t="s">
        <v>13828</v>
      </c>
    </row>
    <row r="6477" spans="1:8" ht="17.25" customHeight="1">
      <c r="A6477" s="68" t="s">
        <v>16881</v>
      </c>
      <c r="B6477" s="94" t="s">
        <v>24181</v>
      </c>
      <c r="C6477" s="94" t="s">
        <v>17228</v>
      </c>
      <c r="D6477" s="32" t="s">
        <v>9564</v>
      </c>
      <c r="E6477" s="107">
        <v>12</v>
      </c>
      <c r="F6477" s="27" t="s">
        <v>9</v>
      </c>
      <c r="G6477" s="94" t="s">
        <v>13675</v>
      </c>
      <c r="H6477" s="32" t="s">
        <v>13828</v>
      </c>
    </row>
    <row r="6478" spans="1:8" ht="17.25" customHeight="1">
      <c r="A6478" s="68" t="s">
        <v>16881</v>
      </c>
      <c r="B6478" s="94" t="s">
        <v>24181</v>
      </c>
      <c r="C6478" s="94" t="s">
        <v>17228</v>
      </c>
      <c r="D6478" s="32" t="s">
        <v>9565</v>
      </c>
      <c r="E6478" s="107">
        <v>12</v>
      </c>
      <c r="F6478" s="27" t="s">
        <v>9</v>
      </c>
      <c r="G6478" s="94" t="s">
        <v>13675</v>
      </c>
      <c r="H6478" s="32" t="s">
        <v>13828</v>
      </c>
    </row>
    <row r="6479" spans="1:8" ht="17.25" customHeight="1">
      <c r="A6479" s="68" t="s">
        <v>16881</v>
      </c>
      <c r="B6479" s="94" t="s">
        <v>24181</v>
      </c>
      <c r="C6479" s="94" t="s">
        <v>17229</v>
      </c>
      <c r="D6479" s="32" t="s">
        <v>9566</v>
      </c>
      <c r="E6479" s="107">
        <v>12</v>
      </c>
      <c r="F6479" s="27" t="s">
        <v>9</v>
      </c>
      <c r="G6479" s="94" t="s">
        <v>13675</v>
      </c>
      <c r="H6479" s="32" t="s">
        <v>13829</v>
      </c>
    </row>
    <row r="6480" spans="1:8" ht="17.25" customHeight="1">
      <c r="A6480" s="68" t="s">
        <v>16881</v>
      </c>
      <c r="B6480" s="94" t="s">
        <v>24181</v>
      </c>
      <c r="C6480" s="94" t="s">
        <v>17229</v>
      </c>
      <c r="D6480" s="32" t="s">
        <v>9567</v>
      </c>
      <c r="E6480" s="107">
        <v>13</v>
      </c>
      <c r="F6480" s="27" t="s">
        <v>9</v>
      </c>
      <c r="G6480" s="94" t="s">
        <v>13675</v>
      </c>
      <c r="H6480" s="32" t="s">
        <v>13829</v>
      </c>
    </row>
    <row r="6481" spans="1:8" ht="17.25" customHeight="1">
      <c r="A6481" s="68" t="s">
        <v>16881</v>
      </c>
      <c r="B6481" s="94" t="s">
        <v>24181</v>
      </c>
      <c r="C6481" s="94" t="s">
        <v>17229</v>
      </c>
      <c r="D6481" s="32" t="s">
        <v>9568</v>
      </c>
      <c r="E6481" s="107">
        <v>12</v>
      </c>
      <c r="F6481" s="27" t="s">
        <v>9</v>
      </c>
      <c r="G6481" s="94" t="s">
        <v>13675</v>
      </c>
      <c r="H6481" s="32" t="s">
        <v>13829</v>
      </c>
    </row>
    <row r="6482" spans="1:8" ht="17.25" customHeight="1">
      <c r="A6482" s="68" t="s">
        <v>16881</v>
      </c>
      <c r="B6482" s="94" t="s">
        <v>24181</v>
      </c>
      <c r="C6482" s="94" t="s">
        <v>17229</v>
      </c>
      <c r="D6482" s="32" t="s">
        <v>9569</v>
      </c>
      <c r="E6482" s="107">
        <v>12</v>
      </c>
      <c r="F6482" s="27" t="s">
        <v>9</v>
      </c>
      <c r="G6482" s="94" t="s">
        <v>13675</v>
      </c>
      <c r="H6482" s="32" t="s">
        <v>13829</v>
      </c>
    </row>
    <row r="6483" spans="1:8" ht="17.25" customHeight="1">
      <c r="A6483" s="68" t="s">
        <v>16881</v>
      </c>
      <c r="B6483" s="94" t="s">
        <v>24181</v>
      </c>
      <c r="C6483" s="94" t="s">
        <v>17229</v>
      </c>
      <c r="D6483" s="32" t="s">
        <v>9570</v>
      </c>
      <c r="E6483" s="107">
        <v>12</v>
      </c>
      <c r="F6483" s="27" t="s">
        <v>9</v>
      </c>
      <c r="G6483" s="94" t="s">
        <v>13675</v>
      </c>
      <c r="H6483" s="32" t="s">
        <v>13829</v>
      </c>
    </row>
    <row r="6484" spans="1:8" ht="17.25" customHeight="1">
      <c r="A6484" s="68" t="s">
        <v>16881</v>
      </c>
      <c r="B6484" s="94" t="s">
        <v>24181</v>
      </c>
      <c r="C6484" s="94" t="s">
        <v>17230</v>
      </c>
      <c r="D6484" s="32" t="s">
        <v>9571</v>
      </c>
      <c r="E6484" s="107">
        <v>13</v>
      </c>
      <c r="F6484" s="27" t="s">
        <v>9</v>
      </c>
      <c r="G6484" s="94" t="s">
        <v>13675</v>
      </c>
      <c r="H6484" s="32" t="s">
        <v>13830</v>
      </c>
    </row>
    <row r="6485" spans="1:8" ht="17.25" customHeight="1">
      <c r="A6485" s="68" t="s">
        <v>16881</v>
      </c>
      <c r="B6485" s="94" t="s">
        <v>24181</v>
      </c>
      <c r="C6485" s="94" t="s">
        <v>17230</v>
      </c>
      <c r="D6485" s="32" t="s">
        <v>19739</v>
      </c>
      <c r="E6485" s="107">
        <v>11</v>
      </c>
      <c r="F6485" s="27" t="s">
        <v>9</v>
      </c>
      <c r="G6485" s="94" t="s">
        <v>13675</v>
      </c>
      <c r="H6485" s="32" t="s">
        <v>13830</v>
      </c>
    </row>
    <row r="6486" spans="1:8" ht="17.25" customHeight="1">
      <c r="A6486" s="68" t="s">
        <v>16881</v>
      </c>
      <c r="B6486" s="94" t="s">
        <v>24181</v>
      </c>
      <c r="C6486" s="94" t="s">
        <v>17230</v>
      </c>
      <c r="D6486" s="32" t="s">
        <v>9572</v>
      </c>
      <c r="E6486" s="107">
        <v>12</v>
      </c>
      <c r="F6486" s="27" t="s">
        <v>9</v>
      </c>
      <c r="G6486" s="94" t="s">
        <v>13675</v>
      </c>
      <c r="H6486" s="32" t="s">
        <v>13830</v>
      </c>
    </row>
    <row r="6487" spans="1:8" ht="17.25" customHeight="1">
      <c r="A6487" s="68" t="s">
        <v>16881</v>
      </c>
      <c r="B6487" s="94" t="s">
        <v>24181</v>
      </c>
      <c r="C6487" s="94" t="s">
        <v>17230</v>
      </c>
      <c r="D6487" s="32" t="s">
        <v>9573</v>
      </c>
      <c r="E6487" s="107">
        <v>14</v>
      </c>
      <c r="F6487" s="27" t="s">
        <v>9</v>
      </c>
      <c r="G6487" s="94" t="s">
        <v>13675</v>
      </c>
      <c r="H6487" s="32" t="s">
        <v>13830</v>
      </c>
    </row>
    <row r="6488" spans="1:8" ht="17.25" customHeight="1">
      <c r="A6488" s="68" t="s">
        <v>16881</v>
      </c>
      <c r="B6488" s="94" t="s">
        <v>24181</v>
      </c>
      <c r="C6488" s="94" t="s">
        <v>17230</v>
      </c>
      <c r="D6488" s="32" t="s">
        <v>9574</v>
      </c>
      <c r="E6488" s="107">
        <v>13</v>
      </c>
      <c r="F6488" s="27" t="s">
        <v>9</v>
      </c>
      <c r="G6488" s="94" t="s">
        <v>13675</v>
      </c>
      <c r="H6488" s="32" t="s">
        <v>13830</v>
      </c>
    </row>
    <row r="6489" spans="1:8" ht="17.25" customHeight="1">
      <c r="A6489" s="68" t="s">
        <v>16881</v>
      </c>
      <c r="B6489" s="94" t="s">
        <v>24181</v>
      </c>
      <c r="C6489" s="94" t="s">
        <v>17231</v>
      </c>
      <c r="D6489" s="32" t="s">
        <v>9575</v>
      </c>
      <c r="E6489" s="107">
        <v>9</v>
      </c>
      <c r="F6489" s="27" t="s">
        <v>9</v>
      </c>
      <c r="G6489" s="94" t="s">
        <v>13675</v>
      </c>
      <c r="H6489" s="32" t="s">
        <v>13831</v>
      </c>
    </row>
    <row r="6490" spans="1:8" ht="17.25" customHeight="1">
      <c r="A6490" s="68" t="s">
        <v>16881</v>
      </c>
      <c r="B6490" s="94" t="s">
        <v>24181</v>
      </c>
      <c r="C6490" s="94" t="s">
        <v>17231</v>
      </c>
      <c r="D6490" s="32" t="s">
        <v>19740</v>
      </c>
      <c r="E6490" s="107">
        <v>9</v>
      </c>
      <c r="F6490" s="27" t="s">
        <v>9</v>
      </c>
      <c r="G6490" s="94" t="s">
        <v>13675</v>
      </c>
      <c r="H6490" s="32" t="s">
        <v>13831</v>
      </c>
    </row>
    <row r="6491" spans="1:8" ht="17.25" customHeight="1">
      <c r="A6491" s="68" t="s">
        <v>16881</v>
      </c>
      <c r="B6491" s="94" t="s">
        <v>24181</v>
      </c>
      <c r="C6491" s="94" t="s">
        <v>17231</v>
      </c>
      <c r="D6491" s="32" t="s">
        <v>9576</v>
      </c>
      <c r="E6491" s="107">
        <v>10</v>
      </c>
      <c r="F6491" s="27" t="s">
        <v>9</v>
      </c>
      <c r="G6491" s="94" t="s">
        <v>13675</v>
      </c>
      <c r="H6491" s="32" t="s">
        <v>13831</v>
      </c>
    </row>
    <row r="6492" spans="1:8" ht="17.25" customHeight="1">
      <c r="A6492" s="68" t="s">
        <v>16881</v>
      </c>
      <c r="B6492" s="94" t="s">
        <v>24181</v>
      </c>
      <c r="C6492" s="94" t="s">
        <v>17231</v>
      </c>
      <c r="D6492" s="32" t="s">
        <v>9577</v>
      </c>
      <c r="E6492" s="107">
        <v>10</v>
      </c>
      <c r="F6492" s="27" t="s">
        <v>9</v>
      </c>
      <c r="G6492" s="94" t="s">
        <v>13675</v>
      </c>
      <c r="H6492" s="32" t="s">
        <v>13831</v>
      </c>
    </row>
    <row r="6493" spans="1:8" ht="17.25" customHeight="1">
      <c r="A6493" s="68" t="s">
        <v>16881</v>
      </c>
      <c r="B6493" s="94" t="s">
        <v>24181</v>
      </c>
      <c r="C6493" s="94" t="s">
        <v>17231</v>
      </c>
      <c r="D6493" s="32" t="s">
        <v>9578</v>
      </c>
      <c r="E6493" s="107">
        <v>9</v>
      </c>
      <c r="F6493" s="27" t="s">
        <v>9</v>
      </c>
      <c r="G6493" s="94" t="s">
        <v>13675</v>
      </c>
      <c r="H6493" s="32" t="s">
        <v>13831</v>
      </c>
    </row>
    <row r="6494" spans="1:8" ht="17.25" customHeight="1">
      <c r="A6494" s="68" t="s">
        <v>16881</v>
      </c>
      <c r="B6494" s="94" t="s">
        <v>24181</v>
      </c>
      <c r="C6494" s="94" t="s">
        <v>17232</v>
      </c>
      <c r="D6494" s="32" t="s">
        <v>9579</v>
      </c>
      <c r="E6494" s="107">
        <v>10</v>
      </c>
      <c r="F6494" s="27" t="s">
        <v>9</v>
      </c>
      <c r="G6494" s="94" t="s">
        <v>13675</v>
      </c>
      <c r="H6494" s="32" t="s">
        <v>13832</v>
      </c>
    </row>
    <row r="6495" spans="1:8" ht="17.25" customHeight="1">
      <c r="A6495" s="68" t="s">
        <v>16881</v>
      </c>
      <c r="B6495" s="94" t="s">
        <v>24181</v>
      </c>
      <c r="C6495" s="94" t="s">
        <v>17232</v>
      </c>
      <c r="D6495" s="32" t="s">
        <v>9580</v>
      </c>
      <c r="E6495" s="107">
        <v>10</v>
      </c>
      <c r="F6495" s="27" t="s">
        <v>9</v>
      </c>
      <c r="G6495" s="94" t="s">
        <v>13675</v>
      </c>
      <c r="H6495" s="32" t="s">
        <v>13832</v>
      </c>
    </row>
    <row r="6496" spans="1:8" ht="17.25" customHeight="1">
      <c r="A6496" s="68" t="s">
        <v>16881</v>
      </c>
      <c r="B6496" s="94" t="s">
        <v>24181</v>
      </c>
      <c r="C6496" s="94" t="s">
        <v>17232</v>
      </c>
      <c r="D6496" s="32" t="s">
        <v>9581</v>
      </c>
      <c r="E6496" s="107">
        <v>9</v>
      </c>
      <c r="F6496" s="27" t="s">
        <v>9</v>
      </c>
      <c r="G6496" s="94" t="s">
        <v>13675</v>
      </c>
      <c r="H6496" s="32" t="s">
        <v>13832</v>
      </c>
    </row>
    <row r="6497" spans="1:8" ht="17.25" customHeight="1">
      <c r="A6497" s="68" t="s">
        <v>16881</v>
      </c>
      <c r="B6497" s="94" t="s">
        <v>24181</v>
      </c>
      <c r="C6497" s="94" t="s">
        <v>17232</v>
      </c>
      <c r="D6497" s="32" t="s">
        <v>9582</v>
      </c>
      <c r="E6497" s="107">
        <v>11</v>
      </c>
      <c r="F6497" s="27" t="s">
        <v>9</v>
      </c>
      <c r="G6497" s="94" t="s">
        <v>13675</v>
      </c>
      <c r="H6497" s="32" t="s">
        <v>13832</v>
      </c>
    </row>
    <row r="6498" spans="1:8" ht="17.25" customHeight="1">
      <c r="A6498" s="68" t="s">
        <v>16881</v>
      </c>
      <c r="B6498" s="94" t="s">
        <v>24181</v>
      </c>
      <c r="C6498" s="94" t="s">
        <v>17232</v>
      </c>
      <c r="D6498" s="32" t="s">
        <v>9583</v>
      </c>
      <c r="E6498" s="107">
        <v>9</v>
      </c>
      <c r="F6498" s="27" t="s">
        <v>9</v>
      </c>
      <c r="G6498" s="94" t="s">
        <v>13675</v>
      </c>
      <c r="H6498" s="32" t="s">
        <v>13832</v>
      </c>
    </row>
    <row r="6499" spans="1:8" ht="17.25" customHeight="1">
      <c r="A6499" s="68" t="s">
        <v>16881</v>
      </c>
      <c r="B6499" s="94" t="s">
        <v>24181</v>
      </c>
      <c r="C6499" s="94" t="s">
        <v>17233</v>
      </c>
      <c r="D6499" s="32" t="s">
        <v>9584</v>
      </c>
      <c r="E6499" s="107">
        <v>8</v>
      </c>
      <c r="F6499" s="27" t="s">
        <v>9</v>
      </c>
      <c r="G6499" s="94" t="s">
        <v>13675</v>
      </c>
      <c r="H6499" s="32" t="s">
        <v>13833</v>
      </c>
    </row>
    <row r="6500" spans="1:8" ht="17.25" customHeight="1">
      <c r="A6500" s="68" t="s">
        <v>16881</v>
      </c>
      <c r="B6500" s="94" t="s">
        <v>24181</v>
      </c>
      <c r="C6500" s="94" t="s">
        <v>17233</v>
      </c>
      <c r="D6500" s="32" t="s">
        <v>9585</v>
      </c>
      <c r="E6500" s="107">
        <v>9</v>
      </c>
      <c r="F6500" s="27" t="s">
        <v>9</v>
      </c>
      <c r="G6500" s="94" t="s">
        <v>13675</v>
      </c>
      <c r="H6500" s="32" t="s">
        <v>13833</v>
      </c>
    </row>
    <row r="6501" spans="1:8" ht="17.25" customHeight="1">
      <c r="A6501" s="68" t="s">
        <v>16881</v>
      </c>
      <c r="B6501" s="94" t="s">
        <v>24181</v>
      </c>
      <c r="C6501" s="94" t="s">
        <v>17233</v>
      </c>
      <c r="D6501" s="32" t="s">
        <v>9586</v>
      </c>
      <c r="E6501" s="107">
        <v>11</v>
      </c>
      <c r="F6501" s="27" t="s">
        <v>9</v>
      </c>
      <c r="G6501" s="94" t="s">
        <v>13675</v>
      </c>
      <c r="H6501" s="32" t="s">
        <v>13833</v>
      </c>
    </row>
    <row r="6502" spans="1:8" ht="17.25" customHeight="1">
      <c r="A6502" s="68" t="s">
        <v>16881</v>
      </c>
      <c r="B6502" s="94" t="s">
        <v>24181</v>
      </c>
      <c r="C6502" s="94" t="s">
        <v>17233</v>
      </c>
      <c r="D6502" s="32" t="s">
        <v>9587</v>
      </c>
      <c r="E6502" s="107">
        <v>9</v>
      </c>
      <c r="F6502" s="27" t="s">
        <v>9</v>
      </c>
      <c r="G6502" s="94" t="s">
        <v>13675</v>
      </c>
      <c r="H6502" s="32" t="s">
        <v>13833</v>
      </c>
    </row>
    <row r="6503" spans="1:8" ht="17.25" customHeight="1">
      <c r="A6503" s="68" t="s">
        <v>16881</v>
      </c>
      <c r="B6503" s="94" t="s">
        <v>24181</v>
      </c>
      <c r="C6503" s="94" t="s">
        <v>17233</v>
      </c>
      <c r="D6503" s="32" t="s">
        <v>9588</v>
      </c>
      <c r="E6503" s="107">
        <v>9</v>
      </c>
      <c r="F6503" s="27" t="s">
        <v>9</v>
      </c>
      <c r="G6503" s="94" t="s">
        <v>13675</v>
      </c>
      <c r="H6503" s="32" t="s">
        <v>13833</v>
      </c>
    </row>
    <row r="6504" spans="1:8" ht="17.25" customHeight="1">
      <c r="A6504" s="68" t="s">
        <v>16881</v>
      </c>
      <c r="B6504" s="94" t="s">
        <v>24181</v>
      </c>
      <c r="C6504" s="94" t="s">
        <v>17234</v>
      </c>
      <c r="D6504" s="32" t="s">
        <v>9589</v>
      </c>
      <c r="E6504" s="107">
        <v>9</v>
      </c>
      <c r="F6504" s="27" t="s">
        <v>9</v>
      </c>
      <c r="G6504" s="94" t="s">
        <v>13675</v>
      </c>
      <c r="H6504" s="32" t="s">
        <v>13834</v>
      </c>
    </row>
    <row r="6505" spans="1:8" ht="17.25" customHeight="1">
      <c r="A6505" s="68" t="s">
        <v>16881</v>
      </c>
      <c r="B6505" s="94" t="s">
        <v>24181</v>
      </c>
      <c r="C6505" s="94" t="s">
        <v>17234</v>
      </c>
      <c r="D6505" s="32" t="s">
        <v>9590</v>
      </c>
      <c r="E6505" s="107">
        <v>9</v>
      </c>
      <c r="F6505" s="27" t="s">
        <v>9</v>
      </c>
      <c r="G6505" s="94" t="s">
        <v>13675</v>
      </c>
      <c r="H6505" s="32" t="s">
        <v>13834</v>
      </c>
    </row>
    <row r="6506" spans="1:8" ht="17.25" customHeight="1">
      <c r="A6506" s="68" t="s">
        <v>16881</v>
      </c>
      <c r="B6506" s="94" t="s">
        <v>24181</v>
      </c>
      <c r="C6506" s="94" t="s">
        <v>17234</v>
      </c>
      <c r="D6506" s="32" t="s">
        <v>9591</v>
      </c>
      <c r="E6506" s="107">
        <v>9</v>
      </c>
      <c r="F6506" s="27" t="s">
        <v>9</v>
      </c>
      <c r="G6506" s="94" t="s">
        <v>13675</v>
      </c>
      <c r="H6506" s="32" t="s">
        <v>13834</v>
      </c>
    </row>
    <row r="6507" spans="1:8" ht="17.25" customHeight="1">
      <c r="A6507" s="68" t="s">
        <v>16881</v>
      </c>
      <c r="B6507" s="94" t="s">
        <v>24181</v>
      </c>
      <c r="C6507" s="94" t="s">
        <v>17234</v>
      </c>
      <c r="D6507" s="32" t="s">
        <v>9592</v>
      </c>
      <c r="E6507" s="107">
        <v>10</v>
      </c>
      <c r="F6507" s="27" t="s">
        <v>9</v>
      </c>
      <c r="G6507" s="94" t="s">
        <v>13675</v>
      </c>
      <c r="H6507" s="32" t="s">
        <v>13834</v>
      </c>
    </row>
    <row r="6508" spans="1:8" ht="17.25" customHeight="1">
      <c r="A6508" s="68" t="s">
        <v>16881</v>
      </c>
      <c r="B6508" s="94" t="s">
        <v>24181</v>
      </c>
      <c r="C6508" s="94" t="s">
        <v>17234</v>
      </c>
      <c r="D6508" s="32" t="s">
        <v>9593</v>
      </c>
      <c r="E6508" s="107">
        <v>10</v>
      </c>
      <c r="F6508" s="27" t="s">
        <v>9</v>
      </c>
      <c r="G6508" s="94" t="s">
        <v>13675</v>
      </c>
      <c r="H6508" s="32" t="s">
        <v>13834</v>
      </c>
    </row>
    <row r="6509" spans="1:8" ht="17.25" customHeight="1">
      <c r="A6509" s="68" t="s">
        <v>16881</v>
      </c>
      <c r="B6509" s="94" t="s">
        <v>24181</v>
      </c>
      <c r="C6509" s="94" t="s">
        <v>17234</v>
      </c>
      <c r="D6509" s="32" t="s">
        <v>9594</v>
      </c>
      <c r="E6509" s="107">
        <v>10</v>
      </c>
      <c r="F6509" s="27" t="s">
        <v>9</v>
      </c>
      <c r="G6509" s="94" t="s">
        <v>13675</v>
      </c>
      <c r="H6509" s="32" t="s">
        <v>13834</v>
      </c>
    </row>
    <row r="6510" spans="1:8" ht="17.25" customHeight="1">
      <c r="A6510" s="68" t="s">
        <v>16881</v>
      </c>
      <c r="B6510" s="94" t="s">
        <v>24190</v>
      </c>
      <c r="C6510" s="94" t="s">
        <v>17235</v>
      </c>
      <c r="D6510" s="32" t="s">
        <v>19741</v>
      </c>
      <c r="E6510" s="107">
        <v>31</v>
      </c>
      <c r="F6510" s="27" t="s">
        <v>9</v>
      </c>
      <c r="G6510" s="94" t="s">
        <v>13675</v>
      </c>
      <c r="H6510" s="32" t="s">
        <v>13835</v>
      </c>
    </row>
    <row r="6511" spans="1:8" ht="17.25" customHeight="1">
      <c r="A6511" s="68" t="s">
        <v>16881</v>
      </c>
      <c r="B6511" s="94" t="s">
        <v>24190</v>
      </c>
      <c r="C6511" s="94" t="s">
        <v>17235</v>
      </c>
      <c r="D6511" s="32" t="s">
        <v>19742</v>
      </c>
      <c r="E6511" s="107">
        <v>26</v>
      </c>
      <c r="F6511" s="27" t="s">
        <v>9</v>
      </c>
      <c r="G6511" s="94" t="s">
        <v>13675</v>
      </c>
      <c r="H6511" s="32" t="s">
        <v>13835</v>
      </c>
    </row>
    <row r="6512" spans="1:8" ht="17.25" customHeight="1">
      <c r="A6512" s="68" t="s">
        <v>16881</v>
      </c>
      <c r="B6512" s="94" t="s">
        <v>24190</v>
      </c>
      <c r="C6512" s="94" t="s">
        <v>17235</v>
      </c>
      <c r="D6512" s="32" t="s">
        <v>19743</v>
      </c>
      <c r="E6512" s="107">
        <v>29</v>
      </c>
      <c r="F6512" s="27" t="s">
        <v>9</v>
      </c>
      <c r="G6512" s="94" t="s">
        <v>13675</v>
      </c>
      <c r="H6512" s="32" t="s">
        <v>13835</v>
      </c>
    </row>
    <row r="6513" spans="1:8" ht="17.25" customHeight="1">
      <c r="A6513" s="68" t="s">
        <v>16881</v>
      </c>
      <c r="B6513" s="94" t="s">
        <v>24190</v>
      </c>
      <c r="C6513" s="94" t="s">
        <v>17235</v>
      </c>
      <c r="D6513" s="32" t="s">
        <v>19744</v>
      </c>
      <c r="E6513" s="107">
        <v>29</v>
      </c>
      <c r="F6513" s="27" t="s">
        <v>9</v>
      </c>
      <c r="G6513" s="94" t="s">
        <v>13675</v>
      </c>
      <c r="H6513" s="32" t="s">
        <v>13835</v>
      </c>
    </row>
    <row r="6514" spans="1:8" ht="17.25" customHeight="1">
      <c r="A6514" s="68" t="s">
        <v>16881</v>
      </c>
      <c r="B6514" s="94" t="s">
        <v>24190</v>
      </c>
      <c r="C6514" s="94" t="s">
        <v>17235</v>
      </c>
      <c r="D6514" s="32" t="s">
        <v>19745</v>
      </c>
      <c r="E6514" s="107">
        <v>27</v>
      </c>
      <c r="F6514" s="27" t="s">
        <v>9</v>
      </c>
      <c r="G6514" s="94" t="s">
        <v>13675</v>
      </c>
      <c r="H6514" s="32" t="s">
        <v>13835</v>
      </c>
    </row>
    <row r="6515" spans="1:8" ht="17.25" customHeight="1">
      <c r="A6515" s="68" t="s">
        <v>16881</v>
      </c>
      <c r="B6515" s="94" t="s">
        <v>24190</v>
      </c>
      <c r="C6515" s="94" t="s">
        <v>17235</v>
      </c>
      <c r="D6515" s="32" t="s">
        <v>19746</v>
      </c>
      <c r="E6515" s="107">
        <v>28</v>
      </c>
      <c r="F6515" s="27" t="s">
        <v>9</v>
      </c>
      <c r="G6515" s="94" t="s">
        <v>13675</v>
      </c>
      <c r="H6515" s="32" t="s">
        <v>13835</v>
      </c>
    </row>
    <row r="6516" spans="1:8" ht="17.25" customHeight="1">
      <c r="A6516" s="68" t="s">
        <v>16881</v>
      </c>
      <c r="B6516" s="94" t="s">
        <v>24190</v>
      </c>
      <c r="C6516" s="94" t="s">
        <v>17235</v>
      </c>
      <c r="D6516" s="32" t="s">
        <v>19747</v>
      </c>
      <c r="E6516" s="107">
        <v>31</v>
      </c>
      <c r="F6516" s="27" t="s">
        <v>9</v>
      </c>
      <c r="G6516" s="94" t="s">
        <v>13675</v>
      </c>
      <c r="H6516" s="32" t="s">
        <v>13835</v>
      </c>
    </row>
    <row r="6517" spans="1:8" ht="17.25" customHeight="1">
      <c r="A6517" s="68" t="s">
        <v>16881</v>
      </c>
      <c r="B6517" s="94" t="s">
        <v>24190</v>
      </c>
      <c r="C6517" s="94" t="s">
        <v>17235</v>
      </c>
      <c r="D6517" s="32" t="s">
        <v>19748</v>
      </c>
      <c r="E6517" s="107">
        <v>27</v>
      </c>
      <c r="F6517" s="27" t="s">
        <v>9</v>
      </c>
      <c r="G6517" s="94" t="s">
        <v>13675</v>
      </c>
      <c r="H6517" s="32" t="s">
        <v>13835</v>
      </c>
    </row>
    <row r="6518" spans="1:8" ht="17.25" customHeight="1">
      <c r="A6518" s="68" t="s">
        <v>16881</v>
      </c>
      <c r="B6518" s="94" t="s">
        <v>24190</v>
      </c>
      <c r="C6518" s="94" t="s">
        <v>17236</v>
      </c>
      <c r="D6518" s="32" t="s">
        <v>19749</v>
      </c>
      <c r="E6518" s="107">
        <v>27</v>
      </c>
      <c r="F6518" s="27" t="s">
        <v>9</v>
      </c>
      <c r="G6518" s="94" t="s">
        <v>13675</v>
      </c>
      <c r="H6518" s="32" t="s">
        <v>13835</v>
      </c>
    </row>
    <row r="6519" spans="1:8" ht="17.25" customHeight="1">
      <c r="A6519" s="68" t="s">
        <v>16881</v>
      </c>
      <c r="B6519" s="94" t="s">
        <v>24190</v>
      </c>
      <c r="C6519" s="94" t="s">
        <v>17236</v>
      </c>
      <c r="D6519" s="32" t="s">
        <v>19750</v>
      </c>
      <c r="E6519" s="107">
        <v>31</v>
      </c>
      <c r="F6519" s="27" t="s">
        <v>9</v>
      </c>
      <c r="G6519" s="94" t="s">
        <v>13675</v>
      </c>
      <c r="H6519" s="32" t="s">
        <v>13835</v>
      </c>
    </row>
    <row r="6520" spans="1:8" ht="17.25" customHeight="1">
      <c r="A6520" s="68" t="s">
        <v>16881</v>
      </c>
      <c r="B6520" s="94" t="s">
        <v>24190</v>
      </c>
      <c r="C6520" s="94" t="s">
        <v>17236</v>
      </c>
      <c r="D6520" s="32" t="s">
        <v>19751</v>
      </c>
      <c r="E6520" s="107">
        <v>25</v>
      </c>
      <c r="F6520" s="27" t="s">
        <v>9</v>
      </c>
      <c r="G6520" s="94" t="s">
        <v>13675</v>
      </c>
      <c r="H6520" s="32" t="s">
        <v>13835</v>
      </c>
    </row>
    <row r="6521" spans="1:8" ht="17.25" customHeight="1">
      <c r="A6521" s="68" t="s">
        <v>16881</v>
      </c>
      <c r="B6521" s="94" t="s">
        <v>24190</v>
      </c>
      <c r="C6521" s="94" t="s">
        <v>17236</v>
      </c>
      <c r="D6521" s="32" t="s">
        <v>19752</v>
      </c>
      <c r="E6521" s="107">
        <v>34</v>
      </c>
      <c r="F6521" s="27" t="s">
        <v>9</v>
      </c>
      <c r="G6521" s="94" t="s">
        <v>13675</v>
      </c>
      <c r="H6521" s="32" t="s">
        <v>13835</v>
      </c>
    </row>
    <row r="6522" spans="1:8" ht="17.25" customHeight="1">
      <c r="A6522" s="68" t="s">
        <v>16881</v>
      </c>
      <c r="B6522" s="94" t="s">
        <v>24190</v>
      </c>
      <c r="C6522" s="94" t="s">
        <v>17236</v>
      </c>
      <c r="D6522" s="32" t="s">
        <v>19753</v>
      </c>
      <c r="E6522" s="107">
        <v>41</v>
      </c>
      <c r="F6522" s="27" t="s">
        <v>9</v>
      </c>
      <c r="G6522" s="94" t="s">
        <v>13675</v>
      </c>
      <c r="H6522" s="32" t="s">
        <v>13835</v>
      </c>
    </row>
    <row r="6523" spans="1:8" ht="17.25" customHeight="1">
      <c r="A6523" s="68" t="s">
        <v>16881</v>
      </c>
      <c r="B6523" s="94" t="s">
        <v>24190</v>
      </c>
      <c r="C6523" s="94" t="s">
        <v>17236</v>
      </c>
      <c r="D6523" s="32" t="s">
        <v>19754</v>
      </c>
      <c r="E6523" s="107">
        <v>39</v>
      </c>
      <c r="F6523" s="27" t="s">
        <v>9</v>
      </c>
      <c r="G6523" s="94" t="s">
        <v>13675</v>
      </c>
      <c r="H6523" s="32" t="s">
        <v>13835</v>
      </c>
    </row>
    <row r="6524" spans="1:8" ht="17.25" customHeight="1">
      <c r="A6524" s="68" t="s">
        <v>16881</v>
      </c>
      <c r="B6524" s="94" t="s">
        <v>24181</v>
      </c>
      <c r="C6524" s="94" t="s">
        <v>17237</v>
      </c>
      <c r="D6524" s="32" t="s">
        <v>9595</v>
      </c>
      <c r="E6524" s="107">
        <v>7</v>
      </c>
      <c r="F6524" s="27" t="s">
        <v>9</v>
      </c>
      <c r="G6524" s="94" t="s">
        <v>13675</v>
      </c>
      <c r="H6524" s="32" t="s">
        <v>13836</v>
      </c>
    </row>
    <row r="6525" spans="1:8" ht="17.25" customHeight="1">
      <c r="A6525" s="68" t="s">
        <v>16881</v>
      </c>
      <c r="B6525" s="94" t="s">
        <v>24181</v>
      </c>
      <c r="C6525" s="94" t="s">
        <v>17237</v>
      </c>
      <c r="D6525" s="32" t="s">
        <v>19755</v>
      </c>
      <c r="E6525" s="107">
        <v>11</v>
      </c>
      <c r="F6525" s="27" t="s">
        <v>9</v>
      </c>
      <c r="G6525" s="94" t="s">
        <v>13675</v>
      </c>
      <c r="H6525" s="32" t="s">
        <v>13836</v>
      </c>
    </row>
    <row r="6526" spans="1:8" ht="17.25" customHeight="1">
      <c r="A6526" s="68" t="s">
        <v>16881</v>
      </c>
      <c r="B6526" s="94" t="s">
        <v>24181</v>
      </c>
      <c r="C6526" s="94" t="s">
        <v>17237</v>
      </c>
      <c r="D6526" s="32" t="s">
        <v>9596</v>
      </c>
      <c r="E6526" s="107">
        <v>10</v>
      </c>
      <c r="F6526" s="27" t="s">
        <v>9</v>
      </c>
      <c r="G6526" s="94" t="s">
        <v>13675</v>
      </c>
      <c r="H6526" s="32" t="s">
        <v>13836</v>
      </c>
    </row>
    <row r="6527" spans="1:8" ht="17.25" customHeight="1">
      <c r="A6527" s="68" t="s">
        <v>16881</v>
      </c>
      <c r="B6527" s="94" t="s">
        <v>24181</v>
      </c>
      <c r="C6527" s="94" t="s">
        <v>17237</v>
      </c>
      <c r="D6527" s="32" t="s">
        <v>19756</v>
      </c>
      <c r="E6527" s="107">
        <v>10</v>
      </c>
      <c r="F6527" s="27" t="s">
        <v>9</v>
      </c>
      <c r="G6527" s="94" t="s">
        <v>13675</v>
      </c>
      <c r="H6527" s="32" t="s">
        <v>13836</v>
      </c>
    </row>
    <row r="6528" spans="1:8" ht="17.25" customHeight="1">
      <c r="A6528" s="68" t="s">
        <v>16881</v>
      </c>
      <c r="B6528" s="94" t="s">
        <v>24181</v>
      </c>
      <c r="C6528" s="94" t="s">
        <v>17237</v>
      </c>
      <c r="D6528" s="32" t="s">
        <v>9597</v>
      </c>
      <c r="E6528" s="107">
        <v>10</v>
      </c>
      <c r="F6528" s="27" t="s">
        <v>9</v>
      </c>
      <c r="G6528" s="94" t="s">
        <v>13675</v>
      </c>
      <c r="H6528" s="32" t="s">
        <v>13836</v>
      </c>
    </row>
    <row r="6529" spans="1:8" ht="17.25" customHeight="1">
      <c r="A6529" s="68" t="s">
        <v>16881</v>
      </c>
      <c r="B6529" s="94" t="s">
        <v>24181</v>
      </c>
      <c r="C6529" s="94" t="s">
        <v>17237</v>
      </c>
      <c r="D6529" s="32" t="s">
        <v>9598</v>
      </c>
      <c r="E6529" s="107">
        <v>10</v>
      </c>
      <c r="F6529" s="27" t="s">
        <v>9</v>
      </c>
      <c r="G6529" s="94" t="s">
        <v>13675</v>
      </c>
      <c r="H6529" s="32" t="s">
        <v>13836</v>
      </c>
    </row>
    <row r="6530" spans="1:8" ht="17.25" customHeight="1">
      <c r="A6530" s="68" t="s">
        <v>16881</v>
      </c>
      <c r="B6530" s="94" t="s">
        <v>24181</v>
      </c>
      <c r="C6530" s="94" t="s">
        <v>17237</v>
      </c>
      <c r="D6530" s="32" t="s">
        <v>9599</v>
      </c>
      <c r="E6530" s="107">
        <v>10</v>
      </c>
      <c r="F6530" s="27" t="s">
        <v>9</v>
      </c>
      <c r="G6530" s="94" t="s">
        <v>13675</v>
      </c>
      <c r="H6530" s="32" t="s">
        <v>13836</v>
      </c>
    </row>
    <row r="6531" spans="1:8" ht="17.25" customHeight="1">
      <c r="A6531" s="68" t="s">
        <v>16881</v>
      </c>
      <c r="B6531" s="94" t="s">
        <v>24181</v>
      </c>
      <c r="C6531" s="94" t="s">
        <v>17237</v>
      </c>
      <c r="D6531" s="32" t="s">
        <v>9600</v>
      </c>
      <c r="E6531" s="107">
        <v>10</v>
      </c>
      <c r="F6531" s="27" t="s">
        <v>9</v>
      </c>
      <c r="G6531" s="94" t="s">
        <v>13675</v>
      </c>
      <c r="H6531" s="32" t="s">
        <v>13836</v>
      </c>
    </row>
    <row r="6532" spans="1:8" ht="17.25" customHeight="1">
      <c r="A6532" s="68" t="s">
        <v>16881</v>
      </c>
      <c r="B6532" s="94" t="s">
        <v>24181</v>
      </c>
      <c r="C6532" s="94" t="s">
        <v>17237</v>
      </c>
      <c r="D6532" s="32" t="s">
        <v>9601</v>
      </c>
      <c r="E6532" s="107">
        <v>10</v>
      </c>
      <c r="F6532" s="27" t="s">
        <v>9</v>
      </c>
      <c r="G6532" s="94" t="s">
        <v>13675</v>
      </c>
      <c r="H6532" s="32" t="s">
        <v>13836</v>
      </c>
    </row>
    <row r="6533" spans="1:8" ht="17.25" customHeight="1">
      <c r="A6533" s="68" t="s">
        <v>16881</v>
      </c>
      <c r="B6533" s="94" t="s">
        <v>24181</v>
      </c>
      <c r="C6533" s="94" t="s">
        <v>17237</v>
      </c>
      <c r="D6533" s="32" t="s">
        <v>9602</v>
      </c>
      <c r="E6533" s="107">
        <v>9</v>
      </c>
      <c r="F6533" s="27" t="s">
        <v>9</v>
      </c>
      <c r="G6533" s="94" t="s">
        <v>13675</v>
      </c>
      <c r="H6533" s="32" t="s">
        <v>13836</v>
      </c>
    </row>
    <row r="6534" spans="1:8" ht="17.25" customHeight="1">
      <c r="A6534" s="68" t="s">
        <v>16881</v>
      </c>
      <c r="B6534" s="94" t="s">
        <v>24181</v>
      </c>
      <c r="C6534" s="94" t="s">
        <v>17237</v>
      </c>
      <c r="D6534" s="32" t="s">
        <v>9603</v>
      </c>
      <c r="E6534" s="107">
        <v>11</v>
      </c>
      <c r="F6534" s="27" t="s">
        <v>9</v>
      </c>
      <c r="G6534" s="94" t="s">
        <v>13675</v>
      </c>
      <c r="H6534" s="32" t="s">
        <v>13836</v>
      </c>
    </row>
    <row r="6535" spans="1:8" ht="17.25" customHeight="1">
      <c r="A6535" s="68" t="s">
        <v>16881</v>
      </c>
      <c r="B6535" s="94" t="s">
        <v>24181</v>
      </c>
      <c r="C6535" s="94" t="s">
        <v>17237</v>
      </c>
      <c r="D6535" s="32" t="s">
        <v>9604</v>
      </c>
      <c r="E6535" s="107">
        <v>10</v>
      </c>
      <c r="F6535" s="27" t="s">
        <v>9</v>
      </c>
      <c r="G6535" s="94" t="s">
        <v>13675</v>
      </c>
      <c r="H6535" s="32" t="s">
        <v>13836</v>
      </c>
    </row>
    <row r="6536" spans="1:8" ht="17.25" customHeight="1">
      <c r="A6536" s="68" t="s">
        <v>16881</v>
      </c>
      <c r="B6536" s="94" t="s">
        <v>24181</v>
      </c>
      <c r="C6536" s="94" t="s">
        <v>17237</v>
      </c>
      <c r="D6536" s="32" t="s">
        <v>9605</v>
      </c>
      <c r="E6536" s="107">
        <v>11</v>
      </c>
      <c r="F6536" s="27" t="s">
        <v>9</v>
      </c>
      <c r="G6536" s="94" t="s">
        <v>13675</v>
      </c>
      <c r="H6536" s="32" t="s">
        <v>13836</v>
      </c>
    </row>
    <row r="6537" spans="1:8" ht="17.25" customHeight="1">
      <c r="A6537" s="68" t="s">
        <v>16881</v>
      </c>
      <c r="B6537" s="94" t="s">
        <v>24181</v>
      </c>
      <c r="C6537" s="94" t="s">
        <v>17237</v>
      </c>
      <c r="D6537" s="32" t="s">
        <v>9606</v>
      </c>
      <c r="E6537" s="107">
        <v>10</v>
      </c>
      <c r="F6537" s="27" t="s">
        <v>9</v>
      </c>
      <c r="G6537" s="94" t="s">
        <v>13675</v>
      </c>
      <c r="H6537" s="32" t="s">
        <v>13836</v>
      </c>
    </row>
    <row r="6538" spans="1:8" ht="17.25" customHeight="1">
      <c r="A6538" s="68" t="s">
        <v>16881</v>
      </c>
      <c r="B6538" s="94" t="s">
        <v>24181</v>
      </c>
      <c r="C6538" s="94" t="s">
        <v>17237</v>
      </c>
      <c r="D6538" s="32" t="s">
        <v>9607</v>
      </c>
      <c r="E6538" s="107">
        <v>9</v>
      </c>
      <c r="F6538" s="27" t="s">
        <v>9</v>
      </c>
      <c r="G6538" s="94" t="s">
        <v>13675</v>
      </c>
      <c r="H6538" s="32" t="s">
        <v>13836</v>
      </c>
    </row>
    <row r="6539" spans="1:8" ht="17.25" customHeight="1">
      <c r="A6539" s="68" t="s">
        <v>16881</v>
      </c>
      <c r="B6539" s="94" t="s">
        <v>24181</v>
      </c>
      <c r="C6539" s="94" t="s">
        <v>17238</v>
      </c>
      <c r="D6539" s="32" t="s">
        <v>9608</v>
      </c>
      <c r="E6539" s="107">
        <v>11</v>
      </c>
      <c r="F6539" s="27" t="s">
        <v>9</v>
      </c>
      <c r="G6539" s="94" t="s">
        <v>13675</v>
      </c>
      <c r="H6539" s="32" t="s">
        <v>13837</v>
      </c>
    </row>
    <row r="6540" spans="1:8" ht="17.25" customHeight="1">
      <c r="A6540" s="68" t="s">
        <v>16881</v>
      </c>
      <c r="B6540" s="94" t="s">
        <v>24181</v>
      </c>
      <c r="C6540" s="94" t="s">
        <v>17238</v>
      </c>
      <c r="D6540" s="32" t="s">
        <v>19757</v>
      </c>
      <c r="E6540" s="107">
        <v>10</v>
      </c>
      <c r="F6540" s="27" t="s">
        <v>9</v>
      </c>
      <c r="G6540" s="94" t="s">
        <v>13675</v>
      </c>
      <c r="H6540" s="32" t="s">
        <v>13837</v>
      </c>
    </row>
    <row r="6541" spans="1:8" ht="17.25" customHeight="1">
      <c r="A6541" s="68" t="s">
        <v>16881</v>
      </c>
      <c r="B6541" s="94" t="s">
        <v>24181</v>
      </c>
      <c r="C6541" s="94" t="s">
        <v>17238</v>
      </c>
      <c r="D6541" s="32" t="s">
        <v>9609</v>
      </c>
      <c r="E6541" s="107">
        <v>10</v>
      </c>
      <c r="F6541" s="27" t="s">
        <v>9</v>
      </c>
      <c r="G6541" s="94" t="s">
        <v>13675</v>
      </c>
      <c r="H6541" s="32" t="s">
        <v>13837</v>
      </c>
    </row>
    <row r="6542" spans="1:8" ht="17.25" customHeight="1">
      <c r="A6542" s="68" t="s">
        <v>16881</v>
      </c>
      <c r="B6542" s="94" t="s">
        <v>24181</v>
      </c>
      <c r="C6542" s="94" t="s">
        <v>17238</v>
      </c>
      <c r="D6542" s="32" t="s">
        <v>19758</v>
      </c>
      <c r="E6542" s="107">
        <v>9</v>
      </c>
      <c r="F6542" s="27" t="s">
        <v>9</v>
      </c>
      <c r="G6542" s="94" t="s">
        <v>13675</v>
      </c>
      <c r="H6542" s="32" t="s">
        <v>13837</v>
      </c>
    </row>
    <row r="6543" spans="1:8" ht="17.25" customHeight="1">
      <c r="A6543" s="68" t="s">
        <v>16881</v>
      </c>
      <c r="B6543" s="94" t="s">
        <v>24181</v>
      </c>
      <c r="C6543" s="94" t="s">
        <v>17238</v>
      </c>
      <c r="D6543" s="32" t="s">
        <v>9610</v>
      </c>
      <c r="E6543" s="107">
        <v>10</v>
      </c>
      <c r="F6543" s="27" t="s">
        <v>9</v>
      </c>
      <c r="G6543" s="94" t="s">
        <v>13675</v>
      </c>
      <c r="H6543" s="32" t="s">
        <v>13837</v>
      </c>
    </row>
    <row r="6544" spans="1:8" ht="17.25" customHeight="1">
      <c r="A6544" s="68" t="s">
        <v>16881</v>
      </c>
      <c r="B6544" s="94" t="s">
        <v>24181</v>
      </c>
      <c r="C6544" s="94" t="s">
        <v>17238</v>
      </c>
      <c r="D6544" s="32" t="s">
        <v>19759</v>
      </c>
      <c r="E6544" s="107">
        <v>11</v>
      </c>
      <c r="F6544" s="27" t="s">
        <v>9</v>
      </c>
      <c r="G6544" s="94" t="s">
        <v>13675</v>
      </c>
      <c r="H6544" s="32" t="s">
        <v>13837</v>
      </c>
    </row>
    <row r="6545" spans="1:8" ht="17.25" customHeight="1">
      <c r="A6545" s="68" t="s">
        <v>16881</v>
      </c>
      <c r="B6545" s="94" t="s">
        <v>24181</v>
      </c>
      <c r="C6545" s="94" t="s">
        <v>17238</v>
      </c>
      <c r="D6545" s="32" t="s">
        <v>9611</v>
      </c>
      <c r="E6545" s="107">
        <v>12</v>
      </c>
      <c r="F6545" s="27" t="s">
        <v>9</v>
      </c>
      <c r="G6545" s="94" t="s">
        <v>13675</v>
      </c>
      <c r="H6545" s="32" t="s">
        <v>13837</v>
      </c>
    </row>
    <row r="6546" spans="1:8" ht="17.25" customHeight="1">
      <c r="A6546" s="68" t="s">
        <v>16881</v>
      </c>
      <c r="B6546" s="94" t="s">
        <v>24181</v>
      </c>
      <c r="C6546" s="94" t="s">
        <v>17238</v>
      </c>
      <c r="D6546" s="32" t="s">
        <v>9612</v>
      </c>
      <c r="E6546" s="107">
        <v>12</v>
      </c>
      <c r="F6546" s="27" t="s">
        <v>9</v>
      </c>
      <c r="G6546" s="94" t="s">
        <v>13675</v>
      </c>
      <c r="H6546" s="32" t="s">
        <v>13837</v>
      </c>
    </row>
    <row r="6547" spans="1:8" ht="17.25" customHeight="1">
      <c r="A6547" s="68" t="s">
        <v>16881</v>
      </c>
      <c r="B6547" s="94" t="s">
        <v>24181</v>
      </c>
      <c r="C6547" s="94" t="s">
        <v>17238</v>
      </c>
      <c r="D6547" s="32" t="s">
        <v>9613</v>
      </c>
      <c r="E6547" s="107">
        <v>11</v>
      </c>
      <c r="F6547" s="27" t="s">
        <v>9</v>
      </c>
      <c r="G6547" s="94" t="s">
        <v>13675</v>
      </c>
      <c r="H6547" s="32" t="s">
        <v>13837</v>
      </c>
    </row>
    <row r="6548" spans="1:8" ht="17.25" customHeight="1">
      <c r="A6548" s="68" t="s">
        <v>16881</v>
      </c>
      <c r="B6548" s="94" t="s">
        <v>24181</v>
      </c>
      <c r="C6548" s="94" t="s">
        <v>17238</v>
      </c>
      <c r="D6548" s="32" t="s">
        <v>9614</v>
      </c>
      <c r="E6548" s="107">
        <v>9</v>
      </c>
      <c r="F6548" s="27" t="s">
        <v>9</v>
      </c>
      <c r="G6548" s="94" t="s">
        <v>13675</v>
      </c>
      <c r="H6548" s="32" t="s">
        <v>13837</v>
      </c>
    </row>
    <row r="6549" spans="1:8" ht="17.25" customHeight="1">
      <c r="A6549" s="68" t="s">
        <v>16881</v>
      </c>
      <c r="B6549" s="94" t="s">
        <v>24181</v>
      </c>
      <c r="C6549" s="94" t="s">
        <v>17239</v>
      </c>
      <c r="D6549" s="32" t="s">
        <v>9615</v>
      </c>
      <c r="E6549" s="107">
        <v>13</v>
      </c>
      <c r="F6549" s="27" t="s">
        <v>9</v>
      </c>
      <c r="G6549" s="94" t="s">
        <v>13675</v>
      </c>
      <c r="H6549" s="32" t="s">
        <v>13838</v>
      </c>
    </row>
    <row r="6550" spans="1:8" ht="17.25" customHeight="1">
      <c r="A6550" s="68" t="s">
        <v>16881</v>
      </c>
      <c r="B6550" s="94" t="s">
        <v>24181</v>
      </c>
      <c r="C6550" s="94" t="s">
        <v>17239</v>
      </c>
      <c r="D6550" s="32" t="s">
        <v>9616</v>
      </c>
      <c r="E6550" s="107">
        <v>10</v>
      </c>
      <c r="F6550" s="27" t="s">
        <v>9</v>
      </c>
      <c r="G6550" s="94" t="s">
        <v>13675</v>
      </c>
      <c r="H6550" s="32" t="s">
        <v>13838</v>
      </c>
    </row>
    <row r="6551" spans="1:8" ht="17.25" customHeight="1">
      <c r="A6551" s="68" t="s">
        <v>16881</v>
      </c>
      <c r="B6551" s="94" t="s">
        <v>24181</v>
      </c>
      <c r="C6551" s="94" t="s">
        <v>17239</v>
      </c>
      <c r="D6551" s="32" t="s">
        <v>9617</v>
      </c>
      <c r="E6551" s="107">
        <v>10</v>
      </c>
      <c r="F6551" s="27" t="s">
        <v>9</v>
      </c>
      <c r="G6551" s="94" t="s">
        <v>13675</v>
      </c>
      <c r="H6551" s="32" t="s">
        <v>13838</v>
      </c>
    </row>
    <row r="6552" spans="1:8" ht="17.25" customHeight="1">
      <c r="A6552" s="68" t="s">
        <v>16881</v>
      </c>
      <c r="B6552" s="94" t="s">
        <v>24181</v>
      </c>
      <c r="C6552" s="94" t="s">
        <v>17239</v>
      </c>
      <c r="D6552" s="32" t="s">
        <v>9618</v>
      </c>
      <c r="E6552" s="107">
        <v>10</v>
      </c>
      <c r="F6552" s="27" t="s">
        <v>9</v>
      </c>
      <c r="G6552" s="94" t="s">
        <v>13675</v>
      </c>
      <c r="H6552" s="32" t="s">
        <v>13838</v>
      </c>
    </row>
    <row r="6553" spans="1:8" ht="17.25" customHeight="1">
      <c r="A6553" s="68" t="s">
        <v>16881</v>
      </c>
      <c r="B6553" s="94" t="s">
        <v>24181</v>
      </c>
      <c r="C6553" s="94" t="s">
        <v>17239</v>
      </c>
      <c r="D6553" s="32" t="s">
        <v>9619</v>
      </c>
      <c r="E6553" s="107">
        <v>10</v>
      </c>
      <c r="F6553" s="27" t="s">
        <v>9</v>
      </c>
      <c r="G6553" s="94" t="s">
        <v>13675</v>
      </c>
      <c r="H6553" s="32" t="s">
        <v>13838</v>
      </c>
    </row>
    <row r="6554" spans="1:8" ht="17.25" customHeight="1">
      <c r="A6554" s="68" t="s">
        <v>16881</v>
      </c>
      <c r="B6554" s="94" t="s">
        <v>24181</v>
      </c>
      <c r="C6554" s="94" t="s">
        <v>17239</v>
      </c>
      <c r="D6554" s="32" t="s">
        <v>9620</v>
      </c>
      <c r="E6554" s="107">
        <v>9</v>
      </c>
      <c r="F6554" s="27" t="s">
        <v>9</v>
      </c>
      <c r="G6554" s="94" t="s">
        <v>13675</v>
      </c>
      <c r="H6554" s="32" t="s">
        <v>13838</v>
      </c>
    </row>
    <row r="6555" spans="1:8" ht="17.25" customHeight="1">
      <c r="A6555" s="68" t="s">
        <v>16881</v>
      </c>
      <c r="B6555" s="94" t="s">
        <v>24181</v>
      </c>
      <c r="C6555" s="94" t="s">
        <v>17239</v>
      </c>
      <c r="D6555" s="32" t="s">
        <v>9621</v>
      </c>
      <c r="E6555" s="107">
        <v>10</v>
      </c>
      <c r="F6555" s="27" t="s">
        <v>9</v>
      </c>
      <c r="G6555" s="94" t="s">
        <v>13675</v>
      </c>
      <c r="H6555" s="32" t="s">
        <v>13838</v>
      </c>
    </row>
    <row r="6556" spans="1:8" ht="17.25" customHeight="1">
      <c r="A6556" s="68" t="s">
        <v>16881</v>
      </c>
      <c r="B6556" s="94" t="s">
        <v>24181</v>
      </c>
      <c r="C6556" s="94" t="s">
        <v>17239</v>
      </c>
      <c r="D6556" s="32" t="s">
        <v>9622</v>
      </c>
      <c r="E6556" s="107">
        <v>9</v>
      </c>
      <c r="F6556" s="27" t="s">
        <v>9</v>
      </c>
      <c r="G6556" s="94" t="s">
        <v>13675</v>
      </c>
      <c r="H6556" s="32" t="s">
        <v>13838</v>
      </c>
    </row>
    <row r="6557" spans="1:8" ht="17.25" customHeight="1">
      <c r="A6557" s="68" t="s">
        <v>16881</v>
      </c>
      <c r="B6557" s="94" t="s">
        <v>24181</v>
      </c>
      <c r="C6557" s="94" t="s">
        <v>17239</v>
      </c>
      <c r="D6557" s="32" t="s">
        <v>9623</v>
      </c>
      <c r="E6557" s="107">
        <v>10</v>
      </c>
      <c r="F6557" s="27" t="s">
        <v>9</v>
      </c>
      <c r="G6557" s="94" t="s">
        <v>13675</v>
      </c>
      <c r="H6557" s="32" t="s">
        <v>13838</v>
      </c>
    </row>
    <row r="6558" spans="1:8" ht="17.25" customHeight="1">
      <c r="A6558" s="68" t="s">
        <v>16881</v>
      </c>
      <c r="B6558" s="94" t="s">
        <v>24181</v>
      </c>
      <c r="C6558" s="94" t="s">
        <v>17239</v>
      </c>
      <c r="D6558" s="32" t="s">
        <v>9624</v>
      </c>
      <c r="E6558" s="107">
        <v>10</v>
      </c>
      <c r="F6558" s="27" t="s">
        <v>9</v>
      </c>
      <c r="G6558" s="94" t="s">
        <v>13675</v>
      </c>
      <c r="H6558" s="32" t="s">
        <v>13838</v>
      </c>
    </row>
    <row r="6559" spans="1:8" ht="17.25" customHeight="1">
      <c r="A6559" s="68" t="s">
        <v>16881</v>
      </c>
      <c r="B6559" s="94" t="s">
        <v>24181</v>
      </c>
      <c r="C6559" s="94" t="s">
        <v>17240</v>
      </c>
      <c r="D6559" s="32" t="s">
        <v>19760</v>
      </c>
      <c r="E6559" s="107">
        <v>7</v>
      </c>
      <c r="F6559" s="27" t="s">
        <v>9</v>
      </c>
      <c r="G6559" s="94" t="s">
        <v>13675</v>
      </c>
      <c r="H6559" s="32" t="s">
        <v>13839</v>
      </c>
    </row>
    <row r="6560" spans="1:8" ht="17.25" customHeight="1">
      <c r="A6560" s="68" t="s">
        <v>16881</v>
      </c>
      <c r="B6560" s="94" t="s">
        <v>24181</v>
      </c>
      <c r="C6560" s="94" t="s">
        <v>17240</v>
      </c>
      <c r="D6560" s="32" t="s">
        <v>19761</v>
      </c>
      <c r="E6560" s="107">
        <v>9</v>
      </c>
      <c r="F6560" s="27" t="s">
        <v>9</v>
      </c>
      <c r="G6560" s="94" t="s">
        <v>13675</v>
      </c>
      <c r="H6560" s="32" t="s">
        <v>13839</v>
      </c>
    </row>
    <row r="6561" spans="1:8" ht="17.25" customHeight="1">
      <c r="A6561" s="68" t="s">
        <v>16881</v>
      </c>
      <c r="B6561" s="94" t="s">
        <v>24181</v>
      </c>
      <c r="C6561" s="94" t="s">
        <v>17240</v>
      </c>
      <c r="D6561" s="32" t="s">
        <v>19762</v>
      </c>
      <c r="E6561" s="107">
        <v>5</v>
      </c>
      <c r="F6561" s="27" t="s">
        <v>9</v>
      </c>
      <c r="G6561" s="94" t="s">
        <v>13675</v>
      </c>
      <c r="H6561" s="32" t="s">
        <v>13839</v>
      </c>
    </row>
    <row r="6562" spans="1:8" ht="17.25" customHeight="1">
      <c r="A6562" s="68" t="s">
        <v>16881</v>
      </c>
      <c r="B6562" s="94" t="s">
        <v>24181</v>
      </c>
      <c r="C6562" s="94" t="s">
        <v>17240</v>
      </c>
      <c r="D6562" s="32" t="s">
        <v>19763</v>
      </c>
      <c r="E6562" s="107">
        <v>6</v>
      </c>
      <c r="F6562" s="27" t="s">
        <v>9</v>
      </c>
      <c r="G6562" s="94" t="s">
        <v>13675</v>
      </c>
      <c r="H6562" s="32" t="s">
        <v>13839</v>
      </c>
    </row>
    <row r="6563" spans="1:8" ht="17.25" customHeight="1">
      <c r="A6563" s="68" t="s">
        <v>16881</v>
      </c>
      <c r="B6563" s="94" t="s">
        <v>24181</v>
      </c>
      <c r="C6563" s="94" t="s">
        <v>17240</v>
      </c>
      <c r="D6563" s="32" t="s">
        <v>19764</v>
      </c>
      <c r="E6563" s="107">
        <v>8</v>
      </c>
      <c r="F6563" s="27" t="s">
        <v>9</v>
      </c>
      <c r="G6563" s="94" t="s">
        <v>13675</v>
      </c>
      <c r="H6563" s="32" t="s">
        <v>13839</v>
      </c>
    </row>
    <row r="6564" spans="1:8" ht="17.25" customHeight="1">
      <c r="A6564" s="68" t="s">
        <v>16881</v>
      </c>
      <c r="B6564" s="94" t="s">
        <v>24181</v>
      </c>
      <c r="C6564" s="94" t="s">
        <v>17240</v>
      </c>
      <c r="D6564" s="32" t="s">
        <v>19765</v>
      </c>
      <c r="E6564" s="107">
        <v>9</v>
      </c>
      <c r="F6564" s="27" t="s">
        <v>9</v>
      </c>
      <c r="G6564" s="94" t="s">
        <v>13675</v>
      </c>
      <c r="H6564" s="32" t="s">
        <v>13839</v>
      </c>
    </row>
    <row r="6565" spans="1:8" ht="17.25" customHeight="1">
      <c r="A6565" s="68" t="s">
        <v>16881</v>
      </c>
      <c r="B6565" s="94" t="s">
        <v>24181</v>
      </c>
      <c r="C6565" s="94" t="s">
        <v>17240</v>
      </c>
      <c r="D6565" s="32" t="s">
        <v>19766</v>
      </c>
      <c r="E6565" s="107">
        <v>8</v>
      </c>
      <c r="F6565" s="27" t="s">
        <v>9</v>
      </c>
      <c r="G6565" s="94" t="s">
        <v>13675</v>
      </c>
      <c r="H6565" s="32" t="s">
        <v>13839</v>
      </c>
    </row>
    <row r="6566" spans="1:8" ht="17.25" customHeight="1">
      <c r="A6566" s="68" t="s">
        <v>16881</v>
      </c>
      <c r="B6566" s="94" t="s">
        <v>24181</v>
      </c>
      <c r="C6566" s="94" t="s">
        <v>17240</v>
      </c>
      <c r="D6566" s="32" t="s">
        <v>19767</v>
      </c>
      <c r="E6566" s="107">
        <v>6</v>
      </c>
      <c r="F6566" s="27" t="s">
        <v>9</v>
      </c>
      <c r="G6566" s="94" t="s">
        <v>13675</v>
      </c>
      <c r="H6566" s="32" t="s">
        <v>13839</v>
      </c>
    </row>
    <row r="6567" spans="1:8" ht="17.25" customHeight="1">
      <c r="A6567" s="68" t="s">
        <v>16881</v>
      </c>
      <c r="B6567" s="94" t="s">
        <v>24181</v>
      </c>
      <c r="C6567" s="94" t="s">
        <v>17240</v>
      </c>
      <c r="D6567" s="32" t="s">
        <v>19768</v>
      </c>
      <c r="E6567" s="107">
        <v>7</v>
      </c>
      <c r="F6567" s="27" t="s">
        <v>9</v>
      </c>
      <c r="G6567" s="94" t="s">
        <v>13675</v>
      </c>
      <c r="H6567" s="32" t="s">
        <v>13839</v>
      </c>
    </row>
    <row r="6568" spans="1:8" ht="17.25" customHeight="1">
      <c r="A6568" s="68" t="s">
        <v>16881</v>
      </c>
      <c r="B6568" s="94" t="s">
        <v>24181</v>
      </c>
      <c r="C6568" s="94" t="s">
        <v>17240</v>
      </c>
      <c r="D6568" s="32" t="s">
        <v>19769</v>
      </c>
      <c r="E6568" s="107">
        <v>7</v>
      </c>
      <c r="F6568" s="27" t="s">
        <v>9</v>
      </c>
      <c r="G6568" s="94" t="s">
        <v>13675</v>
      </c>
      <c r="H6568" s="32" t="s">
        <v>13839</v>
      </c>
    </row>
    <row r="6569" spans="1:8" ht="17.25" customHeight="1">
      <c r="A6569" s="68" t="s">
        <v>16881</v>
      </c>
      <c r="B6569" s="94" t="s">
        <v>24181</v>
      </c>
      <c r="C6569" s="94" t="s">
        <v>17240</v>
      </c>
      <c r="D6569" s="32" t="s">
        <v>19770</v>
      </c>
      <c r="E6569" s="107">
        <v>6</v>
      </c>
      <c r="F6569" s="27" t="s">
        <v>9</v>
      </c>
      <c r="G6569" s="94" t="s">
        <v>13675</v>
      </c>
      <c r="H6569" s="32" t="s">
        <v>13839</v>
      </c>
    </row>
    <row r="6570" spans="1:8" ht="17.25" customHeight="1">
      <c r="A6570" s="68" t="s">
        <v>16881</v>
      </c>
      <c r="B6570" s="94" t="s">
        <v>24181</v>
      </c>
      <c r="C6570" s="94" t="s">
        <v>17240</v>
      </c>
      <c r="D6570" s="32" t="s">
        <v>19771</v>
      </c>
      <c r="E6570" s="107">
        <v>8</v>
      </c>
      <c r="F6570" s="27" t="s">
        <v>9</v>
      </c>
      <c r="G6570" s="94" t="s">
        <v>13675</v>
      </c>
      <c r="H6570" s="32" t="s">
        <v>13839</v>
      </c>
    </row>
    <row r="6571" spans="1:8" ht="17.25" customHeight="1">
      <c r="A6571" s="68" t="s">
        <v>16881</v>
      </c>
      <c r="B6571" s="94" t="s">
        <v>24181</v>
      </c>
      <c r="C6571" s="94" t="s">
        <v>17240</v>
      </c>
      <c r="D6571" s="32" t="s">
        <v>19772</v>
      </c>
      <c r="E6571" s="107">
        <v>7</v>
      </c>
      <c r="F6571" s="27" t="s">
        <v>9</v>
      </c>
      <c r="G6571" s="94" t="s">
        <v>13675</v>
      </c>
      <c r="H6571" s="32" t="s">
        <v>13839</v>
      </c>
    </row>
    <row r="6572" spans="1:8" ht="17.25" customHeight="1">
      <c r="A6572" s="68" t="s">
        <v>16881</v>
      </c>
      <c r="B6572" s="94" t="s">
        <v>24181</v>
      </c>
      <c r="C6572" s="94" t="s">
        <v>17240</v>
      </c>
      <c r="D6572" s="32" t="s">
        <v>19773</v>
      </c>
      <c r="E6572" s="107">
        <v>8</v>
      </c>
      <c r="F6572" s="27" t="s">
        <v>9</v>
      </c>
      <c r="G6572" s="94" t="s">
        <v>13675</v>
      </c>
      <c r="H6572" s="32" t="s">
        <v>13839</v>
      </c>
    </row>
    <row r="6573" spans="1:8" ht="17.25" customHeight="1">
      <c r="A6573" s="68" t="s">
        <v>16881</v>
      </c>
      <c r="B6573" s="94" t="s">
        <v>24181</v>
      </c>
      <c r="C6573" s="94" t="s">
        <v>17240</v>
      </c>
      <c r="D6573" s="32" t="s">
        <v>19774</v>
      </c>
      <c r="E6573" s="107">
        <v>7</v>
      </c>
      <c r="F6573" s="27" t="s">
        <v>9</v>
      </c>
      <c r="G6573" s="94" t="s">
        <v>13675</v>
      </c>
      <c r="H6573" s="32" t="s">
        <v>13839</v>
      </c>
    </row>
    <row r="6574" spans="1:8" ht="17.25" customHeight="1">
      <c r="A6574" s="68" t="s">
        <v>16881</v>
      </c>
      <c r="B6574" s="94" t="s">
        <v>24191</v>
      </c>
      <c r="C6574" s="94" t="s">
        <v>17241</v>
      </c>
      <c r="D6574" s="32" t="s">
        <v>9625</v>
      </c>
      <c r="E6574" s="107">
        <v>10</v>
      </c>
      <c r="F6574" s="27" t="s">
        <v>9</v>
      </c>
      <c r="G6574" s="94" t="s">
        <v>13675</v>
      </c>
      <c r="H6574" s="32" t="s">
        <v>13840</v>
      </c>
    </row>
    <row r="6575" spans="1:8" ht="17.25" customHeight="1">
      <c r="A6575" s="68" t="s">
        <v>16881</v>
      </c>
      <c r="B6575" s="94" t="s">
        <v>24191</v>
      </c>
      <c r="C6575" s="94" t="s">
        <v>17241</v>
      </c>
      <c r="D6575" s="32" t="s">
        <v>9626</v>
      </c>
      <c r="E6575" s="107">
        <v>10</v>
      </c>
      <c r="F6575" s="27" t="s">
        <v>9</v>
      </c>
      <c r="G6575" s="94" t="s">
        <v>13675</v>
      </c>
      <c r="H6575" s="32" t="s">
        <v>13840</v>
      </c>
    </row>
    <row r="6576" spans="1:8" ht="17.25" customHeight="1">
      <c r="A6576" s="68" t="s">
        <v>16881</v>
      </c>
      <c r="B6576" s="94" t="s">
        <v>24191</v>
      </c>
      <c r="C6576" s="94" t="s">
        <v>17241</v>
      </c>
      <c r="D6576" s="32" t="s">
        <v>9627</v>
      </c>
      <c r="E6576" s="107">
        <v>10</v>
      </c>
      <c r="F6576" s="27" t="s">
        <v>9</v>
      </c>
      <c r="G6576" s="94" t="s">
        <v>13675</v>
      </c>
      <c r="H6576" s="32" t="s">
        <v>13840</v>
      </c>
    </row>
    <row r="6577" spans="1:8" ht="17.25" customHeight="1">
      <c r="A6577" s="68" t="s">
        <v>16881</v>
      </c>
      <c r="B6577" s="94" t="s">
        <v>24191</v>
      </c>
      <c r="C6577" s="94" t="s">
        <v>17241</v>
      </c>
      <c r="D6577" s="32" t="s">
        <v>9628</v>
      </c>
      <c r="E6577" s="107">
        <v>10</v>
      </c>
      <c r="F6577" s="27" t="s">
        <v>9</v>
      </c>
      <c r="G6577" s="94" t="s">
        <v>13675</v>
      </c>
      <c r="H6577" s="32" t="s">
        <v>13840</v>
      </c>
    </row>
    <row r="6578" spans="1:8" ht="17.25" customHeight="1">
      <c r="A6578" s="68" t="s">
        <v>16881</v>
      </c>
      <c r="B6578" s="94" t="s">
        <v>24191</v>
      </c>
      <c r="C6578" s="94" t="s">
        <v>17241</v>
      </c>
      <c r="D6578" s="32" t="s">
        <v>9629</v>
      </c>
      <c r="E6578" s="107">
        <v>11</v>
      </c>
      <c r="F6578" s="27" t="s">
        <v>9</v>
      </c>
      <c r="G6578" s="94" t="s">
        <v>13675</v>
      </c>
      <c r="H6578" s="32" t="s">
        <v>13840</v>
      </c>
    </row>
    <row r="6579" spans="1:8" ht="17.25" customHeight="1">
      <c r="A6579" s="68" t="s">
        <v>16881</v>
      </c>
      <c r="B6579" s="94" t="s">
        <v>24191</v>
      </c>
      <c r="C6579" s="94" t="s">
        <v>17241</v>
      </c>
      <c r="D6579" s="32" t="s">
        <v>9630</v>
      </c>
      <c r="E6579" s="107">
        <v>8</v>
      </c>
      <c r="F6579" s="27" t="s">
        <v>9</v>
      </c>
      <c r="G6579" s="94" t="s">
        <v>13675</v>
      </c>
      <c r="H6579" s="32" t="s">
        <v>13840</v>
      </c>
    </row>
    <row r="6580" spans="1:8" ht="17.25" customHeight="1">
      <c r="A6580" s="68" t="s">
        <v>16881</v>
      </c>
      <c r="B6580" s="94" t="s">
        <v>24191</v>
      </c>
      <c r="C6580" s="94" t="s">
        <v>17241</v>
      </c>
      <c r="D6580" s="32" t="s">
        <v>9631</v>
      </c>
      <c r="E6580" s="107">
        <v>9</v>
      </c>
      <c r="F6580" s="27" t="s">
        <v>9</v>
      </c>
      <c r="G6580" s="94" t="s">
        <v>13675</v>
      </c>
      <c r="H6580" s="32" t="s">
        <v>13840</v>
      </c>
    </row>
    <row r="6581" spans="1:8" ht="17.25" customHeight="1">
      <c r="A6581" s="68" t="s">
        <v>16881</v>
      </c>
      <c r="B6581" s="94" t="s">
        <v>24191</v>
      </c>
      <c r="C6581" s="94" t="s">
        <v>17241</v>
      </c>
      <c r="D6581" s="32" t="s">
        <v>9632</v>
      </c>
      <c r="E6581" s="107">
        <v>10</v>
      </c>
      <c r="F6581" s="27" t="s">
        <v>9</v>
      </c>
      <c r="G6581" s="94" t="s">
        <v>13675</v>
      </c>
      <c r="H6581" s="32" t="s">
        <v>13840</v>
      </c>
    </row>
    <row r="6582" spans="1:8" ht="17.25" customHeight="1">
      <c r="A6582" s="68" t="s">
        <v>16881</v>
      </c>
      <c r="B6582" s="94" t="s">
        <v>24191</v>
      </c>
      <c r="C6582" s="94" t="s">
        <v>17241</v>
      </c>
      <c r="D6582" s="32" t="s">
        <v>9633</v>
      </c>
      <c r="E6582" s="107">
        <v>8</v>
      </c>
      <c r="F6582" s="27" t="s">
        <v>9</v>
      </c>
      <c r="G6582" s="94" t="s">
        <v>13675</v>
      </c>
      <c r="H6582" s="32" t="s">
        <v>13840</v>
      </c>
    </row>
    <row r="6583" spans="1:8" ht="17.25" customHeight="1">
      <c r="A6583" s="68" t="s">
        <v>16881</v>
      </c>
      <c r="B6583" s="94" t="s">
        <v>24191</v>
      </c>
      <c r="C6583" s="94" t="s">
        <v>17241</v>
      </c>
      <c r="D6583" s="32" t="s">
        <v>19775</v>
      </c>
      <c r="E6583" s="107">
        <v>10</v>
      </c>
      <c r="F6583" s="27" t="s">
        <v>9</v>
      </c>
      <c r="G6583" s="94" t="s">
        <v>13675</v>
      </c>
      <c r="H6583" s="32" t="s">
        <v>13840</v>
      </c>
    </row>
    <row r="6584" spans="1:8" ht="17.25" customHeight="1">
      <c r="A6584" s="68" t="s">
        <v>16876</v>
      </c>
      <c r="B6584" s="94" t="s">
        <v>24187</v>
      </c>
      <c r="C6584" s="94" t="s">
        <v>17242</v>
      </c>
      <c r="D6584" s="32" t="s">
        <v>9634</v>
      </c>
      <c r="E6584" s="107">
        <v>8</v>
      </c>
      <c r="F6584" s="27" t="s">
        <v>9</v>
      </c>
      <c r="G6584" s="94" t="s">
        <v>13675</v>
      </c>
      <c r="H6584" s="32" t="s">
        <v>13841</v>
      </c>
    </row>
    <row r="6585" spans="1:8" ht="17.25" customHeight="1">
      <c r="A6585" s="68" t="s">
        <v>16876</v>
      </c>
      <c r="B6585" s="94" t="s">
        <v>24187</v>
      </c>
      <c r="C6585" s="94" t="s">
        <v>17242</v>
      </c>
      <c r="D6585" s="32" t="s">
        <v>9635</v>
      </c>
      <c r="E6585" s="107">
        <v>7</v>
      </c>
      <c r="F6585" s="27" t="s">
        <v>9</v>
      </c>
      <c r="G6585" s="94" t="s">
        <v>13675</v>
      </c>
      <c r="H6585" s="32" t="s">
        <v>13841</v>
      </c>
    </row>
    <row r="6586" spans="1:8" ht="17.25" customHeight="1">
      <c r="A6586" s="68" t="s">
        <v>16876</v>
      </c>
      <c r="B6586" s="94" t="s">
        <v>24187</v>
      </c>
      <c r="C6586" s="94" t="s">
        <v>17242</v>
      </c>
      <c r="D6586" s="32" t="s">
        <v>9636</v>
      </c>
      <c r="E6586" s="107">
        <v>9</v>
      </c>
      <c r="F6586" s="27" t="s">
        <v>9</v>
      </c>
      <c r="G6586" s="94" t="s">
        <v>13675</v>
      </c>
      <c r="H6586" s="32" t="s">
        <v>13841</v>
      </c>
    </row>
    <row r="6587" spans="1:8" ht="17.25" customHeight="1">
      <c r="A6587" s="68" t="s">
        <v>16876</v>
      </c>
      <c r="B6587" s="94" t="s">
        <v>24187</v>
      </c>
      <c r="C6587" s="94" t="s">
        <v>17242</v>
      </c>
      <c r="D6587" s="32" t="s">
        <v>9637</v>
      </c>
      <c r="E6587" s="107">
        <v>9</v>
      </c>
      <c r="F6587" s="27" t="s">
        <v>9</v>
      </c>
      <c r="G6587" s="94" t="s">
        <v>13675</v>
      </c>
      <c r="H6587" s="32" t="s">
        <v>13841</v>
      </c>
    </row>
    <row r="6588" spans="1:8" ht="17.25" customHeight="1">
      <c r="A6588" s="68" t="s">
        <v>16876</v>
      </c>
      <c r="B6588" s="94" t="s">
        <v>24187</v>
      </c>
      <c r="C6588" s="94" t="s">
        <v>17242</v>
      </c>
      <c r="D6588" s="32" t="s">
        <v>9638</v>
      </c>
      <c r="E6588" s="107">
        <v>9</v>
      </c>
      <c r="F6588" s="27" t="s">
        <v>9</v>
      </c>
      <c r="G6588" s="94" t="s">
        <v>13675</v>
      </c>
      <c r="H6588" s="32" t="s">
        <v>13841</v>
      </c>
    </row>
    <row r="6589" spans="1:8" ht="17.25" customHeight="1">
      <c r="A6589" s="68" t="s">
        <v>16876</v>
      </c>
      <c r="B6589" s="94" t="s">
        <v>24187</v>
      </c>
      <c r="C6589" s="94" t="s">
        <v>17242</v>
      </c>
      <c r="D6589" s="32" t="s">
        <v>9639</v>
      </c>
      <c r="E6589" s="107">
        <v>10</v>
      </c>
      <c r="F6589" s="27" t="s">
        <v>9</v>
      </c>
      <c r="G6589" s="94" t="s">
        <v>13675</v>
      </c>
      <c r="H6589" s="32" t="s">
        <v>13841</v>
      </c>
    </row>
    <row r="6590" spans="1:8" ht="17.25" customHeight="1">
      <c r="A6590" s="68" t="s">
        <v>16876</v>
      </c>
      <c r="B6590" s="94" t="s">
        <v>24187</v>
      </c>
      <c r="C6590" s="94" t="s">
        <v>17242</v>
      </c>
      <c r="D6590" s="32" t="s">
        <v>9640</v>
      </c>
      <c r="E6590" s="107">
        <v>10</v>
      </c>
      <c r="F6590" s="27" t="s">
        <v>9</v>
      </c>
      <c r="G6590" s="94" t="s">
        <v>13675</v>
      </c>
      <c r="H6590" s="32" t="s">
        <v>13841</v>
      </c>
    </row>
    <row r="6591" spans="1:8" ht="17.25" customHeight="1">
      <c r="A6591" s="68" t="s">
        <v>16876</v>
      </c>
      <c r="B6591" s="94" t="s">
        <v>24187</v>
      </c>
      <c r="C6591" s="94" t="s">
        <v>17242</v>
      </c>
      <c r="D6591" s="32" t="s">
        <v>9641</v>
      </c>
      <c r="E6591" s="107">
        <v>9</v>
      </c>
      <c r="F6591" s="27" t="s">
        <v>9</v>
      </c>
      <c r="G6591" s="94" t="s">
        <v>13675</v>
      </c>
      <c r="H6591" s="32" t="s">
        <v>13841</v>
      </c>
    </row>
    <row r="6592" spans="1:8" ht="17.25" customHeight="1">
      <c r="A6592" s="68" t="s">
        <v>16876</v>
      </c>
      <c r="B6592" s="94" t="s">
        <v>24187</v>
      </c>
      <c r="C6592" s="94" t="s">
        <v>17242</v>
      </c>
      <c r="D6592" s="32" t="s">
        <v>9642</v>
      </c>
      <c r="E6592" s="107">
        <v>8</v>
      </c>
      <c r="F6592" s="27" t="s">
        <v>9</v>
      </c>
      <c r="G6592" s="94" t="s">
        <v>13675</v>
      </c>
      <c r="H6592" s="32" t="s">
        <v>13841</v>
      </c>
    </row>
    <row r="6593" spans="1:8" ht="17.25" customHeight="1">
      <c r="A6593" s="68" t="s">
        <v>16876</v>
      </c>
      <c r="B6593" s="94" t="s">
        <v>24187</v>
      </c>
      <c r="C6593" s="94" t="s">
        <v>17242</v>
      </c>
      <c r="D6593" s="32" t="s">
        <v>9643</v>
      </c>
      <c r="E6593" s="107">
        <v>10</v>
      </c>
      <c r="F6593" s="27" t="s">
        <v>9</v>
      </c>
      <c r="G6593" s="94" t="s">
        <v>13675</v>
      </c>
      <c r="H6593" s="32" t="s">
        <v>13841</v>
      </c>
    </row>
    <row r="6594" spans="1:8" ht="17.25" customHeight="1">
      <c r="A6594" s="68" t="s">
        <v>16877</v>
      </c>
      <c r="B6594" s="94" t="s">
        <v>24192</v>
      </c>
      <c r="C6594" s="94" t="s">
        <v>17243</v>
      </c>
      <c r="D6594" s="32" t="s">
        <v>19776</v>
      </c>
      <c r="E6594" s="107">
        <v>11</v>
      </c>
      <c r="F6594" s="27" t="s">
        <v>9</v>
      </c>
      <c r="G6594" s="94" t="s">
        <v>13675</v>
      </c>
      <c r="H6594" s="32" t="s">
        <v>13842</v>
      </c>
    </row>
    <row r="6595" spans="1:8" ht="17.25" customHeight="1">
      <c r="A6595" s="68" t="s">
        <v>16877</v>
      </c>
      <c r="B6595" s="94" t="s">
        <v>24192</v>
      </c>
      <c r="C6595" s="94" t="s">
        <v>17243</v>
      </c>
      <c r="D6595" s="32" t="s">
        <v>19777</v>
      </c>
      <c r="E6595" s="107">
        <v>9</v>
      </c>
      <c r="F6595" s="27" t="s">
        <v>9</v>
      </c>
      <c r="G6595" s="94" t="s">
        <v>13675</v>
      </c>
      <c r="H6595" s="32" t="s">
        <v>13842</v>
      </c>
    </row>
    <row r="6596" spans="1:8" ht="17.25" customHeight="1">
      <c r="A6596" s="68" t="s">
        <v>16877</v>
      </c>
      <c r="B6596" s="94" t="s">
        <v>24192</v>
      </c>
      <c r="C6596" s="94" t="s">
        <v>17243</v>
      </c>
      <c r="D6596" s="32" t="s">
        <v>19778</v>
      </c>
      <c r="E6596" s="107">
        <v>11</v>
      </c>
      <c r="F6596" s="27" t="s">
        <v>9</v>
      </c>
      <c r="G6596" s="94" t="s">
        <v>13675</v>
      </c>
      <c r="H6596" s="32" t="s">
        <v>13842</v>
      </c>
    </row>
    <row r="6597" spans="1:8" ht="17.25" customHeight="1">
      <c r="A6597" s="68" t="s">
        <v>16877</v>
      </c>
      <c r="B6597" s="94" t="s">
        <v>24192</v>
      </c>
      <c r="C6597" s="94" t="s">
        <v>17243</v>
      </c>
      <c r="D6597" s="32" t="s">
        <v>19779</v>
      </c>
      <c r="E6597" s="107">
        <v>9</v>
      </c>
      <c r="F6597" s="27" t="s">
        <v>9</v>
      </c>
      <c r="G6597" s="94" t="s">
        <v>13675</v>
      </c>
      <c r="H6597" s="32" t="s">
        <v>13842</v>
      </c>
    </row>
    <row r="6598" spans="1:8" ht="17.25" customHeight="1">
      <c r="A6598" s="68" t="s">
        <v>16877</v>
      </c>
      <c r="B6598" s="94" t="s">
        <v>24192</v>
      </c>
      <c r="C6598" s="94" t="s">
        <v>17243</v>
      </c>
      <c r="D6598" s="32" t="s">
        <v>9644</v>
      </c>
      <c r="E6598" s="107">
        <v>7</v>
      </c>
      <c r="F6598" s="27" t="s">
        <v>9</v>
      </c>
      <c r="G6598" s="94" t="s">
        <v>13675</v>
      </c>
      <c r="H6598" s="32" t="s">
        <v>13842</v>
      </c>
    </row>
    <row r="6599" spans="1:8" ht="17.25" customHeight="1">
      <c r="A6599" s="68" t="s">
        <v>16877</v>
      </c>
      <c r="B6599" s="94" t="s">
        <v>24192</v>
      </c>
      <c r="C6599" s="94" t="s">
        <v>17243</v>
      </c>
      <c r="D6599" s="32" t="s">
        <v>9645</v>
      </c>
      <c r="E6599" s="107">
        <v>11</v>
      </c>
      <c r="F6599" s="27" t="s">
        <v>9</v>
      </c>
      <c r="G6599" s="94" t="s">
        <v>13675</v>
      </c>
      <c r="H6599" s="32" t="s">
        <v>13842</v>
      </c>
    </row>
    <row r="6600" spans="1:8" ht="17.25" customHeight="1">
      <c r="A6600" s="68" t="s">
        <v>16877</v>
      </c>
      <c r="B6600" s="94" t="s">
        <v>24192</v>
      </c>
      <c r="C6600" s="94" t="s">
        <v>17243</v>
      </c>
      <c r="D6600" s="32" t="s">
        <v>9646</v>
      </c>
      <c r="E6600" s="107">
        <v>11</v>
      </c>
      <c r="F6600" s="27" t="s">
        <v>9</v>
      </c>
      <c r="G6600" s="94" t="s">
        <v>13675</v>
      </c>
      <c r="H6600" s="32" t="s">
        <v>13842</v>
      </c>
    </row>
    <row r="6601" spans="1:8" ht="17.25" customHeight="1">
      <c r="A6601" s="68" t="s">
        <v>16877</v>
      </c>
      <c r="B6601" s="94" t="s">
        <v>24192</v>
      </c>
      <c r="C6601" s="94" t="s">
        <v>17243</v>
      </c>
      <c r="D6601" s="32" t="s">
        <v>9647</v>
      </c>
      <c r="E6601" s="107">
        <v>9</v>
      </c>
      <c r="F6601" s="27" t="s">
        <v>9</v>
      </c>
      <c r="G6601" s="94" t="s">
        <v>13675</v>
      </c>
      <c r="H6601" s="32" t="s">
        <v>13842</v>
      </c>
    </row>
    <row r="6602" spans="1:8" ht="17.25" customHeight="1">
      <c r="A6602" s="68" t="s">
        <v>16877</v>
      </c>
      <c r="B6602" s="94" t="s">
        <v>24192</v>
      </c>
      <c r="C6602" s="94" t="s">
        <v>17243</v>
      </c>
      <c r="D6602" s="32" t="s">
        <v>9648</v>
      </c>
      <c r="E6602" s="107">
        <v>7</v>
      </c>
      <c r="F6602" s="27" t="s">
        <v>9</v>
      </c>
      <c r="G6602" s="94" t="s">
        <v>13675</v>
      </c>
      <c r="H6602" s="32" t="s">
        <v>13842</v>
      </c>
    </row>
    <row r="6603" spans="1:8" ht="17.25" customHeight="1">
      <c r="A6603" s="68" t="s">
        <v>16877</v>
      </c>
      <c r="B6603" s="94" t="s">
        <v>24192</v>
      </c>
      <c r="C6603" s="94" t="s">
        <v>17243</v>
      </c>
      <c r="D6603" s="32" t="s">
        <v>9649</v>
      </c>
      <c r="E6603" s="107">
        <v>8</v>
      </c>
      <c r="F6603" s="27" t="s">
        <v>9</v>
      </c>
      <c r="G6603" s="94" t="s">
        <v>13675</v>
      </c>
      <c r="H6603" s="32" t="s">
        <v>13842</v>
      </c>
    </row>
    <row r="6604" spans="1:8" ht="17.25" customHeight="1">
      <c r="A6604" s="68" t="s">
        <v>16876</v>
      </c>
      <c r="B6604" s="94" t="s">
        <v>24187</v>
      </c>
      <c r="C6604" s="94" t="s">
        <v>17244</v>
      </c>
      <c r="D6604" s="32" t="s">
        <v>9650</v>
      </c>
      <c r="E6604" s="107">
        <v>6</v>
      </c>
      <c r="F6604" s="27" t="s">
        <v>9</v>
      </c>
      <c r="G6604" s="94" t="s">
        <v>13675</v>
      </c>
      <c r="H6604" s="32" t="s">
        <v>13843</v>
      </c>
    </row>
    <row r="6605" spans="1:8" ht="17.25" customHeight="1">
      <c r="A6605" s="68" t="s">
        <v>16876</v>
      </c>
      <c r="B6605" s="94" t="s">
        <v>24187</v>
      </c>
      <c r="C6605" s="94" t="s">
        <v>17244</v>
      </c>
      <c r="D6605" s="32" t="s">
        <v>9651</v>
      </c>
      <c r="E6605" s="107">
        <v>7</v>
      </c>
      <c r="F6605" s="27" t="s">
        <v>9</v>
      </c>
      <c r="G6605" s="94" t="s">
        <v>13675</v>
      </c>
      <c r="H6605" s="32" t="s">
        <v>13843</v>
      </c>
    </row>
    <row r="6606" spans="1:8" ht="17.25" customHeight="1">
      <c r="A6606" s="68" t="s">
        <v>16876</v>
      </c>
      <c r="B6606" s="94" t="s">
        <v>24187</v>
      </c>
      <c r="C6606" s="94" t="s">
        <v>17244</v>
      </c>
      <c r="D6606" s="32" t="s">
        <v>9652</v>
      </c>
      <c r="E6606" s="107">
        <v>8</v>
      </c>
      <c r="F6606" s="27" t="s">
        <v>9</v>
      </c>
      <c r="G6606" s="94" t="s">
        <v>13675</v>
      </c>
      <c r="H6606" s="32" t="s">
        <v>13843</v>
      </c>
    </row>
    <row r="6607" spans="1:8" ht="17.25" customHeight="1">
      <c r="A6607" s="68" t="s">
        <v>16876</v>
      </c>
      <c r="B6607" s="94" t="s">
        <v>24187</v>
      </c>
      <c r="C6607" s="94" t="s">
        <v>17244</v>
      </c>
      <c r="D6607" s="32" t="s">
        <v>9653</v>
      </c>
      <c r="E6607" s="107">
        <v>7</v>
      </c>
      <c r="F6607" s="27" t="s">
        <v>9</v>
      </c>
      <c r="G6607" s="94" t="s">
        <v>13675</v>
      </c>
      <c r="H6607" s="32" t="s">
        <v>13843</v>
      </c>
    </row>
    <row r="6608" spans="1:8" ht="17.25" customHeight="1">
      <c r="A6608" s="68" t="s">
        <v>16876</v>
      </c>
      <c r="B6608" s="94" t="s">
        <v>24187</v>
      </c>
      <c r="C6608" s="94" t="s">
        <v>17244</v>
      </c>
      <c r="D6608" s="32" t="s">
        <v>9654</v>
      </c>
      <c r="E6608" s="107">
        <v>9</v>
      </c>
      <c r="F6608" s="27" t="s">
        <v>9</v>
      </c>
      <c r="G6608" s="94" t="s">
        <v>13675</v>
      </c>
      <c r="H6608" s="32" t="s">
        <v>13843</v>
      </c>
    </row>
    <row r="6609" spans="1:8" ht="17.25" customHeight="1">
      <c r="A6609" s="68" t="s">
        <v>16876</v>
      </c>
      <c r="B6609" s="94" t="s">
        <v>24187</v>
      </c>
      <c r="C6609" s="94" t="s">
        <v>17244</v>
      </c>
      <c r="D6609" s="32" t="s">
        <v>19780</v>
      </c>
      <c r="E6609" s="107">
        <v>8</v>
      </c>
      <c r="F6609" s="27" t="s">
        <v>9</v>
      </c>
      <c r="G6609" s="94" t="s">
        <v>13675</v>
      </c>
      <c r="H6609" s="32" t="s">
        <v>13843</v>
      </c>
    </row>
    <row r="6610" spans="1:8" ht="17.25" customHeight="1">
      <c r="A6610" s="68" t="s">
        <v>16876</v>
      </c>
      <c r="B6610" s="94" t="s">
        <v>24187</v>
      </c>
      <c r="C6610" s="94" t="s">
        <v>17244</v>
      </c>
      <c r="D6610" s="32" t="s">
        <v>9655</v>
      </c>
      <c r="E6610" s="107">
        <v>10</v>
      </c>
      <c r="F6610" s="27" t="s">
        <v>9</v>
      </c>
      <c r="G6610" s="94" t="s">
        <v>13675</v>
      </c>
      <c r="H6610" s="32" t="s">
        <v>13843</v>
      </c>
    </row>
    <row r="6611" spans="1:8" ht="17.25" customHeight="1">
      <c r="A6611" s="68" t="s">
        <v>16876</v>
      </c>
      <c r="B6611" s="94" t="s">
        <v>24187</v>
      </c>
      <c r="C6611" s="94" t="s">
        <v>17244</v>
      </c>
      <c r="D6611" s="32" t="s">
        <v>9656</v>
      </c>
      <c r="E6611" s="107">
        <v>9</v>
      </c>
      <c r="F6611" s="27" t="s">
        <v>9</v>
      </c>
      <c r="G6611" s="94" t="s">
        <v>13675</v>
      </c>
      <c r="H6611" s="32" t="s">
        <v>13843</v>
      </c>
    </row>
    <row r="6612" spans="1:8" ht="17.25" customHeight="1">
      <c r="A6612" s="68" t="s">
        <v>16876</v>
      </c>
      <c r="B6612" s="94" t="s">
        <v>24187</v>
      </c>
      <c r="C6612" s="94" t="s">
        <v>17244</v>
      </c>
      <c r="D6612" s="32" t="s">
        <v>9657</v>
      </c>
      <c r="E6612" s="107">
        <v>9</v>
      </c>
      <c r="F6612" s="27" t="s">
        <v>9</v>
      </c>
      <c r="G6612" s="94" t="s">
        <v>13675</v>
      </c>
      <c r="H6612" s="32" t="s">
        <v>13843</v>
      </c>
    </row>
    <row r="6613" spans="1:8" ht="17.25" customHeight="1">
      <c r="A6613" s="68" t="s">
        <v>16876</v>
      </c>
      <c r="B6613" s="94" t="s">
        <v>24187</v>
      </c>
      <c r="C6613" s="94" t="s">
        <v>17244</v>
      </c>
      <c r="D6613" s="32" t="s">
        <v>9658</v>
      </c>
      <c r="E6613" s="107">
        <v>8</v>
      </c>
      <c r="F6613" s="27" t="s">
        <v>9</v>
      </c>
      <c r="G6613" s="94" t="s">
        <v>13675</v>
      </c>
      <c r="H6613" s="32" t="s">
        <v>13843</v>
      </c>
    </row>
    <row r="6614" spans="1:8" ht="17.25" customHeight="1">
      <c r="A6614" s="68" t="s">
        <v>16876</v>
      </c>
      <c r="B6614" s="94" t="s">
        <v>24187</v>
      </c>
      <c r="C6614" s="94" t="s">
        <v>17245</v>
      </c>
      <c r="D6614" s="32" t="s">
        <v>19781</v>
      </c>
      <c r="E6614" s="107">
        <v>6</v>
      </c>
      <c r="F6614" s="27" t="s">
        <v>9</v>
      </c>
      <c r="G6614" s="94" t="s">
        <v>13675</v>
      </c>
      <c r="H6614" s="32" t="s">
        <v>13844</v>
      </c>
    </row>
    <row r="6615" spans="1:8" ht="17.25" customHeight="1">
      <c r="A6615" s="68" t="s">
        <v>16876</v>
      </c>
      <c r="B6615" s="94" t="s">
        <v>24187</v>
      </c>
      <c r="C6615" s="94" t="s">
        <v>17245</v>
      </c>
      <c r="D6615" s="32" t="s">
        <v>9659</v>
      </c>
      <c r="E6615" s="107">
        <v>9</v>
      </c>
      <c r="F6615" s="27" t="s">
        <v>9</v>
      </c>
      <c r="G6615" s="94" t="s">
        <v>13675</v>
      </c>
      <c r="H6615" s="32" t="s">
        <v>13844</v>
      </c>
    </row>
    <row r="6616" spans="1:8" ht="17.25" customHeight="1">
      <c r="A6616" s="68" t="s">
        <v>16876</v>
      </c>
      <c r="B6616" s="94" t="s">
        <v>24187</v>
      </c>
      <c r="C6616" s="94" t="s">
        <v>17245</v>
      </c>
      <c r="D6616" s="32" t="s">
        <v>9660</v>
      </c>
      <c r="E6616" s="107">
        <v>8</v>
      </c>
      <c r="F6616" s="27" t="s">
        <v>9</v>
      </c>
      <c r="G6616" s="94" t="s">
        <v>13675</v>
      </c>
      <c r="H6616" s="32" t="s">
        <v>13844</v>
      </c>
    </row>
    <row r="6617" spans="1:8" ht="17.25" customHeight="1">
      <c r="A6617" s="68" t="s">
        <v>16876</v>
      </c>
      <c r="B6617" s="94" t="s">
        <v>24187</v>
      </c>
      <c r="C6617" s="94" t="s">
        <v>17245</v>
      </c>
      <c r="D6617" s="32" t="s">
        <v>9661</v>
      </c>
      <c r="E6617" s="107">
        <v>10</v>
      </c>
      <c r="F6617" s="27" t="s">
        <v>9</v>
      </c>
      <c r="G6617" s="94" t="s">
        <v>13675</v>
      </c>
      <c r="H6617" s="32" t="s">
        <v>13844</v>
      </c>
    </row>
    <row r="6618" spans="1:8" ht="17.25" customHeight="1">
      <c r="A6618" s="68" t="s">
        <v>16876</v>
      </c>
      <c r="B6618" s="94" t="s">
        <v>24187</v>
      </c>
      <c r="C6618" s="94" t="s">
        <v>17245</v>
      </c>
      <c r="D6618" s="32" t="s">
        <v>9662</v>
      </c>
      <c r="E6618" s="107">
        <v>10</v>
      </c>
      <c r="F6618" s="27" t="s">
        <v>9</v>
      </c>
      <c r="G6618" s="94" t="s">
        <v>13675</v>
      </c>
      <c r="H6618" s="32" t="s">
        <v>13844</v>
      </c>
    </row>
    <row r="6619" spans="1:8" ht="17.25" customHeight="1">
      <c r="A6619" s="68" t="s">
        <v>16876</v>
      </c>
      <c r="B6619" s="94" t="s">
        <v>24187</v>
      </c>
      <c r="C6619" s="94" t="s">
        <v>17245</v>
      </c>
      <c r="D6619" s="32" t="s">
        <v>9663</v>
      </c>
      <c r="E6619" s="107">
        <v>10</v>
      </c>
      <c r="F6619" s="27" t="s">
        <v>9</v>
      </c>
      <c r="G6619" s="94" t="s">
        <v>13675</v>
      </c>
      <c r="H6619" s="32" t="s">
        <v>13844</v>
      </c>
    </row>
    <row r="6620" spans="1:8" ht="17.25" customHeight="1">
      <c r="A6620" s="68" t="s">
        <v>16876</v>
      </c>
      <c r="B6620" s="94" t="s">
        <v>24187</v>
      </c>
      <c r="C6620" s="94" t="s">
        <v>17245</v>
      </c>
      <c r="D6620" s="32" t="s">
        <v>9664</v>
      </c>
      <c r="E6620" s="107">
        <v>8</v>
      </c>
      <c r="F6620" s="27" t="s">
        <v>9</v>
      </c>
      <c r="G6620" s="94" t="s">
        <v>13675</v>
      </c>
      <c r="H6620" s="32" t="s">
        <v>13844</v>
      </c>
    </row>
    <row r="6621" spans="1:8" ht="17.25" customHeight="1">
      <c r="A6621" s="68" t="s">
        <v>16876</v>
      </c>
      <c r="B6621" s="94" t="s">
        <v>24187</v>
      </c>
      <c r="C6621" s="94" t="s">
        <v>17245</v>
      </c>
      <c r="D6621" s="32" t="s">
        <v>9665</v>
      </c>
      <c r="E6621" s="107">
        <v>8</v>
      </c>
      <c r="F6621" s="27" t="s">
        <v>9</v>
      </c>
      <c r="G6621" s="94" t="s">
        <v>13675</v>
      </c>
      <c r="H6621" s="32" t="s">
        <v>13844</v>
      </c>
    </row>
    <row r="6622" spans="1:8" ht="17.25" customHeight="1">
      <c r="A6622" s="68" t="s">
        <v>16876</v>
      </c>
      <c r="B6622" s="94" t="s">
        <v>24187</v>
      </c>
      <c r="C6622" s="94" t="s">
        <v>17245</v>
      </c>
      <c r="D6622" s="32" t="s">
        <v>9666</v>
      </c>
      <c r="E6622" s="107">
        <v>7</v>
      </c>
      <c r="F6622" s="27" t="s">
        <v>9</v>
      </c>
      <c r="G6622" s="94" t="s">
        <v>13675</v>
      </c>
      <c r="H6622" s="32" t="s">
        <v>13844</v>
      </c>
    </row>
    <row r="6623" spans="1:8" ht="17.25" customHeight="1">
      <c r="A6623" s="68" t="s">
        <v>16876</v>
      </c>
      <c r="B6623" s="94" t="s">
        <v>24187</v>
      </c>
      <c r="C6623" s="94" t="s">
        <v>17245</v>
      </c>
      <c r="D6623" s="32" t="s">
        <v>9667</v>
      </c>
      <c r="E6623" s="107">
        <v>12</v>
      </c>
      <c r="F6623" s="27" t="s">
        <v>9</v>
      </c>
      <c r="G6623" s="94" t="s">
        <v>13675</v>
      </c>
      <c r="H6623" s="32" t="s">
        <v>13844</v>
      </c>
    </row>
    <row r="6624" spans="1:8" ht="17.25" customHeight="1">
      <c r="A6624" s="68" t="s">
        <v>16876</v>
      </c>
      <c r="B6624" s="94" t="s">
        <v>24193</v>
      </c>
      <c r="C6624" s="94" t="s">
        <v>17246</v>
      </c>
      <c r="D6624" s="32" t="s">
        <v>19782</v>
      </c>
      <c r="E6624" s="107">
        <v>8</v>
      </c>
      <c r="F6624" s="27" t="s">
        <v>9</v>
      </c>
      <c r="G6624" s="94" t="s">
        <v>13675</v>
      </c>
      <c r="H6624" s="32" t="s">
        <v>13845</v>
      </c>
    </row>
    <row r="6625" spans="1:8" ht="17.25" customHeight="1">
      <c r="A6625" s="68" t="s">
        <v>16876</v>
      </c>
      <c r="B6625" s="94" t="s">
        <v>24193</v>
      </c>
      <c r="C6625" s="94" t="s">
        <v>17246</v>
      </c>
      <c r="D6625" s="32" t="s">
        <v>9668</v>
      </c>
      <c r="E6625" s="107">
        <v>12</v>
      </c>
      <c r="F6625" s="27" t="s">
        <v>9</v>
      </c>
      <c r="G6625" s="94" t="s">
        <v>13675</v>
      </c>
      <c r="H6625" s="32" t="s">
        <v>13845</v>
      </c>
    </row>
    <row r="6626" spans="1:8" ht="17.25" customHeight="1">
      <c r="A6626" s="68" t="s">
        <v>16876</v>
      </c>
      <c r="B6626" s="94" t="s">
        <v>24193</v>
      </c>
      <c r="C6626" s="94" t="s">
        <v>17246</v>
      </c>
      <c r="D6626" s="32" t="s">
        <v>19783</v>
      </c>
      <c r="E6626" s="107">
        <v>12</v>
      </c>
      <c r="F6626" s="27" t="s">
        <v>9</v>
      </c>
      <c r="G6626" s="94" t="s">
        <v>13675</v>
      </c>
      <c r="H6626" s="32" t="s">
        <v>13845</v>
      </c>
    </row>
    <row r="6627" spans="1:8" ht="17.25" customHeight="1">
      <c r="A6627" s="68" t="s">
        <v>16876</v>
      </c>
      <c r="B6627" s="94" t="s">
        <v>24193</v>
      </c>
      <c r="C6627" s="94" t="s">
        <v>17246</v>
      </c>
      <c r="D6627" s="32" t="s">
        <v>19784</v>
      </c>
      <c r="E6627" s="107">
        <v>12</v>
      </c>
      <c r="F6627" s="27" t="s">
        <v>9</v>
      </c>
      <c r="G6627" s="94" t="s">
        <v>13675</v>
      </c>
      <c r="H6627" s="32" t="s">
        <v>13845</v>
      </c>
    </row>
    <row r="6628" spans="1:8" ht="17.25" customHeight="1">
      <c r="A6628" s="68" t="s">
        <v>16876</v>
      </c>
      <c r="B6628" s="94" t="s">
        <v>24193</v>
      </c>
      <c r="C6628" s="94" t="s">
        <v>17246</v>
      </c>
      <c r="D6628" s="32" t="s">
        <v>9669</v>
      </c>
      <c r="E6628" s="107">
        <v>10</v>
      </c>
      <c r="F6628" s="27" t="s">
        <v>9</v>
      </c>
      <c r="G6628" s="94" t="s">
        <v>13675</v>
      </c>
      <c r="H6628" s="32" t="s">
        <v>13845</v>
      </c>
    </row>
    <row r="6629" spans="1:8" ht="17.25" customHeight="1">
      <c r="A6629" s="68" t="s">
        <v>16876</v>
      </c>
      <c r="B6629" s="94" t="s">
        <v>24193</v>
      </c>
      <c r="C6629" s="94" t="s">
        <v>17246</v>
      </c>
      <c r="D6629" s="32" t="s">
        <v>9670</v>
      </c>
      <c r="E6629" s="107">
        <v>12</v>
      </c>
      <c r="F6629" s="27" t="s">
        <v>9</v>
      </c>
      <c r="G6629" s="94" t="s">
        <v>13675</v>
      </c>
      <c r="H6629" s="32" t="s">
        <v>13845</v>
      </c>
    </row>
    <row r="6630" spans="1:8" ht="17.25" customHeight="1">
      <c r="A6630" s="68" t="s">
        <v>16876</v>
      </c>
      <c r="B6630" s="94" t="s">
        <v>24193</v>
      </c>
      <c r="C6630" s="94" t="s">
        <v>17246</v>
      </c>
      <c r="D6630" s="32" t="s">
        <v>9671</v>
      </c>
      <c r="E6630" s="107">
        <v>12</v>
      </c>
      <c r="F6630" s="27" t="s">
        <v>9</v>
      </c>
      <c r="G6630" s="94" t="s">
        <v>13675</v>
      </c>
      <c r="H6630" s="32" t="s">
        <v>13845</v>
      </c>
    </row>
    <row r="6631" spans="1:8" ht="17.25" customHeight="1">
      <c r="A6631" s="68" t="s">
        <v>16876</v>
      </c>
      <c r="B6631" s="94" t="s">
        <v>24193</v>
      </c>
      <c r="C6631" s="94" t="s">
        <v>17246</v>
      </c>
      <c r="D6631" s="32" t="s">
        <v>9672</v>
      </c>
      <c r="E6631" s="107">
        <v>11</v>
      </c>
      <c r="F6631" s="27" t="s">
        <v>9</v>
      </c>
      <c r="G6631" s="94" t="s">
        <v>13675</v>
      </c>
      <c r="H6631" s="32" t="s">
        <v>13845</v>
      </c>
    </row>
    <row r="6632" spans="1:8" ht="17.25" customHeight="1">
      <c r="A6632" s="68" t="s">
        <v>16876</v>
      </c>
      <c r="B6632" s="94" t="s">
        <v>24193</v>
      </c>
      <c r="C6632" s="94" t="s">
        <v>17246</v>
      </c>
      <c r="D6632" s="32" t="s">
        <v>19785</v>
      </c>
      <c r="E6632" s="107">
        <v>12</v>
      </c>
      <c r="F6632" s="27" t="s">
        <v>9</v>
      </c>
      <c r="G6632" s="94" t="s">
        <v>13675</v>
      </c>
      <c r="H6632" s="32" t="s">
        <v>13845</v>
      </c>
    </row>
    <row r="6633" spans="1:8" ht="17.25" customHeight="1">
      <c r="A6633" s="68" t="s">
        <v>16876</v>
      </c>
      <c r="B6633" s="94" t="s">
        <v>24193</v>
      </c>
      <c r="C6633" s="94" t="s">
        <v>17246</v>
      </c>
      <c r="D6633" s="32" t="s">
        <v>9673</v>
      </c>
      <c r="E6633" s="107">
        <v>10</v>
      </c>
      <c r="F6633" s="27" t="s">
        <v>9</v>
      </c>
      <c r="G6633" s="94" t="s">
        <v>13675</v>
      </c>
      <c r="H6633" s="32" t="s">
        <v>13845</v>
      </c>
    </row>
    <row r="6634" spans="1:8" ht="17.25" customHeight="1">
      <c r="A6634" s="68" t="s">
        <v>16881</v>
      </c>
      <c r="B6634" s="94" t="s">
        <v>24194</v>
      </c>
      <c r="C6634" s="94" t="s">
        <v>17247</v>
      </c>
      <c r="D6634" s="32" t="s">
        <v>19786</v>
      </c>
      <c r="E6634" s="107">
        <v>22</v>
      </c>
      <c r="F6634" s="27" t="s">
        <v>9</v>
      </c>
      <c r="G6634" s="94" t="s">
        <v>13675</v>
      </c>
      <c r="H6634" s="32" t="s">
        <v>13846</v>
      </c>
    </row>
    <row r="6635" spans="1:8" ht="17.25" customHeight="1">
      <c r="A6635" s="68" t="s">
        <v>16881</v>
      </c>
      <c r="B6635" s="94" t="s">
        <v>24194</v>
      </c>
      <c r="C6635" s="94" t="s">
        <v>17247</v>
      </c>
      <c r="D6635" s="32" t="s">
        <v>19787</v>
      </c>
      <c r="E6635" s="107">
        <v>24</v>
      </c>
      <c r="F6635" s="27" t="s">
        <v>9</v>
      </c>
      <c r="G6635" s="94" t="s">
        <v>13675</v>
      </c>
      <c r="H6635" s="32" t="s">
        <v>13846</v>
      </c>
    </row>
    <row r="6636" spans="1:8" ht="17.25" customHeight="1">
      <c r="A6636" s="68" t="s">
        <v>16881</v>
      </c>
      <c r="B6636" s="94" t="s">
        <v>24194</v>
      </c>
      <c r="C6636" s="94" t="s">
        <v>17247</v>
      </c>
      <c r="D6636" s="32" t="s">
        <v>19788</v>
      </c>
      <c r="E6636" s="107">
        <v>22</v>
      </c>
      <c r="F6636" s="27" t="s">
        <v>9</v>
      </c>
      <c r="G6636" s="94" t="s">
        <v>13675</v>
      </c>
      <c r="H6636" s="32" t="s">
        <v>13846</v>
      </c>
    </row>
    <row r="6637" spans="1:8" ht="17.25" customHeight="1">
      <c r="A6637" s="68" t="s">
        <v>16881</v>
      </c>
      <c r="B6637" s="94" t="s">
        <v>24194</v>
      </c>
      <c r="C6637" s="94" t="s">
        <v>17247</v>
      </c>
      <c r="D6637" s="32" t="s">
        <v>19789</v>
      </c>
      <c r="E6637" s="107">
        <v>17</v>
      </c>
      <c r="F6637" s="27" t="s">
        <v>9</v>
      </c>
      <c r="G6637" s="94" t="s">
        <v>13675</v>
      </c>
      <c r="H6637" s="32" t="s">
        <v>13846</v>
      </c>
    </row>
    <row r="6638" spans="1:8" ht="17.25" customHeight="1">
      <c r="A6638" s="68" t="s">
        <v>16876</v>
      </c>
      <c r="B6638" s="94" t="s">
        <v>24185</v>
      </c>
      <c r="C6638" s="94" t="s">
        <v>17248</v>
      </c>
      <c r="D6638" s="32" t="s">
        <v>19790</v>
      </c>
      <c r="E6638" s="107">
        <v>27</v>
      </c>
      <c r="F6638" s="27" t="s">
        <v>9</v>
      </c>
      <c r="G6638" s="94" t="s">
        <v>13675</v>
      </c>
      <c r="H6638" s="32" t="s">
        <v>13847</v>
      </c>
    </row>
    <row r="6639" spans="1:8" ht="17.25" customHeight="1">
      <c r="A6639" s="68" t="s">
        <v>16876</v>
      </c>
      <c r="B6639" s="94" t="s">
        <v>24185</v>
      </c>
      <c r="C6639" s="94" t="s">
        <v>17248</v>
      </c>
      <c r="D6639" s="32" t="s">
        <v>19791</v>
      </c>
      <c r="E6639" s="107">
        <v>37</v>
      </c>
      <c r="F6639" s="27" t="s">
        <v>9</v>
      </c>
      <c r="G6639" s="94" t="s">
        <v>13675</v>
      </c>
      <c r="H6639" s="32" t="s">
        <v>13847</v>
      </c>
    </row>
    <row r="6640" spans="1:8" ht="17.25" customHeight="1">
      <c r="A6640" s="68" t="s">
        <v>16876</v>
      </c>
      <c r="B6640" s="94" t="s">
        <v>24185</v>
      </c>
      <c r="C6640" s="94" t="s">
        <v>17248</v>
      </c>
      <c r="D6640" s="32" t="s">
        <v>19792</v>
      </c>
      <c r="E6640" s="107">
        <v>26</v>
      </c>
      <c r="F6640" s="27" t="s">
        <v>9</v>
      </c>
      <c r="G6640" s="94" t="s">
        <v>13675</v>
      </c>
      <c r="H6640" s="32" t="s">
        <v>13847</v>
      </c>
    </row>
    <row r="6641" spans="1:8" ht="17.25" customHeight="1">
      <c r="A6641" s="68" t="s">
        <v>16876</v>
      </c>
      <c r="B6641" s="94" t="s">
        <v>24185</v>
      </c>
      <c r="C6641" s="94" t="s">
        <v>17248</v>
      </c>
      <c r="D6641" s="32" t="s">
        <v>19793</v>
      </c>
      <c r="E6641" s="107">
        <v>33</v>
      </c>
      <c r="F6641" s="27" t="s">
        <v>9</v>
      </c>
      <c r="G6641" s="94" t="s">
        <v>13675</v>
      </c>
      <c r="H6641" s="32" t="s">
        <v>13847</v>
      </c>
    </row>
    <row r="6642" spans="1:8" ht="17.25" customHeight="1">
      <c r="A6642" s="68" t="s">
        <v>16876</v>
      </c>
      <c r="B6642" s="94" t="s">
        <v>24185</v>
      </c>
      <c r="C6642" s="94" t="s">
        <v>17248</v>
      </c>
      <c r="D6642" s="32" t="s">
        <v>19794</v>
      </c>
      <c r="E6642" s="107">
        <v>23</v>
      </c>
      <c r="F6642" s="27" t="s">
        <v>9</v>
      </c>
      <c r="G6642" s="94" t="s">
        <v>13675</v>
      </c>
      <c r="H6642" s="32" t="s">
        <v>13847</v>
      </c>
    </row>
    <row r="6643" spans="1:8" ht="17.25" customHeight="1">
      <c r="A6643" s="68" t="s">
        <v>16881</v>
      </c>
      <c r="B6643" s="94" t="s">
        <v>24181</v>
      </c>
      <c r="C6643" s="94" t="s">
        <v>17249</v>
      </c>
      <c r="D6643" s="32" t="s">
        <v>19795</v>
      </c>
      <c r="E6643" s="107">
        <v>25</v>
      </c>
      <c r="F6643" s="27" t="s">
        <v>9</v>
      </c>
      <c r="G6643" s="94" t="s">
        <v>13675</v>
      </c>
      <c r="H6643" s="32" t="s">
        <v>13848</v>
      </c>
    </row>
    <row r="6644" spans="1:8" ht="17.25" customHeight="1">
      <c r="A6644" s="68" t="s">
        <v>16881</v>
      </c>
      <c r="B6644" s="94" t="s">
        <v>24181</v>
      </c>
      <c r="C6644" s="94" t="s">
        <v>17249</v>
      </c>
      <c r="D6644" s="32" t="s">
        <v>9674</v>
      </c>
      <c r="E6644" s="107">
        <v>32</v>
      </c>
      <c r="F6644" s="27" t="s">
        <v>9</v>
      </c>
      <c r="G6644" s="94" t="s">
        <v>13675</v>
      </c>
      <c r="H6644" s="32" t="s">
        <v>13848</v>
      </c>
    </row>
    <row r="6645" spans="1:8" ht="17.25" customHeight="1">
      <c r="A6645" s="68" t="s">
        <v>16881</v>
      </c>
      <c r="B6645" s="94" t="s">
        <v>24181</v>
      </c>
      <c r="C6645" s="94" t="s">
        <v>17249</v>
      </c>
      <c r="D6645" s="32" t="s">
        <v>19796</v>
      </c>
      <c r="E6645" s="107">
        <v>30</v>
      </c>
      <c r="F6645" s="27" t="s">
        <v>9</v>
      </c>
      <c r="G6645" s="94" t="s">
        <v>13675</v>
      </c>
      <c r="H6645" s="32" t="s">
        <v>13848</v>
      </c>
    </row>
    <row r="6646" spans="1:8" ht="17.25" customHeight="1">
      <c r="A6646" s="68" t="s">
        <v>16881</v>
      </c>
      <c r="B6646" s="94" t="s">
        <v>24181</v>
      </c>
      <c r="C6646" s="94" t="s">
        <v>17249</v>
      </c>
      <c r="D6646" s="32" t="s">
        <v>19797</v>
      </c>
      <c r="E6646" s="107">
        <v>29</v>
      </c>
      <c r="F6646" s="27" t="s">
        <v>9</v>
      </c>
      <c r="G6646" s="94" t="s">
        <v>13675</v>
      </c>
      <c r="H6646" s="32" t="s">
        <v>13848</v>
      </c>
    </row>
    <row r="6647" spans="1:8" ht="17.25" customHeight="1">
      <c r="A6647" s="68" t="s">
        <v>16881</v>
      </c>
      <c r="B6647" s="94" t="s">
        <v>24181</v>
      </c>
      <c r="C6647" s="94" t="s">
        <v>17249</v>
      </c>
      <c r="D6647" s="32" t="s">
        <v>19798</v>
      </c>
      <c r="E6647" s="107">
        <v>27</v>
      </c>
      <c r="F6647" s="27" t="s">
        <v>9</v>
      </c>
      <c r="G6647" s="94" t="s">
        <v>13675</v>
      </c>
      <c r="H6647" s="32" t="s">
        <v>13848</v>
      </c>
    </row>
    <row r="6648" spans="1:8" ht="17.25" customHeight="1">
      <c r="A6648" s="68" t="s">
        <v>16881</v>
      </c>
      <c r="B6648" s="94" t="s">
        <v>24181</v>
      </c>
      <c r="C6648" s="94" t="s">
        <v>17249</v>
      </c>
      <c r="D6648" s="32" t="s">
        <v>19799</v>
      </c>
      <c r="E6648" s="107">
        <v>27</v>
      </c>
      <c r="F6648" s="27" t="s">
        <v>9</v>
      </c>
      <c r="G6648" s="94" t="s">
        <v>13675</v>
      </c>
      <c r="H6648" s="32" t="s">
        <v>13848</v>
      </c>
    </row>
    <row r="6649" spans="1:8" ht="17.25" customHeight="1">
      <c r="A6649" s="68" t="s">
        <v>16876</v>
      </c>
      <c r="B6649" s="94" t="s">
        <v>24185</v>
      </c>
      <c r="C6649" s="94" t="s">
        <v>17250</v>
      </c>
      <c r="D6649" s="32" t="s">
        <v>19800</v>
      </c>
      <c r="E6649" s="107">
        <v>22</v>
      </c>
      <c r="F6649" s="27" t="s">
        <v>9</v>
      </c>
      <c r="G6649" s="94" t="s">
        <v>13675</v>
      </c>
      <c r="H6649" s="32" t="s">
        <v>13849</v>
      </c>
    </row>
    <row r="6650" spans="1:8" ht="17.25" customHeight="1">
      <c r="A6650" s="68" t="s">
        <v>16876</v>
      </c>
      <c r="B6650" s="94" t="s">
        <v>24185</v>
      </c>
      <c r="C6650" s="94" t="s">
        <v>17250</v>
      </c>
      <c r="D6650" s="32" t="s">
        <v>19801</v>
      </c>
      <c r="E6650" s="107">
        <v>32</v>
      </c>
      <c r="F6650" s="27" t="s">
        <v>9</v>
      </c>
      <c r="G6650" s="94" t="s">
        <v>13675</v>
      </c>
      <c r="H6650" s="32" t="s">
        <v>13849</v>
      </c>
    </row>
    <row r="6651" spans="1:8" ht="17.25" customHeight="1">
      <c r="A6651" s="68" t="s">
        <v>16876</v>
      </c>
      <c r="B6651" s="94" t="s">
        <v>24185</v>
      </c>
      <c r="C6651" s="94" t="s">
        <v>17250</v>
      </c>
      <c r="D6651" s="32" t="s">
        <v>19802</v>
      </c>
      <c r="E6651" s="107">
        <v>26</v>
      </c>
      <c r="F6651" s="27" t="s">
        <v>9</v>
      </c>
      <c r="G6651" s="94" t="s">
        <v>13675</v>
      </c>
      <c r="H6651" s="32" t="s">
        <v>13849</v>
      </c>
    </row>
    <row r="6652" spans="1:8" ht="17.25" customHeight="1">
      <c r="A6652" s="68" t="s">
        <v>16876</v>
      </c>
      <c r="B6652" s="94" t="s">
        <v>24185</v>
      </c>
      <c r="C6652" s="94" t="s">
        <v>17250</v>
      </c>
      <c r="D6652" s="32" t="s">
        <v>19803</v>
      </c>
      <c r="E6652" s="107">
        <v>31</v>
      </c>
      <c r="F6652" s="27" t="s">
        <v>9</v>
      </c>
      <c r="G6652" s="94" t="s">
        <v>13675</v>
      </c>
      <c r="H6652" s="32" t="s">
        <v>13849</v>
      </c>
    </row>
    <row r="6653" spans="1:8" ht="17.25" customHeight="1">
      <c r="A6653" s="68" t="s">
        <v>16876</v>
      </c>
      <c r="B6653" s="94" t="s">
        <v>24185</v>
      </c>
      <c r="C6653" s="94" t="s">
        <v>17250</v>
      </c>
      <c r="D6653" s="32" t="s">
        <v>19804</v>
      </c>
      <c r="E6653" s="107">
        <v>31</v>
      </c>
      <c r="F6653" s="27" t="s">
        <v>9</v>
      </c>
      <c r="G6653" s="94" t="s">
        <v>13675</v>
      </c>
      <c r="H6653" s="32" t="s">
        <v>13849</v>
      </c>
    </row>
    <row r="6654" spans="1:8" ht="17.25" customHeight="1">
      <c r="A6654" s="68" t="s">
        <v>16876</v>
      </c>
      <c r="B6654" s="94" t="s">
        <v>24185</v>
      </c>
      <c r="C6654" s="94" t="s">
        <v>17251</v>
      </c>
      <c r="D6654" s="32" t="s">
        <v>19805</v>
      </c>
      <c r="E6654" s="107">
        <v>30</v>
      </c>
      <c r="F6654" s="27" t="s">
        <v>9</v>
      </c>
      <c r="G6654" s="94" t="s">
        <v>13675</v>
      </c>
      <c r="H6654" s="32" t="s">
        <v>13850</v>
      </c>
    </row>
    <row r="6655" spans="1:8" ht="17.25" customHeight="1">
      <c r="A6655" s="68" t="s">
        <v>16876</v>
      </c>
      <c r="B6655" s="94" t="s">
        <v>24185</v>
      </c>
      <c r="C6655" s="94" t="s">
        <v>17251</v>
      </c>
      <c r="D6655" s="32" t="s">
        <v>19806</v>
      </c>
      <c r="E6655" s="107">
        <v>30</v>
      </c>
      <c r="F6655" s="27" t="s">
        <v>9</v>
      </c>
      <c r="G6655" s="94" t="s">
        <v>13675</v>
      </c>
      <c r="H6655" s="32" t="s">
        <v>13850</v>
      </c>
    </row>
    <row r="6656" spans="1:8" ht="17.25" customHeight="1">
      <c r="A6656" s="68" t="s">
        <v>16876</v>
      </c>
      <c r="B6656" s="94" t="s">
        <v>24185</v>
      </c>
      <c r="C6656" s="94" t="s">
        <v>17251</v>
      </c>
      <c r="D6656" s="32" t="s">
        <v>19807</v>
      </c>
      <c r="E6656" s="107">
        <v>23</v>
      </c>
      <c r="F6656" s="27" t="s">
        <v>9</v>
      </c>
      <c r="G6656" s="94" t="s">
        <v>13675</v>
      </c>
      <c r="H6656" s="32" t="s">
        <v>13850</v>
      </c>
    </row>
    <row r="6657" spans="1:8" ht="17.25" customHeight="1">
      <c r="A6657" s="68" t="s">
        <v>16876</v>
      </c>
      <c r="B6657" s="94" t="s">
        <v>24185</v>
      </c>
      <c r="C6657" s="94" t="s">
        <v>17251</v>
      </c>
      <c r="D6657" s="32" t="s">
        <v>19808</v>
      </c>
      <c r="E6657" s="107">
        <v>34</v>
      </c>
      <c r="F6657" s="27" t="s">
        <v>9</v>
      </c>
      <c r="G6657" s="94" t="s">
        <v>13675</v>
      </c>
      <c r="H6657" s="32" t="s">
        <v>13850</v>
      </c>
    </row>
    <row r="6658" spans="1:8" ht="17.25" customHeight="1">
      <c r="A6658" s="68" t="s">
        <v>16876</v>
      </c>
      <c r="B6658" s="94" t="s">
        <v>24185</v>
      </c>
      <c r="C6658" s="94" t="s">
        <v>17251</v>
      </c>
      <c r="D6658" s="32" t="s">
        <v>19809</v>
      </c>
      <c r="E6658" s="107">
        <v>29</v>
      </c>
      <c r="F6658" s="27" t="s">
        <v>9</v>
      </c>
      <c r="G6658" s="94" t="s">
        <v>13675</v>
      </c>
      <c r="H6658" s="32" t="s">
        <v>13850</v>
      </c>
    </row>
    <row r="6659" spans="1:8" ht="17.25" customHeight="1">
      <c r="A6659" s="68" t="s">
        <v>16881</v>
      </c>
      <c r="B6659" s="94" t="s">
        <v>24181</v>
      </c>
      <c r="C6659" s="94" t="s">
        <v>17252</v>
      </c>
      <c r="D6659" s="32" t="s">
        <v>19810</v>
      </c>
      <c r="E6659" s="107">
        <v>22</v>
      </c>
      <c r="F6659" s="27" t="s">
        <v>9</v>
      </c>
      <c r="G6659" s="94" t="s">
        <v>13675</v>
      </c>
      <c r="H6659" s="32" t="s">
        <v>13851</v>
      </c>
    </row>
    <row r="6660" spans="1:8" ht="17.25" customHeight="1">
      <c r="A6660" s="68" t="s">
        <v>16881</v>
      </c>
      <c r="B6660" s="94" t="s">
        <v>24181</v>
      </c>
      <c r="C6660" s="94" t="s">
        <v>17252</v>
      </c>
      <c r="D6660" s="32" t="s">
        <v>9675</v>
      </c>
      <c r="E6660" s="107">
        <v>32</v>
      </c>
      <c r="F6660" s="27" t="s">
        <v>9</v>
      </c>
      <c r="G6660" s="94" t="s">
        <v>13675</v>
      </c>
      <c r="H6660" s="32" t="s">
        <v>13851</v>
      </c>
    </row>
    <row r="6661" spans="1:8" ht="17.25" customHeight="1">
      <c r="A6661" s="68" t="s">
        <v>16881</v>
      </c>
      <c r="B6661" s="94" t="s">
        <v>24181</v>
      </c>
      <c r="C6661" s="94" t="s">
        <v>17252</v>
      </c>
      <c r="D6661" s="32" t="s">
        <v>19811</v>
      </c>
      <c r="E6661" s="107">
        <v>35</v>
      </c>
      <c r="F6661" s="27" t="s">
        <v>9</v>
      </c>
      <c r="G6661" s="94" t="s">
        <v>13675</v>
      </c>
      <c r="H6661" s="32" t="s">
        <v>13851</v>
      </c>
    </row>
    <row r="6662" spans="1:8" ht="17.25" customHeight="1">
      <c r="A6662" s="68" t="s">
        <v>16881</v>
      </c>
      <c r="B6662" s="94" t="s">
        <v>24181</v>
      </c>
      <c r="C6662" s="94" t="s">
        <v>17252</v>
      </c>
      <c r="D6662" s="32" t="s">
        <v>19812</v>
      </c>
      <c r="E6662" s="107">
        <v>31</v>
      </c>
      <c r="F6662" s="27" t="s">
        <v>9</v>
      </c>
      <c r="G6662" s="94" t="s">
        <v>13675</v>
      </c>
      <c r="H6662" s="32" t="s">
        <v>13851</v>
      </c>
    </row>
    <row r="6663" spans="1:8" ht="17.25" customHeight="1">
      <c r="A6663" s="68" t="s">
        <v>16881</v>
      </c>
      <c r="B6663" s="94" t="s">
        <v>24181</v>
      </c>
      <c r="C6663" s="94" t="s">
        <v>17252</v>
      </c>
      <c r="D6663" s="32" t="s">
        <v>19813</v>
      </c>
      <c r="E6663" s="107">
        <v>26</v>
      </c>
      <c r="F6663" s="27" t="s">
        <v>9</v>
      </c>
      <c r="G6663" s="94" t="s">
        <v>13675</v>
      </c>
      <c r="H6663" s="32" t="s">
        <v>13851</v>
      </c>
    </row>
    <row r="6664" spans="1:8" ht="17.25" customHeight="1">
      <c r="A6664" s="68" t="s">
        <v>16881</v>
      </c>
      <c r="B6664" s="94" t="s">
        <v>24181</v>
      </c>
      <c r="C6664" s="94" t="s">
        <v>17252</v>
      </c>
      <c r="D6664" s="32" t="s">
        <v>19814</v>
      </c>
      <c r="E6664" s="107">
        <v>32</v>
      </c>
      <c r="F6664" s="27" t="s">
        <v>9</v>
      </c>
      <c r="G6664" s="94" t="s">
        <v>13675</v>
      </c>
      <c r="H6664" s="32" t="s">
        <v>13851</v>
      </c>
    </row>
    <row r="6665" spans="1:8" ht="17.25" customHeight="1">
      <c r="A6665" s="68" t="s">
        <v>16881</v>
      </c>
      <c r="B6665" s="94" t="s">
        <v>24181</v>
      </c>
      <c r="C6665" s="94" t="s">
        <v>17253</v>
      </c>
      <c r="D6665" s="32" t="s">
        <v>19815</v>
      </c>
      <c r="E6665" s="107">
        <v>20</v>
      </c>
      <c r="F6665" s="27" t="s">
        <v>9</v>
      </c>
      <c r="G6665" s="94" t="s">
        <v>13675</v>
      </c>
      <c r="H6665" s="32" t="s">
        <v>13852</v>
      </c>
    </row>
    <row r="6666" spans="1:8" ht="17.25" customHeight="1">
      <c r="A6666" s="68" t="s">
        <v>16881</v>
      </c>
      <c r="B6666" s="94" t="s">
        <v>24181</v>
      </c>
      <c r="C6666" s="94" t="s">
        <v>17253</v>
      </c>
      <c r="D6666" s="32" t="s">
        <v>19816</v>
      </c>
      <c r="E6666" s="107">
        <v>37</v>
      </c>
      <c r="F6666" s="27" t="s">
        <v>9</v>
      </c>
      <c r="G6666" s="94" t="s">
        <v>13675</v>
      </c>
      <c r="H6666" s="32" t="s">
        <v>13852</v>
      </c>
    </row>
    <row r="6667" spans="1:8" ht="17.25" customHeight="1">
      <c r="A6667" s="68" t="s">
        <v>16881</v>
      </c>
      <c r="B6667" s="94" t="s">
        <v>24181</v>
      </c>
      <c r="C6667" s="94" t="s">
        <v>17253</v>
      </c>
      <c r="D6667" s="32" t="s">
        <v>19817</v>
      </c>
      <c r="E6667" s="107">
        <v>28</v>
      </c>
      <c r="F6667" s="27" t="s">
        <v>9</v>
      </c>
      <c r="G6667" s="94" t="s">
        <v>13675</v>
      </c>
      <c r="H6667" s="32" t="s">
        <v>13852</v>
      </c>
    </row>
    <row r="6668" spans="1:8" ht="17.25" customHeight="1">
      <c r="A6668" s="68" t="s">
        <v>16881</v>
      </c>
      <c r="B6668" s="94" t="s">
        <v>24181</v>
      </c>
      <c r="C6668" s="94" t="s">
        <v>17253</v>
      </c>
      <c r="D6668" s="32" t="s">
        <v>19818</v>
      </c>
      <c r="E6668" s="107">
        <v>33</v>
      </c>
      <c r="F6668" s="27" t="s">
        <v>9</v>
      </c>
      <c r="G6668" s="94" t="s">
        <v>13675</v>
      </c>
      <c r="H6668" s="32" t="s">
        <v>13852</v>
      </c>
    </row>
    <row r="6669" spans="1:8" ht="17.25" customHeight="1">
      <c r="A6669" s="68" t="s">
        <v>16881</v>
      </c>
      <c r="B6669" s="94" t="s">
        <v>24181</v>
      </c>
      <c r="C6669" s="94" t="s">
        <v>17253</v>
      </c>
      <c r="D6669" s="32" t="s">
        <v>19819</v>
      </c>
      <c r="E6669" s="107">
        <v>30</v>
      </c>
      <c r="F6669" s="27" t="s">
        <v>9</v>
      </c>
      <c r="G6669" s="94" t="s">
        <v>13675</v>
      </c>
      <c r="H6669" s="32" t="s">
        <v>13852</v>
      </c>
    </row>
    <row r="6670" spans="1:8" ht="17.25" customHeight="1">
      <c r="A6670" s="68" t="s">
        <v>16876</v>
      </c>
      <c r="B6670" s="94" t="s">
        <v>24185</v>
      </c>
      <c r="C6670" s="94" t="s">
        <v>17254</v>
      </c>
      <c r="D6670" s="32" t="s">
        <v>19820</v>
      </c>
      <c r="E6670" s="107">
        <v>21</v>
      </c>
      <c r="F6670" s="27" t="s">
        <v>9</v>
      </c>
      <c r="G6670" s="94" t="s">
        <v>13675</v>
      </c>
      <c r="H6670" s="32" t="s">
        <v>13853</v>
      </c>
    </row>
    <row r="6671" spans="1:8" ht="17.25" customHeight="1">
      <c r="A6671" s="68" t="s">
        <v>16876</v>
      </c>
      <c r="B6671" s="94" t="s">
        <v>24185</v>
      </c>
      <c r="C6671" s="94" t="s">
        <v>17254</v>
      </c>
      <c r="D6671" s="32" t="s">
        <v>19821</v>
      </c>
      <c r="E6671" s="107">
        <v>42</v>
      </c>
      <c r="F6671" s="27" t="s">
        <v>9</v>
      </c>
      <c r="G6671" s="94" t="s">
        <v>13675</v>
      </c>
      <c r="H6671" s="32" t="s">
        <v>13853</v>
      </c>
    </row>
    <row r="6672" spans="1:8" ht="17.25" customHeight="1">
      <c r="A6672" s="68" t="s">
        <v>16876</v>
      </c>
      <c r="B6672" s="94" t="s">
        <v>24185</v>
      </c>
      <c r="C6672" s="94" t="s">
        <v>17254</v>
      </c>
      <c r="D6672" s="32" t="s">
        <v>19822</v>
      </c>
      <c r="E6672" s="107">
        <v>31</v>
      </c>
      <c r="F6672" s="27" t="s">
        <v>9</v>
      </c>
      <c r="G6672" s="94" t="s">
        <v>13675</v>
      </c>
      <c r="H6672" s="32" t="s">
        <v>13853</v>
      </c>
    </row>
    <row r="6673" spans="1:8" ht="17.25" customHeight="1">
      <c r="A6673" s="68" t="s">
        <v>16876</v>
      </c>
      <c r="B6673" s="94" t="s">
        <v>24185</v>
      </c>
      <c r="C6673" s="94" t="s">
        <v>17254</v>
      </c>
      <c r="D6673" s="32" t="s">
        <v>19823</v>
      </c>
      <c r="E6673" s="107">
        <v>30</v>
      </c>
      <c r="F6673" s="27" t="s">
        <v>9</v>
      </c>
      <c r="G6673" s="94" t="s">
        <v>13675</v>
      </c>
      <c r="H6673" s="32" t="s">
        <v>13853</v>
      </c>
    </row>
    <row r="6674" spans="1:8" ht="17.25" customHeight="1">
      <c r="A6674" s="68" t="s">
        <v>16876</v>
      </c>
      <c r="B6674" s="94" t="s">
        <v>24185</v>
      </c>
      <c r="C6674" s="94" t="s">
        <v>17254</v>
      </c>
      <c r="D6674" s="32" t="s">
        <v>19824</v>
      </c>
      <c r="E6674" s="107">
        <v>29</v>
      </c>
      <c r="F6674" s="27" t="s">
        <v>9</v>
      </c>
      <c r="G6674" s="94" t="s">
        <v>13675</v>
      </c>
      <c r="H6674" s="32" t="s">
        <v>13853</v>
      </c>
    </row>
    <row r="6675" spans="1:8" ht="17.25" customHeight="1">
      <c r="A6675" s="68" t="s">
        <v>16881</v>
      </c>
      <c r="B6675" s="94" t="s">
        <v>24179</v>
      </c>
      <c r="C6675" s="94" t="s">
        <v>17255</v>
      </c>
      <c r="D6675" s="32" t="s">
        <v>9676</v>
      </c>
      <c r="E6675" s="107">
        <v>61</v>
      </c>
      <c r="F6675" s="27" t="s">
        <v>9</v>
      </c>
      <c r="G6675" s="94" t="s">
        <v>13675</v>
      </c>
      <c r="H6675" s="32" t="s">
        <v>13854</v>
      </c>
    </row>
    <row r="6676" spans="1:8" ht="17.25" customHeight="1">
      <c r="A6676" s="68" t="s">
        <v>16881</v>
      </c>
      <c r="B6676" s="94" t="s">
        <v>24179</v>
      </c>
      <c r="C6676" s="94" t="s">
        <v>17255</v>
      </c>
      <c r="D6676" s="32" t="s">
        <v>9677</v>
      </c>
      <c r="E6676" s="107">
        <v>33</v>
      </c>
      <c r="F6676" s="27" t="s">
        <v>9</v>
      </c>
      <c r="G6676" s="94" t="s">
        <v>13675</v>
      </c>
      <c r="H6676" s="32" t="s">
        <v>13854</v>
      </c>
    </row>
    <row r="6677" spans="1:8" ht="17.25" customHeight="1">
      <c r="A6677" s="68" t="s">
        <v>16881</v>
      </c>
      <c r="B6677" s="94" t="s">
        <v>24179</v>
      </c>
      <c r="C6677" s="94" t="s">
        <v>17255</v>
      </c>
      <c r="D6677" s="32" t="s">
        <v>9678</v>
      </c>
      <c r="E6677" s="107">
        <v>31</v>
      </c>
      <c r="F6677" s="27" t="s">
        <v>9</v>
      </c>
      <c r="G6677" s="94" t="s">
        <v>13675</v>
      </c>
      <c r="H6677" s="32" t="s">
        <v>13854</v>
      </c>
    </row>
    <row r="6678" spans="1:8" ht="17.25" customHeight="1">
      <c r="A6678" s="68" t="s">
        <v>16881</v>
      </c>
      <c r="B6678" s="94" t="s">
        <v>24179</v>
      </c>
      <c r="C6678" s="94" t="s">
        <v>17255</v>
      </c>
      <c r="D6678" s="32" t="s">
        <v>9679</v>
      </c>
      <c r="E6678" s="107">
        <v>54</v>
      </c>
      <c r="F6678" s="27" t="s">
        <v>9</v>
      </c>
      <c r="G6678" s="94" t="s">
        <v>13675</v>
      </c>
      <c r="H6678" s="32" t="s">
        <v>13854</v>
      </c>
    </row>
    <row r="6679" spans="1:8" ht="17.25" customHeight="1">
      <c r="A6679" s="68" t="s">
        <v>16881</v>
      </c>
      <c r="B6679" s="94" t="s">
        <v>24179</v>
      </c>
      <c r="C6679" s="94" t="s">
        <v>17255</v>
      </c>
      <c r="D6679" s="32" t="s">
        <v>9680</v>
      </c>
      <c r="E6679" s="107">
        <v>35</v>
      </c>
      <c r="F6679" s="27" t="s">
        <v>9</v>
      </c>
      <c r="G6679" s="94" t="s">
        <v>13675</v>
      </c>
      <c r="H6679" s="32" t="s">
        <v>13854</v>
      </c>
    </row>
    <row r="6680" spans="1:8" ht="17.25" customHeight="1">
      <c r="A6680" s="68" t="s">
        <v>16881</v>
      </c>
      <c r="B6680" s="94" t="s">
        <v>24179</v>
      </c>
      <c r="C6680" s="94" t="s">
        <v>17255</v>
      </c>
      <c r="D6680" s="32" t="s">
        <v>9681</v>
      </c>
      <c r="E6680" s="107">
        <v>66</v>
      </c>
      <c r="F6680" s="27" t="s">
        <v>9</v>
      </c>
      <c r="G6680" s="94" t="s">
        <v>13675</v>
      </c>
      <c r="H6680" s="32" t="s">
        <v>13854</v>
      </c>
    </row>
    <row r="6681" spans="1:8" ht="17.25" customHeight="1">
      <c r="A6681" s="68" t="s">
        <v>16881</v>
      </c>
      <c r="B6681" s="94" t="s">
        <v>24179</v>
      </c>
      <c r="C6681" s="94" t="s">
        <v>17255</v>
      </c>
      <c r="D6681" s="32" t="s">
        <v>19825</v>
      </c>
      <c r="E6681" s="107">
        <v>37</v>
      </c>
      <c r="F6681" s="27" t="s">
        <v>9</v>
      </c>
      <c r="G6681" s="94" t="s">
        <v>13675</v>
      </c>
      <c r="H6681" s="32" t="s">
        <v>13854</v>
      </c>
    </row>
    <row r="6682" spans="1:8" ht="17.25" customHeight="1">
      <c r="A6682" s="68" t="s">
        <v>16881</v>
      </c>
      <c r="B6682" s="94" t="s">
        <v>24179</v>
      </c>
      <c r="C6682" s="94" t="s">
        <v>17255</v>
      </c>
      <c r="D6682" s="32" t="s">
        <v>9682</v>
      </c>
      <c r="E6682" s="107">
        <v>46</v>
      </c>
      <c r="F6682" s="27" t="s">
        <v>9</v>
      </c>
      <c r="G6682" s="94" t="s">
        <v>13675</v>
      </c>
      <c r="H6682" s="32" t="s">
        <v>13854</v>
      </c>
    </row>
    <row r="6683" spans="1:8" ht="17.25" customHeight="1">
      <c r="A6683" s="68" t="s">
        <v>16881</v>
      </c>
      <c r="B6683" s="94" t="s">
        <v>24179</v>
      </c>
      <c r="C6683" s="94" t="s">
        <v>17256</v>
      </c>
      <c r="D6683" s="32" t="s">
        <v>9683</v>
      </c>
      <c r="E6683" s="107">
        <v>8</v>
      </c>
      <c r="F6683" s="27" t="s">
        <v>9</v>
      </c>
      <c r="G6683" s="94" t="s">
        <v>13675</v>
      </c>
      <c r="H6683" s="32" t="s">
        <v>13855</v>
      </c>
    </row>
    <row r="6684" spans="1:8" ht="17.25" customHeight="1">
      <c r="A6684" s="68" t="s">
        <v>16881</v>
      </c>
      <c r="B6684" s="94" t="s">
        <v>24179</v>
      </c>
      <c r="C6684" s="94" t="s">
        <v>17256</v>
      </c>
      <c r="D6684" s="32" t="s">
        <v>9684</v>
      </c>
      <c r="E6684" s="107">
        <v>45</v>
      </c>
      <c r="F6684" s="27" t="s">
        <v>9</v>
      </c>
      <c r="G6684" s="94" t="s">
        <v>13675</v>
      </c>
      <c r="H6684" s="32" t="s">
        <v>13855</v>
      </c>
    </row>
    <row r="6685" spans="1:8" ht="17.25" customHeight="1">
      <c r="A6685" s="68" t="s">
        <v>16881</v>
      </c>
      <c r="B6685" s="94" t="s">
        <v>24179</v>
      </c>
      <c r="C6685" s="94" t="s">
        <v>17256</v>
      </c>
      <c r="D6685" s="32" t="s">
        <v>9685</v>
      </c>
      <c r="E6685" s="107">
        <v>43</v>
      </c>
      <c r="F6685" s="27" t="s">
        <v>9</v>
      </c>
      <c r="G6685" s="94" t="s">
        <v>13675</v>
      </c>
      <c r="H6685" s="32" t="s">
        <v>13855</v>
      </c>
    </row>
    <row r="6686" spans="1:8" ht="17.25" customHeight="1">
      <c r="A6686" s="68" t="s">
        <v>16881</v>
      </c>
      <c r="B6686" s="94" t="s">
        <v>24179</v>
      </c>
      <c r="C6686" s="94" t="s">
        <v>17256</v>
      </c>
      <c r="D6686" s="32" t="s">
        <v>9686</v>
      </c>
      <c r="E6686" s="107">
        <v>37</v>
      </c>
      <c r="F6686" s="27" t="s">
        <v>9</v>
      </c>
      <c r="G6686" s="94" t="s">
        <v>13675</v>
      </c>
      <c r="H6686" s="32" t="s">
        <v>13855</v>
      </c>
    </row>
    <row r="6687" spans="1:8" ht="17.25" customHeight="1">
      <c r="A6687" s="68" t="s">
        <v>16881</v>
      </c>
      <c r="B6687" s="94" t="s">
        <v>24179</v>
      </c>
      <c r="C6687" s="94" t="s">
        <v>17256</v>
      </c>
      <c r="D6687" s="32" t="s">
        <v>9687</v>
      </c>
      <c r="E6687" s="107">
        <v>28</v>
      </c>
      <c r="F6687" s="27" t="s">
        <v>9</v>
      </c>
      <c r="G6687" s="94" t="s">
        <v>13675</v>
      </c>
      <c r="H6687" s="32" t="s">
        <v>13855</v>
      </c>
    </row>
    <row r="6688" spans="1:8" ht="17.25" customHeight="1">
      <c r="A6688" s="68" t="s">
        <v>16881</v>
      </c>
      <c r="B6688" s="94" t="s">
        <v>24179</v>
      </c>
      <c r="C6688" s="94" t="s">
        <v>17256</v>
      </c>
      <c r="D6688" s="32" t="s">
        <v>9688</v>
      </c>
      <c r="E6688" s="107">
        <v>34</v>
      </c>
      <c r="F6688" s="27" t="s">
        <v>9</v>
      </c>
      <c r="G6688" s="94" t="s">
        <v>13675</v>
      </c>
      <c r="H6688" s="32" t="s">
        <v>13855</v>
      </c>
    </row>
    <row r="6689" spans="1:8" ht="17.25" customHeight="1">
      <c r="A6689" s="68" t="s">
        <v>16881</v>
      </c>
      <c r="B6689" s="94" t="s">
        <v>24179</v>
      </c>
      <c r="C6689" s="94" t="s">
        <v>17256</v>
      </c>
      <c r="D6689" s="32" t="s">
        <v>9689</v>
      </c>
      <c r="E6689" s="107">
        <v>60</v>
      </c>
      <c r="F6689" s="27" t="s">
        <v>9</v>
      </c>
      <c r="G6689" s="94" t="s">
        <v>13675</v>
      </c>
      <c r="H6689" s="32" t="s">
        <v>13855</v>
      </c>
    </row>
    <row r="6690" spans="1:8" ht="17.25" customHeight="1">
      <c r="A6690" s="68" t="s">
        <v>16881</v>
      </c>
      <c r="B6690" s="94" t="s">
        <v>24179</v>
      </c>
      <c r="C6690" s="94" t="s">
        <v>17256</v>
      </c>
      <c r="D6690" s="32" t="s">
        <v>9690</v>
      </c>
      <c r="E6690" s="107">
        <v>32</v>
      </c>
      <c r="F6690" s="27" t="s">
        <v>9</v>
      </c>
      <c r="G6690" s="94" t="s">
        <v>13675</v>
      </c>
      <c r="H6690" s="32" t="s">
        <v>13855</v>
      </c>
    </row>
    <row r="6691" spans="1:8" ht="17.25" customHeight="1">
      <c r="A6691" s="68" t="s">
        <v>16881</v>
      </c>
      <c r="B6691" s="94" t="s">
        <v>24179</v>
      </c>
      <c r="C6691" s="94" t="s">
        <v>17257</v>
      </c>
      <c r="D6691" s="32" t="s">
        <v>9691</v>
      </c>
      <c r="E6691" s="107">
        <v>20</v>
      </c>
      <c r="F6691" s="27" t="s">
        <v>9</v>
      </c>
      <c r="G6691" s="94" t="s">
        <v>13675</v>
      </c>
      <c r="H6691" s="32" t="s">
        <v>13856</v>
      </c>
    </row>
    <row r="6692" spans="1:8" ht="17.25" customHeight="1">
      <c r="A6692" s="68" t="s">
        <v>16881</v>
      </c>
      <c r="B6692" s="94" t="s">
        <v>24179</v>
      </c>
      <c r="C6692" s="94" t="s">
        <v>17257</v>
      </c>
      <c r="D6692" s="32" t="s">
        <v>9692</v>
      </c>
      <c r="E6692" s="107">
        <v>27</v>
      </c>
      <c r="F6692" s="27" t="s">
        <v>9</v>
      </c>
      <c r="G6692" s="94" t="s">
        <v>13675</v>
      </c>
      <c r="H6692" s="32" t="s">
        <v>13856</v>
      </c>
    </row>
    <row r="6693" spans="1:8" ht="17.25" customHeight="1">
      <c r="A6693" s="68" t="s">
        <v>16876</v>
      </c>
      <c r="B6693" s="94" t="s">
        <v>24182</v>
      </c>
      <c r="C6693" s="94" t="s">
        <v>17258</v>
      </c>
      <c r="D6693" s="32" t="s">
        <v>9693</v>
      </c>
      <c r="E6693" s="107">
        <v>20</v>
      </c>
      <c r="F6693" s="27" t="s">
        <v>9</v>
      </c>
      <c r="G6693" s="94" t="s">
        <v>13675</v>
      </c>
      <c r="H6693" s="32" t="s">
        <v>13857</v>
      </c>
    </row>
    <row r="6694" spans="1:8" ht="17.25" customHeight="1">
      <c r="A6694" s="68" t="s">
        <v>16876</v>
      </c>
      <c r="B6694" s="94" t="s">
        <v>24182</v>
      </c>
      <c r="C6694" s="94" t="s">
        <v>17258</v>
      </c>
      <c r="D6694" s="32" t="s">
        <v>9694</v>
      </c>
      <c r="E6694" s="107">
        <v>25</v>
      </c>
      <c r="F6694" s="27" t="s">
        <v>9</v>
      </c>
      <c r="G6694" s="94" t="s">
        <v>13675</v>
      </c>
      <c r="H6694" s="32" t="s">
        <v>13857</v>
      </c>
    </row>
    <row r="6695" spans="1:8" ht="17.25" customHeight="1">
      <c r="A6695" s="68" t="s">
        <v>16876</v>
      </c>
      <c r="B6695" s="94" t="s">
        <v>24182</v>
      </c>
      <c r="C6695" s="94" t="s">
        <v>17258</v>
      </c>
      <c r="D6695" s="32" t="s">
        <v>9695</v>
      </c>
      <c r="E6695" s="107">
        <v>11</v>
      </c>
      <c r="F6695" s="27" t="s">
        <v>9</v>
      </c>
      <c r="G6695" s="94" t="s">
        <v>13675</v>
      </c>
      <c r="H6695" s="32" t="s">
        <v>13857</v>
      </c>
    </row>
    <row r="6696" spans="1:8" ht="17.25" customHeight="1">
      <c r="A6696" s="68" t="s">
        <v>16876</v>
      </c>
      <c r="B6696" s="94" t="s">
        <v>24182</v>
      </c>
      <c r="C6696" s="94" t="s">
        <v>17258</v>
      </c>
      <c r="D6696" s="32" t="s">
        <v>9696</v>
      </c>
      <c r="E6696" s="107">
        <v>41</v>
      </c>
      <c r="F6696" s="27" t="s">
        <v>9</v>
      </c>
      <c r="G6696" s="94" t="s">
        <v>13675</v>
      </c>
      <c r="H6696" s="32" t="s">
        <v>13857</v>
      </c>
    </row>
    <row r="6697" spans="1:8" ht="17.25" customHeight="1">
      <c r="A6697" s="68" t="s">
        <v>16876</v>
      </c>
      <c r="B6697" s="94" t="s">
        <v>24182</v>
      </c>
      <c r="C6697" s="94" t="s">
        <v>17258</v>
      </c>
      <c r="D6697" s="32" t="s">
        <v>9697</v>
      </c>
      <c r="E6697" s="107">
        <v>24</v>
      </c>
      <c r="F6697" s="27" t="s">
        <v>9</v>
      </c>
      <c r="G6697" s="94" t="s">
        <v>13675</v>
      </c>
      <c r="H6697" s="32" t="s">
        <v>13857</v>
      </c>
    </row>
    <row r="6698" spans="1:8" ht="17.25" customHeight="1">
      <c r="A6698" s="68" t="s">
        <v>16876</v>
      </c>
      <c r="B6698" s="94" t="s">
        <v>24182</v>
      </c>
      <c r="C6698" s="94" t="s">
        <v>17258</v>
      </c>
      <c r="D6698" s="32" t="s">
        <v>9698</v>
      </c>
      <c r="E6698" s="107">
        <v>23</v>
      </c>
      <c r="F6698" s="27" t="s">
        <v>9</v>
      </c>
      <c r="G6698" s="94" t="s">
        <v>13675</v>
      </c>
      <c r="H6698" s="32" t="s">
        <v>13857</v>
      </c>
    </row>
    <row r="6699" spans="1:8" ht="17.25" customHeight="1">
      <c r="A6699" s="68" t="s">
        <v>16876</v>
      </c>
      <c r="B6699" s="94" t="s">
        <v>24182</v>
      </c>
      <c r="C6699" s="94" t="s">
        <v>17259</v>
      </c>
      <c r="D6699" s="32" t="s">
        <v>19826</v>
      </c>
      <c r="E6699" s="107">
        <v>7</v>
      </c>
      <c r="F6699" s="27" t="s">
        <v>9</v>
      </c>
      <c r="G6699" s="94" t="s">
        <v>13675</v>
      </c>
      <c r="H6699" s="32" t="s">
        <v>13858</v>
      </c>
    </row>
    <row r="6700" spans="1:8" ht="17.25" customHeight="1">
      <c r="A6700" s="68" t="s">
        <v>16876</v>
      </c>
      <c r="B6700" s="94" t="s">
        <v>24182</v>
      </c>
      <c r="C6700" s="94" t="s">
        <v>17259</v>
      </c>
      <c r="D6700" s="32" t="s">
        <v>9699</v>
      </c>
      <c r="E6700" s="107">
        <v>18</v>
      </c>
      <c r="F6700" s="27" t="s">
        <v>9</v>
      </c>
      <c r="G6700" s="94" t="s">
        <v>13675</v>
      </c>
      <c r="H6700" s="32" t="s">
        <v>13858</v>
      </c>
    </row>
    <row r="6701" spans="1:8" ht="17.25" customHeight="1">
      <c r="A6701" s="68" t="s">
        <v>16876</v>
      </c>
      <c r="B6701" s="94" t="s">
        <v>24182</v>
      </c>
      <c r="C6701" s="94" t="s">
        <v>17259</v>
      </c>
      <c r="D6701" s="32" t="s">
        <v>9700</v>
      </c>
      <c r="E6701" s="107">
        <v>13</v>
      </c>
      <c r="F6701" s="27" t="s">
        <v>9</v>
      </c>
      <c r="G6701" s="94" t="s">
        <v>13675</v>
      </c>
      <c r="H6701" s="32" t="s">
        <v>13858</v>
      </c>
    </row>
    <row r="6702" spans="1:8" ht="17.25" customHeight="1">
      <c r="A6702" s="68" t="s">
        <v>16876</v>
      </c>
      <c r="B6702" s="94" t="s">
        <v>24182</v>
      </c>
      <c r="C6702" s="94" t="s">
        <v>17259</v>
      </c>
      <c r="D6702" s="32" t="s">
        <v>9701</v>
      </c>
      <c r="E6702" s="107">
        <v>17</v>
      </c>
      <c r="F6702" s="27" t="s">
        <v>9</v>
      </c>
      <c r="G6702" s="94" t="s">
        <v>13675</v>
      </c>
      <c r="H6702" s="32" t="s">
        <v>13858</v>
      </c>
    </row>
    <row r="6703" spans="1:8" ht="17.25" customHeight="1">
      <c r="A6703" s="68" t="s">
        <v>16876</v>
      </c>
      <c r="B6703" s="94" t="s">
        <v>24182</v>
      </c>
      <c r="C6703" s="94" t="s">
        <v>17259</v>
      </c>
      <c r="D6703" s="32" t="s">
        <v>9702</v>
      </c>
      <c r="E6703" s="107">
        <v>15</v>
      </c>
      <c r="F6703" s="27" t="s">
        <v>9</v>
      </c>
      <c r="G6703" s="94" t="s">
        <v>13675</v>
      </c>
      <c r="H6703" s="32" t="s">
        <v>13858</v>
      </c>
    </row>
    <row r="6704" spans="1:8" ht="17.25" customHeight="1">
      <c r="A6704" s="68" t="s">
        <v>16876</v>
      </c>
      <c r="B6704" s="94" t="s">
        <v>24182</v>
      </c>
      <c r="C6704" s="94" t="s">
        <v>17259</v>
      </c>
      <c r="D6704" s="32" t="s">
        <v>9703</v>
      </c>
      <c r="E6704" s="107">
        <v>34</v>
      </c>
      <c r="F6704" s="27" t="s">
        <v>9</v>
      </c>
      <c r="G6704" s="94" t="s">
        <v>13675</v>
      </c>
      <c r="H6704" s="32" t="s">
        <v>13858</v>
      </c>
    </row>
    <row r="6705" spans="1:8" ht="17.25" customHeight="1">
      <c r="A6705" s="68" t="s">
        <v>16876</v>
      </c>
      <c r="B6705" s="94" t="s">
        <v>24182</v>
      </c>
      <c r="C6705" s="94" t="s">
        <v>17259</v>
      </c>
      <c r="D6705" s="32" t="s">
        <v>9704</v>
      </c>
      <c r="E6705" s="107">
        <v>23</v>
      </c>
      <c r="F6705" s="27" t="s">
        <v>9</v>
      </c>
      <c r="G6705" s="94" t="s">
        <v>13675</v>
      </c>
      <c r="H6705" s="32" t="s">
        <v>13858</v>
      </c>
    </row>
    <row r="6706" spans="1:8" ht="17.25" customHeight="1">
      <c r="A6706" s="68" t="s">
        <v>16876</v>
      </c>
      <c r="B6706" s="94" t="s">
        <v>24182</v>
      </c>
      <c r="C6706" s="94" t="s">
        <v>17259</v>
      </c>
      <c r="D6706" s="32" t="s">
        <v>9705</v>
      </c>
      <c r="E6706" s="107">
        <v>13</v>
      </c>
      <c r="F6706" s="27" t="s">
        <v>9</v>
      </c>
      <c r="G6706" s="94" t="s">
        <v>13675</v>
      </c>
      <c r="H6706" s="32" t="s">
        <v>13858</v>
      </c>
    </row>
    <row r="6707" spans="1:8" ht="17.25" customHeight="1">
      <c r="A6707" s="68" t="s">
        <v>16876</v>
      </c>
      <c r="B6707" s="94" t="s">
        <v>24182</v>
      </c>
      <c r="C6707" s="94" t="s">
        <v>17259</v>
      </c>
      <c r="D6707" s="32" t="s">
        <v>9706</v>
      </c>
      <c r="E6707" s="107">
        <v>6</v>
      </c>
      <c r="F6707" s="27" t="s">
        <v>9</v>
      </c>
      <c r="G6707" s="94" t="s">
        <v>13675</v>
      </c>
      <c r="H6707" s="32" t="s">
        <v>13858</v>
      </c>
    </row>
    <row r="6708" spans="1:8" ht="17.25" customHeight="1">
      <c r="A6708" s="68" t="s">
        <v>16876</v>
      </c>
      <c r="B6708" s="94" t="s">
        <v>24182</v>
      </c>
      <c r="C6708" s="94" t="s">
        <v>17259</v>
      </c>
      <c r="D6708" s="32" t="s">
        <v>9707</v>
      </c>
      <c r="E6708" s="107">
        <v>19</v>
      </c>
      <c r="F6708" s="27" t="s">
        <v>9</v>
      </c>
      <c r="G6708" s="94" t="s">
        <v>13675</v>
      </c>
      <c r="H6708" s="32" t="s">
        <v>13858</v>
      </c>
    </row>
    <row r="6709" spans="1:8" ht="17.25" customHeight="1">
      <c r="A6709" s="68" t="s">
        <v>16876</v>
      </c>
      <c r="B6709" s="94" t="s">
        <v>24182</v>
      </c>
      <c r="C6709" s="94" t="s">
        <v>17260</v>
      </c>
      <c r="D6709" s="32" t="s">
        <v>9708</v>
      </c>
      <c r="E6709" s="107">
        <v>12</v>
      </c>
      <c r="F6709" s="27" t="s">
        <v>9</v>
      </c>
      <c r="G6709" s="94" t="s">
        <v>13675</v>
      </c>
      <c r="H6709" s="32" t="s">
        <v>13859</v>
      </c>
    </row>
    <row r="6710" spans="1:8" ht="17.25" customHeight="1">
      <c r="A6710" s="68" t="s">
        <v>16876</v>
      </c>
      <c r="B6710" s="94" t="s">
        <v>24182</v>
      </c>
      <c r="C6710" s="94" t="s">
        <v>17260</v>
      </c>
      <c r="D6710" s="32" t="s">
        <v>9709</v>
      </c>
      <c r="E6710" s="107">
        <v>25</v>
      </c>
      <c r="F6710" s="27" t="s">
        <v>9</v>
      </c>
      <c r="G6710" s="94" t="s">
        <v>13675</v>
      </c>
      <c r="H6710" s="32" t="s">
        <v>13859</v>
      </c>
    </row>
    <row r="6711" spans="1:8" ht="17.25" customHeight="1">
      <c r="A6711" s="68" t="s">
        <v>16876</v>
      </c>
      <c r="B6711" s="94" t="s">
        <v>24182</v>
      </c>
      <c r="C6711" s="94" t="s">
        <v>17260</v>
      </c>
      <c r="D6711" s="32" t="s">
        <v>9710</v>
      </c>
      <c r="E6711" s="107">
        <v>12</v>
      </c>
      <c r="F6711" s="27" t="s">
        <v>9</v>
      </c>
      <c r="G6711" s="94" t="s">
        <v>13675</v>
      </c>
      <c r="H6711" s="32" t="s">
        <v>13859</v>
      </c>
    </row>
    <row r="6712" spans="1:8" ht="17.25" customHeight="1">
      <c r="A6712" s="68" t="s">
        <v>16876</v>
      </c>
      <c r="B6712" s="94" t="s">
        <v>24182</v>
      </c>
      <c r="C6712" s="94" t="s">
        <v>17260</v>
      </c>
      <c r="D6712" s="32" t="s">
        <v>9711</v>
      </c>
      <c r="E6712" s="107">
        <v>17</v>
      </c>
      <c r="F6712" s="27" t="s">
        <v>9</v>
      </c>
      <c r="G6712" s="94" t="s">
        <v>13675</v>
      </c>
      <c r="H6712" s="32" t="s">
        <v>13859</v>
      </c>
    </row>
    <row r="6713" spans="1:8" ht="17.25" customHeight="1">
      <c r="A6713" s="68" t="s">
        <v>16876</v>
      </c>
      <c r="B6713" s="94" t="s">
        <v>24182</v>
      </c>
      <c r="C6713" s="94" t="s">
        <v>17260</v>
      </c>
      <c r="D6713" s="32" t="s">
        <v>9712</v>
      </c>
      <c r="E6713" s="107">
        <v>31</v>
      </c>
      <c r="F6713" s="27" t="s">
        <v>9</v>
      </c>
      <c r="G6713" s="94" t="s">
        <v>13675</v>
      </c>
      <c r="H6713" s="32" t="s">
        <v>13859</v>
      </c>
    </row>
    <row r="6714" spans="1:8" ht="17.25" customHeight="1">
      <c r="A6714" s="68" t="s">
        <v>16876</v>
      </c>
      <c r="B6714" s="94" t="s">
        <v>24182</v>
      </c>
      <c r="C6714" s="94" t="s">
        <v>17260</v>
      </c>
      <c r="D6714" s="32" t="s">
        <v>9713</v>
      </c>
      <c r="E6714" s="107">
        <v>14</v>
      </c>
      <c r="F6714" s="27" t="s">
        <v>9</v>
      </c>
      <c r="G6714" s="94" t="s">
        <v>13675</v>
      </c>
      <c r="H6714" s="32" t="s">
        <v>13859</v>
      </c>
    </row>
    <row r="6715" spans="1:8" ht="17.25" customHeight="1">
      <c r="A6715" s="68" t="s">
        <v>16876</v>
      </c>
      <c r="B6715" s="94" t="s">
        <v>24182</v>
      </c>
      <c r="C6715" s="94" t="s">
        <v>17260</v>
      </c>
      <c r="D6715" s="32" t="s">
        <v>9714</v>
      </c>
      <c r="E6715" s="107">
        <v>28</v>
      </c>
      <c r="F6715" s="27" t="s">
        <v>9</v>
      </c>
      <c r="G6715" s="94" t="s">
        <v>13675</v>
      </c>
      <c r="H6715" s="32" t="s">
        <v>13859</v>
      </c>
    </row>
    <row r="6716" spans="1:8" ht="17.25" customHeight="1">
      <c r="A6716" s="68" t="s">
        <v>16881</v>
      </c>
      <c r="B6716" s="94" t="s">
        <v>24179</v>
      </c>
      <c r="C6716" s="94" t="s">
        <v>17261</v>
      </c>
      <c r="D6716" s="32" t="s">
        <v>9715</v>
      </c>
      <c r="E6716" s="107">
        <v>23</v>
      </c>
      <c r="F6716" s="27" t="s">
        <v>9</v>
      </c>
      <c r="G6716" s="94" t="s">
        <v>13675</v>
      </c>
      <c r="H6716" s="32" t="s">
        <v>13860</v>
      </c>
    </row>
    <row r="6717" spans="1:8" ht="17.25" customHeight="1">
      <c r="A6717" s="68" t="s">
        <v>16881</v>
      </c>
      <c r="B6717" s="94" t="s">
        <v>24179</v>
      </c>
      <c r="C6717" s="94" t="s">
        <v>17261</v>
      </c>
      <c r="D6717" s="32" t="s">
        <v>9716</v>
      </c>
      <c r="E6717" s="107">
        <v>6</v>
      </c>
      <c r="F6717" s="27" t="s">
        <v>9</v>
      </c>
      <c r="G6717" s="94" t="s">
        <v>13675</v>
      </c>
      <c r="H6717" s="32" t="s">
        <v>13860</v>
      </c>
    </row>
    <row r="6718" spans="1:8" ht="17.25" customHeight="1">
      <c r="A6718" s="68" t="s">
        <v>16881</v>
      </c>
      <c r="B6718" s="94" t="s">
        <v>24179</v>
      </c>
      <c r="C6718" s="94" t="s">
        <v>17261</v>
      </c>
      <c r="D6718" s="32" t="s">
        <v>9717</v>
      </c>
      <c r="E6718" s="107">
        <v>25</v>
      </c>
      <c r="F6718" s="27" t="s">
        <v>9</v>
      </c>
      <c r="G6718" s="94" t="s">
        <v>13675</v>
      </c>
      <c r="H6718" s="32" t="s">
        <v>13860</v>
      </c>
    </row>
    <row r="6719" spans="1:8" ht="17.25" customHeight="1">
      <c r="A6719" s="68" t="s">
        <v>16881</v>
      </c>
      <c r="B6719" s="94" t="s">
        <v>24179</v>
      </c>
      <c r="C6719" s="94" t="s">
        <v>17261</v>
      </c>
      <c r="D6719" s="32" t="s">
        <v>9718</v>
      </c>
      <c r="E6719" s="107">
        <v>23</v>
      </c>
      <c r="F6719" s="27" t="s">
        <v>9</v>
      </c>
      <c r="G6719" s="94" t="s">
        <v>13675</v>
      </c>
      <c r="H6719" s="32" t="s">
        <v>13860</v>
      </c>
    </row>
    <row r="6720" spans="1:8" ht="17.25" customHeight="1">
      <c r="A6720" s="68" t="s">
        <v>16881</v>
      </c>
      <c r="B6720" s="94" t="s">
        <v>24179</v>
      </c>
      <c r="C6720" s="94" t="s">
        <v>17261</v>
      </c>
      <c r="D6720" s="32" t="s">
        <v>9719</v>
      </c>
      <c r="E6720" s="107">
        <v>13</v>
      </c>
      <c r="F6720" s="27" t="s">
        <v>9</v>
      </c>
      <c r="G6720" s="94" t="s">
        <v>13675</v>
      </c>
      <c r="H6720" s="32" t="s">
        <v>13860</v>
      </c>
    </row>
    <row r="6721" spans="1:8" ht="17.25" customHeight="1">
      <c r="A6721" s="68" t="s">
        <v>16881</v>
      </c>
      <c r="B6721" s="94" t="s">
        <v>24179</v>
      </c>
      <c r="C6721" s="94" t="s">
        <v>17261</v>
      </c>
      <c r="D6721" s="32" t="s">
        <v>9720</v>
      </c>
      <c r="E6721" s="107">
        <v>36</v>
      </c>
      <c r="F6721" s="27" t="s">
        <v>9</v>
      </c>
      <c r="G6721" s="94" t="s">
        <v>13675</v>
      </c>
      <c r="H6721" s="32" t="s">
        <v>13860</v>
      </c>
    </row>
    <row r="6722" spans="1:8" ht="17.25" customHeight="1">
      <c r="A6722" s="68" t="s">
        <v>16881</v>
      </c>
      <c r="B6722" s="94" t="s">
        <v>24179</v>
      </c>
      <c r="C6722" s="94" t="s">
        <v>17261</v>
      </c>
      <c r="D6722" s="32" t="s">
        <v>9721</v>
      </c>
      <c r="E6722" s="107">
        <v>38</v>
      </c>
      <c r="F6722" s="27" t="s">
        <v>9</v>
      </c>
      <c r="G6722" s="94" t="s">
        <v>13675</v>
      </c>
      <c r="H6722" s="32" t="s">
        <v>13860</v>
      </c>
    </row>
    <row r="6723" spans="1:8" ht="17.25" customHeight="1">
      <c r="A6723" s="68" t="s">
        <v>16881</v>
      </c>
      <c r="B6723" s="94" t="s">
        <v>24179</v>
      </c>
      <c r="C6723" s="94" t="s">
        <v>17261</v>
      </c>
      <c r="D6723" s="32" t="s">
        <v>9722</v>
      </c>
      <c r="E6723" s="107">
        <v>21</v>
      </c>
      <c r="F6723" s="27" t="s">
        <v>9</v>
      </c>
      <c r="G6723" s="94" t="s">
        <v>13675</v>
      </c>
      <c r="H6723" s="32" t="s">
        <v>13860</v>
      </c>
    </row>
    <row r="6724" spans="1:8" ht="17.25" customHeight="1">
      <c r="A6724" s="68" t="s">
        <v>16881</v>
      </c>
      <c r="B6724" s="94" t="s">
        <v>24179</v>
      </c>
      <c r="C6724" s="94" t="s">
        <v>17261</v>
      </c>
      <c r="D6724" s="32" t="s">
        <v>9723</v>
      </c>
      <c r="E6724" s="107">
        <v>17</v>
      </c>
      <c r="F6724" s="27" t="s">
        <v>9</v>
      </c>
      <c r="G6724" s="94" t="s">
        <v>13675</v>
      </c>
      <c r="H6724" s="32" t="s">
        <v>13860</v>
      </c>
    </row>
    <row r="6725" spans="1:8" ht="17.25" customHeight="1">
      <c r="A6725" s="68" t="s">
        <v>16881</v>
      </c>
      <c r="B6725" s="94" t="s">
        <v>24179</v>
      </c>
      <c r="C6725" s="94" t="s">
        <v>17262</v>
      </c>
      <c r="D6725" s="32" t="s">
        <v>9724</v>
      </c>
      <c r="E6725" s="107">
        <v>34</v>
      </c>
      <c r="F6725" s="27" t="s">
        <v>9</v>
      </c>
      <c r="G6725" s="94" t="s">
        <v>13675</v>
      </c>
      <c r="H6725" s="32" t="s">
        <v>13861</v>
      </c>
    </row>
    <row r="6726" spans="1:8" ht="17.25" customHeight="1">
      <c r="A6726" s="68" t="s">
        <v>16881</v>
      </c>
      <c r="B6726" s="94" t="s">
        <v>24179</v>
      </c>
      <c r="C6726" s="94" t="s">
        <v>17262</v>
      </c>
      <c r="D6726" s="32" t="s">
        <v>9725</v>
      </c>
      <c r="E6726" s="107">
        <v>9</v>
      </c>
      <c r="F6726" s="27" t="s">
        <v>9</v>
      </c>
      <c r="G6726" s="94" t="s">
        <v>13675</v>
      </c>
      <c r="H6726" s="32" t="s">
        <v>13861</v>
      </c>
    </row>
    <row r="6727" spans="1:8" ht="17.25" customHeight="1">
      <c r="A6727" s="68" t="s">
        <v>16881</v>
      </c>
      <c r="B6727" s="94" t="s">
        <v>24179</v>
      </c>
      <c r="C6727" s="94" t="s">
        <v>17262</v>
      </c>
      <c r="D6727" s="32" t="s">
        <v>9726</v>
      </c>
      <c r="E6727" s="107">
        <v>31</v>
      </c>
      <c r="F6727" s="27" t="s">
        <v>9</v>
      </c>
      <c r="G6727" s="94" t="s">
        <v>13675</v>
      </c>
      <c r="H6727" s="32" t="s">
        <v>13861</v>
      </c>
    </row>
    <row r="6728" spans="1:8" ht="17.25" customHeight="1">
      <c r="A6728" s="68" t="s">
        <v>16881</v>
      </c>
      <c r="B6728" s="94" t="s">
        <v>24179</v>
      </c>
      <c r="C6728" s="94" t="s">
        <v>17262</v>
      </c>
      <c r="D6728" s="32" t="s">
        <v>9727</v>
      </c>
      <c r="E6728" s="107">
        <v>26</v>
      </c>
      <c r="F6728" s="27" t="s">
        <v>9</v>
      </c>
      <c r="G6728" s="94" t="s">
        <v>13675</v>
      </c>
      <c r="H6728" s="32" t="s">
        <v>13861</v>
      </c>
    </row>
    <row r="6729" spans="1:8" ht="17.25" customHeight="1">
      <c r="A6729" s="68" t="s">
        <v>16881</v>
      </c>
      <c r="B6729" s="94" t="s">
        <v>24179</v>
      </c>
      <c r="C6729" s="94" t="s">
        <v>17262</v>
      </c>
      <c r="D6729" s="32" t="s">
        <v>9728</v>
      </c>
      <c r="E6729" s="107">
        <v>30</v>
      </c>
      <c r="F6729" s="27" t="s">
        <v>9</v>
      </c>
      <c r="G6729" s="94" t="s">
        <v>13675</v>
      </c>
      <c r="H6729" s="32" t="s">
        <v>13861</v>
      </c>
    </row>
    <row r="6730" spans="1:8" ht="17.25" customHeight="1">
      <c r="A6730" s="68" t="s">
        <v>16881</v>
      </c>
      <c r="B6730" s="94" t="s">
        <v>24179</v>
      </c>
      <c r="C6730" s="94" t="s">
        <v>17262</v>
      </c>
      <c r="D6730" s="32" t="s">
        <v>9729</v>
      </c>
      <c r="E6730" s="107">
        <v>35</v>
      </c>
      <c r="F6730" s="27" t="s">
        <v>9</v>
      </c>
      <c r="G6730" s="94" t="s">
        <v>13675</v>
      </c>
      <c r="H6730" s="32" t="s">
        <v>13861</v>
      </c>
    </row>
    <row r="6731" spans="1:8" ht="17.25" customHeight="1">
      <c r="A6731" s="68" t="s">
        <v>16881</v>
      </c>
      <c r="B6731" s="94" t="s">
        <v>24179</v>
      </c>
      <c r="C6731" s="94" t="s">
        <v>17262</v>
      </c>
      <c r="D6731" s="32" t="s">
        <v>9730</v>
      </c>
      <c r="E6731" s="107">
        <v>19</v>
      </c>
      <c r="F6731" s="27" t="s">
        <v>9</v>
      </c>
      <c r="G6731" s="94" t="s">
        <v>13675</v>
      </c>
      <c r="H6731" s="32" t="s">
        <v>13861</v>
      </c>
    </row>
    <row r="6732" spans="1:8" ht="17.25" customHeight="1">
      <c r="A6732" s="68" t="s">
        <v>16881</v>
      </c>
      <c r="B6732" s="94" t="s">
        <v>24180</v>
      </c>
      <c r="C6732" s="94" t="s">
        <v>17263</v>
      </c>
      <c r="D6732" s="32" t="s">
        <v>9731</v>
      </c>
      <c r="E6732" s="107">
        <v>22</v>
      </c>
      <c r="F6732" s="27" t="s">
        <v>9</v>
      </c>
      <c r="G6732" s="94" t="s">
        <v>13675</v>
      </c>
      <c r="H6732" s="32" t="s">
        <v>13862</v>
      </c>
    </row>
    <row r="6733" spans="1:8" ht="17.25" customHeight="1">
      <c r="A6733" s="68" t="s">
        <v>16881</v>
      </c>
      <c r="B6733" s="94" t="s">
        <v>24180</v>
      </c>
      <c r="C6733" s="94" t="s">
        <v>17263</v>
      </c>
      <c r="D6733" s="32" t="s">
        <v>19827</v>
      </c>
      <c r="E6733" s="107">
        <v>27</v>
      </c>
      <c r="F6733" s="27" t="s">
        <v>9</v>
      </c>
      <c r="G6733" s="94" t="s">
        <v>13675</v>
      </c>
      <c r="H6733" s="32" t="s">
        <v>13862</v>
      </c>
    </row>
    <row r="6734" spans="1:8" ht="17.25" customHeight="1">
      <c r="A6734" s="68" t="s">
        <v>16881</v>
      </c>
      <c r="B6734" s="94" t="s">
        <v>24180</v>
      </c>
      <c r="C6734" s="94" t="s">
        <v>17263</v>
      </c>
      <c r="D6734" s="32" t="s">
        <v>9733</v>
      </c>
      <c r="E6734" s="107">
        <v>21</v>
      </c>
      <c r="F6734" s="27" t="s">
        <v>9</v>
      </c>
      <c r="G6734" s="94" t="s">
        <v>13675</v>
      </c>
      <c r="H6734" s="32" t="s">
        <v>13862</v>
      </c>
    </row>
    <row r="6735" spans="1:8" ht="17.25" customHeight="1">
      <c r="A6735" s="68" t="s">
        <v>16881</v>
      </c>
      <c r="B6735" s="94" t="s">
        <v>24180</v>
      </c>
      <c r="C6735" s="94" t="s">
        <v>17263</v>
      </c>
      <c r="D6735" s="32" t="s">
        <v>19828</v>
      </c>
      <c r="E6735" s="107">
        <v>21</v>
      </c>
      <c r="F6735" s="27" t="s">
        <v>9</v>
      </c>
      <c r="G6735" s="94" t="s">
        <v>13675</v>
      </c>
      <c r="H6735" s="32" t="s">
        <v>13862</v>
      </c>
    </row>
    <row r="6736" spans="1:8" ht="17.25" customHeight="1">
      <c r="A6736" s="68" t="s">
        <v>16881</v>
      </c>
      <c r="B6736" s="94" t="s">
        <v>24180</v>
      </c>
      <c r="C6736" s="94" t="s">
        <v>17263</v>
      </c>
      <c r="D6736" s="32" t="s">
        <v>19829</v>
      </c>
      <c r="E6736" s="107">
        <v>16</v>
      </c>
      <c r="F6736" s="27" t="s">
        <v>9</v>
      </c>
      <c r="G6736" s="94" t="s">
        <v>13675</v>
      </c>
      <c r="H6736" s="32" t="s">
        <v>13862</v>
      </c>
    </row>
    <row r="6737" spans="1:8" ht="17.25" customHeight="1">
      <c r="A6737" s="68" t="s">
        <v>16881</v>
      </c>
      <c r="B6737" s="94" t="s">
        <v>24179</v>
      </c>
      <c r="C6737" s="94" t="s">
        <v>17264</v>
      </c>
      <c r="D6737" s="32" t="s">
        <v>9736</v>
      </c>
      <c r="E6737" s="107">
        <v>25</v>
      </c>
      <c r="F6737" s="27" t="s">
        <v>9</v>
      </c>
      <c r="G6737" s="94" t="s">
        <v>13675</v>
      </c>
      <c r="H6737" s="32" t="s">
        <v>13863</v>
      </c>
    </row>
    <row r="6738" spans="1:8" ht="17.25" customHeight="1">
      <c r="A6738" s="68" t="s">
        <v>16881</v>
      </c>
      <c r="B6738" s="94" t="s">
        <v>24179</v>
      </c>
      <c r="C6738" s="94" t="s">
        <v>17264</v>
      </c>
      <c r="D6738" s="32" t="s">
        <v>9737</v>
      </c>
      <c r="E6738" s="107">
        <v>35</v>
      </c>
      <c r="F6738" s="27" t="s">
        <v>9</v>
      </c>
      <c r="G6738" s="94" t="s">
        <v>13675</v>
      </c>
      <c r="H6738" s="32" t="s">
        <v>13863</v>
      </c>
    </row>
    <row r="6739" spans="1:8" ht="17.25" customHeight="1">
      <c r="A6739" s="68" t="s">
        <v>16881</v>
      </c>
      <c r="B6739" s="94" t="s">
        <v>24179</v>
      </c>
      <c r="C6739" s="94" t="s">
        <v>17264</v>
      </c>
      <c r="D6739" s="32" t="s">
        <v>9738</v>
      </c>
      <c r="E6739" s="107">
        <v>36</v>
      </c>
      <c r="F6739" s="27" t="s">
        <v>9</v>
      </c>
      <c r="G6739" s="94" t="s">
        <v>13675</v>
      </c>
      <c r="H6739" s="32" t="s">
        <v>13863</v>
      </c>
    </row>
    <row r="6740" spans="1:8" ht="17.25" customHeight="1">
      <c r="A6740" s="68" t="s">
        <v>16881</v>
      </c>
      <c r="B6740" s="94" t="s">
        <v>24179</v>
      </c>
      <c r="C6740" s="94" t="s">
        <v>17264</v>
      </c>
      <c r="D6740" s="32" t="s">
        <v>9739</v>
      </c>
      <c r="E6740" s="107">
        <v>21</v>
      </c>
      <c r="F6740" s="27" t="s">
        <v>9</v>
      </c>
      <c r="G6740" s="94" t="s">
        <v>13675</v>
      </c>
      <c r="H6740" s="32" t="s">
        <v>13863</v>
      </c>
    </row>
    <row r="6741" spans="1:8" ht="17.25" customHeight="1">
      <c r="A6741" s="68" t="s">
        <v>16881</v>
      </c>
      <c r="B6741" s="94" t="s">
        <v>24179</v>
      </c>
      <c r="C6741" s="94" t="s">
        <v>17264</v>
      </c>
      <c r="D6741" s="32" t="s">
        <v>9740</v>
      </c>
      <c r="E6741" s="107">
        <v>21</v>
      </c>
      <c r="F6741" s="27" t="s">
        <v>9</v>
      </c>
      <c r="G6741" s="94" t="s">
        <v>13675</v>
      </c>
      <c r="H6741" s="32" t="s">
        <v>13863</v>
      </c>
    </row>
    <row r="6742" spans="1:8" ht="17.25" customHeight="1">
      <c r="A6742" s="68" t="s">
        <v>16881</v>
      </c>
      <c r="B6742" s="94" t="s">
        <v>24179</v>
      </c>
      <c r="C6742" s="94" t="s">
        <v>17264</v>
      </c>
      <c r="D6742" s="32" t="s">
        <v>9741</v>
      </c>
      <c r="E6742" s="107">
        <v>23</v>
      </c>
      <c r="F6742" s="27" t="s">
        <v>9</v>
      </c>
      <c r="G6742" s="94" t="s">
        <v>13675</v>
      </c>
      <c r="H6742" s="32" t="s">
        <v>13863</v>
      </c>
    </row>
    <row r="6743" spans="1:8" ht="17.25" customHeight="1">
      <c r="A6743" s="68" t="s">
        <v>16881</v>
      </c>
      <c r="B6743" s="94" t="s">
        <v>24179</v>
      </c>
      <c r="C6743" s="94" t="s">
        <v>17264</v>
      </c>
      <c r="D6743" s="32" t="s">
        <v>9742</v>
      </c>
      <c r="E6743" s="107">
        <v>35</v>
      </c>
      <c r="F6743" s="27" t="s">
        <v>9</v>
      </c>
      <c r="G6743" s="94" t="s">
        <v>13675</v>
      </c>
      <c r="H6743" s="32" t="s">
        <v>13863</v>
      </c>
    </row>
    <row r="6744" spans="1:8" ht="17.25" customHeight="1">
      <c r="A6744" s="68" t="s">
        <v>16881</v>
      </c>
      <c r="B6744" s="94" t="s">
        <v>24179</v>
      </c>
      <c r="C6744" s="94" t="s">
        <v>17264</v>
      </c>
      <c r="D6744" s="32" t="s">
        <v>9743</v>
      </c>
      <c r="E6744" s="107">
        <v>23</v>
      </c>
      <c r="F6744" s="27" t="s">
        <v>9</v>
      </c>
      <c r="G6744" s="94" t="s">
        <v>13675</v>
      </c>
      <c r="H6744" s="32" t="s">
        <v>13863</v>
      </c>
    </row>
    <row r="6745" spans="1:8" ht="17.25" customHeight="1">
      <c r="A6745" s="68" t="s">
        <v>16881</v>
      </c>
      <c r="B6745" s="94" t="s">
        <v>24179</v>
      </c>
      <c r="C6745" s="94" t="s">
        <v>17264</v>
      </c>
      <c r="D6745" s="32" t="s">
        <v>9744</v>
      </c>
      <c r="E6745" s="107">
        <v>36</v>
      </c>
      <c r="F6745" s="27" t="s">
        <v>9</v>
      </c>
      <c r="G6745" s="94" t="s">
        <v>13675</v>
      </c>
      <c r="H6745" s="32" t="s">
        <v>13863</v>
      </c>
    </row>
    <row r="6746" spans="1:8" ht="17.25" customHeight="1">
      <c r="A6746" s="68" t="s">
        <v>16881</v>
      </c>
      <c r="B6746" s="94" t="s">
        <v>24181</v>
      </c>
      <c r="C6746" s="94" t="s">
        <v>17265</v>
      </c>
      <c r="D6746" s="32" t="s">
        <v>9745</v>
      </c>
      <c r="E6746" s="107">
        <v>26</v>
      </c>
      <c r="F6746" s="27" t="s">
        <v>9</v>
      </c>
      <c r="G6746" s="94" t="s">
        <v>13675</v>
      </c>
      <c r="H6746" s="32" t="s">
        <v>13864</v>
      </c>
    </row>
    <row r="6747" spans="1:8" ht="17.25" customHeight="1">
      <c r="A6747" s="68" t="s">
        <v>16881</v>
      </c>
      <c r="B6747" s="94" t="s">
        <v>24181</v>
      </c>
      <c r="C6747" s="94" t="s">
        <v>17265</v>
      </c>
      <c r="D6747" s="32" t="s">
        <v>9746</v>
      </c>
      <c r="E6747" s="107">
        <v>37</v>
      </c>
      <c r="F6747" s="27" t="s">
        <v>9</v>
      </c>
      <c r="G6747" s="94" t="s">
        <v>13675</v>
      </c>
      <c r="H6747" s="32" t="s">
        <v>13864</v>
      </c>
    </row>
    <row r="6748" spans="1:8" ht="17.25" customHeight="1">
      <c r="A6748" s="68" t="s">
        <v>16881</v>
      </c>
      <c r="B6748" s="94" t="s">
        <v>24181</v>
      </c>
      <c r="C6748" s="94" t="s">
        <v>17265</v>
      </c>
      <c r="D6748" s="32" t="s">
        <v>9747</v>
      </c>
      <c r="E6748" s="107">
        <v>35</v>
      </c>
      <c r="F6748" s="27" t="s">
        <v>9</v>
      </c>
      <c r="G6748" s="94" t="s">
        <v>13675</v>
      </c>
      <c r="H6748" s="32" t="s">
        <v>13864</v>
      </c>
    </row>
    <row r="6749" spans="1:8" ht="17.25" customHeight="1">
      <c r="A6749" s="68" t="s">
        <v>16881</v>
      </c>
      <c r="B6749" s="94" t="s">
        <v>24181</v>
      </c>
      <c r="C6749" s="94" t="s">
        <v>17265</v>
      </c>
      <c r="D6749" s="32" t="s">
        <v>9748</v>
      </c>
      <c r="E6749" s="107">
        <v>39</v>
      </c>
      <c r="F6749" s="27" t="s">
        <v>9</v>
      </c>
      <c r="G6749" s="94" t="s">
        <v>13675</v>
      </c>
      <c r="H6749" s="32" t="s">
        <v>13864</v>
      </c>
    </row>
    <row r="6750" spans="1:8" ht="17.25" customHeight="1">
      <c r="A6750" s="68" t="s">
        <v>16881</v>
      </c>
      <c r="B6750" s="94" t="s">
        <v>24181</v>
      </c>
      <c r="C6750" s="94" t="s">
        <v>17265</v>
      </c>
      <c r="D6750" s="32" t="s">
        <v>9749</v>
      </c>
      <c r="E6750" s="107">
        <v>30</v>
      </c>
      <c r="F6750" s="27" t="s">
        <v>8995</v>
      </c>
      <c r="G6750" s="94" t="s">
        <v>13675</v>
      </c>
      <c r="H6750" s="32" t="s">
        <v>13864</v>
      </c>
    </row>
    <row r="6751" spans="1:8" ht="17.25" customHeight="1">
      <c r="A6751" s="68" t="s">
        <v>16881</v>
      </c>
      <c r="B6751" s="94" t="s">
        <v>24181</v>
      </c>
      <c r="C6751" s="94" t="s">
        <v>17265</v>
      </c>
      <c r="D6751" s="32" t="s">
        <v>9750</v>
      </c>
      <c r="E6751" s="107">
        <v>33</v>
      </c>
      <c r="F6751" s="27" t="s">
        <v>9</v>
      </c>
      <c r="G6751" s="94" t="s">
        <v>13675</v>
      </c>
      <c r="H6751" s="32" t="s">
        <v>13864</v>
      </c>
    </row>
    <row r="6752" spans="1:8" ht="17.25" customHeight="1">
      <c r="A6752" s="68" t="s">
        <v>16876</v>
      </c>
      <c r="B6752" s="94" t="s">
        <v>24185</v>
      </c>
      <c r="C6752" s="94" t="s">
        <v>17266</v>
      </c>
      <c r="D6752" s="32" t="s">
        <v>9751</v>
      </c>
      <c r="E6752" s="107">
        <v>25</v>
      </c>
      <c r="F6752" s="27" t="s">
        <v>9</v>
      </c>
      <c r="G6752" s="94" t="s">
        <v>13675</v>
      </c>
      <c r="H6752" s="32" t="s">
        <v>13865</v>
      </c>
    </row>
    <row r="6753" spans="1:8" ht="17.25" customHeight="1">
      <c r="A6753" s="68" t="s">
        <v>16876</v>
      </c>
      <c r="B6753" s="94" t="s">
        <v>24185</v>
      </c>
      <c r="C6753" s="94" t="s">
        <v>17266</v>
      </c>
      <c r="D6753" s="32" t="s">
        <v>9752</v>
      </c>
      <c r="E6753" s="107">
        <v>24</v>
      </c>
      <c r="F6753" s="27" t="s">
        <v>9</v>
      </c>
      <c r="G6753" s="94" t="s">
        <v>13675</v>
      </c>
      <c r="H6753" s="32" t="s">
        <v>13865</v>
      </c>
    </row>
    <row r="6754" spans="1:8" ht="17.25" customHeight="1">
      <c r="A6754" s="68" t="s">
        <v>16876</v>
      </c>
      <c r="B6754" s="94" t="s">
        <v>24185</v>
      </c>
      <c r="C6754" s="94" t="s">
        <v>17266</v>
      </c>
      <c r="D6754" s="32" t="s">
        <v>9753</v>
      </c>
      <c r="E6754" s="107">
        <v>27</v>
      </c>
      <c r="F6754" s="27" t="s">
        <v>9</v>
      </c>
      <c r="G6754" s="94" t="s">
        <v>13675</v>
      </c>
      <c r="H6754" s="32" t="s">
        <v>13865</v>
      </c>
    </row>
    <row r="6755" spans="1:8" ht="17.25" customHeight="1">
      <c r="A6755" s="68" t="s">
        <v>16876</v>
      </c>
      <c r="B6755" s="94" t="s">
        <v>24185</v>
      </c>
      <c r="C6755" s="94" t="s">
        <v>17266</v>
      </c>
      <c r="D6755" s="32" t="s">
        <v>9754</v>
      </c>
      <c r="E6755" s="107">
        <v>28</v>
      </c>
      <c r="F6755" s="27" t="s">
        <v>9</v>
      </c>
      <c r="G6755" s="94" t="s">
        <v>13675</v>
      </c>
      <c r="H6755" s="32" t="s">
        <v>13865</v>
      </c>
    </row>
    <row r="6756" spans="1:8" ht="17.25" customHeight="1">
      <c r="A6756" s="68" t="s">
        <v>16876</v>
      </c>
      <c r="B6756" s="94" t="s">
        <v>24185</v>
      </c>
      <c r="C6756" s="94" t="s">
        <v>17266</v>
      </c>
      <c r="D6756" s="32" t="s">
        <v>9755</v>
      </c>
      <c r="E6756" s="107">
        <v>33</v>
      </c>
      <c r="F6756" s="27" t="s">
        <v>9</v>
      </c>
      <c r="G6756" s="94" t="s">
        <v>13675</v>
      </c>
      <c r="H6756" s="32" t="s">
        <v>13865</v>
      </c>
    </row>
    <row r="6757" spans="1:8" ht="17.25" customHeight="1">
      <c r="A6757" s="68" t="s">
        <v>16876</v>
      </c>
      <c r="B6757" s="94" t="s">
        <v>24185</v>
      </c>
      <c r="C6757" s="94" t="s">
        <v>17266</v>
      </c>
      <c r="D6757" s="32" t="s">
        <v>9756</v>
      </c>
      <c r="E6757" s="107">
        <v>25</v>
      </c>
      <c r="F6757" s="27" t="s">
        <v>8995</v>
      </c>
      <c r="G6757" s="94" t="s">
        <v>13675</v>
      </c>
      <c r="H6757" s="32" t="s">
        <v>13865</v>
      </c>
    </row>
    <row r="6758" spans="1:8" ht="17.25" customHeight="1">
      <c r="A6758" s="68" t="s">
        <v>16876</v>
      </c>
      <c r="B6758" s="94" t="s">
        <v>24185</v>
      </c>
      <c r="C6758" s="94" t="s">
        <v>17266</v>
      </c>
      <c r="D6758" s="32" t="s">
        <v>9757</v>
      </c>
      <c r="E6758" s="107">
        <v>20</v>
      </c>
      <c r="F6758" s="27" t="s">
        <v>9</v>
      </c>
      <c r="G6758" s="94" t="s">
        <v>13675</v>
      </c>
      <c r="H6758" s="32" t="s">
        <v>13865</v>
      </c>
    </row>
    <row r="6759" spans="1:8" ht="17.25" customHeight="1">
      <c r="A6759" s="68" t="s">
        <v>16876</v>
      </c>
      <c r="B6759" s="94" t="s">
        <v>24185</v>
      </c>
      <c r="C6759" s="94" t="s">
        <v>17266</v>
      </c>
      <c r="D6759" s="32" t="s">
        <v>9758</v>
      </c>
      <c r="E6759" s="107">
        <v>27</v>
      </c>
      <c r="F6759" s="27" t="s">
        <v>9</v>
      </c>
      <c r="G6759" s="94" t="s">
        <v>13675</v>
      </c>
      <c r="H6759" s="32" t="s">
        <v>13865</v>
      </c>
    </row>
    <row r="6760" spans="1:8" ht="17.25" customHeight="1">
      <c r="A6760" s="68" t="s">
        <v>16876</v>
      </c>
      <c r="B6760" s="94" t="s">
        <v>24185</v>
      </c>
      <c r="C6760" s="94" t="s">
        <v>17266</v>
      </c>
      <c r="D6760" s="32" t="s">
        <v>9759</v>
      </c>
      <c r="E6760" s="107">
        <v>20</v>
      </c>
      <c r="F6760" s="27" t="s">
        <v>9</v>
      </c>
      <c r="G6760" s="94" t="s">
        <v>13675</v>
      </c>
      <c r="H6760" s="32" t="s">
        <v>13865</v>
      </c>
    </row>
    <row r="6761" spans="1:8" ht="17.25" customHeight="1">
      <c r="A6761" s="68" t="s">
        <v>16876</v>
      </c>
      <c r="B6761" s="94" t="s">
        <v>24185</v>
      </c>
      <c r="C6761" s="94" t="s">
        <v>17266</v>
      </c>
      <c r="D6761" s="32" t="s">
        <v>9760</v>
      </c>
      <c r="E6761" s="107">
        <v>27</v>
      </c>
      <c r="F6761" s="27" t="s">
        <v>9</v>
      </c>
      <c r="G6761" s="94" t="s">
        <v>13675</v>
      </c>
      <c r="H6761" s="32" t="s">
        <v>13865</v>
      </c>
    </row>
    <row r="6762" spans="1:8" ht="17.25" customHeight="1">
      <c r="A6762" s="68" t="s">
        <v>16876</v>
      </c>
      <c r="B6762" s="94" t="s">
        <v>24185</v>
      </c>
      <c r="C6762" s="94" t="s">
        <v>17266</v>
      </c>
      <c r="D6762" s="32" t="s">
        <v>9761</v>
      </c>
      <c r="E6762" s="107">
        <v>21</v>
      </c>
      <c r="F6762" s="27" t="s">
        <v>9</v>
      </c>
      <c r="G6762" s="94" t="s">
        <v>13675</v>
      </c>
      <c r="H6762" s="32" t="s">
        <v>13865</v>
      </c>
    </row>
    <row r="6763" spans="1:8" ht="17.25" customHeight="1">
      <c r="A6763" s="68" t="s">
        <v>16876</v>
      </c>
      <c r="B6763" s="94" t="s">
        <v>24185</v>
      </c>
      <c r="C6763" s="94" t="s">
        <v>17266</v>
      </c>
      <c r="D6763" s="32" t="s">
        <v>9762</v>
      </c>
      <c r="E6763" s="107">
        <v>20</v>
      </c>
      <c r="F6763" s="27" t="s">
        <v>9</v>
      </c>
      <c r="G6763" s="94" t="s">
        <v>13675</v>
      </c>
      <c r="H6763" s="32" t="s">
        <v>13865</v>
      </c>
    </row>
    <row r="6764" spans="1:8" ht="17.25" customHeight="1">
      <c r="A6764" s="68" t="s">
        <v>16876</v>
      </c>
      <c r="B6764" s="94" t="s">
        <v>24185</v>
      </c>
      <c r="C6764" s="94" t="s">
        <v>17267</v>
      </c>
      <c r="D6764" s="32" t="s">
        <v>9763</v>
      </c>
      <c r="E6764" s="107">
        <v>29</v>
      </c>
      <c r="F6764" s="27" t="s">
        <v>8995</v>
      </c>
      <c r="G6764" s="94" t="s">
        <v>13675</v>
      </c>
      <c r="H6764" s="32" t="s">
        <v>13865</v>
      </c>
    </row>
    <row r="6765" spans="1:8" ht="17.25" customHeight="1">
      <c r="A6765" s="68" t="s">
        <v>16876</v>
      </c>
      <c r="B6765" s="94" t="s">
        <v>24185</v>
      </c>
      <c r="C6765" s="94" t="s">
        <v>17267</v>
      </c>
      <c r="D6765" s="32" t="s">
        <v>9764</v>
      </c>
      <c r="E6765" s="107">
        <v>24</v>
      </c>
      <c r="F6765" s="27" t="s">
        <v>9</v>
      </c>
      <c r="G6765" s="94" t="s">
        <v>13675</v>
      </c>
      <c r="H6765" s="32" t="s">
        <v>13865</v>
      </c>
    </row>
    <row r="6766" spans="1:8" ht="17.25" customHeight="1">
      <c r="A6766" s="68" t="s">
        <v>16876</v>
      </c>
      <c r="B6766" s="94" t="s">
        <v>24185</v>
      </c>
      <c r="C6766" s="94" t="s">
        <v>17267</v>
      </c>
      <c r="D6766" s="32" t="s">
        <v>9765</v>
      </c>
      <c r="E6766" s="107">
        <v>23</v>
      </c>
      <c r="F6766" s="27" t="s">
        <v>9</v>
      </c>
      <c r="G6766" s="94" t="s">
        <v>13675</v>
      </c>
      <c r="H6766" s="32" t="s">
        <v>13865</v>
      </c>
    </row>
    <row r="6767" spans="1:8" ht="17.25" customHeight="1">
      <c r="A6767" s="68" t="s">
        <v>16876</v>
      </c>
      <c r="B6767" s="94" t="s">
        <v>24185</v>
      </c>
      <c r="C6767" s="94" t="s">
        <v>17267</v>
      </c>
      <c r="D6767" s="32" t="s">
        <v>9766</v>
      </c>
      <c r="E6767" s="107">
        <v>27</v>
      </c>
      <c r="F6767" s="27" t="s">
        <v>9</v>
      </c>
      <c r="G6767" s="94" t="s">
        <v>13675</v>
      </c>
      <c r="H6767" s="32" t="s">
        <v>13865</v>
      </c>
    </row>
    <row r="6768" spans="1:8" ht="17.25" customHeight="1">
      <c r="A6768" s="68" t="s">
        <v>16876</v>
      </c>
      <c r="B6768" s="94" t="s">
        <v>24185</v>
      </c>
      <c r="C6768" s="94" t="s">
        <v>17267</v>
      </c>
      <c r="D6768" s="32" t="s">
        <v>9767</v>
      </c>
      <c r="E6768" s="107">
        <v>21</v>
      </c>
      <c r="F6768" s="27" t="s">
        <v>9</v>
      </c>
      <c r="G6768" s="94" t="s">
        <v>13675</v>
      </c>
      <c r="H6768" s="32" t="s">
        <v>13865</v>
      </c>
    </row>
    <row r="6769" spans="1:8" ht="17.25" customHeight="1">
      <c r="A6769" s="68" t="s">
        <v>16876</v>
      </c>
      <c r="B6769" s="94" t="s">
        <v>24185</v>
      </c>
      <c r="C6769" s="94" t="s">
        <v>17267</v>
      </c>
      <c r="D6769" s="32" t="s">
        <v>9768</v>
      </c>
      <c r="E6769" s="107">
        <v>28</v>
      </c>
      <c r="F6769" s="27" t="s">
        <v>8995</v>
      </c>
      <c r="G6769" s="94" t="s">
        <v>13675</v>
      </c>
      <c r="H6769" s="32" t="s">
        <v>13865</v>
      </c>
    </row>
    <row r="6770" spans="1:8" ht="17.25" customHeight="1">
      <c r="A6770" s="68" t="s">
        <v>16876</v>
      </c>
      <c r="B6770" s="94" t="s">
        <v>24185</v>
      </c>
      <c r="C6770" s="94" t="s">
        <v>17267</v>
      </c>
      <c r="D6770" s="32" t="s">
        <v>9769</v>
      </c>
      <c r="E6770" s="107">
        <v>22</v>
      </c>
      <c r="F6770" s="27" t="s">
        <v>8995</v>
      </c>
      <c r="G6770" s="94" t="s">
        <v>13675</v>
      </c>
      <c r="H6770" s="32" t="s">
        <v>13865</v>
      </c>
    </row>
    <row r="6771" spans="1:8" ht="17.25" customHeight="1">
      <c r="A6771" s="68" t="s">
        <v>16876</v>
      </c>
      <c r="B6771" s="94" t="s">
        <v>24185</v>
      </c>
      <c r="C6771" s="94" t="s">
        <v>17267</v>
      </c>
      <c r="D6771" s="32" t="s">
        <v>9770</v>
      </c>
      <c r="E6771" s="107">
        <v>23</v>
      </c>
      <c r="F6771" s="27" t="s">
        <v>8995</v>
      </c>
      <c r="G6771" s="94" t="s">
        <v>13675</v>
      </c>
      <c r="H6771" s="32" t="s">
        <v>13865</v>
      </c>
    </row>
    <row r="6772" spans="1:8" ht="17.25" customHeight="1">
      <c r="A6772" s="68" t="s">
        <v>16876</v>
      </c>
      <c r="B6772" s="94" t="s">
        <v>24185</v>
      </c>
      <c r="C6772" s="94" t="s">
        <v>17267</v>
      </c>
      <c r="D6772" s="32" t="s">
        <v>9771</v>
      </c>
      <c r="E6772" s="107">
        <v>23</v>
      </c>
      <c r="F6772" s="27" t="s">
        <v>9</v>
      </c>
      <c r="G6772" s="94" t="s">
        <v>13675</v>
      </c>
      <c r="H6772" s="32" t="s">
        <v>13865</v>
      </c>
    </row>
    <row r="6773" spans="1:8" ht="17.25" customHeight="1">
      <c r="A6773" s="68" t="s">
        <v>16876</v>
      </c>
      <c r="B6773" s="94" t="s">
        <v>24185</v>
      </c>
      <c r="C6773" s="94" t="s">
        <v>17267</v>
      </c>
      <c r="D6773" s="32" t="s">
        <v>9772</v>
      </c>
      <c r="E6773" s="107">
        <v>20</v>
      </c>
      <c r="F6773" s="27" t="s">
        <v>9</v>
      </c>
      <c r="G6773" s="94" t="s">
        <v>13675</v>
      </c>
      <c r="H6773" s="32" t="s">
        <v>13865</v>
      </c>
    </row>
    <row r="6774" spans="1:8" ht="17.25" customHeight="1">
      <c r="A6774" s="68" t="s">
        <v>16881</v>
      </c>
      <c r="B6774" s="94" t="s">
        <v>24179</v>
      </c>
      <c r="C6774" s="94" t="s">
        <v>17268</v>
      </c>
      <c r="D6774" s="32" t="s">
        <v>9773</v>
      </c>
      <c r="E6774" s="107">
        <v>21</v>
      </c>
      <c r="F6774" s="27" t="s">
        <v>9</v>
      </c>
      <c r="G6774" s="94" t="s">
        <v>13675</v>
      </c>
      <c r="H6774" s="32" t="s">
        <v>13866</v>
      </c>
    </row>
    <row r="6775" spans="1:8" ht="17.25" customHeight="1">
      <c r="A6775" s="68" t="s">
        <v>16881</v>
      </c>
      <c r="B6775" s="94" t="s">
        <v>24179</v>
      </c>
      <c r="C6775" s="94" t="s">
        <v>17268</v>
      </c>
      <c r="D6775" s="32" t="s">
        <v>9774</v>
      </c>
      <c r="E6775" s="107">
        <v>14</v>
      </c>
      <c r="F6775" s="27" t="s">
        <v>9</v>
      </c>
      <c r="G6775" s="94" t="s">
        <v>13675</v>
      </c>
      <c r="H6775" s="32" t="s">
        <v>13866</v>
      </c>
    </row>
    <row r="6776" spans="1:8" ht="17.25" customHeight="1">
      <c r="A6776" s="68" t="s">
        <v>16881</v>
      </c>
      <c r="B6776" s="94" t="s">
        <v>24179</v>
      </c>
      <c r="C6776" s="94" t="s">
        <v>17268</v>
      </c>
      <c r="D6776" s="32" t="s">
        <v>9775</v>
      </c>
      <c r="E6776" s="107">
        <v>18</v>
      </c>
      <c r="F6776" s="27" t="s">
        <v>9</v>
      </c>
      <c r="G6776" s="94" t="s">
        <v>13675</v>
      </c>
      <c r="H6776" s="32" t="s">
        <v>13866</v>
      </c>
    </row>
    <row r="6777" spans="1:8" ht="17.25" customHeight="1">
      <c r="A6777" s="68" t="s">
        <v>16881</v>
      </c>
      <c r="B6777" s="94" t="s">
        <v>24179</v>
      </c>
      <c r="C6777" s="94" t="s">
        <v>17268</v>
      </c>
      <c r="D6777" s="32" t="s">
        <v>9776</v>
      </c>
      <c r="E6777" s="107">
        <v>20</v>
      </c>
      <c r="F6777" s="27" t="s">
        <v>9</v>
      </c>
      <c r="G6777" s="94" t="s">
        <v>13675</v>
      </c>
      <c r="H6777" s="32" t="s">
        <v>13866</v>
      </c>
    </row>
    <row r="6778" spans="1:8" ht="17.25" customHeight="1">
      <c r="A6778" s="68" t="s">
        <v>16881</v>
      </c>
      <c r="B6778" s="94" t="s">
        <v>24179</v>
      </c>
      <c r="C6778" s="94" t="s">
        <v>17268</v>
      </c>
      <c r="D6778" s="32" t="s">
        <v>9777</v>
      </c>
      <c r="E6778" s="107">
        <v>22</v>
      </c>
      <c r="F6778" s="27" t="s">
        <v>9</v>
      </c>
      <c r="G6778" s="94" t="s">
        <v>13675</v>
      </c>
      <c r="H6778" s="32" t="s">
        <v>13866</v>
      </c>
    </row>
    <row r="6779" spans="1:8" ht="17.25" customHeight="1">
      <c r="A6779" s="68" t="s">
        <v>16881</v>
      </c>
      <c r="B6779" s="94" t="s">
        <v>24179</v>
      </c>
      <c r="C6779" s="94" t="s">
        <v>17268</v>
      </c>
      <c r="D6779" s="32" t="s">
        <v>9778</v>
      </c>
      <c r="E6779" s="107">
        <v>32</v>
      </c>
      <c r="F6779" s="27" t="s">
        <v>9</v>
      </c>
      <c r="G6779" s="94" t="s">
        <v>13675</v>
      </c>
      <c r="H6779" s="32" t="s">
        <v>13866</v>
      </c>
    </row>
    <row r="6780" spans="1:8" ht="17.25" customHeight="1">
      <c r="A6780" s="68" t="s">
        <v>16881</v>
      </c>
      <c r="B6780" s="94" t="s">
        <v>24179</v>
      </c>
      <c r="C6780" s="94" t="s">
        <v>17268</v>
      </c>
      <c r="D6780" s="32" t="s">
        <v>9779</v>
      </c>
      <c r="E6780" s="107">
        <v>18</v>
      </c>
      <c r="F6780" s="27" t="s">
        <v>9</v>
      </c>
      <c r="G6780" s="94" t="s">
        <v>13675</v>
      </c>
      <c r="H6780" s="32" t="s">
        <v>13866</v>
      </c>
    </row>
    <row r="6781" spans="1:8" ht="17.25" customHeight="1">
      <c r="A6781" s="68" t="s">
        <v>16881</v>
      </c>
      <c r="B6781" s="94" t="s">
        <v>24179</v>
      </c>
      <c r="C6781" s="94" t="s">
        <v>17268</v>
      </c>
      <c r="D6781" s="32" t="s">
        <v>9780</v>
      </c>
      <c r="E6781" s="107">
        <v>25</v>
      </c>
      <c r="F6781" s="27" t="s">
        <v>9</v>
      </c>
      <c r="G6781" s="94" t="s">
        <v>13675</v>
      </c>
      <c r="H6781" s="32" t="s">
        <v>13866</v>
      </c>
    </row>
    <row r="6782" spans="1:8" ht="17.25" customHeight="1">
      <c r="A6782" s="68" t="s">
        <v>16881</v>
      </c>
      <c r="B6782" s="94" t="s">
        <v>24179</v>
      </c>
      <c r="C6782" s="94" t="s">
        <v>17268</v>
      </c>
      <c r="D6782" s="32" t="s">
        <v>9781</v>
      </c>
      <c r="E6782" s="107">
        <v>17</v>
      </c>
      <c r="F6782" s="27" t="s">
        <v>9</v>
      </c>
      <c r="G6782" s="94" t="s">
        <v>13675</v>
      </c>
      <c r="H6782" s="32" t="s">
        <v>13866</v>
      </c>
    </row>
    <row r="6783" spans="1:8" ht="17.25" customHeight="1">
      <c r="A6783" s="68" t="s">
        <v>16881</v>
      </c>
      <c r="B6783" s="94" t="s">
        <v>24179</v>
      </c>
      <c r="C6783" s="94" t="s">
        <v>17268</v>
      </c>
      <c r="D6783" s="32" t="s">
        <v>9782</v>
      </c>
      <c r="E6783" s="107">
        <v>24</v>
      </c>
      <c r="F6783" s="27" t="s">
        <v>9</v>
      </c>
      <c r="G6783" s="94" t="s">
        <v>13675</v>
      </c>
      <c r="H6783" s="32" t="s">
        <v>13866</v>
      </c>
    </row>
    <row r="6784" spans="1:8" ht="17.25" customHeight="1">
      <c r="A6784" s="68" t="s">
        <v>16876</v>
      </c>
      <c r="B6784" s="94" t="s">
        <v>24185</v>
      </c>
      <c r="C6784" s="94" t="s">
        <v>17269</v>
      </c>
      <c r="D6784" s="32" t="s">
        <v>9783</v>
      </c>
      <c r="E6784" s="107">
        <v>21</v>
      </c>
      <c r="F6784" s="27" t="s">
        <v>9</v>
      </c>
      <c r="G6784" s="94" t="s">
        <v>13675</v>
      </c>
      <c r="H6784" s="32" t="s">
        <v>13867</v>
      </c>
    </row>
    <row r="6785" spans="1:8" ht="17.25" customHeight="1">
      <c r="A6785" s="68" t="s">
        <v>16876</v>
      </c>
      <c r="B6785" s="94" t="s">
        <v>24185</v>
      </c>
      <c r="C6785" s="94" t="s">
        <v>17269</v>
      </c>
      <c r="D6785" s="32" t="s">
        <v>9784</v>
      </c>
      <c r="E6785" s="107">
        <v>24</v>
      </c>
      <c r="F6785" s="27" t="s">
        <v>9</v>
      </c>
      <c r="G6785" s="94" t="s">
        <v>13675</v>
      </c>
      <c r="H6785" s="32" t="s">
        <v>13867</v>
      </c>
    </row>
    <row r="6786" spans="1:8" ht="17.25" customHeight="1">
      <c r="A6786" s="68" t="s">
        <v>16876</v>
      </c>
      <c r="B6786" s="94" t="s">
        <v>24185</v>
      </c>
      <c r="C6786" s="94" t="s">
        <v>17269</v>
      </c>
      <c r="D6786" s="32" t="s">
        <v>9785</v>
      </c>
      <c r="E6786" s="107">
        <v>24</v>
      </c>
      <c r="F6786" s="27" t="s">
        <v>9</v>
      </c>
      <c r="G6786" s="94" t="s">
        <v>13675</v>
      </c>
      <c r="H6786" s="32" t="s">
        <v>13867</v>
      </c>
    </row>
    <row r="6787" spans="1:8" ht="17.25" customHeight="1">
      <c r="A6787" s="68" t="s">
        <v>16876</v>
      </c>
      <c r="B6787" s="94" t="s">
        <v>24185</v>
      </c>
      <c r="C6787" s="94" t="s">
        <v>17269</v>
      </c>
      <c r="D6787" s="32" t="s">
        <v>9786</v>
      </c>
      <c r="E6787" s="107">
        <v>20</v>
      </c>
      <c r="F6787" s="27" t="s">
        <v>9</v>
      </c>
      <c r="G6787" s="94" t="s">
        <v>13675</v>
      </c>
      <c r="H6787" s="32" t="s">
        <v>13867</v>
      </c>
    </row>
    <row r="6788" spans="1:8" ht="17.25" customHeight="1">
      <c r="A6788" s="68" t="s">
        <v>16876</v>
      </c>
      <c r="B6788" s="94" t="s">
        <v>24185</v>
      </c>
      <c r="C6788" s="94" t="s">
        <v>17269</v>
      </c>
      <c r="D6788" s="32" t="s">
        <v>9787</v>
      </c>
      <c r="E6788" s="107">
        <v>21</v>
      </c>
      <c r="F6788" s="27" t="s">
        <v>9</v>
      </c>
      <c r="G6788" s="94" t="s">
        <v>13675</v>
      </c>
      <c r="H6788" s="32" t="s">
        <v>13867</v>
      </c>
    </row>
    <row r="6789" spans="1:8" ht="17.25" customHeight="1">
      <c r="A6789" s="68" t="s">
        <v>16876</v>
      </c>
      <c r="B6789" s="94" t="s">
        <v>24185</v>
      </c>
      <c r="C6789" s="94" t="s">
        <v>17270</v>
      </c>
      <c r="D6789" s="32" t="s">
        <v>9788</v>
      </c>
      <c r="E6789" s="107">
        <v>31</v>
      </c>
      <c r="F6789" s="27" t="s">
        <v>9</v>
      </c>
      <c r="G6789" s="94" t="s">
        <v>13675</v>
      </c>
      <c r="H6789" s="32" t="s">
        <v>13868</v>
      </c>
    </row>
    <row r="6790" spans="1:8" ht="17.25" customHeight="1">
      <c r="A6790" s="68" t="s">
        <v>16876</v>
      </c>
      <c r="B6790" s="94" t="s">
        <v>24185</v>
      </c>
      <c r="C6790" s="94" t="s">
        <v>17270</v>
      </c>
      <c r="D6790" s="32" t="s">
        <v>9789</v>
      </c>
      <c r="E6790" s="107">
        <v>28</v>
      </c>
      <c r="F6790" s="27" t="s">
        <v>9</v>
      </c>
      <c r="G6790" s="94" t="s">
        <v>13675</v>
      </c>
      <c r="H6790" s="32" t="s">
        <v>13868</v>
      </c>
    </row>
    <row r="6791" spans="1:8" ht="17.25" customHeight="1">
      <c r="A6791" s="68" t="s">
        <v>16876</v>
      </c>
      <c r="B6791" s="94" t="s">
        <v>24185</v>
      </c>
      <c r="C6791" s="94" t="s">
        <v>17270</v>
      </c>
      <c r="D6791" s="32" t="s">
        <v>9790</v>
      </c>
      <c r="E6791" s="107">
        <v>37</v>
      </c>
      <c r="F6791" s="27" t="s">
        <v>9</v>
      </c>
      <c r="G6791" s="94" t="s">
        <v>13675</v>
      </c>
      <c r="H6791" s="32" t="s">
        <v>13868</v>
      </c>
    </row>
    <row r="6792" spans="1:8" ht="17.25" customHeight="1">
      <c r="A6792" s="68" t="s">
        <v>16876</v>
      </c>
      <c r="B6792" s="94" t="s">
        <v>24185</v>
      </c>
      <c r="C6792" s="94" t="s">
        <v>17270</v>
      </c>
      <c r="D6792" s="32" t="s">
        <v>9791</v>
      </c>
      <c r="E6792" s="107">
        <v>26</v>
      </c>
      <c r="F6792" s="27" t="s">
        <v>9</v>
      </c>
      <c r="G6792" s="94" t="s">
        <v>13675</v>
      </c>
      <c r="H6792" s="32" t="s">
        <v>13868</v>
      </c>
    </row>
    <row r="6793" spans="1:8" ht="17.25" customHeight="1">
      <c r="A6793" s="68" t="s">
        <v>16876</v>
      </c>
      <c r="B6793" s="94" t="s">
        <v>24185</v>
      </c>
      <c r="C6793" s="94" t="s">
        <v>17270</v>
      </c>
      <c r="D6793" s="32" t="s">
        <v>9792</v>
      </c>
      <c r="E6793" s="107">
        <v>38</v>
      </c>
      <c r="F6793" s="27" t="s">
        <v>9</v>
      </c>
      <c r="G6793" s="94" t="s">
        <v>13675</v>
      </c>
      <c r="H6793" s="32" t="s">
        <v>13868</v>
      </c>
    </row>
    <row r="6794" spans="1:8" ht="17.25" customHeight="1">
      <c r="A6794" s="68" t="s">
        <v>16876</v>
      </c>
      <c r="B6794" s="94" t="s">
        <v>24185</v>
      </c>
      <c r="C6794" s="94" t="s">
        <v>17270</v>
      </c>
      <c r="D6794" s="32" t="s">
        <v>9793</v>
      </c>
      <c r="E6794" s="107">
        <v>30</v>
      </c>
      <c r="F6794" s="27" t="s">
        <v>9</v>
      </c>
      <c r="G6794" s="94" t="s">
        <v>13675</v>
      </c>
      <c r="H6794" s="32" t="s">
        <v>13868</v>
      </c>
    </row>
    <row r="6795" spans="1:8" ht="17.25" customHeight="1">
      <c r="A6795" s="68" t="s">
        <v>16876</v>
      </c>
      <c r="B6795" s="94" t="s">
        <v>24185</v>
      </c>
      <c r="C6795" s="94" t="s">
        <v>17270</v>
      </c>
      <c r="D6795" s="32" t="s">
        <v>9794</v>
      </c>
      <c r="E6795" s="107">
        <v>22</v>
      </c>
      <c r="F6795" s="27" t="s">
        <v>9</v>
      </c>
      <c r="G6795" s="94" t="s">
        <v>13675</v>
      </c>
      <c r="H6795" s="32" t="s">
        <v>13868</v>
      </c>
    </row>
    <row r="6796" spans="1:8" ht="17.25" customHeight="1">
      <c r="A6796" s="68" t="s">
        <v>16876</v>
      </c>
      <c r="B6796" s="94" t="s">
        <v>24185</v>
      </c>
      <c r="C6796" s="94" t="s">
        <v>17270</v>
      </c>
      <c r="D6796" s="32" t="s">
        <v>9795</v>
      </c>
      <c r="E6796" s="107">
        <v>23</v>
      </c>
      <c r="F6796" s="27" t="s">
        <v>9</v>
      </c>
      <c r="G6796" s="94" t="s">
        <v>13675</v>
      </c>
      <c r="H6796" s="32" t="s">
        <v>13868</v>
      </c>
    </row>
    <row r="6797" spans="1:8" ht="17.25" customHeight="1">
      <c r="A6797" s="68" t="s">
        <v>16876</v>
      </c>
      <c r="B6797" s="94" t="s">
        <v>24185</v>
      </c>
      <c r="C6797" s="94" t="s">
        <v>17270</v>
      </c>
      <c r="D6797" s="32" t="s">
        <v>9796</v>
      </c>
      <c r="E6797" s="107">
        <v>31</v>
      </c>
      <c r="F6797" s="27" t="s">
        <v>9</v>
      </c>
      <c r="G6797" s="94" t="s">
        <v>13675</v>
      </c>
      <c r="H6797" s="32" t="s">
        <v>13868</v>
      </c>
    </row>
    <row r="6798" spans="1:8" ht="17.25" customHeight="1">
      <c r="A6798" s="68" t="s">
        <v>16881</v>
      </c>
      <c r="B6798" s="94" t="s">
        <v>24179</v>
      </c>
      <c r="C6798" s="94" t="s">
        <v>17271</v>
      </c>
      <c r="D6798" s="32" t="s">
        <v>9797</v>
      </c>
      <c r="E6798" s="107">
        <v>21</v>
      </c>
      <c r="F6798" s="27" t="s">
        <v>9</v>
      </c>
      <c r="G6798" s="94" t="s">
        <v>13675</v>
      </c>
      <c r="H6798" s="32" t="s">
        <v>13869</v>
      </c>
    </row>
    <row r="6799" spans="1:8" ht="17.25" customHeight="1">
      <c r="A6799" s="68" t="s">
        <v>16881</v>
      </c>
      <c r="B6799" s="94" t="s">
        <v>24179</v>
      </c>
      <c r="C6799" s="94" t="s">
        <v>17271</v>
      </c>
      <c r="D6799" s="32" t="s">
        <v>9798</v>
      </c>
      <c r="E6799" s="107">
        <v>30</v>
      </c>
      <c r="F6799" s="27" t="s">
        <v>9</v>
      </c>
      <c r="G6799" s="94" t="s">
        <v>13675</v>
      </c>
      <c r="H6799" s="32" t="s">
        <v>13869</v>
      </c>
    </row>
    <row r="6800" spans="1:8" ht="17.25" customHeight="1">
      <c r="A6800" s="68" t="s">
        <v>16881</v>
      </c>
      <c r="B6800" s="94" t="s">
        <v>24179</v>
      </c>
      <c r="C6800" s="94" t="s">
        <v>17271</v>
      </c>
      <c r="D6800" s="32" t="s">
        <v>19830</v>
      </c>
      <c r="E6800" s="107">
        <v>20</v>
      </c>
      <c r="F6800" s="27" t="s">
        <v>9</v>
      </c>
      <c r="G6800" s="94" t="s">
        <v>13675</v>
      </c>
      <c r="H6800" s="32" t="s">
        <v>13869</v>
      </c>
    </row>
    <row r="6801" spans="1:8" ht="17.25" customHeight="1">
      <c r="A6801" s="68" t="s">
        <v>16881</v>
      </c>
      <c r="B6801" s="94" t="s">
        <v>24179</v>
      </c>
      <c r="C6801" s="94" t="s">
        <v>17271</v>
      </c>
      <c r="D6801" s="32" t="s">
        <v>9799</v>
      </c>
      <c r="E6801" s="107">
        <v>14</v>
      </c>
      <c r="F6801" s="27" t="s">
        <v>9</v>
      </c>
      <c r="G6801" s="94" t="s">
        <v>13675</v>
      </c>
      <c r="H6801" s="32" t="s">
        <v>13869</v>
      </c>
    </row>
    <row r="6802" spans="1:8" ht="17.25" customHeight="1">
      <c r="A6802" s="68" t="s">
        <v>16881</v>
      </c>
      <c r="B6802" s="94" t="s">
        <v>24179</v>
      </c>
      <c r="C6802" s="94" t="s">
        <v>17271</v>
      </c>
      <c r="D6802" s="32" t="s">
        <v>9800</v>
      </c>
      <c r="E6802" s="107">
        <v>25</v>
      </c>
      <c r="F6802" s="27" t="s">
        <v>9</v>
      </c>
      <c r="G6802" s="94" t="s">
        <v>13675</v>
      </c>
      <c r="H6802" s="32" t="s">
        <v>13869</v>
      </c>
    </row>
    <row r="6803" spans="1:8" ht="17.25" customHeight="1">
      <c r="A6803" s="68" t="s">
        <v>16881</v>
      </c>
      <c r="B6803" s="94" t="s">
        <v>24179</v>
      </c>
      <c r="C6803" s="94" t="s">
        <v>17271</v>
      </c>
      <c r="D6803" s="32" t="s">
        <v>19831</v>
      </c>
      <c r="E6803" s="107">
        <v>16</v>
      </c>
      <c r="F6803" s="27" t="s">
        <v>9</v>
      </c>
      <c r="G6803" s="94" t="s">
        <v>13675</v>
      </c>
      <c r="H6803" s="32" t="s">
        <v>13869</v>
      </c>
    </row>
    <row r="6804" spans="1:8" ht="17.25" customHeight="1">
      <c r="A6804" s="68" t="s">
        <v>16881</v>
      </c>
      <c r="B6804" s="94" t="s">
        <v>24179</v>
      </c>
      <c r="C6804" s="94" t="s">
        <v>17271</v>
      </c>
      <c r="D6804" s="32" t="s">
        <v>19832</v>
      </c>
      <c r="E6804" s="107">
        <v>20</v>
      </c>
      <c r="F6804" s="27" t="s">
        <v>9</v>
      </c>
      <c r="G6804" s="94" t="s">
        <v>13675</v>
      </c>
      <c r="H6804" s="32" t="s">
        <v>13869</v>
      </c>
    </row>
    <row r="6805" spans="1:8" ht="17.25" customHeight="1">
      <c r="A6805" s="68" t="s">
        <v>16881</v>
      </c>
      <c r="B6805" s="94" t="s">
        <v>24179</v>
      </c>
      <c r="C6805" s="94" t="s">
        <v>17271</v>
      </c>
      <c r="D6805" s="32" t="s">
        <v>19833</v>
      </c>
      <c r="E6805" s="107">
        <v>19</v>
      </c>
      <c r="F6805" s="27" t="s">
        <v>9</v>
      </c>
      <c r="G6805" s="94" t="s">
        <v>13675</v>
      </c>
      <c r="H6805" s="32" t="s">
        <v>13869</v>
      </c>
    </row>
    <row r="6806" spans="1:8" ht="17.25" customHeight="1">
      <c r="A6806" s="68" t="s">
        <v>16881</v>
      </c>
      <c r="B6806" s="94" t="s">
        <v>24179</v>
      </c>
      <c r="C6806" s="94" t="s">
        <v>17271</v>
      </c>
      <c r="D6806" s="32" t="s">
        <v>19834</v>
      </c>
      <c r="E6806" s="107">
        <v>18</v>
      </c>
      <c r="F6806" s="27" t="s">
        <v>9</v>
      </c>
      <c r="G6806" s="94" t="s">
        <v>13675</v>
      </c>
      <c r="H6806" s="32" t="s">
        <v>13869</v>
      </c>
    </row>
    <row r="6807" spans="1:8" ht="17.25" customHeight="1">
      <c r="A6807" s="68" t="s">
        <v>16881</v>
      </c>
      <c r="B6807" s="94" t="s">
        <v>24179</v>
      </c>
      <c r="C6807" s="94" t="s">
        <v>17271</v>
      </c>
      <c r="D6807" s="32" t="s">
        <v>19835</v>
      </c>
      <c r="E6807" s="107">
        <v>30</v>
      </c>
      <c r="F6807" s="27" t="s">
        <v>9</v>
      </c>
      <c r="G6807" s="94" t="s">
        <v>13675</v>
      </c>
      <c r="H6807" s="32" t="s">
        <v>13869</v>
      </c>
    </row>
    <row r="6808" spans="1:8" ht="17.25" customHeight="1">
      <c r="A6808" s="68" t="s">
        <v>16881</v>
      </c>
      <c r="B6808" s="94" t="s">
        <v>24179</v>
      </c>
      <c r="C6808" s="94" t="s">
        <v>17271</v>
      </c>
      <c r="D6808" s="32" t="s">
        <v>19836</v>
      </c>
      <c r="E6808" s="107">
        <v>24</v>
      </c>
      <c r="F6808" s="27" t="s">
        <v>9</v>
      </c>
      <c r="G6808" s="94" t="s">
        <v>13675</v>
      </c>
      <c r="H6808" s="32" t="s">
        <v>13869</v>
      </c>
    </row>
    <row r="6809" spans="1:8" ht="17.25" customHeight="1">
      <c r="A6809" s="68" t="s">
        <v>16881</v>
      </c>
      <c r="B6809" s="94" t="s">
        <v>24179</v>
      </c>
      <c r="C6809" s="94" t="s">
        <v>17271</v>
      </c>
      <c r="D6809" s="32" t="s">
        <v>19837</v>
      </c>
      <c r="E6809" s="107">
        <v>25</v>
      </c>
      <c r="F6809" s="27" t="s">
        <v>9</v>
      </c>
      <c r="G6809" s="94" t="s">
        <v>13675</v>
      </c>
      <c r="H6809" s="32" t="s">
        <v>13869</v>
      </c>
    </row>
    <row r="6810" spans="1:8" ht="17.25" customHeight="1">
      <c r="A6810" s="68" t="s">
        <v>16881</v>
      </c>
      <c r="B6810" s="94" t="s">
        <v>24179</v>
      </c>
      <c r="C6810" s="94" t="s">
        <v>17271</v>
      </c>
      <c r="D6810" s="32" t="s">
        <v>19838</v>
      </c>
      <c r="E6810" s="107">
        <v>25</v>
      </c>
      <c r="F6810" s="27" t="s">
        <v>9</v>
      </c>
      <c r="G6810" s="94" t="s">
        <v>13675</v>
      </c>
      <c r="H6810" s="32" t="s">
        <v>13869</v>
      </c>
    </row>
    <row r="6811" spans="1:8" ht="17.25" customHeight="1">
      <c r="A6811" s="68" t="s">
        <v>16881</v>
      </c>
      <c r="B6811" s="94" t="s">
        <v>24179</v>
      </c>
      <c r="C6811" s="94" t="s">
        <v>17271</v>
      </c>
      <c r="D6811" s="32" t="s">
        <v>19839</v>
      </c>
      <c r="E6811" s="107">
        <v>16</v>
      </c>
      <c r="F6811" s="27" t="s">
        <v>9</v>
      </c>
      <c r="G6811" s="94" t="s">
        <v>13675</v>
      </c>
      <c r="H6811" s="32" t="s">
        <v>13869</v>
      </c>
    </row>
    <row r="6812" spans="1:8" ht="17.25" customHeight="1">
      <c r="A6812" s="68" t="s">
        <v>16881</v>
      </c>
      <c r="B6812" s="94" t="s">
        <v>24179</v>
      </c>
      <c r="C6812" s="94" t="s">
        <v>17271</v>
      </c>
      <c r="D6812" s="32" t="s">
        <v>19840</v>
      </c>
      <c r="E6812" s="107">
        <v>25</v>
      </c>
      <c r="F6812" s="27" t="s">
        <v>9</v>
      </c>
      <c r="G6812" s="94" t="s">
        <v>13675</v>
      </c>
      <c r="H6812" s="32" t="s">
        <v>13869</v>
      </c>
    </row>
    <row r="6813" spans="1:8" ht="17.25" customHeight="1">
      <c r="A6813" s="68" t="s">
        <v>16881</v>
      </c>
      <c r="B6813" s="94" t="s">
        <v>24179</v>
      </c>
      <c r="C6813" s="94" t="s">
        <v>17271</v>
      </c>
      <c r="D6813" s="32" t="s">
        <v>19841</v>
      </c>
      <c r="E6813" s="107">
        <v>27</v>
      </c>
      <c r="F6813" s="27" t="s">
        <v>9</v>
      </c>
      <c r="G6813" s="94" t="s">
        <v>13675</v>
      </c>
      <c r="H6813" s="32" t="s">
        <v>13869</v>
      </c>
    </row>
    <row r="6814" spans="1:8" ht="17.25" customHeight="1">
      <c r="A6814" s="68" t="s">
        <v>16881</v>
      </c>
      <c r="B6814" s="94" t="s">
        <v>24179</v>
      </c>
      <c r="C6814" s="94" t="s">
        <v>17271</v>
      </c>
      <c r="D6814" s="32" t="s">
        <v>19842</v>
      </c>
      <c r="E6814" s="107">
        <v>26</v>
      </c>
      <c r="F6814" s="27" t="s">
        <v>9</v>
      </c>
      <c r="G6814" s="94" t="s">
        <v>13675</v>
      </c>
      <c r="H6814" s="32" t="s">
        <v>13869</v>
      </c>
    </row>
    <row r="6815" spans="1:8" ht="17.25" customHeight="1">
      <c r="A6815" s="68" t="s">
        <v>16881</v>
      </c>
      <c r="B6815" s="94" t="s">
        <v>24179</v>
      </c>
      <c r="C6815" s="94" t="s">
        <v>17271</v>
      </c>
      <c r="D6815" s="32" t="s">
        <v>19843</v>
      </c>
      <c r="E6815" s="107">
        <v>11</v>
      </c>
      <c r="F6815" s="27" t="s">
        <v>9</v>
      </c>
      <c r="G6815" s="94" t="s">
        <v>13675</v>
      </c>
      <c r="H6815" s="32" t="s">
        <v>13869</v>
      </c>
    </row>
    <row r="6816" spans="1:8" ht="17.25" customHeight="1">
      <c r="A6816" s="68" t="s">
        <v>16881</v>
      </c>
      <c r="B6816" s="94" t="s">
        <v>24179</v>
      </c>
      <c r="C6816" s="94" t="s">
        <v>17271</v>
      </c>
      <c r="D6816" s="32" t="s">
        <v>19844</v>
      </c>
      <c r="E6816" s="107">
        <v>30</v>
      </c>
      <c r="F6816" s="27" t="s">
        <v>9</v>
      </c>
      <c r="G6816" s="94" t="s">
        <v>13675</v>
      </c>
      <c r="H6816" s="32" t="s">
        <v>13869</v>
      </c>
    </row>
    <row r="6817" spans="1:8" ht="17.25" customHeight="1">
      <c r="A6817" s="68" t="s">
        <v>16881</v>
      </c>
      <c r="B6817" s="94" t="s">
        <v>24179</v>
      </c>
      <c r="C6817" s="94" t="s">
        <v>17271</v>
      </c>
      <c r="D6817" s="32" t="s">
        <v>19845</v>
      </c>
      <c r="E6817" s="107">
        <v>31</v>
      </c>
      <c r="F6817" s="27" t="s">
        <v>9</v>
      </c>
      <c r="G6817" s="94" t="s">
        <v>13675</v>
      </c>
      <c r="H6817" s="32" t="s">
        <v>13869</v>
      </c>
    </row>
    <row r="6818" spans="1:8" ht="17.25" customHeight="1">
      <c r="A6818" s="68" t="s">
        <v>16881</v>
      </c>
      <c r="B6818" s="94" t="s">
        <v>24179</v>
      </c>
      <c r="C6818" s="94" t="s">
        <v>17271</v>
      </c>
      <c r="D6818" s="32" t="s">
        <v>19846</v>
      </c>
      <c r="E6818" s="107">
        <v>23</v>
      </c>
      <c r="F6818" s="27" t="s">
        <v>9</v>
      </c>
      <c r="G6818" s="94" t="s">
        <v>13675</v>
      </c>
      <c r="H6818" s="32" t="s">
        <v>13869</v>
      </c>
    </row>
    <row r="6819" spans="1:8" ht="17.25" customHeight="1">
      <c r="A6819" s="68" t="s">
        <v>16881</v>
      </c>
      <c r="B6819" s="94" t="s">
        <v>24179</v>
      </c>
      <c r="C6819" s="94" t="s">
        <v>17271</v>
      </c>
      <c r="D6819" s="32" t="s">
        <v>19847</v>
      </c>
      <c r="E6819" s="107">
        <v>25</v>
      </c>
      <c r="F6819" s="27" t="s">
        <v>9</v>
      </c>
      <c r="G6819" s="94" t="s">
        <v>13675</v>
      </c>
      <c r="H6819" s="32" t="s">
        <v>13869</v>
      </c>
    </row>
    <row r="6820" spans="1:8" ht="17.25" customHeight="1">
      <c r="A6820" s="68" t="s">
        <v>16881</v>
      </c>
      <c r="B6820" s="94" t="s">
        <v>24179</v>
      </c>
      <c r="C6820" s="94" t="s">
        <v>17271</v>
      </c>
      <c r="D6820" s="32" t="s">
        <v>19848</v>
      </c>
      <c r="E6820" s="107">
        <v>30</v>
      </c>
      <c r="F6820" s="27" t="s">
        <v>9</v>
      </c>
      <c r="G6820" s="94" t="s">
        <v>13675</v>
      </c>
      <c r="H6820" s="32" t="s">
        <v>13869</v>
      </c>
    </row>
    <row r="6821" spans="1:8" ht="17.25" customHeight="1">
      <c r="A6821" s="68" t="s">
        <v>16881</v>
      </c>
      <c r="B6821" s="94" t="s">
        <v>24179</v>
      </c>
      <c r="C6821" s="94" t="s">
        <v>17271</v>
      </c>
      <c r="D6821" s="32" t="s">
        <v>19849</v>
      </c>
      <c r="E6821" s="107">
        <v>29</v>
      </c>
      <c r="F6821" s="27" t="s">
        <v>9</v>
      </c>
      <c r="G6821" s="94" t="s">
        <v>13675</v>
      </c>
      <c r="H6821" s="32" t="s">
        <v>13869</v>
      </c>
    </row>
    <row r="6822" spans="1:8" ht="17.25" customHeight="1">
      <c r="A6822" s="68" t="s">
        <v>16881</v>
      </c>
      <c r="B6822" s="94" t="s">
        <v>24179</v>
      </c>
      <c r="C6822" s="94" t="s">
        <v>17271</v>
      </c>
      <c r="D6822" s="32" t="s">
        <v>19850</v>
      </c>
      <c r="E6822" s="107">
        <v>30</v>
      </c>
      <c r="F6822" s="27" t="s">
        <v>9</v>
      </c>
      <c r="G6822" s="94" t="s">
        <v>13675</v>
      </c>
      <c r="H6822" s="32" t="s">
        <v>13869</v>
      </c>
    </row>
    <row r="6823" spans="1:8" ht="17.25" customHeight="1">
      <c r="A6823" s="68" t="s">
        <v>16881</v>
      </c>
      <c r="B6823" s="94" t="s">
        <v>24179</v>
      </c>
      <c r="C6823" s="94" t="s">
        <v>17271</v>
      </c>
      <c r="D6823" s="32" t="s">
        <v>19851</v>
      </c>
      <c r="E6823" s="107">
        <v>10</v>
      </c>
      <c r="F6823" s="27" t="s">
        <v>9</v>
      </c>
      <c r="G6823" s="94" t="s">
        <v>13675</v>
      </c>
      <c r="H6823" s="32" t="s">
        <v>13869</v>
      </c>
    </row>
    <row r="6824" spans="1:8" ht="17.25" customHeight="1">
      <c r="A6824" s="68" t="s">
        <v>16881</v>
      </c>
      <c r="B6824" s="94" t="s">
        <v>24179</v>
      </c>
      <c r="C6824" s="94" t="s">
        <v>17271</v>
      </c>
      <c r="D6824" s="32" t="s">
        <v>19852</v>
      </c>
      <c r="E6824" s="107">
        <v>29</v>
      </c>
      <c r="F6824" s="27" t="s">
        <v>9</v>
      </c>
      <c r="G6824" s="94" t="s">
        <v>13675</v>
      </c>
      <c r="H6824" s="32" t="s">
        <v>13869</v>
      </c>
    </row>
    <row r="6825" spans="1:8" ht="17.25" customHeight="1">
      <c r="A6825" s="68" t="s">
        <v>16881</v>
      </c>
      <c r="B6825" s="94" t="s">
        <v>24179</v>
      </c>
      <c r="C6825" s="94" t="s">
        <v>17271</v>
      </c>
      <c r="D6825" s="32" t="s">
        <v>19853</v>
      </c>
      <c r="E6825" s="107">
        <v>26</v>
      </c>
      <c r="F6825" s="27" t="s">
        <v>9</v>
      </c>
      <c r="G6825" s="94" t="s">
        <v>13675</v>
      </c>
      <c r="H6825" s="32" t="s">
        <v>13869</v>
      </c>
    </row>
    <row r="6826" spans="1:8" ht="17.25" customHeight="1">
      <c r="A6826" s="68" t="s">
        <v>16881</v>
      </c>
      <c r="B6826" s="94" t="s">
        <v>24179</v>
      </c>
      <c r="C6826" s="94" t="s">
        <v>17271</v>
      </c>
      <c r="D6826" s="32" t="s">
        <v>19854</v>
      </c>
      <c r="E6826" s="107">
        <v>24</v>
      </c>
      <c r="F6826" s="27" t="s">
        <v>9</v>
      </c>
      <c r="G6826" s="94" t="s">
        <v>13675</v>
      </c>
      <c r="H6826" s="32" t="s">
        <v>13869</v>
      </c>
    </row>
    <row r="6827" spans="1:8" ht="17.25" customHeight="1">
      <c r="A6827" s="68" t="s">
        <v>16881</v>
      </c>
      <c r="B6827" s="94" t="s">
        <v>24179</v>
      </c>
      <c r="C6827" s="94" t="s">
        <v>17271</v>
      </c>
      <c r="D6827" s="32" t="s">
        <v>9801</v>
      </c>
      <c r="E6827" s="107">
        <v>29</v>
      </c>
      <c r="F6827" s="27" t="s">
        <v>9</v>
      </c>
      <c r="G6827" s="94" t="s">
        <v>13675</v>
      </c>
      <c r="H6827" s="32" t="s">
        <v>13869</v>
      </c>
    </row>
    <row r="6828" spans="1:8" ht="17.25" customHeight="1">
      <c r="A6828" s="68" t="s">
        <v>16881</v>
      </c>
      <c r="B6828" s="94" t="s">
        <v>24179</v>
      </c>
      <c r="C6828" s="94" t="s">
        <v>17271</v>
      </c>
      <c r="D6828" s="32" t="s">
        <v>9802</v>
      </c>
      <c r="E6828" s="107">
        <v>28</v>
      </c>
      <c r="F6828" s="27" t="s">
        <v>9</v>
      </c>
      <c r="G6828" s="94" t="s">
        <v>13675</v>
      </c>
      <c r="H6828" s="32" t="s">
        <v>13869</v>
      </c>
    </row>
    <row r="6829" spans="1:8" ht="17.25" customHeight="1">
      <c r="A6829" s="68" t="s">
        <v>16881</v>
      </c>
      <c r="B6829" s="94" t="s">
        <v>24179</v>
      </c>
      <c r="C6829" s="94" t="s">
        <v>17271</v>
      </c>
      <c r="D6829" s="32" t="s">
        <v>19855</v>
      </c>
      <c r="E6829" s="107">
        <v>28</v>
      </c>
      <c r="F6829" s="27" t="s">
        <v>9</v>
      </c>
      <c r="G6829" s="94" t="s">
        <v>13675</v>
      </c>
      <c r="H6829" s="32" t="s">
        <v>13869</v>
      </c>
    </row>
    <row r="6830" spans="1:8" ht="17.25" customHeight="1">
      <c r="A6830" s="68" t="s">
        <v>16881</v>
      </c>
      <c r="B6830" s="94" t="s">
        <v>24179</v>
      </c>
      <c r="C6830" s="94" t="s">
        <v>17271</v>
      </c>
      <c r="D6830" s="32" t="s">
        <v>19856</v>
      </c>
      <c r="E6830" s="107">
        <v>15</v>
      </c>
      <c r="F6830" s="27" t="s">
        <v>9</v>
      </c>
      <c r="G6830" s="94" t="s">
        <v>13675</v>
      </c>
      <c r="H6830" s="32" t="s">
        <v>13869</v>
      </c>
    </row>
    <row r="6831" spans="1:8" ht="17.25" customHeight="1">
      <c r="A6831" s="68" t="s">
        <v>16881</v>
      </c>
      <c r="B6831" s="94" t="s">
        <v>24179</v>
      </c>
      <c r="C6831" s="94" t="s">
        <v>17271</v>
      </c>
      <c r="D6831" s="32" t="s">
        <v>19857</v>
      </c>
      <c r="E6831" s="107">
        <v>18</v>
      </c>
      <c r="F6831" s="27" t="s">
        <v>9</v>
      </c>
      <c r="G6831" s="94" t="s">
        <v>13675</v>
      </c>
      <c r="H6831" s="32" t="s">
        <v>13869</v>
      </c>
    </row>
    <row r="6832" spans="1:8" ht="17.25" customHeight="1">
      <c r="A6832" s="68" t="s">
        <v>16881</v>
      </c>
      <c r="B6832" s="94" t="s">
        <v>24179</v>
      </c>
      <c r="C6832" s="94" t="s">
        <v>17271</v>
      </c>
      <c r="D6832" s="32" t="s">
        <v>19858</v>
      </c>
      <c r="E6832" s="107">
        <v>23</v>
      </c>
      <c r="F6832" s="27" t="s">
        <v>9</v>
      </c>
      <c r="G6832" s="94" t="s">
        <v>13675</v>
      </c>
      <c r="H6832" s="32" t="s">
        <v>13869</v>
      </c>
    </row>
    <row r="6833" spans="1:8" ht="17.25" customHeight="1">
      <c r="A6833" s="68" t="s">
        <v>16881</v>
      </c>
      <c r="B6833" s="94" t="s">
        <v>24179</v>
      </c>
      <c r="C6833" s="94" t="s">
        <v>17271</v>
      </c>
      <c r="D6833" s="32" t="s">
        <v>19859</v>
      </c>
      <c r="E6833" s="107">
        <v>28</v>
      </c>
      <c r="F6833" s="27" t="s">
        <v>9</v>
      </c>
      <c r="G6833" s="94" t="s">
        <v>13675</v>
      </c>
      <c r="H6833" s="32" t="s">
        <v>13869</v>
      </c>
    </row>
    <row r="6834" spans="1:8" ht="17.25" customHeight="1">
      <c r="A6834" s="68" t="s">
        <v>16881</v>
      </c>
      <c r="B6834" s="94" t="s">
        <v>24179</v>
      </c>
      <c r="C6834" s="94" t="s">
        <v>17271</v>
      </c>
      <c r="D6834" s="32" t="s">
        <v>19860</v>
      </c>
      <c r="E6834" s="107">
        <v>23</v>
      </c>
      <c r="F6834" s="27" t="s">
        <v>9</v>
      </c>
      <c r="G6834" s="94" t="s">
        <v>13675</v>
      </c>
      <c r="H6834" s="32" t="s">
        <v>13869</v>
      </c>
    </row>
    <row r="6835" spans="1:8" ht="17.25" customHeight="1">
      <c r="A6835" s="68" t="s">
        <v>16881</v>
      </c>
      <c r="B6835" s="94" t="s">
        <v>24179</v>
      </c>
      <c r="C6835" s="94" t="s">
        <v>17271</v>
      </c>
      <c r="D6835" s="32" t="s">
        <v>19861</v>
      </c>
      <c r="E6835" s="107">
        <v>9</v>
      </c>
      <c r="F6835" s="27" t="s">
        <v>9</v>
      </c>
      <c r="G6835" s="94" t="s">
        <v>13675</v>
      </c>
      <c r="H6835" s="32" t="s">
        <v>13869</v>
      </c>
    </row>
    <row r="6836" spans="1:8" ht="17.25" customHeight="1">
      <c r="A6836" s="68" t="s">
        <v>16881</v>
      </c>
      <c r="B6836" s="94" t="s">
        <v>16888</v>
      </c>
      <c r="C6836" s="94" t="s">
        <v>17272</v>
      </c>
      <c r="D6836" s="32" t="s">
        <v>9803</v>
      </c>
      <c r="E6836" s="107">
        <v>34</v>
      </c>
      <c r="F6836" s="27" t="s">
        <v>9</v>
      </c>
      <c r="G6836" s="94" t="s">
        <v>13675</v>
      </c>
      <c r="H6836" s="32" t="s">
        <v>13870</v>
      </c>
    </row>
    <row r="6837" spans="1:8" ht="17.25" customHeight="1">
      <c r="A6837" s="68" t="s">
        <v>16881</v>
      </c>
      <c r="B6837" s="94" t="s">
        <v>16888</v>
      </c>
      <c r="C6837" s="94" t="s">
        <v>17272</v>
      </c>
      <c r="D6837" s="32" t="s">
        <v>9804</v>
      </c>
      <c r="E6837" s="107">
        <v>46</v>
      </c>
      <c r="F6837" s="27" t="s">
        <v>9</v>
      </c>
      <c r="G6837" s="94" t="s">
        <v>13675</v>
      </c>
      <c r="H6837" s="32" t="s">
        <v>13870</v>
      </c>
    </row>
    <row r="6838" spans="1:8" ht="17.25" customHeight="1">
      <c r="A6838" s="68" t="s">
        <v>16881</v>
      </c>
      <c r="B6838" s="94" t="s">
        <v>16888</v>
      </c>
      <c r="C6838" s="94" t="s">
        <v>17272</v>
      </c>
      <c r="D6838" s="32" t="s">
        <v>9805</v>
      </c>
      <c r="E6838" s="107">
        <v>33</v>
      </c>
      <c r="F6838" s="27" t="s">
        <v>9</v>
      </c>
      <c r="G6838" s="94" t="s">
        <v>13675</v>
      </c>
      <c r="H6838" s="32" t="s">
        <v>13870</v>
      </c>
    </row>
    <row r="6839" spans="1:8" ht="17.25" customHeight="1">
      <c r="A6839" s="68" t="s">
        <v>16881</v>
      </c>
      <c r="B6839" s="94" t="s">
        <v>16888</v>
      </c>
      <c r="C6839" s="94" t="s">
        <v>17272</v>
      </c>
      <c r="D6839" s="32" t="s">
        <v>9806</v>
      </c>
      <c r="E6839" s="107">
        <v>35</v>
      </c>
      <c r="F6839" s="27" t="s">
        <v>9</v>
      </c>
      <c r="G6839" s="94" t="s">
        <v>13675</v>
      </c>
      <c r="H6839" s="32" t="s">
        <v>13870</v>
      </c>
    </row>
    <row r="6840" spans="1:8" ht="17.25" customHeight="1">
      <c r="A6840" s="68" t="s">
        <v>16881</v>
      </c>
      <c r="B6840" s="94" t="s">
        <v>16888</v>
      </c>
      <c r="C6840" s="94" t="s">
        <v>17272</v>
      </c>
      <c r="D6840" s="32" t="s">
        <v>9807</v>
      </c>
      <c r="E6840" s="107">
        <v>45</v>
      </c>
      <c r="F6840" s="27" t="s">
        <v>9</v>
      </c>
      <c r="G6840" s="94" t="s">
        <v>13675</v>
      </c>
      <c r="H6840" s="32" t="s">
        <v>13870</v>
      </c>
    </row>
    <row r="6841" spans="1:8" ht="17.25" customHeight="1">
      <c r="A6841" s="68" t="s">
        <v>16881</v>
      </c>
      <c r="B6841" s="94" t="s">
        <v>16888</v>
      </c>
      <c r="C6841" s="94" t="s">
        <v>17272</v>
      </c>
      <c r="D6841" s="32" t="s">
        <v>9808</v>
      </c>
      <c r="E6841" s="107">
        <v>41</v>
      </c>
      <c r="F6841" s="27" t="s">
        <v>9</v>
      </c>
      <c r="G6841" s="94" t="s">
        <v>13675</v>
      </c>
      <c r="H6841" s="32" t="s">
        <v>13870</v>
      </c>
    </row>
    <row r="6842" spans="1:8" ht="17.25" customHeight="1">
      <c r="A6842" s="68" t="s">
        <v>16881</v>
      </c>
      <c r="B6842" s="94" t="s">
        <v>16888</v>
      </c>
      <c r="C6842" s="94" t="s">
        <v>17272</v>
      </c>
      <c r="D6842" s="32" t="s">
        <v>9809</v>
      </c>
      <c r="E6842" s="107">
        <v>36</v>
      </c>
      <c r="F6842" s="27" t="s">
        <v>9</v>
      </c>
      <c r="G6842" s="94" t="s">
        <v>13675</v>
      </c>
      <c r="H6842" s="32" t="s">
        <v>13870</v>
      </c>
    </row>
    <row r="6843" spans="1:8" ht="17.25" customHeight="1">
      <c r="A6843" s="68" t="s">
        <v>16881</v>
      </c>
      <c r="B6843" s="94" t="s">
        <v>16888</v>
      </c>
      <c r="C6843" s="94" t="s">
        <v>17273</v>
      </c>
      <c r="D6843" s="32" t="s">
        <v>9810</v>
      </c>
      <c r="E6843" s="107">
        <v>51</v>
      </c>
      <c r="F6843" s="27" t="s">
        <v>9</v>
      </c>
      <c r="G6843" s="94" t="s">
        <v>13675</v>
      </c>
      <c r="H6843" s="32" t="s">
        <v>13870</v>
      </c>
    </row>
    <row r="6844" spans="1:8" ht="17.25" customHeight="1">
      <c r="A6844" s="68" t="s">
        <v>16881</v>
      </c>
      <c r="B6844" s="94" t="s">
        <v>16888</v>
      </c>
      <c r="C6844" s="94" t="s">
        <v>17273</v>
      </c>
      <c r="D6844" s="32" t="s">
        <v>9811</v>
      </c>
      <c r="E6844" s="107">
        <v>52</v>
      </c>
      <c r="F6844" s="27" t="s">
        <v>9</v>
      </c>
      <c r="G6844" s="94" t="s">
        <v>13675</v>
      </c>
      <c r="H6844" s="32" t="s">
        <v>13870</v>
      </c>
    </row>
    <row r="6845" spans="1:8" ht="17.25" customHeight="1">
      <c r="A6845" s="68" t="s">
        <v>16881</v>
      </c>
      <c r="B6845" s="94" t="s">
        <v>16888</v>
      </c>
      <c r="C6845" s="94" t="s">
        <v>17273</v>
      </c>
      <c r="D6845" s="32" t="s">
        <v>9812</v>
      </c>
      <c r="E6845" s="107">
        <v>54</v>
      </c>
      <c r="F6845" s="27" t="s">
        <v>9</v>
      </c>
      <c r="G6845" s="94" t="s">
        <v>13675</v>
      </c>
      <c r="H6845" s="32" t="s">
        <v>13870</v>
      </c>
    </row>
    <row r="6846" spans="1:8" ht="17.25" customHeight="1">
      <c r="A6846" s="68" t="s">
        <v>16881</v>
      </c>
      <c r="B6846" s="94" t="s">
        <v>16888</v>
      </c>
      <c r="C6846" s="94" t="s">
        <v>17273</v>
      </c>
      <c r="D6846" s="32" t="s">
        <v>9813</v>
      </c>
      <c r="E6846" s="107">
        <v>31</v>
      </c>
      <c r="F6846" s="27" t="s">
        <v>9</v>
      </c>
      <c r="G6846" s="94" t="s">
        <v>13675</v>
      </c>
      <c r="H6846" s="32" t="s">
        <v>13870</v>
      </c>
    </row>
    <row r="6847" spans="1:8" ht="17.25" customHeight="1">
      <c r="A6847" s="68" t="s">
        <v>16881</v>
      </c>
      <c r="B6847" s="94" t="s">
        <v>16888</v>
      </c>
      <c r="C6847" s="94" t="s">
        <v>17273</v>
      </c>
      <c r="D6847" s="32" t="s">
        <v>9814</v>
      </c>
      <c r="E6847" s="107">
        <v>51</v>
      </c>
      <c r="F6847" s="27" t="s">
        <v>9</v>
      </c>
      <c r="G6847" s="94" t="s">
        <v>13675</v>
      </c>
      <c r="H6847" s="32" t="s">
        <v>13870</v>
      </c>
    </row>
    <row r="6848" spans="1:8" ht="17.25" customHeight="1">
      <c r="A6848" s="68" t="s">
        <v>16881</v>
      </c>
      <c r="B6848" s="94" t="s">
        <v>16888</v>
      </c>
      <c r="C6848" s="94" t="s">
        <v>17274</v>
      </c>
      <c r="D6848" s="32" t="s">
        <v>19862</v>
      </c>
      <c r="E6848" s="107">
        <v>35</v>
      </c>
      <c r="F6848" s="27" t="s">
        <v>9</v>
      </c>
      <c r="G6848" s="94" t="s">
        <v>13675</v>
      </c>
      <c r="H6848" s="32" t="s">
        <v>13871</v>
      </c>
    </row>
    <row r="6849" spans="1:8" ht="17.25" customHeight="1">
      <c r="A6849" s="68" t="s">
        <v>16881</v>
      </c>
      <c r="B6849" s="94" t="s">
        <v>16888</v>
      </c>
      <c r="C6849" s="94" t="s">
        <v>17274</v>
      </c>
      <c r="D6849" s="32" t="s">
        <v>19863</v>
      </c>
      <c r="E6849" s="107">
        <v>32</v>
      </c>
      <c r="F6849" s="27" t="s">
        <v>9</v>
      </c>
      <c r="G6849" s="94" t="s">
        <v>13675</v>
      </c>
      <c r="H6849" s="32" t="s">
        <v>13871</v>
      </c>
    </row>
    <row r="6850" spans="1:8" ht="17.25" customHeight="1">
      <c r="A6850" s="68" t="s">
        <v>16881</v>
      </c>
      <c r="B6850" s="94" t="s">
        <v>16888</v>
      </c>
      <c r="C6850" s="94" t="s">
        <v>17274</v>
      </c>
      <c r="D6850" s="32" t="s">
        <v>19864</v>
      </c>
      <c r="E6850" s="107">
        <v>36</v>
      </c>
      <c r="F6850" s="27" t="s">
        <v>9</v>
      </c>
      <c r="G6850" s="94" t="s">
        <v>13675</v>
      </c>
      <c r="H6850" s="32" t="s">
        <v>13871</v>
      </c>
    </row>
    <row r="6851" spans="1:8" ht="17.25" customHeight="1">
      <c r="A6851" s="68" t="s">
        <v>16881</v>
      </c>
      <c r="B6851" s="94" t="s">
        <v>16888</v>
      </c>
      <c r="C6851" s="94" t="s">
        <v>17274</v>
      </c>
      <c r="D6851" s="32" t="s">
        <v>19865</v>
      </c>
      <c r="E6851" s="107">
        <v>18</v>
      </c>
      <c r="F6851" s="27" t="s">
        <v>9</v>
      </c>
      <c r="G6851" s="94" t="s">
        <v>13675</v>
      </c>
      <c r="H6851" s="32" t="s">
        <v>13871</v>
      </c>
    </row>
    <row r="6852" spans="1:8" ht="17.25" customHeight="1">
      <c r="A6852" s="68" t="s">
        <v>16881</v>
      </c>
      <c r="B6852" s="94" t="s">
        <v>16888</v>
      </c>
      <c r="C6852" s="94" t="s">
        <v>17274</v>
      </c>
      <c r="D6852" s="32" t="s">
        <v>19866</v>
      </c>
      <c r="E6852" s="107">
        <v>33</v>
      </c>
      <c r="F6852" s="27" t="s">
        <v>9</v>
      </c>
      <c r="G6852" s="94" t="s">
        <v>13675</v>
      </c>
      <c r="H6852" s="32" t="s">
        <v>13871</v>
      </c>
    </row>
    <row r="6853" spans="1:8" ht="17.25" customHeight="1">
      <c r="A6853" s="68" t="s">
        <v>16881</v>
      </c>
      <c r="B6853" s="94" t="s">
        <v>16888</v>
      </c>
      <c r="C6853" s="94" t="s">
        <v>17274</v>
      </c>
      <c r="D6853" s="32" t="s">
        <v>19867</v>
      </c>
      <c r="E6853" s="107">
        <v>20</v>
      </c>
      <c r="F6853" s="27" t="s">
        <v>9</v>
      </c>
      <c r="G6853" s="94" t="s">
        <v>13675</v>
      </c>
      <c r="H6853" s="32" t="s">
        <v>13871</v>
      </c>
    </row>
    <row r="6854" spans="1:8" ht="17.25" customHeight="1">
      <c r="A6854" s="68" t="s">
        <v>16881</v>
      </c>
      <c r="B6854" s="94" t="s">
        <v>24190</v>
      </c>
      <c r="C6854" s="94" t="s">
        <v>17275</v>
      </c>
      <c r="D6854" s="32" t="s">
        <v>19868</v>
      </c>
      <c r="E6854" s="107">
        <v>33</v>
      </c>
      <c r="F6854" s="27" t="s">
        <v>9</v>
      </c>
      <c r="G6854" s="94" t="s">
        <v>13675</v>
      </c>
      <c r="H6854" s="32" t="s">
        <v>13872</v>
      </c>
    </row>
    <row r="6855" spans="1:8" ht="17.25" customHeight="1">
      <c r="A6855" s="68" t="s">
        <v>16881</v>
      </c>
      <c r="B6855" s="94" t="s">
        <v>24190</v>
      </c>
      <c r="C6855" s="94" t="s">
        <v>17275</v>
      </c>
      <c r="D6855" s="32" t="s">
        <v>19869</v>
      </c>
      <c r="E6855" s="107">
        <v>32</v>
      </c>
      <c r="F6855" s="27" t="s">
        <v>9</v>
      </c>
      <c r="G6855" s="94" t="s">
        <v>13675</v>
      </c>
      <c r="H6855" s="32" t="s">
        <v>13872</v>
      </c>
    </row>
    <row r="6856" spans="1:8" ht="17.25" customHeight="1">
      <c r="A6856" s="68" t="s">
        <v>16881</v>
      </c>
      <c r="B6856" s="94" t="s">
        <v>24190</v>
      </c>
      <c r="C6856" s="94" t="s">
        <v>17276</v>
      </c>
      <c r="D6856" s="32" t="s">
        <v>9815</v>
      </c>
      <c r="E6856" s="107">
        <v>33</v>
      </c>
      <c r="F6856" s="27" t="s">
        <v>9</v>
      </c>
      <c r="G6856" s="94" t="s">
        <v>13675</v>
      </c>
      <c r="H6856" s="32" t="s">
        <v>13873</v>
      </c>
    </row>
    <row r="6857" spans="1:8" ht="17.25" customHeight="1">
      <c r="A6857" s="68" t="s">
        <v>16881</v>
      </c>
      <c r="B6857" s="94" t="s">
        <v>24190</v>
      </c>
      <c r="C6857" s="94" t="s">
        <v>17276</v>
      </c>
      <c r="D6857" s="32" t="s">
        <v>9816</v>
      </c>
      <c r="E6857" s="107">
        <v>32</v>
      </c>
      <c r="F6857" s="27" t="s">
        <v>9</v>
      </c>
      <c r="G6857" s="94" t="s">
        <v>13675</v>
      </c>
      <c r="H6857" s="32" t="s">
        <v>13873</v>
      </c>
    </row>
    <row r="6858" spans="1:8" ht="17.25" customHeight="1">
      <c r="A6858" s="68" t="s">
        <v>16881</v>
      </c>
      <c r="B6858" s="94" t="s">
        <v>24190</v>
      </c>
      <c r="C6858" s="94" t="s">
        <v>17276</v>
      </c>
      <c r="D6858" s="32" t="s">
        <v>9817</v>
      </c>
      <c r="E6858" s="107">
        <v>30</v>
      </c>
      <c r="F6858" s="27" t="s">
        <v>9</v>
      </c>
      <c r="G6858" s="94" t="s">
        <v>13675</v>
      </c>
      <c r="H6858" s="32" t="s">
        <v>13873</v>
      </c>
    </row>
    <row r="6859" spans="1:8" ht="17.25" customHeight="1">
      <c r="A6859" s="68" t="s">
        <v>16881</v>
      </c>
      <c r="B6859" s="94" t="s">
        <v>24190</v>
      </c>
      <c r="C6859" s="94" t="s">
        <v>17276</v>
      </c>
      <c r="D6859" s="32" t="s">
        <v>9818</v>
      </c>
      <c r="E6859" s="107">
        <v>30</v>
      </c>
      <c r="F6859" s="27" t="s">
        <v>9</v>
      </c>
      <c r="G6859" s="94" t="s">
        <v>13675</v>
      </c>
      <c r="H6859" s="32" t="s">
        <v>13873</v>
      </c>
    </row>
    <row r="6860" spans="1:8" ht="17.25" customHeight="1">
      <c r="A6860" s="68" t="s">
        <v>16881</v>
      </c>
      <c r="B6860" s="94" t="s">
        <v>24190</v>
      </c>
      <c r="C6860" s="94" t="s">
        <v>17276</v>
      </c>
      <c r="D6860" s="32" t="s">
        <v>19870</v>
      </c>
      <c r="E6860" s="107">
        <v>29</v>
      </c>
      <c r="F6860" s="27" t="s">
        <v>9</v>
      </c>
      <c r="G6860" s="94" t="s">
        <v>13675</v>
      </c>
      <c r="H6860" s="32" t="s">
        <v>13873</v>
      </c>
    </row>
    <row r="6861" spans="1:8" ht="17.25" customHeight="1">
      <c r="A6861" s="68" t="s">
        <v>16881</v>
      </c>
      <c r="B6861" s="94" t="s">
        <v>24190</v>
      </c>
      <c r="C6861" s="94" t="s">
        <v>17276</v>
      </c>
      <c r="D6861" s="32" t="s">
        <v>9819</v>
      </c>
      <c r="E6861" s="107">
        <v>31</v>
      </c>
      <c r="F6861" s="27" t="s">
        <v>9</v>
      </c>
      <c r="G6861" s="94" t="s">
        <v>13675</v>
      </c>
      <c r="H6861" s="32" t="s">
        <v>13873</v>
      </c>
    </row>
    <row r="6862" spans="1:8" ht="17.25" customHeight="1">
      <c r="A6862" s="68" t="s">
        <v>16881</v>
      </c>
      <c r="B6862" s="94" t="s">
        <v>24181</v>
      </c>
      <c r="C6862" s="94" t="s">
        <v>17277</v>
      </c>
      <c r="D6862" s="32" t="s">
        <v>19871</v>
      </c>
      <c r="E6862" s="107">
        <v>30</v>
      </c>
      <c r="F6862" s="27" t="s">
        <v>9</v>
      </c>
      <c r="G6862" s="94" t="s">
        <v>13675</v>
      </c>
      <c r="H6862" s="32" t="s">
        <v>13873</v>
      </c>
    </row>
    <row r="6863" spans="1:8" ht="17.25" customHeight="1">
      <c r="A6863" s="68" t="s">
        <v>16881</v>
      </c>
      <c r="B6863" s="94" t="s">
        <v>24181</v>
      </c>
      <c r="C6863" s="94" t="s">
        <v>17277</v>
      </c>
      <c r="D6863" s="32" t="s">
        <v>19872</v>
      </c>
      <c r="E6863" s="107">
        <v>32</v>
      </c>
      <c r="F6863" s="27" t="s">
        <v>9</v>
      </c>
      <c r="G6863" s="94" t="s">
        <v>13675</v>
      </c>
      <c r="H6863" s="32" t="s">
        <v>13873</v>
      </c>
    </row>
    <row r="6864" spans="1:8" ht="17.25" customHeight="1">
      <c r="A6864" s="68" t="s">
        <v>16881</v>
      </c>
      <c r="B6864" s="94" t="s">
        <v>24181</v>
      </c>
      <c r="C6864" s="94" t="s">
        <v>17277</v>
      </c>
      <c r="D6864" s="32" t="s">
        <v>19873</v>
      </c>
      <c r="E6864" s="107">
        <v>28</v>
      </c>
      <c r="F6864" s="27" t="s">
        <v>9</v>
      </c>
      <c r="G6864" s="94" t="s">
        <v>13675</v>
      </c>
      <c r="H6864" s="32" t="s">
        <v>13873</v>
      </c>
    </row>
    <row r="6865" spans="1:8" ht="17.25" customHeight="1">
      <c r="A6865" s="68" t="s">
        <v>16881</v>
      </c>
      <c r="B6865" s="94" t="s">
        <v>24181</v>
      </c>
      <c r="C6865" s="94" t="s">
        <v>17277</v>
      </c>
      <c r="D6865" s="32" t="s">
        <v>19874</v>
      </c>
      <c r="E6865" s="107">
        <v>30</v>
      </c>
      <c r="F6865" s="27" t="s">
        <v>9</v>
      </c>
      <c r="G6865" s="94" t="s">
        <v>13675</v>
      </c>
      <c r="H6865" s="32" t="s">
        <v>13873</v>
      </c>
    </row>
    <row r="6866" spans="1:8" ht="17.25" customHeight="1">
      <c r="A6866" s="68" t="s">
        <v>16881</v>
      </c>
      <c r="B6866" s="94" t="s">
        <v>24181</v>
      </c>
      <c r="C6866" s="94" t="s">
        <v>17277</v>
      </c>
      <c r="D6866" s="32" t="s">
        <v>19875</v>
      </c>
      <c r="E6866" s="107">
        <v>31</v>
      </c>
      <c r="F6866" s="27" t="s">
        <v>9</v>
      </c>
      <c r="G6866" s="94" t="s">
        <v>13675</v>
      </c>
      <c r="H6866" s="32" t="s">
        <v>13873</v>
      </c>
    </row>
    <row r="6867" spans="1:8" ht="17.25" customHeight="1">
      <c r="A6867" s="68" t="s">
        <v>16881</v>
      </c>
      <c r="B6867" s="94" t="s">
        <v>24181</v>
      </c>
      <c r="C6867" s="94" t="s">
        <v>17277</v>
      </c>
      <c r="D6867" s="32" t="s">
        <v>19876</v>
      </c>
      <c r="E6867" s="107">
        <v>34</v>
      </c>
      <c r="F6867" s="27" t="s">
        <v>9</v>
      </c>
      <c r="G6867" s="94" t="s">
        <v>13675</v>
      </c>
      <c r="H6867" s="32" t="s">
        <v>13873</v>
      </c>
    </row>
    <row r="6868" spans="1:8" ht="17.25" customHeight="1">
      <c r="A6868" s="68" t="s">
        <v>16881</v>
      </c>
      <c r="B6868" s="94" t="s">
        <v>24181</v>
      </c>
      <c r="C6868" s="94" t="s">
        <v>17277</v>
      </c>
      <c r="D6868" s="32" t="s">
        <v>19877</v>
      </c>
      <c r="E6868" s="107">
        <v>23</v>
      </c>
      <c r="F6868" s="27" t="s">
        <v>9</v>
      </c>
      <c r="G6868" s="94" t="s">
        <v>13675</v>
      </c>
      <c r="H6868" s="32" t="s">
        <v>13873</v>
      </c>
    </row>
    <row r="6869" spans="1:8" ht="17.25" customHeight="1">
      <c r="A6869" s="68" t="s">
        <v>16881</v>
      </c>
      <c r="B6869" s="94" t="s">
        <v>24181</v>
      </c>
      <c r="C6869" s="94" t="s">
        <v>17278</v>
      </c>
      <c r="D6869" s="32" t="s">
        <v>19878</v>
      </c>
      <c r="E6869" s="107">
        <v>30</v>
      </c>
      <c r="F6869" s="27" t="s">
        <v>9</v>
      </c>
      <c r="G6869" s="94" t="s">
        <v>13675</v>
      </c>
      <c r="H6869" s="32" t="s">
        <v>13873</v>
      </c>
    </row>
    <row r="6870" spans="1:8" ht="17.25" customHeight="1">
      <c r="A6870" s="68" t="s">
        <v>16881</v>
      </c>
      <c r="B6870" s="94" t="s">
        <v>24181</v>
      </c>
      <c r="C6870" s="94" t="s">
        <v>17278</v>
      </c>
      <c r="D6870" s="32" t="s">
        <v>19879</v>
      </c>
      <c r="E6870" s="107">
        <v>29</v>
      </c>
      <c r="F6870" s="27" t="s">
        <v>9</v>
      </c>
      <c r="G6870" s="94" t="s">
        <v>13675</v>
      </c>
      <c r="H6870" s="32" t="s">
        <v>13873</v>
      </c>
    </row>
    <row r="6871" spans="1:8" ht="17.25" customHeight="1">
      <c r="A6871" s="68" t="s">
        <v>16881</v>
      </c>
      <c r="B6871" s="94" t="s">
        <v>24181</v>
      </c>
      <c r="C6871" s="94" t="s">
        <v>17278</v>
      </c>
      <c r="D6871" s="32" t="s">
        <v>19880</v>
      </c>
      <c r="E6871" s="107">
        <v>25</v>
      </c>
      <c r="F6871" s="27" t="s">
        <v>9</v>
      </c>
      <c r="G6871" s="94" t="s">
        <v>13675</v>
      </c>
      <c r="H6871" s="32" t="s">
        <v>13873</v>
      </c>
    </row>
    <row r="6872" spans="1:8" ht="17.25" customHeight="1">
      <c r="A6872" s="68" t="s">
        <v>16881</v>
      </c>
      <c r="B6872" s="94" t="s">
        <v>24181</v>
      </c>
      <c r="C6872" s="94" t="s">
        <v>17278</v>
      </c>
      <c r="D6872" s="32" t="s">
        <v>19881</v>
      </c>
      <c r="E6872" s="107">
        <v>30</v>
      </c>
      <c r="F6872" s="27" t="s">
        <v>9</v>
      </c>
      <c r="G6872" s="94" t="s">
        <v>13675</v>
      </c>
      <c r="H6872" s="32" t="s">
        <v>13873</v>
      </c>
    </row>
    <row r="6873" spans="1:8" ht="17.25" customHeight="1">
      <c r="A6873" s="68" t="s">
        <v>16881</v>
      </c>
      <c r="B6873" s="94" t="s">
        <v>24181</v>
      </c>
      <c r="C6873" s="94" t="s">
        <v>17278</v>
      </c>
      <c r="D6873" s="32" t="s">
        <v>19882</v>
      </c>
      <c r="E6873" s="107">
        <v>30</v>
      </c>
      <c r="F6873" s="27" t="s">
        <v>9</v>
      </c>
      <c r="G6873" s="94" t="s">
        <v>13675</v>
      </c>
      <c r="H6873" s="32" t="s">
        <v>13873</v>
      </c>
    </row>
    <row r="6874" spans="1:8" ht="17.25" customHeight="1">
      <c r="A6874" s="68" t="s">
        <v>16881</v>
      </c>
      <c r="B6874" s="94" t="s">
        <v>24181</v>
      </c>
      <c r="C6874" s="94" t="s">
        <v>17278</v>
      </c>
      <c r="D6874" s="32" t="s">
        <v>19883</v>
      </c>
      <c r="E6874" s="107">
        <v>23</v>
      </c>
      <c r="F6874" s="27" t="s">
        <v>9</v>
      </c>
      <c r="G6874" s="94" t="s">
        <v>13675</v>
      </c>
      <c r="H6874" s="32" t="s">
        <v>13873</v>
      </c>
    </row>
    <row r="6875" spans="1:8" ht="17.25" customHeight="1">
      <c r="A6875" s="68" t="s">
        <v>16881</v>
      </c>
      <c r="B6875" s="94" t="s">
        <v>24181</v>
      </c>
      <c r="C6875" s="94" t="s">
        <v>17278</v>
      </c>
      <c r="D6875" s="32" t="s">
        <v>19884</v>
      </c>
      <c r="E6875" s="107">
        <v>27</v>
      </c>
      <c r="F6875" s="27" t="s">
        <v>9</v>
      </c>
      <c r="G6875" s="94" t="s">
        <v>13675</v>
      </c>
      <c r="H6875" s="32" t="s">
        <v>13873</v>
      </c>
    </row>
    <row r="6876" spans="1:8" ht="17.25" customHeight="1">
      <c r="A6876" s="68" t="s">
        <v>16881</v>
      </c>
      <c r="B6876" s="94" t="s">
        <v>24181</v>
      </c>
      <c r="C6876" s="94" t="s">
        <v>17279</v>
      </c>
      <c r="D6876" s="32" t="s">
        <v>19885</v>
      </c>
      <c r="E6876" s="107">
        <v>35</v>
      </c>
      <c r="F6876" s="27" t="s">
        <v>9</v>
      </c>
      <c r="G6876" s="94" t="s">
        <v>13675</v>
      </c>
      <c r="H6876" s="32" t="s">
        <v>13874</v>
      </c>
    </row>
    <row r="6877" spans="1:8" ht="17.25" customHeight="1">
      <c r="A6877" s="68" t="s">
        <v>16881</v>
      </c>
      <c r="B6877" s="94" t="s">
        <v>24181</v>
      </c>
      <c r="C6877" s="94" t="s">
        <v>17279</v>
      </c>
      <c r="D6877" s="32" t="s">
        <v>9820</v>
      </c>
      <c r="E6877" s="107">
        <v>27</v>
      </c>
      <c r="F6877" s="27" t="s">
        <v>9</v>
      </c>
      <c r="G6877" s="94" t="s">
        <v>13675</v>
      </c>
      <c r="H6877" s="32" t="s">
        <v>13874</v>
      </c>
    </row>
    <row r="6878" spans="1:8" ht="17.25" customHeight="1">
      <c r="A6878" s="68" t="s">
        <v>16881</v>
      </c>
      <c r="B6878" s="94" t="s">
        <v>24181</v>
      </c>
      <c r="C6878" s="94" t="s">
        <v>17279</v>
      </c>
      <c r="D6878" s="32" t="s">
        <v>19886</v>
      </c>
      <c r="E6878" s="107">
        <v>26</v>
      </c>
      <c r="F6878" s="27" t="s">
        <v>9</v>
      </c>
      <c r="G6878" s="94" t="s">
        <v>13675</v>
      </c>
      <c r="H6878" s="32" t="s">
        <v>13874</v>
      </c>
    </row>
    <row r="6879" spans="1:8" ht="17.25" customHeight="1">
      <c r="A6879" s="68" t="s">
        <v>16881</v>
      </c>
      <c r="B6879" s="94" t="s">
        <v>24181</v>
      </c>
      <c r="C6879" s="94" t="s">
        <v>17279</v>
      </c>
      <c r="D6879" s="32" t="s">
        <v>9821</v>
      </c>
      <c r="E6879" s="107">
        <v>35</v>
      </c>
      <c r="F6879" s="27" t="s">
        <v>9</v>
      </c>
      <c r="G6879" s="94" t="s">
        <v>13675</v>
      </c>
      <c r="H6879" s="32" t="s">
        <v>13874</v>
      </c>
    </row>
    <row r="6880" spans="1:8" ht="17.25" customHeight="1">
      <c r="A6880" s="68" t="s">
        <v>16881</v>
      </c>
      <c r="B6880" s="94" t="s">
        <v>24181</v>
      </c>
      <c r="C6880" s="94" t="s">
        <v>17279</v>
      </c>
      <c r="D6880" s="32" t="s">
        <v>19887</v>
      </c>
      <c r="E6880" s="107">
        <v>34</v>
      </c>
      <c r="F6880" s="27" t="s">
        <v>8995</v>
      </c>
      <c r="G6880" s="94" t="s">
        <v>13675</v>
      </c>
      <c r="H6880" s="32" t="s">
        <v>13874</v>
      </c>
    </row>
    <row r="6881" spans="1:8" ht="17.25" customHeight="1">
      <c r="A6881" s="68" t="s">
        <v>16881</v>
      </c>
      <c r="B6881" s="94" t="s">
        <v>24181</v>
      </c>
      <c r="C6881" s="94" t="s">
        <v>17279</v>
      </c>
      <c r="D6881" s="32" t="s">
        <v>9822</v>
      </c>
      <c r="E6881" s="107">
        <v>35</v>
      </c>
      <c r="F6881" s="27" t="s">
        <v>9</v>
      </c>
      <c r="G6881" s="94" t="s">
        <v>13675</v>
      </c>
      <c r="H6881" s="32" t="s">
        <v>13874</v>
      </c>
    </row>
    <row r="6882" spans="1:8" ht="17.25" customHeight="1">
      <c r="A6882" s="68" t="s">
        <v>16881</v>
      </c>
      <c r="B6882" s="94" t="s">
        <v>24190</v>
      </c>
      <c r="C6882" s="94" t="s">
        <v>17280</v>
      </c>
      <c r="D6882" s="32" t="s">
        <v>19888</v>
      </c>
      <c r="E6882" s="107">
        <v>45</v>
      </c>
      <c r="F6882" s="27" t="s">
        <v>9</v>
      </c>
      <c r="G6882" s="94" t="s">
        <v>13675</v>
      </c>
      <c r="H6882" s="32" t="s">
        <v>13875</v>
      </c>
    </row>
    <row r="6883" spans="1:8" ht="17.25" customHeight="1">
      <c r="A6883" s="68" t="s">
        <v>16881</v>
      </c>
      <c r="B6883" s="94" t="s">
        <v>24190</v>
      </c>
      <c r="C6883" s="94" t="s">
        <v>17280</v>
      </c>
      <c r="D6883" s="32" t="s">
        <v>9823</v>
      </c>
      <c r="E6883" s="107">
        <v>38</v>
      </c>
      <c r="F6883" s="27" t="s">
        <v>9</v>
      </c>
      <c r="G6883" s="94" t="s">
        <v>13675</v>
      </c>
      <c r="H6883" s="32" t="s">
        <v>13875</v>
      </c>
    </row>
    <row r="6884" spans="1:8" ht="17.25" customHeight="1">
      <c r="A6884" s="68" t="s">
        <v>16881</v>
      </c>
      <c r="B6884" s="94" t="s">
        <v>24190</v>
      </c>
      <c r="C6884" s="94" t="s">
        <v>17280</v>
      </c>
      <c r="D6884" s="32" t="s">
        <v>19889</v>
      </c>
      <c r="E6884" s="107">
        <v>31</v>
      </c>
      <c r="F6884" s="27" t="s">
        <v>8995</v>
      </c>
      <c r="G6884" s="94" t="s">
        <v>13675</v>
      </c>
      <c r="H6884" s="32" t="s">
        <v>13875</v>
      </c>
    </row>
    <row r="6885" spans="1:8" ht="17.25" customHeight="1">
      <c r="A6885" s="68" t="s">
        <v>16881</v>
      </c>
      <c r="B6885" s="94" t="s">
        <v>24190</v>
      </c>
      <c r="C6885" s="94" t="s">
        <v>17280</v>
      </c>
      <c r="D6885" s="32" t="s">
        <v>19890</v>
      </c>
      <c r="E6885" s="107">
        <v>41</v>
      </c>
      <c r="F6885" s="27" t="s">
        <v>9</v>
      </c>
      <c r="G6885" s="94" t="s">
        <v>13675</v>
      </c>
      <c r="H6885" s="32" t="s">
        <v>13875</v>
      </c>
    </row>
    <row r="6886" spans="1:8" ht="17.25" customHeight="1">
      <c r="A6886" s="68" t="s">
        <v>16881</v>
      </c>
      <c r="B6886" s="94" t="s">
        <v>24190</v>
      </c>
      <c r="C6886" s="94" t="s">
        <v>17280</v>
      </c>
      <c r="D6886" s="32" t="s">
        <v>19891</v>
      </c>
      <c r="E6886" s="107">
        <v>35</v>
      </c>
      <c r="F6886" s="27" t="s">
        <v>9</v>
      </c>
      <c r="G6886" s="94" t="s">
        <v>13675</v>
      </c>
      <c r="H6886" s="32" t="s">
        <v>13875</v>
      </c>
    </row>
    <row r="6887" spans="1:8" ht="17.25" customHeight="1">
      <c r="A6887" s="68" t="s">
        <v>16881</v>
      </c>
      <c r="B6887" s="94" t="s">
        <v>24190</v>
      </c>
      <c r="C6887" s="94" t="s">
        <v>17280</v>
      </c>
      <c r="D6887" s="32" t="s">
        <v>19892</v>
      </c>
      <c r="E6887" s="107">
        <v>39</v>
      </c>
      <c r="F6887" s="27" t="s">
        <v>9</v>
      </c>
      <c r="G6887" s="94" t="s">
        <v>13675</v>
      </c>
      <c r="H6887" s="32" t="s">
        <v>13875</v>
      </c>
    </row>
    <row r="6888" spans="1:8" ht="17.25" customHeight="1">
      <c r="A6888" s="68" t="s">
        <v>16881</v>
      </c>
      <c r="B6888" s="94" t="s">
        <v>24190</v>
      </c>
      <c r="C6888" s="94" t="s">
        <v>17280</v>
      </c>
      <c r="D6888" s="32" t="s">
        <v>19893</v>
      </c>
      <c r="E6888" s="107">
        <v>46</v>
      </c>
      <c r="F6888" s="27" t="s">
        <v>9</v>
      </c>
      <c r="G6888" s="94" t="s">
        <v>13675</v>
      </c>
      <c r="H6888" s="32" t="s">
        <v>13875</v>
      </c>
    </row>
    <row r="6889" spans="1:8" ht="17.25" customHeight="1">
      <c r="A6889" s="68" t="s">
        <v>16881</v>
      </c>
      <c r="B6889" s="94" t="s">
        <v>24190</v>
      </c>
      <c r="C6889" s="94" t="s">
        <v>17280</v>
      </c>
      <c r="D6889" s="32" t="s">
        <v>19894</v>
      </c>
      <c r="E6889" s="107">
        <v>39</v>
      </c>
      <c r="F6889" s="27" t="s">
        <v>9</v>
      </c>
      <c r="G6889" s="94" t="s">
        <v>13675</v>
      </c>
      <c r="H6889" s="32" t="s">
        <v>13875</v>
      </c>
    </row>
    <row r="6890" spans="1:8" ht="17.25" customHeight="1">
      <c r="A6890" s="68" t="s">
        <v>16881</v>
      </c>
      <c r="B6890" s="94" t="s">
        <v>24190</v>
      </c>
      <c r="C6890" s="94" t="s">
        <v>17280</v>
      </c>
      <c r="D6890" s="32" t="s">
        <v>19895</v>
      </c>
      <c r="E6890" s="107">
        <v>26</v>
      </c>
      <c r="F6890" s="27" t="s">
        <v>8995</v>
      </c>
      <c r="G6890" s="94" t="s">
        <v>13675</v>
      </c>
      <c r="H6890" s="32" t="s">
        <v>13875</v>
      </c>
    </row>
    <row r="6891" spans="1:8" ht="17.25" customHeight="1">
      <c r="A6891" s="68" t="s">
        <v>16881</v>
      </c>
      <c r="B6891" s="94" t="s">
        <v>24190</v>
      </c>
      <c r="C6891" s="94" t="s">
        <v>17280</v>
      </c>
      <c r="D6891" s="32" t="s">
        <v>9824</v>
      </c>
      <c r="E6891" s="107">
        <v>38</v>
      </c>
      <c r="F6891" s="27" t="s">
        <v>9</v>
      </c>
      <c r="G6891" s="94" t="s">
        <v>13675</v>
      </c>
      <c r="H6891" s="32" t="s">
        <v>13875</v>
      </c>
    </row>
    <row r="6892" spans="1:8" ht="17.25" customHeight="1">
      <c r="A6892" s="68" t="s">
        <v>16881</v>
      </c>
      <c r="B6892" s="94" t="s">
        <v>24190</v>
      </c>
      <c r="C6892" s="94" t="s">
        <v>17280</v>
      </c>
      <c r="D6892" s="32" t="s">
        <v>19896</v>
      </c>
      <c r="E6892" s="107">
        <v>41</v>
      </c>
      <c r="F6892" s="27" t="s">
        <v>9</v>
      </c>
      <c r="G6892" s="94" t="s">
        <v>13675</v>
      </c>
      <c r="H6892" s="32" t="s">
        <v>13875</v>
      </c>
    </row>
    <row r="6893" spans="1:8" ht="17.25" customHeight="1">
      <c r="A6893" s="68" t="s">
        <v>16881</v>
      </c>
      <c r="B6893" s="94" t="s">
        <v>24190</v>
      </c>
      <c r="C6893" s="94" t="s">
        <v>17280</v>
      </c>
      <c r="D6893" s="32" t="s">
        <v>9825</v>
      </c>
      <c r="E6893" s="107">
        <v>41</v>
      </c>
      <c r="F6893" s="27" t="s">
        <v>9</v>
      </c>
      <c r="G6893" s="94" t="s">
        <v>13675</v>
      </c>
      <c r="H6893" s="32" t="s">
        <v>13875</v>
      </c>
    </row>
    <row r="6894" spans="1:8" ht="17.25" customHeight="1">
      <c r="A6894" s="68" t="s">
        <v>16881</v>
      </c>
      <c r="B6894" s="94" t="s">
        <v>24190</v>
      </c>
      <c r="C6894" s="94" t="s">
        <v>17280</v>
      </c>
      <c r="D6894" s="32" t="s">
        <v>19897</v>
      </c>
      <c r="E6894" s="107">
        <v>45</v>
      </c>
      <c r="F6894" s="27" t="s">
        <v>9</v>
      </c>
      <c r="G6894" s="94" t="s">
        <v>13675</v>
      </c>
      <c r="H6894" s="32" t="s">
        <v>13875</v>
      </c>
    </row>
    <row r="6895" spans="1:8" ht="17.25" customHeight="1">
      <c r="A6895" s="68" t="s">
        <v>16881</v>
      </c>
      <c r="B6895" s="94" t="s">
        <v>24190</v>
      </c>
      <c r="C6895" s="94" t="s">
        <v>17280</v>
      </c>
      <c r="D6895" s="32" t="s">
        <v>19898</v>
      </c>
      <c r="E6895" s="107">
        <v>35</v>
      </c>
      <c r="F6895" s="27" t="s">
        <v>9</v>
      </c>
      <c r="G6895" s="94" t="s">
        <v>13675</v>
      </c>
      <c r="H6895" s="32" t="s">
        <v>13875</v>
      </c>
    </row>
    <row r="6896" spans="1:8" ht="17.25" customHeight="1">
      <c r="A6896" s="68" t="s">
        <v>16881</v>
      </c>
      <c r="B6896" s="94" t="s">
        <v>24190</v>
      </c>
      <c r="C6896" s="94" t="s">
        <v>17280</v>
      </c>
      <c r="D6896" s="32" t="s">
        <v>19899</v>
      </c>
      <c r="E6896" s="107">
        <v>38</v>
      </c>
      <c r="F6896" s="27" t="s">
        <v>8995</v>
      </c>
      <c r="G6896" s="94" t="s">
        <v>13675</v>
      </c>
      <c r="H6896" s="32" t="s">
        <v>13875</v>
      </c>
    </row>
    <row r="6897" spans="1:8" ht="17.25" customHeight="1">
      <c r="A6897" s="68" t="s">
        <v>16881</v>
      </c>
      <c r="B6897" s="94" t="s">
        <v>24190</v>
      </c>
      <c r="C6897" s="94" t="s">
        <v>17280</v>
      </c>
      <c r="D6897" s="32" t="s">
        <v>19900</v>
      </c>
      <c r="E6897" s="107">
        <v>36</v>
      </c>
      <c r="F6897" s="27" t="s">
        <v>9</v>
      </c>
      <c r="G6897" s="94" t="s">
        <v>13675</v>
      </c>
      <c r="H6897" s="32" t="s">
        <v>13875</v>
      </c>
    </row>
    <row r="6898" spans="1:8" ht="17.25" customHeight="1">
      <c r="A6898" s="68" t="s">
        <v>16881</v>
      </c>
      <c r="B6898" s="94" t="s">
        <v>24190</v>
      </c>
      <c r="C6898" s="94" t="s">
        <v>17280</v>
      </c>
      <c r="D6898" s="32" t="s">
        <v>19901</v>
      </c>
      <c r="E6898" s="107">
        <v>38</v>
      </c>
      <c r="F6898" s="27" t="s">
        <v>9</v>
      </c>
      <c r="G6898" s="94" t="s">
        <v>13675</v>
      </c>
      <c r="H6898" s="32" t="s">
        <v>13875</v>
      </c>
    </row>
    <row r="6899" spans="1:8" ht="17.25" customHeight="1">
      <c r="A6899" s="68" t="s">
        <v>16881</v>
      </c>
      <c r="B6899" s="94" t="s">
        <v>24190</v>
      </c>
      <c r="C6899" s="94" t="s">
        <v>17280</v>
      </c>
      <c r="D6899" s="32" t="s">
        <v>19902</v>
      </c>
      <c r="E6899" s="107">
        <v>40</v>
      </c>
      <c r="F6899" s="27" t="s">
        <v>9</v>
      </c>
      <c r="G6899" s="94" t="s">
        <v>13675</v>
      </c>
      <c r="H6899" s="32" t="s">
        <v>13875</v>
      </c>
    </row>
    <row r="6900" spans="1:8" ht="17.25" customHeight="1">
      <c r="A6900" s="68" t="s">
        <v>16881</v>
      </c>
      <c r="B6900" s="94" t="s">
        <v>24190</v>
      </c>
      <c r="C6900" s="94" t="s">
        <v>17280</v>
      </c>
      <c r="D6900" s="32" t="s">
        <v>19903</v>
      </c>
      <c r="E6900" s="107">
        <v>41</v>
      </c>
      <c r="F6900" s="27" t="s">
        <v>9</v>
      </c>
      <c r="G6900" s="94" t="s">
        <v>13675</v>
      </c>
      <c r="H6900" s="32" t="s">
        <v>13875</v>
      </c>
    </row>
    <row r="6901" spans="1:8" ht="17.25" customHeight="1">
      <c r="A6901" s="68" t="s">
        <v>16881</v>
      </c>
      <c r="B6901" s="94" t="s">
        <v>24190</v>
      </c>
      <c r="C6901" s="94" t="s">
        <v>17280</v>
      </c>
      <c r="D6901" s="32" t="s">
        <v>19904</v>
      </c>
      <c r="E6901" s="107">
        <v>36</v>
      </c>
      <c r="F6901" s="27" t="s">
        <v>9</v>
      </c>
      <c r="G6901" s="94" t="s">
        <v>13675</v>
      </c>
      <c r="H6901" s="32" t="s">
        <v>13875</v>
      </c>
    </row>
    <row r="6902" spans="1:8" ht="17.25" customHeight="1">
      <c r="A6902" s="68" t="s">
        <v>16881</v>
      </c>
      <c r="B6902" s="94" t="s">
        <v>24190</v>
      </c>
      <c r="C6902" s="94" t="s">
        <v>17280</v>
      </c>
      <c r="D6902" s="32" t="s">
        <v>19905</v>
      </c>
      <c r="E6902" s="107">
        <v>35</v>
      </c>
      <c r="F6902" s="27" t="s">
        <v>9</v>
      </c>
      <c r="G6902" s="94" t="s">
        <v>13675</v>
      </c>
      <c r="H6902" s="32" t="s">
        <v>13875</v>
      </c>
    </row>
    <row r="6903" spans="1:8" ht="17.25" customHeight="1">
      <c r="A6903" s="68" t="s">
        <v>16881</v>
      </c>
      <c r="B6903" s="94" t="s">
        <v>24190</v>
      </c>
      <c r="C6903" s="94" t="s">
        <v>17280</v>
      </c>
      <c r="D6903" s="32" t="s">
        <v>19906</v>
      </c>
      <c r="E6903" s="107">
        <v>30</v>
      </c>
      <c r="F6903" s="27" t="s">
        <v>9</v>
      </c>
      <c r="G6903" s="94" t="s">
        <v>13675</v>
      </c>
      <c r="H6903" s="32" t="s">
        <v>13875</v>
      </c>
    </row>
    <row r="6904" spans="1:8" ht="17.25" customHeight="1">
      <c r="A6904" s="68" t="s">
        <v>16881</v>
      </c>
      <c r="B6904" s="94" t="s">
        <v>24190</v>
      </c>
      <c r="C6904" s="94" t="s">
        <v>17280</v>
      </c>
      <c r="D6904" s="32" t="s">
        <v>19907</v>
      </c>
      <c r="E6904" s="107">
        <v>38</v>
      </c>
      <c r="F6904" s="27" t="s">
        <v>9</v>
      </c>
      <c r="G6904" s="94" t="s">
        <v>13675</v>
      </c>
      <c r="H6904" s="32" t="s">
        <v>13875</v>
      </c>
    </row>
    <row r="6905" spans="1:8" ht="17.25" customHeight="1">
      <c r="A6905" s="68" t="s">
        <v>16881</v>
      </c>
      <c r="B6905" s="94" t="s">
        <v>24190</v>
      </c>
      <c r="C6905" s="94" t="s">
        <v>17280</v>
      </c>
      <c r="D6905" s="32" t="s">
        <v>19908</v>
      </c>
      <c r="E6905" s="107">
        <v>48</v>
      </c>
      <c r="F6905" s="27" t="s">
        <v>9</v>
      </c>
      <c r="G6905" s="94" t="s">
        <v>13675</v>
      </c>
      <c r="H6905" s="32" t="s">
        <v>13875</v>
      </c>
    </row>
    <row r="6906" spans="1:8" ht="17.25" customHeight="1">
      <c r="A6906" s="68" t="s">
        <v>16881</v>
      </c>
      <c r="B6906" s="94" t="s">
        <v>24190</v>
      </c>
      <c r="C6906" s="94" t="s">
        <v>17280</v>
      </c>
      <c r="D6906" s="32" t="s">
        <v>19909</v>
      </c>
      <c r="E6906" s="107">
        <v>38</v>
      </c>
      <c r="F6906" s="27" t="s">
        <v>9</v>
      </c>
      <c r="G6906" s="94" t="s">
        <v>13675</v>
      </c>
      <c r="H6906" s="32" t="s">
        <v>13875</v>
      </c>
    </row>
    <row r="6907" spans="1:8" ht="17.25" customHeight="1">
      <c r="A6907" s="68" t="s">
        <v>16881</v>
      </c>
      <c r="B6907" s="94" t="s">
        <v>24194</v>
      </c>
      <c r="C6907" s="94" t="s">
        <v>17281</v>
      </c>
      <c r="D6907" s="32" t="s">
        <v>9826</v>
      </c>
      <c r="E6907" s="107">
        <v>17</v>
      </c>
      <c r="F6907" s="27" t="s">
        <v>8995</v>
      </c>
      <c r="G6907" s="94" t="s">
        <v>13675</v>
      </c>
      <c r="H6907" s="32" t="s">
        <v>13876</v>
      </c>
    </row>
    <row r="6908" spans="1:8" ht="17.25" customHeight="1">
      <c r="A6908" s="68" t="s">
        <v>16881</v>
      </c>
      <c r="B6908" s="94" t="s">
        <v>24194</v>
      </c>
      <c r="C6908" s="94" t="s">
        <v>17281</v>
      </c>
      <c r="D6908" s="32" t="s">
        <v>19910</v>
      </c>
      <c r="E6908" s="107">
        <v>20</v>
      </c>
      <c r="F6908" s="27" t="s">
        <v>9</v>
      </c>
      <c r="G6908" s="94" t="s">
        <v>13675</v>
      </c>
      <c r="H6908" s="32" t="s">
        <v>13876</v>
      </c>
    </row>
    <row r="6909" spans="1:8" ht="17.25" customHeight="1">
      <c r="A6909" s="68" t="s">
        <v>16881</v>
      </c>
      <c r="B6909" s="94" t="s">
        <v>24194</v>
      </c>
      <c r="C6909" s="94" t="s">
        <v>17281</v>
      </c>
      <c r="D6909" s="32" t="s">
        <v>19911</v>
      </c>
      <c r="E6909" s="107">
        <v>14</v>
      </c>
      <c r="F6909" s="27" t="s">
        <v>9</v>
      </c>
      <c r="G6909" s="94" t="s">
        <v>13675</v>
      </c>
      <c r="H6909" s="32" t="s">
        <v>13876</v>
      </c>
    </row>
    <row r="6910" spans="1:8" ht="17.25" customHeight="1">
      <c r="A6910" s="68" t="s">
        <v>16881</v>
      </c>
      <c r="B6910" s="94" t="s">
        <v>24194</v>
      </c>
      <c r="C6910" s="94" t="s">
        <v>17281</v>
      </c>
      <c r="D6910" s="32" t="s">
        <v>19912</v>
      </c>
      <c r="E6910" s="107">
        <v>16</v>
      </c>
      <c r="F6910" s="27" t="s">
        <v>9</v>
      </c>
      <c r="G6910" s="94" t="s">
        <v>13675</v>
      </c>
      <c r="H6910" s="32" t="s">
        <v>13876</v>
      </c>
    </row>
    <row r="6911" spans="1:8" ht="17.25" customHeight="1">
      <c r="A6911" s="68" t="s">
        <v>16881</v>
      </c>
      <c r="B6911" s="94" t="s">
        <v>24194</v>
      </c>
      <c r="C6911" s="94" t="s">
        <v>17281</v>
      </c>
      <c r="D6911" s="32" t="s">
        <v>19913</v>
      </c>
      <c r="E6911" s="107">
        <v>8</v>
      </c>
      <c r="F6911" s="27" t="s">
        <v>9</v>
      </c>
      <c r="G6911" s="94" t="s">
        <v>13675</v>
      </c>
      <c r="H6911" s="32" t="s">
        <v>13876</v>
      </c>
    </row>
    <row r="6912" spans="1:8" ht="17.25" customHeight="1">
      <c r="A6912" s="68" t="s">
        <v>16881</v>
      </c>
      <c r="B6912" s="94" t="s">
        <v>24194</v>
      </c>
      <c r="C6912" s="94" t="s">
        <v>17281</v>
      </c>
      <c r="D6912" s="32" t="s">
        <v>9827</v>
      </c>
      <c r="E6912" s="107">
        <v>21</v>
      </c>
      <c r="F6912" s="27" t="s">
        <v>9</v>
      </c>
      <c r="G6912" s="94" t="s">
        <v>13675</v>
      </c>
      <c r="H6912" s="32" t="s">
        <v>13876</v>
      </c>
    </row>
    <row r="6913" spans="1:8" ht="17.25" customHeight="1">
      <c r="A6913" s="68" t="s">
        <v>16881</v>
      </c>
      <c r="B6913" s="94" t="s">
        <v>24194</v>
      </c>
      <c r="C6913" s="94" t="s">
        <v>17281</v>
      </c>
      <c r="D6913" s="32" t="s">
        <v>9828</v>
      </c>
      <c r="E6913" s="107">
        <v>21</v>
      </c>
      <c r="F6913" s="27" t="s">
        <v>9</v>
      </c>
      <c r="G6913" s="94" t="s">
        <v>13675</v>
      </c>
      <c r="H6913" s="32" t="s">
        <v>13876</v>
      </c>
    </row>
    <row r="6914" spans="1:8" ht="17.25" customHeight="1">
      <c r="A6914" s="68" t="s">
        <v>16881</v>
      </c>
      <c r="B6914" s="94" t="s">
        <v>24194</v>
      </c>
      <c r="C6914" s="94" t="s">
        <v>17281</v>
      </c>
      <c r="D6914" s="32" t="s">
        <v>9829</v>
      </c>
      <c r="E6914" s="107">
        <v>21</v>
      </c>
      <c r="F6914" s="27" t="s">
        <v>9</v>
      </c>
      <c r="G6914" s="94" t="s">
        <v>13675</v>
      </c>
      <c r="H6914" s="32" t="s">
        <v>13876</v>
      </c>
    </row>
    <row r="6915" spans="1:8" ht="17.25" customHeight="1">
      <c r="A6915" s="68" t="s">
        <v>16881</v>
      </c>
      <c r="B6915" s="94" t="s">
        <v>24194</v>
      </c>
      <c r="C6915" s="94" t="s">
        <v>17281</v>
      </c>
      <c r="D6915" s="32" t="s">
        <v>9830</v>
      </c>
      <c r="E6915" s="107">
        <v>23</v>
      </c>
      <c r="F6915" s="27" t="s">
        <v>9</v>
      </c>
      <c r="G6915" s="94" t="s">
        <v>13675</v>
      </c>
      <c r="H6915" s="32" t="s">
        <v>13876</v>
      </c>
    </row>
    <row r="6916" spans="1:8" ht="17.25" customHeight="1">
      <c r="A6916" s="68" t="s">
        <v>16881</v>
      </c>
      <c r="B6916" s="94" t="s">
        <v>24194</v>
      </c>
      <c r="C6916" s="94" t="s">
        <v>17281</v>
      </c>
      <c r="D6916" s="32" t="s">
        <v>19914</v>
      </c>
      <c r="E6916" s="107">
        <v>12</v>
      </c>
      <c r="F6916" s="27" t="s">
        <v>9</v>
      </c>
      <c r="G6916" s="94" t="s">
        <v>13675</v>
      </c>
      <c r="H6916" s="32" t="s">
        <v>13876</v>
      </c>
    </row>
    <row r="6917" spans="1:8" ht="17.25" customHeight="1">
      <c r="A6917" s="68" t="s">
        <v>16881</v>
      </c>
      <c r="B6917" s="94" t="s">
        <v>24194</v>
      </c>
      <c r="C6917" s="94" t="s">
        <v>17281</v>
      </c>
      <c r="D6917" s="32" t="s">
        <v>19915</v>
      </c>
      <c r="E6917" s="107">
        <v>13</v>
      </c>
      <c r="F6917" s="27" t="s">
        <v>9</v>
      </c>
      <c r="G6917" s="94" t="s">
        <v>13675</v>
      </c>
      <c r="H6917" s="32" t="s">
        <v>13876</v>
      </c>
    </row>
    <row r="6918" spans="1:8" ht="17.25" customHeight="1">
      <c r="A6918" s="68" t="s">
        <v>16881</v>
      </c>
      <c r="B6918" s="94" t="s">
        <v>24194</v>
      </c>
      <c r="C6918" s="94" t="s">
        <v>17281</v>
      </c>
      <c r="D6918" s="32" t="s">
        <v>19916</v>
      </c>
      <c r="E6918" s="107">
        <v>14</v>
      </c>
      <c r="F6918" s="27" t="s">
        <v>9</v>
      </c>
      <c r="G6918" s="94" t="s">
        <v>13675</v>
      </c>
      <c r="H6918" s="32" t="s">
        <v>13876</v>
      </c>
    </row>
    <row r="6919" spans="1:8" ht="17.25" customHeight="1">
      <c r="A6919" s="68" t="s">
        <v>16881</v>
      </c>
      <c r="B6919" s="94" t="s">
        <v>24194</v>
      </c>
      <c r="C6919" s="94" t="s">
        <v>17281</v>
      </c>
      <c r="D6919" s="32" t="s">
        <v>19917</v>
      </c>
      <c r="E6919" s="107">
        <v>12</v>
      </c>
      <c r="F6919" s="27" t="s">
        <v>9</v>
      </c>
      <c r="G6919" s="94" t="s">
        <v>13675</v>
      </c>
      <c r="H6919" s="32" t="s">
        <v>13876</v>
      </c>
    </row>
    <row r="6920" spans="1:8" ht="17.25" customHeight="1">
      <c r="A6920" s="68" t="s">
        <v>16881</v>
      </c>
      <c r="B6920" s="94" t="s">
        <v>24179</v>
      </c>
      <c r="C6920" s="94" t="s">
        <v>17282</v>
      </c>
      <c r="D6920" s="32" t="s">
        <v>19918</v>
      </c>
      <c r="E6920" s="107">
        <v>37</v>
      </c>
      <c r="F6920" s="27" t="s">
        <v>9</v>
      </c>
      <c r="G6920" s="94" t="s">
        <v>13675</v>
      </c>
      <c r="H6920" s="32" t="s">
        <v>13877</v>
      </c>
    </row>
    <row r="6921" spans="1:8" ht="17.25" customHeight="1">
      <c r="A6921" s="68" t="s">
        <v>16881</v>
      </c>
      <c r="B6921" s="94" t="s">
        <v>24179</v>
      </c>
      <c r="C6921" s="94" t="s">
        <v>17282</v>
      </c>
      <c r="D6921" s="32" t="s">
        <v>19919</v>
      </c>
      <c r="E6921" s="107">
        <v>26</v>
      </c>
      <c r="F6921" s="27" t="s">
        <v>9</v>
      </c>
      <c r="G6921" s="94" t="s">
        <v>13675</v>
      </c>
      <c r="H6921" s="32" t="s">
        <v>13877</v>
      </c>
    </row>
    <row r="6922" spans="1:8" ht="17.25" customHeight="1">
      <c r="A6922" s="68" t="s">
        <v>16881</v>
      </c>
      <c r="B6922" s="94" t="s">
        <v>24179</v>
      </c>
      <c r="C6922" s="94" t="s">
        <v>17282</v>
      </c>
      <c r="D6922" s="32" t="s">
        <v>19920</v>
      </c>
      <c r="E6922" s="107">
        <v>25</v>
      </c>
      <c r="F6922" s="27" t="s">
        <v>9</v>
      </c>
      <c r="G6922" s="94" t="s">
        <v>13675</v>
      </c>
      <c r="H6922" s="32" t="s">
        <v>13877</v>
      </c>
    </row>
    <row r="6923" spans="1:8" ht="17.25" customHeight="1">
      <c r="A6923" s="68" t="s">
        <v>16881</v>
      </c>
      <c r="B6923" s="94" t="s">
        <v>24179</v>
      </c>
      <c r="C6923" s="94" t="s">
        <v>17282</v>
      </c>
      <c r="D6923" s="32" t="s">
        <v>19921</v>
      </c>
      <c r="E6923" s="107">
        <v>30</v>
      </c>
      <c r="F6923" s="27" t="s">
        <v>9</v>
      </c>
      <c r="G6923" s="94" t="s">
        <v>13675</v>
      </c>
      <c r="H6923" s="32" t="s">
        <v>13877</v>
      </c>
    </row>
    <row r="6924" spans="1:8" ht="17.25" customHeight="1">
      <c r="A6924" s="68" t="s">
        <v>16881</v>
      </c>
      <c r="B6924" s="94" t="s">
        <v>24179</v>
      </c>
      <c r="C6924" s="94" t="s">
        <v>17282</v>
      </c>
      <c r="D6924" s="32" t="s">
        <v>19922</v>
      </c>
      <c r="E6924" s="107">
        <v>34</v>
      </c>
      <c r="F6924" s="27" t="s">
        <v>9</v>
      </c>
      <c r="G6924" s="94" t="s">
        <v>13675</v>
      </c>
      <c r="H6924" s="32" t="s">
        <v>13877</v>
      </c>
    </row>
    <row r="6925" spans="1:8" ht="17.25" customHeight="1">
      <c r="A6925" s="68" t="s">
        <v>16881</v>
      </c>
      <c r="B6925" s="94" t="s">
        <v>24179</v>
      </c>
      <c r="C6925" s="94" t="s">
        <v>17282</v>
      </c>
      <c r="D6925" s="32" t="s">
        <v>19923</v>
      </c>
      <c r="E6925" s="107">
        <v>24</v>
      </c>
      <c r="F6925" s="27" t="s">
        <v>9</v>
      </c>
      <c r="G6925" s="94" t="s">
        <v>13675</v>
      </c>
      <c r="H6925" s="32" t="s">
        <v>13877</v>
      </c>
    </row>
    <row r="6926" spans="1:8" ht="17.25" customHeight="1">
      <c r="A6926" s="68" t="s">
        <v>16881</v>
      </c>
      <c r="B6926" s="94" t="s">
        <v>24179</v>
      </c>
      <c r="C6926" s="94" t="s">
        <v>17282</v>
      </c>
      <c r="D6926" s="32" t="s">
        <v>19924</v>
      </c>
      <c r="E6926" s="107">
        <v>28</v>
      </c>
      <c r="F6926" s="27" t="s">
        <v>9</v>
      </c>
      <c r="G6926" s="94" t="s">
        <v>13675</v>
      </c>
      <c r="H6926" s="32" t="s">
        <v>13877</v>
      </c>
    </row>
    <row r="6927" spans="1:8" ht="17.25" customHeight="1">
      <c r="A6927" s="68" t="s">
        <v>16881</v>
      </c>
      <c r="B6927" s="94" t="s">
        <v>24179</v>
      </c>
      <c r="C6927" s="94" t="s">
        <v>17282</v>
      </c>
      <c r="D6927" s="32" t="s">
        <v>19925</v>
      </c>
      <c r="E6927" s="107">
        <v>30</v>
      </c>
      <c r="F6927" s="27" t="s">
        <v>9</v>
      </c>
      <c r="G6927" s="94" t="s">
        <v>13675</v>
      </c>
      <c r="H6927" s="32" t="s">
        <v>13877</v>
      </c>
    </row>
    <row r="6928" spans="1:8" ht="17.25" customHeight="1">
      <c r="A6928" s="68" t="s">
        <v>16881</v>
      </c>
      <c r="B6928" s="94" t="s">
        <v>24179</v>
      </c>
      <c r="C6928" s="94" t="s">
        <v>17282</v>
      </c>
      <c r="D6928" s="32" t="s">
        <v>19926</v>
      </c>
      <c r="E6928" s="107">
        <v>35</v>
      </c>
      <c r="F6928" s="27" t="s">
        <v>9</v>
      </c>
      <c r="G6928" s="94" t="s">
        <v>13675</v>
      </c>
      <c r="H6928" s="32" t="s">
        <v>13877</v>
      </c>
    </row>
    <row r="6929" spans="1:8" ht="17.25" customHeight="1">
      <c r="A6929" s="68" t="s">
        <v>16881</v>
      </c>
      <c r="B6929" s="94" t="s">
        <v>24179</v>
      </c>
      <c r="C6929" s="94" t="s">
        <v>17283</v>
      </c>
      <c r="D6929" s="32" t="s">
        <v>9831</v>
      </c>
      <c r="E6929" s="107">
        <v>33</v>
      </c>
      <c r="F6929" s="27" t="s">
        <v>9</v>
      </c>
      <c r="G6929" s="94" t="s">
        <v>13675</v>
      </c>
      <c r="H6929" s="32" t="s">
        <v>13878</v>
      </c>
    </row>
    <row r="6930" spans="1:8" ht="17.25" customHeight="1">
      <c r="A6930" s="68" t="s">
        <v>16881</v>
      </c>
      <c r="B6930" s="94" t="s">
        <v>24179</v>
      </c>
      <c r="C6930" s="94" t="s">
        <v>17283</v>
      </c>
      <c r="D6930" s="32" t="s">
        <v>9832</v>
      </c>
      <c r="E6930" s="107">
        <v>38</v>
      </c>
      <c r="F6930" s="27" t="s">
        <v>9</v>
      </c>
      <c r="G6930" s="94" t="s">
        <v>13675</v>
      </c>
      <c r="H6930" s="32" t="s">
        <v>13878</v>
      </c>
    </row>
    <row r="6931" spans="1:8" ht="17.25" customHeight="1">
      <c r="A6931" s="68" t="s">
        <v>16881</v>
      </c>
      <c r="B6931" s="94" t="s">
        <v>24179</v>
      </c>
      <c r="C6931" s="94" t="s">
        <v>17283</v>
      </c>
      <c r="D6931" s="32" t="s">
        <v>9833</v>
      </c>
      <c r="E6931" s="107">
        <v>21</v>
      </c>
      <c r="F6931" s="27" t="s">
        <v>9</v>
      </c>
      <c r="G6931" s="94" t="s">
        <v>13675</v>
      </c>
      <c r="H6931" s="32" t="s">
        <v>13878</v>
      </c>
    </row>
    <row r="6932" spans="1:8" ht="17.25" customHeight="1">
      <c r="A6932" s="68" t="s">
        <v>16881</v>
      </c>
      <c r="B6932" s="94" t="s">
        <v>24179</v>
      </c>
      <c r="C6932" s="94" t="s">
        <v>17283</v>
      </c>
      <c r="D6932" s="32" t="s">
        <v>19927</v>
      </c>
      <c r="E6932" s="107">
        <v>26</v>
      </c>
      <c r="F6932" s="27" t="s">
        <v>9</v>
      </c>
      <c r="G6932" s="94" t="s">
        <v>13675</v>
      </c>
      <c r="H6932" s="32" t="s">
        <v>13878</v>
      </c>
    </row>
    <row r="6933" spans="1:8" ht="17.25" customHeight="1">
      <c r="A6933" s="68" t="s">
        <v>16881</v>
      </c>
      <c r="B6933" s="94" t="s">
        <v>24179</v>
      </c>
      <c r="C6933" s="94" t="s">
        <v>17283</v>
      </c>
      <c r="D6933" s="32" t="s">
        <v>19928</v>
      </c>
      <c r="E6933" s="107">
        <v>77</v>
      </c>
      <c r="F6933" s="27" t="s">
        <v>9</v>
      </c>
      <c r="G6933" s="94" t="s">
        <v>13675</v>
      </c>
      <c r="H6933" s="32" t="s">
        <v>13878</v>
      </c>
    </row>
    <row r="6934" spans="1:8" ht="17.25" customHeight="1">
      <c r="A6934" s="68" t="s">
        <v>16881</v>
      </c>
      <c r="B6934" s="94" t="s">
        <v>24179</v>
      </c>
      <c r="C6934" s="94" t="s">
        <v>17284</v>
      </c>
      <c r="D6934" s="32" t="s">
        <v>19929</v>
      </c>
      <c r="E6934" s="107">
        <v>42</v>
      </c>
      <c r="F6934" s="27" t="s">
        <v>9</v>
      </c>
      <c r="G6934" s="94" t="s">
        <v>13675</v>
      </c>
      <c r="H6934" s="32" t="s">
        <v>13879</v>
      </c>
    </row>
    <row r="6935" spans="1:8" ht="17.25" customHeight="1">
      <c r="A6935" s="68" t="s">
        <v>16881</v>
      </c>
      <c r="B6935" s="94" t="s">
        <v>24179</v>
      </c>
      <c r="C6935" s="94" t="s">
        <v>17284</v>
      </c>
      <c r="D6935" s="32" t="s">
        <v>19930</v>
      </c>
      <c r="E6935" s="107">
        <v>37</v>
      </c>
      <c r="F6935" s="27" t="s">
        <v>9</v>
      </c>
      <c r="G6935" s="94" t="s">
        <v>13675</v>
      </c>
      <c r="H6935" s="32" t="s">
        <v>13879</v>
      </c>
    </row>
    <row r="6936" spans="1:8" ht="17.25" customHeight="1">
      <c r="A6936" s="68" t="s">
        <v>16881</v>
      </c>
      <c r="B6936" s="94" t="s">
        <v>24179</v>
      </c>
      <c r="C6936" s="94" t="s">
        <v>17284</v>
      </c>
      <c r="D6936" s="32" t="s">
        <v>19931</v>
      </c>
      <c r="E6936" s="107">
        <v>28</v>
      </c>
      <c r="F6936" s="27" t="s">
        <v>9</v>
      </c>
      <c r="G6936" s="94" t="s">
        <v>13675</v>
      </c>
      <c r="H6936" s="32" t="s">
        <v>13879</v>
      </c>
    </row>
    <row r="6937" spans="1:8" ht="17.25" customHeight="1">
      <c r="A6937" s="68" t="s">
        <v>16881</v>
      </c>
      <c r="B6937" s="94" t="s">
        <v>24179</v>
      </c>
      <c r="C6937" s="94" t="s">
        <v>17284</v>
      </c>
      <c r="D6937" s="32" t="s">
        <v>19932</v>
      </c>
      <c r="E6937" s="107">
        <v>46</v>
      </c>
      <c r="F6937" s="27" t="s">
        <v>9</v>
      </c>
      <c r="G6937" s="94" t="s">
        <v>13675</v>
      </c>
      <c r="H6937" s="32" t="s">
        <v>13879</v>
      </c>
    </row>
    <row r="6938" spans="1:8" ht="17.25" customHeight="1">
      <c r="A6938" s="68" t="s">
        <v>16881</v>
      </c>
      <c r="B6938" s="94" t="s">
        <v>24179</v>
      </c>
      <c r="C6938" s="94" t="s">
        <v>17284</v>
      </c>
      <c r="D6938" s="32" t="s">
        <v>19933</v>
      </c>
      <c r="E6938" s="107">
        <v>37</v>
      </c>
      <c r="F6938" s="27" t="s">
        <v>9</v>
      </c>
      <c r="G6938" s="94" t="s">
        <v>13675</v>
      </c>
      <c r="H6938" s="32" t="s">
        <v>13879</v>
      </c>
    </row>
    <row r="6939" spans="1:8" ht="17.25" customHeight="1">
      <c r="A6939" s="68" t="s">
        <v>16881</v>
      </c>
      <c r="B6939" s="94" t="s">
        <v>24179</v>
      </c>
      <c r="C6939" s="94" t="s">
        <v>17284</v>
      </c>
      <c r="D6939" s="32" t="s">
        <v>19934</v>
      </c>
      <c r="E6939" s="107">
        <v>42</v>
      </c>
      <c r="F6939" s="27" t="s">
        <v>9</v>
      </c>
      <c r="G6939" s="94" t="s">
        <v>13675</v>
      </c>
      <c r="H6939" s="32" t="s">
        <v>13879</v>
      </c>
    </row>
    <row r="6940" spans="1:8" ht="17.25" customHeight="1">
      <c r="A6940" s="68" t="s">
        <v>16881</v>
      </c>
      <c r="B6940" s="94" t="s">
        <v>24179</v>
      </c>
      <c r="C6940" s="94" t="s">
        <v>17284</v>
      </c>
      <c r="D6940" s="32" t="s">
        <v>9834</v>
      </c>
      <c r="E6940" s="107">
        <v>30</v>
      </c>
      <c r="F6940" s="27" t="s">
        <v>9</v>
      </c>
      <c r="G6940" s="94" t="s">
        <v>13675</v>
      </c>
      <c r="H6940" s="32" t="s">
        <v>13879</v>
      </c>
    </row>
    <row r="6941" spans="1:8" ht="17.25" customHeight="1">
      <c r="A6941" s="68" t="s">
        <v>16881</v>
      </c>
      <c r="B6941" s="94" t="s">
        <v>24179</v>
      </c>
      <c r="C6941" s="94" t="s">
        <v>17284</v>
      </c>
      <c r="D6941" s="32" t="s">
        <v>19935</v>
      </c>
      <c r="E6941" s="107">
        <v>33</v>
      </c>
      <c r="F6941" s="27" t="s">
        <v>9</v>
      </c>
      <c r="G6941" s="94" t="s">
        <v>13675</v>
      </c>
      <c r="H6941" s="32" t="s">
        <v>13879</v>
      </c>
    </row>
    <row r="6942" spans="1:8" ht="17.25" customHeight="1">
      <c r="A6942" s="68" t="s">
        <v>16881</v>
      </c>
      <c r="B6942" s="94" t="s">
        <v>24179</v>
      </c>
      <c r="C6942" s="94" t="s">
        <v>17285</v>
      </c>
      <c r="D6942" s="32" t="s">
        <v>19936</v>
      </c>
      <c r="E6942" s="107">
        <v>42</v>
      </c>
      <c r="F6942" s="27" t="s">
        <v>9</v>
      </c>
      <c r="G6942" s="94" t="s">
        <v>13675</v>
      </c>
      <c r="H6942" s="32" t="s">
        <v>13880</v>
      </c>
    </row>
    <row r="6943" spans="1:8" ht="17.25" customHeight="1">
      <c r="A6943" s="68" t="s">
        <v>16881</v>
      </c>
      <c r="B6943" s="94" t="s">
        <v>24179</v>
      </c>
      <c r="C6943" s="94" t="s">
        <v>17285</v>
      </c>
      <c r="D6943" s="32" t="s">
        <v>19937</v>
      </c>
      <c r="E6943" s="107">
        <v>42</v>
      </c>
      <c r="F6943" s="27" t="s">
        <v>9</v>
      </c>
      <c r="G6943" s="94" t="s">
        <v>13675</v>
      </c>
      <c r="H6943" s="32" t="s">
        <v>13880</v>
      </c>
    </row>
    <row r="6944" spans="1:8" ht="17.25" customHeight="1">
      <c r="A6944" s="68" t="s">
        <v>16881</v>
      </c>
      <c r="B6944" s="94" t="s">
        <v>24179</v>
      </c>
      <c r="C6944" s="94" t="s">
        <v>17285</v>
      </c>
      <c r="D6944" s="32" t="s">
        <v>19938</v>
      </c>
      <c r="E6944" s="107">
        <v>30</v>
      </c>
      <c r="F6944" s="27" t="s">
        <v>9</v>
      </c>
      <c r="G6944" s="94" t="s">
        <v>13675</v>
      </c>
      <c r="H6944" s="32" t="s">
        <v>13880</v>
      </c>
    </row>
    <row r="6945" spans="1:8" ht="17.25" customHeight="1">
      <c r="A6945" s="68" t="s">
        <v>16881</v>
      </c>
      <c r="B6945" s="94" t="s">
        <v>24179</v>
      </c>
      <c r="C6945" s="94" t="s">
        <v>17285</v>
      </c>
      <c r="D6945" s="32" t="s">
        <v>19939</v>
      </c>
      <c r="E6945" s="107">
        <v>34</v>
      </c>
      <c r="F6945" s="27" t="s">
        <v>9</v>
      </c>
      <c r="G6945" s="94" t="s">
        <v>13675</v>
      </c>
      <c r="H6945" s="32" t="s">
        <v>13880</v>
      </c>
    </row>
    <row r="6946" spans="1:8" ht="17.25" customHeight="1">
      <c r="A6946" s="68" t="s">
        <v>16881</v>
      </c>
      <c r="B6946" s="94" t="s">
        <v>24179</v>
      </c>
      <c r="C6946" s="94" t="s">
        <v>17285</v>
      </c>
      <c r="D6946" s="32" t="s">
        <v>19940</v>
      </c>
      <c r="E6946" s="107">
        <v>38</v>
      </c>
      <c r="F6946" s="27" t="s">
        <v>9</v>
      </c>
      <c r="G6946" s="94" t="s">
        <v>13675</v>
      </c>
      <c r="H6946" s="32" t="s">
        <v>13880</v>
      </c>
    </row>
    <row r="6947" spans="1:8" ht="17.25" customHeight="1">
      <c r="A6947" s="68" t="s">
        <v>16881</v>
      </c>
      <c r="B6947" s="94" t="s">
        <v>24179</v>
      </c>
      <c r="C6947" s="94" t="s">
        <v>17285</v>
      </c>
      <c r="D6947" s="32" t="s">
        <v>19941</v>
      </c>
      <c r="E6947" s="107">
        <v>27</v>
      </c>
      <c r="F6947" s="27" t="s">
        <v>9</v>
      </c>
      <c r="G6947" s="94" t="s">
        <v>13675</v>
      </c>
      <c r="H6947" s="32" t="s">
        <v>13880</v>
      </c>
    </row>
    <row r="6948" spans="1:8" ht="17.25" customHeight="1">
      <c r="A6948" s="68" t="s">
        <v>16881</v>
      </c>
      <c r="B6948" s="94" t="s">
        <v>24179</v>
      </c>
      <c r="C6948" s="94" t="s">
        <v>17285</v>
      </c>
      <c r="D6948" s="32" t="s">
        <v>19942</v>
      </c>
      <c r="E6948" s="107">
        <v>24</v>
      </c>
      <c r="F6948" s="27" t="s">
        <v>9</v>
      </c>
      <c r="G6948" s="94" t="s">
        <v>13675</v>
      </c>
      <c r="H6948" s="32" t="s">
        <v>13880</v>
      </c>
    </row>
    <row r="6949" spans="1:8" ht="17.25" customHeight="1">
      <c r="A6949" s="68" t="s">
        <v>16881</v>
      </c>
      <c r="B6949" s="94" t="s">
        <v>24179</v>
      </c>
      <c r="C6949" s="94" t="s">
        <v>17285</v>
      </c>
      <c r="D6949" s="32" t="s">
        <v>19943</v>
      </c>
      <c r="E6949" s="107">
        <v>39</v>
      </c>
      <c r="F6949" s="27" t="s">
        <v>9</v>
      </c>
      <c r="G6949" s="94" t="s">
        <v>13675</v>
      </c>
      <c r="H6949" s="32" t="s">
        <v>13880</v>
      </c>
    </row>
    <row r="6950" spans="1:8" ht="17.25" customHeight="1">
      <c r="A6950" s="68" t="s">
        <v>16876</v>
      </c>
      <c r="B6950" s="94" t="s">
        <v>24185</v>
      </c>
      <c r="C6950" s="94" t="s">
        <v>17286</v>
      </c>
      <c r="D6950" s="32" t="s">
        <v>9835</v>
      </c>
      <c r="E6950" s="107">
        <v>45</v>
      </c>
      <c r="F6950" s="27" t="s">
        <v>9</v>
      </c>
      <c r="G6950" s="94" t="s">
        <v>13675</v>
      </c>
      <c r="H6950" s="32" t="s">
        <v>13881</v>
      </c>
    </row>
    <row r="6951" spans="1:8" ht="17.25" customHeight="1">
      <c r="A6951" s="68" t="s">
        <v>16876</v>
      </c>
      <c r="B6951" s="94" t="s">
        <v>24185</v>
      </c>
      <c r="C6951" s="94" t="s">
        <v>17286</v>
      </c>
      <c r="D6951" s="32" t="s">
        <v>9836</v>
      </c>
      <c r="E6951" s="107">
        <v>29</v>
      </c>
      <c r="F6951" s="27" t="s">
        <v>9</v>
      </c>
      <c r="G6951" s="94" t="s">
        <v>13675</v>
      </c>
      <c r="H6951" s="32" t="s">
        <v>13881</v>
      </c>
    </row>
    <row r="6952" spans="1:8" ht="17.25" customHeight="1">
      <c r="A6952" s="68" t="s">
        <v>16876</v>
      </c>
      <c r="B6952" s="94" t="s">
        <v>24185</v>
      </c>
      <c r="C6952" s="94" t="s">
        <v>17286</v>
      </c>
      <c r="D6952" s="32" t="s">
        <v>9837</v>
      </c>
      <c r="E6952" s="107">
        <v>42</v>
      </c>
      <c r="F6952" s="27" t="s">
        <v>9</v>
      </c>
      <c r="G6952" s="94" t="s">
        <v>13675</v>
      </c>
      <c r="H6952" s="32" t="s">
        <v>13881</v>
      </c>
    </row>
    <row r="6953" spans="1:8" ht="17.25" customHeight="1">
      <c r="A6953" s="68" t="s">
        <v>16876</v>
      </c>
      <c r="B6953" s="94" t="s">
        <v>24185</v>
      </c>
      <c r="C6953" s="94" t="s">
        <v>17286</v>
      </c>
      <c r="D6953" s="32" t="s">
        <v>9838</v>
      </c>
      <c r="E6953" s="107">
        <v>25</v>
      </c>
      <c r="F6953" s="27" t="s">
        <v>9</v>
      </c>
      <c r="G6953" s="94" t="s">
        <v>13675</v>
      </c>
      <c r="H6953" s="32" t="s">
        <v>13881</v>
      </c>
    </row>
    <row r="6954" spans="1:8" ht="17.25" customHeight="1">
      <c r="A6954" s="68" t="s">
        <v>16876</v>
      </c>
      <c r="B6954" s="94" t="s">
        <v>24185</v>
      </c>
      <c r="C6954" s="94" t="s">
        <v>17286</v>
      </c>
      <c r="D6954" s="32" t="s">
        <v>9839</v>
      </c>
      <c r="E6954" s="107">
        <v>45</v>
      </c>
      <c r="F6954" s="27" t="s">
        <v>9</v>
      </c>
      <c r="G6954" s="94" t="s">
        <v>13675</v>
      </c>
      <c r="H6954" s="32" t="s">
        <v>13881</v>
      </c>
    </row>
    <row r="6955" spans="1:8" ht="17.25" customHeight="1">
      <c r="A6955" s="68" t="s">
        <v>16876</v>
      </c>
      <c r="B6955" s="94" t="s">
        <v>24185</v>
      </c>
      <c r="C6955" s="94" t="s">
        <v>17286</v>
      </c>
      <c r="D6955" s="32" t="s">
        <v>9840</v>
      </c>
      <c r="E6955" s="107">
        <v>24</v>
      </c>
      <c r="F6955" s="27" t="s">
        <v>9</v>
      </c>
      <c r="G6955" s="94" t="s">
        <v>13675</v>
      </c>
      <c r="H6955" s="32" t="s">
        <v>13881</v>
      </c>
    </row>
    <row r="6956" spans="1:8" ht="17.25" customHeight="1">
      <c r="A6956" s="68" t="s">
        <v>16876</v>
      </c>
      <c r="B6956" s="94" t="s">
        <v>24185</v>
      </c>
      <c r="C6956" s="94" t="s">
        <v>17286</v>
      </c>
      <c r="D6956" s="32" t="s">
        <v>9841</v>
      </c>
      <c r="E6956" s="107">
        <v>53</v>
      </c>
      <c r="F6956" s="27" t="s">
        <v>9</v>
      </c>
      <c r="G6956" s="94" t="s">
        <v>13675</v>
      </c>
      <c r="H6956" s="32" t="s">
        <v>13881</v>
      </c>
    </row>
    <row r="6957" spans="1:8" ht="17.25" customHeight="1">
      <c r="A6957" s="68" t="s">
        <v>16876</v>
      </c>
      <c r="B6957" s="94" t="s">
        <v>24185</v>
      </c>
      <c r="C6957" s="94" t="s">
        <v>17286</v>
      </c>
      <c r="D6957" s="32" t="s">
        <v>9842</v>
      </c>
      <c r="E6957" s="107">
        <v>23</v>
      </c>
      <c r="F6957" s="27" t="s">
        <v>9</v>
      </c>
      <c r="G6957" s="94" t="s">
        <v>13675</v>
      </c>
      <c r="H6957" s="32" t="s">
        <v>13881</v>
      </c>
    </row>
    <row r="6958" spans="1:8" ht="17.25" customHeight="1">
      <c r="A6958" s="68" t="s">
        <v>16876</v>
      </c>
      <c r="B6958" s="94" t="s">
        <v>24185</v>
      </c>
      <c r="C6958" s="94" t="s">
        <v>17287</v>
      </c>
      <c r="D6958" s="32" t="s">
        <v>9843</v>
      </c>
      <c r="E6958" s="107">
        <v>34</v>
      </c>
      <c r="F6958" s="27" t="s">
        <v>9</v>
      </c>
      <c r="G6958" s="94" t="s">
        <v>13675</v>
      </c>
      <c r="H6958" s="32" t="s">
        <v>13882</v>
      </c>
    </row>
    <row r="6959" spans="1:8" ht="17.25" customHeight="1">
      <c r="A6959" s="68" t="s">
        <v>16876</v>
      </c>
      <c r="B6959" s="94" t="s">
        <v>24185</v>
      </c>
      <c r="C6959" s="94" t="s">
        <v>17287</v>
      </c>
      <c r="D6959" s="32" t="s">
        <v>9844</v>
      </c>
      <c r="E6959" s="107">
        <v>20</v>
      </c>
      <c r="F6959" s="27" t="s">
        <v>9</v>
      </c>
      <c r="G6959" s="94" t="s">
        <v>13675</v>
      </c>
      <c r="H6959" s="32" t="s">
        <v>13882</v>
      </c>
    </row>
    <row r="6960" spans="1:8" ht="17.25" customHeight="1">
      <c r="A6960" s="68" t="s">
        <v>16876</v>
      </c>
      <c r="B6960" s="94" t="s">
        <v>24185</v>
      </c>
      <c r="C6960" s="94" t="s">
        <v>17287</v>
      </c>
      <c r="D6960" s="32" t="s">
        <v>9845</v>
      </c>
      <c r="E6960" s="107">
        <v>24</v>
      </c>
      <c r="F6960" s="27" t="s">
        <v>9</v>
      </c>
      <c r="G6960" s="94" t="s">
        <v>13675</v>
      </c>
      <c r="H6960" s="32" t="s">
        <v>13882</v>
      </c>
    </row>
    <row r="6961" spans="1:8" ht="17.25" customHeight="1">
      <c r="A6961" s="68" t="s">
        <v>16876</v>
      </c>
      <c r="B6961" s="94" t="s">
        <v>24185</v>
      </c>
      <c r="C6961" s="94" t="s">
        <v>17287</v>
      </c>
      <c r="D6961" s="32" t="s">
        <v>9846</v>
      </c>
      <c r="E6961" s="107">
        <v>27</v>
      </c>
      <c r="F6961" s="27" t="s">
        <v>9</v>
      </c>
      <c r="G6961" s="94" t="s">
        <v>13675</v>
      </c>
      <c r="H6961" s="32" t="s">
        <v>13882</v>
      </c>
    </row>
    <row r="6962" spans="1:8" ht="17.25" customHeight="1">
      <c r="A6962" s="68" t="s">
        <v>16876</v>
      </c>
      <c r="B6962" s="94" t="s">
        <v>24185</v>
      </c>
      <c r="C6962" s="94" t="s">
        <v>17287</v>
      </c>
      <c r="D6962" s="32" t="s">
        <v>9847</v>
      </c>
      <c r="E6962" s="107">
        <v>31</v>
      </c>
      <c r="F6962" s="27" t="s">
        <v>9</v>
      </c>
      <c r="G6962" s="94" t="s">
        <v>13675</v>
      </c>
      <c r="H6962" s="32" t="s">
        <v>13882</v>
      </c>
    </row>
    <row r="6963" spans="1:8" ht="17.25" customHeight="1">
      <c r="A6963" s="68" t="s">
        <v>16876</v>
      </c>
      <c r="B6963" s="94" t="s">
        <v>24185</v>
      </c>
      <c r="C6963" s="94" t="s">
        <v>17287</v>
      </c>
      <c r="D6963" s="32" t="s">
        <v>9848</v>
      </c>
      <c r="E6963" s="107">
        <v>22</v>
      </c>
      <c r="F6963" s="27" t="s">
        <v>9</v>
      </c>
      <c r="G6963" s="94" t="s">
        <v>13675</v>
      </c>
      <c r="H6963" s="32" t="s">
        <v>13882</v>
      </c>
    </row>
    <row r="6964" spans="1:8" ht="17.25" customHeight="1">
      <c r="A6964" s="68" t="s">
        <v>16876</v>
      </c>
      <c r="B6964" s="94" t="s">
        <v>24185</v>
      </c>
      <c r="C6964" s="94" t="s">
        <v>17287</v>
      </c>
      <c r="D6964" s="32" t="s">
        <v>9849</v>
      </c>
      <c r="E6964" s="107">
        <v>31</v>
      </c>
      <c r="F6964" s="27" t="s">
        <v>9</v>
      </c>
      <c r="G6964" s="94" t="s">
        <v>13675</v>
      </c>
      <c r="H6964" s="32" t="s">
        <v>13882</v>
      </c>
    </row>
    <row r="6965" spans="1:8" ht="17.25" customHeight="1">
      <c r="A6965" s="68" t="s">
        <v>16876</v>
      </c>
      <c r="B6965" s="94" t="s">
        <v>24185</v>
      </c>
      <c r="C6965" s="94" t="s">
        <v>17287</v>
      </c>
      <c r="D6965" s="32" t="s">
        <v>9850</v>
      </c>
      <c r="E6965" s="107">
        <v>29</v>
      </c>
      <c r="F6965" s="27" t="s">
        <v>9</v>
      </c>
      <c r="G6965" s="94" t="s">
        <v>13675</v>
      </c>
      <c r="H6965" s="32" t="s">
        <v>13882</v>
      </c>
    </row>
    <row r="6966" spans="1:8" ht="17.25" customHeight="1">
      <c r="A6966" s="68" t="s">
        <v>16876</v>
      </c>
      <c r="B6966" s="94" t="s">
        <v>24185</v>
      </c>
      <c r="C6966" s="94" t="s">
        <v>17287</v>
      </c>
      <c r="D6966" s="32" t="s">
        <v>9851</v>
      </c>
      <c r="E6966" s="107">
        <v>25</v>
      </c>
      <c r="F6966" s="27" t="s">
        <v>9</v>
      </c>
      <c r="G6966" s="94" t="s">
        <v>13675</v>
      </c>
      <c r="H6966" s="32" t="s">
        <v>13882</v>
      </c>
    </row>
    <row r="6967" spans="1:8" ht="17.25" customHeight="1">
      <c r="A6967" s="68" t="s">
        <v>16881</v>
      </c>
      <c r="B6967" s="94" t="s">
        <v>24179</v>
      </c>
      <c r="C6967" s="94" t="s">
        <v>17288</v>
      </c>
      <c r="D6967" s="32" t="s">
        <v>9852</v>
      </c>
      <c r="E6967" s="107">
        <v>18</v>
      </c>
      <c r="F6967" s="27" t="s">
        <v>9</v>
      </c>
      <c r="G6967" s="94" t="s">
        <v>13675</v>
      </c>
      <c r="H6967" s="32" t="s">
        <v>13883</v>
      </c>
    </row>
    <row r="6968" spans="1:8" ht="17.25" customHeight="1">
      <c r="A6968" s="68" t="s">
        <v>16881</v>
      </c>
      <c r="B6968" s="94" t="s">
        <v>24179</v>
      </c>
      <c r="C6968" s="94" t="s">
        <v>17288</v>
      </c>
      <c r="D6968" s="32" t="s">
        <v>9853</v>
      </c>
      <c r="E6968" s="107">
        <v>20</v>
      </c>
      <c r="F6968" s="27" t="s">
        <v>9</v>
      </c>
      <c r="G6968" s="94" t="s">
        <v>13675</v>
      </c>
      <c r="H6968" s="32" t="s">
        <v>13883</v>
      </c>
    </row>
    <row r="6969" spans="1:8" ht="17.25" customHeight="1">
      <c r="A6969" s="68" t="s">
        <v>16881</v>
      </c>
      <c r="B6969" s="94" t="s">
        <v>24179</v>
      </c>
      <c r="C6969" s="94" t="s">
        <v>17288</v>
      </c>
      <c r="D6969" s="32" t="s">
        <v>9854</v>
      </c>
      <c r="E6969" s="107">
        <v>20</v>
      </c>
      <c r="F6969" s="27" t="s">
        <v>9</v>
      </c>
      <c r="G6969" s="94" t="s">
        <v>13675</v>
      </c>
      <c r="H6969" s="32" t="s">
        <v>13883</v>
      </c>
    </row>
    <row r="6970" spans="1:8" ht="17.25" customHeight="1">
      <c r="A6970" s="68" t="s">
        <v>16881</v>
      </c>
      <c r="B6970" s="94" t="s">
        <v>24179</v>
      </c>
      <c r="C6970" s="94" t="s">
        <v>17288</v>
      </c>
      <c r="D6970" s="32" t="s">
        <v>9855</v>
      </c>
      <c r="E6970" s="107">
        <v>25</v>
      </c>
      <c r="F6970" s="27" t="s">
        <v>9</v>
      </c>
      <c r="G6970" s="94" t="s">
        <v>13675</v>
      </c>
      <c r="H6970" s="32" t="s">
        <v>13883</v>
      </c>
    </row>
    <row r="6971" spans="1:8" ht="17.25" customHeight="1">
      <c r="A6971" s="68" t="s">
        <v>16881</v>
      </c>
      <c r="B6971" s="94" t="s">
        <v>24179</v>
      </c>
      <c r="C6971" s="94" t="s">
        <v>17288</v>
      </c>
      <c r="D6971" s="32" t="s">
        <v>9856</v>
      </c>
      <c r="E6971" s="107">
        <v>20</v>
      </c>
      <c r="F6971" s="27" t="s">
        <v>9</v>
      </c>
      <c r="G6971" s="94" t="s">
        <v>13675</v>
      </c>
      <c r="H6971" s="32" t="s">
        <v>13883</v>
      </c>
    </row>
    <row r="6972" spans="1:8" ht="17.25" customHeight="1">
      <c r="A6972" s="68" t="s">
        <v>16881</v>
      </c>
      <c r="B6972" s="94" t="s">
        <v>24179</v>
      </c>
      <c r="C6972" s="94" t="s">
        <v>17288</v>
      </c>
      <c r="D6972" s="32" t="s">
        <v>9857</v>
      </c>
      <c r="E6972" s="107">
        <v>12</v>
      </c>
      <c r="F6972" s="27" t="s">
        <v>9</v>
      </c>
      <c r="G6972" s="94" t="s">
        <v>13675</v>
      </c>
      <c r="H6972" s="32" t="s">
        <v>13883</v>
      </c>
    </row>
    <row r="6973" spans="1:8" ht="17.25" customHeight="1">
      <c r="A6973" s="68" t="s">
        <v>16881</v>
      </c>
      <c r="B6973" s="94" t="s">
        <v>24179</v>
      </c>
      <c r="C6973" s="94" t="s">
        <v>17288</v>
      </c>
      <c r="D6973" s="32" t="s">
        <v>9858</v>
      </c>
      <c r="E6973" s="107">
        <v>21</v>
      </c>
      <c r="F6973" s="27" t="s">
        <v>9</v>
      </c>
      <c r="G6973" s="94" t="s">
        <v>13675</v>
      </c>
      <c r="H6973" s="32" t="s">
        <v>13883</v>
      </c>
    </row>
    <row r="6974" spans="1:8" ht="17.25" customHeight="1">
      <c r="A6974" s="68" t="s">
        <v>16881</v>
      </c>
      <c r="B6974" s="94" t="s">
        <v>24179</v>
      </c>
      <c r="C6974" s="94" t="s">
        <v>17288</v>
      </c>
      <c r="D6974" s="32" t="s">
        <v>9859</v>
      </c>
      <c r="E6974" s="107">
        <v>23</v>
      </c>
      <c r="F6974" s="27" t="s">
        <v>9</v>
      </c>
      <c r="G6974" s="94" t="s">
        <v>13675</v>
      </c>
      <c r="H6974" s="32" t="s">
        <v>13883</v>
      </c>
    </row>
    <row r="6975" spans="1:8" ht="17.25" customHeight="1">
      <c r="A6975" s="68" t="s">
        <v>16881</v>
      </c>
      <c r="B6975" s="94" t="s">
        <v>24179</v>
      </c>
      <c r="C6975" s="94" t="s">
        <v>17288</v>
      </c>
      <c r="D6975" s="32" t="s">
        <v>9860</v>
      </c>
      <c r="E6975" s="107">
        <v>8</v>
      </c>
      <c r="F6975" s="27" t="s">
        <v>9</v>
      </c>
      <c r="G6975" s="94" t="s">
        <v>13675</v>
      </c>
      <c r="H6975" s="32" t="s">
        <v>13883</v>
      </c>
    </row>
    <row r="6976" spans="1:8" ht="17.25" customHeight="1">
      <c r="A6976" s="68" t="s">
        <v>16881</v>
      </c>
      <c r="B6976" s="94" t="s">
        <v>24179</v>
      </c>
      <c r="C6976" s="94" t="s">
        <v>17289</v>
      </c>
      <c r="D6976" s="32" t="s">
        <v>9861</v>
      </c>
      <c r="E6976" s="107">
        <v>15</v>
      </c>
      <c r="F6976" s="27" t="s">
        <v>9</v>
      </c>
      <c r="G6976" s="94" t="s">
        <v>13675</v>
      </c>
      <c r="H6976" s="32" t="s">
        <v>13883</v>
      </c>
    </row>
    <row r="6977" spans="1:8" ht="17.25" customHeight="1">
      <c r="A6977" s="68" t="s">
        <v>16881</v>
      </c>
      <c r="B6977" s="94" t="s">
        <v>24179</v>
      </c>
      <c r="C6977" s="94" t="s">
        <v>17289</v>
      </c>
      <c r="D6977" s="32" t="s">
        <v>9862</v>
      </c>
      <c r="E6977" s="107">
        <v>20</v>
      </c>
      <c r="F6977" s="27" t="s">
        <v>9</v>
      </c>
      <c r="G6977" s="94" t="s">
        <v>13675</v>
      </c>
      <c r="H6977" s="32" t="s">
        <v>13883</v>
      </c>
    </row>
    <row r="6978" spans="1:8" ht="17.25" customHeight="1">
      <c r="A6978" s="68" t="s">
        <v>16881</v>
      </c>
      <c r="B6978" s="94" t="s">
        <v>24179</v>
      </c>
      <c r="C6978" s="94" t="s">
        <v>17289</v>
      </c>
      <c r="D6978" s="32" t="s">
        <v>9863</v>
      </c>
      <c r="E6978" s="107">
        <v>4</v>
      </c>
      <c r="F6978" s="27" t="s">
        <v>9</v>
      </c>
      <c r="G6978" s="94" t="s">
        <v>13675</v>
      </c>
      <c r="H6978" s="32" t="s">
        <v>13883</v>
      </c>
    </row>
    <row r="6979" spans="1:8" ht="17.25" customHeight="1">
      <c r="A6979" s="68" t="s">
        <v>16881</v>
      </c>
      <c r="B6979" s="94" t="s">
        <v>24179</v>
      </c>
      <c r="C6979" s="94" t="s">
        <v>17289</v>
      </c>
      <c r="D6979" s="32" t="s">
        <v>9864</v>
      </c>
      <c r="E6979" s="107">
        <v>18</v>
      </c>
      <c r="F6979" s="27" t="s">
        <v>9</v>
      </c>
      <c r="G6979" s="94" t="s">
        <v>13675</v>
      </c>
      <c r="H6979" s="32" t="s">
        <v>13883</v>
      </c>
    </row>
    <row r="6980" spans="1:8" ht="17.25" customHeight="1">
      <c r="A6980" s="68" t="s">
        <v>16881</v>
      </c>
      <c r="B6980" s="94" t="s">
        <v>24179</v>
      </c>
      <c r="C6980" s="94" t="s">
        <v>17289</v>
      </c>
      <c r="D6980" s="32" t="s">
        <v>9865</v>
      </c>
      <c r="E6980" s="107">
        <v>20</v>
      </c>
      <c r="F6980" s="27" t="s">
        <v>9</v>
      </c>
      <c r="G6980" s="94" t="s">
        <v>13675</v>
      </c>
      <c r="H6980" s="32" t="s">
        <v>13883</v>
      </c>
    </row>
    <row r="6981" spans="1:8" ht="17.25" customHeight="1">
      <c r="A6981" s="68" t="s">
        <v>16881</v>
      </c>
      <c r="B6981" s="94" t="s">
        <v>24179</v>
      </c>
      <c r="C6981" s="94" t="s">
        <v>17289</v>
      </c>
      <c r="D6981" s="32" t="s">
        <v>9866</v>
      </c>
      <c r="E6981" s="107">
        <v>14</v>
      </c>
      <c r="F6981" s="27" t="s">
        <v>9</v>
      </c>
      <c r="G6981" s="94" t="s">
        <v>13675</v>
      </c>
      <c r="H6981" s="32" t="s">
        <v>13883</v>
      </c>
    </row>
    <row r="6982" spans="1:8" ht="17.25" customHeight="1">
      <c r="A6982" s="68" t="s">
        <v>16881</v>
      </c>
      <c r="B6982" s="94" t="s">
        <v>24179</v>
      </c>
      <c r="C6982" s="94" t="s">
        <v>17289</v>
      </c>
      <c r="D6982" s="32" t="s">
        <v>9867</v>
      </c>
      <c r="E6982" s="107">
        <v>23</v>
      </c>
      <c r="F6982" s="27" t="s">
        <v>9</v>
      </c>
      <c r="G6982" s="94" t="s">
        <v>13675</v>
      </c>
      <c r="H6982" s="32" t="s">
        <v>13883</v>
      </c>
    </row>
    <row r="6983" spans="1:8" ht="17.25" customHeight="1">
      <c r="A6983" s="68" t="s">
        <v>16881</v>
      </c>
      <c r="B6983" s="94" t="s">
        <v>24179</v>
      </c>
      <c r="C6983" s="94" t="s">
        <v>17289</v>
      </c>
      <c r="D6983" s="32" t="s">
        <v>9868</v>
      </c>
      <c r="E6983" s="107">
        <v>22</v>
      </c>
      <c r="F6983" s="27" t="s">
        <v>9</v>
      </c>
      <c r="G6983" s="94" t="s">
        <v>13675</v>
      </c>
      <c r="H6983" s="32" t="s">
        <v>13883</v>
      </c>
    </row>
    <row r="6984" spans="1:8" ht="17.25" customHeight="1">
      <c r="A6984" s="68" t="s">
        <v>16881</v>
      </c>
      <c r="B6984" s="94" t="s">
        <v>24179</v>
      </c>
      <c r="C6984" s="94" t="s">
        <v>17289</v>
      </c>
      <c r="D6984" s="32" t="s">
        <v>9869</v>
      </c>
      <c r="E6984" s="107">
        <v>7</v>
      </c>
      <c r="F6984" s="27" t="s">
        <v>9</v>
      </c>
      <c r="G6984" s="94" t="s">
        <v>13675</v>
      </c>
      <c r="H6984" s="32" t="s">
        <v>13883</v>
      </c>
    </row>
    <row r="6985" spans="1:8" ht="17.25" customHeight="1">
      <c r="A6985" s="68" t="s">
        <v>16881</v>
      </c>
      <c r="B6985" s="94" t="s">
        <v>24179</v>
      </c>
      <c r="C6985" s="94" t="s">
        <v>17289</v>
      </c>
      <c r="D6985" s="32" t="s">
        <v>9870</v>
      </c>
      <c r="E6985" s="107">
        <v>26</v>
      </c>
      <c r="F6985" s="27" t="s">
        <v>9</v>
      </c>
      <c r="G6985" s="94" t="s">
        <v>13675</v>
      </c>
      <c r="H6985" s="32" t="s">
        <v>13883</v>
      </c>
    </row>
    <row r="6986" spans="1:8" ht="17.25" customHeight="1">
      <c r="A6986" s="68" t="s">
        <v>16881</v>
      </c>
      <c r="B6986" s="94" t="s">
        <v>24179</v>
      </c>
      <c r="C6986" s="94" t="s">
        <v>17289</v>
      </c>
      <c r="D6986" s="32" t="s">
        <v>9871</v>
      </c>
      <c r="E6986" s="107">
        <v>9</v>
      </c>
      <c r="F6986" s="27" t="s">
        <v>9</v>
      </c>
      <c r="G6986" s="94" t="s">
        <v>13675</v>
      </c>
      <c r="H6986" s="32" t="s">
        <v>13883</v>
      </c>
    </row>
    <row r="6987" spans="1:8" ht="17.25" customHeight="1">
      <c r="A6987" s="68" t="s">
        <v>16881</v>
      </c>
      <c r="B6987" s="94" t="s">
        <v>24179</v>
      </c>
      <c r="C6987" s="94" t="s">
        <v>17290</v>
      </c>
      <c r="D6987" s="32" t="s">
        <v>19944</v>
      </c>
      <c r="E6987" s="107">
        <v>28</v>
      </c>
      <c r="F6987" s="27" t="s">
        <v>9</v>
      </c>
      <c r="G6987" s="94" t="s">
        <v>13675</v>
      </c>
      <c r="H6987" s="32" t="s">
        <v>13884</v>
      </c>
    </row>
    <row r="6988" spans="1:8" ht="17.25" customHeight="1">
      <c r="A6988" s="68" t="s">
        <v>16881</v>
      </c>
      <c r="B6988" s="94" t="s">
        <v>24179</v>
      </c>
      <c r="C6988" s="94" t="s">
        <v>17290</v>
      </c>
      <c r="D6988" s="32" t="s">
        <v>19945</v>
      </c>
      <c r="E6988" s="107">
        <v>23</v>
      </c>
      <c r="F6988" s="27" t="s">
        <v>9</v>
      </c>
      <c r="G6988" s="94" t="s">
        <v>13675</v>
      </c>
      <c r="H6988" s="32" t="s">
        <v>13884</v>
      </c>
    </row>
    <row r="6989" spans="1:8" ht="17.25" customHeight="1">
      <c r="A6989" s="68" t="s">
        <v>16881</v>
      </c>
      <c r="B6989" s="94" t="s">
        <v>24179</v>
      </c>
      <c r="C6989" s="94" t="s">
        <v>17290</v>
      </c>
      <c r="D6989" s="32" t="s">
        <v>19946</v>
      </c>
      <c r="E6989" s="107">
        <v>40</v>
      </c>
      <c r="F6989" s="27" t="s">
        <v>9</v>
      </c>
      <c r="G6989" s="94" t="s">
        <v>13675</v>
      </c>
      <c r="H6989" s="32" t="s">
        <v>13884</v>
      </c>
    </row>
    <row r="6990" spans="1:8" ht="17.25" customHeight="1">
      <c r="A6990" s="68" t="s">
        <v>16881</v>
      </c>
      <c r="B6990" s="94" t="s">
        <v>24179</v>
      </c>
      <c r="C6990" s="94" t="s">
        <v>17290</v>
      </c>
      <c r="D6990" s="32" t="s">
        <v>19947</v>
      </c>
      <c r="E6990" s="107">
        <v>31</v>
      </c>
      <c r="F6990" s="27" t="s">
        <v>9</v>
      </c>
      <c r="G6990" s="94" t="s">
        <v>13675</v>
      </c>
      <c r="H6990" s="32" t="s">
        <v>13884</v>
      </c>
    </row>
    <row r="6991" spans="1:8" ht="17.25" customHeight="1">
      <c r="A6991" s="68" t="s">
        <v>16881</v>
      </c>
      <c r="B6991" s="94" t="s">
        <v>24179</v>
      </c>
      <c r="C6991" s="94" t="s">
        <v>17290</v>
      </c>
      <c r="D6991" s="32" t="s">
        <v>19948</v>
      </c>
      <c r="E6991" s="107">
        <v>25</v>
      </c>
      <c r="F6991" s="27" t="s">
        <v>9</v>
      </c>
      <c r="G6991" s="94" t="s">
        <v>13675</v>
      </c>
      <c r="H6991" s="32" t="s">
        <v>13884</v>
      </c>
    </row>
    <row r="6992" spans="1:8" ht="17.25" customHeight="1">
      <c r="A6992" s="68" t="s">
        <v>16881</v>
      </c>
      <c r="B6992" s="94" t="s">
        <v>24179</v>
      </c>
      <c r="C6992" s="94" t="s">
        <v>17290</v>
      </c>
      <c r="D6992" s="32" t="s">
        <v>19949</v>
      </c>
      <c r="E6992" s="107">
        <v>31</v>
      </c>
      <c r="F6992" s="27" t="s">
        <v>9</v>
      </c>
      <c r="G6992" s="94" t="s">
        <v>13675</v>
      </c>
      <c r="H6992" s="32" t="s">
        <v>13884</v>
      </c>
    </row>
    <row r="6993" spans="1:8" ht="17.25" customHeight="1">
      <c r="A6993" s="68" t="s">
        <v>16881</v>
      </c>
      <c r="B6993" s="94" t="s">
        <v>24179</v>
      </c>
      <c r="C6993" s="94" t="s">
        <v>17290</v>
      </c>
      <c r="D6993" s="32" t="s">
        <v>19950</v>
      </c>
      <c r="E6993" s="107">
        <v>38</v>
      </c>
      <c r="F6993" s="27" t="s">
        <v>9</v>
      </c>
      <c r="G6993" s="94" t="s">
        <v>13675</v>
      </c>
      <c r="H6993" s="32" t="s">
        <v>13884</v>
      </c>
    </row>
    <row r="6994" spans="1:8" ht="17.25" customHeight="1">
      <c r="A6994" s="68" t="s">
        <v>16881</v>
      </c>
      <c r="B6994" s="94" t="s">
        <v>24179</v>
      </c>
      <c r="C6994" s="94" t="s">
        <v>17290</v>
      </c>
      <c r="D6994" s="32" t="s">
        <v>19951</v>
      </c>
      <c r="E6994" s="107">
        <v>34</v>
      </c>
      <c r="F6994" s="27" t="s">
        <v>9</v>
      </c>
      <c r="G6994" s="94" t="s">
        <v>13675</v>
      </c>
      <c r="H6994" s="32" t="s">
        <v>13884</v>
      </c>
    </row>
    <row r="6995" spans="1:8" ht="17.25" customHeight="1">
      <c r="A6995" s="68" t="s">
        <v>16881</v>
      </c>
      <c r="B6995" s="94" t="s">
        <v>24179</v>
      </c>
      <c r="C6995" s="94" t="s">
        <v>17290</v>
      </c>
      <c r="D6995" s="32" t="s">
        <v>19952</v>
      </c>
      <c r="E6995" s="107">
        <v>27</v>
      </c>
      <c r="F6995" s="27" t="s">
        <v>9</v>
      </c>
      <c r="G6995" s="94" t="s">
        <v>13675</v>
      </c>
      <c r="H6995" s="32" t="s">
        <v>13884</v>
      </c>
    </row>
    <row r="6996" spans="1:8" ht="17.25" customHeight="1">
      <c r="A6996" s="68" t="s">
        <v>16881</v>
      </c>
      <c r="B6996" s="94" t="s">
        <v>24179</v>
      </c>
      <c r="C6996" s="94" t="s">
        <v>17290</v>
      </c>
      <c r="D6996" s="32" t="s">
        <v>19953</v>
      </c>
      <c r="E6996" s="107">
        <v>33</v>
      </c>
      <c r="F6996" s="27" t="s">
        <v>9</v>
      </c>
      <c r="G6996" s="94" t="s">
        <v>13675</v>
      </c>
      <c r="H6996" s="32" t="s">
        <v>13884</v>
      </c>
    </row>
    <row r="6997" spans="1:8" ht="17.25" customHeight="1">
      <c r="A6997" s="68" t="s">
        <v>16881</v>
      </c>
      <c r="B6997" s="94" t="s">
        <v>24179</v>
      </c>
      <c r="C6997" s="94" t="s">
        <v>17291</v>
      </c>
      <c r="D6997" s="32" t="s">
        <v>19954</v>
      </c>
      <c r="E6997" s="107">
        <v>61</v>
      </c>
      <c r="F6997" s="27" t="s">
        <v>9</v>
      </c>
      <c r="G6997" s="94" t="s">
        <v>13675</v>
      </c>
      <c r="H6997" s="32" t="s">
        <v>13884</v>
      </c>
    </row>
    <row r="6998" spans="1:8" ht="17.25" customHeight="1">
      <c r="A6998" s="68" t="s">
        <v>16881</v>
      </c>
      <c r="B6998" s="94" t="s">
        <v>24179</v>
      </c>
      <c r="C6998" s="94" t="s">
        <v>17291</v>
      </c>
      <c r="D6998" s="32" t="s">
        <v>19955</v>
      </c>
      <c r="E6998" s="107">
        <v>26</v>
      </c>
      <c r="F6998" s="27" t="s">
        <v>9</v>
      </c>
      <c r="G6998" s="94" t="s">
        <v>13675</v>
      </c>
      <c r="H6998" s="32" t="s">
        <v>13884</v>
      </c>
    </row>
    <row r="6999" spans="1:8" ht="17.25" customHeight="1">
      <c r="A6999" s="68" t="s">
        <v>16881</v>
      </c>
      <c r="B6999" s="94" t="s">
        <v>24179</v>
      </c>
      <c r="C6999" s="94" t="s">
        <v>17291</v>
      </c>
      <c r="D6999" s="32" t="s">
        <v>19956</v>
      </c>
      <c r="E6999" s="107">
        <v>47</v>
      </c>
      <c r="F6999" s="27" t="s">
        <v>9</v>
      </c>
      <c r="G6999" s="94" t="s">
        <v>13675</v>
      </c>
      <c r="H6999" s="32" t="s">
        <v>13884</v>
      </c>
    </row>
    <row r="7000" spans="1:8" ht="17.25" customHeight="1">
      <c r="A7000" s="68" t="s">
        <v>16881</v>
      </c>
      <c r="B7000" s="94" t="s">
        <v>24179</v>
      </c>
      <c r="C7000" s="94" t="s">
        <v>17291</v>
      </c>
      <c r="D7000" s="32" t="s">
        <v>19957</v>
      </c>
      <c r="E7000" s="107">
        <v>58</v>
      </c>
      <c r="F7000" s="27" t="s">
        <v>9</v>
      </c>
      <c r="G7000" s="94" t="s">
        <v>13675</v>
      </c>
      <c r="H7000" s="32" t="s">
        <v>13884</v>
      </c>
    </row>
    <row r="7001" spans="1:8" ht="17.25" customHeight="1">
      <c r="A7001" s="68" t="s">
        <v>16881</v>
      </c>
      <c r="B7001" s="94" t="s">
        <v>24179</v>
      </c>
      <c r="C7001" s="94" t="s">
        <v>17291</v>
      </c>
      <c r="D7001" s="32" t="s">
        <v>19958</v>
      </c>
      <c r="E7001" s="107">
        <v>46</v>
      </c>
      <c r="F7001" s="27" t="s">
        <v>9</v>
      </c>
      <c r="G7001" s="94" t="s">
        <v>13675</v>
      </c>
      <c r="H7001" s="32" t="s">
        <v>13884</v>
      </c>
    </row>
    <row r="7002" spans="1:8" ht="17.25" customHeight="1">
      <c r="A7002" s="68" t="s">
        <v>16881</v>
      </c>
      <c r="B7002" s="94" t="s">
        <v>24179</v>
      </c>
      <c r="C7002" s="94" t="s">
        <v>17291</v>
      </c>
      <c r="D7002" s="32" t="s">
        <v>19959</v>
      </c>
      <c r="E7002" s="107">
        <v>46</v>
      </c>
      <c r="F7002" s="27" t="s">
        <v>9</v>
      </c>
      <c r="G7002" s="94" t="s">
        <v>13675</v>
      </c>
      <c r="H7002" s="32" t="s">
        <v>13884</v>
      </c>
    </row>
    <row r="7003" spans="1:8" ht="17.25" customHeight="1">
      <c r="A7003" s="68" t="s">
        <v>16881</v>
      </c>
      <c r="B7003" s="94" t="s">
        <v>24179</v>
      </c>
      <c r="C7003" s="94" t="s">
        <v>17291</v>
      </c>
      <c r="D7003" s="32" t="s">
        <v>19960</v>
      </c>
      <c r="E7003" s="107">
        <v>21</v>
      </c>
      <c r="F7003" s="27" t="s">
        <v>9</v>
      </c>
      <c r="G7003" s="94" t="s">
        <v>13675</v>
      </c>
      <c r="H7003" s="32" t="s">
        <v>13884</v>
      </c>
    </row>
    <row r="7004" spans="1:8" ht="17.25" customHeight="1">
      <c r="A7004" s="68" t="s">
        <v>16881</v>
      </c>
      <c r="B7004" s="94" t="s">
        <v>24179</v>
      </c>
      <c r="C7004" s="94" t="s">
        <v>17291</v>
      </c>
      <c r="D7004" s="32" t="s">
        <v>19961</v>
      </c>
      <c r="E7004" s="107">
        <v>14</v>
      </c>
      <c r="F7004" s="27" t="s">
        <v>9</v>
      </c>
      <c r="G7004" s="94" t="s">
        <v>13675</v>
      </c>
      <c r="H7004" s="32" t="s">
        <v>13884</v>
      </c>
    </row>
    <row r="7005" spans="1:8" ht="17.25" customHeight="1">
      <c r="A7005" s="68" t="s">
        <v>16881</v>
      </c>
      <c r="B7005" s="94" t="s">
        <v>24179</v>
      </c>
      <c r="C7005" s="94" t="s">
        <v>17291</v>
      </c>
      <c r="D7005" s="32" t="s">
        <v>19962</v>
      </c>
      <c r="E7005" s="107">
        <v>12</v>
      </c>
      <c r="F7005" s="27" t="s">
        <v>9</v>
      </c>
      <c r="G7005" s="94" t="s">
        <v>13675</v>
      </c>
      <c r="H7005" s="32" t="s">
        <v>13884</v>
      </c>
    </row>
    <row r="7006" spans="1:8" ht="17.25" customHeight="1">
      <c r="A7006" s="68" t="s">
        <v>16881</v>
      </c>
      <c r="B7006" s="94" t="s">
        <v>24179</v>
      </c>
      <c r="C7006" s="94" t="s">
        <v>17291</v>
      </c>
      <c r="D7006" s="32" t="s">
        <v>19963</v>
      </c>
      <c r="E7006" s="107">
        <v>56</v>
      </c>
      <c r="F7006" s="27" t="s">
        <v>9</v>
      </c>
      <c r="G7006" s="94" t="s">
        <v>13675</v>
      </c>
      <c r="H7006" s="32" t="s">
        <v>13884</v>
      </c>
    </row>
    <row r="7007" spans="1:8" ht="17.25" customHeight="1">
      <c r="A7007" s="68" t="s">
        <v>16881</v>
      </c>
      <c r="B7007" s="94" t="s">
        <v>24179</v>
      </c>
      <c r="C7007" s="94" t="s">
        <v>17292</v>
      </c>
      <c r="D7007" s="32" t="s">
        <v>9872</v>
      </c>
      <c r="E7007" s="107">
        <v>31</v>
      </c>
      <c r="F7007" s="27" t="s">
        <v>9</v>
      </c>
      <c r="G7007" s="94" t="s">
        <v>13675</v>
      </c>
      <c r="H7007" s="32" t="s">
        <v>13885</v>
      </c>
    </row>
    <row r="7008" spans="1:8" ht="17.25" customHeight="1">
      <c r="A7008" s="68" t="s">
        <v>16881</v>
      </c>
      <c r="B7008" s="94" t="s">
        <v>24179</v>
      </c>
      <c r="C7008" s="94" t="s">
        <v>17292</v>
      </c>
      <c r="D7008" s="32" t="s">
        <v>9873</v>
      </c>
      <c r="E7008" s="107">
        <v>40</v>
      </c>
      <c r="F7008" s="27" t="s">
        <v>9</v>
      </c>
      <c r="G7008" s="94" t="s">
        <v>13675</v>
      </c>
      <c r="H7008" s="32" t="s">
        <v>13885</v>
      </c>
    </row>
    <row r="7009" spans="1:8" ht="17.25" customHeight="1">
      <c r="A7009" s="68" t="s">
        <v>16881</v>
      </c>
      <c r="B7009" s="94" t="s">
        <v>24179</v>
      </c>
      <c r="C7009" s="94" t="s">
        <v>17292</v>
      </c>
      <c r="D7009" s="32" t="s">
        <v>19964</v>
      </c>
      <c r="E7009" s="107">
        <v>35</v>
      </c>
      <c r="F7009" s="27" t="s">
        <v>9</v>
      </c>
      <c r="G7009" s="94" t="s">
        <v>13675</v>
      </c>
      <c r="H7009" s="32" t="s">
        <v>13885</v>
      </c>
    </row>
    <row r="7010" spans="1:8" ht="17.25" customHeight="1">
      <c r="A7010" s="68" t="s">
        <v>16881</v>
      </c>
      <c r="B7010" s="94" t="s">
        <v>24179</v>
      </c>
      <c r="C7010" s="94" t="s">
        <v>17292</v>
      </c>
      <c r="D7010" s="32" t="s">
        <v>19965</v>
      </c>
      <c r="E7010" s="107">
        <v>38</v>
      </c>
      <c r="F7010" s="27" t="s">
        <v>9</v>
      </c>
      <c r="G7010" s="94" t="s">
        <v>13675</v>
      </c>
      <c r="H7010" s="32" t="s">
        <v>13885</v>
      </c>
    </row>
    <row r="7011" spans="1:8" ht="17.25" customHeight="1">
      <c r="A7011" s="68" t="s">
        <v>16881</v>
      </c>
      <c r="B7011" s="94" t="s">
        <v>24179</v>
      </c>
      <c r="C7011" s="94" t="s">
        <v>17292</v>
      </c>
      <c r="D7011" s="32" t="s">
        <v>19966</v>
      </c>
      <c r="E7011" s="107">
        <v>26</v>
      </c>
      <c r="F7011" s="27" t="s">
        <v>9</v>
      </c>
      <c r="G7011" s="94" t="s">
        <v>13675</v>
      </c>
      <c r="H7011" s="32" t="s">
        <v>13885</v>
      </c>
    </row>
    <row r="7012" spans="1:8" ht="17.25" customHeight="1">
      <c r="A7012" s="68" t="s">
        <v>16881</v>
      </c>
      <c r="B7012" s="94" t="s">
        <v>24179</v>
      </c>
      <c r="C7012" s="94" t="s">
        <v>17292</v>
      </c>
      <c r="D7012" s="32" t="s">
        <v>19967</v>
      </c>
      <c r="E7012" s="107">
        <v>24</v>
      </c>
      <c r="F7012" s="27" t="s">
        <v>9</v>
      </c>
      <c r="G7012" s="94" t="s">
        <v>13675</v>
      </c>
      <c r="H7012" s="32" t="s">
        <v>13885</v>
      </c>
    </row>
    <row r="7013" spans="1:8" ht="17.25" customHeight="1">
      <c r="A7013" s="68" t="s">
        <v>16881</v>
      </c>
      <c r="B7013" s="94" t="s">
        <v>24179</v>
      </c>
      <c r="C7013" s="94" t="s">
        <v>17292</v>
      </c>
      <c r="D7013" s="32" t="s">
        <v>19968</v>
      </c>
      <c r="E7013" s="107">
        <v>17</v>
      </c>
      <c r="F7013" s="27" t="s">
        <v>9</v>
      </c>
      <c r="G7013" s="94" t="s">
        <v>13675</v>
      </c>
      <c r="H7013" s="32" t="s">
        <v>13885</v>
      </c>
    </row>
    <row r="7014" spans="1:8" ht="17.25" customHeight="1">
      <c r="A7014" s="68" t="s">
        <v>16881</v>
      </c>
      <c r="B7014" s="94" t="s">
        <v>24179</v>
      </c>
      <c r="C7014" s="94" t="s">
        <v>17292</v>
      </c>
      <c r="D7014" s="32" t="s">
        <v>19969</v>
      </c>
      <c r="E7014" s="107">
        <v>20</v>
      </c>
      <c r="F7014" s="27" t="s">
        <v>9</v>
      </c>
      <c r="G7014" s="94" t="s">
        <v>13675</v>
      </c>
      <c r="H7014" s="32" t="s">
        <v>13885</v>
      </c>
    </row>
    <row r="7015" spans="1:8" ht="17.25" customHeight="1">
      <c r="A7015" s="68" t="s">
        <v>16881</v>
      </c>
      <c r="B7015" s="94" t="s">
        <v>24179</v>
      </c>
      <c r="C7015" s="94" t="s">
        <v>17292</v>
      </c>
      <c r="D7015" s="32" t="s">
        <v>19970</v>
      </c>
      <c r="E7015" s="107">
        <v>30</v>
      </c>
      <c r="F7015" s="27" t="s">
        <v>9</v>
      </c>
      <c r="G7015" s="94" t="s">
        <v>13675</v>
      </c>
      <c r="H7015" s="32" t="s">
        <v>13885</v>
      </c>
    </row>
    <row r="7016" spans="1:8" ht="17.25" customHeight="1">
      <c r="A7016" s="68" t="s">
        <v>16881</v>
      </c>
      <c r="B7016" s="94" t="s">
        <v>24179</v>
      </c>
      <c r="C7016" s="94" t="s">
        <v>17292</v>
      </c>
      <c r="D7016" s="32" t="s">
        <v>19971</v>
      </c>
      <c r="E7016" s="107">
        <v>21</v>
      </c>
      <c r="F7016" s="27" t="s">
        <v>9</v>
      </c>
      <c r="G7016" s="94" t="s">
        <v>13675</v>
      </c>
      <c r="H7016" s="32" t="s">
        <v>13885</v>
      </c>
    </row>
    <row r="7017" spans="1:8" ht="17.25" customHeight="1">
      <c r="A7017" s="68" t="s">
        <v>16881</v>
      </c>
      <c r="B7017" s="94" t="s">
        <v>24179</v>
      </c>
      <c r="C7017" s="94" t="s">
        <v>17292</v>
      </c>
      <c r="D7017" s="32" t="s">
        <v>19972</v>
      </c>
      <c r="E7017" s="107">
        <v>21</v>
      </c>
      <c r="F7017" s="27" t="s">
        <v>9</v>
      </c>
      <c r="G7017" s="94" t="s">
        <v>13675</v>
      </c>
      <c r="H7017" s="32" t="s">
        <v>13885</v>
      </c>
    </row>
    <row r="7018" spans="1:8" ht="17.25" customHeight="1">
      <c r="A7018" s="68" t="s">
        <v>16881</v>
      </c>
      <c r="B7018" s="94" t="s">
        <v>24179</v>
      </c>
      <c r="C7018" s="94" t="s">
        <v>17292</v>
      </c>
      <c r="D7018" s="32" t="s">
        <v>19973</v>
      </c>
      <c r="E7018" s="107">
        <v>25</v>
      </c>
      <c r="F7018" s="27" t="s">
        <v>9</v>
      </c>
      <c r="G7018" s="94" t="s">
        <v>13675</v>
      </c>
      <c r="H7018" s="32" t="s">
        <v>13885</v>
      </c>
    </row>
    <row r="7019" spans="1:8" ht="17.25" customHeight="1">
      <c r="A7019" s="68" t="s">
        <v>16881</v>
      </c>
      <c r="B7019" s="94" t="s">
        <v>24179</v>
      </c>
      <c r="C7019" s="94" t="s">
        <v>17293</v>
      </c>
      <c r="D7019" s="32" t="s">
        <v>19974</v>
      </c>
      <c r="E7019" s="107">
        <v>29</v>
      </c>
      <c r="F7019" s="27" t="s">
        <v>9</v>
      </c>
      <c r="G7019" s="94" t="s">
        <v>13675</v>
      </c>
      <c r="H7019" s="32" t="s">
        <v>13885</v>
      </c>
    </row>
    <row r="7020" spans="1:8" ht="17.25" customHeight="1">
      <c r="A7020" s="68" t="s">
        <v>16881</v>
      </c>
      <c r="B7020" s="94" t="s">
        <v>24179</v>
      </c>
      <c r="C7020" s="94" t="s">
        <v>17293</v>
      </c>
      <c r="D7020" s="32" t="s">
        <v>19975</v>
      </c>
      <c r="E7020" s="107">
        <v>39</v>
      </c>
      <c r="F7020" s="27" t="s">
        <v>9</v>
      </c>
      <c r="G7020" s="94" t="s">
        <v>13675</v>
      </c>
      <c r="H7020" s="32" t="s">
        <v>13885</v>
      </c>
    </row>
    <row r="7021" spans="1:8" ht="17.25" customHeight="1">
      <c r="A7021" s="68" t="s">
        <v>16881</v>
      </c>
      <c r="B7021" s="94" t="s">
        <v>24179</v>
      </c>
      <c r="C7021" s="94" t="s">
        <v>17293</v>
      </c>
      <c r="D7021" s="32" t="s">
        <v>19976</v>
      </c>
      <c r="E7021" s="107">
        <v>41</v>
      </c>
      <c r="F7021" s="27" t="s">
        <v>9</v>
      </c>
      <c r="G7021" s="94" t="s">
        <v>13675</v>
      </c>
      <c r="H7021" s="32" t="s">
        <v>13885</v>
      </c>
    </row>
    <row r="7022" spans="1:8" ht="17.25" customHeight="1">
      <c r="A7022" s="68" t="s">
        <v>16881</v>
      </c>
      <c r="B7022" s="94" t="s">
        <v>24179</v>
      </c>
      <c r="C7022" s="94" t="s">
        <v>17293</v>
      </c>
      <c r="D7022" s="32" t="s">
        <v>19977</v>
      </c>
      <c r="E7022" s="107">
        <v>19</v>
      </c>
      <c r="F7022" s="27" t="s">
        <v>9</v>
      </c>
      <c r="G7022" s="94" t="s">
        <v>13675</v>
      </c>
      <c r="H7022" s="32" t="s">
        <v>13885</v>
      </c>
    </row>
    <row r="7023" spans="1:8" ht="17.25" customHeight="1">
      <c r="A7023" s="68" t="s">
        <v>16881</v>
      </c>
      <c r="B7023" s="94" t="s">
        <v>24179</v>
      </c>
      <c r="C7023" s="94" t="s">
        <v>17293</v>
      </c>
      <c r="D7023" s="32" t="s">
        <v>19978</v>
      </c>
      <c r="E7023" s="107">
        <v>34</v>
      </c>
      <c r="F7023" s="27" t="s">
        <v>9</v>
      </c>
      <c r="G7023" s="94" t="s">
        <v>13675</v>
      </c>
      <c r="H7023" s="32" t="s">
        <v>13885</v>
      </c>
    </row>
    <row r="7024" spans="1:8" ht="17.25" customHeight="1">
      <c r="A7024" s="68" t="s">
        <v>16881</v>
      </c>
      <c r="B7024" s="94" t="s">
        <v>24179</v>
      </c>
      <c r="C7024" s="94" t="s">
        <v>17293</v>
      </c>
      <c r="D7024" s="32" t="s">
        <v>19979</v>
      </c>
      <c r="E7024" s="107">
        <v>19</v>
      </c>
      <c r="F7024" s="27" t="s">
        <v>9</v>
      </c>
      <c r="G7024" s="94" t="s">
        <v>13675</v>
      </c>
      <c r="H7024" s="32" t="s">
        <v>13885</v>
      </c>
    </row>
    <row r="7025" spans="1:8" ht="17.25" customHeight="1">
      <c r="A7025" s="68" t="s">
        <v>16881</v>
      </c>
      <c r="B7025" s="94" t="s">
        <v>24179</v>
      </c>
      <c r="C7025" s="94" t="s">
        <v>17293</v>
      </c>
      <c r="D7025" s="32" t="s">
        <v>19980</v>
      </c>
      <c r="E7025" s="107">
        <v>25</v>
      </c>
      <c r="F7025" s="27" t="s">
        <v>9</v>
      </c>
      <c r="G7025" s="94" t="s">
        <v>13675</v>
      </c>
      <c r="H7025" s="32" t="s">
        <v>13885</v>
      </c>
    </row>
    <row r="7026" spans="1:8" ht="17.25" customHeight="1">
      <c r="A7026" s="68" t="s">
        <v>16881</v>
      </c>
      <c r="B7026" s="94" t="s">
        <v>24179</v>
      </c>
      <c r="C7026" s="94" t="s">
        <v>17293</v>
      </c>
      <c r="D7026" s="32" t="s">
        <v>19981</v>
      </c>
      <c r="E7026" s="107">
        <v>20</v>
      </c>
      <c r="F7026" s="27" t="s">
        <v>9</v>
      </c>
      <c r="G7026" s="94" t="s">
        <v>13675</v>
      </c>
      <c r="H7026" s="32" t="s">
        <v>13885</v>
      </c>
    </row>
    <row r="7027" spans="1:8" ht="17.25" customHeight="1">
      <c r="A7027" s="68" t="s">
        <v>16881</v>
      </c>
      <c r="B7027" s="94" t="s">
        <v>24179</v>
      </c>
      <c r="C7027" s="94" t="s">
        <v>17293</v>
      </c>
      <c r="D7027" s="32" t="s">
        <v>19982</v>
      </c>
      <c r="E7027" s="107">
        <v>43</v>
      </c>
      <c r="F7027" s="27" t="s">
        <v>9</v>
      </c>
      <c r="G7027" s="94" t="s">
        <v>13675</v>
      </c>
      <c r="H7027" s="32" t="s">
        <v>13885</v>
      </c>
    </row>
    <row r="7028" spans="1:8" ht="17.25" customHeight="1">
      <c r="A7028" s="68" t="s">
        <v>16881</v>
      </c>
      <c r="B7028" s="94" t="s">
        <v>24179</v>
      </c>
      <c r="C7028" s="94" t="s">
        <v>17293</v>
      </c>
      <c r="D7028" s="32" t="s">
        <v>19983</v>
      </c>
      <c r="E7028" s="107">
        <v>34</v>
      </c>
      <c r="F7028" s="27" t="s">
        <v>9</v>
      </c>
      <c r="G7028" s="94" t="s">
        <v>13675</v>
      </c>
      <c r="H7028" s="32" t="s">
        <v>13885</v>
      </c>
    </row>
    <row r="7029" spans="1:8" ht="17.25" customHeight="1">
      <c r="A7029" s="68" t="s">
        <v>16881</v>
      </c>
      <c r="B7029" s="94" t="s">
        <v>24179</v>
      </c>
      <c r="C7029" s="94" t="s">
        <v>17293</v>
      </c>
      <c r="D7029" s="32" t="s">
        <v>19984</v>
      </c>
      <c r="E7029" s="107">
        <v>30</v>
      </c>
      <c r="F7029" s="27" t="s">
        <v>9</v>
      </c>
      <c r="G7029" s="94" t="s">
        <v>13675</v>
      </c>
      <c r="H7029" s="32" t="s">
        <v>13885</v>
      </c>
    </row>
    <row r="7030" spans="1:8" ht="17.25" customHeight="1">
      <c r="A7030" s="68" t="s">
        <v>16881</v>
      </c>
      <c r="B7030" s="94" t="s">
        <v>24179</v>
      </c>
      <c r="C7030" s="94" t="s">
        <v>17293</v>
      </c>
      <c r="D7030" s="32" t="s">
        <v>19985</v>
      </c>
      <c r="E7030" s="107">
        <v>16</v>
      </c>
      <c r="F7030" s="27" t="s">
        <v>9</v>
      </c>
      <c r="G7030" s="94" t="s">
        <v>13675</v>
      </c>
      <c r="H7030" s="32" t="s">
        <v>13885</v>
      </c>
    </row>
    <row r="7031" spans="1:8" ht="17.25" customHeight="1">
      <c r="A7031" s="68" t="s">
        <v>16881</v>
      </c>
      <c r="B7031" s="94" t="s">
        <v>24179</v>
      </c>
      <c r="C7031" s="94" t="s">
        <v>17293</v>
      </c>
      <c r="D7031" s="32" t="s">
        <v>19986</v>
      </c>
      <c r="E7031" s="107">
        <v>40</v>
      </c>
      <c r="F7031" s="27" t="s">
        <v>9</v>
      </c>
      <c r="G7031" s="94" t="s">
        <v>13675</v>
      </c>
      <c r="H7031" s="32" t="s">
        <v>13885</v>
      </c>
    </row>
    <row r="7032" spans="1:8" ht="17.25" customHeight="1">
      <c r="A7032" s="68" t="s">
        <v>16877</v>
      </c>
      <c r="B7032" s="94" t="s">
        <v>24192</v>
      </c>
      <c r="C7032" s="94" t="s">
        <v>17294</v>
      </c>
      <c r="D7032" s="32" t="s">
        <v>9874</v>
      </c>
      <c r="E7032" s="107">
        <v>21</v>
      </c>
      <c r="F7032" s="27" t="s">
        <v>9</v>
      </c>
      <c r="G7032" s="94" t="s">
        <v>13675</v>
      </c>
      <c r="H7032" s="32" t="s">
        <v>13886</v>
      </c>
    </row>
    <row r="7033" spans="1:8" ht="17.25" customHeight="1">
      <c r="A7033" s="68" t="s">
        <v>16877</v>
      </c>
      <c r="B7033" s="94" t="s">
        <v>24192</v>
      </c>
      <c r="C7033" s="94" t="s">
        <v>17294</v>
      </c>
      <c r="D7033" s="32" t="s">
        <v>9875</v>
      </c>
      <c r="E7033" s="107">
        <v>19</v>
      </c>
      <c r="F7033" s="27" t="s">
        <v>9</v>
      </c>
      <c r="G7033" s="94" t="s">
        <v>13675</v>
      </c>
      <c r="H7033" s="32" t="s">
        <v>13886</v>
      </c>
    </row>
    <row r="7034" spans="1:8" ht="17.25" customHeight="1">
      <c r="A7034" s="68" t="s">
        <v>16877</v>
      </c>
      <c r="B7034" s="94" t="s">
        <v>24192</v>
      </c>
      <c r="C7034" s="94" t="s">
        <v>17294</v>
      </c>
      <c r="D7034" s="32" t="s">
        <v>9876</v>
      </c>
      <c r="E7034" s="107">
        <v>16</v>
      </c>
      <c r="F7034" s="27" t="s">
        <v>9</v>
      </c>
      <c r="G7034" s="94" t="s">
        <v>13675</v>
      </c>
      <c r="H7034" s="32" t="s">
        <v>13886</v>
      </c>
    </row>
    <row r="7035" spans="1:8" ht="17.25" customHeight="1">
      <c r="A7035" s="68" t="s">
        <v>16877</v>
      </c>
      <c r="B7035" s="94" t="s">
        <v>24192</v>
      </c>
      <c r="C7035" s="94" t="s">
        <v>17294</v>
      </c>
      <c r="D7035" s="32" t="s">
        <v>9877</v>
      </c>
      <c r="E7035" s="107">
        <v>15</v>
      </c>
      <c r="F7035" s="27" t="s">
        <v>9</v>
      </c>
      <c r="G7035" s="94" t="s">
        <v>13675</v>
      </c>
      <c r="H7035" s="32" t="s">
        <v>13886</v>
      </c>
    </row>
    <row r="7036" spans="1:8" ht="17.25" customHeight="1">
      <c r="A7036" s="68" t="s">
        <v>16877</v>
      </c>
      <c r="B7036" s="94" t="s">
        <v>24192</v>
      </c>
      <c r="C7036" s="94" t="s">
        <v>17294</v>
      </c>
      <c r="D7036" s="32" t="s">
        <v>9878</v>
      </c>
      <c r="E7036" s="107">
        <v>15</v>
      </c>
      <c r="F7036" s="27" t="s">
        <v>9</v>
      </c>
      <c r="G7036" s="94" t="s">
        <v>13675</v>
      </c>
      <c r="H7036" s="32" t="s">
        <v>13886</v>
      </c>
    </row>
    <row r="7037" spans="1:8" ht="17.25" customHeight="1">
      <c r="A7037" s="68" t="s">
        <v>16877</v>
      </c>
      <c r="B7037" s="94" t="s">
        <v>24192</v>
      </c>
      <c r="C7037" s="94" t="s">
        <v>17294</v>
      </c>
      <c r="D7037" s="32" t="s">
        <v>9879</v>
      </c>
      <c r="E7037" s="107">
        <v>13</v>
      </c>
      <c r="F7037" s="27" t="s">
        <v>9</v>
      </c>
      <c r="G7037" s="94" t="s">
        <v>13675</v>
      </c>
      <c r="H7037" s="32" t="s">
        <v>13886</v>
      </c>
    </row>
    <row r="7038" spans="1:8" ht="17.25" customHeight="1">
      <c r="A7038" s="68" t="s">
        <v>16877</v>
      </c>
      <c r="B7038" s="94" t="s">
        <v>24192</v>
      </c>
      <c r="C7038" s="94" t="s">
        <v>17294</v>
      </c>
      <c r="D7038" s="32" t="s">
        <v>9880</v>
      </c>
      <c r="E7038" s="107">
        <v>15</v>
      </c>
      <c r="F7038" s="27" t="s">
        <v>9</v>
      </c>
      <c r="G7038" s="94" t="s">
        <v>13675</v>
      </c>
      <c r="H7038" s="32" t="s">
        <v>13886</v>
      </c>
    </row>
    <row r="7039" spans="1:8" ht="17.25" customHeight="1">
      <c r="A7039" s="68" t="s">
        <v>16877</v>
      </c>
      <c r="B7039" s="94" t="s">
        <v>24192</v>
      </c>
      <c r="C7039" s="94" t="s">
        <v>17294</v>
      </c>
      <c r="D7039" s="32" t="s">
        <v>9881</v>
      </c>
      <c r="E7039" s="107">
        <v>15</v>
      </c>
      <c r="F7039" s="27" t="s">
        <v>9</v>
      </c>
      <c r="G7039" s="94" t="s">
        <v>13675</v>
      </c>
      <c r="H7039" s="32" t="s">
        <v>13886</v>
      </c>
    </row>
    <row r="7040" spans="1:8" ht="17.25" customHeight="1">
      <c r="A7040" s="68" t="s">
        <v>16881</v>
      </c>
      <c r="B7040" s="94" t="s">
        <v>24178</v>
      </c>
      <c r="C7040" s="94" t="s">
        <v>17295</v>
      </c>
      <c r="D7040" s="32" t="s">
        <v>19987</v>
      </c>
      <c r="E7040" s="107">
        <v>16</v>
      </c>
      <c r="F7040" s="27" t="s">
        <v>9</v>
      </c>
      <c r="G7040" s="94" t="s">
        <v>13675</v>
      </c>
      <c r="H7040" s="32" t="s">
        <v>13887</v>
      </c>
    </row>
    <row r="7041" spans="1:8" ht="17.25" customHeight="1">
      <c r="A7041" s="68" t="s">
        <v>16881</v>
      </c>
      <c r="B7041" s="94" t="s">
        <v>24178</v>
      </c>
      <c r="C7041" s="94" t="s">
        <v>17295</v>
      </c>
      <c r="D7041" s="32" t="s">
        <v>19988</v>
      </c>
      <c r="E7041" s="107">
        <v>13</v>
      </c>
      <c r="F7041" s="27" t="s">
        <v>9</v>
      </c>
      <c r="G7041" s="94" t="s">
        <v>13675</v>
      </c>
      <c r="H7041" s="32" t="s">
        <v>13887</v>
      </c>
    </row>
    <row r="7042" spans="1:8" ht="17.25" customHeight="1">
      <c r="A7042" s="68" t="s">
        <v>16881</v>
      </c>
      <c r="B7042" s="94" t="s">
        <v>24178</v>
      </c>
      <c r="C7042" s="94" t="s">
        <v>17295</v>
      </c>
      <c r="D7042" s="32" t="s">
        <v>19989</v>
      </c>
      <c r="E7042" s="107">
        <v>14</v>
      </c>
      <c r="F7042" s="27" t="s">
        <v>9</v>
      </c>
      <c r="G7042" s="94" t="s">
        <v>13675</v>
      </c>
      <c r="H7042" s="32" t="s">
        <v>13887</v>
      </c>
    </row>
    <row r="7043" spans="1:8" ht="17.25" customHeight="1">
      <c r="A7043" s="68" t="s">
        <v>16881</v>
      </c>
      <c r="B7043" s="94" t="s">
        <v>24178</v>
      </c>
      <c r="C7043" s="94" t="s">
        <v>17295</v>
      </c>
      <c r="D7043" s="32" t="s">
        <v>19990</v>
      </c>
      <c r="E7043" s="107">
        <v>13</v>
      </c>
      <c r="F7043" s="27" t="s">
        <v>9</v>
      </c>
      <c r="G7043" s="94" t="s">
        <v>13675</v>
      </c>
      <c r="H7043" s="32" t="s">
        <v>13887</v>
      </c>
    </row>
    <row r="7044" spans="1:8" ht="17.25" customHeight="1">
      <c r="A7044" s="68" t="s">
        <v>16881</v>
      </c>
      <c r="B7044" s="94" t="s">
        <v>24178</v>
      </c>
      <c r="C7044" s="94" t="s">
        <v>17295</v>
      </c>
      <c r="D7044" s="32" t="s">
        <v>19991</v>
      </c>
      <c r="E7044" s="107">
        <v>13</v>
      </c>
      <c r="F7044" s="27" t="s">
        <v>9</v>
      </c>
      <c r="G7044" s="94" t="s">
        <v>13675</v>
      </c>
      <c r="H7044" s="32" t="s">
        <v>13887</v>
      </c>
    </row>
    <row r="7045" spans="1:8" ht="17.25" customHeight="1">
      <c r="A7045" s="68" t="s">
        <v>16881</v>
      </c>
      <c r="B7045" s="94" t="s">
        <v>24178</v>
      </c>
      <c r="C7045" s="94" t="s">
        <v>17295</v>
      </c>
      <c r="D7045" s="32" t="s">
        <v>19992</v>
      </c>
      <c r="E7045" s="107">
        <v>13</v>
      </c>
      <c r="F7045" s="27" t="s">
        <v>9</v>
      </c>
      <c r="G7045" s="94" t="s">
        <v>13675</v>
      </c>
      <c r="H7045" s="32" t="s">
        <v>13887</v>
      </c>
    </row>
    <row r="7046" spans="1:8" ht="17.25" customHeight="1">
      <c r="A7046" s="68" t="s">
        <v>16881</v>
      </c>
      <c r="B7046" s="94" t="s">
        <v>24178</v>
      </c>
      <c r="C7046" s="94" t="s">
        <v>17295</v>
      </c>
      <c r="D7046" s="32" t="s">
        <v>19993</v>
      </c>
      <c r="E7046" s="107">
        <v>14</v>
      </c>
      <c r="F7046" s="27" t="s">
        <v>9</v>
      </c>
      <c r="G7046" s="94" t="s">
        <v>13675</v>
      </c>
      <c r="H7046" s="32" t="s">
        <v>13887</v>
      </c>
    </row>
    <row r="7047" spans="1:8" ht="17.25" customHeight="1">
      <c r="A7047" s="68" t="s">
        <v>16881</v>
      </c>
      <c r="B7047" s="94" t="s">
        <v>24178</v>
      </c>
      <c r="C7047" s="94" t="s">
        <v>17295</v>
      </c>
      <c r="D7047" s="32" t="s">
        <v>19994</v>
      </c>
      <c r="E7047" s="107">
        <v>15</v>
      </c>
      <c r="F7047" s="27" t="s">
        <v>9</v>
      </c>
      <c r="G7047" s="94" t="s">
        <v>13675</v>
      </c>
      <c r="H7047" s="32" t="s">
        <v>13887</v>
      </c>
    </row>
    <row r="7048" spans="1:8" ht="17.25" customHeight="1">
      <c r="A7048" s="68" t="s">
        <v>16881</v>
      </c>
      <c r="B7048" s="94" t="s">
        <v>24178</v>
      </c>
      <c r="C7048" s="94" t="s">
        <v>17295</v>
      </c>
      <c r="D7048" s="32" t="s">
        <v>19995</v>
      </c>
      <c r="E7048" s="107">
        <v>12</v>
      </c>
      <c r="F7048" s="27" t="s">
        <v>9</v>
      </c>
      <c r="G7048" s="94" t="s">
        <v>13675</v>
      </c>
      <c r="H7048" s="32" t="s">
        <v>13887</v>
      </c>
    </row>
    <row r="7049" spans="1:8" ht="17.25" customHeight="1">
      <c r="A7049" s="68" t="s">
        <v>16881</v>
      </c>
      <c r="B7049" s="94" t="s">
        <v>24178</v>
      </c>
      <c r="C7049" s="94" t="s">
        <v>17295</v>
      </c>
      <c r="D7049" s="32" t="s">
        <v>19996</v>
      </c>
      <c r="E7049" s="107">
        <v>12</v>
      </c>
      <c r="F7049" s="27" t="s">
        <v>9</v>
      </c>
      <c r="G7049" s="94" t="s">
        <v>13675</v>
      </c>
      <c r="H7049" s="32" t="s">
        <v>13887</v>
      </c>
    </row>
    <row r="7050" spans="1:8" ht="17.25" customHeight="1">
      <c r="A7050" s="68" t="s">
        <v>16881</v>
      </c>
      <c r="B7050" s="94" t="s">
        <v>24180</v>
      </c>
      <c r="C7050" s="94" t="s">
        <v>16915</v>
      </c>
      <c r="D7050" s="32" t="s">
        <v>9882</v>
      </c>
      <c r="E7050" s="107">
        <v>29</v>
      </c>
      <c r="F7050" s="27" t="s">
        <v>9</v>
      </c>
      <c r="G7050" s="94" t="s">
        <v>13675</v>
      </c>
      <c r="H7050" s="32" t="s">
        <v>13888</v>
      </c>
    </row>
    <row r="7051" spans="1:8" ht="17.25" customHeight="1">
      <c r="A7051" s="68" t="s">
        <v>16881</v>
      </c>
      <c r="B7051" s="94" t="s">
        <v>24180</v>
      </c>
      <c r="C7051" s="94" t="s">
        <v>16915</v>
      </c>
      <c r="D7051" s="32" t="s">
        <v>19997</v>
      </c>
      <c r="E7051" s="107">
        <v>28</v>
      </c>
      <c r="F7051" s="27" t="s">
        <v>9</v>
      </c>
      <c r="G7051" s="94" t="s">
        <v>13675</v>
      </c>
      <c r="H7051" s="32" t="s">
        <v>13888</v>
      </c>
    </row>
    <row r="7052" spans="1:8" ht="17.25" customHeight="1">
      <c r="A7052" s="68" t="s">
        <v>16881</v>
      </c>
      <c r="B7052" s="94" t="s">
        <v>24180</v>
      </c>
      <c r="C7052" s="94" t="s">
        <v>16915</v>
      </c>
      <c r="D7052" s="32" t="s">
        <v>19998</v>
      </c>
      <c r="E7052" s="107">
        <v>26</v>
      </c>
      <c r="F7052" s="27" t="s">
        <v>9</v>
      </c>
      <c r="G7052" s="94" t="s">
        <v>13675</v>
      </c>
      <c r="H7052" s="32" t="s">
        <v>13888</v>
      </c>
    </row>
    <row r="7053" spans="1:8" ht="17.25" customHeight="1">
      <c r="A7053" s="68" t="s">
        <v>16881</v>
      </c>
      <c r="B7053" s="94" t="s">
        <v>24180</v>
      </c>
      <c r="C7053" s="94" t="s">
        <v>16915</v>
      </c>
      <c r="D7053" s="32" t="s">
        <v>19999</v>
      </c>
      <c r="E7053" s="107">
        <v>31</v>
      </c>
      <c r="F7053" s="27" t="s">
        <v>9</v>
      </c>
      <c r="G7053" s="94" t="s">
        <v>13675</v>
      </c>
      <c r="H7053" s="32" t="s">
        <v>13888</v>
      </c>
    </row>
    <row r="7054" spans="1:8" ht="17.25" customHeight="1">
      <c r="A7054" s="68" t="s">
        <v>16881</v>
      </c>
      <c r="B7054" s="94" t="s">
        <v>24180</v>
      </c>
      <c r="C7054" s="94" t="s">
        <v>16915</v>
      </c>
      <c r="D7054" s="32" t="s">
        <v>20000</v>
      </c>
      <c r="E7054" s="107">
        <v>30</v>
      </c>
      <c r="F7054" s="27" t="s">
        <v>9</v>
      </c>
      <c r="G7054" s="94" t="s">
        <v>13675</v>
      </c>
      <c r="H7054" s="32" t="s">
        <v>13888</v>
      </c>
    </row>
    <row r="7055" spans="1:8" ht="17.25" customHeight="1">
      <c r="A7055" s="68" t="s">
        <v>16881</v>
      </c>
      <c r="B7055" s="94" t="s">
        <v>24180</v>
      </c>
      <c r="C7055" s="94" t="s">
        <v>16915</v>
      </c>
      <c r="D7055" s="32" t="s">
        <v>20001</v>
      </c>
      <c r="E7055" s="107">
        <v>30</v>
      </c>
      <c r="F7055" s="27" t="s">
        <v>9</v>
      </c>
      <c r="G7055" s="94" t="s">
        <v>13675</v>
      </c>
      <c r="H7055" s="32" t="s">
        <v>13888</v>
      </c>
    </row>
    <row r="7056" spans="1:8" ht="17.25" customHeight="1">
      <c r="A7056" s="68" t="s">
        <v>16881</v>
      </c>
      <c r="B7056" s="94" t="s">
        <v>24180</v>
      </c>
      <c r="C7056" s="94" t="s">
        <v>16915</v>
      </c>
      <c r="D7056" s="32" t="s">
        <v>9888</v>
      </c>
      <c r="E7056" s="107">
        <v>29</v>
      </c>
      <c r="F7056" s="27" t="s">
        <v>9</v>
      </c>
      <c r="G7056" s="94" t="s">
        <v>13675</v>
      </c>
      <c r="H7056" s="32" t="s">
        <v>13888</v>
      </c>
    </row>
    <row r="7057" spans="1:8" ht="17.25" customHeight="1">
      <c r="A7057" s="68" t="s">
        <v>16881</v>
      </c>
      <c r="B7057" s="94" t="s">
        <v>24180</v>
      </c>
      <c r="C7057" s="94" t="s">
        <v>16915</v>
      </c>
      <c r="D7057" s="32" t="s">
        <v>9889</v>
      </c>
      <c r="E7057" s="107">
        <v>32</v>
      </c>
      <c r="F7057" s="27" t="s">
        <v>9</v>
      </c>
      <c r="G7057" s="94" t="s">
        <v>13675</v>
      </c>
      <c r="H7057" s="32" t="s">
        <v>13888</v>
      </c>
    </row>
    <row r="7058" spans="1:8" ht="17.25" customHeight="1">
      <c r="A7058" s="68" t="s">
        <v>16881</v>
      </c>
      <c r="B7058" s="94" t="s">
        <v>24180</v>
      </c>
      <c r="C7058" s="94" t="s">
        <v>16915</v>
      </c>
      <c r="D7058" s="32" t="s">
        <v>20002</v>
      </c>
      <c r="E7058" s="107">
        <v>31</v>
      </c>
      <c r="F7058" s="27" t="s">
        <v>9</v>
      </c>
      <c r="G7058" s="94" t="s">
        <v>13675</v>
      </c>
      <c r="H7058" s="32" t="s">
        <v>13888</v>
      </c>
    </row>
    <row r="7059" spans="1:8" ht="17.25" customHeight="1">
      <c r="A7059" s="68" t="s">
        <v>16881</v>
      </c>
      <c r="B7059" s="94" t="s">
        <v>24180</v>
      </c>
      <c r="C7059" s="94" t="s">
        <v>16916</v>
      </c>
      <c r="D7059" s="32" t="s">
        <v>20003</v>
      </c>
      <c r="E7059" s="107">
        <v>28</v>
      </c>
      <c r="F7059" s="27" t="s">
        <v>9</v>
      </c>
      <c r="G7059" s="94" t="s">
        <v>13675</v>
      </c>
      <c r="H7059" s="32" t="s">
        <v>13889</v>
      </c>
    </row>
    <row r="7060" spans="1:8" ht="17.25" customHeight="1">
      <c r="A7060" s="68" t="s">
        <v>16881</v>
      </c>
      <c r="B7060" s="94" t="s">
        <v>24180</v>
      </c>
      <c r="C7060" s="94" t="s">
        <v>16916</v>
      </c>
      <c r="D7060" s="32" t="s">
        <v>9892</v>
      </c>
      <c r="E7060" s="107">
        <v>29</v>
      </c>
      <c r="F7060" s="27" t="s">
        <v>9</v>
      </c>
      <c r="G7060" s="94" t="s">
        <v>13675</v>
      </c>
      <c r="H7060" s="32" t="s">
        <v>13889</v>
      </c>
    </row>
    <row r="7061" spans="1:8" ht="17.25" customHeight="1">
      <c r="A7061" s="68" t="s">
        <v>16881</v>
      </c>
      <c r="B7061" s="94" t="s">
        <v>24180</v>
      </c>
      <c r="C7061" s="94" t="s">
        <v>16916</v>
      </c>
      <c r="D7061" s="32" t="s">
        <v>20004</v>
      </c>
      <c r="E7061" s="107">
        <v>28</v>
      </c>
      <c r="F7061" s="27" t="s">
        <v>9</v>
      </c>
      <c r="G7061" s="94" t="s">
        <v>13675</v>
      </c>
      <c r="H7061" s="32" t="s">
        <v>13889</v>
      </c>
    </row>
    <row r="7062" spans="1:8" ht="17.25" customHeight="1">
      <c r="A7062" s="68" t="s">
        <v>16881</v>
      </c>
      <c r="B7062" s="94" t="s">
        <v>24180</v>
      </c>
      <c r="C7062" s="94" t="s">
        <v>16916</v>
      </c>
      <c r="D7062" s="32" t="s">
        <v>9894</v>
      </c>
      <c r="E7062" s="107">
        <v>29</v>
      </c>
      <c r="F7062" s="27" t="s">
        <v>9</v>
      </c>
      <c r="G7062" s="94" t="s">
        <v>13675</v>
      </c>
      <c r="H7062" s="32" t="s">
        <v>13889</v>
      </c>
    </row>
    <row r="7063" spans="1:8" ht="17.25" customHeight="1">
      <c r="A7063" s="68" t="s">
        <v>16881</v>
      </c>
      <c r="B7063" s="94" t="s">
        <v>24180</v>
      </c>
      <c r="C7063" s="94" t="s">
        <v>16916</v>
      </c>
      <c r="D7063" s="32" t="s">
        <v>9895</v>
      </c>
      <c r="E7063" s="107">
        <v>33</v>
      </c>
      <c r="F7063" s="27" t="s">
        <v>9</v>
      </c>
      <c r="G7063" s="94" t="s">
        <v>13675</v>
      </c>
      <c r="H7063" s="32" t="s">
        <v>13889</v>
      </c>
    </row>
    <row r="7064" spans="1:8" ht="17.25" customHeight="1">
      <c r="A7064" s="68" t="s">
        <v>16881</v>
      </c>
      <c r="B7064" s="94" t="s">
        <v>24180</v>
      </c>
      <c r="C7064" s="94" t="s">
        <v>16916</v>
      </c>
      <c r="D7064" s="32" t="s">
        <v>9896</v>
      </c>
      <c r="E7064" s="107">
        <v>30</v>
      </c>
      <c r="F7064" s="27" t="s">
        <v>9</v>
      </c>
      <c r="G7064" s="94" t="s">
        <v>13675</v>
      </c>
      <c r="H7064" s="32" t="s">
        <v>13889</v>
      </c>
    </row>
    <row r="7065" spans="1:8" ht="17.25" customHeight="1">
      <c r="A7065" s="68" t="s">
        <v>16881</v>
      </c>
      <c r="B7065" s="94" t="s">
        <v>24180</v>
      </c>
      <c r="C7065" s="94" t="s">
        <v>16916</v>
      </c>
      <c r="D7065" s="32" t="s">
        <v>9897</v>
      </c>
      <c r="E7065" s="107">
        <v>30</v>
      </c>
      <c r="F7065" s="27" t="s">
        <v>9</v>
      </c>
      <c r="G7065" s="94" t="s">
        <v>13675</v>
      </c>
      <c r="H7065" s="32" t="s">
        <v>13889</v>
      </c>
    </row>
    <row r="7066" spans="1:8" ht="17.25" customHeight="1">
      <c r="A7066" s="68" t="s">
        <v>16881</v>
      </c>
      <c r="B7066" s="94" t="s">
        <v>24180</v>
      </c>
      <c r="C7066" s="94" t="s">
        <v>16916</v>
      </c>
      <c r="D7066" s="32" t="s">
        <v>9898</v>
      </c>
      <c r="E7066" s="107">
        <v>28</v>
      </c>
      <c r="F7066" s="27" t="s">
        <v>9</v>
      </c>
      <c r="G7066" s="94" t="s">
        <v>13675</v>
      </c>
      <c r="H7066" s="32" t="s">
        <v>13889</v>
      </c>
    </row>
    <row r="7067" spans="1:8" ht="17.25" customHeight="1">
      <c r="A7067" s="68" t="s">
        <v>16881</v>
      </c>
      <c r="B7067" s="94" t="s">
        <v>24180</v>
      </c>
      <c r="C7067" s="94" t="s">
        <v>16916</v>
      </c>
      <c r="D7067" s="32" t="s">
        <v>9899</v>
      </c>
      <c r="E7067" s="107">
        <v>29</v>
      </c>
      <c r="F7067" s="27" t="s">
        <v>9</v>
      </c>
      <c r="G7067" s="94" t="s">
        <v>13675</v>
      </c>
      <c r="H7067" s="32" t="s">
        <v>13889</v>
      </c>
    </row>
    <row r="7068" spans="1:8" ht="17.25" customHeight="1">
      <c r="A7068" s="68" t="s">
        <v>16881</v>
      </c>
      <c r="B7068" s="94" t="s">
        <v>16888</v>
      </c>
      <c r="C7068" s="94" t="s">
        <v>17296</v>
      </c>
      <c r="D7068" s="32" t="s">
        <v>9900</v>
      </c>
      <c r="E7068" s="107">
        <v>12</v>
      </c>
      <c r="F7068" s="27" t="s">
        <v>9</v>
      </c>
      <c r="G7068" s="94" t="s">
        <v>13675</v>
      </c>
      <c r="H7068" s="32" t="s">
        <v>13890</v>
      </c>
    </row>
    <row r="7069" spans="1:8" ht="17.25" customHeight="1">
      <c r="A7069" s="68" t="s">
        <v>16881</v>
      </c>
      <c r="B7069" s="94" t="s">
        <v>16888</v>
      </c>
      <c r="C7069" s="94" t="s">
        <v>17296</v>
      </c>
      <c r="D7069" s="32" t="s">
        <v>9901</v>
      </c>
      <c r="E7069" s="107">
        <v>6</v>
      </c>
      <c r="F7069" s="27" t="s">
        <v>9</v>
      </c>
      <c r="G7069" s="94" t="s">
        <v>13675</v>
      </c>
      <c r="H7069" s="32" t="s">
        <v>13890</v>
      </c>
    </row>
    <row r="7070" spans="1:8" ht="17.25" customHeight="1">
      <c r="A7070" s="68" t="s">
        <v>16881</v>
      </c>
      <c r="B7070" s="94" t="s">
        <v>16888</v>
      </c>
      <c r="C7070" s="94" t="s">
        <v>17296</v>
      </c>
      <c r="D7070" s="32" t="s">
        <v>20005</v>
      </c>
      <c r="E7070" s="107">
        <v>16</v>
      </c>
      <c r="F7070" s="27" t="s">
        <v>9</v>
      </c>
      <c r="G7070" s="94" t="s">
        <v>13675</v>
      </c>
      <c r="H7070" s="32" t="s">
        <v>13890</v>
      </c>
    </row>
    <row r="7071" spans="1:8" ht="17.25" customHeight="1">
      <c r="A7071" s="68" t="s">
        <v>16881</v>
      </c>
      <c r="B7071" s="94" t="s">
        <v>16888</v>
      </c>
      <c r="C7071" s="94" t="s">
        <v>17296</v>
      </c>
      <c r="D7071" s="32" t="s">
        <v>20006</v>
      </c>
      <c r="E7071" s="107">
        <v>26</v>
      </c>
      <c r="F7071" s="27" t="s">
        <v>9</v>
      </c>
      <c r="G7071" s="94" t="s">
        <v>13675</v>
      </c>
      <c r="H7071" s="32" t="s">
        <v>13890</v>
      </c>
    </row>
    <row r="7072" spans="1:8" ht="17.25" customHeight="1">
      <c r="A7072" s="68" t="s">
        <v>16881</v>
      </c>
      <c r="B7072" s="94" t="s">
        <v>16888</v>
      </c>
      <c r="C7072" s="94" t="s">
        <v>17296</v>
      </c>
      <c r="D7072" s="32" t="s">
        <v>9902</v>
      </c>
      <c r="E7072" s="107">
        <v>31</v>
      </c>
      <c r="F7072" s="27" t="s">
        <v>9</v>
      </c>
      <c r="G7072" s="94" t="s">
        <v>13675</v>
      </c>
      <c r="H7072" s="32" t="s">
        <v>13890</v>
      </c>
    </row>
    <row r="7073" spans="1:8" ht="17.25" customHeight="1">
      <c r="A7073" s="68" t="s">
        <v>16881</v>
      </c>
      <c r="B7073" s="94" t="s">
        <v>16888</v>
      </c>
      <c r="C7073" s="94" t="s">
        <v>17296</v>
      </c>
      <c r="D7073" s="32" t="s">
        <v>9903</v>
      </c>
      <c r="E7073" s="107">
        <v>29</v>
      </c>
      <c r="F7073" s="27" t="s">
        <v>9</v>
      </c>
      <c r="G7073" s="94" t="s">
        <v>13675</v>
      </c>
      <c r="H7073" s="32" t="s">
        <v>13890</v>
      </c>
    </row>
    <row r="7074" spans="1:8" ht="17.25" customHeight="1">
      <c r="A7074" s="68" t="s">
        <v>16881</v>
      </c>
      <c r="B7074" s="94" t="s">
        <v>16888</v>
      </c>
      <c r="C7074" s="94" t="s">
        <v>17296</v>
      </c>
      <c r="D7074" s="32" t="s">
        <v>9904</v>
      </c>
      <c r="E7074" s="107">
        <v>9</v>
      </c>
      <c r="F7074" s="27" t="s">
        <v>9</v>
      </c>
      <c r="G7074" s="94" t="s">
        <v>13675</v>
      </c>
      <c r="H7074" s="32" t="s">
        <v>13890</v>
      </c>
    </row>
    <row r="7075" spans="1:8" ht="17.25" customHeight="1">
      <c r="A7075" s="68" t="s">
        <v>16881</v>
      </c>
      <c r="B7075" s="94" t="s">
        <v>16888</v>
      </c>
      <c r="C7075" s="94" t="s">
        <v>17296</v>
      </c>
      <c r="D7075" s="32" t="s">
        <v>9905</v>
      </c>
      <c r="E7075" s="107">
        <v>18</v>
      </c>
      <c r="F7075" s="27" t="s">
        <v>9</v>
      </c>
      <c r="G7075" s="94" t="s">
        <v>13675</v>
      </c>
      <c r="H7075" s="32" t="s">
        <v>13890</v>
      </c>
    </row>
    <row r="7076" spans="1:8" ht="17.25" customHeight="1">
      <c r="A7076" s="68" t="s">
        <v>16881</v>
      </c>
      <c r="B7076" s="94" t="s">
        <v>16888</v>
      </c>
      <c r="C7076" s="94" t="s">
        <v>17296</v>
      </c>
      <c r="D7076" s="32" t="s">
        <v>9906</v>
      </c>
      <c r="E7076" s="107">
        <v>12</v>
      </c>
      <c r="F7076" s="27" t="s">
        <v>9</v>
      </c>
      <c r="G7076" s="94" t="s">
        <v>13675</v>
      </c>
      <c r="H7076" s="32" t="s">
        <v>13890</v>
      </c>
    </row>
    <row r="7077" spans="1:8" ht="17.25" customHeight="1">
      <c r="A7077" s="68" t="s">
        <v>16881</v>
      </c>
      <c r="B7077" s="94" t="s">
        <v>16888</v>
      </c>
      <c r="C7077" s="94" t="s">
        <v>17296</v>
      </c>
      <c r="D7077" s="32" t="s">
        <v>9907</v>
      </c>
      <c r="E7077" s="107">
        <v>22</v>
      </c>
      <c r="F7077" s="27" t="s">
        <v>9</v>
      </c>
      <c r="G7077" s="94" t="s">
        <v>13675</v>
      </c>
      <c r="H7077" s="32" t="s">
        <v>13890</v>
      </c>
    </row>
    <row r="7078" spans="1:8" ht="17.25" customHeight="1">
      <c r="A7078" s="68" t="s">
        <v>16881</v>
      </c>
      <c r="B7078" s="94" t="s">
        <v>16888</v>
      </c>
      <c r="C7078" s="94" t="s">
        <v>17297</v>
      </c>
      <c r="D7078" s="32" t="s">
        <v>9908</v>
      </c>
      <c r="E7078" s="107">
        <v>35</v>
      </c>
      <c r="F7078" s="27" t="s">
        <v>9</v>
      </c>
      <c r="G7078" s="94" t="s">
        <v>13675</v>
      </c>
      <c r="H7078" s="32" t="s">
        <v>13891</v>
      </c>
    </row>
    <row r="7079" spans="1:8" ht="17.25" customHeight="1">
      <c r="A7079" s="68" t="s">
        <v>16881</v>
      </c>
      <c r="B7079" s="94" t="s">
        <v>16888</v>
      </c>
      <c r="C7079" s="94" t="s">
        <v>17297</v>
      </c>
      <c r="D7079" s="32" t="s">
        <v>9909</v>
      </c>
      <c r="E7079" s="107">
        <v>15</v>
      </c>
      <c r="F7079" s="27" t="s">
        <v>9</v>
      </c>
      <c r="G7079" s="94" t="s">
        <v>13675</v>
      </c>
      <c r="H7079" s="32" t="s">
        <v>13891</v>
      </c>
    </row>
    <row r="7080" spans="1:8" ht="17.25" customHeight="1">
      <c r="A7080" s="68" t="s">
        <v>16881</v>
      </c>
      <c r="B7080" s="94" t="s">
        <v>16888</v>
      </c>
      <c r="C7080" s="94" t="s">
        <v>17297</v>
      </c>
      <c r="D7080" s="32" t="s">
        <v>9910</v>
      </c>
      <c r="E7080" s="107">
        <v>36</v>
      </c>
      <c r="F7080" s="27" t="s">
        <v>9</v>
      </c>
      <c r="G7080" s="94" t="s">
        <v>13675</v>
      </c>
      <c r="H7080" s="32" t="s">
        <v>13891</v>
      </c>
    </row>
    <row r="7081" spans="1:8" ht="17.25" customHeight="1">
      <c r="A7081" s="68" t="s">
        <v>16881</v>
      </c>
      <c r="B7081" s="94" t="s">
        <v>16888</v>
      </c>
      <c r="C7081" s="94" t="s">
        <v>17297</v>
      </c>
      <c r="D7081" s="32" t="s">
        <v>20007</v>
      </c>
      <c r="E7081" s="107">
        <v>26</v>
      </c>
      <c r="F7081" s="27" t="s">
        <v>9</v>
      </c>
      <c r="G7081" s="94" t="s">
        <v>13675</v>
      </c>
      <c r="H7081" s="32" t="s">
        <v>13891</v>
      </c>
    </row>
    <row r="7082" spans="1:8" ht="17.25" customHeight="1">
      <c r="A7082" s="68" t="s">
        <v>16881</v>
      </c>
      <c r="B7082" s="94" t="s">
        <v>16888</v>
      </c>
      <c r="C7082" s="94" t="s">
        <v>17297</v>
      </c>
      <c r="D7082" s="32" t="s">
        <v>20008</v>
      </c>
      <c r="E7082" s="107">
        <v>29</v>
      </c>
      <c r="F7082" s="27" t="s">
        <v>9</v>
      </c>
      <c r="G7082" s="94" t="s">
        <v>13675</v>
      </c>
      <c r="H7082" s="32" t="s">
        <v>13891</v>
      </c>
    </row>
    <row r="7083" spans="1:8" ht="17.25" customHeight="1">
      <c r="A7083" s="68" t="s">
        <v>16881</v>
      </c>
      <c r="B7083" s="94" t="s">
        <v>16888</v>
      </c>
      <c r="C7083" s="94" t="s">
        <v>17297</v>
      </c>
      <c r="D7083" s="32" t="s">
        <v>9911</v>
      </c>
      <c r="E7083" s="107">
        <v>17</v>
      </c>
      <c r="F7083" s="27" t="s">
        <v>9</v>
      </c>
      <c r="G7083" s="94" t="s">
        <v>13675</v>
      </c>
      <c r="H7083" s="32" t="s">
        <v>13891</v>
      </c>
    </row>
    <row r="7084" spans="1:8" ht="17.25" customHeight="1">
      <c r="A7084" s="68" t="s">
        <v>16881</v>
      </c>
      <c r="B7084" s="94" t="s">
        <v>16888</v>
      </c>
      <c r="C7084" s="94" t="s">
        <v>17297</v>
      </c>
      <c r="D7084" s="32" t="s">
        <v>20009</v>
      </c>
      <c r="E7084" s="107">
        <v>18</v>
      </c>
      <c r="F7084" s="27" t="s">
        <v>9</v>
      </c>
      <c r="G7084" s="94" t="s">
        <v>13675</v>
      </c>
      <c r="H7084" s="32" t="s">
        <v>13891</v>
      </c>
    </row>
    <row r="7085" spans="1:8" ht="17.25" customHeight="1">
      <c r="A7085" s="68" t="s">
        <v>16881</v>
      </c>
      <c r="B7085" s="94" t="s">
        <v>16888</v>
      </c>
      <c r="C7085" s="94" t="s">
        <v>17297</v>
      </c>
      <c r="D7085" s="32" t="s">
        <v>20010</v>
      </c>
      <c r="E7085" s="107">
        <v>26</v>
      </c>
      <c r="F7085" s="27" t="s">
        <v>9</v>
      </c>
      <c r="G7085" s="94" t="s">
        <v>13675</v>
      </c>
      <c r="H7085" s="32" t="s">
        <v>13891</v>
      </c>
    </row>
    <row r="7086" spans="1:8" ht="17.25" customHeight="1">
      <c r="A7086" s="68" t="s">
        <v>16881</v>
      </c>
      <c r="B7086" s="94" t="s">
        <v>16888</v>
      </c>
      <c r="C7086" s="94" t="s">
        <v>17297</v>
      </c>
      <c r="D7086" s="32" t="s">
        <v>9912</v>
      </c>
      <c r="E7086" s="107">
        <v>24</v>
      </c>
      <c r="F7086" s="27" t="s">
        <v>9</v>
      </c>
      <c r="G7086" s="94" t="s">
        <v>13675</v>
      </c>
      <c r="H7086" s="32" t="s">
        <v>13891</v>
      </c>
    </row>
    <row r="7087" spans="1:8" ht="17.25" customHeight="1">
      <c r="A7087" s="68" t="s">
        <v>16881</v>
      </c>
      <c r="B7087" s="94" t="s">
        <v>16888</v>
      </c>
      <c r="C7087" s="94" t="s">
        <v>17298</v>
      </c>
      <c r="D7087" s="32" t="s">
        <v>20011</v>
      </c>
      <c r="E7087" s="107">
        <v>20</v>
      </c>
      <c r="F7087" s="27" t="s">
        <v>9</v>
      </c>
      <c r="G7087" s="94" t="s">
        <v>13675</v>
      </c>
      <c r="H7087" s="32" t="s">
        <v>13892</v>
      </c>
    </row>
    <row r="7088" spans="1:8" ht="17.25" customHeight="1">
      <c r="A7088" s="68" t="s">
        <v>16881</v>
      </c>
      <c r="B7088" s="94" t="s">
        <v>16888</v>
      </c>
      <c r="C7088" s="94" t="s">
        <v>17298</v>
      </c>
      <c r="D7088" s="32" t="s">
        <v>9913</v>
      </c>
      <c r="E7088" s="107">
        <v>19</v>
      </c>
      <c r="F7088" s="27" t="s">
        <v>9</v>
      </c>
      <c r="G7088" s="94" t="s">
        <v>13675</v>
      </c>
      <c r="H7088" s="32" t="s">
        <v>13892</v>
      </c>
    </row>
    <row r="7089" spans="1:8" ht="17.25" customHeight="1">
      <c r="A7089" s="68" t="s">
        <v>16881</v>
      </c>
      <c r="B7089" s="94" t="s">
        <v>16888</v>
      </c>
      <c r="C7089" s="94" t="s">
        <v>17298</v>
      </c>
      <c r="D7089" s="32" t="s">
        <v>9914</v>
      </c>
      <c r="E7089" s="107">
        <v>30</v>
      </c>
      <c r="F7089" s="27" t="s">
        <v>9</v>
      </c>
      <c r="G7089" s="94" t="s">
        <v>13675</v>
      </c>
      <c r="H7089" s="32" t="s">
        <v>13892</v>
      </c>
    </row>
    <row r="7090" spans="1:8" ht="17.25" customHeight="1">
      <c r="A7090" s="68" t="s">
        <v>16881</v>
      </c>
      <c r="B7090" s="94" t="s">
        <v>16888</v>
      </c>
      <c r="C7090" s="94" t="s">
        <v>17298</v>
      </c>
      <c r="D7090" s="32" t="s">
        <v>20012</v>
      </c>
      <c r="E7090" s="107">
        <v>21</v>
      </c>
      <c r="F7090" s="27" t="s">
        <v>9</v>
      </c>
      <c r="G7090" s="94" t="s">
        <v>13675</v>
      </c>
      <c r="H7090" s="32" t="s">
        <v>13892</v>
      </c>
    </row>
    <row r="7091" spans="1:8" ht="17.25" customHeight="1">
      <c r="A7091" s="68" t="s">
        <v>16881</v>
      </c>
      <c r="B7091" s="94" t="s">
        <v>16888</v>
      </c>
      <c r="C7091" s="94" t="s">
        <v>17298</v>
      </c>
      <c r="D7091" s="32" t="s">
        <v>20013</v>
      </c>
      <c r="E7091" s="107">
        <v>25</v>
      </c>
      <c r="F7091" s="27" t="s">
        <v>9</v>
      </c>
      <c r="G7091" s="94" t="s">
        <v>13675</v>
      </c>
      <c r="H7091" s="32" t="s">
        <v>13892</v>
      </c>
    </row>
    <row r="7092" spans="1:8" ht="17.25" customHeight="1">
      <c r="A7092" s="68" t="s">
        <v>16881</v>
      </c>
      <c r="B7092" s="94" t="s">
        <v>16888</v>
      </c>
      <c r="C7092" s="94" t="s">
        <v>17298</v>
      </c>
      <c r="D7092" s="32" t="s">
        <v>20014</v>
      </c>
      <c r="E7092" s="107">
        <v>31</v>
      </c>
      <c r="F7092" s="27" t="s">
        <v>9</v>
      </c>
      <c r="G7092" s="94" t="s">
        <v>13675</v>
      </c>
      <c r="H7092" s="32" t="s">
        <v>13892</v>
      </c>
    </row>
    <row r="7093" spans="1:8" ht="17.25" customHeight="1">
      <c r="A7093" s="68" t="s">
        <v>16881</v>
      </c>
      <c r="B7093" s="94" t="s">
        <v>16888</v>
      </c>
      <c r="C7093" s="94" t="s">
        <v>17298</v>
      </c>
      <c r="D7093" s="32" t="s">
        <v>20015</v>
      </c>
      <c r="E7093" s="107">
        <v>23</v>
      </c>
      <c r="F7093" s="27" t="s">
        <v>9</v>
      </c>
      <c r="G7093" s="94" t="s">
        <v>13675</v>
      </c>
      <c r="H7093" s="32" t="s">
        <v>13892</v>
      </c>
    </row>
    <row r="7094" spans="1:8" ht="17.25" customHeight="1">
      <c r="A7094" s="68" t="s">
        <v>16881</v>
      </c>
      <c r="B7094" s="94" t="s">
        <v>16888</v>
      </c>
      <c r="C7094" s="94" t="s">
        <v>17298</v>
      </c>
      <c r="D7094" s="32" t="s">
        <v>20016</v>
      </c>
      <c r="E7094" s="107">
        <v>27</v>
      </c>
      <c r="F7094" s="27" t="s">
        <v>9</v>
      </c>
      <c r="G7094" s="94" t="s">
        <v>13675</v>
      </c>
      <c r="H7094" s="32" t="s">
        <v>13892</v>
      </c>
    </row>
    <row r="7095" spans="1:8" ht="17.25" customHeight="1">
      <c r="A7095" s="68" t="s">
        <v>16881</v>
      </c>
      <c r="B7095" s="94" t="s">
        <v>16888</v>
      </c>
      <c r="C7095" s="94" t="s">
        <v>17298</v>
      </c>
      <c r="D7095" s="32" t="s">
        <v>20017</v>
      </c>
      <c r="E7095" s="107">
        <v>24</v>
      </c>
      <c r="F7095" s="27" t="s">
        <v>9</v>
      </c>
      <c r="G7095" s="94" t="s">
        <v>13675</v>
      </c>
      <c r="H7095" s="32" t="s">
        <v>13892</v>
      </c>
    </row>
    <row r="7096" spans="1:8" ht="17.25" customHeight="1">
      <c r="A7096" s="68" t="s">
        <v>16881</v>
      </c>
      <c r="B7096" s="94" t="s">
        <v>16888</v>
      </c>
      <c r="C7096" s="94" t="s">
        <v>17299</v>
      </c>
      <c r="D7096" s="32" t="s">
        <v>20018</v>
      </c>
      <c r="E7096" s="107">
        <v>32</v>
      </c>
      <c r="F7096" s="27" t="s">
        <v>9</v>
      </c>
      <c r="G7096" s="94" t="s">
        <v>13675</v>
      </c>
      <c r="H7096" s="32" t="s">
        <v>13893</v>
      </c>
    </row>
    <row r="7097" spans="1:8" ht="17.25" customHeight="1">
      <c r="A7097" s="68" t="s">
        <v>16881</v>
      </c>
      <c r="B7097" s="94" t="s">
        <v>16888</v>
      </c>
      <c r="C7097" s="94" t="s">
        <v>17299</v>
      </c>
      <c r="D7097" s="32" t="s">
        <v>20019</v>
      </c>
      <c r="E7097" s="107">
        <v>14</v>
      </c>
      <c r="F7097" s="27" t="s">
        <v>9</v>
      </c>
      <c r="G7097" s="94" t="s">
        <v>13675</v>
      </c>
      <c r="H7097" s="32" t="s">
        <v>13893</v>
      </c>
    </row>
    <row r="7098" spans="1:8" ht="17.25" customHeight="1">
      <c r="A7098" s="68" t="s">
        <v>16881</v>
      </c>
      <c r="B7098" s="94" t="s">
        <v>16888</v>
      </c>
      <c r="C7098" s="94" t="s">
        <v>17299</v>
      </c>
      <c r="D7098" s="32" t="s">
        <v>20020</v>
      </c>
      <c r="E7098" s="107">
        <v>21</v>
      </c>
      <c r="F7098" s="27" t="s">
        <v>9</v>
      </c>
      <c r="G7098" s="94" t="s">
        <v>13675</v>
      </c>
      <c r="H7098" s="32" t="s">
        <v>13893</v>
      </c>
    </row>
    <row r="7099" spans="1:8" ht="17.25" customHeight="1">
      <c r="A7099" s="68" t="s">
        <v>16881</v>
      </c>
      <c r="B7099" s="94" t="s">
        <v>16888</v>
      </c>
      <c r="C7099" s="94" t="s">
        <v>17299</v>
      </c>
      <c r="D7099" s="32" t="s">
        <v>20021</v>
      </c>
      <c r="E7099" s="107">
        <v>10</v>
      </c>
      <c r="F7099" s="27" t="s">
        <v>9</v>
      </c>
      <c r="G7099" s="94" t="s">
        <v>13675</v>
      </c>
      <c r="H7099" s="32" t="s">
        <v>13893</v>
      </c>
    </row>
    <row r="7100" spans="1:8" ht="17.25" customHeight="1">
      <c r="A7100" s="68" t="s">
        <v>16881</v>
      </c>
      <c r="B7100" s="94" t="s">
        <v>16888</v>
      </c>
      <c r="C7100" s="94" t="s">
        <v>17299</v>
      </c>
      <c r="D7100" s="32" t="s">
        <v>9915</v>
      </c>
      <c r="E7100" s="107">
        <v>20</v>
      </c>
      <c r="F7100" s="27" t="s">
        <v>9</v>
      </c>
      <c r="G7100" s="94" t="s">
        <v>13675</v>
      </c>
      <c r="H7100" s="32" t="s">
        <v>13893</v>
      </c>
    </row>
    <row r="7101" spans="1:8" ht="17.25" customHeight="1">
      <c r="A7101" s="68" t="s">
        <v>16881</v>
      </c>
      <c r="B7101" s="94" t="s">
        <v>16888</v>
      </c>
      <c r="C7101" s="94" t="s">
        <v>17299</v>
      </c>
      <c r="D7101" s="32" t="s">
        <v>20022</v>
      </c>
      <c r="E7101" s="107">
        <v>21</v>
      </c>
      <c r="F7101" s="27" t="s">
        <v>9</v>
      </c>
      <c r="G7101" s="94" t="s">
        <v>13675</v>
      </c>
      <c r="H7101" s="32" t="s">
        <v>13893</v>
      </c>
    </row>
    <row r="7102" spans="1:8" ht="17.25" customHeight="1">
      <c r="A7102" s="68" t="s">
        <v>16881</v>
      </c>
      <c r="B7102" s="94" t="s">
        <v>16888</v>
      </c>
      <c r="C7102" s="94" t="s">
        <v>17299</v>
      </c>
      <c r="D7102" s="32" t="s">
        <v>9916</v>
      </c>
      <c r="E7102" s="107">
        <v>10</v>
      </c>
      <c r="F7102" s="27" t="s">
        <v>9</v>
      </c>
      <c r="G7102" s="94" t="s">
        <v>13675</v>
      </c>
      <c r="H7102" s="32" t="s">
        <v>13893</v>
      </c>
    </row>
    <row r="7103" spans="1:8" ht="17.25" customHeight="1">
      <c r="A7103" s="68" t="s">
        <v>16881</v>
      </c>
      <c r="B7103" s="94" t="s">
        <v>16888</v>
      </c>
      <c r="C7103" s="94" t="s">
        <v>17299</v>
      </c>
      <c r="D7103" s="32" t="s">
        <v>9917</v>
      </c>
      <c r="E7103" s="107">
        <v>14</v>
      </c>
      <c r="F7103" s="27" t="s">
        <v>9</v>
      </c>
      <c r="G7103" s="94" t="s">
        <v>13675</v>
      </c>
      <c r="H7103" s="32" t="s">
        <v>13893</v>
      </c>
    </row>
    <row r="7104" spans="1:8" ht="17.25" customHeight="1">
      <c r="A7104" s="68" t="s">
        <v>16881</v>
      </c>
      <c r="B7104" s="94" t="s">
        <v>16888</v>
      </c>
      <c r="C7104" s="94" t="s">
        <v>17299</v>
      </c>
      <c r="D7104" s="32" t="s">
        <v>9918</v>
      </c>
      <c r="E7104" s="107">
        <v>12</v>
      </c>
      <c r="F7104" s="27" t="s">
        <v>9</v>
      </c>
      <c r="G7104" s="94" t="s">
        <v>13675</v>
      </c>
      <c r="H7104" s="32" t="s">
        <v>13893</v>
      </c>
    </row>
    <row r="7105" spans="1:8" ht="17.25" customHeight="1">
      <c r="A7105" s="68" t="s">
        <v>16881</v>
      </c>
      <c r="B7105" s="94" t="s">
        <v>16888</v>
      </c>
      <c r="C7105" s="94" t="s">
        <v>17299</v>
      </c>
      <c r="D7105" s="32" t="s">
        <v>9919</v>
      </c>
      <c r="E7105" s="107">
        <v>16</v>
      </c>
      <c r="F7105" s="27" t="s">
        <v>9</v>
      </c>
      <c r="G7105" s="94" t="s">
        <v>13675</v>
      </c>
      <c r="H7105" s="32" t="s">
        <v>13893</v>
      </c>
    </row>
    <row r="7106" spans="1:8" ht="17.25" customHeight="1">
      <c r="A7106" s="68" t="s">
        <v>16881</v>
      </c>
      <c r="B7106" s="94" t="s">
        <v>16888</v>
      </c>
      <c r="C7106" s="94" t="s">
        <v>17299</v>
      </c>
      <c r="D7106" s="32" t="s">
        <v>20023</v>
      </c>
      <c r="E7106" s="107">
        <v>13</v>
      </c>
      <c r="F7106" s="27" t="s">
        <v>9</v>
      </c>
      <c r="G7106" s="94" t="s">
        <v>13675</v>
      </c>
      <c r="H7106" s="32" t="s">
        <v>13893</v>
      </c>
    </row>
    <row r="7107" spans="1:8" ht="17.25" customHeight="1">
      <c r="A7107" s="68" t="s">
        <v>16881</v>
      </c>
      <c r="B7107" s="94" t="s">
        <v>16888</v>
      </c>
      <c r="C7107" s="94" t="s">
        <v>17299</v>
      </c>
      <c r="D7107" s="32" t="s">
        <v>20024</v>
      </c>
      <c r="E7107" s="107">
        <v>13</v>
      </c>
      <c r="F7107" s="27" t="s">
        <v>9</v>
      </c>
      <c r="G7107" s="94" t="s">
        <v>13675</v>
      </c>
      <c r="H7107" s="32" t="s">
        <v>13893</v>
      </c>
    </row>
    <row r="7108" spans="1:8" ht="17.25" customHeight="1">
      <c r="A7108" s="68" t="s">
        <v>16881</v>
      </c>
      <c r="B7108" s="94" t="s">
        <v>16888</v>
      </c>
      <c r="C7108" s="94" t="s">
        <v>17299</v>
      </c>
      <c r="D7108" s="32" t="s">
        <v>20025</v>
      </c>
      <c r="E7108" s="107">
        <v>9</v>
      </c>
      <c r="F7108" s="27" t="s">
        <v>9</v>
      </c>
      <c r="G7108" s="94" t="s">
        <v>13675</v>
      </c>
      <c r="H7108" s="32" t="s">
        <v>13893</v>
      </c>
    </row>
    <row r="7109" spans="1:8" ht="17.25" customHeight="1">
      <c r="A7109" s="68" t="s">
        <v>16881</v>
      </c>
      <c r="B7109" s="94" t="s">
        <v>16888</v>
      </c>
      <c r="C7109" s="94" t="s">
        <v>17299</v>
      </c>
      <c r="D7109" s="32" t="s">
        <v>20026</v>
      </c>
      <c r="E7109" s="107">
        <v>13</v>
      </c>
      <c r="F7109" s="27" t="s">
        <v>9</v>
      </c>
      <c r="G7109" s="94" t="s">
        <v>13675</v>
      </c>
      <c r="H7109" s="32" t="s">
        <v>13893</v>
      </c>
    </row>
    <row r="7110" spans="1:8" ht="17.25" customHeight="1">
      <c r="A7110" s="68" t="s">
        <v>16881</v>
      </c>
      <c r="B7110" s="94" t="s">
        <v>24181</v>
      </c>
      <c r="C7110" s="94" t="s">
        <v>17300</v>
      </c>
      <c r="D7110" s="32" t="s">
        <v>9920</v>
      </c>
      <c r="E7110" s="107">
        <v>24</v>
      </c>
      <c r="F7110" s="27" t="s">
        <v>9</v>
      </c>
      <c r="G7110" s="94" t="s">
        <v>13675</v>
      </c>
      <c r="H7110" s="32" t="s">
        <v>13894</v>
      </c>
    </row>
    <row r="7111" spans="1:8" ht="17.25" customHeight="1">
      <c r="A7111" s="68" t="s">
        <v>16881</v>
      </c>
      <c r="B7111" s="94" t="s">
        <v>24181</v>
      </c>
      <c r="C7111" s="94" t="s">
        <v>17300</v>
      </c>
      <c r="D7111" s="32" t="s">
        <v>9921</v>
      </c>
      <c r="E7111" s="107">
        <v>28</v>
      </c>
      <c r="F7111" s="27" t="s">
        <v>9</v>
      </c>
      <c r="G7111" s="94" t="s">
        <v>13675</v>
      </c>
      <c r="H7111" s="32" t="s">
        <v>13894</v>
      </c>
    </row>
    <row r="7112" spans="1:8" ht="17.25" customHeight="1">
      <c r="A7112" s="68" t="s">
        <v>16881</v>
      </c>
      <c r="B7112" s="94" t="s">
        <v>24181</v>
      </c>
      <c r="C7112" s="94" t="s">
        <v>17300</v>
      </c>
      <c r="D7112" s="32" t="s">
        <v>9922</v>
      </c>
      <c r="E7112" s="107">
        <v>16</v>
      </c>
      <c r="F7112" s="27" t="s">
        <v>9</v>
      </c>
      <c r="G7112" s="94" t="s">
        <v>13675</v>
      </c>
      <c r="H7112" s="32" t="s">
        <v>13894</v>
      </c>
    </row>
    <row r="7113" spans="1:8" ht="17.25" customHeight="1">
      <c r="A7113" s="68" t="s">
        <v>16881</v>
      </c>
      <c r="B7113" s="94" t="s">
        <v>24181</v>
      </c>
      <c r="C7113" s="94" t="s">
        <v>17300</v>
      </c>
      <c r="D7113" s="32" t="s">
        <v>20027</v>
      </c>
      <c r="E7113" s="107">
        <v>22</v>
      </c>
      <c r="F7113" s="27" t="s">
        <v>9</v>
      </c>
      <c r="G7113" s="94" t="s">
        <v>13675</v>
      </c>
      <c r="H7113" s="32" t="s">
        <v>13894</v>
      </c>
    </row>
    <row r="7114" spans="1:8" ht="17.25" customHeight="1">
      <c r="A7114" s="68" t="s">
        <v>16881</v>
      </c>
      <c r="B7114" s="94" t="s">
        <v>24181</v>
      </c>
      <c r="C7114" s="94" t="s">
        <v>17300</v>
      </c>
      <c r="D7114" s="32" t="s">
        <v>20028</v>
      </c>
      <c r="E7114" s="107">
        <v>27</v>
      </c>
      <c r="F7114" s="27" t="s">
        <v>9</v>
      </c>
      <c r="G7114" s="94" t="s">
        <v>13675</v>
      </c>
      <c r="H7114" s="32" t="s">
        <v>13894</v>
      </c>
    </row>
    <row r="7115" spans="1:8" ht="17.25" customHeight="1">
      <c r="A7115" s="68" t="s">
        <v>16881</v>
      </c>
      <c r="B7115" s="94" t="s">
        <v>24181</v>
      </c>
      <c r="C7115" s="94" t="s">
        <v>17300</v>
      </c>
      <c r="D7115" s="32" t="s">
        <v>20029</v>
      </c>
      <c r="E7115" s="107">
        <v>17</v>
      </c>
      <c r="F7115" s="27" t="s">
        <v>9</v>
      </c>
      <c r="G7115" s="94" t="s">
        <v>13675</v>
      </c>
      <c r="H7115" s="32" t="s">
        <v>13894</v>
      </c>
    </row>
    <row r="7116" spans="1:8" ht="17.25" customHeight="1">
      <c r="A7116" s="68" t="s">
        <v>16881</v>
      </c>
      <c r="B7116" s="94" t="s">
        <v>24181</v>
      </c>
      <c r="C7116" s="94" t="s">
        <v>17300</v>
      </c>
      <c r="D7116" s="32" t="s">
        <v>9923</v>
      </c>
      <c r="E7116" s="107">
        <v>28</v>
      </c>
      <c r="F7116" s="27" t="s">
        <v>9</v>
      </c>
      <c r="G7116" s="94" t="s">
        <v>13675</v>
      </c>
      <c r="H7116" s="32" t="s">
        <v>13894</v>
      </c>
    </row>
    <row r="7117" spans="1:8" ht="17.25" customHeight="1">
      <c r="A7117" s="68" t="s">
        <v>16881</v>
      </c>
      <c r="B7117" s="94" t="s">
        <v>24181</v>
      </c>
      <c r="C7117" s="94" t="s">
        <v>17300</v>
      </c>
      <c r="D7117" s="32" t="s">
        <v>20030</v>
      </c>
      <c r="E7117" s="107">
        <v>11</v>
      </c>
      <c r="F7117" s="27" t="s">
        <v>9</v>
      </c>
      <c r="G7117" s="94" t="s">
        <v>13675</v>
      </c>
      <c r="H7117" s="32" t="s">
        <v>13894</v>
      </c>
    </row>
    <row r="7118" spans="1:8" ht="17.25" customHeight="1">
      <c r="A7118" s="68" t="s">
        <v>16881</v>
      </c>
      <c r="B7118" s="94" t="s">
        <v>24181</v>
      </c>
      <c r="C7118" s="94" t="s">
        <v>17300</v>
      </c>
      <c r="D7118" s="32" t="s">
        <v>20031</v>
      </c>
      <c r="E7118" s="107">
        <v>18</v>
      </c>
      <c r="F7118" s="27" t="s">
        <v>9</v>
      </c>
      <c r="G7118" s="94" t="s">
        <v>13675</v>
      </c>
      <c r="H7118" s="32" t="s">
        <v>13894</v>
      </c>
    </row>
    <row r="7119" spans="1:8" ht="17.25" customHeight="1">
      <c r="A7119" s="68" t="s">
        <v>16881</v>
      </c>
      <c r="B7119" s="94" t="s">
        <v>24181</v>
      </c>
      <c r="C7119" s="94" t="s">
        <v>17300</v>
      </c>
      <c r="D7119" s="32" t="s">
        <v>20032</v>
      </c>
      <c r="E7119" s="107">
        <v>19</v>
      </c>
      <c r="F7119" s="27" t="s">
        <v>9</v>
      </c>
      <c r="G7119" s="94" t="s">
        <v>13675</v>
      </c>
      <c r="H7119" s="32" t="s">
        <v>13894</v>
      </c>
    </row>
    <row r="7120" spans="1:8" ht="17.25" customHeight="1">
      <c r="A7120" s="68" t="s">
        <v>16881</v>
      </c>
      <c r="B7120" s="94" t="s">
        <v>24181</v>
      </c>
      <c r="C7120" s="94" t="s">
        <v>17300</v>
      </c>
      <c r="D7120" s="32" t="s">
        <v>20033</v>
      </c>
      <c r="E7120" s="107">
        <v>20</v>
      </c>
      <c r="F7120" s="27" t="s">
        <v>9</v>
      </c>
      <c r="G7120" s="94" t="s">
        <v>13675</v>
      </c>
      <c r="H7120" s="32" t="s">
        <v>13894</v>
      </c>
    </row>
    <row r="7121" spans="1:8" ht="17.25" customHeight="1">
      <c r="A7121" s="68" t="s">
        <v>16881</v>
      </c>
      <c r="B7121" s="94" t="s">
        <v>24181</v>
      </c>
      <c r="C7121" s="96" t="s">
        <v>17301</v>
      </c>
      <c r="D7121" s="32" t="s">
        <v>9924</v>
      </c>
      <c r="E7121" s="107">
        <v>36</v>
      </c>
      <c r="F7121" s="27" t="s">
        <v>9</v>
      </c>
      <c r="G7121" s="94" t="s">
        <v>13675</v>
      </c>
      <c r="H7121" s="32" t="s">
        <v>13895</v>
      </c>
    </row>
    <row r="7122" spans="1:8" ht="17.25" customHeight="1">
      <c r="A7122" s="68" t="s">
        <v>16881</v>
      </c>
      <c r="B7122" s="94" t="s">
        <v>24181</v>
      </c>
      <c r="C7122" s="96" t="s">
        <v>17301</v>
      </c>
      <c r="D7122" s="32" t="s">
        <v>9925</v>
      </c>
      <c r="E7122" s="107">
        <v>16</v>
      </c>
      <c r="F7122" s="27" t="s">
        <v>9</v>
      </c>
      <c r="G7122" s="94" t="s">
        <v>13675</v>
      </c>
      <c r="H7122" s="32" t="s">
        <v>13895</v>
      </c>
    </row>
    <row r="7123" spans="1:8" ht="17.25" customHeight="1">
      <c r="A7123" s="68" t="s">
        <v>16881</v>
      </c>
      <c r="B7123" s="94" t="s">
        <v>24181</v>
      </c>
      <c r="C7123" s="96" t="s">
        <v>17301</v>
      </c>
      <c r="D7123" s="32" t="s">
        <v>9926</v>
      </c>
      <c r="E7123" s="107">
        <v>24</v>
      </c>
      <c r="F7123" s="27" t="s">
        <v>9</v>
      </c>
      <c r="G7123" s="94" t="s">
        <v>13675</v>
      </c>
      <c r="H7123" s="32" t="s">
        <v>13895</v>
      </c>
    </row>
    <row r="7124" spans="1:8" ht="17.25" customHeight="1">
      <c r="A7124" s="68" t="s">
        <v>16881</v>
      </c>
      <c r="B7124" s="94" t="s">
        <v>24181</v>
      </c>
      <c r="C7124" s="96" t="s">
        <v>17301</v>
      </c>
      <c r="D7124" s="32" t="s">
        <v>9927</v>
      </c>
      <c r="E7124" s="107">
        <v>10</v>
      </c>
      <c r="F7124" s="27" t="s">
        <v>9</v>
      </c>
      <c r="G7124" s="94" t="s">
        <v>13675</v>
      </c>
      <c r="H7124" s="32" t="s">
        <v>13895</v>
      </c>
    </row>
    <row r="7125" spans="1:8" ht="17.25" customHeight="1">
      <c r="A7125" s="68" t="s">
        <v>16881</v>
      </c>
      <c r="B7125" s="94" t="s">
        <v>24181</v>
      </c>
      <c r="C7125" s="96" t="s">
        <v>17301</v>
      </c>
      <c r="D7125" s="32" t="s">
        <v>20034</v>
      </c>
      <c r="E7125" s="107">
        <v>20</v>
      </c>
      <c r="F7125" s="27" t="s">
        <v>9</v>
      </c>
      <c r="G7125" s="94" t="s">
        <v>13675</v>
      </c>
      <c r="H7125" s="32" t="s">
        <v>13895</v>
      </c>
    </row>
    <row r="7126" spans="1:8" ht="17.25" customHeight="1">
      <c r="A7126" s="68" t="s">
        <v>16881</v>
      </c>
      <c r="B7126" s="94" t="s">
        <v>24181</v>
      </c>
      <c r="C7126" s="96" t="s">
        <v>17301</v>
      </c>
      <c r="D7126" s="32" t="s">
        <v>9928</v>
      </c>
      <c r="E7126" s="107">
        <v>25</v>
      </c>
      <c r="F7126" s="27" t="s">
        <v>9</v>
      </c>
      <c r="G7126" s="94" t="s">
        <v>13675</v>
      </c>
      <c r="H7126" s="32" t="s">
        <v>13895</v>
      </c>
    </row>
    <row r="7127" spans="1:8" ht="17.25" customHeight="1">
      <c r="A7127" s="68" t="s">
        <v>16881</v>
      </c>
      <c r="B7127" s="94" t="s">
        <v>24181</v>
      </c>
      <c r="C7127" s="96" t="s">
        <v>17301</v>
      </c>
      <c r="D7127" s="32" t="s">
        <v>9929</v>
      </c>
      <c r="E7127" s="107">
        <v>10</v>
      </c>
      <c r="F7127" s="27" t="s">
        <v>9</v>
      </c>
      <c r="G7127" s="94" t="s">
        <v>13675</v>
      </c>
      <c r="H7127" s="32" t="s">
        <v>13895</v>
      </c>
    </row>
    <row r="7128" spans="1:8" ht="17.25" customHeight="1">
      <c r="A7128" s="68" t="s">
        <v>16881</v>
      </c>
      <c r="B7128" s="94" t="s">
        <v>24181</v>
      </c>
      <c r="C7128" s="96" t="s">
        <v>17301</v>
      </c>
      <c r="D7128" s="32" t="s">
        <v>9930</v>
      </c>
      <c r="E7128" s="107">
        <v>24</v>
      </c>
      <c r="F7128" s="27" t="s">
        <v>9</v>
      </c>
      <c r="G7128" s="94" t="s">
        <v>13675</v>
      </c>
      <c r="H7128" s="32" t="s">
        <v>13895</v>
      </c>
    </row>
    <row r="7129" spans="1:8" ht="17.25" customHeight="1">
      <c r="A7129" s="68" t="s">
        <v>16881</v>
      </c>
      <c r="B7129" s="94" t="s">
        <v>24181</v>
      </c>
      <c r="C7129" s="96" t="s">
        <v>17301</v>
      </c>
      <c r="D7129" s="32" t="s">
        <v>9931</v>
      </c>
      <c r="E7129" s="107">
        <v>15</v>
      </c>
      <c r="F7129" s="27" t="s">
        <v>9</v>
      </c>
      <c r="G7129" s="94" t="s">
        <v>13675</v>
      </c>
      <c r="H7129" s="32" t="s">
        <v>13895</v>
      </c>
    </row>
    <row r="7130" spans="1:8" ht="17.25" customHeight="1">
      <c r="A7130" s="68" t="s">
        <v>16881</v>
      </c>
      <c r="B7130" s="94" t="s">
        <v>24181</v>
      </c>
      <c r="C7130" s="96" t="s">
        <v>17301</v>
      </c>
      <c r="D7130" s="32" t="s">
        <v>9932</v>
      </c>
      <c r="E7130" s="107">
        <v>22</v>
      </c>
      <c r="F7130" s="27" t="s">
        <v>9</v>
      </c>
      <c r="G7130" s="94" t="s">
        <v>13675</v>
      </c>
      <c r="H7130" s="32" t="s">
        <v>13895</v>
      </c>
    </row>
    <row r="7131" spans="1:8" ht="17.25" customHeight="1">
      <c r="A7131" s="68" t="s">
        <v>16881</v>
      </c>
      <c r="B7131" s="94" t="s">
        <v>24181</v>
      </c>
      <c r="C7131" s="96" t="s">
        <v>17302</v>
      </c>
      <c r="D7131" s="32" t="s">
        <v>9933</v>
      </c>
      <c r="E7131" s="107">
        <v>27</v>
      </c>
      <c r="F7131" s="27" t="s">
        <v>9</v>
      </c>
      <c r="G7131" s="94" t="s">
        <v>13675</v>
      </c>
      <c r="H7131" s="32" t="s">
        <v>13896</v>
      </c>
    </row>
    <row r="7132" spans="1:8" ht="17.25" customHeight="1">
      <c r="A7132" s="68" t="s">
        <v>16881</v>
      </c>
      <c r="B7132" s="94" t="s">
        <v>24181</v>
      </c>
      <c r="C7132" s="96" t="s">
        <v>17302</v>
      </c>
      <c r="D7132" s="32" t="s">
        <v>9934</v>
      </c>
      <c r="E7132" s="107">
        <v>33</v>
      </c>
      <c r="F7132" s="27" t="s">
        <v>9</v>
      </c>
      <c r="G7132" s="94" t="s">
        <v>13675</v>
      </c>
      <c r="H7132" s="32" t="s">
        <v>13896</v>
      </c>
    </row>
    <row r="7133" spans="1:8" ht="17.25" customHeight="1">
      <c r="A7133" s="68" t="s">
        <v>16881</v>
      </c>
      <c r="B7133" s="94" t="s">
        <v>24181</v>
      </c>
      <c r="C7133" s="96" t="s">
        <v>17302</v>
      </c>
      <c r="D7133" s="32" t="s">
        <v>9935</v>
      </c>
      <c r="E7133" s="107">
        <v>27</v>
      </c>
      <c r="F7133" s="27" t="s">
        <v>9</v>
      </c>
      <c r="G7133" s="94" t="s">
        <v>13675</v>
      </c>
      <c r="H7133" s="32" t="s">
        <v>13896</v>
      </c>
    </row>
    <row r="7134" spans="1:8" ht="17.25" customHeight="1">
      <c r="A7134" s="68" t="s">
        <v>16881</v>
      </c>
      <c r="B7134" s="94" t="s">
        <v>24181</v>
      </c>
      <c r="C7134" s="96" t="s">
        <v>17302</v>
      </c>
      <c r="D7134" s="32" t="s">
        <v>20035</v>
      </c>
      <c r="E7134" s="107">
        <v>17</v>
      </c>
      <c r="F7134" s="27" t="s">
        <v>9</v>
      </c>
      <c r="G7134" s="94" t="s">
        <v>13675</v>
      </c>
      <c r="H7134" s="32" t="s">
        <v>13896</v>
      </c>
    </row>
    <row r="7135" spans="1:8" ht="17.25" customHeight="1">
      <c r="A7135" s="68" t="s">
        <v>16881</v>
      </c>
      <c r="B7135" s="94" t="s">
        <v>24181</v>
      </c>
      <c r="C7135" s="96" t="s">
        <v>17302</v>
      </c>
      <c r="D7135" s="32" t="s">
        <v>20036</v>
      </c>
      <c r="E7135" s="107">
        <v>14</v>
      </c>
      <c r="F7135" s="27" t="s">
        <v>9</v>
      </c>
      <c r="G7135" s="94" t="s">
        <v>13675</v>
      </c>
      <c r="H7135" s="32" t="s">
        <v>13896</v>
      </c>
    </row>
    <row r="7136" spans="1:8" ht="17.25" customHeight="1">
      <c r="A7136" s="68" t="s">
        <v>16881</v>
      </c>
      <c r="B7136" s="94" t="s">
        <v>24181</v>
      </c>
      <c r="C7136" s="96" t="s">
        <v>17302</v>
      </c>
      <c r="D7136" s="32" t="s">
        <v>9936</v>
      </c>
      <c r="E7136" s="107">
        <v>12</v>
      </c>
      <c r="F7136" s="27" t="s">
        <v>9</v>
      </c>
      <c r="G7136" s="94" t="s">
        <v>13675</v>
      </c>
      <c r="H7136" s="32" t="s">
        <v>13896</v>
      </c>
    </row>
    <row r="7137" spans="1:8" ht="17.25" customHeight="1">
      <c r="A7137" s="68" t="s">
        <v>16881</v>
      </c>
      <c r="B7137" s="94" t="s">
        <v>24181</v>
      </c>
      <c r="C7137" s="96" t="s">
        <v>17302</v>
      </c>
      <c r="D7137" s="32" t="s">
        <v>9937</v>
      </c>
      <c r="E7137" s="107">
        <v>13</v>
      </c>
      <c r="F7137" s="27" t="s">
        <v>9</v>
      </c>
      <c r="G7137" s="94" t="s">
        <v>13675</v>
      </c>
      <c r="H7137" s="32" t="s">
        <v>13896</v>
      </c>
    </row>
    <row r="7138" spans="1:8" ht="17.25" customHeight="1">
      <c r="A7138" s="68" t="s">
        <v>16881</v>
      </c>
      <c r="B7138" s="94" t="s">
        <v>24181</v>
      </c>
      <c r="C7138" s="96" t="s">
        <v>17302</v>
      </c>
      <c r="D7138" s="32" t="s">
        <v>20037</v>
      </c>
      <c r="E7138" s="107">
        <v>19</v>
      </c>
      <c r="F7138" s="27" t="s">
        <v>9</v>
      </c>
      <c r="G7138" s="94" t="s">
        <v>13675</v>
      </c>
      <c r="H7138" s="32" t="s">
        <v>13896</v>
      </c>
    </row>
    <row r="7139" spans="1:8" ht="17.25" customHeight="1">
      <c r="A7139" s="68" t="s">
        <v>16881</v>
      </c>
      <c r="B7139" s="94" t="s">
        <v>24181</v>
      </c>
      <c r="C7139" s="96" t="s">
        <v>17302</v>
      </c>
      <c r="D7139" s="32" t="s">
        <v>20038</v>
      </c>
      <c r="E7139" s="107">
        <v>15</v>
      </c>
      <c r="F7139" s="27" t="s">
        <v>9</v>
      </c>
      <c r="G7139" s="94" t="s">
        <v>13675</v>
      </c>
      <c r="H7139" s="32" t="s">
        <v>13896</v>
      </c>
    </row>
    <row r="7140" spans="1:8" ht="17.25" customHeight="1">
      <c r="A7140" s="68" t="s">
        <v>16881</v>
      </c>
      <c r="B7140" s="94" t="s">
        <v>24181</v>
      </c>
      <c r="C7140" s="96" t="s">
        <v>17302</v>
      </c>
      <c r="D7140" s="32" t="s">
        <v>20039</v>
      </c>
      <c r="E7140" s="107">
        <v>11</v>
      </c>
      <c r="F7140" s="27" t="s">
        <v>9</v>
      </c>
      <c r="G7140" s="94" t="s">
        <v>13675</v>
      </c>
      <c r="H7140" s="32" t="s">
        <v>13896</v>
      </c>
    </row>
    <row r="7141" spans="1:8" ht="17.25" customHeight="1">
      <c r="A7141" s="68" t="s">
        <v>16881</v>
      </c>
      <c r="B7141" s="94" t="s">
        <v>24181</v>
      </c>
      <c r="C7141" s="94" t="s">
        <v>17303</v>
      </c>
      <c r="D7141" s="32" t="s">
        <v>9938</v>
      </c>
      <c r="E7141" s="107">
        <v>34</v>
      </c>
      <c r="F7141" s="27" t="s">
        <v>9</v>
      </c>
      <c r="G7141" s="94" t="s">
        <v>13675</v>
      </c>
      <c r="H7141" s="112" t="s">
        <v>25945</v>
      </c>
    </row>
    <row r="7142" spans="1:8" ht="17.25" customHeight="1">
      <c r="A7142" s="68" t="s">
        <v>16881</v>
      </c>
      <c r="B7142" s="94" t="s">
        <v>24181</v>
      </c>
      <c r="C7142" s="94" t="s">
        <v>17303</v>
      </c>
      <c r="D7142" s="32" t="s">
        <v>9939</v>
      </c>
      <c r="E7142" s="107">
        <v>27</v>
      </c>
      <c r="F7142" s="27" t="s">
        <v>9</v>
      </c>
      <c r="G7142" s="94" t="s">
        <v>13675</v>
      </c>
      <c r="H7142" s="112" t="s">
        <v>25945</v>
      </c>
    </row>
    <row r="7143" spans="1:8" ht="17.25" customHeight="1">
      <c r="A7143" s="68" t="s">
        <v>16881</v>
      </c>
      <c r="B7143" s="94" t="s">
        <v>24181</v>
      </c>
      <c r="C7143" s="94" t="s">
        <v>17303</v>
      </c>
      <c r="D7143" s="32" t="s">
        <v>9940</v>
      </c>
      <c r="E7143" s="107">
        <v>55</v>
      </c>
      <c r="F7143" s="27" t="s">
        <v>9</v>
      </c>
      <c r="G7143" s="94" t="s">
        <v>13675</v>
      </c>
      <c r="H7143" s="112" t="s">
        <v>25945</v>
      </c>
    </row>
    <row r="7144" spans="1:8" ht="17.25" customHeight="1">
      <c r="A7144" s="68" t="s">
        <v>16881</v>
      </c>
      <c r="B7144" s="94" t="s">
        <v>24181</v>
      </c>
      <c r="C7144" s="94" t="s">
        <v>17303</v>
      </c>
      <c r="D7144" s="32" t="s">
        <v>9941</v>
      </c>
      <c r="E7144" s="107">
        <v>23</v>
      </c>
      <c r="F7144" s="27" t="s">
        <v>9</v>
      </c>
      <c r="G7144" s="94" t="s">
        <v>13675</v>
      </c>
      <c r="H7144" s="112" t="s">
        <v>25945</v>
      </c>
    </row>
    <row r="7145" spans="1:8" ht="17.25" customHeight="1">
      <c r="A7145" s="68" t="s">
        <v>16881</v>
      </c>
      <c r="B7145" s="94" t="s">
        <v>24181</v>
      </c>
      <c r="C7145" s="94" t="s">
        <v>17303</v>
      </c>
      <c r="D7145" s="32" t="s">
        <v>9942</v>
      </c>
      <c r="E7145" s="107">
        <v>12</v>
      </c>
      <c r="F7145" s="27" t="s">
        <v>9</v>
      </c>
      <c r="G7145" s="94" t="s">
        <v>13675</v>
      </c>
      <c r="H7145" s="112" t="s">
        <v>25945</v>
      </c>
    </row>
    <row r="7146" spans="1:8" ht="17.25" customHeight="1">
      <c r="A7146" s="68" t="s">
        <v>16881</v>
      </c>
      <c r="B7146" s="94" t="s">
        <v>24181</v>
      </c>
      <c r="C7146" s="94" t="s">
        <v>17303</v>
      </c>
      <c r="D7146" s="32" t="s">
        <v>9943</v>
      </c>
      <c r="E7146" s="107">
        <v>34</v>
      </c>
      <c r="F7146" s="27" t="s">
        <v>9</v>
      </c>
      <c r="G7146" s="94" t="s">
        <v>13675</v>
      </c>
      <c r="H7146" s="112" t="s">
        <v>25945</v>
      </c>
    </row>
    <row r="7147" spans="1:8" ht="17.25" customHeight="1">
      <c r="A7147" s="68" t="s">
        <v>16881</v>
      </c>
      <c r="B7147" s="94" t="s">
        <v>24181</v>
      </c>
      <c r="C7147" s="94" t="s">
        <v>17303</v>
      </c>
      <c r="D7147" s="32" t="s">
        <v>9944</v>
      </c>
      <c r="E7147" s="107">
        <v>14</v>
      </c>
      <c r="F7147" s="27" t="s">
        <v>9</v>
      </c>
      <c r="G7147" s="94" t="s">
        <v>13675</v>
      </c>
      <c r="H7147" s="112" t="s">
        <v>25945</v>
      </c>
    </row>
    <row r="7148" spans="1:8" ht="17.25" customHeight="1">
      <c r="A7148" s="68" t="s">
        <v>16881</v>
      </c>
      <c r="B7148" s="94" t="s">
        <v>24181</v>
      </c>
      <c r="C7148" s="94" t="s">
        <v>17303</v>
      </c>
      <c r="D7148" s="32" t="s">
        <v>9945</v>
      </c>
      <c r="E7148" s="107">
        <v>9</v>
      </c>
      <c r="F7148" s="27" t="s">
        <v>9</v>
      </c>
      <c r="G7148" s="94" t="s">
        <v>13675</v>
      </c>
      <c r="H7148" s="112" t="s">
        <v>25945</v>
      </c>
    </row>
    <row r="7149" spans="1:8" ht="17.25" customHeight="1">
      <c r="A7149" s="68" t="s">
        <v>16881</v>
      </c>
      <c r="B7149" s="94" t="s">
        <v>16888</v>
      </c>
      <c r="C7149" s="94" t="s">
        <v>17304</v>
      </c>
      <c r="D7149" s="32" t="s">
        <v>20040</v>
      </c>
      <c r="E7149" s="107">
        <v>36</v>
      </c>
      <c r="F7149" s="27" t="s">
        <v>9</v>
      </c>
      <c r="G7149" s="94" t="s">
        <v>13675</v>
      </c>
      <c r="H7149" s="32" t="s">
        <v>13897</v>
      </c>
    </row>
    <row r="7150" spans="1:8" ht="17.25" customHeight="1">
      <c r="A7150" s="68" t="s">
        <v>16881</v>
      </c>
      <c r="B7150" s="94" t="s">
        <v>16888</v>
      </c>
      <c r="C7150" s="94" t="s">
        <v>17304</v>
      </c>
      <c r="D7150" s="32" t="s">
        <v>9946</v>
      </c>
      <c r="E7150" s="107">
        <v>27</v>
      </c>
      <c r="F7150" s="27" t="s">
        <v>9</v>
      </c>
      <c r="G7150" s="94" t="s">
        <v>13675</v>
      </c>
      <c r="H7150" s="32" t="s">
        <v>13897</v>
      </c>
    </row>
    <row r="7151" spans="1:8" ht="17.25" customHeight="1">
      <c r="A7151" s="68" t="s">
        <v>16881</v>
      </c>
      <c r="B7151" s="94" t="s">
        <v>16888</v>
      </c>
      <c r="C7151" s="94" t="s">
        <v>17304</v>
      </c>
      <c r="D7151" s="32" t="s">
        <v>20041</v>
      </c>
      <c r="E7151" s="107">
        <v>30</v>
      </c>
      <c r="F7151" s="27" t="s">
        <v>9</v>
      </c>
      <c r="G7151" s="94" t="s">
        <v>13675</v>
      </c>
      <c r="H7151" s="32" t="s">
        <v>13897</v>
      </c>
    </row>
    <row r="7152" spans="1:8" ht="17.25" customHeight="1">
      <c r="A7152" s="68" t="s">
        <v>16881</v>
      </c>
      <c r="B7152" s="94" t="s">
        <v>16888</v>
      </c>
      <c r="C7152" s="94" t="s">
        <v>17304</v>
      </c>
      <c r="D7152" s="32" t="s">
        <v>20042</v>
      </c>
      <c r="E7152" s="107">
        <v>26</v>
      </c>
      <c r="F7152" s="27" t="s">
        <v>9</v>
      </c>
      <c r="G7152" s="94" t="s">
        <v>13675</v>
      </c>
      <c r="H7152" s="32" t="s">
        <v>13897</v>
      </c>
    </row>
    <row r="7153" spans="1:8" ht="17.25" customHeight="1">
      <c r="A7153" s="68" t="s">
        <v>16881</v>
      </c>
      <c r="B7153" s="94" t="s">
        <v>16888</v>
      </c>
      <c r="C7153" s="94" t="s">
        <v>17304</v>
      </c>
      <c r="D7153" s="32" t="s">
        <v>20043</v>
      </c>
      <c r="E7153" s="107">
        <v>27</v>
      </c>
      <c r="F7153" s="27" t="s">
        <v>9</v>
      </c>
      <c r="G7153" s="94" t="s">
        <v>13675</v>
      </c>
      <c r="H7153" s="32" t="s">
        <v>13897</v>
      </c>
    </row>
    <row r="7154" spans="1:8" ht="17.25" customHeight="1">
      <c r="A7154" s="68" t="s">
        <v>16881</v>
      </c>
      <c r="B7154" s="94" t="s">
        <v>16888</v>
      </c>
      <c r="C7154" s="94" t="s">
        <v>17304</v>
      </c>
      <c r="D7154" s="32" t="s">
        <v>20044</v>
      </c>
      <c r="E7154" s="107">
        <v>24</v>
      </c>
      <c r="F7154" s="27" t="s">
        <v>9</v>
      </c>
      <c r="G7154" s="94" t="s">
        <v>13675</v>
      </c>
      <c r="H7154" s="32" t="s">
        <v>13897</v>
      </c>
    </row>
    <row r="7155" spans="1:8" ht="17.25" customHeight="1">
      <c r="A7155" s="68" t="s">
        <v>16881</v>
      </c>
      <c r="B7155" s="94" t="s">
        <v>16888</v>
      </c>
      <c r="C7155" s="94" t="s">
        <v>17304</v>
      </c>
      <c r="D7155" s="32" t="s">
        <v>9947</v>
      </c>
      <c r="E7155" s="107">
        <v>29</v>
      </c>
      <c r="F7155" s="27" t="s">
        <v>9</v>
      </c>
      <c r="G7155" s="94" t="s">
        <v>13675</v>
      </c>
      <c r="H7155" s="32" t="s">
        <v>13897</v>
      </c>
    </row>
    <row r="7156" spans="1:8" ht="17.25" customHeight="1">
      <c r="A7156" s="68" t="s">
        <v>16881</v>
      </c>
      <c r="B7156" s="94" t="s">
        <v>16888</v>
      </c>
      <c r="C7156" s="94" t="s">
        <v>17304</v>
      </c>
      <c r="D7156" s="32" t="s">
        <v>9948</v>
      </c>
      <c r="E7156" s="107">
        <v>25</v>
      </c>
      <c r="F7156" s="27" t="s">
        <v>9</v>
      </c>
      <c r="G7156" s="94" t="s">
        <v>13675</v>
      </c>
      <c r="H7156" s="32" t="s">
        <v>13897</v>
      </c>
    </row>
    <row r="7157" spans="1:8" ht="17.25" customHeight="1">
      <c r="A7157" s="68" t="s">
        <v>16881</v>
      </c>
      <c r="B7157" s="94" t="s">
        <v>16888</v>
      </c>
      <c r="C7157" s="94" t="s">
        <v>17305</v>
      </c>
      <c r="D7157" s="32" t="s">
        <v>9949</v>
      </c>
      <c r="E7157" s="107">
        <v>29</v>
      </c>
      <c r="F7157" s="27" t="s">
        <v>9</v>
      </c>
      <c r="G7157" s="94" t="s">
        <v>13675</v>
      </c>
      <c r="H7157" s="32" t="s">
        <v>13898</v>
      </c>
    </row>
    <row r="7158" spans="1:8" ht="17.25" customHeight="1">
      <c r="A7158" s="68" t="s">
        <v>16881</v>
      </c>
      <c r="B7158" s="94" t="s">
        <v>16888</v>
      </c>
      <c r="C7158" s="94" t="s">
        <v>17305</v>
      </c>
      <c r="D7158" s="32" t="s">
        <v>9950</v>
      </c>
      <c r="E7158" s="107">
        <v>15</v>
      </c>
      <c r="F7158" s="27" t="s">
        <v>9</v>
      </c>
      <c r="G7158" s="94" t="s">
        <v>13675</v>
      </c>
      <c r="H7158" s="32" t="s">
        <v>13898</v>
      </c>
    </row>
    <row r="7159" spans="1:8" ht="17.25" customHeight="1">
      <c r="A7159" s="68" t="s">
        <v>16881</v>
      </c>
      <c r="B7159" s="94" t="s">
        <v>16888</v>
      </c>
      <c r="C7159" s="94" t="s">
        <v>17305</v>
      </c>
      <c r="D7159" s="32" t="s">
        <v>9951</v>
      </c>
      <c r="E7159" s="107">
        <v>9</v>
      </c>
      <c r="F7159" s="27" t="s">
        <v>9</v>
      </c>
      <c r="G7159" s="94" t="s">
        <v>13675</v>
      </c>
      <c r="H7159" s="32" t="s">
        <v>13898</v>
      </c>
    </row>
    <row r="7160" spans="1:8" ht="17.25" customHeight="1">
      <c r="A7160" s="68" t="s">
        <v>16881</v>
      </c>
      <c r="B7160" s="94" t="s">
        <v>16888</v>
      </c>
      <c r="C7160" s="94" t="s">
        <v>17305</v>
      </c>
      <c r="D7160" s="32" t="s">
        <v>9952</v>
      </c>
      <c r="E7160" s="107">
        <v>41</v>
      </c>
      <c r="F7160" s="27" t="s">
        <v>9</v>
      </c>
      <c r="G7160" s="94" t="s">
        <v>13675</v>
      </c>
      <c r="H7160" s="32" t="s">
        <v>13898</v>
      </c>
    </row>
    <row r="7161" spans="1:8" ht="17.25" customHeight="1">
      <c r="A7161" s="68" t="s">
        <v>16881</v>
      </c>
      <c r="B7161" s="94" t="s">
        <v>16888</v>
      </c>
      <c r="C7161" s="94" t="s">
        <v>17305</v>
      </c>
      <c r="D7161" s="32" t="s">
        <v>9953</v>
      </c>
      <c r="E7161" s="107">
        <v>15</v>
      </c>
      <c r="F7161" s="27" t="s">
        <v>9</v>
      </c>
      <c r="G7161" s="94" t="s">
        <v>13675</v>
      </c>
      <c r="H7161" s="32" t="s">
        <v>13898</v>
      </c>
    </row>
    <row r="7162" spans="1:8" ht="17.25" customHeight="1">
      <c r="A7162" s="68" t="s">
        <v>16881</v>
      </c>
      <c r="B7162" s="94" t="s">
        <v>16888</v>
      </c>
      <c r="C7162" s="94" t="s">
        <v>17305</v>
      </c>
      <c r="D7162" s="32" t="s">
        <v>9954</v>
      </c>
      <c r="E7162" s="107">
        <v>26</v>
      </c>
      <c r="F7162" s="27" t="s">
        <v>9</v>
      </c>
      <c r="G7162" s="94" t="s">
        <v>13675</v>
      </c>
      <c r="H7162" s="32" t="s">
        <v>13898</v>
      </c>
    </row>
    <row r="7163" spans="1:8" ht="17.25" customHeight="1">
      <c r="A7163" s="68" t="s">
        <v>16881</v>
      </c>
      <c r="B7163" s="94" t="s">
        <v>16888</v>
      </c>
      <c r="C7163" s="94" t="s">
        <v>17305</v>
      </c>
      <c r="D7163" s="32" t="s">
        <v>9955</v>
      </c>
      <c r="E7163" s="107">
        <v>19</v>
      </c>
      <c r="F7163" s="27" t="s">
        <v>9</v>
      </c>
      <c r="G7163" s="94" t="s">
        <v>13675</v>
      </c>
      <c r="H7163" s="32" t="s">
        <v>13898</v>
      </c>
    </row>
    <row r="7164" spans="1:8" ht="17.25" customHeight="1">
      <c r="A7164" s="68" t="s">
        <v>16881</v>
      </c>
      <c r="B7164" s="94" t="s">
        <v>16888</v>
      </c>
      <c r="C7164" s="94" t="s">
        <v>17305</v>
      </c>
      <c r="D7164" s="32" t="s">
        <v>9956</v>
      </c>
      <c r="E7164" s="107">
        <v>22</v>
      </c>
      <c r="F7164" s="27" t="s">
        <v>9</v>
      </c>
      <c r="G7164" s="94" t="s">
        <v>13675</v>
      </c>
      <c r="H7164" s="32" t="s">
        <v>13898</v>
      </c>
    </row>
    <row r="7165" spans="1:8" ht="17.25" customHeight="1">
      <c r="A7165" s="68" t="s">
        <v>16881</v>
      </c>
      <c r="B7165" s="94" t="s">
        <v>16888</v>
      </c>
      <c r="C7165" s="94" t="s">
        <v>17305</v>
      </c>
      <c r="D7165" s="32" t="s">
        <v>9957</v>
      </c>
      <c r="E7165" s="107">
        <v>16</v>
      </c>
      <c r="F7165" s="27" t="s">
        <v>9</v>
      </c>
      <c r="G7165" s="94" t="s">
        <v>13675</v>
      </c>
      <c r="H7165" s="32" t="s">
        <v>13898</v>
      </c>
    </row>
    <row r="7166" spans="1:8" ht="17.25" customHeight="1">
      <c r="A7166" s="68" t="s">
        <v>16881</v>
      </c>
      <c r="B7166" s="94" t="s">
        <v>16888</v>
      </c>
      <c r="C7166" s="94" t="s">
        <v>17305</v>
      </c>
      <c r="D7166" s="32" t="s">
        <v>9958</v>
      </c>
      <c r="E7166" s="107">
        <v>17</v>
      </c>
      <c r="F7166" s="27" t="s">
        <v>9</v>
      </c>
      <c r="G7166" s="94" t="s">
        <v>13675</v>
      </c>
      <c r="H7166" s="32" t="s">
        <v>13898</v>
      </c>
    </row>
    <row r="7167" spans="1:8" ht="17.25" customHeight="1">
      <c r="A7167" s="68" t="s">
        <v>16881</v>
      </c>
      <c r="B7167" s="94" t="s">
        <v>16888</v>
      </c>
      <c r="C7167" s="94" t="s">
        <v>17306</v>
      </c>
      <c r="D7167" s="32" t="s">
        <v>20045</v>
      </c>
      <c r="E7167" s="107">
        <v>22</v>
      </c>
      <c r="F7167" s="27" t="s">
        <v>9</v>
      </c>
      <c r="G7167" s="94" t="s">
        <v>13675</v>
      </c>
      <c r="H7167" s="32" t="s">
        <v>13899</v>
      </c>
    </row>
    <row r="7168" spans="1:8" ht="17.25" customHeight="1">
      <c r="A7168" s="68" t="s">
        <v>16881</v>
      </c>
      <c r="B7168" s="94" t="s">
        <v>16888</v>
      </c>
      <c r="C7168" s="94" t="s">
        <v>17306</v>
      </c>
      <c r="D7168" s="32" t="s">
        <v>20046</v>
      </c>
      <c r="E7168" s="107">
        <v>30</v>
      </c>
      <c r="F7168" s="27" t="s">
        <v>9</v>
      </c>
      <c r="G7168" s="94" t="s">
        <v>13675</v>
      </c>
      <c r="H7168" s="32" t="s">
        <v>13899</v>
      </c>
    </row>
    <row r="7169" spans="1:8" ht="17.25" customHeight="1">
      <c r="A7169" s="68" t="s">
        <v>16881</v>
      </c>
      <c r="B7169" s="94" t="s">
        <v>16888</v>
      </c>
      <c r="C7169" s="94" t="s">
        <v>17306</v>
      </c>
      <c r="D7169" s="32" t="s">
        <v>9959</v>
      </c>
      <c r="E7169" s="107">
        <v>11</v>
      </c>
      <c r="F7169" s="27" t="s">
        <v>9</v>
      </c>
      <c r="G7169" s="94" t="s">
        <v>13675</v>
      </c>
      <c r="H7169" s="32" t="s">
        <v>13899</v>
      </c>
    </row>
    <row r="7170" spans="1:8" ht="17.25" customHeight="1">
      <c r="A7170" s="68" t="s">
        <v>16881</v>
      </c>
      <c r="B7170" s="94" t="s">
        <v>16888</v>
      </c>
      <c r="C7170" s="94" t="s">
        <v>17306</v>
      </c>
      <c r="D7170" s="32" t="s">
        <v>20047</v>
      </c>
      <c r="E7170" s="107">
        <v>17</v>
      </c>
      <c r="F7170" s="27" t="s">
        <v>9</v>
      </c>
      <c r="G7170" s="94" t="s">
        <v>13675</v>
      </c>
      <c r="H7170" s="32" t="s">
        <v>13899</v>
      </c>
    </row>
    <row r="7171" spans="1:8" ht="17.25" customHeight="1">
      <c r="A7171" s="68" t="s">
        <v>16881</v>
      </c>
      <c r="B7171" s="94" t="s">
        <v>16888</v>
      </c>
      <c r="C7171" s="94" t="s">
        <v>17306</v>
      </c>
      <c r="D7171" s="32" t="s">
        <v>9960</v>
      </c>
      <c r="E7171" s="107">
        <v>9</v>
      </c>
      <c r="F7171" s="27" t="s">
        <v>9</v>
      </c>
      <c r="G7171" s="94" t="s">
        <v>13675</v>
      </c>
      <c r="H7171" s="32" t="s">
        <v>13899</v>
      </c>
    </row>
    <row r="7172" spans="1:8" ht="17.25" customHeight="1">
      <c r="A7172" s="68" t="s">
        <v>16881</v>
      </c>
      <c r="B7172" s="94" t="s">
        <v>16888</v>
      </c>
      <c r="C7172" s="94" t="s">
        <v>17306</v>
      </c>
      <c r="D7172" s="32" t="s">
        <v>9961</v>
      </c>
      <c r="E7172" s="107">
        <v>16</v>
      </c>
      <c r="F7172" s="27" t="s">
        <v>9</v>
      </c>
      <c r="G7172" s="94" t="s">
        <v>13675</v>
      </c>
      <c r="H7172" s="32" t="s">
        <v>13899</v>
      </c>
    </row>
    <row r="7173" spans="1:8" ht="17.25" customHeight="1">
      <c r="A7173" s="68" t="s">
        <v>16881</v>
      </c>
      <c r="B7173" s="94" t="s">
        <v>16888</v>
      </c>
      <c r="C7173" s="94" t="s">
        <v>17306</v>
      </c>
      <c r="D7173" s="32" t="s">
        <v>9962</v>
      </c>
      <c r="E7173" s="107">
        <v>12</v>
      </c>
      <c r="F7173" s="27" t="s">
        <v>9</v>
      </c>
      <c r="G7173" s="94" t="s">
        <v>13675</v>
      </c>
      <c r="H7173" s="32" t="s">
        <v>13899</v>
      </c>
    </row>
    <row r="7174" spans="1:8" ht="17.25" customHeight="1">
      <c r="A7174" s="68" t="s">
        <v>16881</v>
      </c>
      <c r="B7174" s="94" t="s">
        <v>16888</v>
      </c>
      <c r="C7174" s="94" t="s">
        <v>17306</v>
      </c>
      <c r="D7174" s="32" t="s">
        <v>9963</v>
      </c>
      <c r="E7174" s="107">
        <v>16</v>
      </c>
      <c r="F7174" s="27" t="s">
        <v>9</v>
      </c>
      <c r="G7174" s="94" t="s">
        <v>13675</v>
      </c>
      <c r="H7174" s="32" t="s">
        <v>13899</v>
      </c>
    </row>
    <row r="7175" spans="1:8" ht="17.25" customHeight="1">
      <c r="A7175" s="68" t="s">
        <v>16881</v>
      </c>
      <c r="B7175" s="94" t="s">
        <v>16888</v>
      </c>
      <c r="C7175" s="94" t="s">
        <v>17306</v>
      </c>
      <c r="D7175" s="32" t="s">
        <v>9964</v>
      </c>
      <c r="E7175" s="107">
        <v>7</v>
      </c>
      <c r="F7175" s="27" t="s">
        <v>9</v>
      </c>
      <c r="G7175" s="94" t="s">
        <v>13675</v>
      </c>
      <c r="H7175" s="32" t="s">
        <v>13899</v>
      </c>
    </row>
    <row r="7176" spans="1:8" ht="17.25" customHeight="1">
      <c r="A7176" s="68" t="s">
        <v>16881</v>
      </c>
      <c r="B7176" s="94" t="s">
        <v>16888</v>
      </c>
      <c r="C7176" s="94" t="s">
        <v>17306</v>
      </c>
      <c r="D7176" s="32" t="s">
        <v>9965</v>
      </c>
      <c r="E7176" s="107">
        <v>19</v>
      </c>
      <c r="F7176" s="27" t="s">
        <v>9</v>
      </c>
      <c r="G7176" s="94" t="s">
        <v>13675</v>
      </c>
      <c r="H7176" s="32" t="s">
        <v>13899</v>
      </c>
    </row>
    <row r="7177" spans="1:8" ht="17.25" customHeight="1">
      <c r="A7177" s="68" t="s">
        <v>16881</v>
      </c>
      <c r="B7177" s="94" t="s">
        <v>16888</v>
      </c>
      <c r="C7177" s="94" t="s">
        <v>17306</v>
      </c>
      <c r="D7177" s="32" t="s">
        <v>9966</v>
      </c>
      <c r="E7177" s="107">
        <v>12</v>
      </c>
      <c r="F7177" s="27" t="s">
        <v>9</v>
      </c>
      <c r="G7177" s="94" t="s">
        <v>13675</v>
      </c>
      <c r="H7177" s="32" t="s">
        <v>13899</v>
      </c>
    </row>
    <row r="7178" spans="1:8" ht="17.25" customHeight="1">
      <c r="A7178" s="68" t="s">
        <v>16881</v>
      </c>
      <c r="B7178" s="94" t="s">
        <v>16888</v>
      </c>
      <c r="C7178" s="94" t="s">
        <v>17306</v>
      </c>
      <c r="D7178" s="32" t="s">
        <v>9967</v>
      </c>
      <c r="E7178" s="107">
        <v>6</v>
      </c>
      <c r="F7178" s="27" t="s">
        <v>9</v>
      </c>
      <c r="G7178" s="94" t="s">
        <v>13675</v>
      </c>
      <c r="H7178" s="32" t="s">
        <v>13899</v>
      </c>
    </row>
    <row r="7179" spans="1:8" ht="17.25" customHeight="1">
      <c r="A7179" s="68" t="s">
        <v>16881</v>
      </c>
      <c r="B7179" s="94" t="s">
        <v>16888</v>
      </c>
      <c r="C7179" s="94" t="s">
        <v>17306</v>
      </c>
      <c r="D7179" s="32" t="s">
        <v>9968</v>
      </c>
      <c r="E7179" s="107">
        <v>8</v>
      </c>
      <c r="F7179" s="27" t="s">
        <v>9</v>
      </c>
      <c r="G7179" s="94" t="s">
        <v>13675</v>
      </c>
      <c r="H7179" s="32" t="s">
        <v>13899</v>
      </c>
    </row>
    <row r="7180" spans="1:8" ht="17.25" customHeight="1">
      <c r="A7180" s="68" t="s">
        <v>16881</v>
      </c>
      <c r="B7180" s="94" t="s">
        <v>16888</v>
      </c>
      <c r="C7180" s="94" t="s">
        <v>17306</v>
      </c>
      <c r="D7180" s="32" t="s">
        <v>20048</v>
      </c>
      <c r="E7180" s="107">
        <v>22</v>
      </c>
      <c r="F7180" s="27" t="s">
        <v>9</v>
      </c>
      <c r="G7180" s="94" t="s">
        <v>13675</v>
      </c>
      <c r="H7180" s="32" t="s">
        <v>13899</v>
      </c>
    </row>
    <row r="7181" spans="1:8" ht="17.25" customHeight="1">
      <c r="A7181" s="68" t="s">
        <v>16881</v>
      </c>
      <c r="B7181" s="94" t="s">
        <v>16888</v>
      </c>
      <c r="C7181" s="94" t="s">
        <v>17307</v>
      </c>
      <c r="D7181" s="32" t="s">
        <v>20049</v>
      </c>
      <c r="E7181" s="107">
        <v>37</v>
      </c>
      <c r="F7181" s="27" t="s">
        <v>9</v>
      </c>
      <c r="G7181" s="94" t="s">
        <v>13675</v>
      </c>
      <c r="H7181" s="32" t="s">
        <v>13900</v>
      </c>
    </row>
    <row r="7182" spans="1:8" ht="17.25" customHeight="1">
      <c r="A7182" s="68" t="s">
        <v>16881</v>
      </c>
      <c r="B7182" s="94" t="s">
        <v>16888</v>
      </c>
      <c r="C7182" s="94" t="s">
        <v>17307</v>
      </c>
      <c r="D7182" s="32" t="s">
        <v>20050</v>
      </c>
      <c r="E7182" s="107">
        <v>27</v>
      </c>
      <c r="F7182" s="27" t="s">
        <v>9</v>
      </c>
      <c r="G7182" s="94" t="s">
        <v>13675</v>
      </c>
      <c r="H7182" s="32" t="s">
        <v>13900</v>
      </c>
    </row>
    <row r="7183" spans="1:8" ht="17.25" customHeight="1">
      <c r="A7183" s="68" t="s">
        <v>16881</v>
      </c>
      <c r="B7183" s="94" t="s">
        <v>16888</v>
      </c>
      <c r="C7183" s="94" t="s">
        <v>17307</v>
      </c>
      <c r="D7183" s="32" t="s">
        <v>20051</v>
      </c>
      <c r="E7183" s="107">
        <v>28</v>
      </c>
      <c r="F7183" s="27" t="s">
        <v>9</v>
      </c>
      <c r="G7183" s="94" t="s">
        <v>13675</v>
      </c>
      <c r="H7183" s="32" t="s">
        <v>13900</v>
      </c>
    </row>
    <row r="7184" spans="1:8" ht="17.25" customHeight="1">
      <c r="A7184" s="68" t="s">
        <v>16881</v>
      </c>
      <c r="B7184" s="94" t="s">
        <v>16888</v>
      </c>
      <c r="C7184" s="94" t="s">
        <v>17307</v>
      </c>
      <c r="D7184" s="32" t="s">
        <v>20052</v>
      </c>
      <c r="E7184" s="107">
        <v>19</v>
      </c>
      <c r="F7184" s="27" t="s">
        <v>9</v>
      </c>
      <c r="G7184" s="94" t="s">
        <v>13675</v>
      </c>
      <c r="H7184" s="32" t="s">
        <v>13900</v>
      </c>
    </row>
    <row r="7185" spans="1:8" ht="17.25" customHeight="1">
      <c r="A7185" s="68" t="s">
        <v>16881</v>
      </c>
      <c r="B7185" s="94" t="s">
        <v>16888</v>
      </c>
      <c r="C7185" s="94" t="s">
        <v>17307</v>
      </c>
      <c r="D7185" s="32" t="s">
        <v>20053</v>
      </c>
      <c r="E7185" s="107">
        <v>25</v>
      </c>
      <c r="F7185" s="27" t="s">
        <v>9</v>
      </c>
      <c r="G7185" s="94" t="s">
        <v>13675</v>
      </c>
      <c r="H7185" s="32" t="s">
        <v>13900</v>
      </c>
    </row>
    <row r="7186" spans="1:8" ht="17.25" customHeight="1">
      <c r="A7186" s="68" t="s">
        <v>16881</v>
      </c>
      <c r="B7186" s="94" t="s">
        <v>16888</v>
      </c>
      <c r="C7186" s="94" t="s">
        <v>17307</v>
      </c>
      <c r="D7186" s="32" t="s">
        <v>20054</v>
      </c>
      <c r="E7186" s="107">
        <v>25</v>
      </c>
      <c r="F7186" s="27" t="s">
        <v>9</v>
      </c>
      <c r="G7186" s="94" t="s">
        <v>13675</v>
      </c>
      <c r="H7186" s="32" t="s">
        <v>13900</v>
      </c>
    </row>
    <row r="7187" spans="1:8" ht="17.25" customHeight="1">
      <c r="A7187" s="68" t="s">
        <v>16881</v>
      </c>
      <c r="B7187" s="94" t="s">
        <v>16888</v>
      </c>
      <c r="C7187" s="94" t="s">
        <v>17307</v>
      </c>
      <c r="D7187" s="32" t="s">
        <v>20055</v>
      </c>
      <c r="E7187" s="107">
        <v>27</v>
      </c>
      <c r="F7187" s="27" t="s">
        <v>9</v>
      </c>
      <c r="G7187" s="94" t="s">
        <v>13675</v>
      </c>
      <c r="H7187" s="32" t="s">
        <v>13900</v>
      </c>
    </row>
    <row r="7188" spans="1:8" ht="17.25" customHeight="1">
      <c r="A7188" s="68" t="s">
        <v>16881</v>
      </c>
      <c r="B7188" s="94" t="s">
        <v>16888</v>
      </c>
      <c r="C7188" s="94" t="s">
        <v>17307</v>
      </c>
      <c r="D7188" s="32" t="s">
        <v>20056</v>
      </c>
      <c r="E7188" s="107">
        <v>28</v>
      </c>
      <c r="F7188" s="27" t="s">
        <v>9</v>
      </c>
      <c r="G7188" s="94" t="s">
        <v>13675</v>
      </c>
      <c r="H7188" s="32" t="s">
        <v>13900</v>
      </c>
    </row>
    <row r="7189" spans="1:8" ht="17.25" customHeight="1">
      <c r="A7189" s="68" t="s">
        <v>16881</v>
      </c>
      <c r="B7189" s="94" t="s">
        <v>24181</v>
      </c>
      <c r="C7189" s="94" t="s">
        <v>17308</v>
      </c>
      <c r="D7189" s="32" t="s">
        <v>20057</v>
      </c>
      <c r="E7189" s="107">
        <v>10</v>
      </c>
      <c r="F7189" s="27" t="s">
        <v>9</v>
      </c>
      <c r="G7189" s="94" t="s">
        <v>13675</v>
      </c>
      <c r="H7189" s="32" t="s">
        <v>13901</v>
      </c>
    </row>
    <row r="7190" spans="1:8" ht="17.25" customHeight="1">
      <c r="A7190" s="68" t="s">
        <v>16881</v>
      </c>
      <c r="B7190" s="94" t="s">
        <v>24181</v>
      </c>
      <c r="C7190" s="94" t="s">
        <v>17308</v>
      </c>
      <c r="D7190" s="32" t="s">
        <v>20058</v>
      </c>
      <c r="E7190" s="107">
        <v>24</v>
      </c>
      <c r="F7190" s="27" t="s">
        <v>9</v>
      </c>
      <c r="G7190" s="94" t="s">
        <v>13675</v>
      </c>
      <c r="H7190" s="32" t="s">
        <v>13901</v>
      </c>
    </row>
    <row r="7191" spans="1:8" ht="17.25" customHeight="1">
      <c r="A7191" s="68" t="s">
        <v>16881</v>
      </c>
      <c r="B7191" s="94" t="s">
        <v>24181</v>
      </c>
      <c r="C7191" s="94" t="s">
        <v>17308</v>
      </c>
      <c r="D7191" s="32" t="s">
        <v>9969</v>
      </c>
      <c r="E7191" s="107">
        <v>27</v>
      </c>
      <c r="F7191" s="27" t="s">
        <v>9</v>
      </c>
      <c r="G7191" s="94" t="s">
        <v>13675</v>
      </c>
      <c r="H7191" s="32" t="s">
        <v>13901</v>
      </c>
    </row>
    <row r="7192" spans="1:8" ht="17.25" customHeight="1">
      <c r="A7192" s="68" t="s">
        <v>16881</v>
      </c>
      <c r="B7192" s="94" t="s">
        <v>24181</v>
      </c>
      <c r="C7192" s="94" t="s">
        <v>17308</v>
      </c>
      <c r="D7192" s="32" t="s">
        <v>20059</v>
      </c>
      <c r="E7192" s="107">
        <v>30</v>
      </c>
      <c r="F7192" s="27" t="s">
        <v>9</v>
      </c>
      <c r="G7192" s="94" t="s">
        <v>13675</v>
      </c>
      <c r="H7192" s="32" t="s">
        <v>13901</v>
      </c>
    </row>
    <row r="7193" spans="1:8" ht="17.25" customHeight="1">
      <c r="A7193" s="68" t="s">
        <v>16881</v>
      </c>
      <c r="B7193" s="94" t="s">
        <v>24181</v>
      </c>
      <c r="C7193" s="94" t="s">
        <v>17308</v>
      </c>
      <c r="D7193" s="32" t="s">
        <v>9970</v>
      </c>
      <c r="E7193" s="107">
        <v>21</v>
      </c>
      <c r="F7193" s="27" t="s">
        <v>9</v>
      </c>
      <c r="G7193" s="94" t="s">
        <v>13675</v>
      </c>
      <c r="H7193" s="32" t="s">
        <v>13901</v>
      </c>
    </row>
    <row r="7194" spans="1:8" ht="17.25" customHeight="1">
      <c r="A7194" s="68" t="s">
        <v>16881</v>
      </c>
      <c r="B7194" s="94" t="s">
        <v>24181</v>
      </c>
      <c r="C7194" s="94" t="s">
        <v>17308</v>
      </c>
      <c r="D7194" s="32" t="s">
        <v>9971</v>
      </c>
      <c r="E7194" s="107">
        <v>14</v>
      </c>
      <c r="F7194" s="27" t="s">
        <v>9</v>
      </c>
      <c r="G7194" s="94" t="s">
        <v>13675</v>
      </c>
      <c r="H7194" s="32" t="s">
        <v>13901</v>
      </c>
    </row>
    <row r="7195" spans="1:8" ht="17.25" customHeight="1">
      <c r="A7195" s="68" t="s">
        <v>16881</v>
      </c>
      <c r="B7195" s="94" t="s">
        <v>24181</v>
      </c>
      <c r="C7195" s="94" t="s">
        <v>17308</v>
      </c>
      <c r="D7195" s="32" t="s">
        <v>20060</v>
      </c>
      <c r="E7195" s="107">
        <v>13</v>
      </c>
      <c r="F7195" s="27" t="s">
        <v>9</v>
      </c>
      <c r="G7195" s="94" t="s">
        <v>13675</v>
      </c>
      <c r="H7195" s="32" t="s">
        <v>13901</v>
      </c>
    </row>
    <row r="7196" spans="1:8" ht="17.25" customHeight="1">
      <c r="A7196" s="68" t="s">
        <v>16881</v>
      </c>
      <c r="B7196" s="94" t="s">
        <v>24181</v>
      </c>
      <c r="C7196" s="94" t="s">
        <v>17308</v>
      </c>
      <c r="D7196" s="32" t="s">
        <v>20061</v>
      </c>
      <c r="E7196" s="107">
        <v>28</v>
      </c>
      <c r="F7196" s="27" t="s">
        <v>9</v>
      </c>
      <c r="G7196" s="94" t="s">
        <v>13675</v>
      </c>
      <c r="H7196" s="32" t="s">
        <v>13901</v>
      </c>
    </row>
    <row r="7197" spans="1:8" ht="17.25" customHeight="1">
      <c r="A7197" s="68" t="s">
        <v>16881</v>
      </c>
      <c r="B7197" s="94" t="s">
        <v>24181</v>
      </c>
      <c r="C7197" s="94" t="s">
        <v>17308</v>
      </c>
      <c r="D7197" s="32" t="s">
        <v>20062</v>
      </c>
      <c r="E7197" s="107">
        <v>31</v>
      </c>
      <c r="F7197" s="27" t="s">
        <v>9</v>
      </c>
      <c r="G7197" s="94" t="s">
        <v>13675</v>
      </c>
      <c r="H7197" s="32" t="s">
        <v>13901</v>
      </c>
    </row>
    <row r="7198" spans="1:8" ht="17.25" customHeight="1">
      <c r="A7198" s="68" t="s">
        <v>16881</v>
      </c>
      <c r="B7198" s="94" t="s">
        <v>24181</v>
      </c>
      <c r="C7198" s="94" t="s">
        <v>17308</v>
      </c>
      <c r="D7198" s="32" t="s">
        <v>9972</v>
      </c>
      <c r="E7198" s="107">
        <v>20</v>
      </c>
      <c r="F7198" s="27" t="s">
        <v>9</v>
      </c>
      <c r="G7198" s="94" t="s">
        <v>13675</v>
      </c>
      <c r="H7198" s="32" t="s">
        <v>13901</v>
      </c>
    </row>
    <row r="7199" spans="1:8" ht="17.25" customHeight="1">
      <c r="A7199" s="68" t="s">
        <v>16881</v>
      </c>
      <c r="B7199" s="94" t="s">
        <v>24181</v>
      </c>
      <c r="C7199" s="94" t="s">
        <v>17309</v>
      </c>
      <c r="D7199" s="32" t="s">
        <v>9973</v>
      </c>
      <c r="E7199" s="107">
        <v>27</v>
      </c>
      <c r="F7199" s="27" t="s">
        <v>9</v>
      </c>
      <c r="G7199" s="94" t="s">
        <v>13675</v>
      </c>
      <c r="H7199" s="32" t="s">
        <v>13902</v>
      </c>
    </row>
    <row r="7200" spans="1:8" ht="17.25" customHeight="1">
      <c r="A7200" s="68" t="s">
        <v>16881</v>
      </c>
      <c r="B7200" s="94" t="s">
        <v>24181</v>
      </c>
      <c r="C7200" s="94" t="s">
        <v>17309</v>
      </c>
      <c r="D7200" s="32" t="s">
        <v>9974</v>
      </c>
      <c r="E7200" s="107">
        <v>27</v>
      </c>
      <c r="F7200" s="27" t="s">
        <v>9</v>
      </c>
      <c r="G7200" s="94" t="s">
        <v>13675</v>
      </c>
      <c r="H7200" s="32" t="s">
        <v>13902</v>
      </c>
    </row>
    <row r="7201" spans="1:8" ht="17.25" customHeight="1">
      <c r="A7201" s="68" t="s">
        <v>16881</v>
      </c>
      <c r="B7201" s="94" t="s">
        <v>24181</v>
      </c>
      <c r="C7201" s="94" t="s">
        <v>17309</v>
      </c>
      <c r="D7201" s="32" t="s">
        <v>9975</v>
      </c>
      <c r="E7201" s="107">
        <v>27</v>
      </c>
      <c r="F7201" s="27" t="s">
        <v>9</v>
      </c>
      <c r="G7201" s="94" t="s">
        <v>13675</v>
      </c>
      <c r="H7201" s="32" t="s">
        <v>13902</v>
      </c>
    </row>
    <row r="7202" spans="1:8" ht="17.25" customHeight="1">
      <c r="A7202" s="68" t="s">
        <v>16881</v>
      </c>
      <c r="B7202" s="94" t="s">
        <v>24181</v>
      </c>
      <c r="C7202" s="94" t="s">
        <v>17309</v>
      </c>
      <c r="D7202" s="32" t="s">
        <v>9976</v>
      </c>
      <c r="E7202" s="107">
        <v>24</v>
      </c>
      <c r="F7202" s="27" t="s">
        <v>9</v>
      </c>
      <c r="G7202" s="94" t="s">
        <v>13675</v>
      </c>
      <c r="H7202" s="32" t="s">
        <v>13902</v>
      </c>
    </row>
    <row r="7203" spans="1:8" ht="17.25" customHeight="1">
      <c r="A7203" s="68" t="s">
        <v>16881</v>
      </c>
      <c r="B7203" s="94" t="s">
        <v>24181</v>
      </c>
      <c r="C7203" s="94" t="s">
        <v>17309</v>
      </c>
      <c r="D7203" s="32" t="s">
        <v>9977</v>
      </c>
      <c r="E7203" s="107">
        <v>27</v>
      </c>
      <c r="F7203" s="27" t="s">
        <v>9</v>
      </c>
      <c r="G7203" s="94" t="s">
        <v>13675</v>
      </c>
      <c r="H7203" s="32" t="s">
        <v>13902</v>
      </c>
    </row>
    <row r="7204" spans="1:8" ht="17.25" customHeight="1">
      <c r="A7204" s="68" t="s">
        <v>16881</v>
      </c>
      <c r="B7204" s="94" t="s">
        <v>24181</v>
      </c>
      <c r="C7204" s="94" t="s">
        <v>17309</v>
      </c>
      <c r="D7204" s="32" t="s">
        <v>20063</v>
      </c>
      <c r="E7204" s="107">
        <v>28</v>
      </c>
      <c r="F7204" s="27" t="s">
        <v>9</v>
      </c>
      <c r="G7204" s="94" t="s">
        <v>13675</v>
      </c>
      <c r="H7204" s="32" t="s">
        <v>13902</v>
      </c>
    </row>
    <row r="7205" spans="1:8" ht="17.25" customHeight="1">
      <c r="A7205" s="68" t="s">
        <v>16881</v>
      </c>
      <c r="B7205" s="94" t="s">
        <v>24181</v>
      </c>
      <c r="C7205" s="94" t="s">
        <v>17309</v>
      </c>
      <c r="D7205" s="32" t="s">
        <v>20064</v>
      </c>
      <c r="E7205" s="107">
        <v>21</v>
      </c>
      <c r="F7205" s="27" t="s">
        <v>9068</v>
      </c>
      <c r="G7205" s="94" t="s">
        <v>13675</v>
      </c>
      <c r="H7205" s="32" t="s">
        <v>13902</v>
      </c>
    </row>
    <row r="7206" spans="1:8" ht="17.25" customHeight="1">
      <c r="A7206" s="68" t="s">
        <v>16881</v>
      </c>
      <c r="B7206" s="94" t="s">
        <v>24181</v>
      </c>
      <c r="C7206" s="94" t="s">
        <v>17309</v>
      </c>
      <c r="D7206" s="32" t="s">
        <v>9978</v>
      </c>
      <c r="E7206" s="107">
        <v>26</v>
      </c>
      <c r="F7206" s="27" t="s">
        <v>9</v>
      </c>
      <c r="G7206" s="94" t="s">
        <v>13675</v>
      </c>
      <c r="H7206" s="32" t="s">
        <v>13902</v>
      </c>
    </row>
    <row r="7207" spans="1:8" ht="17.25" customHeight="1">
      <c r="A7207" s="68" t="s">
        <v>16881</v>
      </c>
      <c r="B7207" s="94" t="s">
        <v>16888</v>
      </c>
      <c r="C7207" s="94" t="s">
        <v>17310</v>
      </c>
      <c r="D7207" s="32" t="s">
        <v>9979</v>
      </c>
      <c r="E7207" s="107">
        <v>36</v>
      </c>
      <c r="F7207" s="27" t="s">
        <v>9</v>
      </c>
      <c r="G7207" s="94" t="s">
        <v>13675</v>
      </c>
      <c r="H7207" s="32" t="s">
        <v>13903</v>
      </c>
    </row>
    <row r="7208" spans="1:8" ht="17.25" customHeight="1">
      <c r="A7208" s="68" t="s">
        <v>16881</v>
      </c>
      <c r="B7208" s="94" t="s">
        <v>16888</v>
      </c>
      <c r="C7208" s="94" t="s">
        <v>17310</v>
      </c>
      <c r="D7208" s="32" t="s">
        <v>20065</v>
      </c>
      <c r="E7208" s="107">
        <v>46</v>
      </c>
      <c r="F7208" s="27" t="s">
        <v>9</v>
      </c>
      <c r="G7208" s="94" t="s">
        <v>13675</v>
      </c>
      <c r="H7208" s="32" t="s">
        <v>13903</v>
      </c>
    </row>
    <row r="7209" spans="1:8" ht="17.25" customHeight="1">
      <c r="A7209" s="68" t="s">
        <v>16881</v>
      </c>
      <c r="B7209" s="94" t="s">
        <v>16888</v>
      </c>
      <c r="C7209" s="94" t="s">
        <v>17310</v>
      </c>
      <c r="D7209" s="32" t="s">
        <v>20066</v>
      </c>
      <c r="E7209" s="107">
        <v>25</v>
      </c>
      <c r="F7209" s="27" t="s">
        <v>9</v>
      </c>
      <c r="G7209" s="94" t="s">
        <v>13675</v>
      </c>
      <c r="H7209" s="32" t="s">
        <v>13903</v>
      </c>
    </row>
    <row r="7210" spans="1:8" ht="17.25" customHeight="1">
      <c r="A7210" s="68" t="s">
        <v>16881</v>
      </c>
      <c r="B7210" s="94" t="s">
        <v>16888</v>
      </c>
      <c r="C7210" s="94" t="s">
        <v>17310</v>
      </c>
      <c r="D7210" s="32" t="s">
        <v>9980</v>
      </c>
      <c r="E7210" s="107">
        <v>26</v>
      </c>
      <c r="F7210" s="27" t="s">
        <v>9</v>
      </c>
      <c r="G7210" s="94" t="s">
        <v>13675</v>
      </c>
      <c r="H7210" s="32" t="s">
        <v>13903</v>
      </c>
    </row>
    <row r="7211" spans="1:8" ht="17.25" customHeight="1">
      <c r="A7211" s="68" t="s">
        <v>16881</v>
      </c>
      <c r="B7211" s="94" t="s">
        <v>16888</v>
      </c>
      <c r="C7211" s="94" t="s">
        <v>17310</v>
      </c>
      <c r="D7211" s="32" t="s">
        <v>9981</v>
      </c>
      <c r="E7211" s="107">
        <v>21</v>
      </c>
      <c r="F7211" s="27" t="s">
        <v>9075</v>
      </c>
      <c r="G7211" s="94" t="s">
        <v>13675</v>
      </c>
      <c r="H7211" s="32" t="s">
        <v>13903</v>
      </c>
    </row>
    <row r="7212" spans="1:8" ht="17.25" customHeight="1">
      <c r="A7212" s="68" t="s">
        <v>16881</v>
      </c>
      <c r="B7212" s="94" t="s">
        <v>16888</v>
      </c>
      <c r="C7212" s="94" t="s">
        <v>17310</v>
      </c>
      <c r="D7212" s="32" t="s">
        <v>9982</v>
      </c>
      <c r="E7212" s="107">
        <v>7</v>
      </c>
      <c r="F7212" s="27" t="s">
        <v>9</v>
      </c>
      <c r="G7212" s="94" t="s">
        <v>13675</v>
      </c>
      <c r="H7212" s="32" t="s">
        <v>13903</v>
      </c>
    </row>
    <row r="7213" spans="1:8" ht="17.25" customHeight="1">
      <c r="A7213" s="68" t="s">
        <v>16881</v>
      </c>
      <c r="B7213" s="94" t="s">
        <v>16888</v>
      </c>
      <c r="C7213" s="94" t="s">
        <v>17310</v>
      </c>
      <c r="D7213" s="32" t="s">
        <v>9983</v>
      </c>
      <c r="E7213" s="107">
        <v>16</v>
      </c>
      <c r="F7213" s="27" t="s">
        <v>9076</v>
      </c>
      <c r="G7213" s="94" t="s">
        <v>13675</v>
      </c>
      <c r="H7213" s="32" t="s">
        <v>13903</v>
      </c>
    </row>
    <row r="7214" spans="1:8" ht="17.25" customHeight="1">
      <c r="A7214" s="68" t="s">
        <v>16881</v>
      </c>
      <c r="B7214" s="94" t="s">
        <v>16888</v>
      </c>
      <c r="C7214" s="94" t="s">
        <v>17310</v>
      </c>
      <c r="D7214" s="32" t="s">
        <v>9984</v>
      </c>
      <c r="E7214" s="107">
        <v>8</v>
      </c>
      <c r="F7214" s="27" t="s">
        <v>9076</v>
      </c>
      <c r="G7214" s="94" t="s">
        <v>13675</v>
      </c>
      <c r="H7214" s="32" t="s">
        <v>13903</v>
      </c>
    </row>
    <row r="7215" spans="1:8" ht="17.25" customHeight="1">
      <c r="A7215" s="68" t="s">
        <v>16881</v>
      </c>
      <c r="B7215" s="94" t="s">
        <v>16888</v>
      </c>
      <c r="C7215" s="94" t="s">
        <v>17310</v>
      </c>
      <c r="D7215" s="32" t="s">
        <v>9985</v>
      </c>
      <c r="E7215" s="107">
        <v>5</v>
      </c>
      <c r="F7215" s="27" t="s">
        <v>9</v>
      </c>
      <c r="G7215" s="94" t="s">
        <v>13675</v>
      </c>
      <c r="H7215" s="32" t="s">
        <v>13903</v>
      </c>
    </row>
    <row r="7216" spans="1:8" ht="17.25" customHeight="1">
      <c r="A7216" s="68" t="s">
        <v>16881</v>
      </c>
      <c r="B7216" s="94" t="s">
        <v>16888</v>
      </c>
      <c r="C7216" s="94" t="s">
        <v>17310</v>
      </c>
      <c r="D7216" s="32" t="s">
        <v>9986</v>
      </c>
      <c r="E7216" s="107">
        <v>20</v>
      </c>
      <c r="F7216" s="27" t="s">
        <v>9076</v>
      </c>
      <c r="G7216" s="94" t="s">
        <v>13675</v>
      </c>
      <c r="H7216" s="32" t="s">
        <v>13903</v>
      </c>
    </row>
    <row r="7217" spans="1:8" ht="17.25" customHeight="1">
      <c r="A7217" s="68" t="s">
        <v>16881</v>
      </c>
      <c r="B7217" s="94" t="s">
        <v>24181</v>
      </c>
      <c r="C7217" s="94" t="s">
        <v>17311</v>
      </c>
      <c r="D7217" s="32" t="s">
        <v>9987</v>
      </c>
      <c r="E7217" s="107">
        <v>14</v>
      </c>
      <c r="F7217" s="27" t="s">
        <v>9</v>
      </c>
      <c r="G7217" s="94" t="s">
        <v>13675</v>
      </c>
      <c r="H7217" s="32" t="s">
        <v>13904</v>
      </c>
    </row>
    <row r="7218" spans="1:8" ht="17.25" customHeight="1">
      <c r="A7218" s="68" t="s">
        <v>16881</v>
      </c>
      <c r="B7218" s="94" t="s">
        <v>24181</v>
      </c>
      <c r="C7218" s="94" t="s">
        <v>17311</v>
      </c>
      <c r="D7218" s="32" t="s">
        <v>9988</v>
      </c>
      <c r="E7218" s="107">
        <v>34</v>
      </c>
      <c r="F7218" s="27" t="s">
        <v>9075</v>
      </c>
      <c r="G7218" s="94" t="s">
        <v>13675</v>
      </c>
      <c r="H7218" s="32" t="s">
        <v>13904</v>
      </c>
    </row>
    <row r="7219" spans="1:8" ht="17.25" customHeight="1">
      <c r="A7219" s="68" t="s">
        <v>16881</v>
      </c>
      <c r="B7219" s="94" t="s">
        <v>24181</v>
      </c>
      <c r="C7219" s="94" t="s">
        <v>17311</v>
      </c>
      <c r="D7219" s="32" t="s">
        <v>9989</v>
      </c>
      <c r="E7219" s="107">
        <v>41</v>
      </c>
      <c r="F7219" s="27" t="s">
        <v>9068</v>
      </c>
      <c r="G7219" s="94" t="s">
        <v>13675</v>
      </c>
      <c r="H7219" s="32" t="s">
        <v>13904</v>
      </c>
    </row>
    <row r="7220" spans="1:8" ht="17.25" customHeight="1">
      <c r="A7220" s="68" t="s">
        <v>16881</v>
      </c>
      <c r="B7220" s="94" t="s">
        <v>24181</v>
      </c>
      <c r="C7220" s="94" t="s">
        <v>17311</v>
      </c>
      <c r="D7220" s="32" t="s">
        <v>20067</v>
      </c>
      <c r="E7220" s="107">
        <v>17</v>
      </c>
      <c r="F7220" s="27" t="s">
        <v>9077</v>
      </c>
      <c r="G7220" s="94" t="s">
        <v>13675</v>
      </c>
      <c r="H7220" s="32" t="s">
        <v>13904</v>
      </c>
    </row>
    <row r="7221" spans="1:8" ht="17.25" customHeight="1">
      <c r="A7221" s="68" t="s">
        <v>16881</v>
      </c>
      <c r="B7221" s="94" t="s">
        <v>24181</v>
      </c>
      <c r="C7221" s="94" t="s">
        <v>17311</v>
      </c>
      <c r="D7221" s="32" t="s">
        <v>9990</v>
      </c>
      <c r="E7221" s="107">
        <v>22</v>
      </c>
      <c r="F7221" s="27" t="s">
        <v>9078</v>
      </c>
      <c r="G7221" s="94" t="s">
        <v>13675</v>
      </c>
      <c r="H7221" s="32" t="s">
        <v>13904</v>
      </c>
    </row>
    <row r="7222" spans="1:8" ht="17.25" customHeight="1">
      <c r="A7222" s="68" t="s">
        <v>16881</v>
      </c>
      <c r="B7222" s="94" t="s">
        <v>24181</v>
      </c>
      <c r="C7222" s="94" t="s">
        <v>17311</v>
      </c>
      <c r="D7222" s="32" t="s">
        <v>20068</v>
      </c>
      <c r="E7222" s="107">
        <v>27</v>
      </c>
      <c r="F7222" s="27" t="s">
        <v>9</v>
      </c>
      <c r="G7222" s="94" t="s">
        <v>13675</v>
      </c>
      <c r="H7222" s="32" t="s">
        <v>13904</v>
      </c>
    </row>
    <row r="7223" spans="1:8" ht="17.25" customHeight="1">
      <c r="A7223" s="68" t="s">
        <v>16881</v>
      </c>
      <c r="B7223" s="94" t="s">
        <v>24181</v>
      </c>
      <c r="C7223" s="94" t="s">
        <v>17311</v>
      </c>
      <c r="D7223" s="32" t="s">
        <v>20069</v>
      </c>
      <c r="E7223" s="107">
        <v>26</v>
      </c>
      <c r="F7223" s="27" t="s">
        <v>9082</v>
      </c>
      <c r="G7223" s="94" t="s">
        <v>13675</v>
      </c>
      <c r="H7223" s="32" t="s">
        <v>13904</v>
      </c>
    </row>
    <row r="7224" spans="1:8" ht="17.25" customHeight="1">
      <c r="A7224" s="68" t="s">
        <v>16881</v>
      </c>
      <c r="B7224" s="94" t="s">
        <v>24181</v>
      </c>
      <c r="C7224" s="94" t="s">
        <v>17311</v>
      </c>
      <c r="D7224" s="32" t="s">
        <v>20070</v>
      </c>
      <c r="E7224" s="107">
        <v>19</v>
      </c>
      <c r="F7224" s="27" t="s">
        <v>9</v>
      </c>
      <c r="G7224" s="94" t="s">
        <v>13675</v>
      </c>
      <c r="H7224" s="32" t="s">
        <v>13904</v>
      </c>
    </row>
    <row r="7225" spans="1:8" ht="17.25" customHeight="1">
      <c r="A7225" s="68" t="s">
        <v>16881</v>
      </c>
      <c r="B7225" s="94" t="s">
        <v>24181</v>
      </c>
      <c r="C7225" s="94" t="s">
        <v>17312</v>
      </c>
      <c r="D7225" s="32" t="s">
        <v>9991</v>
      </c>
      <c r="E7225" s="107">
        <v>31</v>
      </c>
      <c r="F7225" s="27" t="s">
        <v>9</v>
      </c>
      <c r="G7225" s="94" t="s">
        <v>13675</v>
      </c>
      <c r="H7225" s="32" t="s">
        <v>13905</v>
      </c>
    </row>
    <row r="7226" spans="1:8" ht="17.25" customHeight="1">
      <c r="A7226" s="68" t="s">
        <v>16881</v>
      </c>
      <c r="B7226" s="94" t="s">
        <v>24181</v>
      </c>
      <c r="C7226" s="94" t="s">
        <v>17312</v>
      </c>
      <c r="D7226" s="32" t="s">
        <v>9992</v>
      </c>
      <c r="E7226" s="107">
        <v>27</v>
      </c>
      <c r="F7226" s="27" t="s">
        <v>9077</v>
      </c>
      <c r="G7226" s="94" t="s">
        <v>13675</v>
      </c>
      <c r="H7226" s="32" t="s">
        <v>13905</v>
      </c>
    </row>
    <row r="7227" spans="1:8" ht="17.25" customHeight="1">
      <c r="A7227" s="68" t="s">
        <v>16881</v>
      </c>
      <c r="B7227" s="94" t="s">
        <v>24181</v>
      </c>
      <c r="C7227" s="94" t="s">
        <v>17312</v>
      </c>
      <c r="D7227" s="32" t="s">
        <v>9993</v>
      </c>
      <c r="E7227" s="107">
        <v>28</v>
      </c>
      <c r="F7227" s="27" t="s">
        <v>9</v>
      </c>
      <c r="G7227" s="94" t="s">
        <v>13675</v>
      </c>
      <c r="H7227" s="32" t="s">
        <v>13905</v>
      </c>
    </row>
    <row r="7228" spans="1:8" ht="17.25" customHeight="1">
      <c r="A7228" s="68" t="s">
        <v>16881</v>
      </c>
      <c r="B7228" s="94" t="s">
        <v>24181</v>
      </c>
      <c r="C7228" s="94" t="s">
        <v>17312</v>
      </c>
      <c r="D7228" s="32" t="s">
        <v>9994</v>
      </c>
      <c r="E7228" s="107">
        <v>29</v>
      </c>
      <c r="F7228" s="27" t="s">
        <v>9</v>
      </c>
      <c r="G7228" s="94" t="s">
        <v>13675</v>
      </c>
      <c r="H7228" s="32" t="s">
        <v>13905</v>
      </c>
    </row>
    <row r="7229" spans="1:8" ht="17.25" customHeight="1">
      <c r="A7229" s="68" t="s">
        <v>16881</v>
      </c>
      <c r="B7229" s="94" t="s">
        <v>24181</v>
      </c>
      <c r="C7229" s="94" t="s">
        <v>17312</v>
      </c>
      <c r="D7229" s="32" t="s">
        <v>20071</v>
      </c>
      <c r="E7229" s="107">
        <v>20</v>
      </c>
      <c r="F7229" s="27" t="s">
        <v>9</v>
      </c>
      <c r="G7229" s="94" t="s">
        <v>13675</v>
      </c>
      <c r="H7229" s="32" t="s">
        <v>13905</v>
      </c>
    </row>
    <row r="7230" spans="1:8" ht="17.25" customHeight="1">
      <c r="A7230" s="68" t="s">
        <v>16881</v>
      </c>
      <c r="B7230" s="94" t="s">
        <v>24181</v>
      </c>
      <c r="C7230" s="94" t="s">
        <v>17312</v>
      </c>
      <c r="D7230" s="32" t="s">
        <v>20072</v>
      </c>
      <c r="E7230" s="107">
        <v>41</v>
      </c>
      <c r="F7230" s="27" t="s">
        <v>9</v>
      </c>
      <c r="G7230" s="94" t="s">
        <v>13675</v>
      </c>
      <c r="H7230" s="32" t="s">
        <v>13905</v>
      </c>
    </row>
    <row r="7231" spans="1:8" ht="17.25" customHeight="1">
      <c r="A7231" s="68" t="s">
        <v>16881</v>
      </c>
      <c r="B7231" s="94" t="s">
        <v>24181</v>
      </c>
      <c r="C7231" s="94" t="s">
        <v>17312</v>
      </c>
      <c r="D7231" s="32" t="s">
        <v>9995</v>
      </c>
      <c r="E7231" s="107">
        <v>24</v>
      </c>
      <c r="F7231" s="27" t="s">
        <v>9078</v>
      </c>
      <c r="G7231" s="94" t="s">
        <v>13675</v>
      </c>
      <c r="H7231" s="32" t="s">
        <v>13905</v>
      </c>
    </row>
    <row r="7232" spans="1:8" ht="17.25" customHeight="1">
      <c r="A7232" s="68" t="s">
        <v>16881</v>
      </c>
      <c r="B7232" s="94" t="s">
        <v>24181</v>
      </c>
      <c r="C7232" s="94" t="s">
        <v>17312</v>
      </c>
      <c r="D7232" s="32" t="s">
        <v>9996</v>
      </c>
      <c r="E7232" s="107">
        <v>24</v>
      </c>
      <c r="F7232" s="27" t="s">
        <v>9088</v>
      </c>
      <c r="G7232" s="94" t="s">
        <v>13675</v>
      </c>
      <c r="H7232" s="32" t="s">
        <v>13905</v>
      </c>
    </row>
    <row r="7233" spans="1:8" ht="17.25" customHeight="1">
      <c r="A7233" s="68" t="s">
        <v>16881</v>
      </c>
      <c r="B7233" s="94" t="s">
        <v>16888</v>
      </c>
      <c r="C7233" s="94" t="s">
        <v>17313</v>
      </c>
      <c r="D7233" s="32" t="s">
        <v>20073</v>
      </c>
      <c r="E7233" s="107">
        <v>25</v>
      </c>
      <c r="F7233" s="27" t="s">
        <v>9089</v>
      </c>
      <c r="G7233" s="94" t="s">
        <v>13675</v>
      </c>
      <c r="H7233" s="32" t="s">
        <v>13906</v>
      </c>
    </row>
    <row r="7234" spans="1:8" ht="17.25" customHeight="1">
      <c r="A7234" s="68" t="s">
        <v>16881</v>
      </c>
      <c r="B7234" s="94" t="s">
        <v>16888</v>
      </c>
      <c r="C7234" s="94" t="s">
        <v>17313</v>
      </c>
      <c r="D7234" s="32" t="s">
        <v>20074</v>
      </c>
      <c r="E7234" s="107">
        <v>25</v>
      </c>
      <c r="F7234" s="27" t="s">
        <v>9</v>
      </c>
      <c r="G7234" s="94" t="s">
        <v>13675</v>
      </c>
      <c r="H7234" s="32" t="s">
        <v>13906</v>
      </c>
    </row>
    <row r="7235" spans="1:8" ht="17.25" customHeight="1">
      <c r="A7235" s="68" t="s">
        <v>16881</v>
      </c>
      <c r="B7235" s="94" t="s">
        <v>16888</v>
      </c>
      <c r="C7235" s="94" t="s">
        <v>17313</v>
      </c>
      <c r="D7235" s="32" t="s">
        <v>20075</v>
      </c>
      <c r="E7235" s="107">
        <v>30</v>
      </c>
      <c r="F7235" s="27" t="s">
        <v>9090</v>
      </c>
      <c r="G7235" s="94" t="s">
        <v>13675</v>
      </c>
      <c r="H7235" s="32" t="s">
        <v>13906</v>
      </c>
    </row>
    <row r="7236" spans="1:8" ht="17.25" customHeight="1">
      <c r="A7236" s="68" t="s">
        <v>16881</v>
      </c>
      <c r="B7236" s="94" t="s">
        <v>16888</v>
      </c>
      <c r="C7236" s="94" t="s">
        <v>17313</v>
      </c>
      <c r="D7236" s="32" t="s">
        <v>20076</v>
      </c>
      <c r="E7236" s="107">
        <v>23</v>
      </c>
      <c r="F7236" s="27" t="s">
        <v>9</v>
      </c>
      <c r="G7236" s="94" t="s">
        <v>13675</v>
      </c>
      <c r="H7236" s="32" t="s">
        <v>13906</v>
      </c>
    </row>
    <row r="7237" spans="1:8" ht="17.25" customHeight="1">
      <c r="A7237" s="68" t="s">
        <v>16881</v>
      </c>
      <c r="B7237" s="94" t="s">
        <v>16888</v>
      </c>
      <c r="C7237" s="94" t="s">
        <v>17313</v>
      </c>
      <c r="D7237" s="32" t="s">
        <v>9997</v>
      </c>
      <c r="E7237" s="107">
        <v>27</v>
      </c>
      <c r="F7237" s="27" t="s">
        <v>9077</v>
      </c>
      <c r="G7237" s="94" t="s">
        <v>13675</v>
      </c>
      <c r="H7237" s="32" t="s">
        <v>13906</v>
      </c>
    </row>
    <row r="7238" spans="1:8" ht="17.25" customHeight="1">
      <c r="A7238" s="68" t="s">
        <v>16881</v>
      </c>
      <c r="B7238" s="94" t="s">
        <v>16888</v>
      </c>
      <c r="C7238" s="94" t="s">
        <v>17313</v>
      </c>
      <c r="D7238" s="32" t="s">
        <v>9998</v>
      </c>
      <c r="E7238" s="107">
        <v>27</v>
      </c>
      <c r="F7238" s="27" t="s">
        <v>9</v>
      </c>
      <c r="G7238" s="94" t="s">
        <v>13675</v>
      </c>
      <c r="H7238" s="32" t="s">
        <v>13906</v>
      </c>
    </row>
    <row r="7239" spans="1:8" ht="17.25" customHeight="1">
      <c r="A7239" s="68" t="s">
        <v>16881</v>
      </c>
      <c r="B7239" s="94" t="s">
        <v>16888</v>
      </c>
      <c r="C7239" s="94" t="s">
        <v>17313</v>
      </c>
      <c r="D7239" s="32" t="s">
        <v>20077</v>
      </c>
      <c r="E7239" s="107">
        <v>27</v>
      </c>
      <c r="F7239" s="27" t="s">
        <v>9</v>
      </c>
      <c r="G7239" s="94" t="s">
        <v>13675</v>
      </c>
      <c r="H7239" s="32" t="s">
        <v>13906</v>
      </c>
    </row>
    <row r="7240" spans="1:8" ht="17.25" customHeight="1">
      <c r="A7240" s="68" t="s">
        <v>16881</v>
      </c>
      <c r="B7240" s="94" t="s">
        <v>16888</v>
      </c>
      <c r="C7240" s="94" t="s">
        <v>17313</v>
      </c>
      <c r="D7240" s="32" t="s">
        <v>20078</v>
      </c>
      <c r="E7240" s="107">
        <v>22</v>
      </c>
      <c r="F7240" s="27" t="s">
        <v>9</v>
      </c>
      <c r="G7240" s="94" t="s">
        <v>13675</v>
      </c>
      <c r="H7240" s="32" t="s">
        <v>13906</v>
      </c>
    </row>
    <row r="7241" spans="1:8" ht="17.25" customHeight="1">
      <c r="A7241" s="68" t="s">
        <v>16881</v>
      </c>
      <c r="B7241" s="94" t="s">
        <v>24181</v>
      </c>
      <c r="C7241" s="94" t="s">
        <v>17314</v>
      </c>
      <c r="D7241" s="32" t="s">
        <v>9999</v>
      </c>
      <c r="E7241" s="107">
        <v>31</v>
      </c>
      <c r="F7241" s="27" t="s">
        <v>9</v>
      </c>
      <c r="G7241" s="94" t="s">
        <v>13675</v>
      </c>
      <c r="H7241" s="32" t="s">
        <v>13907</v>
      </c>
    </row>
    <row r="7242" spans="1:8" ht="17.25" customHeight="1">
      <c r="A7242" s="68" t="s">
        <v>16881</v>
      </c>
      <c r="B7242" s="94" t="s">
        <v>24181</v>
      </c>
      <c r="C7242" s="94" t="s">
        <v>17314</v>
      </c>
      <c r="D7242" s="32" t="s">
        <v>20079</v>
      </c>
      <c r="E7242" s="107">
        <v>27</v>
      </c>
      <c r="F7242" s="27" t="s">
        <v>9</v>
      </c>
      <c r="G7242" s="94" t="s">
        <v>13675</v>
      </c>
      <c r="H7242" s="32" t="s">
        <v>13907</v>
      </c>
    </row>
    <row r="7243" spans="1:8" ht="17.25" customHeight="1">
      <c r="A7243" s="68" t="s">
        <v>16881</v>
      </c>
      <c r="B7243" s="94" t="s">
        <v>24181</v>
      </c>
      <c r="C7243" s="94" t="s">
        <v>17314</v>
      </c>
      <c r="D7243" s="32" t="s">
        <v>20080</v>
      </c>
      <c r="E7243" s="107">
        <v>28</v>
      </c>
      <c r="F7243" s="27" t="s">
        <v>9089</v>
      </c>
      <c r="G7243" s="94" t="s">
        <v>13675</v>
      </c>
      <c r="H7243" s="32" t="s">
        <v>13907</v>
      </c>
    </row>
    <row r="7244" spans="1:8" ht="17.25" customHeight="1">
      <c r="A7244" s="68" t="s">
        <v>16881</v>
      </c>
      <c r="B7244" s="94" t="s">
        <v>24181</v>
      </c>
      <c r="C7244" s="94" t="s">
        <v>17314</v>
      </c>
      <c r="D7244" s="32" t="s">
        <v>20081</v>
      </c>
      <c r="E7244" s="107">
        <v>21</v>
      </c>
      <c r="F7244" s="27" t="s">
        <v>9</v>
      </c>
      <c r="G7244" s="94" t="s">
        <v>13675</v>
      </c>
      <c r="H7244" s="32" t="s">
        <v>13907</v>
      </c>
    </row>
    <row r="7245" spans="1:8" ht="17.25" customHeight="1">
      <c r="A7245" s="68" t="s">
        <v>16881</v>
      </c>
      <c r="B7245" s="94" t="s">
        <v>24181</v>
      </c>
      <c r="C7245" s="94" t="s">
        <v>17314</v>
      </c>
      <c r="D7245" s="32" t="s">
        <v>20082</v>
      </c>
      <c r="E7245" s="107">
        <v>31</v>
      </c>
      <c r="F7245" s="27" t="s">
        <v>9</v>
      </c>
      <c r="G7245" s="94" t="s">
        <v>13675</v>
      </c>
      <c r="H7245" s="32" t="s">
        <v>13907</v>
      </c>
    </row>
    <row r="7246" spans="1:8" ht="17.25" customHeight="1">
      <c r="A7246" s="68" t="s">
        <v>16881</v>
      </c>
      <c r="B7246" s="94" t="s">
        <v>24181</v>
      </c>
      <c r="C7246" s="94" t="s">
        <v>17314</v>
      </c>
      <c r="D7246" s="32" t="s">
        <v>20083</v>
      </c>
      <c r="E7246" s="107">
        <v>26</v>
      </c>
      <c r="F7246" s="27" t="s">
        <v>9</v>
      </c>
      <c r="G7246" s="94" t="s">
        <v>13675</v>
      </c>
      <c r="H7246" s="32" t="s">
        <v>13907</v>
      </c>
    </row>
    <row r="7247" spans="1:8" ht="17.25" customHeight="1">
      <c r="A7247" s="68" t="s">
        <v>16881</v>
      </c>
      <c r="B7247" s="94" t="s">
        <v>24181</v>
      </c>
      <c r="C7247" s="94" t="s">
        <v>17314</v>
      </c>
      <c r="D7247" s="32" t="s">
        <v>20084</v>
      </c>
      <c r="E7247" s="107">
        <v>20</v>
      </c>
      <c r="F7247" s="27" t="s">
        <v>9</v>
      </c>
      <c r="G7247" s="94" t="s">
        <v>13675</v>
      </c>
      <c r="H7247" s="32" t="s">
        <v>13907</v>
      </c>
    </row>
    <row r="7248" spans="1:8" ht="17.25" customHeight="1">
      <c r="A7248" s="68" t="s">
        <v>16881</v>
      </c>
      <c r="B7248" s="94" t="s">
        <v>24181</v>
      </c>
      <c r="C7248" s="94" t="s">
        <v>17314</v>
      </c>
      <c r="D7248" s="32" t="s">
        <v>10000</v>
      </c>
      <c r="E7248" s="107">
        <v>13</v>
      </c>
      <c r="F7248" s="27" t="s">
        <v>9089</v>
      </c>
      <c r="G7248" s="94" t="s">
        <v>13675</v>
      </c>
      <c r="H7248" s="32" t="s">
        <v>13907</v>
      </c>
    </row>
    <row r="7249" spans="1:8" ht="17.25" customHeight="1">
      <c r="A7249" s="68" t="s">
        <v>16881</v>
      </c>
      <c r="B7249" s="94" t="s">
        <v>24181</v>
      </c>
      <c r="C7249" s="94" t="s">
        <v>17314</v>
      </c>
      <c r="D7249" s="32" t="s">
        <v>10001</v>
      </c>
      <c r="E7249" s="107">
        <v>11</v>
      </c>
      <c r="F7249" s="27" t="s">
        <v>9</v>
      </c>
      <c r="G7249" s="94" t="s">
        <v>13675</v>
      </c>
      <c r="H7249" s="32" t="s">
        <v>13907</v>
      </c>
    </row>
    <row r="7250" spans="1:8" ht="17.25" customHeight="1">
      <c r="A7250" s="68" t="s">
        <v>16876</v>
      </c>
      <c r="B7250" s="94" t="s">
        <v>24186</v>
      </c>
      <c r="C7250" s="94" t="s">
        <v>17315</v>
      </c>
      <c r="D7250" s="32" t="s">
        <v>20085</v>
      </c>
      <c r="E7250" s="107">
        <v>8</v>
      </c>
      <c r="F7250" s="27" t="s">
        <v>9075</v>
      </c>
      <c r="G7250" s="94" t="s">
        <v>13675</v>
      </c>
      <c r="H7250" s="32" t="s">
        <v>13908</v>
      </c>
    </row>
    <row r="7251" spans="1:8" ht="17.25" customHeight="1">
      <c r="A7251" s="68" t="s">
        <v>16876</v>
      </c>
      <c r="B7251" s="94" t="s">
        <v>24186</v>
      </c>
      <c r="C7251" s="94" t="s">
        <v>17315</v>
      </c>
      <c r="D7251" s="32" t="s">
        <v>20086</v>
      </c>
      <c r="E7251" s="107">
        <v>16</v>
      </c>
      <c r="F7251" s="27" t="s">
        <v>9075</v>
      </c>
      <c r="G7251" s="94" t="s">
        <v>13675</v>
      </c>
      <c r="H7251" s="32" t="s">
        <v>13908</v>
      </c>
    </row>
    <row r="7252" spans="1:8" ht="17.25" customHeight="1">
      <c r="A7252" s="68" t="s">
        <v>16876</v>
      </c>
      <c r="B7252" s="94" t="s">
        <v>24186</v>
      </c>
      <c r="C7252" s="94" t="s">
        <v>17315</v>
      </c>
      <c r="D7252" s="32" t="s">
        <v>20087</v>
      </c>
      <c r="E7252" s="107">
        <v>18</v>
      </c>
      <c r="F7252" s="27" t="s">
        <v>9</v>
      </c>
      <c r="G7252" s="94" t="s">
        <v>13675</v>
      </c>
      <c r="H7252" s="32" t="s">
        <v>13908</v>
      </c>
    </row>
    <row r="7253" spans="1:8" ht="17.25" customHeight="1">
      <c r="A7253" s="68" t="s">
        <v>16876</v>
      </c>
      <c r="B7253" s="94" t="s">
        <v>24186</v>
      </c>
      <c r="C7253" s="94" t="s">
        <v>17315</v>
      </c>
      <c r="D7253" s="32" t="s">
        <v>20088</v>
      </c>
      <c r="E7253" s="107">
        <v>21</v>
      </c>
      <c r="F7253" s="27" t="s">
        <v>9</v>
      </c>
      <c r="G7253" s="94" t="s">
        <v>13675</v>
      </c>
      <c r="H7253" s="32" t="s">
        <v>13908</v>
      </c>
    </row>
    <row r="7254" spans="1:8" ht="17.25" customHeight="1">
      <c r="A7254" s="68" t="s">
        <v>16876</v>
      </c>
      <c r="B7254" s="94" t="s">
        <v>24186</v>
      </c>
      <c r="C7254" s="94" t="s">
        <v>17315</v>
      </c>
      <c r="D7254" s="32" t="s">
        <v>20089</v>
      </c>
      <c r="E7254" s="107">
        <v>14</v>
      </c>
      <c r="F7254" s="27" t="s">
        <v>9</v>
      </c>
      <c r="G7254" s="94" t="s">
        <v>13675</v>
      </c>
      <c r="H7254" s="32" t="s">
        <v>13908</v>
      </c>
    </row>
    <row r="7255" spans="1:8" ht="17.25" customHeight="1">
      <c r="A7255" s="68" t="s">
        <v>16876</v>
      </c>
      <c r="B7255" s="94" t="s">
        <v>24186</v>
      </c>
      <c r="C7255" s="94" t="s">
        <v>17315</v>
      </c>
      <c r="D7255" s="32" t="s">
        <v>20090</v>
      </c>
      <c r="E7255" s="107">
        <v>19</v>
      </c>
      <c r="F7255" s="27" t="s">
        <v>9</v>
      </c>
      <c r="G7255" s="94" t="s">
        <v>13675</v>
      </c>
      <c r="H7255" s="32" t="s">
        <v>13908</v>
      </c>
    </row>
    <row r="7256" spans="1:8" ht="17.25" customHeight="1">
      <c r="A7256" s="68" t="s">
        <v>16876</v>
      </c>
      <c r="B7256" s="94" t="s">
        <v>24186</v>
      </c>
      <c r="C7256" s="94" t="s">
        <v>17315</v>
      </c>
      <c r="D7256" s="32" t="s">
        <v>20091</v>
      </c>
      <c r="E7256" s="107">
        <v>15</v>
      </c>
      <c r="F7256" s="27" t="s">
        <v>9088</v>
      </c>
      <c r="G7256" s="94" t="s">
        <v>13675</v>
      </c>
      <c r="H7256" s="32" t="s">
        <v>13908</v>
      </c>
    </row>
    <row r="7257" spans="1:8" ht="17.25" customHeight="1">
      <c r="A7257" s="68" t="s">
        <v>16876</v>
      </c>
      <c r="B7257" s="94" t="s">
        <v>24186</v>
      </c>
      <c r="C7257" s="94" t="s">
        <v>17315</v>
      </c>
      <c r="D7257" s="32" t="s">
        <v>20092</v>
      </c>
      <c r="E7257" s="107">
        <v>27</v>
      </c>
      <c r="F7257" s="27" t="s">
        <v>9</v>
      </c>
      <c r="G7257" s="94" t="s">
        <v>13675</v>
      </c>
      <c r="H7257" s="32" t="s">
        <v>13908</v>
      </c>
    </row>
    <row r="7258" spans="1:8" ht="17.25" customHeight="1">
      <c r="A7258" s="68" t="s">
        <v>16876</v>
      </c>
      <c r="B7258" s="94" t="s">
        <v>24186</v>
      </c>
      <c r="C7258" s="94" t="s">
        <v>17315</v>
      </c>
      <c r="D7258" s="32" t="s">
        <v>20093</v>
      </c>
      <c r="E7258" s="107">
        <v>19</v>
      </c>
      <c r="F7258" s="27" t="s">
        <v>9</v>
      </c>
      <c r="G7258" s="94" t="s">
        <v>13675</v>
      </c>
      <c r="H7258" s="32" t="s">
        <v>13908</v>
      </c>
    </row>
    <row r="7259" spans="1:8" ht="17.25" customHeight="1">
      <c r="A7259" s="68" t="s">
        <v>16876</v>
      </c>
      <c r="B7259" s="94" t="s">
        <v>24195</v>
      </c>
      <c r="C7259" s="94" t="s">
        <v>16831</v>
      </c>
      <c r="D7259" s="32" t="s">
        <v>20094</v>
      </c>
      <c r="E7259" s="107">
        <v>11</v>
      </c>
      <c r="F7259" s="27" t="s">
        <v>9</v>
      </c>
      <c r="G7259" s="94" t="s">
        <v>13675</v>
      </c>
      <c r="H7259" s="32" t="s">
        <v>13909</v>
      </c>
    </row>
    <row r="7260" spans="1:8" ht="17.25" customHeight="1">
      <c r="A7260" s="68" t="s">
        <v>16876</v>
      </c>
      <c r="B7260" s="94" t="s">
        <v>24195</v>
      </c>
      <c r="C7260" s="94" t="s">
        <v>16831</v>
      </c>
      <c r="D7260" s="32" t="s">
        <v>20095</v>
      </c>
      <c r="E7260" s="107">
        <v>9</v>
      </c>
      <c r="F7260" s="27" t="s">
        <v>9</v>
      </c>
      <c r="G7260" s="94" t="s">
        <v>13675</v>
      </c>
      <c r="H7260" s="32" t="s">
        <v>13909</v>
      </c>
    </row>
    <row r="7261" spans="1:8" ht="17.25" customHeight="1">
      <c r="A7261" s="68" t="s">
        <v>16876</v>
      </c>
      <c r="B7261" s="94" t="s">
        <v>24195</v>
      </c>
      <c r="C7261" s="94" t="s">
        <v>16831</v>
      </c>
      <c r="D7261" s="32" t="s">
        <v>20096</v>
      </c>
      <c r="E7261" s="107">
        <v>12</v>
      </c>
      <c r="F7261" s="27" t="s">
        <v>9</v>
      </c>
      <c r="G7261" s="94" t="s">
        <v>13675</v>
      </c>
      <c r="H7261" s="32" t="s">
        <v>13909</v>
      </c>
    </row>
    <row r="7262" spans="1:8" ht="17.25" customHeight="1">
      <c r="A7262" s="68" t="s">
        <v>16876</v>
      </c>
      <c r="B7262" s="94" t="s">
        <v>24195</v>
      </c>
      <c r="C7262" s="94" t="s">
        <v>16831</v>
      </c>
      <c r="D7262" s="32" t="s">
        <v>10002</v>
      </c>
      <c r="E7262" s="107">
        <v>12</v>
      </c>
      <c r="F7262" s="27" t="s">
        <v>9</v>
      </c>
      <c r="G7262" s="94" t="s">
        <v>13675</v>
      </c>
      <c r="H7262" s="32" t="s">
        <v>13909</v>
      </c>
    </row>
    <row r="7263" spans="1:8" ht="17.25" customHeight="1">
      <c r="A7263" s="68" t="s">
        <v>16876</v>
      </c>
      <c r="B7263" s="94" t="s">
        <v>24195</v>
      </c>
      <c r="C7263" s="94" t="s">
        <v>16831</v>
      </c>
      <c r="D7263" s="32" t="s">
        <v>10003</v>
      </c>
      <c r="E7263" s="107">
        <v>15</v>
      </c>
      <c r="F7263" s="27" t="s">
        <v>9</v>
      </c>
      <c r="G7263" s="94" t="s">
        <v>13675</v>
      </c>
      <c r="H7263" s="32" t="s">
        <v>13909</v>
      </c>
    </row>
    <row r="7264" spans="1:8" ht="17.25" customHeight="1">
      <c r="A7264" s="68" t="s">
        <v>16876</v>
      </c>
      <c r="B7264" s="94" t="s">
        <v>24195</v>
      </c>
      <c r="C7264" s="94" t="s">
        <v>16831</v>
      </c>
      <c r="D7264" s="32" t="s">
        <v>20097</v>
      </c>
      <c r="E7264" s="107">
        <v>14</v>
      </c>
      <c r="F7264" s="27" t="s">
        <v>9</v>
      </c>
      <c r="G7264" s="94" t="s">
        <v>13675</v>
      </c>
      <c r="H7264" s="32" t="s">
        <v>13909</v>
      </c>
    </row>
    <row r="7265" spans="1:8" ht="17.25" customHeight="1">
      <c r="A7265" s="68" t="s">
        <v>16876</v>
      </c>
      <c r="B7265" s="94" t="s">
        <v>24195</v>
      </c>
      <c r="C7265" s="94" t="s">
        <v>16831</v>
      </c>
      <c r="D7265" s="32" t="s">
        <v>10004</v>
      </c>
      <c r="E7265" s="107">
        <v>18</v>
      </c>
      <c r="F7265" s="27" t="s">
        <v>9068</v>
      </c>
      <c r="G7265" s="94" t="s">
        <v>13675</v>
      </c>
      <c r="H7265" s="32" t="s">
        <v>13909</v>
      </c>
    </row>
    <row r="7266" spans="1:8" ht="17.25" customHeight="1">
      <c r="A7266" s="68" t="s">
        <v>16876</v>
      </c>
      <c r="B7266" s="94" t="s">
        <v>24195</v>
      </c>
      <c r="C7266" s="94" t="s">
        <v>16831</v>
      </c>
      <c r="D7266" s="32" t="s">
        <v>10005</v>
      </c>
      <c r="E7266" s="107">
        <v>21</v>
      </c>
      <c r="F7266" s="27" t="s">
        <v>9</v>
      </c>
      <c r="G7266" s="94" t="s">
        <v>13675</v>
      </c>
      <c r="H7266" s="32" t="s">
        <v>13909</v>
      </c>
    </row>
    <row r="7267" spans="1:8" ht="17.25" customHeight="1">
      <c r="A7267" s="68" t="s">
        <v>16876</v>
      </c>
      <c r="B7267" s="94" t="s">
        <v>24195</v>
      </c>
      <c r="C7267" s="94" t="s">
        <v>16831</v>
      </c>
      <c r="D7267" s="32" t="s">
        <v>20098</v>
      </c>
      <c r="E7267" s="107">
        <v>14</v>
      </c>
      <c r="F7267" s="27" t="s">
        <v>9</v>
      </c>
      <c r="G7267" s="94" t="s">
        <v>13675</v>
      </c>
      <c r="H7267" s="32" t="s">
        <v>13909</v>
      </c>
    </row>
    <row r="7268" spans="1:8" ht="17.25" customHeight="1">
      <c r="A7268" s="68" t="s">
        <v>16876</v>
      </c>
      <c r="B7268" s="94" t="s">
        <v>24195</v>
      </c>
      <c r="C7268" s="94" t="s">
        <v>16831</v>
      </c>
      <c r="D7268" s="32" t="s">
        <v>20099</v>
      </c>
      <c r="E7268" s="107">
        <v>11</v>
      </c>
      <c r="F7268" s="27" t="s">
        <v>9</v>
      </c>
      <c r="G7268" s="94" t="s">
        <v>13675</v>
      </c>
      <c r="H7268" s="32" t="s">
        <v>13909</v>
      </c>
    </row>
    <row r="7269" spans="1:8" ht="17.25" customHeight="1">
      <c r="A7269" s="68" t="s">
        <v>16876</v>
      </c>
      <c r="B7269" s="94" t="s">
        <v>24195</v>
      </c>
      <c r="C7269" s="94" t="s">
        <v>16831</v>
      </c>
      <c r="D7269" s="32" t="s">
        <v>20100</v>
      </c>
      <c r="E7269" s="107">
        <v>17</v>
      </c>
      <c r="F7269" s="27" t="s">
        <v>9091</v>
      </c>
      <c r="G7269" s="94" t="s">
        <v>13675</v>
      </c>
      <c r="H7269" s="32" t="s">
        <v>13909</v>
      </c>
    </row>
    <row r="7270" spans="1:8" ht="17.25" customHeight="1">
      <c r="A7270" s="68" t="s">
        <v>16876</v>
      </c>
      <c r="B7270" s="94" t="s">
        <v>24195</v>
      </c>
      <c r="C7270" s="94" t="s">
        <v>16831</v>
      </c>
      <c r="D7270" s="32" t="s">
        <v>20101</v>
      </c>
      <c r="E7270" s="107">
        <v>8</v>
      </c>
      <c r="F7270" s="27" t="s">
        <v>9075</v>
      </c>
      <c r="G7270" s="94" t="s">
        <v>13675</v>
      </c>
      <c r="H7270" s="32" t="s">
        <v>13909</v>
      </c>
    </row>
    <row r="7271" spans="1:8" ht="17.25" customHeight="1">
      <c r="A7271" s="68" t="s">
        <v>16876</v>
      </c>
      <c r="B7271" s="94" t="s">
        <v>24195</v>
      </c>
      <c r="C7271" s="94" t="s">
        <v>16831</v>
      </c>
      <c r="D7271" s="32" t="s">
        <v>20102</v>
      </c>
      <c r="E7271" s="107">
        <v>12</v>
      </c>
      <c r="F7271" s="27" t="s">
        <v>9077</v>
      </c>
      <c r="G7271" s="94" t="s">
        <v>13675</v>
      </c>
      <c r="H7271" s="32" t="s">
        <v>13909</v>
      </c>
    </row>
    <row r="7272" spans="1:8" ht="17.25" customHeight="1">
      <c r="A7272" s="68" t="s">
        <v>16876</v>
      </c>
      <c r="B7272" s="94" t="s">
        <v>24195</v>
      </c>
      <c r="C7272" s="94" t="s">
        <v>16831</v>
      </c>
      <c r="D7272" s="32" t="s">
        <v>20103</v>
      </c>
      <c r="E7272" s="107">
        <v>12</v>
      </c>
      <c r="F7272" s="27" t="s">
        <v>9090</v>
      </c>
      <c r="G7272" s="94" t="s">
        <v>13675</v>
      </c>
      <c r="H7272" s="32" t="s">
        <v>13909</v>
      </c>
    </row>
    <row r="7273" spans="1:8" ht="17.25" customHeight="1">
      <c r="A7273" s="68" t="s">
        <v>16876</v>
      </c>
      <c r="B7273" s="94" t="s">
        <v>24195</v>
      </c>
      <c r="C7273" s="94" t="s">
        <v>16831</v>
      </c>
      <c r="D7273" s="32" t="s">
        <v>20104</v>
      </c>
      <c r="E7273" s="107">
        <v>8</v>
      </c>
      <c r="F7273" s="27" t="s">
        <v>9</v>
      </c>
      <c r="G7273" s="94" t="s">
        <v>13675</v>
      </c>
      <c r="H7273" s="32" t="s">
        <v>13909</v>
      </c>
    </row>
    <row r="7274" spans="1:8" ht="17.25" customHeight="1">
      <c r="A7274" s="68" t="s">
        <v>16876</v>
      </c>
      <c r="B7274" s="94" t="s">
        <v>24195</v>
      </c>
      <c r="C7274" s="94" t="s">
        <v>16831</v>
      </c>
      <c r="D7274" s="32" t="s">
        <v>20105</v>
      </c>
      <c r="E7274" s="107">
        <v>16</v>
      </c>
      <c r="F7274" s="27" t="s">
        <v>9</v>
      </c>
      <c r="G7274" s="94" t="s">
        <v>13675</v>
      </c>
      <c r="H7274" s="32" t="s">
        <v>13909</v>
      </c>
    </row>
    <row r="7275" spans="1:8" ht="17.25" customHeight="1">
      <c r="A7275" s="68" t="s">
        <v>16876</v>
      </c>
      <c r="B7275" s="94" t="s">
        <v>24195</v>
      </c>
      <c r="C7275" s="94" t="s">
        <v>16831</v>
      </c>
      <c r="D7275" s="32" t="s">
        <v>20106</v>
      </c>
      <c r="E7275" s="107">
        <v>13</v>
      </c>
      <c r="F7275" s="27" t="s">
        <v>9091</v>
      </c>
      <c r="G7275" s="94" t="s">
        <v>13675</v>
      </c>
      <c r="H7275" s="32" t="s">
        <v>13909</v>
      </c>
    </row>
    <row r="7276" spans="1:8" ht="17.25" customHeight="1">
      <c r="A7276" s="68" t="s">
        <v>16876</v>
      </c>
      <c r="B7276" s="94" t="s">
        <v>24195</v>
      </c>
      <c r="C7276" s="94" t="s">
        <v>16831</v>
      </c>
      <c r="D7276" s="32" t="s">
        <v>20107</v>
      </c>
      <c r="E7276" s="107">
        <v>15</v>
      </c>
      <c r="F7276" s="27" t="s">
        <v>9</v>
      </c>
      <c r="G7276" s="94" t="s">
        <v>13675</v>
      </c>
      <c r="H7276" s="32" t="s">
        <v>13909</v>
      </c>
    </row>
    <row r="7277" spans="1:8" ht="17.25" customHeight="1">
      <c r="A7277" s="68" t="s">
        <v>16881</v>
      </c>
      <c r="B7277" s="94" t="s">
        <v>24181</v>
      </c>
      <c r="C7277" s="94" t="s">
        <v>17316</v>
      </c>
      <c r="D7277" s="32" t="s">
        <v>10006</v>
      </c>
      <c r="E7277" s="107">
        <v>28</v>
      </c>
      <c r="F7277" s="27" t="s">
        <v>9</v>
      </c>
      <c r="G7277" s="94" t="s">
        <v>13675</v>
      </c>
      <c r="H7277" s="32" t="s">
        <v>13910</v>
      </c>
    </row>
    <row r="7278" spans="1:8" ht="17.25" customHeight="1">
      <c r="A7278" s="68" t="s">
        <v>16881</v>
      </c>
      <c r="B7278" s="94" t="s">
        <v>24181</v>
      </c>
      <c r="C7278" s="94" t="s">
        <v>17316</v>
      </c>
      <c r="D7278" s="32" t="s">
        <v>20108</v>
      </c>
      <c r="E7278" s="107">
        <v>15</v>
      </c>
      <c r="F7278" s="27" t="s">
        <v>9</v>
      </c>
      <c r="G7278" s="94" t="s">
        <v>13675</v>
      </c>
      <c r="H7278" s="32" t="s">
        <v>13910</v>
      </c>
    </row>
    <row r="7279" spans="1:8" ht="17.25" customHeight="1">
      <c r="A7279" s="68" t="s">
        <v>16881</v>
      </c>
      <c r="B7279" s="94" t="s">
        <v>24181</v>
      </c>
      <c r="C7279" s="94" t="s">
        <v>17316</v>
      </c>
      <c r="D7279" s="32" t="s">
        <v>10007</v>
      </c>
      <c r="E7279" s="107">
        <v>14</v>
      </c>
      <c r="F7279" s="27" t="s">
        <v>9</v>
      </c>
      <c r="G7279" s="94" t="s">
        <v>13675</v>
      </c>
      <c r="H7279" s="32" t="s">
        <v>13910</v>
      </c>
    </row>
    <row r="7280" spans="1:8" ht="17.25" customHeight="1">
      <c r="A7280" s="68" t="s">
        <v>16881</v>
      </c>
      <c r="B7280" s="94" t="s">
        <v>24180</v>
      </c>
      <c r="C7280" s="94" t="s">
        <v>17317</v>
      </c>
      <c r="D7280" s="32" t="s">
        <v>10008</v>
      </c>
      <c r="E7280" s="107">
        <v>14</v>
      </c>
      <c r="F7280" s="27" t="s">
        <v>9</v>
      </c>
      <c r="G7280" s="94" t="s">
        <v>13675</v>
      </c>
      <c r="H7280" s="32" t="s">
        <v>13911</v>
      </c>
    </row>
    <row r="7281" spans="1:8" ht="17.25" customHeight="1">
      <c r="A7281" s="68" t="s">
        <v>16881</v>
      </c>
      <c r="B7281" s="94" t="s">
        <v>24180</v>
      </c>
      <c r="C7281" s="94" t="s">
        <v>17317</v>
      </c>
      <c r="D7281" s="32" t="s">
        <v>10009</v>
      </c>
      <c r="E7281" s="107">
        <v>22</v>
      </c>
      <c r="F7281" s="27" t="s">
        <v>9</v>
      </c>
      <c r="G7281" s="94" t="s">
        <v>13675</v>
      </c>
      <c r="H7281" s="32" t="s">
        <v>13911</v>
      </c>
    </row>
    <row r="7282" spans="1:8" ht="17.25" customHeight="1">
      <c r="A7282" s="68" t="s">
        <v>16881</v>
      </c>
      <c r="B7282" s="94" t="s">
        <v>24180</v>
      </c>
      <c r="C7282" s="94" t="s">
        <v>17317</v>
      </c>
      <c r="D7282" s="32" t="s">
        <v>10010</v>
      </c>
      <c r="E7282" s="107">
        <v>41</v>
      </c>
      <c r="F7282" s="27" t="s">
        <v>9089</v>
      </c>
      <c r="G7282" s="94" t="s">
        <v>13675</v>
      </c>
      <c r="H7282" s="32" t="s">
        <v>13911</v>
      </c>
    </row>
    <row r="7283" spans="1:8" ht="17.25" customHeight="1">
      <c r="A7283" s="68" t="s">
        <v>16881</v>
      </c>
      <c r="B7283" s="94" t="s">
        <v>24180</v>
      </c>
      <c r="C7283" s="94" t="s">
        <v>17317</v>
      </c>
      <c r="D7283" s="32" t="s">
        <v>10011</v>
      </c>
      <c r="E7283" s="107">
        <v>26</v>
      </c>
      <c r="F7283" s="27" t="s">
        <v>9</v>
      </c>
      <c r="G7283" s="94" t="s">
        <v>13675</v>
      </c>
      <c r="H7283" s="32" t="s">
        <v>13911</v>
      </c>
    </row>
    <row r="7284" spans="1:8" ht="17.25" customHeight="1">
      <c r="A7284" s="68" t="s">
        <v>16881</v>
      </c>
      <c r="B7284" s="94" t="s">
        <v>24180</v>
      </c>
      <c r="C7284" s="94" t="s">
        <v>17317</v>
      </c>
      <c r="D7284" s="32" t="s">
        <v>10012</v>
      </c>
      <c r="E7284" s="107">
        <v>12</v>
      </c>
      <c r="F7284" s="27" t="s">
        <v>9068</v>
      </c>
      <c r="G7284" s="94" t="s">
        <v>13675</v>
      </c>
      <c r="H7284" s="32" t="s">
        <v>13911</v>
      </c>
    </row>
    <row r="7285" spans="1:8" ht="17.25" customHeight="1">
      <c r="A7285" s="68" t="s">
        <v>16881</v>
      </c>
      <c r="B7285" s="94" t="s">
        <v>24180</v>
      </c>
      <c r="C7285" s="94" t="s">
        <v>17317</v>
      </c>
      <c r="D7285" s="32" t="s">
        <v>10013</v>
      </c>
      <c r="E7285" s="107">
        <v>16</v>
      </c>
      <c r="F7285" s="27" t="s">
        <v>9</v>
      </c>
      <c r="G7285" s="94" t="s">
        <v>13675</v>
      </c>
      <c r="H7285" s="32" t="s">
        <v>13911</v>
      </c>
    </row>
    <row r="7286" spans="1:8" ht="17.25" customHeight="1">
      <c r="A7286" s="68" t="s">
        <v>16881</v>
      </c>
      <c r="B7286" s="94" t="s">
        <v>24180</v>
      </c>
      <c r="C7286" s="94" t="s">
        <v>17317</v>
      </c>
      <c r="D7286" s="32" t="s">
        <v>10014</v>
      </c>
      <c r="E7286" s="107">
        <v>5</v>
      </c>
      <c r="F7286" s="27" t="s">
        <v>9</v>
      </c>
      <c r="G7286" s="94" t="s">
        <v>13675</v>
      </c>
      <c r="H7286" s="32" t="s">
        <v>13911</v>
      </c>
    </row>
    <row r="7287" spans="1:8" ht="17.25" customHeight="1">
      <c r="A7287" s="68" t="s">
        <v>16881</v>
      </c>
      <c r="B7287" s="94" t="s">
        <v>24180</v>
      </c>
      <c r="C7287" s="94" t="s">
        <v>17317</v>
      </c>
      <c r="D7287" s="32" t="s">
        <v>10015</v>
      </c>
      <c r="E7287" s="107">
        <v>13</v>
      </c>
      <c r="F7287" s="27" t="s">
        <v>9</v>
      </c>
      <c r="G7287" s="94" t="s">
        <v>13675</v>
      </c>
      <c r="H7287" s="32" t="s">
        <v>13911</v>
      </c>
    </row>
    <row r="7288" spans="1:8" ht="17.25" customHeight="1">
      <c r="A7288" s="68" t="s">
        <v>16881</v>
      </c>
      <c r="B7288" s="94" t="s">
        <v>24180</v>
      </c>
      <c r="C7288" s="94" t="s">
        <v>17317</v>
      </c>
      <c r="D7288" s="32" t="s">
        <v>10016</v>
      </c>
      <c r="E7288" s="107">
        <v>8</v>
      </c>
      <c r="F7288" s="27" t="s">
        <v>9</v>
      </c>
      <c r="G7288" s="94" t="s">
        <v>13675</v>
      </c>
      <c r="H7288" s="32" t="s">
        <v>13911</v>
      </c>
    </row>
    <row r="7289" spans="1:8" ht="17.25" customHeight="1">
      <c r="A7289" s="68" t="s">
        <v>16881</v>
      </c>
      <c r="B7289" s="94" t="s">
        <v>24178</v>
      </c>
      <c r="C7289" s="94" t="s">
        <v>17318</v>
      </c>
      <c r="D7289" s="32" t="s">
        <v>10017</v>
      </c>
      <c r="E7289" s="107">
        <v>33</v>
      </c>
      <c r="F7289" s="27" t="s">
        <v>9</v>
      </c>
      <c r="G7289" s="94" t="s">
        <v>13675</v>
      </c>
      <c r="H7289" s="32" t="s">
        <v>13912</v>
      </c>
    </row>
    <row r="7290" spans="1:8" ht="17.25" customHeight="1">
      <c r="A7290" s="68" t="s">
        <v>16881</v>
      </c>
      <c r="B7290" s="94" t="s">
        <v>24178</v>
      </c>
      <c r="C7290" s="94" t="s">
        <v>17318</v>
      </c>
      <c r="D7290" s="32" t="s">
        <v>10018</v>
      </c>
      <c r="E7290" s="107">
        <v>31</v>
      </c>
      <c r="F7290" s="27" t="s">
        <v>9068</v>
      </c>
      <c r="G7290" s="94" t="s">
        <v>13675</v>
      </c>
      <c r="H7290" s="32" t="s">
        <v>13912</v>
      </c>
    </row>
    <row r="7291" spans="1:8" ht="17.25" customHeight="1">
      <c r="A7291" s="68" t="s">
        <v>16881</v>
      </c>
      <c r="B7291" s="94" t="s">
        <v>24178</v>
      </c>
      <c r="C7291" s="94" t="s">
        <v>17318</v>
      </c>
      <c r="D7291" s="32" t="s">
        <v>10019</v>
      </c>
      <c r="E7291" s="107">
        <v>30</v>
      </c>
      <c r="F7291" s="27" t="s">
        <v>9068</v>
      </c>
      <c r="G7291" s="94" t="s">
        <v>13675</v>
      </c>
      <c r="H7291" s="32" t="s">
        <v>13912</v>
      </c>
    </row>
    <row r="7292" spans="1:8" ht="17.25" customHeight="1">
      <c r="A7292" s="68" t="s">
        <v>16881</v>
      </c>
      <c r="B7292" s="94" t="s">
        <v>24178</v>
      </c>
      <c r="C7292" s="94" t="s">
        <v>17318</v>
      </c>
      <c r="D7292" s="32" t="s">
        <v>10020</v>
      </c>
      <c r="E7292" s="107">
        <v>29</v>
      </c>
      <c r="F7292" s="27" t="s">
        <v>9</v>
      </c>
      <c r="G7292" s="94" t="s">
        <v>13675</v>
      </c>
      <c r="H7292" s="32" t="s">
        <v>13912</v>
      </c>
    </row>
    <row r="7293" spans="1:8" ht="17.25" customHeight="1">
      <c r="A7293" s="68" t="s">
        <v>16876</v>
      </c>
      <c r="B7293" s="94" t="s">
        <v>24185</v>
      </c>
      <c r="C7293" s="94" t="s">
        <v>17319</v>
      </c>
      <c r="D7293" s="32" t="s">
        <v>10021</v>
      </c>
      <c r="E7293" s="107">
        <v>12</v>
      </c>
      <c r="F7293" s="27" t="s">
        <v>9</v>
      </c>
      <c r="G7293" s="94" t="s">
        <v>13675</v>
      </c>
      <c r="H7293" s="32" t="s">
        <v>13913</v>
      </c>
    </row>
    <row r="7294" spans="1:8" ht="17.25" customHeight="1">
      <c r="A7294" s="68" t="s">
        <v>16876</v>
      </c>
      <c r="B7294" s="94" t="s">
        <v>24185</v>
      </c>
      <c r="C7294" s="94" t="s">
        <v>17319</v>
      </c>
      <c r="D7294" s="32" t="s">
        <v>10022</v>
      </c>
      <c r="E7294" s="107">
        <v>8</v>
      </c>
      <c r="F7294" s="27" t="s">
        <v>9</v>
      </c>
      <c r="G7294" s="94" t="s">
        <v>13675</v>
      </c>
      <c r="H7294" s="32" t="s">
        <v>13913</v>
      </c>
    </row>
    <row r="7295" spans="1:8" ht="17.25" customHeight="1">
      <c r="A7295" s="68" t="s">
        <v>16876</v>
      </c>
      <c r="B7295" s="94" t="s">
        <v>24185</v>
      </c>
      <c r="C7295" s="94" t="s">
        <v>17319</v>
      </c>
      <c r="D7295" s="32" t="s">
        <v>10023</v>
      </c>
      <c r="E7295" s="107">
        <v>9</v>
      </c>
      <c r="F7295" s="27" t="s">
        <v>9</v>
      </c>
      <c r="G7295" s="94" t="s">
        <v>13675</v>
      </c>
      <c r="H7295" s="32" t="s">
        <v>13913</v>
      </c>
    </row>
    <row r="7296" spans="1:8" ht="17.25" customHeight="1">
      <c r="A7296" s="68" t="s">
        <v>16876</v>
      </c>
      <c r="B7296" s="94" t="s">
        <v>24185</v>
      </c>
      <c r="C7296" s="94" t="s">
        <v>17319</v>
      </c>
      <c r="D7296" s="32" t="s">
        <v>10024</v>
      </c>
      <c r="E7296" s="107">
        <v>8</v>
      </c>
      <c r="F7296" s="27" t="s">
        <v>9</v>
      </c>
      <c r="G7296" s="94" t="s">
        <v>13675</v>
      </c>
      <c r="H7296" s="32" t="s">
        <v>13913</v>
      </c>
    </row>
    <row r="7297" spans="1:8" ht="17.25" customHeight="1">
      <c r="A7297" s="68" t="s">
        <v>16876</v>
      </c>
      <c r="B7297" s="94" t="s">
        <v>24185</v>
      </c>
      <c r="C7297" s="94" t="s">
        <v>17319</v>
      </c>
      <c r="D7297" s="32" t="s">
        <v>10025</v>
      </c>
      <c r="E7297" s="107">
        <v>6</v>
      </c>
      <c r="F7297" s="27" t="s">
        <v>9</v>
      </c>
      <c r="G7297" s="94" t="s">
        <v>13675</v>
      </c>
      <c r="H7297" s="32" t="s">
        <v>13913</v>
      </c>
    </row>
    <row r="7298" spans="1:8" ht="17.25" customHeight="1">
      <c r="A7298" s="68" t="s">
        <v>16876</v>
      </c>
      <c r="B7298" s="94" t="s">
        <v>24185</v>
      </c>
      <c r="C7298" s="94" t="s">
        <v>17319</v>
      </c>
      <c r="D7298" s="32" t="s">
        <v>10026</v>
      </c>
      <c r="E7298" s="107">
        <v>11</v>
      </c>
      <c r="F7298" s="27" t="s">
        <v>9</v>
      </c>
      <c r="G7298" s="94" t="s">
        <v>13675</v>
      </c>
      <c r="H7298" s="32" t="s">
        <v>13913</v>
      </c>
    </row>
    <row r="7299" spans="1:8" ht="17.25" customHeight="1">
      <c r="A7299" s="68" t="s">
        <v>16876</v>
      </c>
      <c r="B7299" s="94" t="s">
        <v>24185</v>
      </c>
      <c r="C7299" s="94" t="s">
        <v>17319</v>
      </c>
      <c r="D7299" s="32" t="s">
        <v>10027</v>
      </c>
      <c r="E7299" s="107">
        <v>4</v>
      </c>
      <c r="F7299" s="27" t="s">
        <v>9</v>
      </c>
      <c r="G7299" s="94" t="s">
        <v>13675</v>
      </c>
      <c r="H7299" s="32" t="s">
        <v>13913</v>
      </c>
    </row>
    <row r="7300" spans="1:8" ht="17.25" customHeight="1">
      <c r="A7300" s="68" t="s">
        <v>16876</v>
      </c>
      <c r="B7300" s="94" t="s">
        <v>24185</v>
      </c>
      <c r="C7300" s="94" t="s">
        <v>17319</v>
      </c>
      <c r="D7300" s="32" t="s">
        <v>10028</v>
      </c>
      <c r="E7300" s="107">
        <v>5</v>
      </c>
      <c r="F7300" s="27" t="s">
        <v>9088</v>
      </c>
      <c r="G7300" s="94" t="s">
        <v>13675</v>
      </c>
      <c r="H7300" s="32" t="s">
        <v>13913</v>
      </c>
    </row>
    <row r="7301" spans="1:8" ht="17.25" customHeight="1">
      <c r="A7301" s="68" t="s">
        <v>16876</v>
      </c>
      <c r="B7301" s="94" t="s">
        <v>24185</v>
      </c>
      <c r="C7301" s="94" t="s">
        <v>17319</v>
      </c>
      <c r="D7301" s="32" t="s">
        <v>10029</v>
      </c>
      <c r="E7301" s="107">
        <v>8</v>
      </c>
      <c r="F7301" s="27" t="s">
        <v>9068</v>
      </c>
      <c r="G7301" s="94" t="s">
        <v>13675</v>
      </c>
      <c r="H7301" s="32" t="s">
        <v>13913</v>
      </c>
    </row>
    <row r="7302" spans="1:8" ht="17.25" customHeight="1">
      <c r="A7302" s="68" t="s">
        <v>16876</v>
      </c>
      <c r="B7302" s="94" t="s">
        <v>24185</v>
      </c>
      <c r="C7302" s="94" t="s">
        <v>17319</v>
      </c>
      <c r="D7302" s="32" t="s">
        <v>10030</v>
      </c>
      <c r="E7302" s="107">
        <v>8</v>
      </c>
      <c r="F7302" s="27" t="s">
        <v>9</v>
      </c>
      <c r="G7302" s="94" t="s">
        <v>13675</v>
      </c>
      <c r="H7302" s="32" t="s">
        <v>13914</v>
      </c>
    </row>
    <row r="7303" spans="1:8" ht="17.25" customHeight="1">
      <c r="A7303" s="68" t="s">
        <v>16876</v>
      </c>
      <c r="B7303" s="94" t="s">
        <v>24185</v>
      </c>
      <c r="C7303" s="94" t="s">
        <v>17319</v>
      </c>
      <c r="D7303" s="32" t="s">
        <v>10031</v>
      </c>
      <c r="E7303" s="107">
        <v>10</v>
      </c>
      <c r="F7303" s="27" t="s">
        <v>9</v>
      </c>
      <c r="G7303" s="94" t="s">
        <v>13675</v>
      </c>
      <c r="H7303" s="32" t="s">
        <v>13914</v>
      </c>
    </row>
    <row r="7304" spans="1:8" ht="17.25" customHeight="1">
      <c r="A7304" s="68" t="s">
        <v>16876</v>
      </c>
      <c r="B7304" s="94" t="s">
        <v>24185</v>
      </c>
      <c r="C7304" s="94" t="s">
        <v>17319</v>
      </c>
      <c r="D7304" s="32" t="s">
        <v>10032</v>
      </c>
      <c r="E7304" s="107">
        <v>10</v>
      </c>
      <c r="F7304" s="27" t="s">
        <v>9</v>
      </c>
      <c r="G7304" s="94" t="s">
        <v>13675</v>
      </c>
      <c r="H7304" s="32" t="s">
        <v>13914</v>
      </c>
    </row>
    <row r="7305" spans="1:8" ht="17.25" customHeight="1">
      <c r="A7305" s="68" t="s">
        <v>16876</v>
      </c>
      <c r="B7305" s="94" t="s">
        <v>24185</v>
      </c>
      <c r="C7305" s="94" t="s">
        <v>17319</v>
      </c>
      <c r="D7305" s="32" t="s">
        <v>10033</v>
      </c>
      <c r="E7305" s="107">
        <v>11</v>
      </c>
      <c r="F7305" s="27" t="s">
        <v>9</v>
      </c>
      <c r="G7305" s="94" t="s">
        <v>13675</v>
      </c>
      <c r="H7305" s="32" t="s">
        <v>13914</v>
      </c>
    </row>
    <row r="7306" spans="1:8" ht="17.25" customHeight="1">
      <c r="A7306" s="68" t="s">
        <v>16876</v>
      </c>
      <c r="B7306" s="94" t="s">
        <v>24185</v>
      </c>
      <c r="C7306" s="94" t="s">
        <v>17319</v>
      </c>
      <c r="D7306" s="32" t="s">
        <v>10034</v>
      </c>
      <c r="E7306" s="107">
        <v>7</v>
      </c>
      <c r="F7306" s="27" t="s">
        <v>9089</v>
      </c>
      <c r="G7306" s="94" t="s">
        <v>13675</v>
      </c>
      <c r="H7306" s="32" t="s">
        <v>13914</v>
      </c>
    </row>
    <row r="7307" spans="1:8" ht="17.25" customHeight="1">
      <c r="A7307" s="68" t="s">
        <v>16876</v>
      </c>
      <c r="B7307" s="94" t="s">
        <v>24185</v>
      </c>
      <c r="C7307" s="94" t="s">
        <v>17319</v>
      </c>
      <c r="D7307" s="32" t="s">
        <v>10035</v>
      </c>
      <c r="E7307" s="107">
        <v>8</v>
      </c>
      <c r="F7307" s="27" t="s">
        <v>9077</v>
      </c>
      <c r="G7307" s="94" t="s">
        <v>13675</v>
      </c>
      <c r="H7307" s="32" t="s">
        <v>13914</v>
      </c>
    </row>
    <row r="7308" spans="1:8" ht="17.25" customHeight="1">
      <c r="A7308" s="68" t="s">
        <v>16876</v>
      </c>
      <c r="B7308" s="94" t="s">
        <v>24185</v>
      </c>
      <c r="C7308" s="94" t="s">
        <v>17319</v>
      </c>
      <c r="D7308" s="32" t="s">
        <v>10036</v>
      </c>
      <c r="E7308" s="107">
        <v>11</v>
      </c>
      <c r="F7308" s="27" t="s">
        <v>9</v>
      </c>
      <c r="G7308" s="94" t="s">
        <v>13675</v>
      </c>
      <c r="H7308" s="32" t="s">
        <v>13914</v>
      </c>
    </row>
    <row r="7309" spans="1:8" ht="17.25" customHeight="1">
      <c r="A7309" s="68" t="s">
        <v>16876</v>
      </c>
      <c r="B7309" s="94" t="s">
        <v>24185</v>
      </c>
      <c r="C7309" s="94" t="s">
        <v>17319</v>
      </c>
      <c r="D7309" s="32" t="s">
        <v>10037</v>
      </c>
      <c r="E7309" s="107">
        <v>14</v>
      </c>
      <c r="F7309" s="27" t="s">
        <v>9082</v>
      </c>
      <c r="G7309" s="94" t="s">
        <v>13675</v>
      </c>
      <c r="H7309" s="32" t="s">
        <v>13914</v>
      </c>
    </row>
    <row r="7310" spans="1:8" ht="17.25" customHeight="1">
      <c r="A7310" s="68" t="s">
        <v>16876</v>
      </c>
      <c r="B7310" s="94" t="s">
        <v>24185</v>
      </c>
      <c r="C7310" s="94" t="s">
        <v>17319</v>
      </c>
      <c r="D7310" s="32" t="s">
        <v>10038</v>
      </c>
      <c r="E7310" s="107">
        <v>8</v>
      </c>
      <c r="F7310" s="27" t="s">
        <v>9</v>
      </c>
      <c r="G7310" s="94" t="s">
        <v>13675</v>
      </c>
      <c r="H7310" s="32" t="s">
        <v>13914</v>
      </c>
    </row>
    <row r="7311" spans="1:8" ht="17.25" customHeight="1">
      <c r="A7311" s="68" t="s">
        <v>16881</v>
      </c>
      <c r="B7311" s="94" t="s">
        <v>24191</v>
      </c>
      <c r="C7311" s="94" t="s">
        <v>17320</v>
      </c>
      <c r="D7311" s="32" t="s">
        <v>10039</v>
      </c>
      <c r="E7311" s="107">
        <v>7</v>
      </c>
      <c r="F7311" s="27" t="s">
        <v>9</v>
      </c>
      <c r="G7311" s="94" t="s">
        <v>13675</v>
      </c>
      <c r="H7311" s="32" t="s">
        <v>13915</v>
      </c>
    </row>
    <row r="7312" spans="1:8" ht="17.25" customHeight="1">
      <c r="A7312" s="68" t="s">
        <v>16881</v>
      </c>
      <c r="B7312" s="94" t="s">
        <v>24191</v>
      </c>
      <c r="C7312" s="94" t="s">
        <v>17320</v>
      </c>
      <c r="D7312" s="32" t="s">
        <v>20109</v>
      </c>
      <c r="E7312" s="107">
        <v>18</v>
      </c>
      <c r="F7312" s="27" t="s">
        <v>9</v>
      </c>
      <c r="G7312" s="94" t="s">
        <v>13675</v>
      </c>
      <c r="H7312" s="32" t="s">
        <v>13915</v>
      </c>
    </row>
    <row r="7313" spans="1:8" ht="17.25" customHeight="1">
      <c r="A7313" s="68" t="s">
        <v>16881</v>
      </c>
      <c r="B7313" s="94" t="s">
        <v>24191</v>
      </c>
      <c r="C7313" s="94" t="s">
        <v>17320</v>
      </c>
      <c r="D7313" s="32" t="s">
        <v>20110</v>
      </c>
      <c r="E7313" s="107">
        <v>11</v>
      </c>
      <c r="F7313" s="27" t="s">
        <v>9089</v>
      </c>
      <c r="G7313" s="94" t="s">
        <v>13675</v>
      </c>
      <c r="H7313" s="32" t="s">
        <v>13915</v>
      </c>
    </row>
    <row r="7314" spans="1:8" ht="17.25" customHeight="1">
      <c r="A7314" s="68" t="s">
        <v>16881</v>
      </c>
      <c r="B7314" s="94" t="s">
        <v>24191</v>
      </c>
      <c r="C7314" s="94" t="s">
        <v>17320</v>
      </c>
      <c r="D7314" s="32" t="s">
        <v>10040</v>
      </c>
      <c r="E7314" s="107">
        <v>17</v>
      </c>
      <c r="F7314" s="27" t="s">
        <v>9</v>
      </c>
      <c r="G7314" s="94" t="s">
        <v>13675</v>
      </c>
      <c r="H7314" s="32" t="s">
        <v>13915</v>
      </c>
    </row>
    <row r="7315" spans="1:8" ht="17.25" customHeight="1">
      <c r="A7315" s="68" t="s">
        <v>16876</v>
      </c>
      <c r="B7315" s="94" t="s">
        <v>24183</v>
      </c>
      <c r="C7315" s="94" t="s">
        <v>17321</v>
      </c>
      <c r="D7315" s="32" t="s">
        <v>10041</v>
      </c>
      <c r="E7315" s="107">
        <v>2</v>
      </c>
      <c r="F7315" s="27" t="s">
        <v>9078</v>
      </c>
      <c r="G7315" s="94" t="s">
        <v>13675</v>
      </c>
      <c r="H7315" s="32" t="s">
        <v>13916</v>
      </c>
    </row>
    <row r="7316" spans="1:8" ht="17.25" customHeight="1">
      <c r="A7316" s="68" t="s">
        <v>16876</v>
      </c>
      <c r="B7316" s="94" t="s">
        <v>24183</v>
      </c>
      <c r="C7316" s="94" t="s">
        <v>17321</v>
      </c>
      <c r="D7316" s="32" t="s">
        <v>10042</v>
      </c>
      <c r="E7316" s="107">
        <v>7</v>
      </c>
      <c r="F7316" s="27" t="s">
        <v>9091</v>
      </c>
      <c r="G7316" s="94" t="s">
        <v>13675</v>
      </c>
      <c r="H7316" s="32" t="s">
        <v>13916</v>
      </c>
    </row>
    <row r="7317" spans="1:8" ht="17.25" customHeight="1">
      <c r="A7317" s="68" t="s">
        <v>16876</v>
      </c>
      <c r="B7317" s="94" t="s">
        <v>24183</v>
      </c>
      <c r="C7317" s="94" t="s">
        <v>17321</v>
      </c>
      <c r="D7317" s="32" t="s">
        <v>10043</v>
      </c>
      <c r="E7317" s="107">
        <v>6</v>
      </c>
      <c r="F7317" s="27" t="s">
        <v>9078</v>
      </c>
      <c r="G7317" s="94" t="s">
        <v>13675</v>
      </c>
      <c r="H7317" s="32" t="s">
        <v>13916</v>
      </c>
    </row>
    <row r="7318" spans="1:8" ht="17.25" customHeight="1">
      <c r="A7318" s="68" t="s">
        <v>16876</v>
      </c>
      <c r="B7318" s="94" t="s">
        <v>24183</v>
      </c>
      <c r="C7318" s="94" t="s">
        <v>17321</v>
      </c>
      <c r="D7318" s="32" t="s">
        <v>10044</v>
      </c>
      <c r="E7318" s="107">
        <v>6</v>
      </c>
      <c r="F7318" s="27" t="s">
        <v>9077</v>
      </c>
      <c r="G7318" s="94" t="s">
        <v>13675</v>
      </c>
      <c r="H7318" s="32" t="s">
        <v>13916</v>
      </c>
    </row>
    <row r="7319" spans="1:8" ht="17.25" customHeight="1">
      <c r="A7319" s="68" t="s">
        <v>16876</v>
      </c>
      <c r="B7319" s="94" t="s">
        <v>24183</v>
      </c>
      <c r="C7319" s="94" t="s">
        <v>17321</v>
      </c>
      <c r="D7319" s="32" t="s">
        <v>10045</v>
      </c>
      <c r="E7319" s="107">
        <v>5</v>
      </c>
      <c r="F7319" s="27" t="s">
        <v>9</v>
      </c>
      <c r="G7319" s="94" t="s">
        <v>13675</v>
      </c>
      <c r="H7319" s="32" t="s">
        <v>13916</v>
      </c>
    </row>
    <row r="7320" spans="1:8" ht="17.25" customHeight="1">
      <c r="A7320" s="68" t="s">
        <v>16876</v>
      </c>
      <c r="B7320" s="94" t="s">
        <v>24183</v>
      </c>
      <c r="C7320" s="94" t="s">
        <v>17321</v>
      </c>
      <c r="D7320" s="32" t="s">
        <v>10046</v>
      </c>
      <c r="E7320" s="107">
        <v>8</v>
      </c>
      <c r="F7320" s="27" t="s">
        <v>9</v>
      </c>
      <c r="G7320" s="94" t="s">
        <v>13675</v>
      </c>
      <c r="H7320" s="32" t="s">
        <v>13916</v>
      </c>
    </row>
    <row r="7321" spans="1:8" ht="17.25" customHeight="1">
      <c r="A7321" s="68" t="s">
        <v>16876</v>
      </c>
      <c r="B7321" s="94" t="s">
        <v>24196</v>
      </c>
      <c r="C7321" s="94" t="s">
        <v>17322</v>
      </c>
      <c r="D7321" s="32" t="s">
        <v>20111</v>
      </c>
      <c r="E7321" s="107">
        <v>9</v>
      </c>
      <c r="F7321" s="27" t="s">
        <v>9</v>
      </c>
      <c r="G7321" s="94" t="s">
        <v>13675</v>
      </c>
      <c r="H7321" s="32" t="s">
        <v>13917</v>
      </c>
    </row>
    <row r="7322" spans="1:8" ht="17.25" customHeight="1">
      <c r="A7322" s="68" t="s">
        <v>16876</v>
      </c>
      <c r="B7322" s="94" t="s">
        <v>24196</v>
      </c>
      <c r="C7322" s="94" t="s">
        <v>17322</v>
      </c>
      <c r="D7322" s="32" t="s">
        <v>20112</v>
      </c>
      <c r="E7322" s="107">
        <v>11</v>
      </c>
      <c r="F7322" s="27" t="s">
        <v>9</v>
      </c>
      <c r="G7322" s="94" t="s">
        <v>13675</v>
      </c>
      <c r="H7322" s="32" t="s">
        <v>13917</v>
      </c>
    </row>
    <row r="7323" spans="1:8" ht="17.25" customHeight="1">
      <c r="A7323" s="68" t="s">
        <v>16876</v>
      </c>
      <c r="B7323" s="94" t="s">
        <v>24196</v>
      </c>
      <c r="C7323" s="94" t="s">
        <v>17322</v>
      </c>
      <c r="D7323" s="32" t="s">
        <v>10047</v>
      </c>
      <c r="E7323" s="107">
        <v>16</v>
      </c>
      <c r="F7323" s="27" t="s">
        <v>9</v>
      </c>
      <c r="G7323" s="94" t="s">
        <v>13675</v>
      </c>
      <c r="H7323" s="32" t="s">
        <v>13917</v>
      </c>
    </row>
    <row r="7324" spans="1:8" ht="17.25" customHeight="1">
      <c r="A7324" s="68" t="s">
        <v>16876</v>
      </c>
      <c r="B7324" s="94" t="s">
        <v>24196</v>
      </c>
      <c r="C7324" s="94" t="s">
        <v>17322</v>
      </c>
      <c r="D7324" s="32" t="s">
        <v>10048</v>
      </c>
      <c r="E7324" s="107">
        <v>9</v>
      </c>
      <c r="F7324" s="27" t="s">
        <v>9</v>
      </c>
      <c r="G7324" s="94" t="s">
        <v>13675</v>
      </c>
      <c r="H7324" s="32" t="s">
        <v>13917</v>
      </c>
    </row>
    <row r="7325" spans="1:8" ht="17.25" customHeight="1">
      <c r="A7325" s="68" t="s">
        <v>16876</v>
      </c>
      <c r="B7325" s="94" t="s">
        <v>24196</v>
      </c>
      <c r="C7325" s="94" t="s">
        <v>17322</v>
      </c>
      <c r="D7325" s="32" t="s">
        <v>20113</v>
      </c>
      <c r="E7325" s="107">
        <v>13</v>
      </c>
      <c r="F7325" s="27" t="s">
        <v>9091</v>
      </c>
      <c r="G7325" s="94" t="s">
        <v>13675</v>
      </c>
      <c r="H7325" s="32" t="s">
        <v>13917</v>
      </c>
    </row>
    <row r="7326" spans="1:8" ht="17.25" customHeight="1">
      <c r="A7326" s="68" t="s">
        <v>16876</v>
      </c>
      <c r="B7326" s="94" t="s">
        <v>24196</v>
      </c>
      <c r="C7326" s="94" t="s">
        <v>17322</v>
      </c>
      <c r="D7326" s="32" t="s">
        <v>10049</v>
      </c>
      <c r="E7326" s="107">
        <v>11</v>
      </c>
      <c r="F7326" s="27" t="s">
        <v>9</v>
      </c>
      <c r="G7326" s="94" t="s">
        <v>13675</v>
      </c>
      <c r="H7326" s="32" t="s">
        <v>13917</v>
      </c>
    </row>
    <row r="7327" spans="1:8" ht="17.25" customHeight="1">
      <c r="A7327" s="68" t="s">
        <v>16876</v>
      </c>
      <c r="B7327" s="94" t="s">
        <v>24196</v>
      </c>
      <c r="C7327" s="94" t="s">
        <v>17322</v>
      </c>
      <c r="D7327" s="32" t="s">
        <v>10050</v>
      </c>
      <c r="E7327" s="107">
        <v>9</v>
      </c>
      <c r="F7327" s="27" t="s">
        <v>9</v>
      </c>
      <c r="G7327" s="94" t="s">
        <v>13675</v>
      </c>
      <c r="H7327" s="32" t="s">
        <v>13917</v>
      </c>
    </row>
    <row r="7328" spans="1:8" ht="17.25" customHeight="1">
      <c r="A7328" s="68" t="s">
        <v>16876</v>
      </c>
      <c r="B7328" s="94" t="s">
        <v>24196</v>
      </c>
      <c r="C7328" s="94" t="s">
        <v>17322</v>
      </c>
      <c r="D7328" s="32" t="s">
        <v>10051</v>
      </c>
      <c r="E7328" s="107">
        <v>11</v>
      </c>
      <c r="F7328" s="27" t="s">
        <v>9</v>
      </c>
      <c r="G7328" s="94" t="s">
        <v>13675</v>
      </c>
      <c r="H7328" s="32" t="s">
        <v>13917</v>
      </c>
    </row>
    <row r="7329" spans="1:8" ht="17.25" customHeight="1">
      <c r="A7329" s="68" t="s">
        <v>16876</v>
      </c>
      <c r="B7329" s="94" t="s">
        <v>24196</v>
      </c>
      <c r="C7329" s="94" t="s">
        <v>17322</v>
      </c>
      <c r="D7329" s="32" t="s">
        <v>10052</v>
      </c>
      <c r="E7329" s="107">
        <v>13</v>
      </c>
      <c r="F7329" s="27" t="s">
        <v>9</v>
      </c>
      <c r="G7329" s="94" t="s">
        <v>13675</v>
      </c>
      <c r="H7329" s="32" t="s">
        <v>13917</v>
      </c>
    </row>
    <row r="7330" spans="1:8" ht="17.25" customHeight="1">
      <c r="A7330" s="68" t="s">
        <v>16876</v>
      </c>
      <c r="B7330" s="94" t="s">
        <v>24196</v>
      </c>
      <c r="C7330" s="94" t="s">
        <v>17322</v>
      </c>
      <c r="D7330" s="32" t="s">
        <v>20114</v>
      </c>
      <c r="E7330" s="107">
        <v>15</v>
      </c>
      <c r="F7330" s="27" t="s">
        <v>9</v>
      </c>
      <c r="G7330" s="94" t="s">
        <v>13675</v>
      </c>
      <c r="H7330" s="32" t="s">
        <v>13917</v>
      </c>
    </row>
    <row r="7331" spans="1:8" ht="17.25" customHeight="1">
      <c r="A7331" s="68" t="s">
        <v>16881</v>
      </c>
      <c r="B7331" s="94" t="s">
        <v>24191</v>
      </c>
      <c r="C7331" s="94" t="s">
        <v>17323</v>
      </c>
      <c r="D7331" s="32" t="s">
        <v>10053</v>
      </c>
      <c r="E7331" s="107">
        <v>6</v>
      </c>
      <c r="F7331" s="27" t="s">
        <v>9</v>
      </c>
      <c r="G7331" s="94" t="s">
        <v>13675</v>
      </c>
      <c r="H7331" s="32" t="s">
        <v>13918</v>
      </c>
    </row>
    <row r="7332" spans="1:8" ht="17.25" customHeight="1">
      <c r="A7332" s="68" t="s">
        <v>16881</v>
      </c>
      <c r="B7332" s="94" t="s">
        <v>24191</v>
      </c>
      <c r="C7332" s="94" t="s">
        <v>17323</v>
      </c>
      <c r="D7332" s="32" t="s">
        <v>10054</v>
      </c>
      <c r="E7332" s="107">
        <v>11</v>
      </c>
      <c r="F7332" s="27" t="s">
        <v>9</v>
      </c>
      <c r="G7332" s="94" t="s">
        <v>13675</v>
      </c>
      <c r="H7332" s="32" t="s">
        <v>13918</v>
      </c>
    </row>
    <row r="7333" spans="1:8" ht="17.25" customHeight="1">
      <c r="A7333" s="68" t="s">
        <v>16881</v>
      </c>
      <c r="B7333" s="94" t="s">
        <v>24191</v>
      </c>
      <c r="C7333" s="94" t="s">
        <v>17323</v>
      </c>
      <c r="D7333" s="32" t="s">
        <v>10055</v>
      </c>
      <c r="E7333" s="107">
        <v>22</v>
      </c>
      <c r="F7333" s="27" t="s">
        <v>9</v>
      </c>
      <c r="G7333" s="94" t="s">
        <v>13675</v>
      </c>
      <c r="H7333" s="32" t="s">
        <v>13918</v>
      </c>
    </row>
    <row r="7334" spans="1:8" ht="17.25" customHeight="1">
      <c r="A7334" s="68" t="s">
        <v>16881</v>
      </c>
      <c r="B7334" s="94" t="s">
        <v>24191</v>
      </c>
      <c r="C7334" s="94" t="s">
        <v>17323</v>
      </c>
      <c r="D7334" s="32" t="s">
        <v>10056</v>
      </c>
      <c r="E7334" s="107">
        <v>4</v>
      </c>
      <c r="F7334" s="27" t="s">
        <v>9091</v>
      </c>
      <c r="G7334" s="94" t="s">
        <v>13675</v>
      </c>
      <c r="H7334" s="32" t="s">
        <v>13918</v>
      </c>
    </row>
    <row r="7335" spans="1:8" ht="17.25" customHeight="1">
      <c r="A7335" s="68" t="s">
        <v>16881</v>
      </c>
      <c r="B7335" s="94" t="s">
        <v>24191</v>
      </c>
      <c r="C7335" s="94" t="s">
        <v>17323</v>
      </c>
      <c r="D7335" s="32" t="s">
        <v>20115</v>
      </c>
      <c r="E7335" s="107">
        <v>5</v>
      </c>
      <c r="F7335" s="27" t="s">
        <v>9068</v>
      </c>
      <c r="G7335" s="94" t="s">
        <v>13675</v>
      </c>
      <c r="H7335" s="32" t="s">
        <v>13918</v>
      </c>
    </row>
    <row r="7336" spans="1:8" ht="17.25" customHeight="1">
      <c r="A7336" s="68" t="s">
        <v>16881</v>
      </c>
      <c r="B7336" s="94" t="s">
        <v>24191</v>
      </c>
      <c r="C7336" s="94" t="s">
        <v>17323</v>
      </c>
      <c r="D7336" s="32" t="s">
        <v>10057</v>
      </c>
      <c r="E7336" s="107">
        <v>9</v>
      </c>
      <c r="F7336" s="27" t="s">
        <v>9</v>
      </c>
      <c r="G7336" s="94" t="s">
        <v>13675</v>
      </c>
      <c r="H7336" s="32" t="s">
        <v>13918</v>
      </c>
    </row>
    <row r="7337" spans="1:8" ht="17.25" customHeight="1">
      <c r="A7337" s="68" t="s">
        <v>16881</v>
      </c>
      <c r="B7337" s="94" t="s">
        <v>24191</v>
      </c>
      <c r="C7337" s="94" t="s">
        <v>17323</v>
      </c>
      <c r="D7337" s="32" t="s">
        <v>10058</v>
      </c>
      <c r="E7337" s="107">
        <v>4</v>
      </c>
      <c r="F7337" s="27" t="s">
        <v>9068</v>
      </c>
      <c r="G7337" s="94" t="s">
        <v>13675</v>
      </c>
      <c r="H7337" s="32" t="s">
        <v>13918</v>
      </c>
    </row>
    <row r="7338" spans="1:8" ht="17.25" customHeight="1">
      <c r="A7338" s="68" t="s">
        <v>16881</v>
      </c>
      <c r="B7338" s="94" t="s">
        <v>24191</v>
      </c>
      <c r="C7338" s="94" t="s">
        <v>17323</v>
      </c>
      <c r="D7338" s="32" t="s">
        <v>10059</v>
      </c>
      <c r="E7338" s="107">
        <v>8</v>
      </c>
      <c r="F7338" s="27" t="s">
        <v>9</v>
      </c>
      <c r="G7338" s="94" t="s">
        <v>13675</v>
      </c>
      <c r="H7338" s="32" t="s">
        <v>13918</v>
      </c>
    </row>
    <row r="7339" spans="1:8" ht="17.25" customHeight="1">
      <c r="A7339" s="68" t="s">
        <v>16881</v>
      </c>
      <c r="B7339" s="94" t="s">
        <v>24191</v>
      </c>
      <c r="C7339" s="94" t="s">
        <v>17323</v>
      </c>
      <c r="D7339" s="32" t="s">
        <v>10060</v>
      </c>
      <c r="E7339" s="107">
        <v>9</v>
      </c>
      <c r="F7339" s="27" t="s">
        <v>9</v>
      </c>
      <c r="G7339" s="94" t="s">
        <v>13675</v>
      </c>
      <c r="H7339" s="32" t="s">
        <v>13918</v>
      </c>
    </row>
    <row r="7340" spans="1:8" ht="17.25" customHeight="1">
      <c r="A7340" s="68" t="s">
        <v>16881</v>
      </c>
      <c r="B7340" s="94" t="s">
        <v>24191</v>
      </c>
      <c r="C7340" s="94" t="s">
        <v>17323</v>
      </c>
      <c r="D7340" s="32" t="s">
        <v>10061</v>
      </c>
      <c r="E7340" s="107">
        <v>3</v>
      </c>
      <c r="F7340" s="27" t="s">
        <v>9</v>
      </c>
      <c r="G7340" s="94" t="s">
        <v>13675</v>
      </c>
      <c r="H7340" s="32" t="s">
        <v>13918</v>
      </c>
    </row>
    <row r="7341" spans="1:8" ht="17.25" customHeight="1">
      <c r="A7341" s="68" t="s">
        <v>16881</v>
      </c>
      <c r="B7341" s="94" t="s">
        <v>24181</v>
      </c>
      <c r="C7341" s="94" t="s">
        <v>17324</v>
      </c>
      <c r="D7341" s="32" t="s">
        <v>20116</v>
      </c>
      <c r="E7341" s="107">
        <v>8</v>
      </c>
      <c r="F7341" s="27" t="s">
        <v>9</v>
      </c>
      <c r="G7341" s="94" t="s">
        <v>13675</v>
      </c>
      <c r="H7341" s="32" t="s">
        <v>13919</v>
      </c>
    </row>
    <row r="7342" spans="1:8" ht="17.25" customHeight="1">
      <c r="A7342" s="68" t="s">
        <v>16881</v>
      </c>
      <c r="B7342" s="94" t="s">
        <v>24181</v>
      </c>
      <c r="C7342" s="94" t="s">
        <v>17324</v>
      </c>
      <c r="D7342" s="32" t="s">
        <v>10062</v>
      </c>
      <c r="E7342" s="107">
        <v>12</v>
      </c>
      <c r="F7342" s="27" t="s">
        <v>9</v>
      </c>
      <c r="G7342" s="94" t="s">
        <v>13675</v>
      </c>
      <c r="H7342" s="32" t="s">
        <v>13919</v>
      </c>
    </row>
    <row r="7343" spans="1:8" ht="17.25" customHeight="1">
      <c r="A7343" s="68" t="s">
        <v>16881</v>
      </c>
      <c r="B7343" s="94" t="s">
        <v>24181</v>
      </c>
      <c r="C7343" s="94" t="s">
        <v>17324</v>
      </c>
      <c r="D7343" s="32" t="s">
        <v>20117</v>
      </c>
      <c r="E7343" s="107">
        <v>12</v>
      </c>
      <c r="F7343" s="27" t="s">
        <v>9</v>
      </c>
      <c r="G7343" s="94" t="s">
        <v>13675</v>
      </c>
      <c r="H7343" s="32" t="s">
        <v>13919</v>
      </c>
    </row>
    <row r="7344" spans="1:8" ht="17.25" customHeight="1">
      <c r="A7344" s="68" t="s">
        <v>16881</v>
      </c>
      <c r="B7344" s="94" t="s">
        <v>24181</v>
      </c>
      <c r="C7344" s="94" t="s">
        <v>17324</v>
      </c>
      <c r="D7344" s="32" t="s">
        <v>20118</v>
      </c>
      <c r="E7344" s="107">
        <v>10</v>
      </c>
      <c r="F7344" s="27" t="s">
        <v>9076</v>
      </c>
      <c r="G7344" s="94" t="s">
        <v>13675</v>
      </c>
      <c r="H7344" s="32" t="s">
        <v>13919</v>
      </c>
    </row>
    <row r="7345" spans="1:8" ht="17.25" customHeight="1">
      <c r="A7345" s="68" t="s">
        <v>16881</v>
      </c>
      <c r="B7345" s="94" t="s">
        <v>24181</v>
      </c>
      <c r="C7345" s="94" t="s">
        <v>17324</v>
      </c>
      <c r="D7345" s="32" t="s">
        <v>20119</v>
      </c>
      <c r="E7345" s="107">
        <v>7</v>
      </c>
      <c r="F7345" s="27" t="s">
        <v>9</v>
      </c>
      <c r="G7345" s="94" t="s">
        <v>13675</v>
      </c>
      <c r="H7345" s="32" t="s">
        <v>13919</v>
      </c>
    </row>
    <row r="7346" spans="1:8" ht="17.25" customHeight="1">
      <c r="A7346" s="68" t="s">
        <v>16881</v>
      </c>
      <c r="B7346" s="94" t="s">
        <v>24181</v>
      </c>
      <c r="C7346" s="94" t="s">
        <v>17324</v>
      </c>
      <c r="D7346" s="32" t="s">
        <v>20120</v>
      </c>
      <c r="E7346" s="107">
        <v>14</v>
      </c>
      <c r="F7346" s="27" t="s">
        <v>9</v>
      </c>
      <c r="G7346" s="94" t="s">
        <v>13675</v>
      </c>
      <c r="H7346" s="32" t="s">
        <v>13919</v>
      </c>
    </row>
    <row r="7347" spans="1:8" ht="17.25" customHeight="1">
      <c r="A7347" s="68" t="s">
        <v>16876</v>
      </c>
      <c r="B7347" s="94" t="s">
        <v>24183</v>
      </c>
      <c r="C7347" s="94" t="s">
        <v>17325</v>
      </c>
      <c r="D7347" s="32" t="s">
        <v>10063</v>
      </c>
      <c r="E7347" s="107">
        <v>1</v>
      </c>
      <c r="F7347" s="27" t="s">
        <v>9</v>
      </c>
      <c r="G7347" s="94" t="s">
        <v>13675</v>
      </c>
      <c r="H7347" s="32" t="s">
        <v>13920</v>
      </c>
    </row>
    <row r="7348" spans="1:8" ht="17.25" customHeight="1">
      <c r="A7348" s="68" t="s">
        <v>16876</v>
      </c>
      <c r="B7348" s="94" t="s">
        <v>24183</v>
      </c>
      <c r="C7348" s="94" t="s">
        <v>17325</v>
      </c>
      <c r="D7348" s="32" t="s">
        <v>10064</v>
      </c>
      <c r="E7348" s="107">
        <v>9</v>
      </c>
      <c r="F7348" s="27" t="s">
        <v>9</v>
      </c>
      <c r="G7348" s="94" t="s">
        <v>13675</v>
      </c>
      <c r="H7348" s="32" t="s">
        <v>13920</v>
      </c>
    </row>
    <row r="7349" spans="1:8" ht="17.25" customHeight="1">
      <c r="A7349" s="68" t="s">
        <v>16876</v>
      </c>
      <c r="B7349" s="94" t="s">
        <v>24183</v>
      </c>
      <c r="C7349" s="94" t="s">
        <v>17325</v>
      </c>
      <c r="D7349" s="32" t="s">
        <v>20121</v>
      </c>
      <c r="E7349" s="107">
        <v>12</v>
      </c>
      <c r="F7349" s="27" t="s">
        <v>9</v>
      </c>
      <c r="G7349" s="94" t="s">
        <v>13675</v>
      </c>
      <c r="H7349" s="32" t="s">
        <v>13920</v>
      </c>
    </row>
    <row r="7350" spans="1:8" ht="17.25" customHeight="1">
      <c r="A7350" s="68" t="s">
        <v>16876</v>
      </c>
      <c r="B7350" s="94" t="s">
        <v>24183</v>
      </c>
      <c r="C7350" s="94" t="s">
        <v>17325</v>
      </c>
      <c r="D7350" s="32" t="s">
        <v>10065</v>
      </c>
      <c r="E7350" s="107">
        <v>10</v>
      </c>
      <c r="F7350" s="27" t="s">
        <v>9</v>
      </c>
      <c r="G7350" s="94" t="s">
        <v>13675</v>
      </c>
      <c r="H7350" s="32" t="s">
        <v>13920</v>
      </c>
    </row>
    <row r="7351" spans="1:8" ht="17.25" customHeight="1">
      <c r="A7351" s="68" t="s">
        <v>16876</v>
      </c>
      <c r="B7351" s="94" t="s">
        <v>24183</v>
      </c>
      <c r="C7351" s="94" t="s">
        <v>17325</v>
      </c>
      <c r="D7351" s="32" t="s">
        <v>10066</v>
      </c>
      <c r="E7351" s="107">
        <v>6</v>
      </c>
      <c r="F7351" s="27" t="s">
        <v>9</v>
      </c>
      <c r="G7351" s="94" t="s">
        <v>13675</v>
      </c>
      <c r="H7351" s="32" t="s">
        <v>13920</v>
      </c>
    </row>
    <row r="7352" spans="1:8" ht="17.25" customHeight="1">
      <c r="A7352" s="68" t="s">
        <v>16876</v>
      </c>
      <c r="B7352" s="94" t="s">
        <v>24183</v>
      </c>
      <c r="C7352" s="94" t="s">
        <v>17325</v>
      </c>
      <c r="D7352" s="32" t="s">
        <v>10067</v>
      </c>
      <c r="E7352" s="107">
        <v>9</v>
      </c>
      <c r="F7352" s="27" t="s">
        <v>9091</v>
      </c>
      <c r="G7352" s="94" t="s">
        <v>13675</v>
      </c>
      <c r="H7352" s="32" t="s">
        <v>13920</v>
      </c>
    </row>
    <row r="7353" spans="1:8" ht="17.25" customHeight="1">
      <c r="A7353" s="68" t="s">
        <v>16876</v>
      </c>
      <c r="B7353" s="94" t="s">
        <v>24183</v>
      </c>
      <c r="C7353" s="94" t="s">
        <v>17325</v>
      </c>
      <c r="D7353" s="32" t="s">
        <v>10068</v>
      </c>
      <c r="E7353" s="107">
        <v>11</v>
      </c>
      <c r="F7353" s="27" t="s">
        <v>9</v>
      </c>
      <c r="G7353" s="94" t="s">
        <v>13675</v>
      </c>
      <c r="H7353" s="32" t="s">
        <v>13920</v>
      </c>
    </row>
    <row r="7354" spans="1:8" ht="17.25" customHeight="1">
      <c r="A7354" s="68" t="s">
        <v>16876</v>
      </c>
      <c r="B7354" s="94" t="s">
        <v>24183</v>
      </c>
      <c r="C7354" s="94" t="s">
        <v>17325</v>
      </c>
      <c r="D7354" s="32" t="s">
        <v>10069</v>
      </c>
      <c r="E7354" s="107">
        <v>10</v>
      </c>
      <c r="F7354" s="27" t="s">
        <v>9</v>
      </c>
      <c r="G7354" s="94" t="s">
        <v>13675</v>
      </c>
      <c r="H7354" s="32" t="s">
        <v>13920</v>
      </c>
    </row>
    <row r="7355" spans="1:8" ht="17.25" customHeight="1">
      <c r="A7355" s="68" t="s">
        <v>16876</v>
      </c>
      <c r="B7355" s="94" t="s">
        <v>24183</v>
      </c>
      <c r="C7355" s="94" t="s">
        <v>17326</v>
      </c>
      <c r="D7355" s="32" t="s">
        <v>20122</v>
      </c>
      <c r="E7355" s="107">
        <v>10</v>
      </c>
      <c r="F7355" s="27" t="s">
        <v>9</v>
      </c>
      <c r="G7355" s="94" t="s">
        <v>13675</v>
      </c>
      <c r="H7355" s="32" t="s">
        <v>13920</v>
      </c>
    </row>
    <row r="7356" spans="1:8" ht="17.25" customHeight="1">
      <c r="A7356" s="68" t="s">
        <v>16876</v>
      </c>
      <c r="B7356" s="94" t="s">
        <v>24183</v>
      </c>
      <c r="C7356" s="94" t="s">
        <v>17327</v>
      </c>
      <c r="D7356" s="32" t="s">
        <v>10070</v>
      </c>
      <c r="E7356" s="107">
        <v>4</v>
      </c>
      <c r="F7356" s="27" t="s">
        <v>9</v>
      </c>
      <c r="G7356" s="94" t="s">
        <v>13675</v>
      </c>
      <c r="H7356" s="32" t="s">
        <v>13921</v>
      </c>
    </row>
    <row r="7357" spans="1:8" ht="17.25" customHeight="1">
      <c r="A7357" s="68" t="s">
        <v>16876</v>
      </c>
      <c r="B7357" s="94" t="s">
        <v>24183</v>
      </c>
      <c r="C7357" s="94" t="s">
        <v>17327</v>
      </c>
      <c r="D7357" s="32" t="s">
        <v>10071</v>
      </c>
      <c r="E7357" s="107">
        <v>9</v>
      </c>
      <c r="F7357" s="27" t="s">
        <v>9</v>
      </c>
      <c r="G7357" s="94" t="s">
        <v>13675</v>
      </c>
      <c r="H7357" s="32" t="s">
        <v>13921</v>
      </c>
    </row>
    <row r="7358" spans="1:8" ht="17.25" customHeight="1">
      <c r="A7358" s="68" t="s">
        <v>16876</v>
      </c>
      <c r="B7358" s="94" t="s">
        <v>24183</v>
      </c>
      <c r="C7358" s="94" t="s">
        <v>17327</v>
      </c>
      <c r="D7358" s="32" t="s">
        <v>20123</v>
      </c>
      <c r="E7358" s="107">
        <v>12</v>
      </c>
      <c r="F7358" s="27" t="s">
        <v>9</v>
      </c>
      <c r="G7358" s="94" t="s">
        <v>13675</v>
      </c>
      <c r="H7358" s="32" t="s">
        <v>13921</v>
      </c>
    </row>
    <row r="7359" spans="1:8" ht="17.25" customHeight="1">
      <c r="A7359" s="68" t="s">
        <v>16876</v>
      </c>
      <c r="B7359" s="94" t="s">
        <v>24183</v>
      </c>
      <c r="C7359" s="94" t="s">
        <v>17327</v>
      </c>
      <c r="D7359" s="32" t="s">
        <v>10072</v>
      </c>
      <c r="E7359" s="107">
        <v>8</v>
      </c>
      <c r="F7359" s="27" t="s">
        <v>9090</v>
      </c>
      <c r="G7359" s="94" t="s">
        <v>13675</v>
      </c>
      <c r="H7359" s="32" t="s">
        <v>13921</v>
      </c>
    </row>
    <row r="7360" spans="1:8" ht="17.25" customHeight="1">
      <c r="A7360" s="68" t="s">
        <v>16876</v>
      </c>
      <c r="B7360" s="94" t="s">
        <v>24183</v>
      </c>
      <c r="C7360" s="94" t="s">
        <v>17327</v>
      </c>
      <c r="D7360" s="32" t="s">
        <v>10073</v>
      </c>
      <c r="E7360" s="107">
        <v>11</v>
      </c>
      <c r="F7360" s="27" t="s">
        <v>9</v>
      </c>
      <c r="G7360" s="94" t="s">
        <v>13675</v>
      </c>
      <c r="H7360" s="32" t="s">
        <v>13921</v>
      </c>
    </row>
    <row r="7361" spans="1:8" ht="17.25" customHeight="1">
      <c r="A7361" s="68" t="s">
        <v>16876</v>
      </c>
      <c r="B7361" s="94" t="s">
        <v>24183</v>
      </c>
      <c r="C7361" s="94" t="s">
        <v>17327</v>
      </c>
      <c r="D7361" s="32" t="s">
        <v>10074</v>
      </c>
      <c r="E7361" s="107">
        <v>11</v>
      </c>
      <c r="F7361" s="27" t="s">
        <v>9068</v>
      </c>
      <c r="G7361" s="94" t="s">
        <v>13675</v>
      </c>
      <c r="H7361" s="32" t="s">
        <v>13921</v>
      </c>
    </row>
    <row r="7362" spans="1:8" ht="17.25" customHeight="1">
      <c r="A7362" s="68" t="s">
        <v>16876</v>
      </c>
      <c r="B7362" s="94" t="s">
        <v>24183</v>
      </c>
      <c r="C7362" s="94" t="s">
        <v>17327</v>
      </c>
      <c r="D7362" s="32" t="s">
        <v>20124</v>
      </c>
      <c r="E7362" s="107">
        <v>9</v>
      </c>
      <c r="F7362" s="27" t="s">
        <v>9</v>
      </c>
      <c r="G7362" s="94" t="s">
        <v>13675</v>
      </c>
      <c r="H7362" s="32" t="s">
        <v>13921</v>
      </c>
    </row>
    <row r="7363" spans="1:8" ht="17.25" customHeight="1">
      <c r="A7363" s="68" t="s">
        <v>16876</v>
      </c>
      <c r="B7363" s="94" t="s">
        <v>24183</v>
      </c>
      <c r="C7363" s="94" t="s">
        <v>17327</v>
      </c>
      <c r="D7363" s="32" t="s">
        <v>20125</v>
      </c>
      <c r="E7363" s="107">
        <v>6</v>
      </c>
      <c r="F7363" s="27" t="s">
        <v>9</v>
      </c>
      <c r="G7363" s="94" t="s">
        <v>13675</v>
      </c>
      <c r="H7363" s="32" t="s">
        <v>13921</v>
      </c>
    </row>
    <row r="7364" spans="1:8" ht="17.25" customHeight="1">
      <c r="A7364" s="68" t="s">
        <v>16876</v>
      </c>
      <c r="B7364" s="94" t="s">
        <v>24183</v>
      </c>
      <c r="C7364" s="94" t="s">
        <v>17327</v>
      </c>
      <c r="D7364" s="32" t="s">
        <v>10075</v>
      </c>
      <c r="E7364" s="107">
        <v>7</v>
      </c>
      <c r="F7364" s="27" t="s">
        <v>9</v>
      </c>
      <c r="G7364" s="94" t="s">
        <v>13675</v>
      </c>
      <c r="H7364" s="32" t="s">
        <v>13921</v>
      </c>
    </row>
    <row r="7365" spans="1:8" ht="17.25" customHeight="1">
      <c r="A7365" s="68" t="s">
        <v>16876</v>
      </c>
      <c r="B7365" s="94" t="s">
        <v>24183</v>
      </c>
      <c r="C7365" s="94" t="s">
        <v>17327</v>
      </c>
      <c r="D7365" s="32" t="s">
        <v>10076</v>
      </c>
      <c r="E7365" s="107">
        <v>6</v>
      </c>
      <c r="F7365" s="27" t="s">
        <v>9</v>
      </c>
      <c r="G7365" s="94" t="s">
        <v>13675</v>
      </c>
      <c r="H7365" s="32" t="s">
        <v>13921</v>
      </c>
    </row>
    <row r="7366" spans="1:8" ht="17.25" customHeight="1">
      <c r="A7366" s="68" t="s">
        <v>16876</v>
      </c>
      <c r="B7366" s="94" t="s">
        <v>24183</v>
      </c>
      <c r="C7366" s="94" t="s">
        <v>17327</v>
      </c>
      <c r="D7366" s="32" t="s">
        <v>10077</v>
      </c>
      <c r="E7366" s="107">
        <v>10</v>
      </c>
      <c r="F7366" s="27" t="s">
        <v>9</v>
      </c>
      <c r="G7366" s="94" t="s">
        <v>13675</v>
      </c>
      <c r="H7366" s="32" t="s">
        <v>13921</v>
      </c>
    </row>
    <row r="7367" spans="1:8" ht="17.25" customHeight="1">
      <c r="A7367" s="68" t="s">
        <v>16876</v>
      </c>
      <c r="B7367" s="94" t="s">
        <v>24183</v>
      </c>
      <c r="C7367" s="94" t="s">
        <v>17327</v>
      </c>
      <c r="D7367" s="32" t="s">
        <v>10078</v>
      </c>
      <c r="E7367" s="107">
        <v>10</v>
      </c>
      <c r="F7367" s="27" t="s">
        <v>9</v>
      </c>
      <c r="G7367" s="94" t="s">
        <v>13675</v>
      </c>
      <c r="H7367" s="32" t="s">
        <v>13921</v>
      </c>
    </row>
    <row r="7368" spans="1:8" ht="17.25" customHeight="1">
      <c r="A7368" s="68" t="s">
        <v>16876</v>
      </c>
      <c r="B7368" s="94" t="s">
        <v>24183</v>
      </c>
      <c r="C7368" s="94" t="s">
        <v>17328</v>
      </c>
      <c r="D7368" s="32" t="s">
        <v>10079</v>
      </c>
      <c r="E7368" s="107">
        <v>16</v>
      </c>
      <c r="F7368" s="27" t="s">
        <v>9</v>
      </c>
      <c r="G7368" s="94" t="s">
        <v>13675</v>
      </c>
      <c r="H7368" s="32" t="s">
        <v>13922</v>
      </c>
    </row>
    <row r="7369" spans="1:8" ht="17.25" customHeight="1">
      <c r="A7369" s="68" t="s">
        <v>16876</v>
      </c>
      <c r="B7369" s="94" t="s">
        <v>24183</v>
      </c>
      <c r="C7369" s="94" t="s">
        <v>17328</v>
      </c>
      <c r="D7369" s="32" t="s">
        <v>10080</v>
      </c>
      <c r="E7369" s="107">
        <v>17</v>
      </c>
      <c r="F7369" s="27" t="s">
        <v>9</v>
      </c>
      <c r="G7369" s="94" t="s">
        <v>13675</v>
      </c>
      <c r="H7369" s="32" t="s">
        <v>13922</v>
      </c>
    </row>
    <row r="7370" spans="1:8" ht="17.25" customHeight="1">
      <c r="A7370" s="68" t="s">
        <v>16876</v>
      </c>
      <c r="B7370" s="94" t="s">
        <v>24183</v>
      </c>
      <c r="C7370" s="94" t="s">
        <v>17328</v>
      </c>
      <c r="D7370" s="32" t="s">
        <v>10081</v>
      </c>
      <c r="E7370" s="107">
        <v>16</v>
      </c>
      <c r="F7370" s="27" t="s">
        <v>9</v>
      </c>
      <c r="G7370" s="94" t="s">
        <v>13675</v>
      </c>
      <c r="H7370" s="32" t="s">
        <v>13922</v>
      </c>
    </row>
    <row r="7371" spans="1:8" ht="17.25" customHeight="1">
      <c r="A7371" s="68" t="s">
        <v>16876</v>
      </c>
      <c r="B7371" s="94" t="s">
        <v>24183</v>
      </c>
      <c r="C7371" s="94" t="s">
        <v>17328</v>
      </c>
      <c r="D7371" s="32" t="s">
        <v>10082</v>
      </c>
      <c r="E7371" s="107">
        <v>17</v>
      </c>
      <c r="F7371" s="27" t="s">
        <v>9</v>
      </c>
      <c r="G7371" s="94" t="s">
        <v>13675</v>
      </c>
      <c r="H7371" s="32" t="s">
        <v>13922</v>
      </c>
    </row>
    <row r="7372" spans="1:8" ht="17.25" customHeight="1">
      <c r="A7372" s="68" t="s">
        <v>16876</v>
      </c>
      <c r="B7372" s="94" t="s">
        <v>24183</v>
      </c>
      <c r="C7372" s="94" t="s">
        <v>17328</v>
      </c>
      <c r="D7372" s="32" t="s">
        <v>10083</v>
      </c>
      <c r="E7372" s="107">
        <v>24</v>
      </c>
      <c r="F7372" s="27" t="s">
        <v>9</v>
      </c>
      <c r="G7372" s="94" t="s">
        <v>13675</v>
      </c>
      <c r="H7372" s="32" t="s">
        <v>13922</v>
      </c>
    </row>
    <row r="7373" spans="1:8" ht="17.25" customHeight="1">
      <c r="A7373" s="68" t="s">
        <v>16876</v>
      </c>
      <c r="B7373" s="94" t="s">
        <v>24183</v>
      </c>
      <c r="C7373" s="94" t="s">
        <v>17328</v>
      </c>
      <c r="D7373" s="32" t="s">
        <v>10084</v>
      </c>
      <c r="E7373" s="107">
        <v>16</v>
      </c>
      <c r="F7373" s="27" t="s">
        <v>9</v>
      </c>
      <c r="G7373" s="94" t="s">
        <v>13675</v>
      </c>
      <c r="H7373" s="32" t="s">
        <v>13922</v>
      </c>
    </row>
    <row r="7374" spans="1:8" ht="17.25" customHeight="1">
      <c r="A7374" s="68" t="s">
        <v>16881</v>
      </c>
      <c r="B7374" s="94" t="s">
        <v>24181</v>
      </c>
      <c r="C7374" s="94" t="s">
        <v>17329</v>
      </c>
      <c r="D7374" s="32" t="s">
        <v>20126</v>
      </c>
      <c r="E7374" s="107">
        <v>4</v>
      </c>
      <c r="F7374" s="27" t="s">
        <v>9</v>
      </c>
      <c r="G7374" s="94" t="s">
        <v>13675</v>
      </c>
      <c r="H7374" s="32" t="s">
        <v>13923</v>
      </c>
    </row>
    <row r="7375" spans="1:8" ht="17.25" customHeight="1">
      <c r="A7375" s="68" t="s">
        <v>16881</v>
      </c>
      <c r="B7375" s="94" t="s">
        <v>24181</v>
      </c>
      <c r="C7375" s="94" t="s">
        <v>17329</v>
      </c>
      <c r="D7375" s="32" t="s">
        <v>20127</v>
      </c>
      <c r="E7375" s="107">
        <v>2</v>
      </c>
      <c r="F7375" s="27" t="s">
        <v>9</v>
      </c>
      <c r="G7375" s="94" t="s">
        <v>13675</v>
      </c>
      <c r="H7375" s="32" t="s">
        <v>13923</v>
      </c>
    </row>
    <row r="7376" spans="1:8" ht="17.25" customHeight="1">
      <c r="A7376" s="68" t="s">
        <v>16881</v>
      </c>
      <c r="B7376" s="94" t="s">
        <v>24181</v>
      </c>
      <c r="C7376" s="94" t="s">
        <v>17329</v>
      </c>
      <c r="D7376" s="32" t="s">
        <v>20128</v>
      </c>
      <c r="E7376" s="107">
        <v>4</v>
      </c>
      <c r="F7376" s="27" t="s">
        <v>9</v>
      </c>
      <c r="G7376" s="94" t="s">
        <v>13675</v>
      </c>
      <c r="H7376" s="32" t="s">
        <v>13923</v>
      </c>
    </row>
    <row r="7377" spans="1:8" ht="17.25" customHeight="1">
      <c r="A7377" s="68" t="s">
        <v>16881</v>
      </c>
      <c r="B7377" s="94" t="s">
        <v>24181</v>
      </c>
      <c r="C7377" s="94" t="s">
        <v>17329</v>
      </c>
      <c r="D7377" s="32" t="s">
        <v>20129</v>
      </c>
      <c r="E7377" s="107">
        <v>2</v>
      </c>
      <c r="F7377" s="27" t="s">
        <v>9</v>
      </c>
      <c r="G7377" s="94" t="s">
        <v>13675</v>
      </c>
      <c r="H7377" s="32" t="s">
        <v>13923</v>
      </c>
    </row>
    <row r="7378" spans="1:8" ht="17.25" customHeight="1">
      <c r="A7378" s="68" t="s">
        <v>16881</v>
      </c>
      <c r="B7378" s="94" t="s">
        <v>24181</v>
      </c>
      <c r="C7378" s="94" t="s">
        <v>17329</v>
      </c>
      <c r="D7378" s="32" t="s">
        <v>20130</v>
      </c>
      <c r="E7378" s="107">
        <v>3</v>
      </c>
      <c r="F7378" s="27" t="s">
        <v>9</v>
      </c>
      <c r="G7378" s="94" t="s">
        <v>13675</v>
      </c>
      <c r="H7378" s="32" t="s">
        <v>13923</v>
      </c>
    </row>
    <row r="7379" spans="1:8" ht="17.25" customHeight="1">
      <c r="A7379" s="68" t="s">
        <v>16881</v>
      </c>
      <c r="B7379" s="94" t="s">
        <v>24181</v>
      </c>
      <c r="C7379" s="94" t="s">
        <v>17329</v>
      </c>
      <c r="D7379" s="32" t="s">
        <v>20131</v>
      </c>
      <c r="E7379" s="107">
        <v>3</v>
      </c>
      <c r="F7379" s="27" t="s">
        <v>9</v>
      </c>
      <c r="G7379" s="94" t="s">
        <v>13675</v>
      </c>
      <c r="H7379" s="32" t="s">
        <v>13923</v>
      </c>
    </row>
    <row r="7380" spans="1:8" ht="17.25" customHeight="1">
      <c r="A7380" s="68" t="s">
        <v>16881</v>
      </c>
      <c r="B7380" s="94" t="s">
        <v>24181</v>
      </c>
      <c r="C7380" s="94" t="s">
        <v>17329</v>
      </c>
      <c r="D7380" s="32" t="s">
        <v>20132</v>
      </c>
      <c r="E7380" s="107">
        <v>8</v>
      </c>
      <c r="F7380" s="27" t="s">
        <v>9</v>
      </c>
      <c r="G7380" s="94" t="s">
        <v>13675</v>
      </c>
      <c r="H7380" s="32" t="s">
        <v>13923</v>
      </c>
    </row>
    <row r="7381" spans="1:8" ht="17.25" customHeight="1">
      <c r="A7381" s="68" t="s">
        <v>16881</v>
      </c>
      <c r="B7381" s="94" t="s">
        <v>24181</v>
      </c>
      <c r="C7381" s="94" t="s">
        <v>17329</v>
      </c>
      <c r="D7381" s="32" t="s">
        <v>20133</v>
      </c>
      <c r="E7381" s="107">
        <v>5</v>
      </c>
      <c r="F7381" s="27" t="s">
        <v>9</v>
      </c>
      <c r="G7381" s="94" t="s">
        <v>13675</v>
      </c>
      <c r="H7381" s="32" t="s">
        <v>13923</v>
      </c>
    </row>
    <row r="7382" spans="1:8" ht="17.25" customHeight="1">
      <c r="A7382" s="68" t="s">
        <v>16876</v>
      </c>
      <c r="B7382" s="94" t="s">
        <v>24182</v>
      </c>
      <c r="C7382" s="94" t="s">
        <v>17330</v>
      </c>
      <c r="D7382" s="32" t="s">
        <v>10085</v>
      </c>
      <c r="E7382" s="107">
        <v>14</v>
      </c>
      <c r="F7382" s="27" t="s">
        <v>9</v>
      </c>
      <c r="G7382" s="94" t="s">
        <v>8146</v>
      </c>
      <c r="H7382" s="32" t="s">
        <v>13924</v>
      </c>
    </row>
    <row r="7383" spans="1:8" ht="17.25" customHeight="1">
      <c r="A7383" s="68" t="s">
        <v>16876</v>
      </c>
      <c r="B7383" s="94" t="s">
        <v>24182</v>
      </c>
      <c r="C7383" s="94" t="s">
        <v>17330</v>
      </c>
      <c r="D7383" s="32" t="s">
        <v>10086</v>
      </c>
      <c r="E7383" s="107">
        <v>14</v>
      </c>
      <c r="F7383" s="27" t="s">
        <v>9</v>
      </c>
      <c r="G7383" s="94" t="s">
        <v>8146</v>
      </c>
      <c r="H7383" s="32" t="s">
        <v>13925</v>
      </c>
    </row>
    <row r="7384" spans="1:8" ht="17.25" customHeight="1">
      <c r="A7384" s="68" t="s">
        <v>16876</v>
      </c>
      <c r="B7384" s="94" t="s">
        <v>24182</v>
      </c>
      <c r="C7384" s="94" t="s">
        <v>17330</v>
      </c>
      <c r="D7384" s="32" t="s">
        <v>20134</v>
      </c>
      <c r="E7384" s="107">
        <v>12</v>
      </c>
      <c r="F7384" s="27" t="s">
        <v>9</v>
      </c>
      <c r="G7384" s="94" t="s">
        <v>8146</v>
      </c>
      <c r="H7384" s="32" t="s">
        <v>13926</v>
      </c>
    </row>
    <row r="7385" spans="1:8" ht="17.25" customHeight="1">
      <c r="A7385" s="68" t="s">
        <v>16876</v>
      </c>
      <c r="B7385" s="94" t="s">
        <v>24182</v>
      </c>
      <c r="C7385" s="94" t="s">
        <v>17330</v>
      </c>
      <c r="D7385" s="32" t="s">
        <v>10087</v>
      </c>
      <c r="E7385" s="107">
        <v>13</v>
      </c>
      <c r="F7385" s="27" t="s">
        <v>9</v>
      </c>
      <c r="G7385" s="94" t="s">
        <v>8146</v>
      </c>
      <c r="H7385" s="32" t="s">
        <v>13927</v>
      </c>
    </row>
    <row r="7386" spans="1:8" ht="17.25" customHeight="1">
      <c r="A7386" s="68" t="s">
        <v>16876</v>
      </c>
      <c r="B7386" s="94" t="s">
        <v>24182</v>
      </c>
      <c r="C7386" s="94" t="s">
        <v>17330</v>
      </c>
      <c r="D7386" s="32" t="s">
        <v>20135</v>
      </c>
      <c r="E7386" s="107">
        <v>18</v>
      </c>
      <c r="F7386" s="27" t="s">
        <v>9</v>
      </c>
      <c r="G7386" s="94" t="s">
        <v>8146</v>
      </c>
      <c r="H7386" s="32" t="s">
        <v>13928</v>
      </c>
    </row>
    <row r="7387" spans="1:8" ht="17.25" customHeight="1">
      <c r="A7387" s="68" t="s">
        <v>16876</v>
      </c>
      <c r="B7387" s="94" t="s">
        <v>24182</v>
      </c>
      <c r="C7387" s="94" t="s">
        <v>17330</v>
      </c>
      <c r="D7387" s="32" t="s">
        <v>20136</v>
      </c>
      <c r="E7387" s="107">
        <v>14</v>
      </c>
      <c r="F7387" s="27" t="s">
        <v>9</v>
      </c>
      <c r="G7387" s="94" t="s">
        <v>8146</v>
      </c>
      <c r="H7387" s="32" t="s">
        <v>13929</v>
      </c>
    </row>
    <row r="7388" spans="1:8" ht="17.25" customHeight="1">
      <c r="A7388" s="68" t="s">
        <v>16876</v>
      </c>
      <c r="B7388" s="94" t="s">
        <v>24182</v>
      </c>
      <c r="C7388" s="94" t="s">
        <v>17330</v>
      </c>
      <c r="D7388" s="32" t="s">
        <v>20137</v>
      </c>
      <c r="E7388" s="107">
        <v>14</v>
      </c>
      <c r="F7388" s="27" t="s">
        <v>9</v>
      </c>
      <c r="G7388" s="94" t="s">
        <v>8146</v>
      </c>
      <c r="H7388" s="32" t="s">
        <v>13930</v>
      </c>
    </row>
    <row r="7389" spans="1:8" ht="17.25" customHeight="1">
      <c r="A7389" s="68" t="s">
        <v>16876</v>
      </c>
      <c r="B7389" s="94" t="s">
        <v>24182</v>
      </c>
      <c r="C7389" s="94" t="s">
        <v>17330</v>
      </c>
      <c r="D7389" s="32" t="s">
        <v>20138</v>
      </c>
      <c r="E7389" s="107">
        <v>12</v>
      </c>
      <c r="F7389" s="27" t="s">
        <v>9</v>
      </c>
      <c r="G7389" s="94" t="s">
        <v>8146</v>
      </c>
      <c r="H7389" s="32" t="s">
        <v>13931</v>
      </c>
    </row>
    <row r="7390" spans="1:8" ht="17.25" customHeight="1">
      <c r="A7390" s="68" t="s">
        <v>16876</v>
      </c>
      <c r="B7390" s="94" t="s">
        <v>24182</v>
      </c>
      <c r="C7390" s="94" t="s">
        <v>17330</v>
      </c>
      <c r="D7390" s="32" t="s">
        <v>20139</v>
      </c>
      <c r="E7390" s="107">
        <v>12</v>
      </c>
      <c r="F7390" s="27" t="s">
        <v>9</v>
      </c>
      <c r="G7390" s="94" t="s">
        <v>8146</v>
      </c>
      <c r="H7390" s="32" t="s">
        <v>13932</v>
      </c>
    </row>
    <row r="7391" spans="1:8" ht="17.25" customHeight="1">
      <c r="A7391" s="68" t="s">
        <v>16876</v>
      </c>
      <c r="B7391" s="94" t="s">
        <v>24182</v>
      </c>
      <c r="C7391" s="94" t="s">
        <v>17330</v>
      </c>
      <c r="D7391" s="32" t="s">
        <v>20140</v>
      </c>
      <c r="E7391" s="107">
        <v>13</v>
      </c>
      <c r="F7391" s="27" t="s">
        <v>9</v>
      </c>
      <c r="G7391" s="94" t="s">
        <v>8146</v>
      </c>
      <c r="H7391" s="32" t="s">
        <v>13933</v>
      </c>
    </row>
    <row r="7392" spans="1:8" ht="17.25" customHeight="1">
      <c r="A7392" s="68" t="s">
        <v>16876</v>
      </c>
      <c r="B7392" s="94" t="s">
        <v>24182</v>
      </c>
      <c r="C7392" s="94" t="s">
        <v>17330</v>
      </c>
      <c r="D7392" s="32" t="s">
        <v>20141</v>
      </c>
      <c r="E7392" s="107">
        <v>12</v>
      </c>
      <c r="F7392" s="27" t="s">
        <v>9</v>
      </c>
      <c r="G7392" s="94" t="s">
        <v>8146</v>
      </c>
      <c r="H7392" s="32" t="s">
        <v>13934</v>
      </c>
    </row>
    <row r="7393" spans="1:8" ht="17.25" customHeight="1">
      <c r="A7393" s="68" t="s">
        <v>16876</v>
      </c>
      <c r="B7393" s="94" t="s">
        <v>24182</v>
      </c>
      <c r="C7393" s="94" t="s">
        <v>17330</v>
      </c>
      <c r="D7393" s="32" t="s">
        <v>20142</v>
      </c>
      <c r="E7393" s="107">
        <v>10</v>
      </c>
      <c r="F7393" s="27" t="s">
        <v>9</v>
      </c>
      <c r="G7393" s="94" t="s">
        <v>8146</v>
      </c>
      <c r="H7393" s="32" t="s">
        <v>13935</v>
      </c>
    </row>
    <row r="7394" spans="1:8" ht="17.25" customHeight="1">
      <c r="A7394" s="68" t="s">
        <v>16876</v>
      </c>
      <c r="B7394" s="94" t="s">
        <v>24182</v>
      </c>
      <c r="C7394" s="94" t="s">
        <v>17331</v>
      </c>
      <c r="D7394" s="32" t="s">
        <v>10088</v>
      </c>
      <c r="E7394" s="107">
        <v>24</v>
      </c>
      <c r="F7394" s="27" t="s">
        <v>9</v>
      </c>
      <c r="G7394" s="94" t="s">
        <v>8146</v>
      </c>
      <c r="H7394" s="32" t="s">
        <v>13936</v>
      </c>
    </row>
    <row r="7395" spans="1:8" ht="17.25" customHeight="1">
      <c r="A7395" s="68" t="s">
        <v>16876</v>
      </c>
      <c r="B7395" s="94" t="s">
        <v>24182</v>
      </c>
      <c r="C7395" s="94" t="s">
        <v>17331</v>
      </c>
      <c r="D7395" s="32" t="s">
        <v>10089</v>
      </c>
      <c r="E7395" s="107">
        <v>15</v>
      </c>
      <c r="F7395" s="27" t="s">
        <v>9</v>
      </c>
      <c r="G7395" s="94" t="s">
        <v>8146</v>
      </c>
      <c r="H7395" s="32" t="s">
        <v>13937</v>
      </c>
    </row>
    <row r="7396" spans="1:8" ht="17.25" customHeight="1">
      <c r="A7396" s="68" t="s">
        <v>16876</v>
      </c>
      <c r="B7396" s="94" t="s">
        <v>24182</v>
      </c>
      <c r="C7396" s="94" t="s">
        <v>17331</v>
      </c>
      <c r="D7396" s="32" t="s">
        <v>10090</v>
      </c>
      <c r="E7396" s="107">
        <v>22</v>
      </c>
      <c r="F7396" s="27" t="s">
        <v>9</v>
      </c>
      <c r="G7396" s="94" t="s">
        <v>8146</v>
      </c>
      <c r="H7396" s="32" t="s">
        <v>13938</v>
      </c>
    </row>
    <row r="7397" spans="1:8" ht="17.25" customHeight="1">
      <c r="A7397" s="68" t="s">
        <v>16876</v>
      </c>
      <c r="B7397" s="94" t="s">
        <v>24182</v>
      </c>
      <c r="C7397" s="94" t="s">
        <v>17331</v>
      </c>
      <c r="D7397" s="32" t="s">
        <v>10091</v>
      </c>
      <c r="E7397" s="107">
        <v>21</v>
      </c>
      <c r="F7397" s="27" t="s">
        <v>9</v>
      </c>
      <c r="G7397" s="94" t="s">
        <v>8146</v>
      </c>
      <c r="H7397" s="32" t="s">
        <v>13939</v>
      </c>
    </row>
    <row r="7398" spans="1:8" ht="17.25" customHeight="1">
      <c r="A7398" s="68" t="s">
        <v>16881</v>
      </c>
      <c r="B7398" s="94" t="s">
        <v>24178</v>
      </c>
      <c r="C7398" s="94" t="s">
        <v>17332</v>
      </c>
      <c r="D7398" s="32" t="s">
        <v>20143</v>
      </c>
      <c r="E7398" s="107">
        <v>10</v>
      </c>
      <c r="F7398" s="27" t="s">
        <v>9</v>
      </c>
      <c r="G7398" s="94" t="s">
        <v>8146</v>
      </c>
      <c r="H7398" s="32" t="s">
        <v>13940</v>
      </c>
    </row>
    <row r="7399" spans="1:8" ht="17.25" customHeight="1">
      <c r="A7399" s="68" t="s">
        <v>16881</v>
      </c>
      <c r="B7399" s="94" t="s">
        <v>24178</v>
      </c>
      <c r="C7399" s="94" t="s">
        <v>17332</v>
      </c>
      <c r="D7399" s="32" t="s">
        <v>10092</v>
      </c>
      <c r="E7399" s="107">
        <v>9</v>
      </c>
      <c r="F7399" s="27" t="s">
        <v>9</v>
      </c>
      <c r="G7399" s="94" t="s">
        <v>8146</v>
      </c>
      <c r="H7399" s="32" t="s">
        <v>13941</v>
      </c>
    </row>
    <row r="7400" spans="1:8" ht="17.25" customHeight="1">
      <c r="A7400" s="68" t="s">
        <v>16881</v>
      </c>
      <c r="B7400" s="94" t="s">
        <v>24178</v>
      </c>
      <c r="C7400" s="94" t="s">
        <v>17332</v>
      </c>
      <c r="D7400" s="32" t="s">
        <v>10093</v>
      </c>
      <c r="E7400" s="107">
        <v>13</v>
      </c>
      <c r="F7400" s="27" t="s">
        <v>9</v>
      </c>
      <c r="G7400" s="94" t="s">
        <v>8146</v>
      </c>
      <c r="H7400" s="32" t="s">
        <v>13942</v>
      </c>
    </row>
    <row r="7401" spans="1:8" ht="17.25" customHeight="1">
      <c r="A7401" s="68" t="s">
        <v>16881</v>
      </c>
      <c r="B7401" s="94" t="s">
        <v>24178</v>
      </c>
      <c r="C7401" s="94" t="s">
        <v>17332</v>
      </c>
      <c r="D7401" s="32" t="s">
        <v>20144</v>
      </c>
      <c r="E7401" s="107">
        <v>14</v>
      </c>
      <c r="F7401" s="27" t="s">
        <v>9</v>
      </c>
      <c r="G7401" s="94" t="s">
        <v>8146</v>
      </c>
      <c r="H7401" s="32" t="s">
        <v>13943</v>
      </c>
    </row>
    <row r="7402" spans="1:8" ht="17.25" customHeight="1">
      <c r="A7402" s="68" t="s">
        <v>16881</v>
      </c>
      <c r="B7402" s="94" t="s">
        <v>24178</v>
      </c>
      <c r="C7402" s="94" t="s">
        <v>17332</v>
      </c>
      <c r="D7402" s="32" t="s">
        <v>20145</v>
      </c>
      <c r="E7402" s="107">
        <v>13</v>
      </c>
      <c r="F7402" s="27" t="s">
        <v>9</v>
      </c>
      <c r="G7402" s="94" t="s">
        <v>8146</v>
      </c>
      <c r="H7402" s="32" t="s">
        <v>13944</v>
      </c>
    </row>
    <row r="7403" spans="1:8" ht="17.25" customHeight="1">
      <c r="A7403" s="68" t="s">
        <v>16881</v>
      </c>
      <c r="B7403" s="94" t="s">
        <v>24178</v>
      </c>
      <c r="C7403" s="94" t="s">
        <v>17332</v>
      </c>
      <c r="D7403" s="32" t="s">
        <v>20146</v>
      </c>
      <c r="E7403" s="107">
        <v>12</v>
      </c>
      <c r="F7403" s="27" t="s">
        <v>9</v>
      </c>
      <c r="G7403" s="94" t="s">
        <v>8146</v>
      </c>
      <c r="H7403" s="32" t="s">
        <v>13945</v>
      </c>
    </row>
    <row r="7404" spans="1:8" ht="17.25" customHeight="1">
      <c r="A7404" s="68" t="s">
        <v>16881</v>
      </c>
      <c r="B7404" s="94" t="s">
        <v>24178</v>
      </c>
      <c r="C7404" s="94" t="s">
        <v>17332</v>
      </c>
      <c r="D7404" s="32" t="s">
        <v>10094</v>
      </c>
      <c r="E7404" s="107">
        <v>12</v>
      </c>
      <c r="F7404" s="27" t="s">
        <v>9</v>
      </c>
      <c r="G7404" s="94" t="s">
        <v>8146</v>
      </c>
      <c r="H7404" s="32" t="s">
        <v>13946</v>
      </c>
    </row>
    <row r="7405" spans="1:8" ht="17.25" customHeight="1">
      <c r="A7405" s="68" t="s">
        <v>16881</v>
      </c>
      <c r="B7405" s="94" t="s">
        <v>24178</v>
      </c>
      <c r="C7405" s="94" t="s">
        <v>17332</v>
      </c>
      <c r="D7405" s="32" t="s">
        <v>10095</v>
      </c>
      <c r="E7405" s="107">
        <v>13</v>
      </c>
      <c r="F7405" s="27" t="s">
        <v>9</v>
      </c>
      <c r="G7405" s="94" t="s">
        <v>8146</v>
      </c>
      <c r="H7405" s="32" t="s">
        <v>13947</v>
      </c>
    </row>
    <row r="7406" spans="1:8" ht="17.25" customHeight="1">
      <c r="A7406" s="68" t="s">
        <v>16881</v>
      </c>
      <c r="B7406" s="94" t="s">
        <v>24178</v>
      </c>
      <c r="C7406" s="94" t="s">
        <v>17333</v>
      </c>
      <c r="D7406" s="32" t="s">
        <v>20147</v>
      </c>
      <c r="E7406" s="107">
        <v>10</v>
      </c>
      <c r="F7406" s="27" t="s">
        <v>9</v>
      </c>
      <c r="G7406" s="94" t="s">
        <v>8146</v>
      </c>
      <c r="H7406" s="32" t="s">
        <v>13948</v>
      </c>
    </row>
    <row r="7407" spans="1:8" ht="17.25" customHeight="1">
      <c r="A7407" s="68" t="s">
        <v>16881</v>
      </c>
      <c r="B7407" s="94" t="s">
        <v>24178</v>
      </c>
      <c r="C7407" s="94" t="s">
        <v>17333</v>
      </c>
      <c r="D7407" s="32" t="s">
        <v>10096</v>
      </c>
      <c r="E7407" s="107">
        <v>10</v>
      </c>
      <c r="F7407" s="27" t="s">
        <v>9</v>
      </c>
      <c r="G7407" s="94" t="s">
        <v>8146</v>
      </c>
      <c r="H7407" s="32" t="s">
        <v>13949</v>
      </c>
    </row>
    <row r="7408" spans="1:8" ht="17.25" customHeight="1">
      <c r="A7408" s="68" t="s">
        <v>16881</v>
      </c>
      <c r="B7408" s="94" t="s">
        <v>24178</v>
      </c>
      <c r="C7408" s="94" t="s">
        <v>17333</v>
      </c>
      <c r="D7408" s="32" t="s">
        <v>20148</v>
      </c>
      <c r="E7408" s="107">
        <v>10</v>
      </c>
      <c r="F7408" s="27" t="s">
        <v>9</v>
      </c>
      <c r="G7408" s="94" t="s">
        <v>8146</v>
      </c>
      <c r="H7408" s="32" t="s">
        <v>13950</v>
      </c>
    </row>
    <row r="7409" spans="1:8" ht="17.25" customHeight="1">
      <c r="A7409" s="68" t="s">
        <v>16881</v>
      </c>
      <c r="B7409" s="94" t="s">
        <v>24178</v>
      </c>
      <c r="C7409" s="94" t="s">
        <v>17333</v>
      </c>
      <c r="D7409" s="32" t="s">
        <v>20149</v>
      </c>
      <c r="E7409" s="107">
        <v>12</v>
      </c>
      <c r="F7409" s="27" t="s">
        <v>9</v>
      </c>
      <c r="G7409" s="94" t="s">
        <v>8146</v>
      </c>
      <c r="H7409" s="32" t="s">
        <v>13951</v>
      </c>
    </row>
    <row r="7410" spans="1:8" ht="17.25" customHeight="1">
      <c r="A7410" s="68" t="s">
        <v>16881</v>
      </c>
      <c r="B7410" s="94" t="s">
        <v>24178</v>
      </c>
      <c r="C7410" s="94" t="s">
        <v>17333</v>
      </c>
      <c r="D7410" s="32" t="s">
        <v>20150</v>
      </c>
      <c r="E7410" s="107">
        <v>8</v>
      </c>
      <c r="F7410" s="27" t="s">
        <v>9</v>
      </c>
      <c r="G7410" s="94" t="s">
        <v>8146</v>
      </c>
      <c r="H7410" s="32" t="s">
        <v>13952</v>
      </c>
    </row>
    <row r="7411" spans="1:8" ht="17.25" customHeight="1">
      <c r="A7411" s="68" t="s">
        <v>16881</v>
      </c>
      <c r="B7411" s="94" t="s">
        <v>24178</v>
      </c>
      <c r="C7411" s="94" t="s">
        <v>17333</v>
      </c>
      <c r="D7411" s="32" t="s">
        <v>10097</v>
      </c>
      <c r="E7411" s="107">
        <v>10</v>
      </c>
      <c r="F7411" s="27" t="s">
        <v>9</v>
      </c>
      <c r="G7411" s="94" t="s">
        <v>8146</v>
      </c>
      <c r="H7411" s="32" t="s">
        <v>13953</v>
      </c>
    </row>
    <row r="7412" spans="1:8" ht="17.25" customHeight="1">
      <c r="A7412" s="68" t="s">
        <v>16881</v>
      </c>
      <c r="B7412" s="94" t="s">
        <v>24178</v>
      </c>
      <c r="C7412" s="94" t="s">
        <v>17333</v>
      </c>
      <c r="D7412" s="32" t="s">
        <v>20151</v>
      </c>
      <c r="E7412" s="107">
        <v>9</v>
      </c>
      <c r="F7412" s="27" t="s">
        <v>9</v>
      </c>
      <c r="G7412" s="94" t="s">
        <v>8146</v>
      </c>
      <c r="H7412" s="32" t="s">
        <v>13954</v>
      </c>
    </row>
    <row r="7413" spans="1:8" ht="17.25" customHeight="1">
      <c r="A7413" s="68" t="s">
        <v>16881</v>
      </c>
      <c r="B7413" s="94" t="s">
        <v>24178</v>
      </c>
      <c r="C7413" s="94" t="s">
        <v>17333</v>
      </c>
      <c r="D7413" s="32" t="s">
        <v>20152</v>
      </c>
      <c r="E7413" s="107">
        <v>9</v>
      </c>
      <c r="F7413" s="27" t="s">
        <v>9</v>
      </c>
      <c r="G7413" s="94" t="s">
        <v>8146</v>
      </c>
      <c r="H7413" s="32" t="s">
        <v>13955</v>
      </c>
    </row>
    <row r="7414" spans="1:8" ht="17.25" customHeight="1">
      <c r="A7414" s="68" t="s">
        <v>16881</v>
      </c>
      <c r="B7414" s="94" t="s">
        <v>24178</v>
      </c>
      <c r="C7414" s="94" t="s">
        <v>17333</v>
      </c>
      <c r="D7414" s="32" t="s">
        <v>10098</v>
      </c>
      <c r="E7414" s="107">
        <v>9</v>
      </c>
      <c r="F7414" s="27" t="s">
        <v>9</v>
      </c>
      <c r="G7414" s="94" t="s">
        <v>8146</v>
      </c>
      <c r="H7414" s="32" t="s">
        <v>13956</v>
      </c>
    </row>
    <row r="7415" spans="1:8" ht="17.25" customHeight="1">
      <c r="A7415" s="68" t="s">
        <v>16881</v>
      </c>
      <c r="B7415" s="94" t="s">
        <v>24178</v>
      </c>
      <c r="C7415" s="94" t="s">
        <v>17333</v>
      </c>
      <c r="D7415" s="32" t="s">
        <v>10099</v>
      </c>
      <c r="E7415" s="107">
        <v>10</v>
      </c>
      <c r="F7415" s="27" t="s">
        <v>9</v>
      </c>
      <c r="G7415" s="94" t="s">
        <v>8146</v>
      </c>
      <c r="H7415" s="32" t="s">
        <v>13957</v>
      </c>
    </row>
    <row r="7416" spans="1:8" ht="17.25" customHeight="1">
      <c r="A7416" s="68" t="s">
        <v>16876</v>
      </c>
      <c r="B7416" s="94" t="s">
        <v>24182</v>
      </c>
      <c r="C7416" s="94" t="s">
        <v>17334</v>
      </c>
      <c r="D7416" s="32" t="s">
        <v>10100</v>
      </c>
      <c r="E7416" s="107">
        <v>20</v>
      </c>
      <c r="F7416" s="27" t="s">
        <v>9</v>
      </c>
      <c r="G7416" s="94" t="s">
        <v>8146</v>
      </c>
      <c r="H7416" s="32" t="s">
        <v>13958</v>
      </c>
    </row>
    <row r="7417" spans="1:8" ht="17.25" customHeight="1">
      <c r="A7417" s="68" t="s">
        <v>16876</v>
      </c>
      <c r="B7417" s="94" t="s">
        <v>24182</v>
      </c>
      <c r="C7417" s="94" t="s">
        <v>17334</v>
      </c>
      <c r="D7417" s="32" t="s">
        <v>10101</v>
      </c>
      <c r="E7417" s="107">
        <v>16</v>
      </c>
      <c r="F7417" s="27" t="s">
        <v>9</v>
      </c>
      <c r="G7417" s="94" t="s">
        <v>8146</v>
      </c>
      <c r="H7417" s="32" t="s">
        <v>13959</v>
      </c>
    </row>
    <row r="7418" spans="1:8" ht="17.25" customHeight="1">
      <c r="A7418" s="68" t="s">
        <v>16876</v>
      </c>
      <c r="B7418" s="94" t="s">
        <v>24182</v>
      </c>
      <c r="C7418" s="94" t="s">
        <v>17334</v>
      </c>
      <c r="D7418" s="32" t="s">
        <v>10102</v>
      </c>
      <c r="E7418" s="107">
        <v>17</v>
      </c>
      <c r="F7418" s="27" t="s">
        <v>9</v>
      </c>
      <c r="G7418" s="94" t="s">
        <v>8146</v>
      </c>
      <c r="H7418" s="32" t="s">
        <v>13960</v>
      </c>
    </row>
    <row r="7419" spans="1:8" ht="17.25" customHeight="1">
      <c r="A7419" s="68" t="s">
        <v>16876</v>
      </c>
      <c r="B7419" s="94" t="s">
        <v>24182</v>
      </c>
      <c r="C7419" s="94" t="s">
        <v>17334</v>
      </c>
      <c r="D7419" s="32" t="s">
        <v>10103</v>
      </c>
      <c r="E7419" s="107">
        <v>20</v>
      </c>
      <c r="F7419" s="27" t="s">
        <v>9</v>
      </c>
      <c r="G7419" s="94" t="s">
        <v>8146</v>
      </c>
      <c r="H7419" s="32" t="s">
        <v>13961</v>
      </c>
    </row>
    <row r="7420" spans="1:8" ht="17.25" customHeight="1">
      <c r="A7420" s="68" t="s">
        <v>16876</v>
      </c>
      <c r="B7420" s="94" t="s">
        <v>24182</v>
      </c>
      <c r="C7420" s="94" t="s">
        <v>17334</v>
      </c>
      <c r="D7420" s="32" t="s">
        <v>10104</v>
      </c>
      <c r="E7420" s="107">
        <v>18</v>
      </c>
      <c r="F7420" s="27" t="s">
        <v>9</v>
      </c>
      <c r="G7420" s="94" t="s">
        <v>8146</v>
      </c>
      <c r="H7420" s="32" t="s">
        <v>13962</v>
      </c>
    </row>
    <row r="7421" spans="1:8" ht="17.25" customHeight="1">
      <c r="A7421" s="68" t="s">
        <v>16876</v>
      </c>
      <c r="B7421" s="94" t="s">
        <v>24182</v>
      </c>
      <c r="C7421" s="94" t="s">
        <v>17334</v>
      </c>
      <c r="D7421" s="32" t="s">
        <v>10105</v>
      </c>
      <c r="E7421" s="107">
        <v>16</v>
      </c>
      <c r="F7421" s="27" t="s">
        <v>9</v>
      </c>
      <c r="G7421" s="94" t="s">
        <v>8146</v>
      </c>
      <c r="H7421" s="32" t="s">
        <v>13963</v>
      </c>
    </row>
    <row r="7422" spans="1:8" ht="17.25" customHeight="1">
      <c r="A7422" s="68" t="s">
        <v>16876</v>
      </c>
      <c r="B7422" s="94" t="s">
        <v>24182</v>
      </c>
      <c r="C7422" s="94" t="s">
        <v>17334</v>
      </c>
      <c r="D7422" s="32" t="s">
        <v>10106</v>
      </c>
      <c r="E7422" s="107">
        <v>16</v>
      </c>
      <c r="F7422" s="27" t="s">
        <v>9</v>
      </c>
      <c r="G7422" s="94" t="s">
        <v>8146</v>
      </c>
      <c r="H7422" s="32" t="s">
        <v>13964</v>
      </c>
    </row>
    <row r="7423" spans="1:8" ht="17.25" customHeight="1">
      <c r="A7423" s="68" t="s">
        <v>16876</v>
      </c>
      <c r="B7423" s="94" t="s">
        <v>24182</v>
      </c>
      <c r="C7423" s="94" t="s">
        <v>17334</v>
      </c>
      <c r="D7423" s="32" t="s">
        <v>10107</v>
      </c>
      <c r="E7423" s="107">
        <v>19</v>
      </c>
      <c r="F7423" s="27" t="s">
        <v>9</v>
      </c>
      <c r="G7423" s="94" t="s">
        <v>8146</v>
      </c>
      <c r="H7423" s="32" t="s">
        <v>13965</v>
      </c>
    </row>
    <row r="7424" spans="1:8" ht="17.25" customHeight="1">
      <c r="A7424" s="68" t="s">
        <v>16876</v>
      </c>
      <c r="B7424" s="94" t="s">
        <v>24182</v>
      </c>
      <c r="C7424" s="94" t="s">
        <v>17334</v>
      </c>
      <c r="D7424" s="32" t="s">
        <v>10108</v>
      </c>
      <c r="E7424" s="107">
        <v>19</v>
      </c>
      <c r="F7424" s="27" t="s">
        <v>9</v>
      </c>
      <c r="G7424" s="94" t="s">
        <v>8146</v>
      </c>
      <c r="H7424" s="32" t="s">
        <v>13966</v>
      </c>
    </row>
    <row r="7425" spans="1:8" ht="17.25" customHeight="1">
      <c r="A7425" s="68" t="s">
        <v>16876</v>
      </c>
      <c r="B7425" s="94" t="s">
        <v>24182</v>
      </c>
      <c r="C7425" s="94" t="s">
        <v>17334</v>
      </c>
      <c r="D7425" s="32" t="s">
        <v>10109</v>
      </c>
      <c r="E7425" s="107">
        <v>16</v>
      </c>
      <c r="F7425" s="27" t="s">
        <v>9</v>
      </c>
      <c r="G7425" s="94" t="s">
        <v>8146</v>
      </c>
      <c r="H7425" s="32" t="s">
        <v>13967</v>
      </c>
    </row>
    <row r="7426" spans="1:8" ht="17.25" customHeight="1">
      <c r="A7426" s="68" t="s">
        <v>16876</v>
      </c>
      <c r="B7426" s="94" t="s">
        <v>24182</v>
      </c>
      <c r="C7426" s="94" t="s">
        <v>17335</v>
      </c>
      <c r="D7426" s="32" t="s">
        <v>10110</v>
      </c>
      <c r="E7426" s="107">
        <v>21</v>
      </c>
      <c r="F7426" s="27" t="s">
        <v>9</v>
      </c>
      <c r="G7426" s="94" t="s">
        <v>8146</v>
      </c>
      <c r="H7426" s="32" t="s">
        <v>13968</v>
      </c>
    </row>
    <row r="7427" spans="1:8" ht="17.25" customHeight="1">
      <c r="A7427" s="68" t="s">
        <v>16876</v>
      </c>
      <c r="B7427" s="94" t="s">
        <v>24182</v>
      </c>
      <c r="C7427" s="94" t="s">
        <v>17335</v>
      </c>
      <c r="D7427" s="32" t="s">
        <v>10111</v>
      </c>
      <c r="E7427" s="107">
        <v>17</v>
      </c>
      <c r="F7427" s="27" t="s">
        <v>9</v>
      </c>
      <c r="G7427" s="94" t="s">
        <v>8146</v>
      </c>
      <c r="H7427" s="32" t="s">
        <v>13969</v>
      </c>
    </row>
    <row r="7428" spans="1:8" ht="17.25" customHeight="1">
      <c r="A7428" s="68" t="s">
        <v>16876</v>
      </c>
      <c r="B7428" s="94" t="s">
        <v>24182</v>
      </c>
      <c r="C7428" s="94" t="s">
        <v>17335</v>
      </c>
      <c r="D7428" s="32" t="s">
        <v>20153</v>
      </c>
      <c r="E7428" s="107">
        <v>18</v>
      </c>
      <c r="F7428" s="27" t="s">
        <v>9</v>
      </c>
      <c r="G7428" s="94" t="s">
        <v>8146</v>
      </c>
      <c r="H7428" s="32" t="s">
        <v>13970</v>
      </c>
    </row>
    <row r="7429" spans="1:8" ht="17.25" customHeight="1">
      <c r="A7429" s="68" t="s">
        <v>16876</v>
      </c>
      <c r="B7429" s="94" t="s">
        <v>24182</v>
      </c>
      <c r="C7429" s="94" t="s">
        <v>17335</v>
      </c>
      <c r="D7429" s="32" t="s">
        <v>20154</v>
      </c>
      <c r="E7429" s="107">
        <v>17</v>
      </c>
      <c r="F7429" s="27" t="s">
        <v>9</v>
      </c>
      <c r="G7429" s="94" t="s">
        <v>8146</v>
      </c>
      <c r="H7429" s="32" t="s">
        <v>13971</v>
      </c>
    </row>
    <row r="7430" spans="1:8" ht="17.25" customHeight="1">
      <c r="A7430" s="68" t="s">
        <v>16876</v>
      </c>
      <c r="B7430" s="94" t="s">
        <v>24182</v>
      </c>
      <c r="C7430" s="94" t="s">
        <v>17335</v>
      </c>
      <c r="D7430" s="32" t="s">
        <v>10112</v>
      </c>
      <c r="E7430" s="107">
        <v>17</v>
      </c>
      <c r="F7430" s="27" t="s">
        <v>9</v>
      </c>
      <c r="G7430" s="94" t="s">
        <v>8146</v>
      </c>
      <c r="H7430" s="32" t="s">
        <v>13972</v>
      </c>
    </row>
    <row r="7431" spans="1:8" ht="17.25" customHeight="1">
      <c r="A7431" s="68" t="s">
        <v>16876</v>
      </c>
      <c r="B7431" s="94" t="s">
        <v>24182</v>
      </c>
      <c r="C7431" s="94" t="s">
        <v>17335</v>
      </c>
      <c r="D7431" s="32" t="s">
        <v>10113</v>
      </c>
      <c r="E7431" s="107">
        <v>19</v>
      </c>
      <c r="F7431" s="27" t="s">
        <v>9</v>
      </c>
      <c r="G7431" s="94" t="s">
        <v>8146</v>
      </c>
      <c r="H7431" s="32" t="s">
        <v>13973</v>
      </c>
    </row>
    <row r="7432" spans="1:8" ht="17.25" customHeight="1">
      <c r="A7432" s="68" t="s">
        <v>16876</v>
      </c>
      <c r="B7432" s="94" t="s">
        <v>24182</v>
      </c>
      <c r="C7432" s="94" t="s">
        <v>17335</v>
      </c>
      <c r="D7432" s="32" t="s">
        <v>10114</v>
      </c>
      <c r="E7432" s="107">
        <v>18</v>
      </c>
      <c r="F7432" s="27" t="s">
        <v>9</v>
      </c>
      <c r="G7432" s="94" t="s">
        <v>8146</v>
      </c>
      <c r="H7432" s="32" t="s">
        <v>13974</v>
      </c>
    </row>
    <row r="7433" spans="1:8" ht="17.25" customHeight="1">
      <c r="A7433" s="68" t="s">
        <v>16876</v>
      </c>
      <c r="B7433" s="94" t="s">
        <v>24182</v>
      </c>
      <c r="C7433" s="94" t="s">
        <v>17335</v>
      </c>
      <c r="D7433" s="32" t="s">
        <v>10115</v>
      </c>
      <c r="E7433" s="107">
        <v>17</v>
      </c>
      <c r="F7433" s="27" t="s">
        <v>9</v>
      </c>
      <c r="G7433" s="94" t="s">
        <v>8146</v>
      </c>
      <c r="H7433" s="32" t="s">
        <v>13975</v>
      </c>
    </row>
    <row r="7434" spans="1:8" ht="17.25" customHeight="1">
      <c r="A7434" s="68" t="s">
        <v>16876</v>
      </c>
      <c r="B7434" s="94" t="s">
        <v>24182</v>
      </c>
      <c r="C7434" s="94" t="s">
        <v>17335</v>
      </c>
      <c r="D7434" s="32" t="s">
        <v>10116</v>
      </c>
      <c r="E7434" s="107">
        <v>16</v>
      </c>
      <c r="F7434" s="27" t="s">
        <v>9</v>
      </c>
      <c r="G7434" s="94" t="s">
        <v>8146</v>
      </c>
      <c r="H7434" s="32" t="s">
        <v>13976</v>
      </c>
    </row>
    <row r="7435" spans="1:8" ht="17.25" customHeight="1">
      <c r="A7435" s="68" t="s">
        <v>16876</v>
      </c>
      <c r="B7435" s="94" t="s">
        <v>24182</v>
      </c>
      <c r="C7435" s="94" t="s">
        <v>17335</v>
      </c>
      <c r="D7435" s="32" t="s">
        <v>10117</v>
      </c>
      <c r="E7435" s="107">
        <v>17</v>
      </c>
      <c r="F7435" s="27" t="s">
        <v>9</v>
      </c>
      <c r="G7435" s="94" t="s">
        <v>8146</v>
      </c>
      <c r="H7435" s="32" t="s">
        <v>13977</v>
      </c>
    </row>
    <row r="7436" spans="1:8" ht="17.25" customHeight="1">
      <c r="A7436" s="68" t="s">
        <v>16876</v>
      </c>
      <c r="B7436" s="94" t="s">
        <v>24182</v>
      </c>
      <c r="C7436" s="94" t="s">
        <v>17335</v>
      </c>
      <c r="D7436" s="32" t="s">
        <v>10118</v>
      </c>
      <c r="E7436" s="107">
        <v>17</v>
      </c>
      <c r="F7436" s="27" t="s">
        <v>9</v>
      </c>
      <c r="G7436" s="94" t="s">
        <v>8146</v>
      </c>
      <c r="H7436" s="32" t="s">
        <v>13978</v>
      </c>
    </row>
    <row r="7437" spans="1:8" ht="17.25" customHeight="1">
      <c r="A7437" s="68" t="s">
        <v>16876</v>
      </c>
      <c r="B7437" s="94" t="s">
        <v>24182</v>
      </c>
      <c r="C7437" s="94" t="s">
        <v>17335</v>
      </c>
      <c r="D7437" s="32" t="s">
        <v>10119</v>
      </c>
      <c r="E7437" s="107">
        <v>17</v>
      </c>
      <c r="F7437" s="27" t="s">
        <v>9</v>
      </c>
      <c r="G7437" s="94" t="s">
        <v>8146</v>
      </c>
      <c r="H7437" s="32" t="s">
        <v>13979</v>
      </c>
    </row>
    <row r="7438" spans="1:8" ht="17.25" customHeight="1">
      <c r="A7438" s="68" t="s">
        <v>16881</v>
      </c>
      <c r="B7438" s="94" t="s">
        <v>24197</v>
      </c>
      <c r="C7438" s="94" t="s">
        <v>17336</v>
      </c>
      <c r="D7438" s="32" t="s">
        <v>20155</v>
      </c>
      <c r="E7438" s="107">
        <v>7</v>
      </c>
      <c r="F7438" s="27" t="s">
        <v>9</v>
      </c>
      <c r="G7438" s="94" t="s">
        <v>8146</v>
      </c>
      <c r="H7438" s="32" t="s">
        <v>13980</v>
      </c>
    </row>
    <row r="7439" spans="1:8" ht="17.25" customHeight="1">
      <c r="A7439" s="68" t="s">
        <v>16881</v>
      </c>
      <c r="B7439" s="94" t="s">
        <v>24197</v>
      </c>
      <c r="C7439" s="94" t="s">
        <v>17336</v>
      </c>
      <c r="D7439" s="32" t="s">
        <v>20156</v>
      </c>
      <c r="E7439" s="107">
        <v>5</v>
      </c>
      <c r="F7439" s="27" t="s">
        <v>9</v>
      </c>
      <c r="G7439" s="94" t="s">
        <v>8146</v>
      </c>
      <c r="H7439" s="32" t="s">
        <v>13981</v>
      </c>
    </row>
    <row r="7440" spans="1:8" ht="17.25" customHeight="1">
      <c r="A7440" s="68" t="s">
        <v>16881</v>
      </c>
      <c r="B7440" s="94" t="s">
        <v>24197</v>
      </c>
      <c r="C7440" s="94" t="s">
        <v>17336</v>
      </c>
      <c r="D7440" s="32" t="s">
        <v>20157</v>
      </c>
      <c r="E7440" s="107">
        <v>7</v>
      </c>
      <c r="F7440" s="27" t="s">
        <v>9</v>
      </c>
      <c r="G7440" s="94" t="s">
        <v>8146</v>
      </c>
      <c r="H7440" s="32" t="s">
        <v>13982</v>
      </c>
    </row>
    <row r="7441" spans="1:8" ht="17.25" customHeight="1">
      <c r="A7441" s="68" t="s">
        <v>16881</v>
      </c>
      <c r="B7441" s="94" t="s">
        <v>24197</v>
      </c>
      <c r="C7441" s="94" t="s">
        <v>17336</v>
      </c>
      <c r="D7441" s="32" t="s">
        <v>20158</v>
      </c>
      <c r="E7441" s="107">
        <v>6</v>
      </c>
      <c r="F7441" s="27" t="s">
        <v>9</v>
      </c>
      <c r="G7441" s="94" t="s">
        <v>8146</v>
      </c>
      <c r="H7441" s="32" t="s">
        <v>13983</v>
      </c>
    </row>
    <row r="7442" spans="1:8" ht="17.25" customHeight="1">
      <c r="A7442" s="68" t="s">
        <v>16881</v>
      </c>
      <c r="B7442" s="94" t="s">
        <v>24197</v>
      </c>
      <c r="C7442" s="94" t="s">
        <v>17336</v>
      </c>
      <c r="D7442" s="32" t="s">
        <v>20159</v>
      </c>
      <c r="E7442" s="107">
        <v>7</v>
      </c>
      <c r="F7442" s="27" t="s">
        <v>9</v>
      </c>
      <c r="G7442" s="94" t="s">
        <v>8146</v>
      </c>
      <c r="H7442" s="32" t="s">
        <v>13984</v>
      </c>
    </row>
    <row r="7443" spans="1:8" ht="17.25" customHeight="1">
      <c r="A7443" s="68" t="s">
        <v>16881</v>
      </c>
      <c r="B7443" s="94" t="s">
        <v>24197</v>
      </c>
      <c r="C7443" s="94" t="s">
        <v>17336</v>
      </c>
      <c r="D7443" s="32" t="s">
        <v>20160</v>
      </c>
      <c r="E7443" s="107">
        <v>8</v>
      </c>
      <c r="F7443" s="27" t="s">
        <v>9</v>
      </c>
      <c r="G7443" s="94" t="s">
        <v>8146</v>
      </c>
      <c r="H7443" s="32" t="s">
        <v>13985</v>
      </c>
    </row>
    <row r="7444" spans="1:8" ht="17.25" customHeight="1">
      <c r="A7444" s="68" t="s">
        <v>16881</v>
      </c>
      <c r="B7444" s="94" t="s">
        <v>24197</v>
      </c>
      <c r="C7444" s="94" t="s">
        <v>17336</v>
      </c>
      <c r="D7444" s="32" t="s">
        <v>20161</v>
      </c>
      <c r="E7444" s="107">
        <v>7</v>
      </c>
      <c r="F7444" s="27" t="s">
        <v>9</v>
      </c>
      <c r="G7444" s="94" t="s">
        <v>8146</v>
      </c>
      <c r="H7444" s="32" t="s">
        <v>13986</v>
      </c>
    </row>
    <row r="7445" spans="1:8" ht="17.25" customHeight="1">
      <c r="A7445" s="68" t="s">
        <v>16881</v>
      </c>
      <c r="B7445" s="94" t="s">
        <v>24197</v>
      </c>
      <c r="C7445" s="94" t="s">
        <v>17336</v>
      </c>
      <c r="D7445" s="32" t="s">
        <v>20162</v>
      </c>
      <c r="E7445" s="107">
        <v>8</v>
      </c>
      <c r="F7445" s="27" t="s">
        <v>9</v>
      </c>
      <c r="G7445" s="94" t="s">
        <v>8146</v>
      </c>
      <c r="H7445" s="32" t="s">
        <v>13987</v>
      </c>
    </row>
    <row r="7446" spans="1:8" ht="17.25" customHeight="1">
      <c r="A7446" s="68" t="s">
        <v>16881</v>
      </c>
      <c r="B7446" s="94" t="s">
        <v>24197</v>
      </c>
      <c r="C7446" s="94" t="s">
        <v>17336</v>
      </c>
      <c r="D7446" s="32" t="s">
        <v>20163</v>
      </c>
      <c r="E7446" s="107">
        <v>7</v>
      </c>
      <c r="F7446" s="27" t="s">
        <v>9</v>
      </c>
      <c r="G7446" s="94" t="s">
        <v>8146</v>
      </c>
      <c r="H7446" s="32" t="s">
        <v>13988</v>
      </c>
    </row>
    <row r="7447" spans="1:8" ht="17.25" customHeight="1">
      <c r="A7447" s="68" t="s">
        <v>16881</v>
      </c>
      <c r="B7447" s="94" t="s">
        <v>24197</v>
      </c>
      <c r="C7447" s="94" t="s">
        <v>17336</v>
      </c>
      <c r="D7447" s="32" t="s">
        <v>20164</v>
      </c>
      <c r="E7447" s="107">
        <v>7</v>
      </c>
      <c r="F7447" s="27" t="s">
        <v>9</v>
      </c>
      <c r="G7447" s="94" t="s">
        <v>8146</v>
      </c>
      <c r="H7447" s="32" t="s">
        <v>13989</v>
      </c>
    </row>
    <row r="7448" spans="1:8" ht="17.25" customHeight="1">
      <c r="A7448" s="68" t="s">
        <v>16881</v>
      </c>
      <c r="B7448" s="94" t="s">
        <v>24197</v>
      </c>
      <c r="C7448" s="94" t="s">
        <v>17336</v>
      </c>
      <c r="D7448" s="32" t="s">
        <v>20165</v>
      </c>
      <c r="E7448" s="107">
        <v>8</v>
      </c>
      <c r="F7448" s="27" t="s">
        <v>9</v>
      </c>
      <c r="G7448" s="94" t="s">
        <v>8146</v>
      </c>
      <c r="H7448" s="32" t="s">
        <v>13990</v>
      </c>
    </row>
    <row r="7449" spans="1:8" ht="17.25" customHeight="1">
      <c r="A7449" s="68" t="s">
        <v>16881</v>
      </c>
      <c r="B7449" s="94" t="s">
        <v>24197</v>
      </c>
      <c r="C7449" s="94" t="s">
        <v>17336</v>
      </c>
      <c r="D7449" s="32" t="s">
        <v>20166</v>
      </c>
      <c r="E7449" s="107">
        <v>8</v>
      </c>
      <c r="F7449" s="27" t="s">
        <v>9</v>
      </c>
      <c r="G7449" s="94" t="s">
        <v>8146</v>
      </c>
      <c r="H7449" s="32" t="s">
        <v>13991</v>
      </c>
    </row>
    <row r="7450" spans="1:8" ht="17.25" customHeight="1">
      <c r="A7450" s="68" t="s">
        <v>16881</v>
      </c>
      <c r="B7450" s="94" t="s">
        <v>24197</v>
      </c>
      <c r="C7450" s="94" t="s">
        <v>17336</v>
      </c>
      <c r="D7450" s="32" t="s">
        <v>20167</v>
      </c>
      <c r="E7450" s="107">
        <v>6</v>
      </c>
      <c r="F7450" s="27" t="s">
        <v>9</v>
      </c>
      <c r="G7450" s="94" t="s">
        <v>8146</v>
      </c>
      <c r="H7450" s="32" t="s">
        <v>13992</v>
      </c>
    </row>
    <row r="7451" spans="1:8" ht="17.25" customHeight="1">
      <c r="A7451" s="68" t="s">
        <v>16881</v>
      </c>
      <c r="B7451" s="94" t="s">
        <v>24197</v>
      </c>
      <c r="C7451" s="94" t="s">
        <v>17336</v>
      </c>
      <c r="D7451" s="32" t="s">
        <v>20168</v>
      </c>
      <c r="E7451" s="107">
        <v>6</v>
      </c>
      <c r="F7451" s="27" t="s">
        <v>9</v>
      </c>
      <c r="G7451" s="94" t="s">
        <v>8146</v>
      </c>
      <c r="H7451" s="32" t="s">
        <v>13993</v>
      </c>
    </row>
    <row r="7452" spans="1:8" ht="17.25" customHeight="1">
      <c r="A7452" s="68" t="s">
        <v>16881</v>
      </c>
      <c r="B7452" s="94" t="s">
        <v>24197</v>
      </c>
      <c r="C7452" s="94" t="s">
        <v>17336</v>
      </c>
      <c r="D7452" s="32" t="s">
        <v>20169</v>
      </c>
      <c r="E7452" s="107">
        <v>7</v>
      </c>
      <c r="F7452" s="27" t="s">
        <v>9</v>
      </c>
      <c r="G7452" s="94" t="s">
        <v>8146</v>
      </c>
      <c r="H7452" s="32" t="s">
        <v>13994</v>
      </c>
    </row>
    <row r="7453" spans="1:8" ht="17.25" customHeight="1">
      <c r="A7453" s="68" t="s">
        <v>16881</v>
      </c>
      <c r="B7453" s="94" t="s">
        <v>24197</v>
      </c>
      <c r="C7453" s="94" t="s">
        <v>17336</v>
      </c>
      <c r="D7453" s="32" t="s">
        <v>20170</v>
      </c>
      <c r="E7453" s="107">
        <v>7</v>
      </c>
      <c r="F7453" s="27" t="s">
        <v>9</v>
      </c>
      <c r="G7453" s="94" t="s">
        <v>8146</v>
      </c>
      <c r="H7453" s="32" t="s">
        <v>13995</v>
      </c>
    </row>
    <row r="7454" spans="1:8" ht="17.25" customHeight="1">
      <c r="A7454" s="68" t="s">
        <v>16881</v>
      </c>
      <c r="B7454" s="94" t="s">
        <v>24197</v>
      </c>
      <c r="C7454" s="94" t="s">
        <v>17336</v>
      </c>
      <c r="D7454" s="32" t="s">
        <v>20171</v>
      </c>
      <c r="E7454" s="107">
        <v>6</v>
      </c>
      <c r="F7454" s="27" t="s">
        <v>9</v>
      </c>
      <c r="G7454" s="94" t="s">
        <v>8146</v>
      </c>
      <c r="H7454" s="32" t="s">
        <v>13996</v>
      </c>
    </row>
    <row r="7455" spans="1:8" ht="17.25" customHeight="1">
      <c r="A7455" s="68" t="s">
        <v>16881</v>
      </c>
      <c r="B7455" s="94" t="s">
        <v>24197</v>
      </c>
      <c r="C7455" s="94" t="s">
        <v>17336</v>
      </c>
      <c r="D7455" s="32" t="s">
        <v>20172</v>
      </c>
      <c r="E7455" s="107">
        <v>7</v>
      </c>
      <c r="F7455" s="27" t="s">
        <v>9</v>
      </c>
      <c r="G7455" s="94" t="s">
        <v>8146</v>
      </c>
      <c r="H7455" s="32" t="s">
        <v>13997</v>
      </c>
    </row>
    <row r="7456" spans="1:8" ht="17.25" customHeight="1">
      <c r="A7456" s="68" t="s">
        <v>16881</v>
      </c>
      <c r="B7456" s="94" t="s">
        <v>24197</v>
      </c>
      <c r="C7456" s="94" t="s">
        <v>17336</v>
      </c>
      <c r="D7456" s="32" t="s">
        <v>20173</v>
      </c>
      <c r="E7456" s="107">
        <v>6</v>
      </c>
      <c r="F7456" s="27" t="s">
        <v>9</v>
      </c>
      <c r="G7456" s="94" t="s">
        <v>8146</v>
      </c>
      <c r="H7456" s="32" t="s">
        <v>13998</v>
      </c>
    </row>
    <row r="7457" spans="1:8" ht="17.25" customHeight="1">
      <c r="A7457" s="68" t="s">
        <v>16881</v>
      </c>
      <c r="B7457" s="94" t="s">
        <v>24197</v>
      </c>
      <c r="C7457" s="94" t="s">
        <v>17336</v>
      </c>
      <c r="D7457" s="32" t="s">
        <v>20174</v>
      </c>
      <c r="E7457" s="107">
        <v>7</v>
      </c>
      <c r="F7457" s="27" t="s">
        <v>9</v>
      </c>
      <c r="G7457" s="94" t="s">
        <v>8146</v>
      </c>
      <c r="H7457" s="32" t="s">
        <v>13999</v>
      </c>
    </row>
    <row r="7458" spans="1:8" ht="17.25" customHeight="1">
      <c r="A7458" s="68" t="s">
        <v>16881</v>
      </c>
      <c r="B7458" s="94" t="s">
        <v>24197</v>
      </c>
      <c r="C7458" s="94" t="s">
        <v>17336</v>
      </c>
      <c r="D7458" s="32" t="s">
        <v>20175</v>
      </c>
      <c r="E7458" s="107">
        <v>6</v>
      </c>
      <c r="F7458" s="27" t="s">
        <v>9</v>
      </c>
      <c r="G7458" s="94" t="s">
        <v>8146</v>
      </c>
      <c r="H7458" s="32" t="s">
        <v>14000</v>
      </c>
    </row>
    <row r="7459" spans="1:8" ht="17.25" customHeight="1">
      <c r="A7459" s="68" t="s">
        <v>16881</v>
      </c>
      <c r="B7459" s="94" t="s">
        <v>24197</v>
      </c>
      <c r="C7459" s="94" t="s">
        <v>17336</v>
      </c>
      <c r="D7459" s="32" t="s">
        <v>20176</v>
      </c>
      <c r="E7459" s="107">
        <v>8</v>
      </c>
      <c r="F7459" s="27" t="s">
        <v>9</v>
      </c>
      <c r="G7459" s="94" t="s">
        <v>8146</v>
      </c>
      <c r="H7459" s="32" t="s">
        <v>14001</v>
      </c>
    </row>
    <row r="7460" spans="1:8" ht="17.25" customHeight="1">
      <c r="A7460" s="68" t="s">
        <v>16881</v>
      </c>
      <c r="B7460" s="94" t="s">
        <v>24197</v>
      </c>
      <c r="C7460" s="94" t="s">
        <v>17336</v>
      </c>
      <c r="D7460" s="32" t="s">
        <v>20177</v>
      </c>
      <c r="E7460" s="107">
        <v>7</v>
      </c>
      <c r="F7460" s="27" t="s">
        <v>9</v>
      </c>
      <c r="G7460" s="94" t="s">
        <v>8146</v>
      </c>
      <c r="H7460" s="32" t="s">
        <v>14002</v>
      </c>
    </row>
    <row r="7461" spans="1:8" ht="17.25" customHeight="1">
      <c r="A7461" s="68" t="s">
        <v>16881</v>
      </c>
      <c r="B7461" s="94" t="s">
        <v>24197</v>
      </c>
      <c r="C7461" s="94" t="s">
        <v>17336</v>
      </c>
      <c r="D7461" s="32" t="s">
        <v>20178</v>
      </c>
      <c r="E7461" s="107">
        <v>7</v>
      </c>
      <c r="F7461" s="27" t="s">
        <v>9</v>
      </c>
      <c r="G7461" s="94" t="s">
        <v>8146</v>
      </c>
      <c r="H7461" s="32" t="s">
        <v>14003</v>
      </c>
    </row>
    <row r="7462" spans="1:8" ht="17.25" customHeight="1">
      <c r="A7462" s="68" t="s">
        <v>16881</v>
      </c>
      <c r="B7462" s="94" t="s">
        <v>24197</v>
      </c>
      <c r="C7462" s="94" t="s">
        <v>17337</v>
      </c>
      <c r="D7462" s="32" t="s">
        <v>20179</v>
      </c>
      <c r="E7462" s="107">
        <v>6</v>
      </c>
      <c r="F7462" s="27" t="s">
        <v>9</v>
      </c>
      <c r="G7462" s="94" t="s">
        <v>8146</v>
      </c>
      <c r="H7462" s="32" t="s">
        <v>14004</v>
      </c>
    </row>
    <row r="7463" spans="1:8" ht="17.25" customHeight="1">
      <c r="A7463" s="68" t="s">
        <v>16881</v>
      </c>
      <c r="B7463" s="94" t="s">
        <v>24197</v>
      </c>
      <c r="C7463" s="94" t="s">
        <v>17337</v>
      </c>
      <c r="D7463" s="32" t="s">
        <v>20180</v>
      </c>
      <c r="E7463" s="107">
        <v>7</v>
      </c>
      <c r="F7463" s="27" t="s">
        <v>9</v>
      </c>
      <c r="G7463" s="94" t="s">
        <v>8146</v>
      </c>
      <c r="H7463" s="32" t="s">
        <v>14005</v>
      </c>
    </row>
    <row r="7464" spans="1:8" ht="17.25" customHeight="1">
      <c r="A7464" s="68" t="s">
        <v>16881</v>
      </c>
      <c r="B7464" s="94" t="s">
        <v>24197</v>
      </c>
      <c r="C7464" s="94" t="s">
        <v>17337</v>
      </c>
      <c r="D7464" s="32" t="s">
        <v>20181</v>
      </c>
      <c r="E7464" s="107">
        <v>6</v>
      </c>
      <c r="F7464" s="27" t="s">
        <v>9</v>
      </c>
      <c r="G7464" s="94" t="s">
        <v>8146</v>
      </c>
      <c r="H7464" s="32" t="s">
        <v>14006</v>
      </c>
    </row>
    <row r="7465" spans="1:8" ht="17.25" customHeight="1">
      <c r="A7465" s="68" t="s">
        <v>16881</v>
      </c>
      <c r="B7465" s="94" t="s">
        <v>24197</v>
      </c>
      <c r="C7465" s="94" t="s">
        <v>17337</v>
      </c>
      <c r="D7465" s="32" t="s">
        <v>20182</v>
      </c>
      <c r="E7465" s="107">
        <v>7</v>
      </c>
      <c r="F7465" s="27" t="s">
        <v>9</v>
      </c>
      <c r="G7465" s="94" t="s">
        <v>8146</v>
      </c>
      <c r="H7465" s="32" t="s">
        <v>14007</v>
      </c>
    </row>
    <row r="7466" spans="1:8" ht="17.25" customHeight="1">
      <c r="A7466" s="68" t="s">
        <v>16881</v>
      </c>
      <c r="B7466" s="94" t="s">
        <v>24197</v>
      </c>
      <c r="C7466" s="94" t="s">
        <v>17337</v>
      </c>
      <c r="D7466" s="32" t="s">
        <v>20183</v>
      </c>
      <c r="E7466" s="107">
        <v>7</v>
      </c>
      <c r="F7466" s="27" t="s">
        <v>9</v>
      </c>
      <c r="G7466" s="94" t="s">
        <v>8146</v>
      </c>
      <c r="H7466" s="32" t="s">
        <v>14008</v>
      </c>
    </row>
    <row r="7467" spans="1:8" ht="17.25" customHeight="1">
      <c r="A7467" s="68" t="s">
        <v>16881</v>
      </c>
      <c r="B7467" s="94" t="s">
        <v>24197</v>
      </c>
      <c r="C7467" s="94" t="s">
        <v>17337</v>
      </c>
      <c r="D7467" s="32" t="s">
        <v>20184</v>
      </c>
      <c r="E7467" s="107">
        <v>8</v>
      </c>
      <c r="F7467" s="27" t="s">
        <v>9</v>
      </c>
      <c r="G7467" s="94" t="s">
        <v>8146</v>
      </c>
      <c r="H7467" s="32" t="s">
        <v>14009</v>
      </c>
    </row>
    <row r="7468" spans="1:8" ht="17.25" customHeight="1">
      <c r="A7468" s="68" t="s">
        <v>16881</v>
      </c>
      <c r="B7468" s="94" t="s">
        <v>24197</v>
      </c>
      <c r="C7468" s="94" t="s">
        <v>17337</v>
      </c>
      <c r="D7468" s="32" t="s">
        <v>20185</v>
      </c>
      <c r="E7468" s="107">
        <v>6</v>
      </c>
      <c r="F7468" s="27" t="s">
        <v>9</v>
      </c>
      <c r="G7468" s="94" t="s">
        <v>8146</v>
      </c>
      <c r="H7468" s="32" t="s">
        <v>14010</v>
      </c>
    </row>
    <row r="7469" spans="1:8" ht="17.25" customHeight="1">
      <c r="A7469" s="68" t="s">
        <v>16881</v>
      </c>
      <c r="B7469" s="94" t="s">
        <v>24197</v>
      </c>
      <c r="C7469" s="94" t="s">
        <v>17337</v>
      </c>
      <c r="D7469" s="32" t="s">
        <v>20186</v>
      </c>
      <c r="E7469" s="107">
        <v>8</v>
      </c>
      <c r="F7469" s="27" t="s">
        <v>9</v>
      </c>
      <c r="G7469" s="94" t="s">
        <v>8146</v>
      </c>
      <c r="H7469" s="32" t="s">
        <v>14011</v>
      </c>
    </row>
    <row r="7470" spans="1:8" ht="17.25" customHeight="1">
      <c r="A7470" s="68" t="s">
        <v>16881</v>
      </c>
      <c r="B7470" s="94" t="s">
        <v>24197</v>
      </c>
      <c r="C7470" s="94" t="s">
        <v>17337</v>
      </c>
      <c r="D7470" s="32" t="s">
        <v>20187</v>
      </c>
      <c r="E7470" s="107">
        <v>6</v>
      </c>
      <c r="F7470" s="27" t="s">
        <v>9</v>
      </c>
      <c r="G7470" s="94" t="s">
        <v>8146</v>
      </c>
      <c r="H7470" s="32" t="s">
        <v>14012</v>
      </c>
    </row>
    <row r="7471" spans="1:8" ht="17.25" customHeight="1">
      <c r="A7471" s="68" t="s">
        <v>16881</v>
      </c>
      <c r="B7471" s="94" t="s">
        <v>24197</v>
      </c>
      <c r="C7471" s="94" t="s">
        <v>17337</v>
      </c>
      <c r="D7471" s="32" t="s">
        <v>20188</v>
      </c>
      <c r="E7471" s="107">
        <v>7</v>
      </c>
      <c r="F7471" s="27" t="s">
        <v>9</v>
      </c>
      <c r="G7471" s="94" t="s">
        <v>8146</v>
      </c>
      <c r="H7471" s="32" t="s">
        <v>14013</v>
      </c>
    </row>
    <row r="7472" spans="1:8" ht="17.25" customHeight="1">
      <c r="A7472" s="68" t="s">
        <v>16881</v>
      </c>
      <c r="B7472" s="94" t="s">
        <v>24197</v>
      </c>
      <c r="C7472" s="94" t="s">
        <v>17337</v>
      </c>
      <c r="D7472" s="32" t="s">
        <v>20189</v>
      </c>
      <c r="E7472" s="107">
        <v>7</v>
      </c>
      <c r="F7472" s="27" t="s">
        <v>9</v>
      </c>
      <c r="G7472" s="94" t="s">
        <v>8146</v>
      </c>
      <c r="H7472" s="32" t="s">
        <v>14014</v>
      </c>
    </row>
    <row r="7473" spans="1:8" ht="17.25" customHeight="1">
      <c r="A7473" s="68" t="s">
        <v>16881</v>
      </c>
      <c r="B7473" s="94" t="s">
        <v>24197</v>
      </c>
      <c r="C7473" s="94" t="s">
        <v>17337</v>
      </c>
      <c r="D7473" s="32" t="s">
        <v>20190</v>
      </c>
      <c r="E7473" s="107">
        <v>7</v>
      </c>
      <c r="F7473" s="27" t="s">
        <v>9</v>
      </c>
      <c r="G7473" s="94" t="s">
        <v>8146</v>
      </c>
      <c r="H7473" s="32" t="s">
        <v>14015</v>
      </c>
    </row>
    <row r="7474" spans="1:8" ht="17.25" customHeight="1">
      <c r="A7474" s="68" t="s">
        <v>16881</v>
      </c>
      <c r="B7474" s="94" t="s">
        <v>24197</v>
      </c>
      <c r="C7474" s="94" t="s">
        <v>17337</v>
      </c>
      <c r="D7474" s="32" t="s">
        <v>20191</v>
      </c>
      <c r="E7474" s="107">
        <v>7</v>
      </c>
      <c r="F7474" s="27" t="s">
        <v>9</v>
      </c>
      <c r="G7474" s="94" t="s">
        <v>8146</v>
      </c>
      <c r="H7474" s="32" t="s">
        <v>14016</v>
      </c>
    </row>
    <row r="7475" spans="1:8" ht="17.25" customHeight="1">
      <c r="A7475" s="68" t="s">
        <v>16881</v>
      </c>
      <c r="B7475" s="94" t="s">
        <v>24197</v>
      </c>
      <c r="C7475" s="94" t="s">
        <v>17337</v>
      </c>
      <c r="D7475" s="32" t="s">
        <v>20192</v>
      </c>
      <c r="E7475" s="107">
        <v>7</v>
      </c>
      <c r="F7475" s="27" t="s">
        <v>9</v>
      </c>
      <c r="G7475" s="94" t="s">
        <v>8146</v>
      </c>
      <c r="H7475" s="32" t="s">
        <v>14017</v>
      </c>
    </row>
    <row r="7476" spans="1:8" ht="17.25" customHeight="1">
      <c r="A7476" s="68" t="s">
        <v>16881</v>
      </c>
      <c r="B7476" s="94" t="s">
        <v>24197</v>
      </c>
      <c r="C7476" s="94" t="s">
        <v>17337</v>
      </c>
      <c r="D7476" s="32" t="s">
        <v>20193</v>
      </c>
      <c r="E7476" s="107">
        <v>8</v>
      </c>
      <c r="F7476" s="27" t="s">
        <v>9</v>
      </c>
      <c r="G7476" s="94" t="s">
        <v>8146</v>
      </c>
      <c r="H7476" s="32" t="s">
        <v>14018</v>
      </c>
    </row>
    <row r="7477" spans="1:8" ht="17.25" customHeight="1">
      <c r="A7477" s="68" t="s">
        <v>16881</v>
      </c>
      <c r="B7477" s="94" t="s">
        <v>24197</v>
      </c>
      <c r="C7477" s="94" t="s">
        <v>17337</v>
      </c>
      <c r="D7477" s="32" t="s">
        <v>20194</v>
      </c>
      <c r="E7477" s="107">
        <v>6</v>
      </c>
      <c r="F7477" s="27" t="s">
        <v>9</v>
      </c>
      <c r="G7477" s="94" t="s">
        <v>8146</v>
      </c>
      <c r="H7477" s="32" t="s">
        <v>14019</v>
      </c>
    </row>
    <row r="7478" spans="1:8" ht="17.25" customHeight="1">
      <c r="A7478" s="68" t="s">
        <v>16876</v>
      </c>
      <c r="B7478" s="94" t="s">
        <v>24182</v>
      </c>
      <c r="C7478" s="94" t="s">
        <v>17338</v>
      </c>
      <c r="D7478" s="32" t="s">
        <v>10120</v>
      </c>
      <c r="E7478" s="107">
        <v>13</v>
      </c>
      <c r="F7478" s="27" t="s">
        <v>9</v>
      </c>
      <c r="G7478" s="94" t="s">
        <v>8146</v>
      </c>
      <c r="H7478" s="32" t="s">
        <v>14020</v>
      </c>
    </row>
    <row r="7479" spans="1:8" ht="17.25" customHeight="1">
      <c r="A7479" s="68" t="s">
        <v>16876</v>
      </c>
      <c r="B7479" s="94" t="s">
        <v>24182</v>
      </c>
      <c r="C7479" s="94" t="s">
        <v>17338</v>
      </c>
      <c r="D7479" s="32" t="s">
        <v>10121</v>
      </c>
      <c r="E7479" s="107">
        <v>12</v>
      </c>
      <c r="F7479" s="27" t="s">
        <v>9</v>
      </c>
      <c r="G7479" s="94" t="s">
        <v>8146</v>
      </c>
      <c r="H7479" s="32" t="s">
        <v>14021</v>
      </c>
    </row>
    <row r="7480" spans="1:8" ht="17.25" customHeight="1">
      <c r="A7480" s="68" t="s">
        <v>16876</v>
      </c>
      <c r="B7480" s="94" t="s">
        <v>24182</v>
      </c>
      <c r="C7480" s="94" t="s">
        <v>17338</v>
      </c>
      <c r="D7480" s="32" t="s">
        <v>10122</v>
      </c>
      <c r="E7480" s="107">
        <v>13</v>
      </c>
      <c r="F7480" s="27" t="s">
        <v>9</v>
      </c>
      <c r="G7480" s="94" t="s">
        <v>8146</v>
      </c>
      <c r="H7480" s="32" t="s">
        <v>14022</v>
      </c>
    </row>
    <row r="7481" spans="1:8" ht="17.25" customHeight="1">
      <c r="A7481" s="68" t="s">
        <v>16876</v>
      </c>
      <c r="B7481" s="94" t="s">
        <v>24182</v>
      </c>
      <c r="C7481" s="94" t="s">
        <v>17338</v>
      </c>
      <c r="D7481" s="32" t="s">
        <v>10123</v>
      </c>
      <c r="E7481" s="107">
        <v>11</v>
      </c>
      <c r="F7481" s="27" t="s">
        <v>9</v>
      </c>
      <c r="G7481" s="94" t="s">
        <v>8146</v>
      </c>
      <c r="H7481" s="32" t="s">
        <v>14023</v>
      </c>
    </row>
    <row r="7482" spans="1:8" ht="17.25" customHeight="1">
      <c r="A7482" s="68" t="s">
        <v>16876</v>
      </c>
      <c r="B7482" s="94" t="s">
        <v>24182</v>
      </c>
      <c r="C7482" s="94" t="s">
        <v>17338</v>
      </c>
      <c r="D7482" s="32" t="s">
        <v>20195</v>
      </c>
      <c r="E7482" s="107">
        <v>13</v>
      </c>
      <c r="F7482" s="27" t="s">
        <v>9</v>
      </c>
      <c r="G7482" s="94" t="s">
        <v>8146</v>
      </c>
      <c r="H7482" s="32" t="s">
        <v>14024</v>
      </c>
    </row>
    <row r="7483" spans="1:8" ht="17.25" customHeight="1">
      <c r="A7483" s="68" t="s">
        <v>16876</v>
      </c>
      <c r="B7483" s="94" t="s">
        <v>24182</v>
      </c>
      <c r="C7483" s="94" t="s">
        <v>17338</v>
      </c>
      <c r="D7483" s="32" t="s">
        <v>20196</v>
      </c>
      <c r="E7483" s="107">
        <v>11</v>
      </c>
      <c r="F7483" s="27" t="s">
        <v>9</v>
      </c>
      <c r="G7483" s="94" t="s">
        <v>8146</v>
      </c>
      <c r="H7483" s="32" t="s">
        <v>14025</v>
      </c>
    </row>
    <row r="7484" spans="1:8" ht="17.25" customHeight="1">
      <c r="A7484" s="68" t="s">
        <v>16876</v>
      </c>
      <c r="B7484" s="94" t="s">
        <v>24182</v>
      </c>
      <c r="C7484" s="94" t="s">
        <v>17338</v>
      </c>
      <c r="D7484" s="32" t="s">
        <v>20197</v>
      </c>
      <c r="E7484" s="107">
        <v>10</v>
      </c>
      <c r="F7484" s="27" t="s">
        <v>9</v>
      </c>
      <c r="G7484" s="94" t="s">
        <v>8146</v>
      </c>
      <c r="H7484" s="32" t="s">
        <v>14026</v>
      </c>
    </row>
    <row r="7485" spans="1:8" ht="17.25" customHeight="1">
      <c r="A7485" s="68" t="s">
        <v>16876</v>
      </c>
      <c r="B7485" s="94" t="s">
        <v>24182</v>
      </c>
      <c r="C7485" s="94" t="s">
        <v>17338</v>
      </c>
      <c r="D7485" s="32" t="s">
        <v>10124</v>
      </c>
      <c r="E7485" s="107">
        <v>12</v>
      </c>
      <c r="F7485" s="27" t="s">
        <v>9</v>
      </c>
      <c r="G7485" s="94" t="s">
        <v>8146</v>
      </c>
      <c r="H7485" s="32" t="s">
        <v>14027</v>
      </c>
    </row>
    <row r="7486" spans="1:8" ht="17.25" customHeight="1">
      <c r="A7486" s="68" t="s">
        <v>16881</v>
      </c>
      <c r="B7486" s="94" t="s">
        <v>24178</v>
      </c>
      <c r="C7486" s="94" t="s">
        <v>17339</v>
      </c>
      <c r="D7486" s="32" t="s">
        <v>10125</v>
      </c>
      <c r="E7486" s="107">
        <v>11</v>
      </c>
      <c r="F7486" s="27" t="s">
        <v>9</v>
      </c>
      <c r="G7486" s="94" t="s">
        <v>8146</v>
      </c>
      <c r="H7486" s="32" t="s">
        <v>14028</v>
      </c>
    </row>
    <row r="7487" spans="1:8" ht="17.25" customHeight="1">
      <c r="A7487" s="68" t="s">
        <v>16881</v>
      </c>
      <c r="B7487" s="94" t="s">
        <v>24178</v>
      </c>
      <c r="C7487" s="94" t="s">
        <v>17339</v>
      </c>
      <c r="D7487" s="32" t="s">
        <v>20198</v>
      </c>
      <c r="E7487" s="107">
        <v>13</v>
      </c>
      <c r="F7487" s="27" t="s">
        <v>9</v>
      </c>
      <c r="G7487" s="94" t="s">
        <v>8146</v>
      </c>
      <c r="H7487" s="32" t="s">
        <v>14029</v>
      </c>
    </row>
    <row r="7488" spans="1:8" ht="17.25" customHeight="1">
      <c r="A7488" s="68" t="s">
        <v>16881</v>
      </c>
      <c r="B7488" s="94" t="s">
        <v>24178</v>
      </c>
      <c r="C7488" s="94" t="s">
        <v>17339</v>
      </c>
      <c r="D7488" s="32" t="s">
        <v>10126</v>
      </c>
      <c r="E7488" s="107">
        <v>11</v>
      </c>
      <c r="F7488" s="27" t="s">
        <v>9</v>
      </c>
      <c r="G7488" s="94" t="s">
        <v>8146</v>
      </c>
      <c r="H7488" s="32" t="s">
        <v>14030</v>
      </c>
    </row>
    <row r="7489" spans="1:8" ht="17.25" customHeight="1">
      <c r="A7489" s="68" t="s">
        <v>16881</v>
      </c>
      <c r="B7489" s="94" t="s">
        <v>24178</v>
      </c>
      <c r="C7489" s="94" t="s">
        <v>17339</v>
      </c>
      <c r="D7489" s="32" t="s">
        <v>10127</v>
      </c>
      <c r="E7489" s="107">
        <v>14</v>
      </c>
      <c r="F7489" s="27" t="s">
        <v>9</v>
      </c>
      <c r="G7489" s="94" t="s">
        <v>8146</v>
      </c>
      <c r="H7489" s="32" t="s">
        <v>14031</v>
      </c>
    </row>
    <row r="7490" spans="1:8" ht="17.25" customHeight="1">
      <c r="A7490" s="68" t="s">
        <v>16881</v>
      </c>
      <c r="B7490" s="94" t="s">
        <v>24178</v>
      </c>
      <c r="C7490" s="94" t="s">
        <v>17339</v>
      </c>
      <c r="D7490" s="32" t="s">
        <v>10128</v>
      </c>
      <c r="E7490" s="107">
        <v>14</v>
      </c>
      <c r="F7490" s="27" t="s">
        <v>9</v>
      </c>
      <c r="G7490" s="94" t="s">
        <v>8146</v>
      </c>
      <c r="H7490" s="32" t="s">
        <v>14032</v>
      </c>
    </row>
    <row r="7491" spans="1:8" ht="17.25" customHeight="1">
      <c r="A7491" s="68" t="s">
        <v>16881</v>
      </c>
      <c r="B7491" s="94" t="s">
        <v>24178</v>
      </c>
      <c r="C7491" s="94" t="s">
        <v>17339</v>
      </c>
      <c r="D7491" s="32" t="s">
        <v>10129</v>
      </c>
      <c r="E7491" s="107">
        <v>10</v>
      </c>
      <c r="F7491" s="27" t="s">
        <v>9</v>
      </c>
      <c r="G7491" s="94" t="s">
        <v>8146</v>
      </c>
      <c r="H7491" s="32" t="s">
        <v>14033</v>
      </c>
    </row>
    <row r="7492" spans="1:8" ht="17.25" customHeight="1">
      <c r="A7492" s="68" t="s">
        <v>16881</v>
      </c>
      <c r="B7492" s="94" t="s">
        <v>24178</v>
      </c>
      <c r="C7492" s="94" t="s">
        <v>17339</v>
      </c>
      <c r="D7492" s="32" t="s">
        <v>10130</v>
      </c>
      <c r="E7492" s="107">
        <v>12</v>
      </c>
      <c r="F7492" s="27" t="s">
        <v>9</v>
      </c>
      <c r="G7492" s="94" t="s">
        <v>8146</v>
      </c>
      <c r="H7492" s="32" t="s">
        <v>14034</v>
      </c>
    </row>
    <row r="7493" spans="1:8" ht="17.25" customHeight="1">
      <c r="A7493" s="68" t="s">
        <v>16881</v>
      </c>
      <c r="B7493" s="94" t="s">
        <v>24178</v>
      </c>
      <c r="C7493" s="94" t="s">
        <v>17339</v>
      </c>
      <c r="D7493" s="32" t="s">
        <v>10131</v>
      </c>
      <c r="E7493" s="107">
        <v>11</v>
      </c>
      <c r="F7493" s="27" t="s">
        <v>9</v>
      </c>
      <c r="G7493" s="94" t="s">
        <v>8146</v>
      </c>
      <c r="H7493" s="32" t="s">
        <v>14035</v>
      </c>
    </row>
    <row r="7494" spans="1:8" ht="17.25" customHeight="1">
      <c r="A7494" s="68" t="s">
        <v>16881</v>
      </c>
      <c r="B7494" s="94" t="s">
        <v>24178</v>
      </c>
      <c r="C7494" s="94" t="s">
        <v>17340</v>
      </c>
      <c r="D7494" s="32" t="s">
        <v>20199</v>
      </c>
      <c r="E7494" s="107">
        <v>10</v>
      </c>
      <c r="F7494" s="27" t="s">
        <v>9</v>
      </c>
      <c r="G7494" s="94" t="s">
        <v>8146</v>
      </c>
      <c r="H7494" s="32" t="s">
        <v>14036</v>
      </c>
    </row>
    <row r="7495" spans="1:8" ht="17.25" customHeight="1">
      <c r="A7495" s="68" t="s">
        <v>16881</v>
      </c>
      <c r="B7495" s="94" t="s">
        <v>24178</v>
      </c>
      <c r="C7495" s="94" t="s">
        <v>17340</v>
      </c>
      <c r="D7495" s="32" t="s">
        <v>20200</v>
      </c>
      <c r="E7495" s="107">
        <v>12</v>
      </c>
      <c r="F7495" s="27" t="s">
        <v>9</v>
      </c>
      <c r="G7495" s="94" t="s">
        <v>8146</v>
      </c>
      <c r="H7495" s="32" t="s">
        <v>14037</v>
      </c>
    </row>
    <row r="7496" spans="1:8" ht="17.25" customHeight="1">
      <c r="A7496" s="68" t="s">
        <v>16881</v>
      </c>
      <c r="B7496" s="94" t="s">
        <v>24178</v>
      </c>
      <c r="C7496" s="94" t="s">
        <v>17340</v>
      </c>
      <c r="D7496" s="32" t="s">
        <v>20201</v>
      </c>
      <c r="E7496" s="107">
        <v>9</v>
      </c>
      <c r="F7496" s="27" t="s">
        <v>9</v>
      </c>
      <c r="G7496" s="94" t="s">
        <v>8146</v>
      </c>
      <c r="H7496" s="32" t="s">
        <v>14038</v>
      </c>
    </row>
    <row r="7497" spans="1:8" ht="17.25" customHeight="1">
      <c r="A7497" s="68" t="s">
        <v>16881</v>
      </c>
      <c r="B7497" s="94" t="s">
        <v>24178</v>
      </c>
      <c r="C7497" s="94" t="s">
        <v>17340</v>
      </c>
      <c r="D7497" s="32" t="s">
        <v>10132</v>
      </c>
      <c r="E7497" s="107">
        <v>11</v>
      </c>
      <c r="F7497" s="27" t="s">
        <v>9</v>
      </c>
      <c r="G7497" s="94" t="s">
        <v>8146</v>
      </c>
      <c r="H7497" s="32" t="s">
        <v>14039</v>
      </c>
    </row>
    <row r="7498" spans="1:8" ht="17.25" customHeight="1">
      <c r="A7498" s="68" t="s">
        <v>16881</v>
      </c>
      <c r="B7498" s="94" t="s">
        <v>24178</v>
      </c>
      <c r="C7498" s="94" t="s">
        <v>17340</v>
      </c>
      <c r="D7498" s="32" t="s">
        <v>10133</v>
      </c>
      <c r="E7498" s="107">
        <v>12</v>
      </c>
      <c r="F7498" s="27" t="s">
        <v>9</v>
      </c>
      <c r="G7498" s="94" t="s">
        <v>8146</v>
      </c>
      <c r="H7498" s="32" t="s">
        <v>14040</v>
      </c>
    </row>
    <row r="7499" spans="1:8" ht="17.25" customHeight="1">
      <c r="A7499" s="68" t="s">
        <v>16881</v>
      </c>
      <c r="B7499" s="94" t="s">
        <v>24178</v>
      </c>
      <c r="C7499" s="94" t="s">
        <v>17340</v>
      </c>
      <c r="D7499" s="32" t="s">
        <v>10134</v>
      </c>
      <c r="E7499" s="107">
        <v>11</v>
      </c>
      <c r="F7499" s="27" t="s">
        <v>9</v>
      </c>
      <c r="G7499" s="94" t="s">
        <v>8146</v>
      </c>
      <c r="H7499" s="32" t="s">
        <v>14041</v>
      </c>
    </row>
    <row r="7500" spans="1:8" ht="17.25" customHeight="1">
      <c r="A7500" s="68" t="s">
        <v>16881</v>
      </c>
      <c r="B7500" s="94" t="s">
        <v>24178</v>
      </c>
      <c r="C7500" s="94" t="s">
        <v>17340</v>
      </c>
      <c r="D7500" s="32" t="s">
        <v>10135</v>
      </c>
      <c r="E7500" s="107">
        <v>15</v>
      </c>
      <c r="F7500" s="27" t="s">
        <v>9</v>
      </c>
      <c r="G7500" s="94" t="s">
        <v>8146</v>
      </c>
      <c r="H7500" s="32" t="s">
        <v>14042</v>
      </c>
    </row>
    <row r="7501" spans="1:8" ht="17.25" customHeight="1">
      <c r="A7501" s="68" t="s">
        <v>16881</v>
      </c>
      <c r="B7501" s="94" t="s">
        <v>24178</v>
      </c>
      <c r="C7501" s="94" t="s">
        <v>17340</v>
      </c>
      <c r="D7501" s="32" t="s">
        <v>20202</v>
      </c>
      <c r="E7501" s="107">
        <v>11</v>
      </c>
      <c r="F7501" s="27" t="s">
        <v>9</v>
      </c>
      <c r="G7501" s="94" t="s">
        <v>8146</v>
      </c>
      <c r="H7501" s="32" t="s">
        <v>14043</v>
      </c>
    </row>
    <row r="7502" spans="1:8" ht="17.25" customHeight="1">
      <c r="A7502" s="68" t="s">
        <v>16877</v>
      </c>
      <c r="B7502" s="94" t="s">
        <v>24192</v>
      </c>
      <c r="C7502" s="94" t="s">
        <v>17341</v>
      </c>
      <c r="D7502" s="32" t="s">
        <v>10136</v>
      </c>
      <c r="E7502" s="107">
        <v>17</v>
      </c>
      <c r="F7502" s="27" t="s">
        <v>9</v>
      </c>
      <c r="G7502" s="94" t="s">
        <v>8146</v>
      </c>
      <c r="H7502" s="32" t="s">
        <v>14044</v>
      </c>
    </row>
    <row r="7503" spans="1:8" ht="17.25" customHeight="1">
      <c r="A7503" s="68" t="s">
        <v>16877</v>
      </c>
      <c r="B7503" s="94" t="s">
        <v>24192</v>
      </c>
      <c r="C7503" s="94" t="s">
        <v>17341</v>
      </c>
      <c r="D7503" s="32" t="s">
        <v>20203</v>
      </c>
      <c r="E7503" s="107">
        <v>14</v>
      </c>
      <c r="F7503" s="27" t="s">
        <v>9</v>
      </c>
      <c r="G7503" s="94" t="s">
        <v>8146</v>
      </c>
      <c r="H7503" s="32" t="s">
        <v>14045</v>
      </c>
    </row>
    <row r="7504" spans="1:8" ht="17.25" customHeight="1">
      <c r="A7504" s="68" t="s">
        <v>16877</v>
      </c>
      <c r="B7504" s="94" t="s">
        <v>24192</v>
      </c>
      <c r="C7504" s="94" t="s">
        <v>17341</v>
      </c>
      <c r="D7504" s="32" t="s">
        <v>20204</v>
      </c>
      <c r="E7504" s="107">
        <v>12</v>
      </c>
      <c r="F7504" s="27" t="s">
        <v>9</v>
      </c>
      <c r="G7504" s="94" t="s">
        <v>8146</v>
      </c>
      <c r="H7504" s="32" t="s">
        <v>14046</v>
      </c>
    </row>
    <row r="7505" spans="1:8" ht="17.25" customHeight="1">
      <c r="A7505" s="68" t="s">
        <v>16877</v>
      </c>
      <c r="B7505" s="94" t="s">
        <v>24192</v>
      </c>
      <c r="C7505" s="94" t="s">
        <v>17341</v>
      </c>
      <c r="D7505" s="32" t="s">
        <v>20205</v>
      </c>
      <c r="E7505" s="107">
        <v>11</v>
      </c>
      <c r="F7505" s="27" t="s">
        <v>9</v>
      </c>
      <c r="G7505" s="94" t="s">
        <v>8146</v>
      </c>
      <c r="H7505" s="32" t="s">
        <v>14047</v>
      </c>
    </row>
    <row r="7506" spans="1:8" ht="17.25" customHeight="1">
      <c r="A7506" s="68" t="s">
        <v>16877</v>
      </c>
      <c r="B7506" s="94" t="s">
        <v>24192</v>
      </c>
      <c r="C7506" s="94" t="s">
        <v>17341</v>
      </c>
      <c r="D7506" s="32" t="s">
        <v>20206</v>
      </c>
      <c r="E7506" s="107">
        <v>13</v>
      </c>
      <c r="F7506" s="27" t="s">
        <v>9</v>
      </c>
      <c r="G7506" s="94" t="s">
        <v>8146</v>
      </c>
      <c r="H7506" s="32" t="s">
        <v>14048</v>
      </c>
    </row>
    <row r="7507" spans="1:8" ht="17.25" customHeight="1">
      <c r="A7507" s="68" t="s">
        <v>16877</v>
      </c>
      <c r="B7507" s="94" t="s">
        <v>24192</v>
      </c>
      <c r="C7507" s="94" t="s">
        <v>17341</v>
      </c>
      <c r="D7507" s="32" t="s">
        <v>20207</v>
      </c>
      <c r="E7507" s="107">
        <v>20</v>
      </c>
      <c r="F7507" s="27" t="s">
        <v>9</v>
      </c>
      <c r="G7507" s="94" t="s">
        <v>8146</v>
      </c>
      <c r="H7507" s="32" t="s">
        <v>14049</v>
      </c>
    </row>
    <row r="7508" spans="1:8" ht="17.25" customHeight="1">
      <c r="A7508" s="68" t="s">
        <v>16877</v>
      </c>
      <c r="B7508" s="94" t="s">
        <v>24192</v>
      </c>
      <c r="C7508" s="94" t="s">
        <v>17341</v>
      </c>
      <c r="D7508" s="32" t="s">
        <v>20208</v>
      </c>
      <c r="E7508" s="107">
        <v>17</v>
      </c>
      <c r="F7508" s="27" t="s">
        <v>9</v>
      </c>
      <c r="G7508" s="94" t="s">
        <v>8146</v>
      </c>
      <c r="H7508" s="32" t="s">
        <v>14050</v>
      </c>
    </row>
    <row r="7509" spans="1:8" ht="17.25" customHeight="1">
      <c r="A7509" s="68" t="s">
        <v>16877</v>
      </c>
      <c r="B7509" s="94" t="s">
        <v>24192</v>
      </c>
      <c r="C7509" s="94" t="s">
        <v>17341</v>
      </c>
      <c r="D7509" s="32" t="s">
        <v>20209</v>
      </c>
      <c r="E7509" s="107">
        <v>14</v>
      </c>
      <c r="F7509" s="27" t="s">
        <v>9</v>
      </c>
      <c r="G7509" s="94" t="s">
        <v>8146</v>
      </c>
      <c r="H7509" s="32" t="s">
        <v>14051</v>
      </c>
    </row>
    <row r="7510" spans="1:8" ht="17.25" customHeight="1">
      <c r="A7510" s="68" t="s">
        <v>16877</v>
      </c>
      <c r="B7510" s="94" t="s">
        <v>24192</v>
      </c>
      <c r="C7510" s="94" t="s">
        <v>17341</v>
      </c>
      <c r="D7510" s="32" t="s">
        <v>20210</v>
      </c>
      <c r="E7510" s="107">
        <v>17</v>
      </c>
      <c r="F7510" s="27" t="s">
        <v>9</v>
      </c>
      <c r="G7510" s="94" t="s">
        <v>8146</v>
      </c>
      <c r="H7510" s="32" t="s">
        <v>14052</v>
      </c>
    </row>
    <row r="7511" spans="1:8" ht="17.25" customHeight="1">
      <c r="A7511" s="68" t="s">
        <v>16877</v>
      </c>
      <c r="B7511" s="94" t="s">
        <v>24192</v>
      </c>
      <c r="C7511" s="94" t="s">
        <v>17341</v>
      </c>
      <c r="D7511" s="32" t="s">
        <v>10137</v>
      </c>
      <c r="E7511" s="107">
        <v>12</v>
      </c>
      <c r="F7511" s="27" t="s">
        <v>9</v>
      </c>
      <c r="G7511" s="94" t="s">
        <v>8146</v>
      </c>
      <c r="H7511" s="32" t="s">
        <v>14053</v>
      </c>
    </row>
    <row r="7512" spans="1:8" ht="17.25" customHeight="1">
      <c r="A7512" s="68" t="s">
        <v>16877</v>
      </c>
      <c r="B7512" s="94" t="s">
        <v>24192</v>
      </c>
      <c r="C7512" s="94" t="s">
        <v>17342</v>
      </c>
      <c r="D7512" s="32" t="s">
        <v>20211</v>
      </c>
      <c r="E7512" s="107">
        <v>10</v>
      </c>
      <c r="F7512" s="27" t="s">
        <v>9</v>
      </c>
      <c r="G7512" s="94" t="s">
        <v>8146</v>
      </c>
      <c r="H7512" s="32" t="s">
        <v>14054</v>
      </c>
    </row>
    <row r="7513" spans="1:8" ht="17.25" customHeight="1">
      <c r="A7513" s="68" t="s">
        <v>16877</v>
      </c>
      <c r="B7513" s="94" t="s">
        <v>24192</v>
      </c>
      <c r="C7513" s="94" t="s">
        <v>17342</v>
      </c>
      <c r="D7513" s="32" t="s">
        <v>20212</v>
      </c>
      <c r="E7513" s="107">
        <v>8</v>
      </c>
      <c r="F7513" s="27" t="s">
        <v>9</v>
      </c>
      <c r="G7513" s="94" t="s">
        <v>8146</v>
      </c>
      <c r="H7513" s="32" t="s">
        <v>14055</v>
      </c>
    </row>
    <row r="7514" spans="1:8" ht="17.25" customHeight="1">
      <c r="A7514" s="68" t="s">
        <v>16877</v>
      </c>
      <c r="B7514" s="94" t="s">
        <v>24192</v>
      </c>
      <c r="C7514" s="94" t="s">
        <v>17342</v>
      </c>
      <c r="D7514" s="32" t="s">
        <v>20213</v>
      </c>
      <c r="E7514" s="107">
        <v>11</v>
      </c>
      <c r="F7514" s="27" t="s">
        <v>9</v>
      </c>
      <c r="G7514" s="94" t="s">
        <v>8146</v>
      </c>
      <c r="H7514" s="32" t="s">
        <v>14056</v>
      </c>
    </row>
    <row r="7515" spans="1:8" ht="17.25" customHeight="1">
      <c r="A7515" s="68" t="s">
        <v>16877</v>
      </c>
      <c r="B7515" s="94" t="s">
        <v>24192</v>
      </c>
      <c r="C7515" s="94" t="s">
        <v>17342</v>
      </c>
      <c r="D7515" s="32" t="s">
        <v>20214</v>
      </c>
      <c r="E7515" s="107">
        <v>8</v>
      </c>
      <c r="F7515" s="27" t="s">
        <v>9</v>
      </c>
      <c r="G7515" s="94" t="s">
        <v>8146</v>
      </c>
      <c r="H7515" s="32" t="s">
        <v>14057</v>
      </c>
    </row>
    <row r="7516" spans="1:8" ht="17.25" customHeight="1">
      <c r="A7516" s="68" t="s">
        <v>16877</v>
      </c>
      <c r="B7516" s="94" t="s">
        <v>24192</v>
      </c>
      <c r="C7516" s="94" t="s">
        <v>17342</v>
      </c>
      <c r="D7516" s="32" t="s">
        <v>20215</v>
      </c>
      <c r="E7516" s="107">
        <v>8</v>
      </c>
      <c r="F7516" s="27" t="s">
        <v>9</v>
      </c>
      <c r="G7516" s="94" t="s">
        <v>8146</v>
      </c>
      <c r="H7516" s="32" t="s">
        <v>14058</v>
      </c>
    </row>
    <row r="7517" spans="1:8" ht="17.25" customHeight="1">
      <c r="A7517" s="68" t="s">
        <v>16877</v>
      </c>
      <c r="B7517" s="94" t="s">
        <v>24192</v>
      </c>
      <c r="C7517" s="94" t="s">
        <v>17342</v>
      </c>
      <c r="D7517" s="32" t="s">
        <v>20216</v>
      </c>
      <c r="E7517" s="107">
        <v>10</v>
      </c>
      <c r="F7517" s="27" t="s">
        <v>9</v>
      </c>
      <c r="G7517" s="94" t="s">
        <v>8146</v>
      </c>
      <c r="H7517" s="32" t="s">
        <v>14059</v>
      </c>
    </row>
    <row r="7518" spans="1:8" ht="17.25" customHeight="1">
      <c r="A7518" s="68" t="s">
        <v>16877</v>
      </c>
      <c r="B7518" s="94" t="s">
        <v>24192</v>
      </c>
      <c r="C7518" s="94" t="s">
        <v>17342</v>
      </c>
      <c r="D7518" s="32" t="s">
        <v>20217</v>
      </c>
      <c r="E7518" s="107">
        <v>12</v>
      </c>
      <c r="F7518" s="27" t="s">
        <v>9</v>
      </c>
      <c r="G7518" s="94" t="s">
        <v>8146</v>
      </c>
      <c r="H7518" s="32" t="s">
        <v>14060</v>
      </c>
    </row>
    <row r="7519" spans="1:8" ht="17.25" customHeight="1">
      <c r="A7519" s="68" t="s">
        <v>16877</v>
      </c>
      <c r="B7519" s="94" t="s">
        <v>24192</v>
      </c>
      <c r="C7519" s="94" t="s">
        <v>17342</v>
      </c>
      <c r="D7519" s="32" t="s">
        <v>20218</v>
      </c>
      <c r="E7519" s="107">
        <v>12</v>
      </c>
      <c r="F7519" s="27" t="s">
        <v>9</v>
      </c>
      <c r="G7519" s="94" t="s">
        <v>8146</v>
      </c>
      <c r="H7519" s="32" t="s">
        <v>14061</v>
      </c>
    </row>
    <row r="7520" spans="1:8" ht="17.25" customHeight="1">
      <c r="A7520" s="68" t="s">
        <v>16877</v>
      </c>
      <c r="B7520" s="94" t="s">
        <v>24192</v>
      </c>
      <c r="C7520" s="94" t="s">
        <v>17342</v>
      </c>
      <c r="D7520" s="32" t="s">
        <v>20219</v>
      </c>
      <c r="E7520" s="107">
        <v>10</v>
      </c>
      <c r="F7520" s="27" t="s">
        <v>9</v>
      </c>
      <c r="G7520" s="94" t="s">
        <v>8146</v>
      </c>
      <c r="H7520" s="32" t="s">
        <v>14062</v>
      </c>
    </row>
    <row r="7521" spans="1:8" ht="17.25" customHeight="1">
      <c r="A7521" s="68" t="s">
        <v>16877</v>
      </c>
      <c r="B7521" s="94" t="s">
        <v>24192</v>
      </c>
      <c r="C7521" s="94" t="s">
        <v>17342</v>
      </c>
      <c r="D7521" s="32" t="s">
        <v>10138</v>
      </c>
      <c r="E7521" s="107">
        <v>16</v>
      </c>
      <c r="F7521" s="27" t="s">
        <v>9</v>
      </c>
      <c r="G7521" s="94" t="s">
        <v>8146</v>
      </c>
      <c r="H7521" s="32" t="s">
        <v>14063</v>
      </c>
    </row>
    <row r="7522" spans="1:8" ht="17.25" customHeight="1">
      <c r="A7522" s="68" t="s">
        <v>16877</v>
      </c>
      <c r="B7522" s="94" t="s">
        <v>24192</v>
      </c>
      <c r="C7522" s="94" t="s">
        <v>17343</v>
      </c>
      <c r="D7522" s="32" t="s">
        <v>20220</v>
      </c>
      <c r="E7522" s="107">
        <v>20</v>
      </c>
      <c r="F7522" s="27" t="s">
        <v>9</v>
      </c>
      <c r="G7522" s="94" t="s">
        <v>8146</v>
      </c>
      <c r="H7522" s="32" t="s">
        <v>14064</v>
      </c>
    </row>
    <row r="7523" spans="1:8" ht="17.25" customHeight="1">
      <c r="A7523" s="68" t="s">
        <v>16877</v>
      </c>
      <c r="B7523" s="94" t="s">
        <v>24192</v>
      </c>
      <c r="C7523" s="94" t="s">
        <v>17343</v>
      </c>
      <c r="D7523" s="32" t="s">
        <v>20221</v>
      </c>
      <c r="E7523" s="107">
        <v>22</v>
      </c>
      <c r="F7523" s="27" t="s">
        <v>9</v>
      </c>
      <c r="G7523" s="94" t="s">
        <v>8146</v>
      </c>
      <c r="H7523" s="32" t="s">
        <v>14065</v>
      </c>
    </row>
    <row r="7524" spans="1:8" ht="17.25" customHeight="1">
      <c r="A7524" s="68" t="s">
        <v>16877</v>
      </c>
      <c r="B7524" s="94" t="s">
        <v>24192</v>
      </c>
      <c r="C7524" s="94" t="s">
        <v>17343</v>
      </c>
      <c r="D7524" s="32" t="s">
        <v>10139</v>
      </c>
      <c r="E7524" s="107">
        <v>16</v>
      </c>
      <c r="F7524" s="27" t="s">
        <v>9</v>
      </c>
      <c r="G7524" s="94" t="s">
        <v>8146</v>
      </c>
      <c r="H7524" s="32" t="s">
        <v>25946</v>
      </c>
    </row>
    <row r="7525" spans="1:8" ht="17.25" customHeight="1">
      <c r="A7525" s="68" t="s">
        <v>16877</v>
      </c>
      <c r="B7525" s="94" t="s">
        <v>24192</v>
      </c>
      <c r="C7525" s="94" t="s">
        <v>17343</v>
      </c>
      <c r="D7525" s="32" t="s">
        <v>20222</v>
      </c>
      <c r="E7525" s="107">
        <v>32</v>
      </c>
      <c r="F7525" s="27" t="s">
        <v>9</v>
      </c>
      <c r="G7525" s="94" t="s">
        <v>8146</v>
      </c>
      <c r="H7525" s="32" t="s">
        <v>14066</v>
      </c>
    </row>
    <row r="7526" spans="1:8" ht="17.25" customHeight="1">
      <c r="A7526" s="68" t="s">
        <v>16877</v>
      </c>
      <c r="B7526" s="94" t="s">
        <v>24192</v>
      </c>
      <c r="C7526" s="94" t="s">
        <v>17343</v>
      </c>
      <c r="D7526" s="32" t="s">
        <v>20223</v>
      </c>
      <c r="E7526" s="107">
        <v>21</v>
      </c>
      <c r="F7526" s="27" t="s">
        <v>9</v>
      </c>
      <c r="G7526" s="94" t="s">
        <v>8146</v>
      </c>
      <c r="H7526" s="32" t="s">
        <v>14067</v>
      </c>
    </row>
    <row r="7527" spans="1:8" ht="17.25" customHeight="1">
      <c r="A7527" s="68" t="s">
        <v>16877</v>
      </c>
      <c r="B7527" s="94" t="s">
        <v>24192</v>
      </c>
      <c r="C7527" s="94" t="s">
        <v>17343</v>
      </c>
      <c r="D7527" s="32" t="s">
        <v>20224</v>
      </c>
      <c r="E7527" s="107">
        <v>17</v>
      </c>
      <c r="F7527" s="27" t="s">
        <v>9</v>
      </c>
      <c r="G7527" s="94" t="s">
        <v>8146</v>
      </c>
      <c r="H7527" s="32" t="s">
        <v>14068</v>
      </c>
    </row>
    <row r="7528" spans="1:8" ht="17.25" customHeight="1">
      <c r="A7528" s="68" t="s">
        <v>16877</v>
      </c>
      <c r="B7528" s="94" t="s">
        <v>24192</v>
      </c>
      <c r="C7528" s="94" t="s">
        <v>17343</v>
      </c>
      <c r="D7528" s="32" t="s">
        <v>10140</v>
      </c>
      <c r="E7528" s="107">
        <v>17</v>
      </c>
      <c r="F7528" s="27" t="s">
        <v>9</v>
      </c>
      <c r="G7528" s="94" t="s">
        <v>8146</v>
      </c>
      <c r="H7528" s="32" t="s">
        <v>14069</v>
      </c>
    </row>
    <row r="7529" spans="1:8" ht="17.25" customHeight="1">
      <c r="A7529" s="68" t="s">
        <v>16877</v>
      </c>
      <c r="B7529" s="94" t="s">
        <v>24192</v>
      </c>
      <c r="C7529" s="94" t="s">
        <v>17343</v>
      </c>
      <c r="D7529" s="32" t="s">
        <v>10141</v>
      </c>
      <c r="E7529" s="107">
        <v>18</v>
      </c>
      <c r="F7529" s="27" t="s">
        <v>9</v>
      </c>
      <c r="G7529" s="94" t="s">
        <v>8146</v>
      </c>
      <c r="H7529" s="32" t="s">
        <v>14070</v>
      </c>
    </row>
    <row r="7530" spans="1:8" ht="17.25" customHeight="1">
      <c r="A7530" s="68" t="s">
        <v>16877</v>
      </c>
      <c r="B7530" s="94" t="s">
        <v>24192</v>
      </c>
      <c r="C7530" s="94" t="s">
        <v>17343</v>
      </c>
      <c r="D7530" s="32" t="s">
        <v>20225</v>
      </c>
      <c r="E7530" s="107">
        <v>19</v>
      </c>
      <c r="F7530" s="27" t="s">
        <v>9</v>
      </c>
      <c r="G7530" s="94" t="s">
        <v>8146</v>
      </c>
      <c r="H7530" s="32" t="s">
        <v>14071</v>
      </c>
    </row>
    <row r="7531" spans="1:8" ht="17.25" customHeight="1">
      <c r="A7531" s="68" t="s">
        <v>16877</v>
      </c>
      <c r="B7531" s="94" t="s">
        <v>24192</v>
      </c>
      <c r="C7531" s="94" t="s">
        <v>17343</v>
      </c>
      <c r="D7531" s="32" t="s">
        <v>10142</v>
      </c>
      <c r="E7531" s="107">
        <v>16</v>
      </c>
      <c r="F7531" s="27" t="s">
        <v>9</v>
      </c>
      <c r="G7531" s="94" t="s">
        <v>8146</v>
      </c>
      <c r="H7531" s="32" t="s">
        <v>14072</v>
      </c>
    </row>
    <row r="7532" spans="1:8" ht="17.25" customHeight="1">
      <c r="A7532" s="68" t="s">
        <v>16877</v>
      </c>
      <c r="B7532" s="94" t="s">
        <v>24192</v>
      </c>
      <c r="C7532" s="94" t="s">
        <v>17343</v>
      </c>
      <c r="D7532" s="32" t="s">
        <v>20226</v>
      </c>
      <c r="E7532" s="107">
        <v>14</v>
      </c>
      <c r="F7532" s="27" t="s">
        <v>9</v>
      </c>
      <c r="G7532" s="94" t="s">
        <v>8146</v>
      </c>
      <c r="H7532" s="32" t="s">
        <v>14073</v>
      </c>
    </row>
    <row r="7533" spans="1:8" ht="17.25" customHeight="1">
      <c r="A7533" s="68" t="s">
        <v>16877</v>
      </c>
      <c r="B7533" s="94" t="s">
        <v>24192</v>
      </c>
      <c r="C7533" s="94" t="s">
        <v>17343</v>
      </c>
      <c r="D7533" s="32" t="s">
        <v>20227</v>
      </c>
      <c r="E7533" s="107">
        <v>11</v>
      </c>
      <c r="F7533" s="27" t="s">
        <v>9</v>
      </c>
      <c r="G7533" s="94" t="s">
        <v>8146</v>
      </c>
      <c r="H7533" s="32" t="s">
        <v>14074</v>
      </c>
    </row>
    <row r="7534" spans="1:8" ht="17.25" customHeight="1">
      <c r="A7534" s="68" t="s">
        <v>16881</v>
      </c>
      <c r="B7534" s="94" t="s">
        <v>24180</v>
      </c>
      <c r="C7534" s="94" t="s">
        <v>17344</v>
      </c>
      <c r="D7534" s="32" t="s">
        <v>20228</v>
      </c>
      <c r="E7534" s="107">
        <v>20</v>
      </c>
      <c r="F7534" s="27" t="s">
        <v>9</v>
      </c>
      <c r="G7534" s="94" t="s">
        <v>8146</v>
      </c>
      <c r="H7534" s="32" t="s">
        <v>14075</v>
      </c>
    </row>
    <row r="7535" spans="1:8" ht="17.25" customHeight="1">
      <c r="A7535" s="68" t="s">
        <v>16881</v>
      </c>
      <c r="B7535" s="94" t="s">
        <v>24180</v>
      </c>
      <c r="C7535" s="94" t="s">
        <v>17344</v>
      </c>
      <c r="D7535" s="32" t="s">
        <v>10143</v>
      </c>
      <c r="E7535" s="107">
        <v>14</v>
      </c>
      <c r="F7535" s="27" t="s">
        <v>9</v>
      </c>
      <c r="G7535" s="94" t="s">
        <v>8146</v>
      </c>
      <c r="H7535" s="32" t="s">
        <v>14076</v>
      </c>
    </row>
    <row r="7536" spans="1:8" ht="17.25" customHeight="1">
      <c r="A7536" s="68" t="s">
        <v>16881</v>
      </c>
      <c r="B7536" s="94" t="s">
        <v>24180</v>
      </c>
      <c r="C7536" s="94" t="s">
        <v>17344</v>
      </c>
      <c r="D7536" s="32" t="s">
        <v>10144</v>
      </c>
      <c r="E7536" s="107">
        <v>14</v>
      </c>
      <c r="F7536" s="27" t="s">
        <v>9</v>
      </c>
      <c r="G7536" s="94" t="s">
        <v>8146</v>
      </c>
      <c r="H7536" s="32" t="s">
        <v>14077</v>
      </c>
    </row>
    <row r="7537" spans="1:8" ht="17.25" customHeight="1">
      <c r="A7537" s="68" t="s">
        <v>16881</v>
      </c>
      <c r="B7537" s="94" t="s">
        <v>24180</v>
      </c>
      <c r="C7537" s="94" t="s">
        <v>17344</v>
      </c>
      <c r="D7537" s="32" t="s">
        <v>10145</v>
      </c>
      <c r="E7537" s="107">
        <v>13</v>
      </c>
      <c r="F7537" s="27" t="s">
        <v>9</v>
      </c>
      <c r="G7537" s="94" t="s">
        <v>8146</v>
      </c>
      <c r="H7537" s="32" t="s">
        <v>14078</v>
      </c>
    </row>
    <row r="7538" spans="1:8" ht="17.25" customHeight="1">
      <c r="A7538" s="68" t="s">
        <v>16881</v>
      </c>
      <c r="B7538" s="94" t="s">
        <v>24180</v>
      </c>
      <c r="C7538" s="94" t="s">
        <v>17344</v>
      </c>
      <c r="D7538" s="32" t="s">
        <v>10146</v>
      </c>
      <c r="E7538" s="107">
        <v>10</v>
      </c>
      <c r="F7538" s="27" t="s">
        <v>9</v>
      </c>
      <c r="G7538" s="94" t="s">
        <v>8146</v>
      </c>
      <c r="H7538" s="32" t="s">
        <v>14079</v>
      </c>
    </row>
    <row r="7539" spans="1:8" ht="17.25" customHeight="1">
      <c r="A7539" s="68" t="s">
        <v>16881</v>
      </c>
      <c r="B7539" s="94" t="s">
        <v>24180</v>
      </c>
      <c r="C7539" s="94" t="s">
        <v>17344</v>
      </c>
      <c r="D7539" s="32" t="s">
        <v>10147</v>
      </c>
      <c r="E7539" s="107">
        <v>10</v>
      </c>
      <c r="F7539" s="27" t="s">
        <v>9</v>
      </c>
      <c r="G7539" s="94" t="s">
        <v>8146</v>
      </c>
      <c r="H7539" s="32" t="s">
        <v>14080</v>
      </c>
    </row>
    <row r="7540" spans="1:8" ht="17.25" customHeight="1">
      <c r="A7540" s="68" t="s">
        <v>16881</v>
      </c>
      <c r="B7540" s="94" t="s">
        <v>24180</v>
      </c>
      <c r="C7540" s="94" t="s">
        <v>17344</v>
      </c>
      <c r="D7540" s="32" t="s">
        <v>10148</v>
      </c>
      <c r="E7540" s="107">
        <v>10</v>
      </c>
      <c r="F7540" s="27" t="s">
        <v>9</v>
      </c>
      <c r="G7540" s="94" t="s">
        <v>8146</v>
      </c>
      <c r="H7540" s="32" t="s">
        <v>14081</v>
      </c>
    </row>
    <row r="7541" spans="1:8" ht="17.25" customHeight="1">
      <c r="A7541" s="68" t="s">
        <v>16881</v>
      </c>
      <c r="B7541" s="94" t="s">
        <v>24180</v>
      </c>
      <c r="C7541" s="94" t="s">
        <v>17344</v>
      </c>
      <c r="D7541" s="32" t="s">
        <v>10149</v>
      </c>
      <c r="E7541" s="107">
        <v>12</v>
      </c>
      <c r="F7541" s="27" t="s">
        <v>9</v>
      </c>
      <c r="G7541" s="94" t="s">
        <v>8146</v>
      </c>
      <c r="H7541" s="32" t="s">
        <v>14082</v>
      </c>
    </row>
    <row r="7542" spans="1:8" ht="17.25" customHeight="1">
      <c r="A7542" s="68" t="s">
        <v>16881</v>
      </c>
      <c r="B7542" s="94" t="s">
        <v>24178</v>
      </c>
      <c r="C7542" s="94" t="s">
        <v>17345</v>
      </c>
      <c r="D7542" s="32" t="s">
        <v>20229</v>
      </c>
      <c r="E7542" s="107">
        <v>14</v>
      </c>
      <c r="F7542" s="27" t="s">
        <v>9</v>
      </c>
      <c r="G7542" s="94" t="s">
        <v>8146</v>
      </c>
      <c r="H7542" s="32" t="s">
        <v>14083</v>
      </c>
    </row>
    <row r="7543" spans="1:8" ht="17.25" customHeight="1">
      <c r="A7543" s="68" t="s">
        <v>16881</v>
      </c>
      <c r="B7543" s="94" t="s">
        <v>24178</v>
      </c>
      <c r="C7543" s="94" t="s">
        <v>17345</v>
      </c>
      <c r="D7543" s="32" t="s">
        <v>20230</v>
      </c>
      <c r="E7543" s="107">
        <v>12</v>
      </c>
      <c r="F7543" s="27" t="s">
        <v>9</v>
      </c>
      <c r="G7543" s="94" t="s">
        <v>8146</v>
      </c>
      <c r="H7543" s="32" t="s">
        <v>14084</v>
      </c>
    </row>
    <row r="7544" spans="1:8" ht="17.25" customHeight="1">
      <c r="A7544" s="68" t="s">
        <v>16881</v>
      </c>
      <c r="B7544" s="94" t="s">
        <v>24178</v>
      </c>
      <c r="C7544" s="94" t="s">
        <v>17345</v>
      </c>
      <c r="D7544" s="32" t="s">
        <v>10150</v>
      </c>
      <c r="E7544" s="107">
        <v>12</v>
      </c>
      <c r="F7544" s="27" t="s">
        <v>9</v>
      </c>
      <c r="G7544" s="94" t="s">
        <v>8146</v>
      </c>
      <c r="H7544" s="32" t="s">
        <v>14085</v>
      </c>
    </row>
    <row r="7545" spans="1:8" ht="17.25" customHeight="1">
      <c r="A7545" s="68" t="s">
        <v>16881</v>
      </c>
      <c r="B7545" s="94" t="s">
        <v>24178</v>
      </c>
      <c r="C7545" s="94" t="s">
        <v>17345</v>
      </c>
      <c r="D7545" s="32" t="s">
        <v>10151</v>
      </c>
      <c r="E7545" s="107">
        <v>11</v>
      </c>
      <c r="F7545" s="27" t="s">
        <v>9</v>
      </c>
      <c r="G7545" s="94" t="s">
        <v>8146</v>
      </c>
      <c r="H7545" s="32" t="s">
        <v>14086</v>
      </c>
    </row>
    <row r="7546" spans="1:8" ht="17.25" customHeight="1">
      <c r="A7546" s="68" t="s">
        <v>16881</v>
      </c>
      <c r="B7546" s="94" t="s">
        <v>24178</v>
      </c>
      <c r="C7546" s="94" t="s">
        <v>17345</v>
      </c>
      <c r="D7546" s="32" t="s">
        <v>10152</v>
      </c>
      <c r="E7546" s="107">
        <v>14</v>
      </c>
      <c r="F7546" s="27" t="s">
        <v>9</v>
      </c>
      <c r="G7546" s="94" t="s">
        <v>8146</v>
      </c>
      <c r="H7546" s="32" t="s">
        <v>14087</v>
      </c>
    </row>
    <row r="7547" spans="1:8" ht="17.25" customHeight="1">
      <c r="A7547" s="68" t="s">
        <v>16881</v>
      </c>
      <c r="B7547" s="94" t="s">
        <v>24178</v>
      </c>
      <c r="C7547" s="94" t="s">
        <v>17345</v>
      </c>
      <c r="D7547" s="32" t="s">
        <v>10153</v>
      </c>
      <c r="E7547" s="107">
        <v>12</v>
      </c>
      <c r="F7547" s="27" t="s">
        <v>9</v>
      </c>
      <c r="G7547" s="94" t="s">
        <v>8146</v>
      </c>
      <c r="H7547" s="32" t="s">
        <v>14088</v>
      </c>
    </row>
    <row r="7548" spans="1:8" ht="17.25" customHeight="1">
      <c r="A7548" s="68" t="s">
        <v>16881</v>
      </c>
      <c r="B7548" s="94" t="s">
        <v>24178</v>
      </c>
      <c r="C7548" s="94" t="s">
        <v>17345</v>
      </c>
      <c r="D7548" s="32" t="s">
        <v>20231</v>
      </c>
      <c r="E7548" s="107">
        <v>12</v>
      </c>
      <c r="F7548" s="27" t="s">
        <v>9</v>
      </c>
      <c r="G7548" s="94" t="s">
        <v>8146</v>
      </c>
      <c r="H7548" s="32" t="s">
        <v>14089</v>
      </c>
    </row>
    <row r="7549" spans="1:8" ht="17.25" customHeight="1">
      <c r="A7549" s="68" t="s">
        <v>16881</v>
      </c>
      <c r="B7549" s="94" t="s">
        <v>24178</v>
      </c>
      <c r="C7549" s="94" t="s">
        <v>17345</v>
      </c>
      <c r="D7549" s="32" t="s">
        <v>10154</v>
      </c>
      <c r="E7549" s="107">
        <v>14</v>
      </c>
      <c r="F7549" s="27" t="s">
        <v>9</v>
      </c>
      <c r="G7549" s="94" t="s">
        <v>8146</v>
      </c>
      <c r="H7549" s="32" t="s">
        <v>14090</v>
      </c>
    </row>
    <row r="7550" spans="1:8" ht="17.25" customHeight="1">
      <c r="A7550" s="68" t="s">
        <v>16881</v>
      </c>
      <c r="B7550" s="94" t="s">
        <v>24178</v>
      </c>
      <c r="C7550" s="94" t="s">
        <v>17345</v>
      </c>
      <c r="D7550" s="32" t="s">
        <v>10155</v>
      </c>
      <c r="E7550" s="107">
        <v>14</v>
      </c>
      <c r="F7550" s="27" t="s">
        <v>9</v>
      </c>
      <c r="G7550" s="94" t="s">
        <v>8146</v>
      </c>
      <c r="H7550" s="32" t="s">
        <v>14091</v>
      </c>
    </row>
    <row r="7551" spans="1:8" ht="17.25" customHeight="1">
      <c r="A7551" s="68" t="s">
        <v>16881</v>
      </c>
      <c r="B7551" s="94" t="s">
        <v>24178</v>
      </c>
      <c r="C7551" s="94" t="s">
        <v>17345</v>
      </c>
      <c r="D7551" s="32" t="s">
        <v>10156</v>
      </c>
      <c r="E7551" s="107">
        <v>14</v>
      </c>
      <c r="F7551" s="27" t="s">
        <v>9</v>
      </c>
      <c r="G7551" s="94" t="s">
        <v>8146</v>
      </c>
      <c r="H7551" s="32" t="s">
        <v>14092</v>
      </c>
    </row>
    <row r="7552" spans="1:8" ht="17.25" customHeight="1">
      <c r="A7552" s="68" t="s">
        <v>16881</v>
      </c>
      <c r="B7552" s="94" t="s">
        <v>24178</v>
      </c>
      <c r="C7552" s="94" t="s">
        <v>17345</v>
      </c>
      <c r="D7552" s="32" t="s">
        <v>20232</v>
      </c>
      <c r="E7552" s="107">
        <v>13</v>
      </c>
      <c r="F7552" s="27" t="s">
        <v>9</v>
      </c>
      <c r="G7552" s="94" t="s">
        <v>8146</v>
      </c>
      <c r="H7552" s="32" t="s">
        <v>14093</v>
      </c>
    </row>
    <row r="7553" spans="1:8" ht="17.25" customHeight="1">
      <c r="A7553" s="68" t="s">
        <v>16881</v>
      </c>
      <c r="B7553" s="94" t="s">
        <v>24178</v>
      </c>
      <c r="C7553" s="94" t="s">
        <v>17345</v>
      </c>
      <c r="D7553" s="32" t="s">
        <v>20233</v>
      </c>
      <c r="E7553" s="107">
        <v>16</v>
      </c>
      <c r="F7553" s="27" t="s">
        <v>9</v>
      </c>
      <c r="G7553" s="94" t="s">
        <v>8146</v>
      </c>
      <c r="H7553" s="32" t="s">
        <v>14094</v>
      </c>
    </row>
    <row r="7554" spans="1:8" ht="17.25" customHeight="1">
      <c r="A7554" s="68" t="s">
        <v>16876</v>
      </c>
      <c r="B7554" s="94" t="s">
        <v>24189</v>
      </c>
      <c r="C7554" s="94" t="s">
        <v>17346</v>
      </c>
      <c r="D7554" s="32" t="s">
        <v>20234</v>
      </c>
      <c r="E7554" s="107">
        <v>9</v>
      </c>
      <c r="F7554" s="27" t="s">
        <v>9</v>
      </c>
      <c r="G7554" s="94" t="s">
        <v>8146</v>
      </c>
      <c r="H7554" s="32" t="s">
        <v>14095</v>
      </c>
    </row>
    <row r="7555" spans="1:8" ht="17.25" customHeight="1">
      <c r="A7555" s="68" t="s">
        <v>16876</v>
      </c>
      <c r="B7555" s="94" t="s">
        <v>24189</v>
      </c>
      <c r="C7555" s="94" t="s">
        <v>17346</v>
      </c>
      <c r="D7555" s="32" t="s">
        <v>10157</v>
      </c>
      <c r="E7555" s="107">
        <v>6</v>
      </c>
      <c r="F7555" s="27" t="s">
        <v>9</v>
      </c>
      <c r="G7555" s="94" t="s">
        <v>8146</v>
      </c>
      <c r="H7555" s="32" t="s">
        <v>14096</v>
      </c>
    </row>
    <row r="7556" spans="1:8" ht="17.25" customHeight="1">
      <c r="A7556" s="68" t="s">
        <v>16876</v>
      </c>
      <c r="B7556" s="94" t="s">
        <v>24189</v>
      </c>
      <c r="C7556" s="94" t="s">
        <v>17346</v>
      </c>
      <c r="D7556" s="32" t="s">
        <v>10158</v>
      </c>
      <c r="E7556" s="107">
        <v>6</v>
      </c>
      <c r="F7556" s="27" t="s">
        <v>9</v>
      </c>
      <c r="G7556" s="94" t="s">
        <v>8146</v>
      </c>
      <c r="H7556" s="32" t="s">
        <v>14097</v>
      </c>
    </row>
    <row r="7557" spans="1:8" ht="17.25" customHeight="1">
      <c r="A7557" s="68" t="s">
        <v>16876</v>
      </c>
      <c r="B7557" s="94" t="s">
        <v>24189</v>
      </c>
      <c r="C7557" s="94" t="s">
        <v>17346</v>
      </c>
      <c r="D7557" s="32" t="s">
        <v>10159</v>
      </c>
      <c r="E7557" s="107">
        <v>6</v>
      </c>
      <c r="F7557" s="27" t="s">
        <v>9</v>
      </c>
      <c r="G7557" s="94" t="s">
        <v>8146</v>
      </c>
      <c r="H7557" s="32" t="s">
        <v>14098</v>
      </c>
    </row>
    <row r="7558" spans="1:8" ht="17.25" customHeight="1">
      <c r="A7558" s="68" t="s">
        <v>16876</v>
      </c>
      <c r="B7558" s="94" t="s">
        <v>24189</v>
      </c>
      <c r="C7558" s="94" t="s">
        <v>17346</v>
      </c>
      <c r="D7558" s="32" t="s">
        <v>20235</v>
      </c>
      <c r="E7558" s="107">
        <v>5</v>
      </c>
      <c r="F7558" s="27" t="s">
        <v>9</v>
      </c>
      <c r="G7558" s="94" t="s">
        <v>8146</v>
      </c>
      <c r="H7558" s="32" t="s">
        <v>14099</v>
      </c>
    </row>
    <row r="7559" spans="1:8" ht="17.25" customHeight="1">
      <c r="A7559" s="68" t="s">
        <v>16876</v>
      </c>
      <c r="B7559" s="94" t="s">
        <v>24189</v>
      </c>
      <c r="C7559" s="94" t="s">
        <v>17346</v>
      </c>
      <c r="D7559" s="32" t="s">
        <v>20236</v>
      </c>
      <c r="E7559" s="107">
        <v>8</v>
      </c>
      <c r="F7559" s="27" t="s">
        <v>9</v>
      </c>
      <c r="G7559" s="94" t="s">
        <v>8146</v>
      </c>
      <c r="H7559" s="32" t="s">
        <v>14100</v>
      </c>
    </row>
    <row r="7560" spans="1:8" ht="17.25" customHeight="1">
      <c r="A7560" s="68" t="s">
        <v>16876</v>
      </c>
      <c r="B7560" s="94" t="s">
        <v>24189</v>
      </c>
      <c r="C7560" s="94" t="s">
        <v>17346</v>
      </c>
      <c r="D7560" s="32" t="s">
        <v>10160</v>
      </c>
      <c r="E7560" s="107">
        <v>7</v>
      </c>
      <c r="F7560" s="27" t="s">
        <v>9</v>
      </c>
      <c r="G7560" s="94" t="s">
        <v>8146</v>
      </c>
      <c r="H7560" s="32" t="s">
        <v>14101</v>
      </c>
    </row>
    <row r="7561" spans="1:8" ht="17.25" customHeight="1">
      <c r="A7561" s="68" t="s">
        <v>16876</v>
      </c>
      <c r="B7561" s="94" t="s">
        <v>24189</v>
      </c>
      <c r="C7561" s="94" t="s">
        <v>17346</v>
      </c>
      <c r="D7561" s="32" t="s">
        <v>10161</v>
      </c>
      <c r="E7561" s="107">
        <v>7</v>
      </c>
      <c r="F7561" s="27" t="s">
        <v>9</v>
      </c>
      <c r="G7561" s="94" t="s">
        <v>8146</v>
      </c>
      <c r="H7561" s="32" t="s">
        <v>14102</v>
      </c>
    </row>
    <row r="7562" spans="1:8" ht="17.25" customHeight="1">
      <c r="A7562" s="68" t="s">
        <v>16876</v>
      </c>
      <c r="B7562" s="94" t="s">
        <v>24189</v>
      </c>
      <c r="C7562" s="94" t="s">
        <v>17346</v>
      </c>
      <c r="D7562" s="32" t="s">
        <v>10162</v>
      </c>
      <c r="E7562" s="107">
        <v>5</v>
      </c>
      <c r="F7562" s="27" t="s">
        <v>9</v>
      </c>
      <c r="G7562" s="94" t="s">
        <v>8146</v>
      </c>
      <c r="H7562" s="32" t="s">
        <v>14103</v>
      </c>
    </row>
    <row r="7563" spans="1:8" ht="17.25" customHeight="1">
      <c r="A7563" s="68" t="s">
        <v>16876</v>
      </c>
      <c r="B7563" s="94" t="s">
        <v>24189</v>
      </c>
      <c r="C7563" s="94" t="s">
        <v>17346</v>
      </c>
      <c r="D7563" s="32" t="s">
        <v>10163</v>
      </c>
      <c r="E7563" s="107">
        <v>7</v>
      </c>
      <c r="F7563" s="27" t="s">
        <v>9</v>
      </c>
      <c r="G7563" s="94" t="s">
        <v>8146</v>
      </c>
      <c r="H7563" s="32" t="s">
        <v>14104</v>
      </c>
    </row>
    <row r="7564" spans="1:8" ht="17.25" customHeight="1">
      <c r="A7564" s="68" t="s">
        <v>16881</v>
      </c>
      <c r="B7564" s="94" t="s">
        <v>24191</v>
      </c>
      <c r="C7564" s="94" t="s">
        <v>17347</v>
      </c>
      <c r="D7564" s="32" t="s">
        <v>10164</v>
      </c>
      <c r="E7564" s="107">
        <v>9</v>
      </c>
      <c r="F7564" s="27" t="s">
        <v>9</v>
      </c>
      <c r="G7564" s="94" t="s">
        <v>8146</v>
      </c>
      <c r="H7564" s="32" t="s">
        <v>14105</v>
      </c>
    </row>
    <row r="7565" spans="1:8" ht="17.25" customHeight="1">
      <c r="A7565" s="68" t="s">
        <v>16881</v>
      </c>
      <c r="B7565" s="94" t="s">
        <v>24191</v>
      </c>
      <c r="C7565" s="94" t="s">
        <v>17347</v>
      </c>
      <c r="D7565" s="32" t="s">
        <v>10165</v>
      </c>
      <c r="E7565" s="107">
        <v>9</v>
      </c>
      <c r="F7565" s="27" t="s">
        <v>9</v>
      </c>
      <c r="G7565" s="94" t="s">
        <v>8146</v>
      </c>
      <c r="H7565" s="32" t="s">
        <v>14106</v>
      </c>
    </row>
    <row r="7566" spans="1:8" ht="17.25" customHeight="1">
      <c r="A7566" s="68" t="s">
        <v>16881</v>
      </c>
      <c r="B7566" s="94" t="s">
        <v>24191</v>
      </c>
      <c r="C7566" s="94" t="s">
        <v>17347</v>
      </c>
      <c r="D7566" s="32" t="s">
        <v>20237</v>
      </c>
      <c r="E7566" s="107">
        <v>10</v>
      </c>
      <c r="F7566" s="27" t="s">
        <v>9</v>
      </c>
      <c r="G7566" s="94" t="s">
        <v>8146</v>
      </c>
      <c r="H7566" s="32" t="s">
        <v>14107</v>
      </c>
    </row>
    <row r="7567" spans="1:8" ht="17.25" customHeight="1">
      <c r="A7567" s="68" t="s">
        <v>16881</v>
      </c>
      <c r="B7567" s="94" t="s">
        <v>24191</v>
      </c>
      <c r="C7567" s="94" t="s">
        <v>17347</v>
      </c>
      <c r="D7567" s="32" t="s">
        <v>10166</v>
      </c>
      <c r="E7567" s="107">
        <v>9</v>
      </c>
      <c r="F7567" s="27" t="s">
        <v>9</v>
      </c>
      <c r="G7567" s="94" t="s">
        <v>8146</v>
      </c>
      <c r="H7567" s="32" t="s">
        <v>14108</v>
      </c>
    </row>
    <row r="7568" spans="1:8" ht="17.25" customHeight="1">
      <c r="A7568" s="68" t="s">
        <v>16881</v>
      </c>
      <c r="B7568" s="94" t="s">
        <v>24191</v>
      </c>
      <c r="C7568" s="94" t="s">
        <v>17347</v>
      </c>
      <c r="D7568" s="32" t="s">
        <v>10167</v>
      </c>
      <c r="E7568" s="107">
        <v>9</v>
      </c>
      <c r="F7568" s="27" t="s">
        <v>9</v>
      </c>
      <c r="G7568" s="94" t="s">
        <v>8146</v>
      </c>
      <c r="H7568" s="32" t="s">
        <v>14109</v>
      </c>
    </row>
    <row r="7569" spans="1:8" ht="17.25" customHeight="1">
      <c r="A7569" s="68" t="s">
        <v>16881</v>
      </c>
      <c r="B7569" s="94" t="s">
        <v>24191</v>
      </c>
      <c r="C7569" s="94" t="s">
        <v>17347</v>
      </c>
      <c r="D7569" s="32" t="s">
        <v>20238</v>
      </c>
      <c r="E7569" s="107">
        <v>10</v>
      </c>
      <c r="F7569" s="27" t="s">
        <v>9</v>
      </c>
      <c r="G7569" s="94" t="s">
        <v>8146</v>
      </c>
      <c r="H7569" s="32" t="s">
        <v>14110</v>
      </c>
    </row>
    <row r="7570" spans="1:8" ht="17.25" customHeight="1">
      <c r="A7570" s="68" t="s">
        <v>16881</v>
      </c>
      <c r="B7570" s="94" t="s">
        <v>24191</v>
      </c>
      <c r="C7570" s="94" t="s">
        <v>17347</v>
      </c>
      <c r="D7570" s="32" t="s">
        <v>10168</v>
      </c>
      <c r="E7570" s="107">
        <v>7</v>
      </c>
      <c r="F7570" s="27" t="s">
        <v>9</v>
      </c>
      <c r="G7570" s="94" t="s">
        <v>8146</v>
      </c>
      <c r="H7570" s="32" t="s">
        <v>14111</v>
      </c>
    </row>
    <row r="7571" spans="1:8" ht="17.25" customHeight="1">
      <c r="A7571" s="68" t="s">
        <v>16881</v>
      </c>
      <c r="B7571" s="94" t="s">
        <v>24191</v>
      </c>
      <c r="C7571" s="94" t="s">
        <v>17347</v>
      </c>
      <c r="D7571" s="32" t="s">
        <v>20239</v>
      </c>
      <c r="E7571" s="107">
        <v>7</v>
      </c>
      <c r="F7571" s="27" t="s">
        <v>9</v>
      </c>
      <c r="G7571" s="94" t="s">
        <v>8146</v>
      </c>
      <c r="H7571" s="32" t="s">
        <v>14112</v>
      </c>
    </row>
    <row r="7572" spans="1:8" ht="17.25" customHeight="1">
      <c r="A7572" s="68" t="s">
        <v>16881</v>
      </c>
      <c r="B7572" s="94" t="s">
        <v>24191</v>
      </c>
      <c r="C7572" s="94" t="s">
        <v>17347</v>
      </c>
      <c r="D7572" s="32" t="s">
        <v>20240</v>
      </c>
      <c r="E7572" s="107">
        <v>6</v>
      </c>
      <c r="F7572" s="27" t="s">
        <v>9</v>
      </c>
      <c r="G7572" s="94" t="s">
        <v>8146</v>
      </c>
      <c r="H7572" s="32" t="s">
        <v>14113</v>
      </c>
    </row>
    <row r="7573" spans="1:8" ht="17.25" customHeight="1">
      <c r="A7573" s="68" t="s">
        <v>16881</v>
      </c>
      <c r="B7573" s="94" t="s">
        <v>24191</v>
      </c>
      <c r="C7573" s="94" t="s">
        <v>17347</v>
      </c>
      <c r="D7573" s="32" t="s">
        <v>20241</v>
      </c>
      <c r="E7573" s="107">
        <v>13</v>
      </c>
      <c r="F7573" s="27" t="s">
        <v>9</v>
      </c>
      <c r="G7573" s="94" t="s">
        <v>8146</v>
      </c>
      <c r="H7573" s="32" t="s">
        <v>14114</v>
      </c>
    </row>
    <row r="7574" spans="1:8" ht="17.25" customHeight="1">
      <c r="A7574" s="68" t="s">
        <v>16877</v>
      </c>
      <c r="B7574" s="94" t="s">
        <v>24192</v>
      </c>
      <c r="C7574" s="94" t="s">
        <v>17348</v>
      </c>
      <c r="D7574" s="32" t="s">
        <v>20242</v>
      </c>
      <c r="E7574" s="107">
        <v>7</v>
      </c>
      <c r="F7574" s="27" t="s">
        <v>9</v>
      </c>
      <c r="G7574" s="94" t="s">
        <v>8146</v>
      </c>
      <c r="H7574" s="32" t="s">
        <v>14115</v>
      </c>
    </row>
    <row r="7575" spans="1:8" ht="17.25" customHeight="1">
      <c r="A7575" s="68" t="s">
        <v>16877</v>
      </c>
      <c r="B7575" s="94" t="s">
        <v>24192</v>
      </c>
      <c r="C7575" s="94" t="s">
        <v>17348</v>
      </c>
      <c r="D7575" s="32" t="s">
        <v>10169</v>
      </c>
      <c r="E7575" s="107">
        <v>11</v>
      </c>
      <c r="F7575" s="27" t="s">
        <v>9</v>
      </c>
      <c r="G7575" s="94" t="s">
        <v>8146</v>
      </c>
      <c r="H7575" s="32" t="s">
        <v>14116</v>
      </c>
    </row>
    <row r="7576" spans="1:8" ht="17.25" customHeight="1">
      <c r="A7576" s="68" t="s">
        <v>16877</v>
      </c>
      <c r="B7576" s="94" t="s">
        <v>24192</v>
      </c>
      <c r="C7576" s="94" t="s">
        <v>17348</v>
      </c>
      <c r="D7576" s="32" t="s">
        <v>10170</v>
      </c>
      <c r="E7576" s="107">
        <v>13</v>
      </c>
      <c r="F7576" s="27" t="s">
        <v>9</v>
      </c>
      <c r="G7576" s="94" t="s">
        <v>8146</v>
      </c>
      <c r="H7576" s="32" t="s">
        <v>14117</v>
      </c>
    </row>
    <row r="7577" spans="1:8" ht="17.25" customHeight="1">
      <c r="A7577" s="68" t="s">
        <v>16877</v>
      </c>
      <c r="B7577" s="94" t="s">
        <v>24192</v>
      </c>
      <c r="C7577" s="94" t="s">
        <v>17348</v>
      </c>
      <c r="D7577" s="32" t="s">
        <v>10171</v>
      </c>
      <c r="E7577" s="107">
        <v>13</v>
      </c>
      <c r="F7577" s="27" t="s">
        <v>9</v>
      </c>
      <c r="G7577" s="94" t="s">
        <v>8146</v>
      </c>
      <c r="H7577" s="32" t="s">
        <v>14118</v>
      </c>
    </row>
    <row r="7578" spans="1:8" ht="17.25" customHeight="1">
      <c r="A7578" s="68" t="s">
        <v>16877</v>
      </c>
      <c r="B7578" s="94" t="s">
        <v>24192</v>
      </c>
      <c r="C7578" s="94" t="s">
        <v>17348</v>
      </c>
      <c r="D7578" s="32" t="s">
        <v>10172</v>
      </c>
      <c r="E7578" s="107">
        <v>10</v>
      </c>
      <c r="F7578" s="27" t="s">
        <v>9</v>
      </c>
      <c r="G7578" s="94" t="s">
        <v>8146</v>
      </c>
      <c r="H7578" s="32" t="s">
        <v>14119</v>
      </c>
    </row>
    <row r="7579" spans="1:8" ht="17.25" customHeight="1">
      <c r="A7579" s="68" t="s">
        <v>16877</v>
      </c>
      <c r="B7579" s="94" t="s">
        <v>24192</v>
      </c>
      <c r="C7579" s="94" t="s">
        <v>17348</v>
      </c>
      <c r="D7579" s="32" t="s">
        <v>20243</v>
      </c>
      <c r="E7579" s="107">
        <v>7</v>
      </c>
      <c r="F7579" s="27" t="s">
        <v>9</v>
      </c>
      <c r="G7579" s="94" t="s">
        <v>8146</v>
      </c>
      <c r="H7579" s="32" t="s">
        <v>14120</v>
      </c>
    </row>
    <row r="7580" spans="1:8" ht="17.25" customHeight="1">
      <c r="A7580" s="68" t="s">
        <v>16877</v>
      </c>
      <c r="B7580" s="94" t="s">
        <v>24192</v>
      </c>
      <c r="C7580" s="94" t="s">
        <v>17348</v>
      </c>
      <c r="D7580" s="32" t="s">
        <v>20244</v>
      </c>
      <c r="E7580" s="107">
        <v>13</v>
      </c>
      <c r="F7580" s="27" t="s">
        <v>10</v>
      </c>
      <c r="G7580" s="94" t="s">
        <v>8146</v>
      </c>
      <c r="H7580" s="32" t="s">
        <v>14121</v>
      </c>
    </row>
    <row r="7581" spans="1:8" ht="17.25" customHeight="1">
      <c r="A7581" s="68" t="s">
        <v>16877</v>
      </c>
      <c r="B7581" s="94" t="s">
        <v>24192</v>
      </c>
      <c r="C7581" s="94" t="s">
        <v>17348</v>
      </c>
      <c r="D7581" s="32" t="s">
        <v>20245</v>
      </c>
      <c r="E7581" s="107">
        <v>10</v>
      </c>
      <c r="F7581" s="27" t="s">
        <v>9</v>
      </c>
      <c r="G7581" s="94" t="s">
        <v>8146</v>
      </c>
      <c r="H7581" s="32" t="s">
        <v>14122</v>
      </c>
    </row>
    <row r="7582" spans="1:8" ht="17.25" customHeight="1">
      <c r="A7582" s="68" t="s">
        <v>16877</v>
      </c>
      <c r="B7582" s="94" t="s">
        <v>24192</v>
      </c>
      <c r="C7582" s="94" t="s">
        <v>17348</v>
      </c>
      <c r="D7582" s="32" t="s">
        <v>10173</v>
      </c>
      <c r="E7582" s="107">
        <v>6</v>
      </c>
      <c r="F7582" s="27" t="s">
        <v>9</v>
      </c>
      <c r="G7582" s="94" t="s">
        <v>8146</v>
      </c>
      <c r="H7582" s="32" t="s">
        <v>14123</v>
      </c>
    </row>
    <row r="7583" spans="1:8" ht="17.25" customHeight="1">
      <c r="A7583" s="68" t="s">
        <v>16877</v>
      </c>
      <c r="B7583" s="94" t="s">
        <v>24192</v>
      </c>
      <c r="C7583" s="94" t="s">
        <v>17348</v>
      </c>
      <c r="D7583" s="32" t="s">
        <v>20246</v>
      </c>
      <c r="E7583" s="107">
        <v>9</v>
      </c>
      <c r="F7583" s="27" t="s">
        <v>9</v>
      </c>
      <c r="G7583" s="94" t="s">
        <v>8146</v>
      </c>
      <c r="H7583" s="32" t="s">
        <v>14124</v>
      </c>
    </row>
    <row r="7584" spans="1:8" ht="17.25" customHeight="1">
      <c r="A7584" s="68" t="s">
        <v>16876</v>
      </c>
      <c r="B7584" s="94" t="s">
        <v>24189</v>
      </c>
      <c r="C7584" s="94" t="s">
        <v>17349</v>
      </c>
      <c r="D7584" s="32" t="s">
        <v>20247</v>
      </c>
      <c r="E7584" s="107">
        <v>8</v>
      </c>
      <c r="F7584" s="27" t="s">
        <v>9</v>
      </c>
      <c r="G7584" s="94" t="s">
        <v>8146</v>
      </c>
      <c r="H7584" s="32" t="s">
        <v>14125</v>
      </c>
    </row>
    <row r="7585" spans="1:8" ht="17.25" customHeight="1">
      <c r="A7585" s="68" t="s">
        <v>16876</v>
      </c>
      <c r="B7585" s="94" t="s">
        <v>24189</v>
      </c>
      <c r="C7585" s="94" t="s">
        <v>17349</v>
      </c>
      <c r="D7585" s="32" t="s">
        <v>10174</v>
      </c>
      <c r="E7585" s="107">
        <v>10</v>
      </c>
      <c r="F7585" s="27" t="s">
        <v>10</v>
      </c>
      <c r="G7585" s="94" t="s">
        <v>8146</v>
      </c>
      <c r="H7585" s="32" t="s">
        <v>14126</v>
      </c>
    </row>
    <row r="7586" spans="1:8" ht="17.25" customHeight="1">
      <c r="A7586" s="68" t="s">
        <v>16876</v>
      </c>
      <c r="B7586" s="94" t="s">
        <v>24189</v>
      </c>
      <c r="C7586" s="94" t="s">
        <v>17349</v>
      </c>
      <c r="D7586" s="32" t="s">
        <v>10175</v>
      </c>
      <c r="E7586" s="107">
        <v>8</v>
      </c>
      <c r="F7586" s="27" t="s">
        <v>9</v>
      </c>
      <c r="G7586" s="94" t="s">
        <v>8146</v>
      </c>
      <c r="H7586" s="32" t="s">
        <v>14127</v>
      </c>
    </row>
    <row r="7587" spans="1:8" ht="17.25" customHeight="1">
      <c r="A7587" s="68" t="s">
        <v>16876</v>
      </c>
      <c r="B7587" s="94" t="s">
        <v>24189</v>
      </c>
      <c r="C7587" s="94" t="s">
        <v>17349</v>
      </c>
      <c r="D7587" s="32" t="s">
        <v>10176</v>
      </c>
      <c r="E7587" s="107">
        <v>7</v>
      </c>
      <c r="F7587" s="27" t="s">
        <v>9</v>
      </c>
      <c r="G7587" s="94" t="s">
        <v>8146</v>
      </c>
      <c r="H7587" s="32" t="s">
        <v>14128</v>
      </c>
    </row>
    <row r="7588" spans="1:8" ht="17.25" customHeight="1">
      <c r="A7588" s="68" t="s">
        <v>16876</v>
      </c>
      <c r="B7588" s="94" t="s">
        <v>24189</v>
      </c>
      <c r="C7588" s="94" t="s">
        <v>17349</v>
      </c>
      <c r="D7588" s="32" t="s">
        <v>20248</v>
      </c>
      <c r="E7588" s="107">
        <v>8</v>
      </c>
      <c r="F7588" s="27" t="s">
        <v>10</v>
      </c>
      <c r="G7588" s="94" t="s">
        <v>8146</v>
      </c>
      <c r="H7588" s="32" t="s">
        <v>14129</v>
      </c>
    </row>
    <row r="7589" spans="1:8" ht="17.25" customHeight="1">
      <c r="A7589" s="68" t="s">
        <v>16876</v>
      </c>
      <c r="B7589" s="94" t="s">
        <v>24189</v>
      </c>
      <c r="C7589" s="94" t="s">
        <v>17349</v>
      </c>
      <c r="D7589" s="32" t="s">
        <v>20249</v>
      </c>
      <c r="E7589" s="107">
        <v>6</v>
      </c>
      <c r="F7589" s="27" t="s">
        <v>9</v>
      </c>
      <c r="G7589" s="94" t="s">
        <v>8146</v>
      </c>
      <c r="H7589" s="32" t="s">
        <v>14130</v>
      </c>
    </row>
    <row r="7590" spans="1:8" ht="17.25" customHeight="1">
      <c r="A7590" s="68" t="s">
        <v>16876</v>
      </c>
      <c r="B7590" s="94" t="s">
        <v>24189</v>
      </c>
      <c r="C7590" s="94" t="s">
        <v>17349</v>
      </c>
      <c r="D7590" s="32" t="s">
        <v>20250</v>
      </c>
      <c r="E7590" s="107">
        <v>9</v>
      </c>
      <c r="F7590" s="27" t="s">
        <v>10</v>
      </c>
      <c r="G7590" s="94" t="s">
        <v>8146</v>
      </c>
      <c r="H7590" s="32" t="s">
        <v>14131</v>
      </c>
    </row>
    <row r="7591" spans="1:8" ht="17.25" customHeight="1">
      <c r="A7591" s="68" t="s">
        <v>16876</v>
      </c>
      <c r="B7591" s="94" t="s">
        <v>24189</v>
      </c>
      <c r="C7591" s="94" t="s">
        <v>17349</v>
      </c>
      <c r="D7591" s="32" t="s">
        <v>10177</v>
      </c>
      <c r="E7591" s="107">
        <v>9</v>
      </c>
      <c r="F7591" s="27" t="s">
        <v>9</v>
      </c>
      <c r="G7591" s="94" t="s">
        <v>8146</v>
      </c>
      <c r="H7591" s="32" t="s">
        <v>14132</v>
      </c>
    </row>
    <row r="7592" spans="1:8" ht="17.25" customHeight="1">
      <c r="A7592" s="68" t="s">
        <v>16876</v>
      </c>
      <c r="B7592" s="94" t="s">
        <v>24189</v>
      </c>
      <c r="C7592" s="94" t="s">
        <v>17349</v>
      </c>
      <c r="D7592" s="32" t="s">
        <v>10178</v>
      </c>
      <c r="E7592" s="107">
        <v>7</v>
      </c>
      <c r="F7592" s="27" t="s">
        <v>10</v>
      </c>
      <c r="G7592" s="94" t="s">
        <v>8146</v>
      </c>
      <c r="H7592" s="32" t="s">
        <v>14133</v>
      </c>
    </row>
    <row r="7593" spans="1:8" ht="17.25" customHeight="1">
      <c r="A7593" s="68" t="s">
        <v>16876</v>
      </c>
      <c r="B7593" s="94" t="s">
        <v>24189</v>
      </c>
      <c r="C7593" s="94" t="s">
        <v>17349</v>
      </c>
      <c r="D7593" s="32" t="s">
        <v>20251</v>
      </c>
      <c r="E7593" s="107">
        <v>8</v>
      </c>
      <c r="F7593" s="27" t="s">
        <v>9</v>
      </c>
      <c r="G7593" s="94" t="s">
        <v>8146</v>
      </c>
      <c r="H7593" s="32" t="s">
        <v>14134</v>
      </c>
    </row>
    <row r="7594" spans="1:8" ht="17.25" customHeight="1">
      <c r="A7594" s="68" t="s">
        <v>16876</v>
      </c>
      <c r="B7594" s="94" t="s">
        <v>24183</v>
      </c>
      <c r="C7594" s="94" t="s">
        <v>17350</v>
      </c>
      <c r="D7594" s="32" t="s">
        <v>10179</v>
      </c>
      <c r="E7594" s="107">
        <v>4</v>
      </c>
      <c r="F7594" s="27" t="s">
        <v>19</v>
      </c>
      <c r="G7594" s="94" t="s">
        <v>8146</v>
      </c>
      <c r="H7594" s="32" t="s">
        <v>14135</v>
      </c>
    </row>
    <row r="7595" spans="1:8" ht="17.25" customHeight="1">
      <c r="A7595" s="68" t="s">
        <v>16876</v>
      </c>
      <c r="B7595" s="94" t="s">
        <v>24183</v>
      </c>
      <c r="C7595" s="94" t="s">
        <v>17350</v>
      </c>
      <c r="D7595" s="32" t="s">
        <v>10180</v>
      </c>
      <c r="E7595" s="107">
        <v>4</v>
      </c>
      <c r="F7595" s="27" t="s">
        <v>9</v>
      </c>
      <c r="G7595" s="94" t="s">
        <v>8146</v>
      </c>
      <c r="H7595" s="32" t="s">
        <v>14136</v>
      </c>
    </row>
    <row r="7596" spans="1:8" ht="17.25" customHeight="1">
      <c r="A7596" s="68" t="s">
        <v>16876</v>
      </c>
      <c r="B7596" s="94" t="s">
        <v>24183</v>
      </c>
      <c r="C7596" s="94" t="s">
        <v>17350</v>
      </c>
      <c r="D7596" s="32" t="s">
        <v>10181</v>
      </c>
      <c r="E7596" s="107">
        <v>6</v>
      </c>
      <c r="F7596" s="27" t="s">
        <v>19</v>
      </c>
      <c r="G7596" s="94" t="s">
        <v>8146</v>
      </c>
      <c r="H7596" s="32" t="s">
        <v>14137</v>
      </c>
    </row>
    <row r="7597" spans="1:8" ht="17.25" customHeight="1">
      <c r="A7597" s="68" t="s">
        <v>16876</v>
      </c>
      <c r="B7597" s="94" t="s">
        <v>24183</v>
      </c>
      <c r="C7597" s="94" t="s">
        <v>17350</v>
      </c>
      <c r="D7597" s="32" t="s">
        <v>10182</v>
      </c>
      <c r="E7597" s="107">
        <v>5</v>
      </c>
      <c r="F7597" s="27" t="s">
        <v>9</v>
      </c>
      <c r="G7597" s="94" t="s">
        <v>8146</v>
      </c>
      <c r="H7597" s="32" t="s">
        <v>14138</v>
      </c>
    </row>
    <row r="7598" spans="1:8" ht="17.25" customHeight="1">
      <c r="A7598" s="68" t="s">
        <v>16876</v>
      </c>
      <c r="B7598" s="94" t="s">
        <v>24183</v>
      </c>
      <c r="C7598" s="94" t="s">
        <v>17350</v>
      </c>
      <c r="D7598" s="32" t="s">
        <v>10183</v>
      </c>
      <c r="E7598" s="107">
        <v>4</v>
      </c>
      <c r="F7598" s="27" t="s">
        <v>9</v>
      </c>
      <c r="G7598" s="94" t="s">
        <v>8146</v>
      </c>
      <c r="H7598" s="32" t="s">
        <v>14139</v>
      </c>
    </row>
    <row r="7599" spans="1:8" ht="17.25" customHeight="1">
      <c r="A7599" s="68" t="s">
        <v>16876</v>
      </c>
      <c r="B7599" s="94" t="s">
        <v>24183</v>
      </c>
      <c r="C7599" s="94" t="s">
        <v>17350</v>
      </c>
      <c r="D7599" s="32" t="s">
        <v>20252</v>
      </c>
      <c r="E7599" s="107">
        <v>6</v>
      </c>
      <c r="F7599" s="27" t="s">
        <v>19</v>
      </c>
      <c r="G7599" s="94" t="s">
        <v>8146</v>
      </c>
      <c r="H7599" s="32" t="s">
        <v>14140</v>
      </c>
    </row>
    <row r="7600" spans="1:8" ht="17.25" customHeight="1">
      <c r="A7600" s="68" t="s">
        <v>16876</v>
      </c>
      <c r="B7600" s="94" t="s">
        <v>24183</v>
      </c>
      <c r="C7600" s="94" t="s">
        <v>17350</v>
      </c>
      <c r="D7600" s="32" t="s">
        <v>10184</v>
      </c>
      <c r="E7600" s="107">
        <v>6</v>
      </c>
      <c r="F7600" s="27" t="s">
        <v>9</v>
      </c>
      <c r="G7600" s="94" t="s">
        <v>8146</v>
      </c>
      <c r="H7600" s="32" t="s">
        <v>14141</v>
      </c>
    </row>
    <row r="7601" spans="1:8" ht="17.25" customHeight="1">
      <c r="A7601" s="68" t="s">
        <v>16876</v>
      </c>
      <c r="B7601" s="94" t="s">
        <v>24183</v>
      </c>
      <c r="C7601" s="94" t="s">
        <v>17350</v>
      </c>
      <c r="D7601" s="32" t="s">
        <v>10185</v>
      </c>
      <c r="E7601" s="107">
        <v>7</v>
      </c>
      <c r="F7601" s="27" t="s">
        <v>24</v>
      </c>
      <c r="G7601" s="94" t="s">
        <v>8146</v>
      </c>
      <c r="H7601" s="32" t="s">
        <v>14142</v>
      </c>
    </row>
    <row r="7602" spans="1:8" ht="17.25" customHeight="1">
      <c r="A7602" s="68" t="s">
        <v>16876</v>
      </c>
      <c r="B7602" s="94" t="s">
        <v>24183</v>
      </c>
      <c r="C7602" s="94" t="s">
        <v>17350</v>
      </c>
      <c r="D7602" s="32" t="s">
        <v>20253</v>
      </c>
      <c r="E7602" s="107">
        <v>6</v>
      </c>
      <c r="F7602" s="27" t="s">
        <v>24</v>
      </c>
      <c r="G7602" s="94" t="s">
        <v>8146</v>
      </c>
      <c r="H7602" s="32" t="s">
        <v>14143</v>
      </c>
    </row>
    <row r="7603" spans="1:8" ht="17.25" customHeight="1">
      <c r="A7603" s="68" t="s">
        <v>16876</v>
      </c>
      <c r="B7603" s="94" t="s">
        <v>24183</v>
      </c>
      <c r="C7603" s="94" t="s">
        <v>17350</v>
      </c>
      <c r="D7603" s="32" t="s">
        <v>10186</v>
      </c>
      <c r="E7603" s="107">
        <v>7</v>
      </c>
      <c r="F7603" s="27" t="s">
        <v>9</v>
      </c>
      <c r="G7603" s="94" t="s">
        <v>8146</v>
      </c>
      <c r="H7603" s="32" t="s">
        <v>14144</v>
      </c>
    </row>
    <row r="7604" spans="1:8" ht="17.25" customHeight="1">
      <c r="A7604" s="68" t="s">
        <v>16876</v>
      </c>
      <c r="B7604" s="94" t="s">
        <v>24183</v>
      </c>
      <c r="C7604" s="94" t="s">
        <v>17350</v>
      </c>
      <c r="D7604" s="32" t="s">
        <v>10187</v>
      </c>
      <c r="E7604" s="107">
        <v>5</v>
      </c>
      <c r="F7604" s="27" t="s">
        <v>9</v>
      </c>
      <c r="G7604" s="94" t="s">
        <v>8146</v>
      </c>
      <c r="H7604" s="32" t="s">
        <v>14145</v>
      </c>
    </row>
    <row r="7605" spans="1:8" ht="17.25" customHeight="1">
      <c r="A7605" s="68" t="s">
        <v>16876</v>
      </c>
      <c r="B7605" s="94" t="s">
        <v>24183</v>
      </c>
      <c r="C7605" s="94" t="s">
        <v>17350</v>
      </c>
      <c r="D7605" s="32" t="s">
        <v>10188</v>
      </c>
      <c r="E7605" s="107">
        <v>5</v>
      </c>
      <c r="F7605" s="27" t="s">
        <v>9</v>
      </c>
      <c r="G7605" s="94" t="s">
        <v>8146</v>
      </c>
      <c r="H7605" s="32" t="s">
        <v>14146</v>
      </c>
    </row>
    <row r="7606" spans="1:8" ht="17.25" customHeight="1">
      <c r="A7606" s="68" t="s">
        <v>16877</v>
      </c>
      <c r="B7606" s="94" t="s">
        <v>24192</v>
      </c>
      <c r="C7606" s="94" t="s">
        <v>17351</v>
      </c>
      <c r="D7606" s="32" t="s">
        <v>10189</v>
      </c>
      <c r="E7606" s="107">
        <v>4</v>
      </c>
      <c r="F7606" s="27" t="s">
        <v>9</v>
      </c>
      <c r="G7606" s="94" t="s">
        <v>8146</v>
      </c>
      <c r="H7606" s="32" t="s">
        <v>14147</v>
      </c>
    </row>
    <row r="7607" spans="1:8" ht="17.25" customHeight="1">
      <c r="A7607" s="68" t="s">
        <v>16877</v>
      </c>
      <c r="B7607" s="94" t="s">
        <v>24192</v>
      </c>
      <c r="C7607" s="94" t="s">
        <v>17351</v>
      </c>
      <c r="D7607" s="32" t="s">
        <v>10190</v>
      </c>
      <c r="E7607" s="107">
        <v>7</v>
      </c>
      <c r="F7607" s="27" t="s">
        <v>24</v>
      </c>
      <c r="G7607" s="94" t="s">
        <v>8146</v>
      </c>
      <c r="H7607" s="32" t="s">
        <v>14148</v>
      </c>
    </row>
    <row r="7608" spans="1:8" ht="17.25" customHeight="1">
      <c r="A7608" s="68" t="s">
        <v>16877</v>
      </c>
      <c r="B7608" s="94" t="s">
        <v>24192</v>
      </c>
      <c r="C7608" s="94" t="s">
        <v>17351</v>
      </c>
      <c r="D7608" s="32" t="s">
        <v>10191</v>
      </c>
      <c r="E7608" s="107">
        <v>8</v>
      </c>
      <c r="F7608" s="27" t="s">
        <v>9</v>
      </c>
      <c r="G7608" s="94" t="s">
        <v>8146</v>
      </c>
      <c r="H7608" s="32" t="s">
        <v>14149</v>
      </c>
    </row>
    <row r="7609" spans="1:8" ht="17.25" customHeight="1">
      <c r="A7609" s="68" t="s">
        <v>16877</v>
      </c>
      <c r="B7609" s="94" t="s">
        <v>24192</v>
      </c>
      <c r="C7609" s="94" t="s">
        <v>17351</v>
      </c>
      <c r="D7609" s="32" t="s">
        <v>10192</v>
      </c>
      <c r="E7609" s="107">
        <v>9</v>
      </c>
      <c r="F7609" s="27" t="s">
        <v>9</v>
      </c>
      <c r="G7609" s="94" t="s">
        <v>8146</v>
      </c>
      <c r="H7609" s="32" t="s">
        <v>14150</v>
      </c>
    </row>
    <row r="7610" spans="1:8" ht="17.25" customHeight="1">
      <c r="A7610" s="68" t="s">
        <v>16877</v>
      </c>
      <c r="B7610" s="94" t="s">
        <v>24192</v>
      </c>
      <c r="C7610" s="94" t="s">
        <v>17351</v>
      </c>
      <c r="D7610" s="32" t="s">
        <v>10193</v>
      </c>
      <c r="E7610" s="107">
        <v>7</v>
      </c>
      <c r="F7610" s="27" t="s">
        <v>9</v>
      </c>
      <c r="G7610" s="94" t="s">
        <v>8146</v>
      </c>
      <c r="H7610" s="32" t="s">
        <v>14151</v>
      </c>
    </row>
    <row r="7611" spans="1:8" ht="17.25" customHeight="1">
      <c r="A7611" s="68" t="s">
        <v>16877</v>
      </c>
      <c r="B7611" s="94" t="s">
        <v>24192</v>
      </c>
      <c r="C7611" s="94" t="s">
        <v>17351</v>
      </c>
      <c r="D7611" s="32" t="s">
        <v>10194</v>
      </c>
      <c r="E7611" s="107">
        <v>6</v>
      </c>
      <c r="F7611" s="27" t="s">
        <v>25</v>
      </c>
      <c r="G7611" s="94" t="s">
        <v>8146</v>
      </c>
      <c r="H7611" s="32" t="s">
        <v>14152</v>
      </c>
    </row>
    <row r="7612" spans="1:8" ht="17.25" customHeight="1">
      <c r="A7612" s="68" t="s">
        <v>16876</v>
      </c>
      <c r="B7612" s="94" t="s">
        <v>24189</v>
      </c>
      <c r="C7612" s="94" t="s">
        <v>17352</v>
      </c>
      <c r="D7612" s="32" t="s">
        <v>10195</v>
      </c>
      <c r="E7612" s="107">
        <v>9</v>
      </c>
      <c r="F7612" s="27" t="s">
        <v>27</v>
      </c>
      <c r="G7612" s="94" t="s">
        <v>8146</v>
      </c>
      <c r="H7612" s="32" t="s">
        <v>14153</v>
      </c>
    </row>
    <row r="7613" spans="1:8" ht="17.25" customHeight="1">
      <c r="A7613" s="68" t="s">
        <v>16876</v>
      </c>
      <c r="B7613" s="94" t="s">
        <v>24189</v>
      </c>
      <c r="C7613" s="94" t="s">
        <v>17352</v>
      </c>
      <c r="D7613" s="32" t="s">
        <v>10196</v>
      </c>
      <c r="E7613" s="107">
        <v>8</v>
      </c>
      <c r="F7613" s="27" t="s">
        <v>27</v>
      </c>
      <c r="G7613" s="94" t="s">
        <v>8146</v>
      </c>
      <c r="H7613" s="32" t="s">
        <v>14154</v>
      </c>
    </row>
    <row r="7614" spans="1:8" ht="17.25" customHeight="1">
      <c r="A7614" s="68" t="s">
        <v>16876</v>
      </c>
      <c r="B7614" s="94" t="s">
        <v>24189</v>
      </c>
      <c r="C7614" s="94" t="s">
        <v>17352</v>
      </c>
      <c r="D7614" s="32" t="s">
        <v>10197</v>
      </c>
      <c r="E7614" s="107">
        <v>7</v>
      </c>
      <c r="F7614" s="27" t="s">
        <v>27</v>
      </c>
      <c r="G7614" s="94" t="s">
        <v>8146</v>
      </c>
      <c r="H7614" s="32" t="s">
        <v>14155</v>
      </c>
    </row>
    <row r="7615" spans="1:8" ht="17.25" customHeight="1">
      <c r="A7615" s="68" t="s">
        <v>16876</v>
      </c>
      <c r="B7615" s="94" t="s">
        <v>24189</v>
      </c>
      <c r="C7615" s="94" t="s">
        <v>17352</v>
      </c>
      <c r="D7615" s="32" t="s">
        <v>10198</v>
      </c>
      <c r="E7615" s="107">
        <v>6</v>
      </c>
      <c r="F7615" s="27" t="s">
        <v>9</v>
      </c>
      <c r="G7615" s="94" t="s">
        <v>8146</v>
      </c>
      <c r="H7615" s="32" t="s">
        <v>14156</v>
      </c>
    </row>
    <row r="7616" spans="1:8" ht="17.25" customHeight="1">
      <c r="A7616" s="68" t="s">
        <v>16876</v>
      </c>
      <c r="B7616" s="94" t="s">
        <v>24189</v>
      </c>
      <c r="C7616" s="94" t="s">
        <v>17352</v>
      </c>
      <c r="D7616" s="32" t="s">
        <v>10199</v>
      </c>
      <c r="E7616" s="107">
        <v>8</v>
      </c>
      <c r="F7616" s="27" t="s">
        <v>30</v>
      </c>
      <c r="G7616" s="94" t="s">
        <v>8146</v>
      </c>
      <c r="H7616" s="32" t="s">
        <v>14157</v>
      </c>
    </row>
    <row r="7617" spans="1:8" ht="17.25" customHeight="1">
      <c r="A7617" s="68" t="s">
        <v>16876</v>
      </c>
      <c r="B7617" s="94" t="s">
        <v>24189</v>
      </c>
      <c r="C7617" s="94" t="s">
        <v>17352</v>
      </c>
      <c r="D7617" s="32" t="s">
        <v>10200</v>
      </c>
      <c r="E7617" s="107">
        <v>9</v>
      </c>
      <c r="F7617" s="27" t="s">
        <v>9</v>
      </c>
      <c r="G7617" s="94" t="s">
        <v>8146</v>
      </c>
      <c r="H7617" s="32" t="s">
        <v>14158</v>
      </c>
    </row>
    <row r="7618" spans="1:8" ht="17.25" customHeight="1">
      <c r="A7618" s="68" t="s">
        <v>16876</v>
      </c>
      <c r="B7618" s="94" t="s">
        <v>24189</v>
      </c>
      <c r="C7618" s="94" t="s">
        <v>17352</v>
      </c>
      <c r="D7618" s="32" t="s">
        <v>10201</v>
      </c>
      <c r="E7618" s="107">
        <v>5</v>
      </c>
      <c r="F7618" s="27" t="s">
        <v>9</v>
      </c>
      <c r="G7618" s="94" t="s">
        <v>8146</v>
      </c>
      <c r="H7618" s="32" t="s">
        <v>14159</v>
      </c>
    </row>
    <row r="7619" spans="1:8" ht="17.25" customHeight="1">
      <c r="A7619" s="68" t="s">
        <v>16876</v>
      </c>
      <c r="B7619" s="94" t="s">
        <v>24189</v>
      </c>
      <c r="C7619" s="94" t="s">
        <v>17352</v>
      </c>
      <c r="D7619" s="32" t="s">
        <v>10202</v>
      </c>
      <c r="E7619" s="107">
        <v>7</v>
      </c>
      <c r="F7619" s="27" t="s">
        <v>10</v>
      </c>
      <c r="G7619" s="94" t="s">
        <v>8146</v>
      </c>
      <c r="H7619" s="32" t="s">
        <v>14160</v>
      </c>
    </row>
    <row r="7620" spans="1:8" ht="17.25" customHeight="1">
      <c r="A7620" s="68" t="s">
        <v>16876</v>
      </c>
      <c r="B7620" s="94" t="s">
        <v>24189</v>
      </c>
      <c r="C7620" s="94" t="s">
        <v>17352</v>
      </c>
      <c r="D7620" s="32" t="s">
        <v>10203</v>
      </c>
      <c r="E7620" s="107">
        <v>8</v>
      </c>
      <c r="F7620" s="27" t="s">
        <v>9</v>
      </c>
      <c r="G7620" s="94" t="s">
        <v>8146</v>
      </c>
      <c r="H7620" s="32" t="s">
        <v>14161</v>
      </c>
    </row>
    <row r="7621" spans="1:8" ht="17.25" customHeight="1">
      <c r="A7621" s="68" t="s">
        <v>16876</v>
      </c>
      <c r="B7621" s="94" t="s">
        <v>24189</v>
      </c>
      <c r="C7621" s="94" t="s">
        <v>17352</v>
      </c>
      <c r="D7621" s="32" t="s">
        <v>10204</v>
      </c>
      <c r="E7621" s="107">
        <v>9</v>
      </c>
      <c r="F7621" s="27" t="s">
        <v>33</v>
      </c>
      <c r="G7621" s="94" t="s">
        <v>8146</v>
      </c>
      <c r="H7621" s="32" t="s">
        <v>14162</v>
      </c>
    </row>
    <row r="7622" spans="1:8" ht="17.25" customHeight="1">
      <c r="A7622" s="68" t="s">
        <v>16876</v>
      </c>
      <c r="B7622" s="94" t="s">
        <v>24183</v>
      </c>
      <c r="C7622" s="94" t="s">
        <v>17353</v>
      </c>
      <c r="D7622" s="32" t="s">
        <v>20254</v>
      </c>
      <c r="E7622" s="107">
        <v>3</v>
      </c>
      <c r="F7622" s="27" t="s">
        <v>10</v>
      </c>
      <c r="G7622" s="94" t="s">
        <v>8146</v>
      </c>
      <c r="H7622" s="32" t="s">
        <v>14163</v>
      </c>
    </row>
    <row r="7623" spans="1:8" ht="17.25" customHeight="1">
      <c r="A7623" s="68" t="s">
        <v>16876</v>
      </c>
      <c r="B7623" s="94" t="s">
        <v>24183</v>
      </c>
      <c r="C7623" s="94" t="s">
        <v>17353</v>
      </c>
      <c r="D7623" s="32" t="s">
        <v>20255</v>
      </c>
      <c r="E7623" s="107">
        <v>11</v>
      </c>
      <c r="F7623" s="27" t="s">
        <v>19</v>
      </c>
      <c r="G7623" s="94" t="s">
        <v>8146</v>
      </c>
      <c r="H7623" s="32" t="s">
        <v>14164</v>
      </c>
    </row>
    <row r="7624" spans="1:8" ht="17.25" customHeight="1">
      <c r="A7624" s="68" t="s">
        <v>16876</v>
      </c>
      <c r="B7624" s="94" t="s">
        <v>24183</v>
      </c>
      <c r="C7624" s="94" t="s">
        <v>17353</v>
      </c>
      <c r="D7624" s="32" t="s">
        <v>20256</v>
      </c>
      <c r="E7624" s="107">
        <v>5</v>
      </c>
      <c r="F7624" s="27" t="s">
        <v>19</v>
      </c>
      <c r="G7624" s="94" t="s">
        <v>8146</v>
      </c>
      <c r="H7624" s="32" t="s">
        <v>14165</v>
      </c>
    </row>
    <row r="7625" spans="1:8" ht="17.25" customHeight="1">
      <c r="A7625" s="68" t="s">
        <v>16876</v>
      </c>
      <c r="B7625" s="94" t="s">
        <v>24183</v>
      </c>
      <c r="C7625" s="94" t="s">
        <v>17353</v>
      </c>
      <c r="D7625" s="32" t="s">
        <v>10205</v>
      </c>
      <c r="E7625" s="107">
        <v>7</v>
      </c>
      <c r="F7625" s="27" t="s">
        <v>9</v>
      </c>
      <c r="G7625" s="94" t="s">
        <v>8146</v>
      </c>
      <c r="H7625" s="32" t="s">
        <v>14166</v>
      </c>
    </row>
    <row r="7626" spans="1:8" ht="17.25" customHeight="1">
      <c r="A7626" s="68" t="s">
        <v>16876</v>
      </c>
      <c r="B7626" s="94" t="s">
        <v>24183</v>
      </c>
      <c r="C7626" s="94" t="s">
        <v>17353</v>
      </c>
      <c r="D7626" s="32" t="s">
        <v>10206</v>
      </c>
      <c r="E7626" s="107">
        <v>10</v>
      </c>
      <c r="F7626" s="27" t="s">
        <v>19</v>
      </c>
      <c r="G7626" s="94" t="s">
        <v>8146</v>
      </c>
      <c r="H7626" s="32" t="s">
        <v>14167</v>
      </c>
    </row>
    <row r="7627" spans="1:8" ht="17.25" customHeight="1">
      <c r="A7627" s="68" t="s">
        <v>16876</v>
      </c>
      <c r="B7627" s="94" t="s">
        <v>24183</v>
      </c>
      <c r="C7627" s="94" t="s">
        <v>17353</v>
      </c>
      <c r="D7627" s="32" t="s">
        <v>10207</v>
      </c>
      <c r="E7627" s="107">
        <v>5</v>
      </c>
      <c r="F7627" s="27" t="s">
        <v>9</v>
      </c>
      <c r="G7627" s="94" t="s">
        <v>8146</v>
      </c>
      <c r="H7627" s="32" t="s">
        <v>14168</v>
      </c>
    </row>
    <row r="7628" spans="1:8" ht="17.25" customHeight="1">
      <c r="A7628" s="68" t="s">
        <v>16876</v>
      </c>
      <c r="B7628" s="94" t="s">
        <v>24183</v>
      </c>
      <c r="C7628" s="94" t="s">
        <v>17353</v>
      </c>
      <c r="D7628" s="32" t="s">
        <v>20257</v>
      </c>
      <c r="E7628" s="107">
        <v>12</v>
      </c>
      <c r="F7628" s="27" t="s">
        <v>19</v>
      </c>
      <c r="G7628" s="94" t="s">
        <v>8146</v>
      </c>
      <c r="H7628" s="32" t="s">
        <v>14169</v>
      </c>
    </row>
    <row r="7629" spans="1:8" ht="17.25" customHeight="1">
      <c r="A7629" s="68" t="s">
        <v>16876</v>
      </c>
      <c r="B7629" s="94" t="s">
        <v>24183</v>
      </c>
      <c r="C7629" s="94" t="s">
        <v>17353</v>
      </c>
      <c r="D7629" s="32" t="s">
        <v>20258</v>
      </c>
      <c r="E7629" s="107">
        <v>7</v>
      </c>
      <c r="F7629" s="27" t="s">
        <v>9</v>
      </c>
      <c r="G7629" s="94" t="s">
        <v>8146</v>
      </c>
      <c r="H7629" s="32" t="s">
        <v>14170</v>
      </c>
    </row>
    <row r="7630" spans="1:8" ht="17.25" customHeight="1">
      <c r="A7630" s="68" t="s">
        <v>16876</v>
      </c>
      <c r="B7630" s="94" t="s">
        <v>24183</v>
      </c>
      <c r="C7630" s="94" t="s">
        <v>17353</v>
      </c>
      <c r="D7630" s="32" t="s">
        <v>10208</v>
      </c>
      <c r="E7630" s="107">
        <v>5</v>
      </c>
      <c r="F7630" s="27" t="s">
        <v>34</v>
      </c>
      <c r="G7630" s="94" t="s">
        <v>8146</v>
      </c>
      <c r="H7630" s="32" t="s">
        <v>14171</v>
      </c>
    </row>
    <row r="7631" spans="1:8" ht="17.25" customHeight="1">
      <c r="A7631" s="68" t="s">
        <v>16876</v>
      </c>
      <c r="B7631" s="94" t="s">
        <v>24187</v>
      </c>
      <c r="C7631" s="94" t="s">
        <v>17354</v>
      </c>
      <c r="D7631" s="32" t="s">
        <v>20259</v>
      </c>
      <c r="E7631" s="107">
        <v>7</v>
      </c>
      <c r="F7631" s="27" t="s">
        <v>9</v>
      </c>
      <c r="G7631" s="94" t="s">
        <v>8146</v>
      </c>
      <c r="H7631" s="32" t="s">
        <v>14172</v>
      </c>
    </row>
    <row r="7632" spans="1:8" ht="17.25" customHeight="1">
      <c r="A7632" s="68" t="s">
        <v>16876</v>
      </c>
      <c r="B7632" s="94" t="s">
        <v>24187</v>
      </c>
      <c r="C7632" s="94" t="s">
        <v>17354</v>
      </c>
      <c r="D7632" s="32" t="s">
        <v>10209</v>
      </c>
      <c r="E7632" s="107">
        <v>5</v>
      </c>
      <c r="F7632" s="27" t="s">
        <v>34</v>
      </c>
      <c r="G7632" s="94" t="s">
        <v>8146</v>
      </c>
      <c r="H7632" s="32" t="s">
        <v>14173</v>
      </c>
    </row>
    <row r="7633" spans="1:8" ht="17.25" customHeight="1">
      <c r="A7633" s="68" t="s">
        <v>16876</v>
      </c>
      <c r="B7633" s="94" t="s">
        <v>24187</v>
      </c>
      <c r="C7633" s="94" t="s">
        <v>17354</v>
      </c>
      <c r="D7633" s="32" t="s">
        <v>10210</v>
      </c>
      <c r="E7633" s="107">
        <v>6</v>
      </c>
      <c r="F7633" s="27" t="s">
        <v>10</v>
      </c>
      <c r="G7633" s="94" t="s">
        <v>8146</v>
      </c>
      <c r="H7633" s="32" t="s">
        <v>14174</v>
      </c>
    </row>
    <row r="7634" spans="1:8" ht="17.25" customHeight="1">
      <c r="A7634" s="68" t="s">
        <v>16876</v>
      </c>
      <c r="B7634" s="94" t="s">
        <v>24187</v>
      </c>
      <c r="C7634" s="94" t="s">
        <v>17354</v>
      </c>
      <c r="D7634" s="32" t="s">
        <v>10211</v>
      </c>
      <c r="E7634" s="107">
        <v>7</v>
      </c>
      <c r="F7634" s="27" t="s">
        <v>9</v>
      </c>
      <c r="G7634" s="94" t="s">
        <v>8146</v>
      </c>
      <c r="H7634" s="32" t="s">
        <v>14175</v>
      </c>
    </row>
    <row r="7635" spans="1:8" ht="17.25" customHeight="1">
      <c r="A7635" s="68" t="s">
        <v>16876</v>
      </c>
      <c r="B7635" s="94" t="s">
        <v>24187</v>
      </c>
      <c r="C7635" s="94" t="s">
        <v>17354</v>
      </c>
      <c r="D7635" s="32" t="s">
        <v>10212</v>
      </c>
      <c r="E7635" s="107">
        <v>6</v>
      </c>
      <c r="F7635" s="27" t="s">
        <v>10</v>
      </c>
      <c r="G7635" s="94" t="s">
        <v>8146</v>
      </c>
      <c r="H7635" s="32" t="s">
        <v>14176</v>
      </c>
    </row>
    <row r="7636" spans="1:8" ht="17.25" customHeight="1">
      <c r="A7636" s="68" t="s">
        <v>16876</v>
      </c>
      <c r="B7636" s="94" t="s">
        <v>24187</v>
      </c>
      <c r="C7636" s="94" t="s">
        <v>17354</v>
      </c>
      <c r="D7636" s="32" t="s">
        <v>10213</v>
      </c>
      <c r="E7636" s="107">
        <v>6</v>
      </c>
      <c r="F7636" s="27" t="s">
        <v>30</v>
      </c>
      <c r="G7636" s="94" t="s">
        <v>8146</v>
      </c>
      <c r="H7636" s="32" t="s">
        <v>14177</v>
      </c>
    </row>
    <row r="7637" spans="1:8" ht="17.25" customHeight="1">
      <c r="A7637" s="68" t="s">
        <v>16876</v>
      </c>
      <c r="B7637" s="94" t="s">
        <v>24187</v>
      </c>
      <c r="C7637" s="94" t="s">
        <v>17354</v>
      </c>
      <c r="D7637" s="32" t="s">
        <v>10214</v>
      </c>
      <c r="E7637" s="107">
        <v>6</v>
      </c>
      <c r="F7637" s="27" t="s">
        <v>30</v>
      </c>
      <c r="G7637" s="94" t="s">
        <v>8146</v>
      </c>
      <c r="H7637" s="32" t="s">
        <v>14178</v>
      </c>
    </row>
    <row r="7638" spans="1:8" ht="17.25" customHeight="1">
      <c r="A7638" s="68" t="s">
        <v>16876</v>
      </c>
      <c r="B7638" s="94" t="s">
        <v>24187</v>
      </c>
      <c r="C7638" s="94" t="s">
        <v>17354</v>
      </c>
      <c r="D7638" s="32" t="s">
        <v>10215</v>
      </c>
      <c r="E7638" s="107">
        <v>7</v>
      </c>
      <c r="F7638" s="27" t="s">
        <v>27</v>
      </c>
      <c r="G7638" s="94" t="s">
        <v>8146</v>
      </c>
      <c r="H7638" s="32" t="s">
        <v>14179</v>
      </c>
    </row>
    <row r="7639" spans="1:8" ht="17.25" customHeight="1">
      <c r="A7639" s="68" t="s">
        <v>16876</v>
      </c>
      <c r="B7639" s="94" t="s">
        <v>24187</v>
      </c>
      <c r="C7639" s="94" t="s">
        <v>17354</v>
      </c>
      <c r="D7639" s="32" t="s">
        <v>10216</v>
      </c>
      <c r="E7639" s="107">
        <v>12</v>
      </c>
      <c r="F7639" s="27" t="s">
        <v>27</v>
      </c>
      <c r="G7639" s="94" t="s">
        <v>8146</v>
      </c>
      <c r="H7639" s="32" t="s">
        <v>14180</v>
      </c>
    </row>
    <row r="7640" spans="1:8" ht="17.25" customHeight="1">
      <c r="A7640" s="68" t="s">
        <v>16876</v>
      </c>
      <c r="B7640" s="94" t="s">
        <v>24187</v>
      </c>
      <c r="C7640" s="94" t="s">
        <v>17354</v>
      </c>
      <c r="D7640" s="32" t="s">
        <v>10217</v>
      </c>
      <c r="E7640" s="107">
        <v>10</v>
      </c>
      <c r="F7640" s="27" t="s">
        <v>9</v>
      </c>
      <c r="G7640" s="94" t="s">
        <v>8146</v>
      </c>
      <c r="H7640" s="32" t="s">
        <v>14181</v>
      </c>
    </row>
    <row r="7641" spans="1:8" ht="17.25" customHeight="1">
      <c r="A7641" s="68" t="s">
        <v>16876</v>
      </c>
      <c r="B7641" s="94" t="s">
        <v>24187</v>
      </c>
      <c r="C7641" s="94" t="s">
        <v>17354</v>
      </c>
      <c r="D7641" s="32" t="s">
        <v>10218</v>
      </c>
      <c r="E7641" s="107">
        <v>12</v>
      </c>
      <c r="F7641" s="27" t="s">
        <v>9</v>
      </c>
      <c r="G7641" s="94" t="s">
        <v>8146</v>
      </c>
      <c r="H7641" s="32" t="s">
        <v>14182</v>
      </c>
    </row>
    <row r="7642" spans="1:8" ht="17.25" customHeight="1">
      <c r="A7642" s="68" t="s">
        <v>16876</v>
      </c>
      <c r="B7642" s="94" t="s">
        <v>24187</v>
      </c>
      <c r="C7642" s="94" t="s">
        <v>17354</v>
      </c>
      <c r="D7642" s="32" t="s">
        <v>10219</v>
      </c>
      <c r="E7642" s="107">
        <v>9</v>
      </c>
      <c r="F7642" s="27" t="s">
        <v>9</v>
      </c>
      <c r="G7642" s="94" t="s">
        <v>8146</v>
      </c>
      <c r="H7642" s="32" t="s">
        <v>14183</v>
      </c>
    </row>
    <row r="7643" spans="1:8" ht="17.25" customHeight="1">
      <c r="A7643" s="68" t="s">
        <v>16876</v>
      </c>
      <c r="B7643" s="94" t="s">
        <v>24187</v>
      </c>
      <c r="C7643" s="94" t="s">
        <v>17354</v>
      </c>
      <c r="D7643" s="32" t="s">
        <v>10220</v>
      </c>
      <c r="E7643" s="107">
        <v>8</v>
      </c>
      <c r="F7643" s="27" t="s">
        <v>19</v>
      </c>
      <c r="G7643" s="94" t="s">
        <v>8146</v>
      </c>
      <c r="H7643" s="32" t="s">
        <v>14184</v>
      </c>
    </row>
    <row r="7644" spans="1:8" ht="17.25" customHeight="1">
      <c r="A7644" s="68" t="s">
        <v>16876</v>
      </c>
      <c r="B7644" s="94" t="s">
        <v>24187</v>
      </c>
      <c r="C7644" s="94" t="s">
        <v>17354</v>
      </c>
      <c r="D7644" s="32" t="s">
        <v>10221</v>
      </c>
      <c r="E7644" s="107">
        <v>12</v>
      </c>
      <c r="F7644" s="27" t="s">
        <v>9</v>
      </c>
      <c r="G7644" s="94" t="s">
        <v>8146</v>
      </c>
      <c r="H7644" s="32" t="s">
        <v>14185</v>
      </c>
    </row>
    <row r="7645" spans="1:8" ht="17.25" customHeight="1">
      <c r="A7645" s="68" t="s">
        <v>16876</v>
      </c>
      <c r="B7645" s="94" t="s">
        <v>24187</v>
      </c>
      <c r="C7645" s="94" t="s">
        <v>17354</v>
      </c>
      <c r="D7645" s="32" t="s">
        <v>10222</v>
      </c>
      <c r="E7645" s="107">
        <v>8</v>
      </c>
      <c r="F7645" s="27" t="s">
        <v>9</v>
      </c>
      <c r="G7645" s="94" t="s">
        <v>8146</v>
      </c>
      <c r="H7645" s="32" t="s">
        <v>14186</v>
      </c>
    </row>
    <row r="7646" spans="1:8" ht="17.25" customHeight="1">
      <c r="A7646" s="68" t="s">
        <v>16876</v>
      </c>
      <c r="B7646" s="94" t="s">
        <v>24187</v>
      </c>
      <c r="C7646" s="94" t="s">
        <v>17354</v>
      </c>
      <c r="D7646" s="32" t="s">
        <v>10223</v>
      </c>
      <c r="E7646" s="107">
        <v>6</v>
      </c>
      <c r="F7646" s="27" t="s">
        <v>30</v>
      </c>
      <c r="G7646" s="94" t="s">
        <v>8146</v>
      </c>
      <c r="H7646" s="32" t="s">
        <v>14187</v>
      </c>
    </row>
    <row r="7647" spans="1:8" ht="17.25" customHeight="1">
      <c r="A7647" s="68" t="s">
        <v>16876</v>
      </c>
      <c r="B7647" s="94" t="s">
        <v>24187</v>
      </c>
      <c r="C7647" s="94" t="s">
        <v>17354</v>
      </c>
      <c r="D7647" s="32" t="s">
        <v>20260</v>
      </c>
      <c r="E7647" s="107">
        <v>6</v>
      </c>
      <c r="F7647" s="27" t="s">
        <v>9</v>
      </c>
      <c r="G7647" s="94" t="s">
        <v>8146</v>
      </c>
      <c r="H7647" s="32" t="s">
        <v>14188</v>
      </c>
    </row>
    <row r="7648" spans="1:8" ht="17.25" customHeight="1">
      <c r="A7648" s="68" t="s">
        <v>16876</v>
      </c>
      <c r="B7648" s="94" t="s">
        <v>24187</v>
      </c>
      <c r="C7648" s="94" t="s">
        <v>17354</v>
      </c>
      <c r="D7648" s="32" t="s">
        <v>20261</v>
      </c>
      <c r="E7648" s="107">
        <v>7</v>
      </c>
      <c r="F7648" s="27" t="s">
        <v>9</v>
      </c>
      <c r="G7648" s="94" t="s">
        <v>8146</v>
      </c>
      <c r="H7648" s="32" t="s">
        <v>14189</v>
      </c>
    </row>
    <row r="7649" spans="1:8" ht="17.25" customHeight="1">
      <c r="A7649" s="68" t="s">
        <v>16876</v>
      </c>
      <c r="B7649" s="94" t="s">
        <v>24187</v>
      </c>
      <c r="C7649" s="94" t="s">
        <v>17354</v>
      </c>
      <c r="D7649" s="32" t="s">
        <v>20262</v>
      </c>
      <c r="E7649" s="107">
        <v>6</v>
      </c>
      <c r="F7649" s="27" t="s">
        <v>9</v>
      </c>
      <c r="G7649" s="94" t="s">
        <v>8146</v>
      </c>
      <c r="H7649" s="32" t="s">
        <v>14190</v>
      </c>
    </row>
    <row r="7650" spans="1:8" ht="17.25" customHeight="1">
      <c r="A7650" s="68" t="s">
        <v>16876</v>
      </c>
      <c r="B7650" s="94" t="s">
        <v>24187</v>
      </c>
      <c r="C7650" s="94" t="s">
        <v>17354</v>
      </c>
      <c r="D7650" s="32" t="s">
        <v>20263</v>
      </c>
      <c r="E7650" s="107">
        <v>5</v>
      </c>
      <c r="F7650" s="27" t="s">
        <v>30</v>
      </c>
      <c r="G7650" s="94" t="s">
        <v>8146</v>
      </c>
      <c r="H7650" s="32" t="s">
        <v>14191</v>
      </c>
    </row>
    <row r="7651" spans="1:8" ht="17.25" customHeight="1">
      <c r="A7651" s="68" t="s">
        <v>16876</v>
      </c>
      <c r="B7651" s="94" t="s">
        <v>24187</v>
      </c>
      <c r="C7651" s="94" t="s">
        <v>17354</v>
      </c>
      <c r="D7651" s="32" t="s">
        <v>10224</v>
      </c>
      <c r="E7651" s="107">
        <v>6</v>
      </c>
      <c r="F7651" s="27" t="s">
        <v>9</v>
      </c>
      <c r="G7651" s="94" t="s">
        <v>8146</v>
      </c>
      <c r="H7651" s="32" t="s">
        <v>14192</v>
      </c>
    </row>
    <row r="7652" spans="1:8" ht="17.25" customHeight="1">
      <c r="A7652" s="68" t="s">
        <v>16876</v>
      </c>
      <c r="B7652" s="94" t="s">
        <v>24183</v>
      </c>
      <c r="C7652" s="94" t="s">
        <v>17355</v>
      </c>
      <c r="D7652" s="32" t="s">
        <v>10225</v>
      </c>
      <c r="E7652" s="107">
        <v>9</v>
      </c>
      <c r="F7652" s="27" t="s">
        <v>9</v>
      </c>
      <c r="G7652" s="94" t="s">
        <v>8146</v>
      </c>
      <c r="H7652" s="32" t="s">
        <v>14193</v>
      </c>
    </row>
    <row r="7653" spans="1:8" ht="17.25" customHeight="1">
      <c r="A7653" s="68" t="s">
        <v>16876</v>
      </c>
      <c r="B7653" s="94" t="s">
        <v>24183</v>
      </c>
      <c r="C7653" s="94" t="s">
        <v>17355</v>
      </c>
      <c r="D7653" s="32" t="s">
        <v>20264</v>
      </c>
      <c r="E7653" s="107">
        <v>8</v>
      </c>
      <c r="F7653" s="27" t="s">
        <v>9</v>
      </c>
      <c r="G7653" s="94" t="s">
        <v>8146</v>
      </c>
      <c r="H7653" s="32" t="s">
        <v>14194</v>
      </c>
    </row>
    <row r="7654" spans="1:8" ht="17.25" customHeight="1">
      <c r="A7654" s="68" t="s">
        <v>16876</v>
      </c>
      <c r="B7654" s="94" t="s">
        <v>24183</v>
      </c>
      <c r="C7654" s="94" t="s">
        <v>17355</v>
      </c>
      <c r="D7654" s="32" t="s">
        <v>10226</v>
      </c>
      <c r="E7654" s="107">
        <v>7</v>
      </c>
      <c r="F7654" s="27" t="s">
        <v>9</v>
      </c>
      <c r="G7654" s="94" t="s">
        <v>8146</v>
      </c>
      <c r="H7654" s="32" t="s">
        <v>14195</v>
      </c>
    </row>
    <row r="7655" spans="1:8" ht="17.25" customHeight="1">
      <c r="A7655" s="68" t="s">
        <v>16876</v>
      </c>
      <c r="B7655" s="94" t="s">
        <v>24183</v>
      </c>
      <c r="C7655" s="94" t="s">
        <v>17355</v>
      </c>
      <c r="D7655" s="32" t="s">
        <v>10227</v>
      </c>
      <c r="E7655" s="107">
        <v>11</v>
      </c>
      <c r="F7655" s="27" t="s">
        <v>9</v>
      </c>
      <c r="G7655" s="94" t="s">
        <v>8146</v>
      </c>
      <c r="H7655" s="32" t="s">
        <v>14196</v>
      </c>
    </row>
    <row r="7656" spans="1:8" ht="17.25" customHeight="1">
      <c r="A7656" s="68" t="s">
        <v>16876</v>
      </c>
      <c r="B7656" s="94" t="s">
        <v>24183</v>
      </c>
      <c r="C7656" s="94" t="s">
        <v>17355</v>
      </c>
      <c r="D7656" s="32" t="s">
        <v>10228</v>
      </c>
      <c r="E7656" s="107">
        <v>10</v>
      </c>
      <c r="F7656" s="27" t="s">
        <v>9</v>
      </c>
      <c r="G7656" s="94" t="s">
        <v>8146</v>
      </c>
      <c r="H7656" s="32" t="s">
        <v>14197</v>
      </c>
    </row>
    <row r="7657" spans="1:8" ht="17.25" customHeight="1">
      <c r="A7657" s="68" t="s">
        <v>16876</v>
      </c>
      <c r="B7657" s="94" t="s">
        <v>24183</v>
      </c>
      <c r="C7657" s="94" t="s">
        <v>17355</v>
      </c>
      <c r="D7657" s="32" t="s">
        <v>20265</v>
      </c>
      <c r="E7657" s="107">
        <v>7</v>
      </c>
      <c r="F7657" s="27" t="s">
        <v>9</v>
      </c>
      <c r="G7657" s="94" t="s">
        <v>8146</v>
      </c>
      <c r="H7657" s="32" t="s">
        <v>14198</v>
      </c>
    </row>
    <row r="7658" spans="1:8" ht="17.25" customHeight="1">
      <c r="A7658" s="68" t="s">
        <v>16876</v>
      </c>
      <c r="B7658" s="94" t="s">
        <v>24183</v>
      </c>
      <c r="C7658" s="94" t="s">
        <v>17355</v>
      </c>
      <c r="D7658" s="32" t="s">
        <v>10229</v>
      </c>
      <c r="E7658" s="107">
        <v>8</v>
      </c>
      <c r="F7658" s="27" t="s">
        <v>19</v>
      </c>
      <c r="G7658" s="94" t="s">
        <v>8146</v>
      </c>
      <c r="H7658" s="32" t="s">
        <v>14199</v>
      </c>
    </row>
    <row r="7659" spans="1:8" ht="17.25" customHeight="1">
      <c r="A7659" s="68" t="s">
        <v>16876</v>
      </c>
      <c r="B7659" s="94" t="s">
        <v>24183</v>
      </c>
      <c r="C7659" s="94" t="s">
        <v>17355</v>
      </c>
      <c r="D7659" s="32" t="s">
        <v>20266</v>
      </c>
      <c r="E7659" s="107">
        <v>8</v>
      </c>
      <c r="F7659" s="27" t="s">
        <v>34</v>
      </c>
      <c r="G7659" s="94" t="s">
        <v>8146</v>
      </c>
      <c r="H7659" s="32" t="s">
        <v>14200</v>
      </c>
    </row>
    <row r="7660" spans="1:8">
      <c r="A7660" s="68" t="s">
        <v>16876</v>
      </c>
      <c r="B7660" s="94" t="s">
        <v>24183</v>
      </c>
      <c r="C7660" s="94" t="s">
        <v>17355</v>
      </c>
      <c r="D7660" s="32" t="s">
        <v>10230</v>
      </c>
      <c r="E7660" s="107">
        <v>7</v>
      </c>
      <c r="F7660" s="81" t="s">
        <v>13674</v>
      </c>
      <c r="G7660" s="94" t="s">
        <v>8146</v>
      </c>
      <c r="H7660" s="32" t="s">
        <v>14201</v>
      </c>
    </row>
    <row r="7661" spans="1:8">
      <c r="A7661" s="68" t="s">
        <v>16876</v>
      </c>
      <c r="B7661" s="94" t="s">
        <v>24183</v>
      </c>
      <c r="C7661" s="94" t="s">
        <v>17355</v>
      </c>
      <c r="D7661" s="32" t="s">
        <v>10231</v>
      </c>
      <c r="E7661" s="107">
        <v>9</v>
      </c>
      <c r="F7661" s="81" t="s">
        <v>13674</v>
      </c>
      <c r="G7661" s="94" t="s">
        <v>8146</v>
      </c>
      <c r="H7661" s="32" t="s">
        <v>14202</v>
      </c>
    </row>
    <row r="7662" spans="1:8">
      <c r="A7662" s="68" t="s">
        <v>16876</v>
      </c>
      <c r="B7662" s="94" t="s">
        <v>24187</v>
      </c>
      <c r="C7662" s="94" t="s">
        <v>17356</v>
      </c>
      <c r="D7662" s="32" t="s">
        <v>10232</v>
      </c>
      <c r="E7662" s="107">
        <v>8</v>
      </c>
      <c r="F7662" s="81" t="s">
        <v>13674</v>
      </c>
      <c r="G7662" s="94" t="s">
        <v>8146</v>
      </c>
      <c r="H7662" s="32" t="s">
        <v>14203</v>
      </c>
    </row>
    <row r="7663" spans="1:8">
      <c r="A7663" s="68" t="s">
        <v>16876</v>
      </c>
      <c r="B7663" s="94" t="s">
        <v>24187</v>
      </c>
      <c r="C7663" s="94" t="s">
        <v>17356</v>
      </c>
      <c r="D7663" s="32" t="s">
        <v>10233</v>
      </c>
      <c r="E7663" s="107">
        <v>4</v>
      </c>
      <c r="F7663" s="81" t="s">
        <v>13674</v>
      </c>
      <c r="G7663" s="94" t="s">
        <v>8146</v>
      </c>
      <c r="H7663" s="32" t="s">
        <v>14204</v>
      </c>
    </row>
    <row r="7664" spans="1:8">
      <c r="A7664" s="68" t="s">
        <v>16876</v>
      </c>
      <c r="B7664" s="94" t="s">
        <v>24187</v>
      </c>
      <c r="C7664" s="94" t="s">
        <v>17356</v>
      </c>
      <c r="D7664" s="32" t="s">
        <v>20267</v>
      </c>
      <c r="E7664" s="107">
        <v>5</v>
      </c>
      <c r="F7664" s="81" t="s">
        <v>13674</v>
      </c>
      <c r="G7664" s="94" t="s">
        <v>8146</v>
      </c>
      <c r="H7664" s="32" t="s">
        <v>14205</v>
      </c>
    </row>
    <row r="7665" spans="1:8">
      <c r="A7665" s="68" t="s">
        <v>16876</v>
      </c>
      <c r="B7665" s="94" t="s">
        <v>24187</v>
      </c>
      <c r="C7665" s="94" t="s">
        <v>17356</v>
      </c>
      <c r="D7665" s="32" t="s">
        <v>20268</v>
      </c>
      <c r="E7665" s="107">
        <v>7</v>
      </c>
      <c r="F7665" s="81" t="s">
        <v>13674</v>
      </c>
      <c r="G7665" s="94" t="s">
        <v>8146</v>
      </c>
      <c r="H7665" s="32" t="s">
        <v>14206</v>
      </c>
    </row>
    <row r="7666" spans="1:8">
      <c r="A7666" s="68" t="s">
        <v>16876</v>
      </c>
      <c r="B7666" s="94" t="s">
        <v>24187</v>
      </c>
      <c r="C7666" s="94" t="s">
        <v>17356</v>
      </c>
      <c r="D7666" s="32" t="s">
        <v>10234</v>
      </c>
      <c r="E7666" s="107">
        <v>7</v>
      </c>
      <c r="F7666" s="81" t="s">
        <v>13674</v>
      </c>
      <c r="G7666" s="94" t="s">
        <v>8146</v>
      </c>
      <c r="H7666" s="32" t="s">
        <v>14207</v>
      </c>
    </row>
    <row r="7667" spans="1:8">
      <c r="A7667" s="68" t="s">
        <v>16876</v>
      </c>
      <c r="B7667" s="94" t="s">
        <v>24187</v>
      </c>
      <c r="C7667" s="94" t="s">
        <v>17356</v>
      </c>
      <c r="D7667" s="32" t="s">
        <v>10235</v>
      </c>
      <c r="E7667" s="107">
        <v>7</v>
      </c>
      <c r="F7667" s="81" t="s">
        <v>13674</v>
      </c>
      <c r="G7667" s="94" t="s">
        <v>8146</v>
      </c>
      <c r="H7667" s="32" t="s">
        <v>14208</v>
      </c>
    </row>
    <row r="7668" spans="1:8">
      <c r="A7668" s="68" t="s">
        <v>16876</v>
      </c>
      <c r="B7668" s="94" t="s">
        <v>24187</v>
      </c>
      <c r="C7668" s="94" t="s">
        <v>17356</v>
      </c>
      <c r="D7668" s="32" t="s">
        <v>20269</v>
      </c>
      <c r="E7668" s="107">
        <v>5</v>
      </c>
      <c r="F7668" s="81" t="s">
        <v>13674</v>
      </c>
      <c r="G7668" s="94" t="s">
        <v>8146</v>
      </c>
      <c r="H7668" s="32" t="s">
        <v>14209</v>
      </c>
    </row>
    <row r="7669" spans="1:8">
      <c r="A7669" s="68" t="s">
        <v>16876</v>
      </c>
      <c r="B7669" s="94" t="s">
        <v>24187</v>
      </c>
      <c r="C7669" s="94" t="s">
        <v>17356</v>
      </c>
      <c r="D7669" s="32" t="s">
        <v>20270</v>
      </c>
      <c r="E7669" s="107">
        <v>5</v>
      </c>
      <c r="F7669" s="81" t="s">
        <v>13674</v>
      </c>
      <c r="G7669" s="94" t="s">
        <v>8146</v>
      </c>
      <c r="H7669" s="32" t="s">
        <v>14210</v>
      </c>
    </row>
    <row r="7670" spans="1:8">
      <c r="A7670" s="68" t="s">
        <v>16876</v>
      </c>
      <c r="B7670" s="94" t="s">
        <v>24187</v>
      </c>
      <c r="C7670" s="94" t="s">
        <v>17356</v>
      </c>
      <c r="D7670" s="32" t="s">
        <v>10236</v>
      </c>
      <c r="E7670" s="107">
        <v>6</v>
      </c>
      <c r="F7670" s="81" t="s">
        <v>13674</v>
      </c>
      <c r="G7670" s="94" t="s">
        <v>8146</v>
      </c>
      <c r="H7670" s="32" t="s">
        <v>14211</v>
      </c>
    </row>
    <row r="7671" spans="1:8">
      <c r="A7671" s="68" t="s">
        <v>16876</v>
      </c>
      <c r="B7671" s="94" t="s">
        <v>24187</v>
      </c>
      <c r="C7671" s="94" t="s">
        <v>17356</v>
      </c>
      <c r="D7671" s="32" t="s">
        <v>10237</v>
      </c>
      <c r="E7671" s="107">
        <v>9</v>
      </c>
      <c r="F7671" s="81" t="s">
        <v>13674</v>
      </c>
      <c r="G7671" s="94" t="s">
        <v>8146</v>
      </c>
      <c r="H7671" s="32" t="s">
        <v>14212</v>
      </c>
    </row>
    <row r="7672" spans="1:8">
      <c r="A7672" s="68" t="s">
        <v>16876</v>
      </c>
      <c r="B7672" s="94" t="s">
        <v>24187</v>
      </c>
      <c r="C7672" s="94" t="s">
        <v>17356</v>
      </c>
      <c r="D7672" s="32" t="s">
        <v>20271</v>
      </c>
      <c r="E7672" s="107">
        <v>9</v>
      </c>
      <c r="F7672" s="81" t="s">
        <v>13674</v>
      </c>
      <c r="G7672" s="94" t="s">
        <v>8146</v>
      </c>
      <c r="H7672" s="32" t="s">
        <v>14213</v>
      </c>
    </row>
    <row r="7673" spans="1:8">
      <c r="A7673" s="68" t="s">
        <v>16876</v>
      </c>
      <c r="B7673" s="94" t="s">
        <v>24187</v>
      </c>
      <c r="C7673" s="94" t="s">
        <v>17356</v>
      </c>
      <c r="D7673" s="32" t="s">
        <v>20272</v>
      </c>
      <c r="E7673" s="107">
        <v>8</v>
      </c>
      <c r="F7673" s="81" t="s">
        <v>13674</v>
      </c>
      <c r="G7673" s="94" t="s">
        <v>8146</v>
      </c>
      <c r="H7673" s="32" t="s">
        <v>14214</v>
      </c>
    </row>
    <row r="7674" spans="1:8">
      <c r="A7674" s="68" t="s">
        <v>16876</v>
      </c>
      <c r="B7674" s="94" t="s">
        <v>24183</v>
      </c>
      <c r="C7674" s="94" t="s">
        <v>17357</v>
      </c>
      <c r="D7674" s="32" t="s">
        <v>20273</v>
      </c>
      <c r="E7674" s="107">
        <v>13</v>
      </c>
      <c r="F7674" s="81" t="s">
        <v>13674</v>
      </c>
      <c r="G7674" s="94" t="s">
        <v>8146</v>
      </c>
      <c r="H7674" s="32" t="s">
        <v>14215</v>
      </c>
    </row>
    <row r="7675" spans="1:8">
      <c r="A7675" s="68" t="s">
        <v>16876</v>
      </c>
      <c r="B7675" s="94" t="s">
        <v>24183</v>
      </c>
      <c r="C7675" s="94" t="s">
        <v>17357</v>
      </c>
      <c r="D7675" s="32" t="s">
        <v>20274</v>
      </c>
      <c r="E7675" s="107">
        <v>12</v>
      </c>
      <c r="F7675" s="81" t="s">
        <v>13674</v>
      </c>
      <c r="G7675" s="94" t="s">
        <v>8146</v>
      </c>
      <c r="H7675" s="32" t="s">
        <v>14216</v>
      </c>
    </row>
    <row r="7676" spans="1:8">
      <c r="A7676" s="68" t="s">
        <v>16876</v>
      </c>
      <c r="B7676" s="94" t="s">
        <v>24183</v>
      </c>
      <c r="C7676" s="94" t="s">
        <v>17357</v>
      </c>
      <c r="D7676" s="32" t="s">
        <v>20275</v>
      </c>
      <c r="E7676" s="107">
        <v>13</v>
      </c>
      <c r="F7676" s="81" t="s">
        <v>13674</v>
      </c>
      <c r="G7676" s="94" t="s">
        <v>8146</v>
      </c>
      <c r="H7676" s="32" t="s">
        <v>14217</v>
      </c>
    </row>
    <row r="7677" spans="1:8">
      <c r="A7677" s="68" t="s">
        <v>16876</v>
      </c>
      <c r="B7677" s="94" t="s">
        <v>24189</v>
      </c>
      <c r="C7677" s="94" t="s">
        <v>17358</v>
      </c>
      <c r="D7677" s="32" t="s">
        <v>20276</v>
      </c>
      <c r="E7677" s="107">
        <v>11</v>
      </c>
      <c r="F7677" s="81" t="s">
        <v>13674</v>
      </c>
      <c r="G7677" s="94" t="s">
        <v>8146</v>
      </c>
      <c r="H7677" s="32" t="s">
        <v>14218</v>
      </c>
    </row>
    <row r="7678" spans="1:8">
      <c r="A7678" s="68" t="s">
        <v>16876</v>
      </c>
      <c r="B7678" s="94" t="s">
        <v>24189</v>
      </c>
      <c r="C7678" s="94" t="s">
        <v>17358</v>
      </c>
      <c r="D7678" s="32" t="s">
        <v>10238</v>
      </c>
      <c r="E7678" s="107">
        <v>8</v>
      </c>
      <c r="F7678" s="81" t="s">
        <v>13674</v>
      </c>
      <c r="G7678" s="94" t="s">
        <v>8146</v>
      </c>
      <c r="H7678" s="32" t="s">
        <v>14219</v>
      </c>
    </row>
    <row r="7679" spans="1:8">
      <c r="A7679" s="68" t="s">
        <v>16876</v>
      </c>
      <c r="B7679" s="94" t="s">
        <v>24189</v>
      </c>
      <c r="C7679" s="94" t="s">
        <v>17358</v>
      </c>
      <c r="D7679" s="32" t="s">
        <v>10239</v>
      </c>
      <c r="E7679" s="107">
        <v>14</v>
      </c>
      <c r="F7679" s="81" t="s">
        <v>13674</v>
      </c>
      <c r="G7679" s="94" t="s">
        <v>8146</v>
      </c>
      <c r="H7679" s="32" t="s">
        <v>14220</v>
      </c>
    </row>
    <row r="7680" spans="1:8">
      <c r="A7680" s="68" t="s">
        <v>16876</v>
      </c>
      <c r="B7680" s="94" t="s">
        <v>24189</v>
      </c>
      <c r="C7680" s="94" t="s">
        <v>17358</v>
      </c>
      <c r="D7680" s="32" t="s">
        <v>10240</v>
      </c>
      <c r="E7680" s="107">
        <v>11</v>
      </c>
      <c r="F7680" s="81" t="s">
        <v>13674</v>
      </c>
      <c r="G7680" s="94" t="s">
        <v>8146</v>
      </c>
      <c r="H7680" s="32" t="s">
        <v>14221</v>
      </c>
    </row>
    <row r="7681" spans="1:8">
      <c r="A7681" s="68" t="s">
        <v>16876</v>
      </c>
      <c r="B7681" s="94" t="s">
        <v>24189</v>
      </c>
      <c r="C7681" s="94" t="s">
        <v>17358</v>
      </c>
      <c r="D7681" s="32" t="s">
        <v>10241</v>
      </c>
      <c r="E7681" s="107">
        <v>6</v>
      </c>
      <c r="F7681" s="81" t="s">
        <v>13674</v>
      </c>
      <c r="G7681" s="94" t="s">
        <v>8146</v>
      </c>
      <c r="H7681" s="32" t="s">
        <v>14222</v>
      </c>
    </row>
    <row r="7682" spans="1:8">
      <c r="A7682" s="68" t="s">
        <v>16876</v>
      </c>
      <c r="B7682" s="94" t="s">
        <v>24189</v>
      </c>
      <c r="C7682" s="94" t="s">
        <v>17358</v>
      </c>
      <c r="D7682" s="32" t="s">
        <v>10242</v>
      </c>
      <c r="E7682" s="107">
        <v>7</v>
      </c>
      <c r="F7682" s="81" t="s">
        <v>13674</v>
      </c>
      <c r="G7682" s="94" t="s">
        <v>8146</v>
      </c>
      <c r="H7682" s="32" t="s">
        <v>14223</v>
      </c>
    </row>
    <row r="7683" spans="1:8">
      <c r="A7683" s="68" t="s">
        <v>16876</v>
      </c>
      <c r="B7683" s="94" t="s">
        <v>24189</v>
      </c>
      <c r="C7683" s="94" t="s">
        <v>17358</v>
      </c>
      <c r="D7683" s="32" t="s">
        <v>20277</v>
      </c>
      <c r="E7683" s="107">
        <v>8</v>
      </c>
      <c r="F7683" s="81" t="s">
        <v>13674</v>
      </c>
      <c r="G7683" s="94" t="s">
        <v>8146</v>
      </c>
      <c r="H7683" s="32" t="s">
        <v>14224</v>
      </c>
    </row>
    <row r="7684" spans="1:8">
      <c r="A7684" s="68" t="s">
        <v>16876</v>
      </c>
      <c r="B7684" s="94" t="s">
        <v>24189</v>
      </c>
      <c r="C7684" s="94" t="s">
        <v>17358</v>
      </c>
      <c r="D7684" s="32" t="s">
        <v>10243</v>
      </c>
      <c r="E7684" s="107">
        <v>8</v>
      </c>
      <c r="F7684" s="81" t="s">
        <v>13674</v>
      </c>
      <c r="G7684" s="94" t="s">
        <v>8146</v>
      </c>
      <c r="H7684" s="32" t="s">
        <v>14225</v>
      </c>
    </row>
    <row r="7685" spans="1:8">
      <c r="A7685" s="68" t="s">
        <v>16876</v>
      </c>
      <c r="B7685" s="94" t="s">
        <v>24189</v>
      </c>
      <c r="C7685" s="94" t="s">
        <v>17358</v>
      </c>
      <c r="D7685" s="32" t="s">
        <v>10244</v>
      </c>
      <c r="E7685" s="107">
        <v>5</v>
      </c>
      <c r="F7685" s="81" t="s">
        <v>13674</v>
      </c>
      <c r="G7685" s="94" t="s">
        <v>8146</v>
      </c>
      <c r="H7685" s="32" t="s">
        <v>14226</v>
      </c>
    </row>
    <row r="7686" spans="1:8">
      <c r="A7686" s="68" t="s">
        <v>16876</v>
      </c>
      <c r="B7686" s="94" t="s">
        <v>24189</v>
      </c>
      <c r="C7686" s="94" t="s">
        <v>17358</v>
      </c>
      <c r="D7686" s="32" t="s">
        <v>20278</v>
      </c>
      <c r="E7686" s="107">
        <v>7</v>
      </c>
      <c r="F7686" s="81" t="s">
        <v>13674</v>
      </c>
      <c r="G7686" s="94" t="s">
        <v>8146</v>
      </c>
      <c r="H7686" s="32" t="s">
        <v>14227</v>
      </c>
    </row>
    <row r="7687" spans="1:8">
      <c r="A7687" s="68" t="s">
        <v>16876</v>
      </c>
      <c r="B7687" s="94" t="s">
        <v>24195</v>
      </c>
      <c r="C7687" s="94" t="s">
        <v>17359</v>
      </c>
      <c r="D7687" s="32" t="s">
        <v>10245</v>
      </c>
      <c r="E7687" s="107">
        <v>9</v>
      </c>
      <c r="F7687" s="81" t="s">
        <v>13674</v>
      </c>
      <c r="G7687" s="94" t="s">
        <v>8146</v>
      </c>
      <c r="H7687" s="32" t="s">
        <v>14228</v>
      </c>
    </row>
    <row r="7688" spans="1:8">
      <c r="A7688" s="68" t="s">
        <v>16876</v>
      </c>
      <c r="B7688" s="94" t="s">
        <v>24195</v>
      </c>
      <c r="C7688" s="94" t="s">
        <v>17359</v>
      </c>
      <c r="D7688" s="32" t="s">
        <v>10246</v>
      </c>
      <c r="E7688" s="107">
        <v>8</v>
      </c>
      <c r="F7688" s="81" t="s">
        <v>13674</v>
      </c>
      <c r="G7688" s="94" t="s">
        <v>8146</v>
      </c>
      <c r="H7688" s="32" t="s">
        <v>14229</v>
      </c>
    </row>
    <row r="7689" spans="1:8">
      <c r="A7689" s="68" t="s">
        <v>16876</v>
      </c>
      <c r="B7689" s="94" t="s">
        <v>24195</v>
      </c>
      <c r="C7689" s="94" t="s">
        <v>17359</v>
      </c>
      <c r="D7689" s="32" t="s">
        <v>10247</v>
      </c>
      <c r="E7689" s="107">
        <v>11</v>
      </c>
      <c r="F7689" s="81" t="s">
        <v>13674</v>
      </c>
      <c r="G7689" s="94" t="s">
        <v>8146</v>
      </c>
      <c r="H7689" s="32" t="s">
        <v>14230</v>
      </c>
    </row>
    <row r="7690" spans="1:8">
      <c r="A7690" s="68" t="s">
        <v>16876</v>
      </c>
      <c r="B7690" s="94" t="s">
        <v>24195</v>
      </c>
      <c r="C7690" s="94" t="s">
        <v>17359</v>
      </c>
      <c r="D7690" s="32" t="s">
        <v>10248</v>
      </c>
      <c r="E7690" s="107">
        <v>5</v>
      </c>
      <c r="F7690" s="81" t="s">
        <v>13674</v>
      </c>
      <c r="G7690" s="94" t="s">
        <v>8146</v>
      </c>
      <c r="H7690" s="32" t="s">
        <v>14231</v>
      </c>
    </row>
    <row r="7691" spans="1:8">
      <c r="A7691" s="68" t="s">
        <v>16876</v>
      </c>
      <c r="B7691" s="94" t="s">
        <v>24195</v>
      </c>
      <c r="C7691" s="94" t="s">
        <v>17359</v>
      </c>
      <c r="D7691" s="32" t="s">
        <v>20279</v>
      </c>
      <c r="E7691" s="107">
        <v>9</v>
      </c>
      <c r="F7691" s="81" t="s">
        <v>13674</v>
      </c>
      <c r="G7691" s="94" t="s">
        <v>8146</v>
      </c>
      <c r="H7691" s="32" t="s">
        <v>14232</v>
      </c>
    </row>
    <row r="7692" spans="1:8">
      <c r="A7692" s="68" t="s">
        <v>16876</v>
      </c>
      <c r="B7692" s="94" t="s">
        <v>24195</v>
      </c>
      <c r="C7692" s="94" t="s">
        <v>17359</v>
      </c>
      <c r="D7692" s="32" t="s">
        <v>20280</v>
      </c>
      <c r="E7692" s="107">
        <v>8</v>
      </c>
      <c r="F7692" s="81" t="s">
        <v>13674</v>
      </c>
      <c r="G7692" s="94" t="s">
        <v>8146</v>
      </c>
      <c r="H7692" s="32" t="s">
        <v>14233</v>
      </c>
    </row>
    <row r="7693" spans="1:8">
      <c r="A7693" s="68" t="s">
        <v>16876</v>
      </c>
      <c r="B7693" s="94" t="s">
        <v>24195</v>
      </c>
      <c r="C7693" s="94" t="s">
        <v>17359</v>
      </c>
      <c r="D7693" s="32" t="s">
        <v>10249</v>
      </c>
      <c r="E7693" s="107">
        <v>10</v>
      </c>
      <c r="F7693" s="81" t="s">
        <v>13674</v>
      </c>
      <c r="G7693" s="94" t="s">
        <v>8146</v>
      </c>
      <c r="H7693" s="32" t="s">
        <v>14234</v>
      </c>
    </row>
    <row r="7694" spans="1:8">
      <c r="A7694" s="68" t="s">
        <v>16876</v>
      </c>
      <c r="B7694" s="94" t="s">
        <v>24195</v>
      </c>
      <c r="C7694" s="94" t="s">
        <v>17359</v>
      </c>
      <c r="D7694" s="32" t="s">
        <v>20281</v>
      </c>
      <c r="E7694" s="107">
        <v>9</v>
      </c>
      <c r="F7694" s="81" t="s">
        <v>13674</v>
      </c>
      <c r="G7694" s="94" t="s">
        <v>8146</v>
      </c>
      <c r="H7694" s="32" t="s">
        <v>14235</v>
      </c>
    </row>
    <row r="7695" spans="1:8">
      <c r="A7695" s="68" t="s">
        <v>16876</v>
      </c>
      <c r="B7695" s="94" t="s">
        <v>24195</v>
      </c>
      <c r="C7695" s="94" t="s">
        <v>17359</v>
      </c>
      <c r="D7695" s="32" t="s">
        <v>20282</v>
      </c>
      <c r="E7695" s="107">
        <v>11</v>
      </c>
      <c r="F7695" s="81" t="s">
        <v>13674</v>
      </c>
      <c r="G7695" s="94" t="s">
        <v>8146</v>
      </c>
      <c r="H7695" s="32" t="s">
        <v>14236</v>
      </c>
    </row>
    <row r="7696" spans="1:8">
      <c r="A7696" s="68" t="s">
        <v>16876</v>
      </c>
      <c r="B7696" s="94" t="s">
        <v>24195</v>
      </c>
      <c r="C7696" s="94" t="s">
        <v>17359</v>
      </c>
      <c r="D7696" s="32" t="s">
        <v>10250</v>
      </c>
      <c r="E7696" s="107">
        <v>9</v>
      </c>
      <c r="F7696" s="81" t="s">
        <v>13674</v>
      </c>
      <c r="G7696" s="94" t="s">
        <v>8146</v>
      </c>
      <c r="H7696" s="32" t="s">
        <v>14237</v>
      </c>
    </row>
    <row r="7697" spans="1:8">
      <c r="A7697" s="68" t="s">
        <v>16876</v>
      </c>
      <c r="B7697" s="94" t="s">
        <v>24187</v>
      </c>
      <c r="C7697" s="94" t="s">
        <v>17360</v>
      </c>
      <c r="D7697" s="32" t="s">
        <v>10251</v>
      </c>
      <c r="E7697" s="107">
        <v>4</v>
      </c>
      <c r="F7697" s="81" t="s">
        <v>13674</v>
      </c>
      <c r="G7697" s="94" t="s">
        <v>8146</v>
      </c>
      <c r="H7697" s="32" t="s">
        <v>14238</v>
      </c>
    </row>
    <row r="7698" spans="1:8">
      <c r="A7698" s="68" t="s">
        <v>16876</v>
      </c>
      <c r="B7698" s="94" t="s">
        <v>24187</v>
      </c>
      <c r="C7698" s="94" t="s">
        <v>17360</v>
      </c>
      <c r="D7698" s="32" t="s">
        <v>10252</v>
      </c>
      <c r="E7698" s="107">
        <v>5</v>
      </c>
      <c r="F7698" s="81" t="s">
        <v>13674</v>
      </c>
      <c r="G7698" s="94" t="s">
        <v>8146</v>
      </c>
      <c r="H7698" s="32" t="s">
        <v>14239</v>
      </c>
    </row>
    <row r="7699" spans="1:8">
      <c r="A7699" s="68" t="s">
        <v>16876</v>
      </c>
      <c r="B7699" s="94" t="s">
        <v>24187</v>
      </c>
      <c r="C7699" s="94" t="s">
        <v>17360</v>
      </c>
      <c r="D7699" s="32" t="s">
        <v>10253</v>
      </c>
      <c r="E7699" s="107">
        <v>5</v>
      </c>
      <c r="F7699" s="81" t="s">
        <v>13674</v>
      </c>
      <c r="G7699" s="94" t="s">
        <v>8146</v>
      </c>
      <c r="H7699" s="32" t="s">
        <v>14240</v>
      </c>
    </row>
    <row r="7700" spans="1:8">
      <c r="A7700" s="68" t="s">
        <v>16876</v>
      </c>
      <c r="B7700" s="94" t="s">
        <v>24187</v>
      </c>
      <c r="C7700" s="94" t="s">
        <v>17360</v>
      </c>
      <c r="D7700" s="32" t="s">
        <v>10254</v>
      </c>
      <c r="E7700" s="107">
        <v>4</v>
      </c>
      <c r="F7700" s="81" t="s">
        <v>13674</v>
      </c>
      <c r="G7700" s="94" t="s">
        <v>8146</v>
      </c>
      <c r="H7700" s="32" t="s">
        <v>14241</v>
      </c>
    </row>
    <row r="7701" spans="1:8">
      <c r="A7701" s="68" t="s">
        <v>16876</v>
      </c>
      <c r="B7701" s="94" t="s">
        <v>24187</v>
      </c>
      <c r="C7701" s="94" t="s">
        <v>17360</v>
      </c>
      <c r="D7701" s="32" t="s">
        <v>10255</v>
      </c>
      <c r="E7701" s="107">
        <v>4</v>
      </c>
      <c r="F7701" s="81" t="s">
        <v>13674</v>
      </c>
      <c r="G7701" s="94" t="s">
        <v>8146</v>
      </c>
      <c r="H7701" s="32" t="s">
        <v>14242</v>
      </c>
    </row>
    <row r="7702" spans="1:8">
      <c r="A7702" s="68" t="s">
        <v>16876</v>
      </c>
      <c r="B7702" s="94" t="s">
        <v>24187</v>
      </c>
      <c r="C7702" s="94" t="s">
        <v>17360</v>
      </c>
      <c r="D7702" s="32" t="s">
        <v>10256</v>
      </c>
      <c r="E7702" s="107">
        <v>4</v>
      </c>
      <c r="F7702" s="81" t="s">
        <v>13674</v>
      </c>
      <c r="G7702" s="94" t="s">
        <v>8146</v>
      </c>
      <c r="H7702" s="32" t="s">
        <v>14243</v>
      </c>
    </row>
    <row r="7703" spans="1:8">
      <c r="A7703" s="68" t="s">
        <v>16876</v>
      </c>
      <c r="B7703" s="94" t="s">
        <v>24187</v>
      </c>
      <c r="C7703" s="94" t="s">
        <v>17360</v>
      </c>
      <c r="D7703" s="32" t="s">
        <v>10257</v>
      </c>
      <c r="E7703" s="107">
        <v>4</v>
      </c>
      <c r="F7703" s="81" t="s">
        <v>13674</v>
      </c>
      <c r="G7703" s="94" t="s">
        <v>8146</v>
      </c>
      <c r="H7703" s="32" t="s">
        <v>14244</v>
      </c>
    </row>
    <row r="7704" spans="1:8">
      <c r="A7704" s="68" t="s">
        <v>16876</v>
      </c>
      <c r="B7704" s="94" t="s">
        <v>24187</v>
      </c>
      <c r="C7704" s="94" t="s">
        <v>17360</v>
      </c>
      <c r="D7704" s="32" t="s">
        <v>10258</v>
      </c>
      <c r="E7704" s="107">
        <v>4</v>
      </c>
      <c r="F7704" s="81" t="s">
        <v>13674</v>
      </c>
      <c r="G7704" s="94" t="s">
        <v>8146</v>
      </c>
      <c r="H7704" s="32" t="s">
        <v>14245</v>
      </c>
    </row>
    <row r="7705" spans="1:8">
      <c r="A7705" s="68" t="s">
        <v>16876</v>
      </c>
      <c r="B7705" s="94" t="s">
        <v>24187</v>
      </c>
      <c r="C7705" s="94" t="s">
        <v>17360</v>
      </c>
      <c r="D7705" s="32" t="s">
        <v>10259</v>
      </c>
      <c r="E7705" s="107">
        <v>4</v>
      </c>
      <c r="F7705" s="81" t="s">
        <v>13674</v>
      </c>
      <c r="G7705" s="94" t="s">
        <v>8146</v>
      </c>
      <c r="H7705" s="32" t="s">
        <v>14246</v>
      </c>
    </row>
    <row r="7706" spans="1:8">
      <c r="A7706" s="68" t="s">
        <v>16876</v>
      </c>
      <c r="B7706" s="94" t="s">
        <v>24187</v>
      </c>
      <c r="C7706" s="94" t="s">
        <v>17360</v>
      </c>
      <c r="D7706" s="32" t="s">
        <v>10260</v>
      </c>
      <c r="E7706" s="107">
        <v>4</v>
      </c>
      <c r="F7706" s="81" t="s">
        <v>13674</v>
      </c>
      <c r="G7706" s="94" t="s">
        <v>8146</v>
      </c>
      <c r="H7706" s="32" t="s">
        <v>14247</v>
      </c>
    </row>
    <row r="7707" spans="1:8">
      <c r="A7707" s="68" t="s">
        <v>16876</v>
      </c>
      <c r="B7707" s="94" t="s">
        <v>24187</v>
      </c>
      <c r="C7707" s="94" t="s">
        <v>17360</v>
      </c>
      <c r="D7707" s="32" t="s">
        <v>10261</v>
      </c>
      <c r="E7707" s="107">
        <v>4</v>
      </c>
      <c r="F7707" s="81" t="s">
        <v>13674</v>
      </c>
      <c r="G7707" s="94" t="s">
        <v>8146</v>
      </c>
      <c r="H7707" s="32" t="s">
        <v>14248</v>
      </c>
    </row>
    <row r="7708" spans="1:8">
      <c r="A7708" s="68" t="s">
        <v>16876</v>
      </c>
      <c r="B7708" s="94" t="s">
        <v>24187</v>
      </c>
      <c r="C7708" s="94" t="s">
        <v>17360</v>
      </c>
      <c r="D7708" s="32" t="s">
        <v>10262</v>
      </c>
      <c r="E7708" s="107">
        <v>5</v>
      </c>
      <c r="F7708" s="81" t="s">
        <v>13674</v>
      </c>
      <c r="G7708" s="94" t="s">
        <v>8146</v>
      </c>
      <c r="H7708" s="32" t="s">
        <v>14249</v>
      </c>
    </row>
    <row r="7709" spans="1:8">
      <c r="A7709" s="68" t="s">
        <v>16876</v>
      </c>
      <c r="B7709" s="94" t="s">
        <v>24187</v>
      </c>
      <c r="C7709" s="94" t="s">
        <v>17360</v>
      </c>
      <c r="D7709" s="32" t="s">
        <v>20283</v>
      </c>
      <c r="E7709" s="107">
        <v>3</v>
      </c>
      <c r="F7709" s="81" t="s">
        <v>13674</v>
      </c>
      <c r="G7709" s="94" t="s">
        <v>8146</v>
      </c>
      <c r="H7709" s="32" t="s">
        <v>14250</v>
      </c>
    </row>
    <row r="7710" spans="1:8">
      <c r="A7710" s="68" t="s">
        <v>16876</v>
      </c>
      <c r="B7710" s="94" t="s">
        <v>24187</v>
      </c>
      <c r="C7710" s="94" t="s">
        <v>17360</v>
      </c>
      <c r="D7710" s="32" t="s">
        <v>10263</v>
      </c>
      <c r="E7710" s="107">
        <v>4</v>
      </c>
      <c r="F7710" s="81" t="s">
        <v>13674</v>
      </c>
      <c r="G7710" s="94" t="s">
        <v>8146</v>
      </c>
      <c r="H7710" s="32" t="s">
        <v>14251</v>
      </c>
    </row>
    <row r="7711" spans="1:8">
      <c r="A7711" s="68" t="s">
        <v>16876</v>
      </c>
      <c r="B7711" s="94" t="s">
        <v>24187</v>
      </c>
      <c r="C7711" s="94" t="s">
        <v>17360</v>
      </c>
      <c r="D7711" s="32" t="s">
        <v>10264</v>
      </c>
      <c r="E7711" s="107">
        <v>4</v>
      </c>
      <c r="F7711" s="81" t="s">
        <v>13674</v>
      </c>
      <c r="G7711" s="94" t="s">
        <v>8146</v>
      </c>
      <c r="H7711" s="32" t="s">
        <v>14252</v>
      </c>
    </row>
    <row r="7712" spans="1:8">
      <c r="A7712" s="68" t="s">
        <v>16876</v>
      </c>
      <c r="B7712" s="94" t="s">
        <v>24187</v>
      </c>
      <c r="C7712" s="94" t="s">
        <v>17360</v>
      </c>
      <c r="D7712" s="32" t="s">
        <v>10265</v>
      </c>
      <c r="E7712" s="107">
        <v>4</v>
      </c>
      <c r="F7712" s="81" t="s">
        <v>13674</v>
      </c>
      <c r="G7712" s="94" t="s">
        <v>8146</v>
      </c>
      <c r="H7712" s="32" t="s">
        <v>14253</v>
      </c>
    </row>
    <row r="7713" spans="1:8">
      <c r="A7713" s="68" t="s">
        <v>16876</v>
      </c>
      <c r="B7713" s="94" t="s">
        <v>24187</v>
      </c>
      <c r="C7713" s="94" t="s">
        <v>17360</v>
      </c>
      <c r="D7713" s="32" t="s">
        <v>10266</v>
      </c>
      <c r="E7713" s="107">
        <v>4</v>
      </c>
      <c r="F7713" s="81" t="s">
        <v>13674</v>
      </c>
      <c r="G7713" s="94" t="s">
        <v>8146</v>
      </c>
      <c r="H7713" s="32" t="s">
        <v>14254</v>
      </c>
    </row>
    <row r="7714" spans="1:8">
      <c r="A7714" s="68" t="s">
        <v>16876</v>
      </c>
      <c r="B7714" s="94" t="s">
        <v>24187</v>
      </c>
      <c r="C7714" s="94" t="s">
        <v>17360</v>
      </c>
      <c r="D7714" s="32" t="s">
        <v>10267</v>
      </c>
      <c r="E7714" s="107">
        <v>5</v>
      </c>
      <c r="F7714" s="81" t="s">
        <v>13674</v>
      </c>
      <c r="G7714" s="94" t="s">
        <v>8146</v>
      </c>
      <c r="H7714" s="32" t="s">
        <v>14255</v>
      </c>
    </row>
    <row r="7715" spans="1:8">
      <c r="A7715" s="68" t="s">
        <v>16876</v>
      </c>
      <c r="B7715" s="94" t="s">
        <v>24187</v>
      </c>
      <c r="C7715" s="94" t="s">
        <v>17360</v>
      </c>
      <c r="D7715" s="32" t="s">
        <v>10268</v>
      </c>
      <c r="E7715" s="107">
        <v>4</v>
      </c>
      <c r="F7715" s="81" t="s">
        <v>13674</v>
      </c>
      <c r="G7715" s="94" t="s">
        <v>8146</v>
      </c>
      <c r="H7715" s="32" t="s">
        <v>14256</v>
      </c>
    </row>
    <row r="7716" spans="1:8">
      <c r="A7716" s="68" t="s">
        <v>16876</v>
      </c>
      <c r="B7716" s="94" t="s">
        <v>24187</v>
      </c>
      <c r="C7716" s="94" t="s">
        <v>17360</v>
      </c>
      <c r="D7716" s="32" t="s">
        <v>10269</v>
      </c>
      <c r="E7716" s="107">
        <v>4</v>
      </c>
      <c r="F7716" s="81" t="s">
        <v>13674</v>
      </c>
      <c r="G7716" s="94" t="s">
        <v>8146</v>
      </c>
      <c r="H7716" s="32" t="s">
        <v>14257</v>
      </c>
    </row>
    <row r="7717" spans="1:8">
      <c r="A7717" s="68" t="s">
        <v>16876</v>
      </c>
      <c r="B7717" s="94" t="s">
        <v>24187</v>
      </c>
      <c r="C7717" s="94" t="s">
        <v>17360</v>
      </c>
      <c r="D7717" s="32" t="s">
        <v>10270</v>
      </c>
      <c r="E7717" s="107">
        <v>3</v>
      </c>
      <c r="F7717" s="81" t="s">
        <v>13674</v>
      </c>
      <c r="G7717" s="94" t="s">
        <v>8146</v>
      </c>
      <c r="H7717" s="32" t="s">
        <v>14258</v>
      </c>
    </row>
    <row r="7718" spans="1:8">
      <c r="A7718" s="68" t="s">
        <v>16876</v>
      </c>
      <c r="B7718" s="94" t="s">
        <v>24187</v>
      </c>
      <c r="C7718" s="94" t="s">
        <v>17360</v>
      </c>
      <c r="D7718" s="32" t="s">
        <v>10271</v>
      </c>
      <c r="E7718" s="107">
        <v>6</v>
      </c>
      <c r="F7718" s="81" t="s">
        <v>13674</v>
      </c>
      <c r="G7718" s="94" t="s">
        <v>8146</v>
      </c>
      <c r="H7718" s="32" t="s">
        <v>25947</v>
      </c>
    </row>
    <row r="7719" spans="1:8">
      <c r="A7719" s="68" t="s">
        <v>16876</v>
      </c>
      <c r="B7719" s="94" t="s">
        <v>24187</v>
      </c>
      <c r="C7719" s="94" t="s">
        <v>17360</v>
      </c>
      <c r="D7719" s="32" t="s">
        <v>20284</v>
      </c>
      <c r="E7719" s="107">
        <v>4</v>
      </c>
      <c r="F7719" s="81" t="s">
        <v>13674</v>
      </c>
      <c r="G7719" s="94" t="s">
        <v>8146</v>
      </c>
      <c r="H7719" s="32" t="s">
        <v>14259</v>
      </c>
    </row>
    <row r="7720" spans="1:8">
      <c r="A7720" s="68" t="s">
        <v>16876</v>
      </c>
      <c r="B7720" s="94" t="s">
        <v>24187</v>
      </c>
      <c r="C7720" s="94" t="s">
        <v>17360</v>
      </c>
      <c r="D7720" s="32" t="s">
        <v>10272</v>
      </c>
      <c r="E7720" s="107">
        <v>4</v>
      </c>
      <c r="F7720" s="81" t="s">
        <v>13674</v>
      </c>
      <c r="G7720" s="94" t="s">
        <v>8146</v>
      </c>
      <c r="H7720" s="32" t="s">
        <v>14260</v>
      </c>
    </row>
    <row r="7721" spans="1:8">
      <c r="A7721" s="68" t="s">
        <v>16876</v>
      </c>
      <c r="B7721" s="94" t="s">
        <v>24187</v>
      </c>
      <c r="C7721" s="94" t="s">
        <v>17360</v>
      </c>
      <c r="D7721" s="32" t="s">
        <v>10273</v>
      </c>
      <c r="E7721" s="107">
        <v>6</v>
      </c>
      <c r="F7721" s="81" t="s">
        <v>13674</v>
      </c>
      <c r="G7721" s="94" t="s">
        <v>8146</v>
      </c>
      <c r="H7721" s="32" t="s">
        <v>14261</v>
      </c>
    </row>
    <row r="7722" spans="1:8">
      <c r="A7722" s="68" t="s">
        <v>16876</v>
      </c>
      <c r="B7722" s="94" t="s">
        <v>24187</v>
      </c>
      <c r="C7722" s="94" t="s">
        <v>17360</v>
      </c>
      <c r="D7722" s="32" t="s">
        <v>10274</v>
      </c>
      <c r="E7722" s="107">
        <v>4</v>
      </c>
      <c r="F7722" s="81" t="s">
        <v>13674</v>
      </c>
      <c r="G7722" s="94" t="s">
        <v>8146</v>
      </c>
      <c r="H7722" s="32" t="s">
        <v>14262</v>
      </c>
    </row>
    <row r="7723" spans="1:8">
      <c r="A7723" s="68" t="s">
        <v>16876</v>
      </c>
      <c r="B7723" s="94" t="s">
        <v>24187</v>
      </c>
      <c r="C7723" s="94" t="s">
        <v>17360</v>
      </c>
      <c r="D7723" s="32" t="s">
        <v>10275</v>
      </c>
      <c r="E7723" s="107">
        <v>5</v>
      </c>
      <c r="F7723" s="81" t="s">
        <v>13674</v>
      </c>
      <c r="G7723" s="94" t="s">
        <v>8146</v>
      </c>
      <c r="H7723" s="32" t="s">
        <v>14263</v>
      </c>
    </row>
    <row r="7724" spans="1:8">
      <c r="A7724" s="68" t="s">
        <v>16876</v>
      </c>
      <c r="B7724" s="94" t="s">
        <v>24187</v>
      </c>
      <c r="C7724" s="94" t="s">
        <v>17360</v>
      </c>
      <c r="D7724" s="32" t="s">
        <v>10276</v>
      </c>
      <c r="E7724" s="107">
        <v>4</v>
      </c>
      <c r="F7724" s="81" t="s">
        <v>13674</v>
      </c>
      <c r="G7724" s="94" t="s">
        <v>8146</v>
      </c>
      <c r="H7724" s="32" t="s">
        <v>14264</v>
      </c>
    </row>
    <row r="7725" spans="1:8">
      <c r="A7725" s="68" t="s">
        <v>16876</v>
      </c>
      <c r="B7725" s="94" t="s">
        <v>24187</v>
      </c>
      <c r="C7725" s="94" t="s">
        <v>17360</v>
      </c>
      <c r="D7725" s="32" t="s">
        <v>10277</v>
      </c>
      <c r="E7725" s="107">
        <v>4</v>
      </c>
      <c r="F7725" s="81" t="s">
        <v>13674</v>
      </c>
      <c r="G7725" s="94" t="s">
        <v>8146</v>
      </c>
      <c r="H7725" s="32" t="s">
        <v>14265</v>
      </c>
    </row>
    <row r="7726" spans="1:8">
      <c r="A7726" s="68" t="s">
        <v>16876</v>
      </c>
      <c r="B7726" s="94" t="s">
        <v>24187</v>
      </c>
      <c r="C7726" s="94" t="s">
        <v>17360</v>
      </c>
      <c r="D7726" s="32" t="s">
        <v>10278</v>
      </c>
      <c r="E7726" s="107">
        <v>4</v>
      </c>
      <c r="F7726" s="81" t="s">
        <v>13674</v>
      </c>
      <c r="G7726" s="94" t="s">
        <v>8146</v>
      </c>
      <c r="H7726" s="32" t="s">
        <v>14266</v>
      </c>
    </row>
    <row r="7727" spans="1:8">
      <c r="A7727" s="68" t="s">
        <v>16876</v>
      </c>
      <c r="B7727" s="94" t="s">
        <v>24187</v>
      </c>
      <c r="C7727" s="94" t="s">
        <v>17360</v>
      </c>
      <c r="D7727" s="32" t="s">
        <v>10279</v>
      </c>
      <c r="E7727" s="107">
        <v>5</v>
      </c>
      <c r="F7727" s="81" t="s">
        <v>13674</v>
      </c>
      <c r="G7727" s="94" t="s">
        <v>8146</v>
      </c>
      <c r="H7727" s="32" t="s">
        <v>14267</v>
      </c>
    </row>
    <row r="7728" spans="1:8">
      <c r="A7728" s="68" t="s">
        <v>16876</v>
      </c>
      <c r="B7728" s="94" t="s">
        <v>24187</v>
      </c>
      <c r="C7728" s="94" t="s">
        <v>17360</v>
      </c>
      <c r="D7728" s="32" t="s">
        <v>10280</v>
      </c>
      <c r="E7728" s="107">
        <v>3</v>
      </c>
      <c r="F7728" s="81" t="s">
        <v>13674</v>
      </c>
      <c r="G7728" s="94" t="s">
        <v>8146</v>
      </c>
      <c r="H7728" s="32" t="s">
        <v>14268</v>
      </c>
    </row>
    <row r="7729" spans="1:8">
      <c r="A7729" s="68" t="s">
        <v>16876</v>
      </c>
      <c r="B7729" s="94" t="s">
        <v>24187</v>
      </c>
      <c r="C7729" s="94" t="s">
        <v>17360</v>
      </c>
      <c r="D7729" s="32" t="s">
        <v>10281</v>
      </c>
      <c r="E7729" s="107">
        <v>5</v>
      </c>
      <c r="F7729" s="81" t="s">
        <v>13674</v>
      </c>
      <c r="G7729" s="94" t="s">
        <v>8146</v>
      </c>
      <c r="H7729" s="32" t="s">
        <v>14269</v>
      </c>
    </row>
    <row r="7730" spans="1:8">
      <c r="A7730" s="68" t="s">
        <v>16876</v>
      </c>
      <c r="B7730" s="94" t="s">
        <v>24187</v>
      </c>
      <c r="C7730" s="94" t="s">
        <v>17360</v>
      </c>
      <c r="D7730" s="32" t="s">
        <v>10282</v>
      </c>
      <c r="E7730" s="107">
        <v>3</v>
      </c>
      <c r="F7730" s="81" t="s">
        <v>13674</v>
      </c>
      <c r="G7730" s="94" t="s">
        <v>8146</v>
      </c>
      <c r="H7730" s="32" t="s">
        <v>14270</v>
      </c>
    </row>
    <row r="7731" spans="1:8">
      <c r="A7731" s="68" t="s">
        <v>16876</v>
      </c>
      <c r="B7731" s="94" t="s">
        <v>24187</v>
      </c>
      <c r="C7731" s="94" t="s">
        <v>17360</v>
      </c>
      <c r="D7731" s="32" t="s">
        <v>10283</v>
      </c>
      <c r="E7731" s="107">
        <v>4</v>
      </c>
      <c r="F7731" s="81" t="s">
        <v>13674</v>
      </c>
      <c r="G7731" s="94" t="s">
        <v>8146</v>
      </c>
      <c r="H7731" s="32" t="s">
        <v>14271</v>
      </c>
    </row>
    <row r="7732" spans="1:8">
      <c r="A7732" s="68" t="s">
        <v>16876</v>
      </c>
      <c r="B7732" s="94" t="s">
        <v>24187</v>
      </c>
      <c r="C7732" s="94" t="s">
        <v>17360</v>
      </c>
      <c r="D7732" s="32" t="s">
        <v>10284</v>
      </c>
      <c r="E7732" s="107">
        <v>4</v>
      </c>
      <c r="F7732" s="81" t="s">
        <v>13674</v>
      </c>
      <c r="G7732" s="94" t="s">
        <v>8146</v>
      </c>
      <c r="H7732" s="32" t="s">
        <v>14272</v>
      </c>
    </row>
    <row r="7733" spans="1:8">
      <c r="A7733" s="68" t="s">
        <v>16876</v>
      </c>
      <c r="B7733" s="94" t="s">
        <v>24187</v>
      </c>
      <c r="C7733" s="94" t="s">
        <v>17360</v>
      </c>
      <c r="D7733" s="32" t="s">
        <v>10285</v>
      </c>
      <c r="E7733" s="107">
        <v>4</v>
      </c>
      <c r="F7733" s="81" t="s">
        <v>13674</v>
      </c>
      <c r="G7733" s="94" t="s">
        <v>8146</v>
      </c>
      <c r="H7733" s="32" t="s">
        <v>14273</v>
      </c>
    </row>
    <row r="7734" spans="1:8">
      <c r="A7734" s="68" t="s">
        <v>16876</v>
      </c>
      <c r="B7734" s="94" t="s">
        <v>24187</v>
      </c>
      <c r="C7734" s="94" t="s">
        <v>17360</v>
      </c>
      <c r="D7734" s="32" t="s">
        <v>10286</v>
      </c>
      <c r="E7734" s="107">
        <v>4</v>
      </c>
      <c r="F7734" s="81" t="s">
        <v>13674</v>
      </c>
      <c r="G7734" s="94" t="s">
        <v>8146</v>
      </c>
      <c r="H7734" s="32" t="s">
        <v>14274</v>
      </c>
    </row>
    <row r="7735" spans="1:8">
      <c r="A7735" s="68" t="s">
        <v>16876</v>
      </c>
      <c r="B7735" s="94" t="s">
        <v>24187</v>
      </c>
      <c r="C7735" s="94" t="s">
        <v>17360</v>
      </c>
      <c r="D7735" s="32" t="s">
        <v>10287</v>
      </c>
      <c r="E7735" s="107">
        <v>4</v>
      </c>
      <c r="F7735" s="81" t="s">
        <v>13674</v>
      </c>
      <c r="G7735" s="94" t="s">
        <v>8146</v>
      </c>
      <c r="H7735" s="32" t="s">
        <v>14275</v>
      </c>
    </row>
    <row r="7736" spans="1:8">
      <c r="A7736" s="68" t="s">
        <v>16881</v>
      </c>
      <c r="B7736" s="94" t="s">
        <v>24178</v>
      </c>
      <c r="C7736" s="94" t="s">
        <v>17361</v>
      </c>
      <c r="D7736" s="32" t="s">
        <v>20285</v>
      </c>
      <c r="E7736" s="107">
        <v>7</v>
      </c>
      <c r="F7736" s="81" t="s">
        <v>13674</v>
      </c>
      <c r="G7736" s="94" t="s">
        <v>8146</v>
      </c>
      <c r="H7736" s="32" t="s">
        <v>14276</v>
      </c>
    </row>
    <row r="7737" spans="1:8">
      <c r="A7737" s="68" t="s">
        <v>16881</v>
      </c>
      <c r="B7737" s="94" t="s">
        <v>24178</v>
      </c>
      <c r="C7737" s="94" t="s">
        <v>17361</v>
      </c>
      <c r="D7737" s="32" t="s">
        <v>20286</v>
      </c>
      <c r="E7737" s="107">
        <v>8</v>
      </c>
      <c r="F7737" s="81" t="s">
        <v>13674</v>
      </c>
      <c r="G7737" s="94" t="s">
        <v>8146</v>
      </c>
      <c r="H7737" s="32" t="s">
        <v>14277</v>
      </c>
    </row>
    <row r="7738" spans="1:8">
      <c r="A7738" s="68" t="s">
        <v>16881</v>
      </c>
      <c r="B7738" s="94" t="s">
        <v>24178</v>
      </c>
      <c r="C7738" s="94" t="s">
        <v>17361</v>
      </c>
      <c r="D7738" s="32" t="s">
        <v>20287</v>
      </c>
      <c r="E7738" s="107">
        <v>7</v>
      </c>
      <c r="F7738" s="81" t="s">
        <v>13674</v>
      </c>
      <c r="G7738" s="94" t="s">
        <v>8146</v>
      </c>
      <c r="H7738" s="32" t="s">
        <v>14278</v>
      </c>
    </row>
    <row r="7739" spans="1:8">
      <c r="A7739" s="68" t="s">
        <v>16881</v>
      </c>
      <c r="B7739" s="94" t="s">
        <v>24178</v>
      </c>
      <c r="C7739" s="94" t="s">
        <v>17361</v>
      </c>
      <c r="D7739" s="32" t="s">
        <v>20288</v>
      </c>
      <c r="E7739" s="107">
        <v>10</v>
      </c>
      <c r="F7739" s="81" t="s">
        <v>13674</v>
      </c>
      <c r="G7739" s="94" t="s">
        <v>8146</v>
      </c>
      <c r="H7739" s="32" t="s">
        <v>14279</v>
      </c>
    </row>
    <row r="7740" spans="1:8">
      <c r="A7740" s="68" t="s">
        <v>16881</v>
      </c>
      <c r="B7740" s="94" t="s">
        <v>24178</v>
      </c>
      <c r="C7740" s="94" t="s">
        <v>17361</v>
      </c>
      <c r="D7740" s="32" t="s">
        <v>20289</v>
      </c>
      <c r="E7740" s="107">
        <v>7</v>
      </c>
      <c r="F7740" s="81" t="s">
        <v>13674</v>
      </c>
      <c r="G7740" s="94" t="s">
        <v>8146</v>
      </c>
      <c r="H7740" s="32" t="s">
        <v>14280</v>
      </c>
    </row>
    <row r="7741" spans="1:8">
      <c r="A7741" s="68" t="s">
        <v>16881</v>
      </c>
      <c r="B7741" s="94" t="s">
        <v>24178</v>
      </c>
      <c r="C7741" s="94" t="s">
        <v>17361</v>
      </c>
      <c r="D7741" s="32" t="s">
        <v>20290</v>
      </c>
      <c r="E7741" s="107">
        <v>8</v>
      </c>
      <c r="F7741" s="81" t="s">
        <v>13674</v>
      </c>
      <c r="G7741" s="94" t="s">
        <v>8146</v>
      </c>
      <c r="H7741" s="32" t="s">
        <v>14281</v>
      </c>
    </row>
    <row r="7742" spans="1:8">
      <c r="A7742" s="68" t="s">
        <v>16881</v>
      </c>
      <c r="B7742" s="94" t="s">
        <v>24178</v>
      </c>
      <c r="C7742" s="94" t="s">
        <v>17361</v>
      </c>
      <c r="D7742" s="32" t="s">
        <v>20291</v>
      </c>
      <c r="E7742" s="107">
        <v>7</v>
      </c>
      <c r="F7742" s="81" t="s">
        <v>13674</v>
      </c>
      <c r="G7742" s="94" t="s">
        <v>8146</v>
      </c>
      <c r="H7742" s="32" t="s">
        <v>14282</v>
      </c>
    </row>
    <row r="7743" spans="1:8">
      <c r="A7743" s="68" t="s">
        <v>16881</v>
      </c>
      <c r="B7743" s="94" t="s">
        <v>24178</v>
      </c>
      <c r="C7743" s="94" t="s">
        <v>17361</v>
      </c>
      <c r="D7743" s="32" t="s">
        <v>20292</v>
      </c>
      <c r="E7743" s="107">
        <v>9</v>
      </c>
      <c r="F7743" s="81" t="s">
        <v>13674</v>
      </c>
      <c r="G7743" s="94" t="s">
        <v>8146</v>
      </c>
      <c r="H7743" s="32" t="s">
        <v>14283</v>
      </c>
    </row>
    <row r="7744" spans="1:8">
      <c r="A7744" s="68" t="s">
        <v>16881</v>
      </c>
      <c r="B7744" s="94" t="s">
        <v>24178</v>
      </c>
      <c r="C7744" s="94" t="s">
        <v>17361</v>
      </c>
      <c r="D7744" s="32" t="s">
        <v>10288</v>
      </c>
      <c r="E7744" s="107">
        <v>9</v>
      </c>
      <c r="F7744" s="81" t="s">
        <v>13674</v>
      </c>
      <c r="G7744" s="94" t="s">
        <v>8146</v>
      </c>
      <c r="H7744" s="32" t="s">
        <v>14284</v>
      </c>
    </row>
    <row r="7745" spans="1:8">
      <c r="A7745" s="68" t="s">
        <v>16881</v>
      </c>
      <c r="B7745" s="94" t="s">
        <v>24178</v>
      </c>
      <c r="C7745" s="94" t="s">
        <v>17361</v>
      </c>
      <c r="D7745" s="32" t="s">
        <v>10289</v>
      </c>
      <c r="E7745" s="107">
        <v>8</v>
      </c>
      <c r="F7745" s="81" t="s">
        <v>13674</v>
      </c>
      <c r="G7745" s="94" t="s">
        <v>8146</v>
      </c>
      <c r="H7745" s="32" t="s">
        <v>14285</v>
      </c>
    </row>
    <row r="7746" spans="1:8">
      <c r="A7746" s="68" t="s">
        <v>16876</v>
      </c>
      <c r="B7746" s="94" t="s">
        <v>24187</v>
      </c>
      <c r="C7746" s="94" t="s">
        <v>17362</v>
      </c>
      <c r="D7746" s="32" t="s">
        <v>10290</v>
      </c>
      <c r="E7746" s="107">
        <v>10</v>
      </c>
      <c r="F7746" s="81" t="s">
        <v>13674</v>
      </c>
      <c r="G7746" s="94" t="s">
        <v>8146</v>
      </c>
      <c r="H7746" s="32" t="s">
        <v>14286</v>
      </c>
    </row>
    <row r="7747" spans="1:8">
      <c r="A7747" s="68" t="s">
        <v>16876</v>
      </c>
      <c r="B7747" s="94" t="s">
        <v>24187</v>
      </c>
      <c r="C7747" s="94" t="s">
        <v>17362</v>
      </c>
      <c r="D7747" s="32" t="s">
        <v>20293</v>
      </c>
      <c r="E7747" s="107">
        <v>9</v>
      </c>
      <c r="F7747" s="81" t="s">
        <v>13674</v>
      </c>
      <c r="G7747" s="94" t="s">
        <v>8146</v>
      </c>
      <c r="H7747" s="32" t="s">
        <v>14287</v>
      </c>
    </row>
    <row r="7748" spans="1:8">
      <c r="A7748" s="68" t="s">
        <v>16876</v>
      </c>
      <c r="B7748" s="94" t="s">
        <v>24187</v>
      </c>
      <c r="C7748" s="94" t="s">
        <v>17362</v>
      </c>
      <c r="D7748" s="32" t="s">
        <v>20294</v>
      </c>
      <c r="E7748" s="107">
        <v>9</v>
      </c>
      <c r="F7748" s="81" t="s">
        <v>13674</v>
      </c>
      <c r="G7748" s="94" t="s">
        <v>8146</v>
      </c>
      <c r="H7748" s="32" t="s">
        <v>14288</v>
      </c>
    </row>
    <row r="7749" spans="1:8">
      <c r="A7749" s="68" t="s">
        <v>16876</v>
      </c>
      <c r="B7749" s="94" t="s">
        <v>24187</v>
      </c>
      <c r="C7749" s="94" t="s">
        <v>17362</v>
      </c>
      <c r="D7749" s="32" t="s">
        <v>20295</v>
      </c>
      <c r="E7749" s="107">
        <v>12</v>
      </c>
      <c r="F7749" s="81" t="s">
        <v>13674</v>
      </c>
      <c r="G7749" s="94" t="s">
        <v>8146</v>
      </c>
      <c r="H7749" s="32" t="s">
        <v>14289</v>
      </c>
    </row>
    <row r="7750" spans="1:8">
      <c r="A7750" s="68" t="s">
        <v>16876</v>
      </c>
      <c r="B7750" s="94" t="s">
        <v>24187</v>
      </c>
      <c r="C7750" s="94" t="s">
        <v>17362</v>
      </c>
      <c r="D7750" s="32" t="s">
        <v>10291</v>
      </c>
      <c r="E7750" s="107">
        <v>8</v>
      </c>
      <c r="F7750" s="81" t="s">
        <v>13674</v>
      </c>
      <c r="G7750" s="94" t="s">
        <v>8146</v>
      </c>
      <c r="H7750" s="32" t="s">
        <v>14290</v>
      </c>
    </row>
    <row r="7751" spans="1:8">
      <c r="A7751" s="68" t="s">
        <v>16876</v>
      </c>
      <c r="B7751" s="94" t="s">
        <v>24187</v>
      </c>
      <c r="C7751" s="94" t="s">
        <v>17362</v>
      </c>
      <c r="D7751" s="32" t="s">
        <v>20296</v>
      </c>
      <c r="E7751" s="107">
        <v>12</v>
      </c>
      <c r="F7751" s="81" t="s">
        <v>13674</v>
      </c>
      <c r="G7751" s="94" t="s">
        <v>8146</v>
      </c>
      <c r="H7751" s="32" t="s">
        <v>14291</v>
      </c>
    </row>
    <row r="7752" spans="1:8">
      <c r="A7752" s="68" t="s">
        <v>16876</v>
      </c>
      <c r="B7752" s="94" t="s">
        <v>24187</v>
      </c>
      <c r="C7752" s="94" t="s">
        <v>17362</v>
      </c>
      <c r="D7752" s="32" t="s">
        <v>20297</v>
      </c>
      <c r="E7752" s="107">
        <v>12</v>
      </c>
      <c r="F7752" s="81" t="s">
        <v>13674</v>
      </c>
      <c r="G7752" s="94" t="s">
        <v>8146</v>
      </c>
      <c r="H7752" s="32" t="s">
        <v>14292</v>
      </c>
    </row>
    <row r="7753" spans="1:8">
      <c r="A7753" s="68" t="s">
        <v>16876</v>
      </c>
      <c r="B7753" s="94" t="s">
        <v>24187</v>
      </c>
      <c r="C7753" s="94" t="s">
        <v>17362</v>
      </c>
      <c r="D7753" s="32" t="s">
        <v>20298</v>
      </c>
      <c r="E7753" s="107">
        <v>11</v>
      </c>
      <c r="F7753" s="81" t="s">
        <v>13674</v>
      </c>
      <c r="G7753" s="94" t="s">
        <v>8146</v>
      </c>
      <c r="H7753" s="32" t="s">
        <v>14293</v>
      </c>
    </row>
    <row r="7754" spans="1:8">
      <c r="A7754" s="68" t="s">
        <v>16876</v>
      </c>
      <c r="B7754" s="94" t="s">
        <v>24187</v>
      </c>
      <c r="C7754" s="94" t="s">
        <v>17362</v>
      </c>
      <c r="D7754" s="32" t="s">
        <v>20299</v>
      </c>
      <c r="E7754" s="107">
        <v>12</v>
      </c>
      <c r="F7754" s="81" t="s">
        <v>13674</v>
      </c>
      <c r="G7754" s="94" t="s">
        <v>8146</v>
      </c>
      <c r="H7754" s="32" t="s">
        <v>14294</v>
      </c>
    </row>
    <row r="7755" spans="1:8">
      <c r="A7755" s="68" t="s">
        <v>16876</v>
      </c>
      <c r="B7755" s="94" t="s">
        <v>24187</v>
      </c>
      <c r="C7755" s="94" t="s">
        <v>17362</v>
      </c>
      <c r="D7755" s="32" t="s">
        <v>20300</v>
      </c>
      <c r="E7755" s="107">
        <v>9</v>
      </c>
      <c r="F7755" s="81" t="s">
        <v>13674</v>
      </c>
      <c r="G7755" s="94" t="s">
        <v>8146</v>
      </c>
      <c r="H7755" s="32" t="s">
        <v>14295</v>
      </c>
    </row>
    <row r="7756" spans="1:8">
      <c r="A7756" s="68" t="s">
        <v>16877</v>
      </c>
      <c r="B7756" s="94" t="s">
        <v>24192</v>
      </c>
      <c r="C7756" s="94" t="s">
        <v>17363</v>
      </c>
      <c r="D7756" s="32" t="s">
        <v>20301</v>
      </c>
      <c r="E7756" s="107">
        <v>16</v>
      </c>
      <c r="F7756" s="81" t="s">
        <v>13674</v>
      </c>
      <c r="G7756" s="94" t="s">
        <v>8146</v>
      </c>
      <c r="H7756" s="32" t="s">
        <v>14296</v>
      </c>
    </row>
    <row r="7757" spans="1:8">
      <c r="A7757" s="68" t="s">
        <v>16877</v>
      </c>
      <c r="B7757" s="94" t="s">
        <v>24192</v>
      </c>
      <c r="C7757" s="94" t="s">
        <v>17363</v>
      </c>
      <c r="D7757" s="32" t="s">
        <v>20302</v>
      </c>
      <c r="E7757" s="107">
        <v>17</v>
      </c>
      <c r="F7757" s="81" t="s">
        <v>13674</v>
      </c>
      <c r="G7757" s="94" t="s">
        <v>8146</v>
      </c>
      <c r="H7757" s="32" t="s">
        <v>14297</v>
      </c>
    </row>
    <row r="7758" spans="1:8">
      <c r="A7758" s="68" t="s">
        <v>16877</v>
      </c>
      <c r="B7758" s="94" t="s">
        <v>24192</v>
      </c>
      <c r="C7758" s="94" t="s">
        <v>17363</v>
      </c>
      <c r="D7758" s="32" t="s">
        <v>20303</v>
      </c>
      <c r="E7758" s="107">
        <v>18</v>
      </c>
      <c r="F7758" s="81" t="s">
        <v>13674</v>
      </c>
      <c r="G7758" s="94" t="s">
        <v>8146</v>
      </c>
      <c r="H7758" s="32" t="s">
        <v>14298</v>
      </c>
    </row>
    <row r="7759" spans="1:8">
      <c r="A7759" s="68" t="s">
        <v>16877</v>
      </c>
      <c r="B7759" s="94" t="s">
        <v>24192</v>
      </c>
      <c r="C7759" s="94" t="s">
        <v>17363</v>
      </c>
      <c r="D7759" s="32" t="s">
        <v>20304</v>
      </c>
      <c r="E7759" s="107">
        <v>16</v>
      </c>
      <c r="F7759" s="81" t="s">
        <v>13674</v>
      </c>
      <c r="G7759" s="94" t="s">
        <v>8146</v>
      </c>
      <c r="H7759" s="32" t="s">
        <v>14299</v>
      </c>
    </row>
    <row r="7760" spans="1:8">
      <c r="A7760" s="68" t="s">
        <v>16877</v>
      </c>
      <c r="B7760" s="94" t="s">
        <v>24192</v>
      </c>
      <c r="C7760" s="94" t="s">
        <v>17363</v>
      </c>
      <c r="D7760" s="32" t="s">
        <v>20305</v>
      </c>
      <c r="E7760" s="107">
        <v>12</v>
      </c>
      <c r="F7760" s="81" t="s">
        <v>13674</v>
      </c>
      <c r="G7760" s="94" t="s">
        <v>8146</v>
      </c>
      <c r="H7760" s="32" t="s">
        <v>14300</v>
      </c>
    </row>
    <row r="7761" spans="1:8">
      <c r="A7761" s="68" t="s">
        <v>16877</v>
      </c>
      <c r="B7761" s="94" t="s">
        <v>24192</v>
      </c>
      <c r="C7761" s="94" t="s">
        <v>17363</v>
      </c>
      <c r="D7761" s="32" t="s">
        <v>20306</v>
      </c>
      <c r="E7761" s="107">
        <v>18</v>
      </c>
      <c r="F7761" s="81" t="s">
        <v>13674</v>
      </c>
      <c r="G7761" s="94" t="s">
        <v>8146</v>
      </c>
      <c r="H7761" s="32" t="s">
        <v>14301</v>
      </c>
    </row>
    <row r="7762" spans="1:8">
      <c r="A7762" s="68" t="s">
        <v>16877</v>
      </c>
      <c r="B7762" s="94" t="s">
        <v>24192</v>
      </c>
      <c r="C7762" s="94" t="s">
        <v>17363</v>
      </c>
      <c r="D7762" s="32" t="s">
        <v>20307</v>
      </c>
      <c r="E7762" s="107">
        <v>15</v>
      </c>
      <c r="F7762" s="81" t="s">
        <v>13674</v>
      </c>
      <c r="G7762" s="94" t="s">
        <v>8146</v>
      </c>
      <c r="H7762" s="32" t="s">
        <v>25948</v>
      </c>
    </row>
    <row r="7763" spans="1:8">
      <c r="A7763" s="68" t="s">
        <v>16877</v>
      </c>
      <c r="B7763" s="94" t="s">
        <v>24192</v>
      </c>
      <c r="C7763" s="94" t="s">
        <v>17363</v>
      </c>
      <c r="D7763" s="32" t="s">
        <v>10292</v>
      </c>
      <c r="E7763" s="107">
        <v>16</v>
      </c>
      <c r="F7763" s="81" t="s">
        <v>13674</v>
      </c>
      <c r="G7763" s="94" t="s">
        <v>8146</v>
      </c>
      <c r="H7763" s="32" t="s">
        <v>25949</v>
      </c>
    </row>
    <row r="7764" spans="1:8">
      <c r="A7764" s="68" t="s">
        <v>16877</v>
      </c>
      <c r="B7764" s="94" t="s">
        <v>24192</v>
      </c>
      <c r="C7764" s="94" t="s">
        <v>17363</v>
      </c>
      <c r="D7764" s="32" t="s">
        <v>20308</v>
      </c>
      <c r="E7764" s="107">
        <v>8</v>
      </c>
      <c r="F7764" s="81" t="s">
        <v>13674</v>
      </c>
      <c r="G7764" s="94" t="s">
        <v>8146</v>
      </c>
      <c r="H7764" s="32" t="s">
        <v>14302</v>
      </c>
    </row>
    <row r="7765" spans="1:8">
      <c r="A7765" s="68" t="s">
        <v>16877</v>
      </c>
      <c r="B7765" s="94" t="s">
        <v>24192</v>
      </c>
      <c r="C7765" s="94" t="s">
        <v>17363</v>
      </c>
      <c r="D7765" s="32" t="s">
        <v>20309</v>
      </c>
      <c r="E7765" s="107">
        <v>17</v>
      </c>
      <c r="F7765" s="81" t="s">
        <v>13674</v>
      </c>
      <c r="G7765" s="94" t="s">
        <v>8146</v>
      </c>
      <c r="H7765" s="32" t="s">
        <v>14303</v>
      </c>
    </row>
    <row r="7766" spans="1:8">
      <c r="A7766" s="68" t="s">
        <v>16877</v>
      </c>
      <c r="B7766" s="94" t="s">
        <v>24192</v>
      </c>
      <c r="C7766" s="94" t="s">
        <v>17363</v>
      </c>
      <c r="D7766" s="32" t="s">
        <v>20310</v>
      </c>
      <c r="E7766" s="107">
        <v>17</v>
      </c>
      <c r="F7766" s="81" t="s">
        <v>13674</v>
      </c>
      <c r="G7766" s="94" t="s">
        <v>8146</v>
      </c>
      <c r="H7766" s="32" t="s">
        <v>14304</v>
      </c>
    </row>
    <row r="7767" spans="1:8">
      <c r="A7767" s="68" t="s">
        <v>16877</v>
      </c>
      <c r="B7767" s="94" t="s">
        <v>24192</v>
      </c>
      <c r="C7767" s="94" t="s">
        <v>17363</v>
      </c>
      <c r="D7767" s="32" t="s">
        <v>10293</v>
      </c>
      <c r="E7767" s="107">
        <v>15</v>
      </c>
      <c r="F7767" s="81" t="s">
        <v>13674</v>
      </c>
      <c r="G7767" s="94" t="s">
        <v>8146</v>
      </c>
      <c r="H7767" s="32" t="s">
        <v>14305</v>
      </c>
    </row>
    <row r="7768" spans="1:8">
      <c r="A7768" s="68" t="s">
        <v>16877</v>
      </c>
      <c r="B7768" s="94" t="s">
        <v>24192</v>
      </c>
      <c r="C7768" s="94" t="s">
        <v>17363</v>
      </c>
      <c r="D7768" s="32" t="s">
        <v>20311</v>
      </c>
      <c r="E7768" s="107">
        <v>16</v>
      </c>
      <c r="F7768" s="81" t="s">
        <v>13674</v>
      </c>
      <c r="G7768" s="94" t="s">
        <v>8146</v>
      </c>
      <c r="H7768" s="32" t="s">
        <v>14306</v>
      </c>
    </row>
    <row r="7769" spans="1:8">
      <c r="A7769" s="68" t="s">
        <v>16877</v>
      </c>
      <c r="B7769" s="94" t="s">
        <v>24192</v>
      </c>
      <c r="C7769" s="94" t="s">
        <v>17363</v>
      </c>
      <c r="D7769" s="32" t="s">
        <v>20312</v>
      </c>
      <c r="E7769" s="107">
        <v>15</v>
      </c>
      <c r="F7769" s="81" t="s">
        <v>13674</v>
      </c>
      <c r="G7769" s="94" t="s">
        <v>8146</v>
      </c>
      <c r="H7769" s="32" t="s">
        <v>14307</v>
      </c>
    </row>
    <row r="7770" spans="1:8">
      <c r="A7770" s="68" t="s">
        <v>16877</v>
      </c>
      <c r="B7770" s="94" t="s">
        <v>24192</v>
      </c>
      <c r="C7770" s="94" t="s">
        <v>17363</v>
      </c>
      <c r="D7770" s="32" t="s">
        <v>20313</v>
      </c>
      <c r="E7770" s="107">
        <v>15</v>
      </c>
      <c r="F7770" s="81" t="s">
        <v>13674</v>
      </c>
      <c r="G7770" s="94" t="s">
        <v>8146</v>
      </c>
      <c r="H7770" s="32" t="s">
        <v>14308</v>
      </c>
    </row>
    <row r="7771" spans="1:8">
      <c r="A7771" s="68" t="s">
        <v>16877</v>
      </c>
      <c r="B7771" s="94" t="s">
        <v>24192</v>
      </c>
      <c r="C7771" s="94" t="s">
        <v>17363</v>
      </c>
      <c r="D7771" s="32" t="s">
        <v>20314</v>
      </c>
      <c r="E7771" s="107">
        <v>15</v>
      </c>
      <c r="F7771" s="81" t="s">
        <v>13674</v>
      </c>
      <c r="G7771" s="94" t="s">
        <v>8146</v>
      </c>
      <c r="H7771" s="32" t="s">
        <v>25950</v>
      </c>
    </row>
    <row r="7772" spans="1:8">
      <c r="A7772" s="68" t="s">
        <v>16876</v>
      </c>
      <c r="B7772" s="94" t="s">
        <v>24189</v>
      </c>
      <c r="C7772" s="94" t="s">
        <v>17364</v>
      </c>
      <c r="D7772" s="32" t="s">
        <v>20315</v>
      </c>
      <c r="E7772" s="107">
        <v>18</v>
      </c>
      <c r="F7772" s="81" t="s">
        <v>13674</v>
      </c>
      <c r="G7772" s="94" t="s">
        <v>8146</v>
      </c>
      <c r="H7772" s="32" t="s">
        <v>14309</v>
      </c>
    </row>
    <row r="7773" spans="1:8">
      <c r="A7773" s="68" t="s">
        <v>16876</v>
      </c>
      <c r="B7773" s="94" t="s">
        <v>24189</v>
      </c>
      <c r="C7773" s="94" t="s">
        <v>17364</v>
      </c>
      <c r="D7773" s="32" t="s">
        <v>20316</v>
      </c>
      <c r="E7773" s="107">
        <v>16</v>
      </c>
      <c r="F7773" s="81" t="s">
        <v>13674</v>
      </c>
      <c r="G7773" s="94" t="s">
        <v>8146</v>
      </c>
      <c r="H7773" s="32" t="s">
        <v>14310</v>
      </c>
    </row>
    <row r="7774" spans="1:8">
      <c r="A7774" s="68" t="s">
        <v>16876</v>
      </c>
      <c r="B7774" s="94" t="s">
        <v>24189</v>
      </c>
      <c r="C7774" s="94" t="s">
        <v>17364</v>
      </c>
      <c r="D7774" s="32" t="s">
        <v>20317</v>
      </c>
      <c r="E7774" s="107">
        <v>17</v>
      </c>
      <c r="F7774" s="81" t="s">
        <v>13674</v>
      </c>
      <c r="G7774" s="94" t="s">
        <v>8146</v>
      </c>
      <c r="H7774" s="32" t="s">
        <v>14311</v>
      </c>
    </row>
    <row r="7775" spans="1:8">
      <c r="A7775" s="68" t="s">
        <v>16876</v>
      </c>
      <c r="B7775" s="94" t="s">
        <v>24189</v>
      </c>
      <c r="C7775" s="94" t="s">
        <v>17364</v>
      </c>
      <c r="D7775" s="32" t="s">
        <v>10294</v>
      </c>
      <c r="E7775" s="107">
        <v>20</v>
      </c>
      <c r="F7775" s="81" t="s">
        <v>13674</v>
      </c>
      <c r="G7775" s="94" t="s">
        <v>8146</v>
      </c>
      <c r="H7775" s="32" t="s">
        <v>14312</v>
      </c>
    </row>
    <row r="7776" spans="1:8">
      <c r="A7776" s="68" t="s">
        <v>16876</v>
      </c>
      <c r="B7776" s="94" t="s">
        <v>24189</v>
      </c>
      <c r="C7776" s="94" t="s">
        <v>17364</v>
      </c>
      <c r="D7776" s="32" t="s">
        <v>20318</v>
      </c>
      <c r="E7776" s="107">
        <v>16</v>
      </c>
      <c r="F7776" s="81" t="s">
        <v>13674</v>
      </c>
      <c r="G7776" s="94" t="s">
        <v>8146</v>
      </c>
      <c r="H7776" s="32" t="s">
        <v>14313</v>
      </c>
    </row>
    <row r="7777" spans="1:8">
      <c r="A7777" s="68" t="s">
        <v>16876</v>
      </c>
      <c r="B7777" s="94" t="s">
        <v>24189</v>
      </c>
      <c r="C7777" s="94" t="s">
        <v>17364</v>
      </c>
      <c r="D7777" s="32" t="s">
        <v>20319</v>
      </c>
      <c r="E7777" s="107">
        <v>16</v>
      </c>
      <c r="F7777" s="81" t="s">
        <v>13674</v>
      </c>
      <c r="G7777" s="94" t="s">
        <v>8146</v>
      </c>
      <c r="H7777" s="32" t="s">
        <v>14314</v>
      </c>
    </row>
    <row r="7778" spans="1:8">
      <c r="A7778" s="68" t="s">
        <v>16876</v>
      </c>
      <c r="B7778" s="94" t="s">
        <v>24189</v>
      </c>
      <c r="C7778" s="94" t="s">
        <v>17364</v>
      </c>
      <c r="D7778" s="32" t="s">
        <v>20320</v>
      </c>
      <c r="E7778" s="107">
        <v>15</v>
      </c>
      <c r="F7778" s="81" t="s">
        <v>13674</v>
      </c>
      <c r="G7778" s="94" t="s">
        <v>8146</v>
      </c>
      <c r="H7778" s="32" t="s">
        <v>14315</v>
      </c>
    </row>
    <row r="7779" spans="1:8">
      <c r="A7779" s="68" t="s">
        <v>16876</v>
      </c>
      <c r="B7779" s="94" t="s">
        <v>24189</v>
      </c>
      <c r="C7779" s="94" t="s">
        <v>17364</v>
      </c>
      <c r="D7779" s="32" t="s">
        <v>20321</v>
      </c>
      <c r="E7779" s="107">
        <v>15</v>
      </c>
      <c r="F7779" s="81" t="s">
        <v>13674</v>
      </c>
      <c r="G7779" s="94" t="s">
        <v>8146</v>
      </c>
      <c r="H7779" s="32" t="s">
        <v>14316</v>
      </c>
    </row>
    <row r="7780" spans="1:8">
      <c r="A7780" s="68" t="s">
        <v>16876</v>
      </c>
      <c r="B7780" s="94" t="s">
        <v>24189</v>
      </c>
      <c r="C7780" s="94" t="s">
        <v>17364</v>
      </c>
      <c r="D7780" s="32" t="s">
        <v>20322</v>
      </c>
      <c r="E7780" s="107">
        <v>15</v>
      </c>
      <c r="F7780" s="81" t="s">
        <v>13674</v>
      </c>
      <c r="G7780" s="94" t="s">
        <v>8146</v>
      </c>
      <c r="H7780" s="32" t="s">
        <v>14317</v>
      </c>
    </row>
    <row r="7781" spans="1:8">
      <c r="A7781" s="68" t="s">
        <v>16876</v>
      </c>
      <c r="B7781" s="94" t="s">
        <v>24189</v>
      </c>
      <c r="C7781" s="94" t="s">
        <v>17364</v>
      </c>
      <c r="D7781" s="32" t="s">
        <v>20323</v>
      </c>
      <c r="E7781" s="107">
        <v>15</v>
      </c>
      <c r="F7781" s="81" t="s">
        <v>13674</v>
      </c>
      <c r="G7781" s="94" t="s">
        <v>8146</v>
      </c>
      <c r="H7781" s="32" t="s">
        <v>25951</v>
      </c>
    </row>
    <row r="7782" spans="1:8">
      <c r="A7782" s="68" t="s">
        <v>16876</v>
      </c>
      <c r="B7782" s="94" t="s">
        <v>24189</v>
      </c>
      <c r="C7782" s="94" t="s">
        <v>17364</v>
      </c>
      <c r="D7782" s="32" t="s">
        <v>20324</v>
      </c>
      <c r="E7782" s="107">
        <v>15</v>
      </c>
      <c r="F7782" s="81" t="s">
        <v>13674</v>
      </c>
      <c r="G7782" s="94" t="s">
        <v>8146</v>
      </c>
      <c r="H7782" s="32" t="s">
        <v>14318</v>
      </c>
    </row>
    <row r="7783" spans="1:8">
      <c r="A7783" s="68" t="s">
        <v>16876</v>
      </c>
      <c r="B7783" s="94" t="s">
        <v>24189</v>
      </c>
      <c r="C7783" s="94" t="s">
        <v>17364</v>
      </c>
      <c r="D7783" s="32" t="s">
        <v>20325</v>
      </c>
      <c r="E7783" s="107">
        <v>15</v>
      </c>
      <c r="F7783" s="81" t="s">
        <v>13674</v>
      </c>
      <c r="G7783" s="94" t="s">
        <v>8146</v>
      </c>
      <c r="H7783" s="32" t="s">
        <v>14319</v>
      </c>
    </row>
    <row r="7784" spans="1:8">
      <c r="A7784" s="68" t="s">
        <v>16881</v>
      </c>
      <c r="B7784" s="94" t="s">
        <v>24197</v>
      </c>
      <c r="C7784" s="94" t="s">
        <v>16628</v>
      </c>
      <c r="D7784" s="32" t="s">
        <v>10295</v>
      </c>
      <c r="E7784" s="107">
        <v>13</v>
      </c>
      <c r="F7784" s="81" t="s">
        <v>13674</v>
      </c>
      <c r="G7784" s="94" t="s">
        <v>8146</v>
      </c>
      <c r="H7784" s="32" t="s">
        <v>14320</v>
      </c>
    </row>
    <row r="7785" spans="1:8">
      <c r="A7785" s="68" t="s">
        <v>16881</v>
      </c>
      <c r="B7785" s="94" t="s">
        <v>24197</v>
      </c>
      <c r="C7785" s="94" t="s">
        <v>16628</v>
      </c>
      <c r="D7785" s="32" t="s">
        <v>10296</v>
      </c>
      <c r="E7785" s="107">
        <v>16</v>
      </c>
      <c r="F7785" s="81" t="s">
        <v>13674</v>
      </c>
      <c r="G7785" s="94" t="s">
        <v>8146</v>
      </c>
      <c r="H7785" s="32" t="s">
        <v>14321</v>
      </c>
    </row>
    <row r="7786" spans="1:8">
      <c r="A7786" s="68" t="s">
        <v>16881</v>
      </c>
      <c r="B7786" s="94" t="s">
        <v>24197</v>
      </c>
      <c r="C7786" s="94" t="s">
        <v>16628</v>
      </c>
      <c r="D7786" s="32" t="s">
        <v>10297</v>
      </c>
      <c r="E7786" s="107">
        <v>15</v>
      </c>
      <c r="F7786" s="81" t="s">
        <v>13674</v>
      </c>
      <c r="G7786" s="94" t="s">
        <v>8146</v>
      </c>
      <c r="H7786" s="32" t="s">
        <v>14322</v>
      </c>
    </row>
    <row r="7787" spans="1:8">
      <c r="A7787" s="68" t="s">
        <v>16881</v>
      </c>
      <c r="B7787" s="94" t="s">
        <v>24197</v>
      </c>
      <c r="C7787" s="94" t="s">
        <v>16628</v>
      </c>
      <c r="D7787" s="32" t="s">
        <v>10298</v>
      </c>
      <c r="E7787" s="107">
        <v>16</v>
      </c>
      <c r="F7787" s="81" t="s">
        <v>13674</v>
      </c>
      <c r="G7787" s="94" t="s">
        <v>8146</v>
      </c>
      <c r="H7787" s="32" t="s">
        <v>14323</v>
      </c>
    </row>
    <row r="7788" spans="1:8">
      <c r="A7788" s="68" t="s">
        <v>16881</v>
      </c>
      <c r="B7788" s="94" t="s">
        <v>24197</v>
      </c>
      <c r="C7788" s="94" t="s">
        <v>16628</v>
      </c>
      <c r="D7788" s="32" t="s">
        <v>10299</v>
      </c>
      <c r="E7788" s="107">
        <v>14</v>
      </c>
      <c r="F7788" s="81" t="s">
        <v>13674</v>
      </c>
      <c r="G7788" s="94" t="s">
        <v>8146</v>
      </c>
      <c r="H7788" s="32" t="s">
        <v>14324</v>
      </c>
    </row>
    <row r="7789" spans="1:8">
      <c r="A7789" s="68" t="s">
        <v>16881</v>
      </c>
      <c r="B7789" s="94" t="s">
        <v>24197</v>
      </c>
      <c r="C7789" s="94" t="s">
        <v>16628</v>
      </c>
      <c r="D7789" s="32" t="s">
        <v>10300</v>
      </c>
      <c r="E7789" s="107">
        <v>17</v>
      </c>
      <c r="F7789" s="81" t="s">
        <v>13674</v>
      </c>
      <c r="G7789" s="94" t="s">
        <v>8146</v>
      </c>
      <c r="H7789" s="32" t="s">
        <v>14325</v>
      </c>
    </row>
    <row r="7790" spans="1:8">
      <c r="A7790" s="68" t="s">
        <v>16881</v>
      </c>
      <c r="B7790" s="94" t="s">
        <v>24197</v>
      </c>
      <c r="C7790" s="94" t="s">
        <v>16628</v>
      </c>
      <c r="D7790" s="32" t="s">
        <v>10301</v>
      </c>
      <c r="E7790" s="107">
        <v>18</v>
      </c>
      <c r="F7790" s="81" t="s">
        <v>13674</v>
      </c>
      <c r="G7790" s="94" t="s">
        <v>8146</v>
      </c>
      <c r="H7790" s="32" t="s">
        <v>14326</v>
      </c>
    </row>
    <row r="7791" spans="1:8">
      <c r="A7791" s="68" t="s">
        <v>16881</v>
      </c>
      <c r="B7791" s="94" t="s">
        <v>24197</v>
      </c>
      <c r="C7791" s="94" t="s">
        <v>16628</v>
      </c>
      <c r="D7791" s="32" t="s">
        <v>10302</v>
      </c>
      <c r="E7791" s="107">
        <v>16</v>
      </c>
      <c r="F7791" s="81" t="s">
        <v>13674</v>
      </c>
      <c r="G7791" s="94" t="s">
        <v>8146</v>
      </c>
      <c r="H7791" s="32" t="s">
        <v>14327</v>
      </c>
    </row>
    <row r="7792" spans="1:8">
      <c r="A7792" s="68" t="s">
        <v>16881</v>
      </c>
      <c r="B7792" s="94" t="s">
        <v>24197</v>
      </c>
      <c r="C7792" s="94" t="s">
        <v>16628</v>
      </c>
      <c r="D7792" s="32" t="s">
        <v>10303</v>
      </c>
      <c r="E7792" s="107">
        <v>17</v>
      </c>
      <c r="F7792" s="81" t="s">
        <v>13674</v>
      </c>
      <c r="G7792" s="94" t="s">
        <v>8146</v>
      </c>
      <c r="H7792" s="32" t="s">
        <v>14328</v>
      </c>
    </row>
    <row r="7793" spans="1:8">
      <c r="A7793" s="68" t="s">
        <v>16881</v>
      </c>
      <c r="B7793" s="94" t="s">
        <v>24197</v>
      </c>
      <c r="C7793" s="94" t="s">
        <v>16628</v>
      </c>
      <c r="D7793" s="32" t="s">
        <v>10304</v>
      </c>
      <c r="E7793" s="107">
        <v>13</v>
      </c>
      <c r="F7793" s="81" t="s">
        <v>13674</v>
      </c>
      <c r="G7793" s="94" t="s">
        <v>8146</v>
      </c>
      <c r="H7793" s="32" t="s">
        <v>14329</v>
      </c>
    </row>
    <row r="7794" spans="1:8">
      <c r="A7794" s="68" t="s">
        <v>16881</v>
      </c>
      <c r="B7794" s="94" t="s">
        <v>24197</v>
      </c>
      <c r="C7794" s="94" t="s">
        <v>16628</v>
      </c>
      <c r="D7794" s="32" t="s">
        <v>10305</v>
      </c>
      <c r="E7794" s="107">
        <v>10</v>
      </c>
      <c r="F7794" s="81" t="s">
        <v>13674</v>
      </c>
      <c r="G7794" s="94" t="s">
        <v>8146</v>
      </c>
      <c r="H7794" s="32" t="s">
        <v>14330</v>
      </c>
    </row>
    <row r="7795" spans="1:8">
      <c r="A7795" s="68" t="s">
        <v>16881</v>
      </c>
      <c r="B7795" s="94" t="s">
        <v>24197</v>
      </c>
      <c r="C7795" s="94" t="s">
        <v>16628</v>
      </c>
      <c r="D7795" s="32" t="s">
        <v>10306</v>
      </c>
      <c r="E7795" s="107">
        <v>13</v>
      </c>
      <c r="F7795" s="81" t="s">
        <v>13674</v>
      </c>
      <c r="G7795" s="94" t="s">
        <v>8146</v>
      </c>
      <c r="H7795" s="32" t="s">
        <v>14331</v>
      </c>
    </row>
    <row r="7796" spans="1:8">
      <c r="A7796" s="68" t="s">
        <v>16877</v>
      </c>
      <c r="B7796" s="94" t="s">
        <v>24192</v>
      </c>
      <c r="C7796" s="94" t="s">
        <v>17365</v>
      </c>
      <c r="D7796" s="32" t="s">
        <v>10307</v>
      </c>
      <c r="E7796" s="107">
        <v>35</v>
      </c>
      <c r="F7796" s="81" t="s">
        <v>13674</v>
      </c>
      <c r="G7796" s="94" t="s">
        <v>8146</v>
      </c>
      <c r="H7796" s="32" t="s">
        <v>14332</v>
      </c>
    </row>
    <row r="7797" spans="1:8">
      <c r="A7797" s="68" t="s">
        <v>16877</v>
      </c>
      <c r="B7797" s="94" t="s">
        <v>24192</v>
      </c>
      <c r="C7797" s="94" t="s">
        <v>17365</v>
      </c>
      <c r="D7797" s="32" t="s">
        <v>10308</v>
      </c>
      <c r="E7797" s="107">
        <v>24</v>
      </c>
      <c r="F7797" s="81" t="s">
        <v>13674</v>
      </c>
      <c r="G7797" s="94" t="s">
        <v>8146</v>
      </c>
      <c r="H7797" s="32" t="s">
        <v>14333</v>
      </c>
    </row>
    <row r="7798" spans="1:8">
      <c r="A7798" s="68" t="s">
        <v>16877</v>
      </c>
      <c r="B7798" s="94" t="s">
        <v>24192</v>
      </c>
      <c r="C7798" s="94" t="s">
        <v>17365</v>
      </c>
      <c r="D7798" s="32" t="s">
        <v>10309</v>
      </c>
      <c r="E7798" s="107">
        <v>15</v>
      </c>
      <c r="F7798" s="81" t="s">
        <v>13674</v>
      </c>
      <c r="G7798" s="94" t="s">
        <v>8146</v>
      </c>
      <c r="H7798" s="32" t="s">
        <v>14334</v>
      </c>
    </row>
    <row r="7799" spans="1:8">
      <c r="A7799" s="68" t="s">
        <v>16877</v>
      </c>
      <c r="B7799" s="94" t="s">
        <v>24192</v>
      </c>
      <c r="C7799" s="94" t="s">
        <v>17365</v>
      </c>
      <c r="D7799" s="32" t="s">
        <v>20326</v>
      </c>
      <c r="E7799" s="107">
        <v>31</v>
      </c>
      <c r="F7799" s="81" t="s">
        <v>13674</v>
      </c>
      <c r="G7799" s="94" t="s">
        <v>8146</v>
      </c>
      <c r="H7799" s="32" t="s">
        <v>14335</v>
      </c>
    </row>
    <row r="7800" spans="1:8">
      <c r="A7800" s="68" t="s">
        <v>16877</v>
      </c>
      <c r="B7800" s="94" t="s">
        <v>24192</v>
      </c>
      <c r="C7800" s="94" t="s">
        <v>17365</v>
      </c>
      <c r="D7800" s="32" t="s">
        <v>20327</v>
      </c>
      <c r="E7800" s="107">
        <v>31</v>
      </c>
      <c r="F7800" s="81" t="s">
        <v>13674</v>
      </c>
      <c r="G7800" s="94" t="s">
        <v>8146</v>
      </c>
      <c r="H7800" s="32" t="s">
        <v>14336</v>
      </c>
    </row>
    <row r="7801" spans="1:8">
      <c r="A7801" s="68" t="s">
        <v>16877</v>
      </c>
      <c r="B7801" s="94" t="s">
        <v>24192</v>
      </c>
      <c r="C7801" s="94" t="s">
        <v>17365</v>
      </c>
      <c r="D7801" s="32" t="s">
        <v>10310</v>
      </c>
      <c r="E7801" s="107">
        <v>21</v>
      </c>
      <c r="F7801" s="81" t="s">
        <v>13674</v>
      </c>
      <c r="G7801" s="94" t="s">
        <v>8146</v>
      </c>
      <c r="H7801" s="32" t="s">
        <v>25952</v>
      </c>
    </row>
    <row r="7802" spans="1:8">
      <c r="A7802" s="68" t="s">
        <v>16877</v>
      </c>
      <c r="B7802" s="94" t="s">
        <v>24192</v>
      </c>
      <c r="C7802" s="94" t="s">
        <v>17365</v>
      </c>
      <c r="D7802" s="32" t="s">
        <v>10311</v>
      </c>
      <c r="E7802" s="107">
        <v>20</v>
      </c>
      <c r="F7802" s="81" t="s">
        <v>13674</v>
      </c>
      <c r="G7802" s="94" t="s">
        <v>8146</v>
      </c>
      <c r="H7802" s="32" t="s">
        <v>14337</v>
      </c>
    </row>
    <row r="7803" spans="1:8">
      <c r="A7803" s="68" t="s">
        <v>16876</v>
      </c>
      <c r="B7803" s="94" t="s">
        <v>24183</v>
      </c>
      <c r="C7803" s="94" t="s">
        <v>16629</v>
      </c>
      <c r="D7803" s="32" t="s">
        <v>10312</v>
      </c>
      <c r="E7803" s="107">
        <v>6</v>
      </c>
      <c r="F7803" s="81" t="s">
        <v>13674</v>
      </c>
      <c r="G7803" s="94" t="s">
        <v>8146</v>
      </c>
      <c r="H7803" s="32" t="s">
        <v>14338</v>
      </c>
    </row>
    <row r="7804" spans="1:8">
      <c r="A7804" s="68" t="s">
        <v>16876</v>
      </c>
      <c r="B7804" s="94" t="s">
        <v>24183</v>
      </c>
      <c r="C7804" s="94" t="s">
        <v>16629</v>
      </c>
      <c r="D7804" s="32" t="s">
        <v>20328</v>
      </c>
      <c r="E7804" s="107">
        <v>5</v>
      </c>
      <c r="F7804" s="81" t="s">
        <v>13674</v>
      </c>
      <c r="G7804" s="94" t="s">
        <v>8146</v>
      </c>
      <c r="H7804" s="32" t="s">
        <v>14339</v>
      </c>
    </row>
    <row r="7805" spans="1:8">
      <c r="A7805" s="68" t="s">
        <v>16876</v>
      </c>
      <c r="B7805" s="94" t="s">
        <v>24183</v>
      </c>
      <c r="C7805" s="94" t="s">
        <v>16629</v>
      </c>
      <c r="D7805" s="32" t="s">
        <v>20329</v>
      </c>
      <c r="E7805" s="107">
        <v>8</v>
      </c>
      <c r="F7805" s="81" t="s">
        <v>13674</v>
      </c>
      <c r="G7805" s="94" t="s">
        <v>8146</v>
      </c>
      <c r="H7805" s="32" t="s">
        <v>14340</v>
      </c>
    </row>
    <row r="7806" spans="1:8">
      <c r="A7806" s="68" t="s">
        <v>16876</v>
      </c>
      <c r="B7806" s="94" t="s">
        <v>24183</v>
      </c>
      <c r="C7806" s="94" t="s">
        <v>16629</v>
      </c>
      <c r="D7806" s="32" t="s">
        <v>20330</v>
      </c>
      <c r="E7806" s="107">
        <v>8</v>
      </c>
      <c r="F7806" s="81" t="s">
        <v>13674</v>
      </c>
      <c r="G7806" s="94" t="s">
        <v>8146</v>
      </c>
      <c r="H7806" s="32" t="s">
        <v>14341</v>
      </c>
    </row>
    <row r="7807" spans="1:8">
      <c r="A7807" s="68" t="s">
        <v>16876</v>
      </c>
      <c r="B7807" s="94" t="s">
        <v>24183</v>
      </c>
      <c r="C7807" s="94" t="s">
        <v>16629</v>
      </c>
      <c r="D7807" s="32" t="s">
        <v>20331</v>
      </c>
      <c r="E7807" s="107">
        <v>13</v>
      </c>
      <c r="F7807" s="81" t="s">
        <v>13674</v>
      </c>
      <c r="G7807" s="94" t="s">
        <v>8146</v>
      </c>
      <c r="H7807" s="32" t="s">
        <v>14342</v>
      </c>
    </row>
    <row r="7808" spans="1:8">
      <c r="A7808" s="68" t="s">
        <v>16876</v>
      </c>
      <c r="B7808" s="94" t="s">
        <v>24183</v>
      </c>
      <c r="C7808" s="94" t="s">
        <v>16629</v>
      </c>
      <c r="D7808" s="32" t="s">
        <v>20332</v>
      </c>
      <c r="E7808" s="107">
        <v>14</v>
      </c>
      <c r="F7808" s="81" t="s">
        <v>13674</v>
      </c>
      <c r="G7808" s="94" t="s">
        <v>8146</v>
      </c>
      <c r="H7808" s="32" t="s">
        <v>14343</v>
      </c>
    </row>
    <row r="7809" spans="1:8">
      <c r="A7809" s="68" t="s">
        <v>16876</v>
      </c>
      <c r="B7809" s="94" t="s">
        <v>24183</v>
      </c>
      <c r="C7809" s="94" t="s">
        <v>16629</v>
      </c>
      <c r="D7809" s="32" t="s">
        <v>20333</v>
      </c>
      <c r="E7809" s="107">
        <v>7</v>
      </c>
      <c r="F7809" s="81" t="s">
        <v>13674</v>
      </c>
      <c r="G7809" s="94" t="s">
        <v>8146</v>
      </c>
      <c r="H7809" s="32" t="s">
        <v>14344</v>
      </c>
    </row>
    <row r="7810" spans="1:8">
      <c r="A7810" s="68" t="s">
        <v>16876</v>
      </c>
      <c r="B7810" s="94" t="s">
        <v>24183</v>
      </c>
      <c r="C7810" s="94" t="s">
        <v>16629</v>
      </c>
      <c r="D7810" s="32" t="s">
        <v>20334</v>
      </c>
      <c r="E7810" s="107">
        <v>11</v>
      </c>
      <c r="F7810" s="81" t="s">
        <v>13674</v>
      </c>
      <c r="G7810" s="94" t="s">
        <v>8146</v>
      </c>
      <c r="H7810" s="32" t="s">
        <v>14345</v>
      </c>
    </row>
    <row r="7811" spans="1:8">
      <c r="A7811" s="68" t="s">
        <v>16876</v>
      </c>
      <c r="B7811" s="94" t="s">
        <v>24183</v>
      </c>
      <c r="C7811" s="94" t="s">
        <v>16629</v>
      </c>
      <c r="D7811" s="32" t="s">
        <v>20335</v>
      </c>
      <c r="E7811" s="107">
        <v>14</v>
      </c>
      <c r="F7811" s="81" t="s">
        <v>13674</v>
      </c>
      <c r="G7811" s="94" t="s">
        <v>8146</v>
      </c>
      <c r="H7811" s="32" t="s">
        <v>14346</v>
      </c>
    </row>
    <row r="7812" spans="1:8">
      <c r="A7812" s="68" t="s">
        <v>16876</v>
      </c>
      <c r="B7812" s="94" t="s">
        <v>24183</v>
      </c>
      <c r="C7812" s="94" t="s">
        <v>16629</v>
      </c>
      <c r="D7812" s="32" t="s">
        <v>20336</v>
      </c>
      <c r="E7812" s="107">
        <v>13</v>
      </c>
      <c r="F7812" s="81" t="s">
        <v>13674</v>
      </c>
      <c r="G7812" s="94" t="s">
        <v>8146</v>
      </c>
      <c r="H7812" s="32" t="s">
        <v>14347</v>
      </c>
    </row>
    <row r="7813" spans="1:8">
      <c r="A7813" s="68" t="s">
        <v>16876</v>
      </c>
      <c r="B7813" s="94" t="s">
        <v>24183</v>
      </c>
      <c r="C7813" s="94" t="s">
        <v>16629</v>
      </c>
      <c r="D7813" s="32" t="s">
        <v>20337</v>
      </c>
      <c r="E7813" s="107">
        <v>20</v>
      </c>
      <c r="F7813" s="81" t="s">
        <v>13674</v>
      </c>
      <c r="G7813" s="94" t="s">
        <v>8146</v>
      </c>
      <c r="H7813" s="32" t="s">
        <v>14348</v>
      </c>
    </row>
    <row r="7814" spans="1:8">
      <c r="A7814" s="68" t="s">
        <v>16876</v>
      </c>
      <c r="B7814" s="94" t="s">
        <v>24183</v>
      </c>
      <c r="C7814" s="94" t="s">
        <v>16629</v>
      </c>
      <c r="D7814" s="32" t="s">
        <v>10313</v>
      </c>
      <c r="E7814" s="107">
        <v>52</v>
      </c>
      <c r="F7814" s="81" t="s">
        <v>13674</v>
      </c>
      <c r="G7814" s="94" t="s">
        <v>8146</v>
      </c>
      <c r="H7814" s="32" t="s">
        <v>14349</v>
      </c>
    </row>
    <row r="7815" spans="1:8">
      <c r="A7815" s="68" t="s">
        <v>16876</v>
      </c>
      <c r="B7815" s="94" t="s">
        <v>24183</v>
      </c>
      <c r="C7815" s="94" t="s">
        <v>16629</v>
      </c>
      <c r="D7815" s="32" t="s">
        <v>20338</v>
      </c>
      <c r="E7815" s="107">
        <v>22</v>
      </c>
      <c r="F7815" s="81" t="s">
        <v>13674</v>
      </c>
      <c r="G7815" s="94" t="s">
        <v>8146</v>
      </c>
      <c r="H7815" s="32" t="s">
        <v>14350</v>
      </c>
    </row>
    <row r="7816" spans="1:8">
      <c r="A7816" s="68" t="s">
        <v>16876</v>
      </c>
      <c r="B7816" s="94" t="s">
        <v>24183</v>
      </c>
      <c r="C7816" s="94" t="s">
        <v>16629</v>
      </c>
      <c r="D7816" s="32" t="s">
        <v>20339</v>
      </c>
      <c r="E7816" s="107">
        <v>21</v>
      </c>
      <c r="F7816" s="81" t="s">
        <v>13674</v>
      </c>
      <c r="G7816" s="94" t="s">
        <v>8146</v>
      </c>
      <c r="H7816" s="32" t="s">
        <v>14351</v>
      </c>
    </row>
    <row r="7817" spans="1:8">
      <c r="A7817" s="68" t="s">
        <v>16876</v>
      </c>
      <c r="B7817" s="94" t="s">
        <v>24183</v>
      </c>
      <c r="C7817" s="94" t="s">
        <v>16629</v>
      </c>
      <c r="D7817" s="32" t="s">
        <v>10314</v>
      </c>
      <c r="E7817" s="107">
        <v>24</v>
      </c>
      <c r="F7817" s="81" t="s">
        <v>13674</v>
      </c>
      <c r="G7817" s="94" t="s">
        <v>8146</v>
      </c>
      <c r="H7817" s="32" t="s">
        <v>14352</v>
      </c>
    </row>
    <row r="7818" spans="1:8">
      <c r="A7818" s="68" t="s">
        <v>16877</v>
      </c>
      <c r="B7818" s="94" t="s">
        <v>24192</v>
      </c>
      <c r="C7818" s="94" t="s">
        <v>16630</v>
      </c>
      <c r="D7818" s="32" t="s">
        <v>20340</v>
      </c>
      <c r="E7818" s="107">
        <v>4</v>
      </c>
      <c r="F7818" s="81" t="s">
        <v>13674</v>
      </c>
      <c r="G7818" s="94" t="s">
        <v>8146</v>
      </c>
      <c r="H7818" s="32" t="s">
        <v>14353</v>
      </c>
    </row>
    <row r="7819" spans="1:8">
      <c r="A7819" s="68" t="s">
        <v>16877</v>
      </c>
      <c r="B7819" s="94" t="s">
        <v>24192</v>
      </c>
      <c r="C7819" s="94" t="s">
        <v>16630</v>
      </c>
      <c r="D7819" s="32" t="s">
        <v>10315</v>
      </c>
      <c r="E7819" s="107">
        <v>9</v>
      </c>
      <c r="F7819" s="81" t="s">
        <v>13674</v>
      </c>
      <c r="G7819" s="94" t="s">
        <v>8146</v>
      </c>
      <c r="H7819" s="32" t="s">
        <v>14354</v>
      </c>
    </row>
    <row r="7820" spans="1:8">
      <c r="A7820" s="68" t="s">
        <v>16877</v>
      </c>
      <c r="B7820" s="94" t="s">
        <v>24192</v>
      </c>
      <c r="C7820" s="94" t="s">
        <v>16630</v>
      </c>
      <c r="D7820" s="32" t="s">
        <v>10316</v>
      </c>
      <c r="E7820" s="107">
        <v>10</v>
      </c>
      <c r="F7820" s="81" t="s">
        <v>13674</v>
      </c>
      <c r="G7820" s="94" t="s">
        <v>8146</v>
      </c>
      <c r="H7820" s="32" t="s">
        <v>14355</v>
      </c>
    </row>
    <row r="7821" spans="1:8">
      <c r="A7821" s="68" t="s">
        <v>16877</v>
      </c>
      <c r="B7821" s="94" t="s">
        <v>24192</v>
      </c>
      <c r="C7821" s="94" t="s">
        <v>16630</v>
      </c>
      <c r="D7821" s="32" t="s">
        <v>10317</v>
      </c>
      <c r="E7821" s="107">
        <v>9</v>
      </c>
      <c r="F7821" s="81" t="s">
        <v>13674</v>
      </c>
      <c r="G7821" s="94" t="s">
        <v>8146</v>
      </c>
      <c r="H7821" s="32" t="s">
        <v>14356</v>
      </c>
    </row>
    <row r="7822" spans="1:8">
      <c r="A7822" s="68" t="s">
        <v>16877</v>
      </c>
      <c r="B7822" s="94" t="s">
        <v>24192</v>
      </c>
      <c r="C7822" s="94" t="s">
        <v>16630</v>
      </c>
      <c r="D7822" s="32" t="s">
        <v>20341</v>
      </c>
      <c r="E7822" s="107">
        <v>11</v>
      </c>
      <c r="F7822" s="81" t="s">
        <v>13674</v>
      </c>
      <c r="G7822" s="94" t="s">
        <v>8146</v>
      </c>
      <c r="H7822" s="32" t="s">
        <v>14357</v>
      </c>
    </row>
    <row r="7823" spans="1:8">
      <c r="A7823" s="68" t="s">
        <v>16877</v>
      </c>
      <c r="B7823" s="94" t="s">
        <v>24192</v>
      </c>
      <c r="C7823" s="94" t="s">
        <v>16630</v>
      </c>
      <c r="D7823" s="32" t="s">
        <v>10318</v>
      </c>
      <c r="E7823" s="107">
        <v>11</v>
      </c>
      <c r="F7823" s="81" t="s">
        <v>13674</v>
      </c>
      <c r="G7823" s="94" t="s">
        <v>8146</v>
      </c>
      <c r="H7823" s="32" t="s">
        <v>14358</v>
      </c>
    </row>
    <row r="7824" spans="1:8">
      <c r="A7824" s="68" t="s">
        <v>16877</v>
      </c>
      <c r="B7824" s="94" t="s">
        <v>24192</v>
      </c>
      <c r="C7824" s="94" t="s">
        <v>16630</v>
      </c>
      <c r="D7824" s="32" t="s">
        <v>10319</v>
      </c>
      <c r="E7824" s="107">
        <v>10</v>
      </c>
      <c r="F7824" s="81" t="s">
        <v>13674</v>
      </c>
      <c r="G7824" s="94" t="s">
        <v>8146</v>
      </c>
      <c r="H7824" s="32" t="s">
        <v>14359</v>
      </c>
    </row>
    <row r="7825" spans="1:8">
      <c r="A7825" s="68" t="s">
        <v>16877</v>
      </c>
      <c r="B7825" s="94" t="s">
        <v>24192</v>
      </c>
      <c r="C7825" s="94" t="s">
        <v>16630</v>
      </c>
      <c r="D7825" s="32" t="s">
        <v>10320</v>
      </c>
      <c r="E7825" s="107">
        <v>11</v>
      </c>
      <c r="F7825" s="81" t="s">
        <v>13674</v>
      </c>
      <c r="G7825" s="94" t="s">
        <v>8146</v>
      </c>
      <c r="H7825" s="32" t="s">
        <v>14360</v>
      </c>
    </row>
    <row r="7826" spans="1:8">
      <c r="A7826" s="68" t="s">
        <v>16877</v>
      </c>
      <c r="B7826" s="94" t="s">
        <v>24192</v>
      </c>
      <c r="C7826" s="94" t="s">
        <v>16630</v>
      </c>
      <c r="D7826" s="32" t="s">
        <v>10321</v>
      </c>
      <c r="E7826" s="107">
        <v>11</v>
      </c>
      <c r="F7826" s="81" t="s">
        <v>13674</v>
      </c>
      <c r="G7826" s="94" t="s">
        <v>8146</v>
      </c>
      <c r="H7826" s="32" t="s">
        <v>14361</v>
      </c>
    </row>
    <row r="7827" spans="1:8">
      <c r="A7827" s="68" t="s">
        <v>16877</v>
      </c>
      <c r="B7827" s="94" t="s">
        <v>24192</v>
      </c>
      <c r="C7827" s="94" t="s">
        <v>16630</v>
      </c>
      <c r="D7827" s="32" t="s">
        <v>10322</v>
      </c>
      <c r="E7827" s="107">
        <v>7</v>
      </c>
      <c r="F7827" s="81" t="s">
        <v>13674</v>
      </c>
      <c r="G7827" s="94" t="s">
        <v>8146</v>
      </c>
      <c r="H7827" s="32" t="s">
        <v>14362</v>
      </c>
    </row>
    <row r="7828" spans="1:8">
      <c r="A7828" s="68" t="s">
        <v>16877</v>
      </c>
      <c r="B7828" s="94" t="s">
        <v>24192</v>
      </c>
      <c r="C7828" s="94" t="s">
        <v>16630</v>
      </c>
      <c r="D7828" s="32" t="s">
        <v>10323</v>
      </c>
      <c r="E7828" s="107">
        <v>8</v>
      </c>
      <c r="F7828" s="81" t="s">
        <v>13674</v>
      </c>
      <c r="G7828" s="94" t="s">
        <v>8146</v>
      </c>
      <c r="H7828" s="32" t="s">
        <v>14363</v>
      </c>
    </row>
    <row r="7829" spans="1:8">
      <c r="A7829" s="68" t="s">
        <v>16877</v>
      </c>
      <c r="B7829" s="94" t="s">
        <v>24192</v>
      </c>
      <c r="C7829" s="94" t="s">
        <v>16630</v>
      </c>
      <c r="D7829" s="32" t="s">
        <v>10324</v>
      </c>
      <c r="E7829" s="107">
        <v>17</v>
      </c>
      <c r="F7829" s="81" t="s">
        <v>13674</v>
      </c>
      <c r="G7829" s="94" t="s">
        <v>8146</v>
      </c>
      <c r="H7829" s="32" t="s">
        <v>14364</v>
      </c>
    </row>
    <row r="7830" spans="1:8">
      <c r="A7830" s="68" t="s">
        <v>16876</v>
      </c>
      <c r="B7830" s="94" t="s">
        <v>24187</v>
      </c>
      <c r="C7830" s="94" t="s">
        <v>17366</v>
      </c>
      <c r="D7830" s="32" t="s">
        <v>10325</v>
      </c>
      <c r="E7830" s="107">
        <v>23</v>
      </c>
      <c r="F7830" s="81" t="s">
        <v>13674</v>
      </c>
      <c r="G7830" s="94" t="s">
        <v>8146</v>
      </c>
      <c r="H7830" s="32" t="s">
        <v>14365</v>
      </c>
    </row>
    <row r="7831" spans="1:8">
      <c r="A7831" s="68" t="s">
        <v>16876</v>
      </c>
      <c r="B7831" s="94" t="s">
        <v>24187</v>
      </c>
      <c r="C7831" s="94" t="s">
        <v>17366</v>
      </c>
      <c r="D7831" s="32" t="s">
        <v>10326</v>
      </c>
      <c r="E7831" s="107">
        <v>18</v>
      </c>
      <c r="F7831" s="81" t="s">
        <v>13674</v>
      </c>
      <c r="G7831" s="94" t="s">
        <v>8146</v>
      </c>
      <c r="H7831" s="32" t="s">
        <v>14366</v>
      </c>
    </row>
    <row r="7832" spans="1:8">
      <c r="A7832" s="68" t="s">
        <v>16876</v>
      </c>
      <c r="B7832" s="94" t="s">
        <v>24187</v>
      </c>
      <c r="C7832" s="94" t="s">
        <v>17366</v>
      </c>
      <c r="D7832" s="32" t="s">
        <v>10327</v>
      </c>
      <c r="E7832" s="107">
        <v>17</v>
      </c>
      <c r="F7832" s="81" t="s">
        <v>13674</v>
      </c>
      <c r="G7832" s="94" t="s">
        <v>8146</v>
      </c>
      <c r="H7832" s="32" t="s">
        <v>14367</v>
      </c>
    </row>
    <row r="7833" spans="1:8">
      <c r="A7833" s="68" t="s">
        <v>16876</v>
      </c>
      <c r="B7833" s="94" t="s">
        <v>24187</v>
      </c>
      <c r="C7833" s="94" t="s">
        <v>17366</v>
      </c>
      <c r="D7833" s="32" t="s">
        <v>10328</v>
      </c>
      <c r="E7833" s="107">
        <v>16</v>
      </c>
      <c r="F7833" s="81" t="s">
        <v>13674</v>
      </c>
      <c r="G7833" s="94" t="s">
        <v>8146</v>
      </c>
      <c r="H7833" s="32" t="s">
        <v>14368</v>
      </c>
    </row>
    <row r="7834" spans="1:8">
      <c r="A7834" s="68" t="s">
        <v>16876</v>
      </c>
      <c r="B7834" s="94" t="s">
        <v>24187</v>
      </c>
      <c r="C7834" s="94" t="s">
        <v>17366</v>
      </c>
      <c r="D7834" s="32" t="s">
        <v>10329</v>
      </c>
      <c r="E7834" s="107">
        <v>16</v>
      </c>
      <c r="F7834" s="81" t="s">
        <v>13674</v>
      </c>
      <c r="G7834" s="94" t="s">
        <v>8146</v>
      </c>
      <c r="H7834" s="32" t="s">
        <v>14369</v>
      </c>
    </row>
    <row r="7835" spans="1:8">
      <c r="A7835" s="68" t="s">
        <v>16876</v>
      </c>
      <c r="B7835" s="94" t="s">
        <v>24187</v>
      </c>
      <c r="C7835" s="94" t="s">
        <v>17366</v>
      </c>
      <c r="D7835" s="32" t="s">
        <v>10330</v>
      </c>
      <c r="E7835" s="107">
        <v>16</v>
      </c>
      <c r="F7835" s="81" t="s">
        <v>13674</v>
      </c>
      <c r="G7835" s="94" t="s">
        <v>8146</v>
      </c>
      <c r="H7835" s="32" t="s">
        <v>14370</v>
      </c>
    </row>
    <row r="7836" spans="1:8">
      <c r="A7836" s="68" t="s">
        <v>16876</v>
      </c>
      <c r="B7836" s="94" t="s">
        <v>24187</v>
      </c>
      <c r="C7836" s="94" t="s">
        <v>17366</v>
      </c>
      <c r="D7836" s="32" t="s">
        <v>10331</v>
      </c>
      <c r="E7836" s="107">
        <v>18</v>
      </c>
      <c r="F7836" s="81" t="s">
        <v>13674</v>
      </c>
      <c r="G7836" s="94" t="s">
        <v>8146</v>
      </c>
      <c r="H7836" s="32" t="s">
        <v>14371</v>
      </c>
    </row>
    <row r="7837" spans="1:8">
      <c r="A7837" s="68" t="s">
        <v>16876</v>
      </c>
      <c r="B7837" s="94" t="s">
        <v>24187</v>
      </c>
      <c r="C7837" s="94" t="s">
        <v>17366</v>
      </c>
      <c r="D7837" s="32" t="s">
        <v>10332</v>
      </c>
      <c r="E7837" s="107">
        <v>17</v>
      </c>
      <c r="F7837" s="81" t="s">
        <v>13674</v>
      </c>
      <c r="G7837" s="94" t="s">
        <v>8146</v>
      </c>
      <c r="H7837" s="32" t="s">
        <v>14372</v>
      </c>
    </row>
    <row r="7838" spans="1:8">
      <c r="A7838" s="68" t="s">
        <v>16881</v>
      </c>
      <c r="B7838" s="94" t="s">
        <v>24178</v>
      </c>
      <c r="C7838" s="94" t="s">
        <v>16631</v>
      </c>
      <c r="D7838" s="32" t="s">
        <v>20342</v>
      </c>
      <c r="E7838" s="107">
        <v>9</v>
      </c>
      <c r="F7838" s="81" t="s">
        <v>13674</v>
      </c>
      <c r="G7838" s="94" t="s">
        <v>8146</v>
      </c>
      <c r="H7838" s="32" t="s">
        <v>14373</v>
      </c>
    </row>
    <row r="7839" spans="1:8">
      <c r="A7839" s="68" t="s">
        <v>16881</v>
      </c>
      <c r="B7839" s="94" t="s">
        <v>24178</v>
      </c>
      <c r="C7839" s="94" t="s">
        <v>16631</v>
      </c>
      <c r="D7839" s="32" t="s">
        <v>20343</v>
      </c>
      <c r="E7839" s="107">
        <v>10</v>
      </c>
      <c r="F7839" s="81" t="s">
        <v>13674</v>
      </c>
      <c r="G7839" s="94" t="s">
        <v>8146</v>
      </c>
      <c r="H7839" s="32" t="s">
        <v>14374</v>
      </c>
    </row>
    <row r="7840" spans="1:8">
      <c r="A7840" s="68" t="s">
        <v>16881</v>
      </c>
      <c r="B7840" s="94" t="s">
        <v>24178</v>
      </c>
      <c r="C7840" s="94" t="s">
        <v>16631</v>
      </c>
      <c r="D7840" s="32" t="s">
        <v>20344</v>
      </c>
      <c r="E7840" s="107">
        <v>7</v>
      </c>
      <c r="F7840" s="81" t="s">
        <v>13674</v>
      </c>
      <c r="G7840" s="94" t="s">
        <v>8146</v>
      </c>
      <c r="H7840" s="32" t="s">
        <v>14375</v>
      </c>
    </row>
    <row r="7841" spans="1:8">
      <c r="A7841" s="68" t="s">
        <v>16881</v>
      </c>
      <c r="B7841" s="94" t="s">
        <v>24178</v>
      </c>
      <c r="C7841" s="94" t="s">
        <v>16631</v>
      </c>
      <c r="D7841" s="32" t="s">
        <v>20345</v>
      </c>
      <c r="E7841" s="107">
        <v>8</v>
      </c>
      <c r="F7841" s="81" t="s">
        <v>13674</v>
      </c>
      <c r="G7841" s="94" t="s">
        <v>8146</v>
      </c>
      <c r="H7841" s="32" t="s">
        <v>14376</v>
      </c>
    </row>
    <row r="7842" spans="1:8">
      <c r="A7842" s="68" t="s">
        <v>16881</v>
      </c>
      <c r="B7842" s="94" t="s">
        <v>24178</v>
      </c>
      <c r="C7842" s="94" t="s">
        <v>16631</v>
      </c>
      <c r="D7842" s="32" t="s">
        <v>20346</v>
      </c>
      <c r="E7842" s="107">
        <v>8</v>
      </c>
      <c r="F7842" s="81" t="s">
        <v>13674</v>
      </c>
      <c r="G7842" s="94" t="s">
        <v>8146</v>
      </c>
      <c r="H7842" s="32" t="s">
        <v>14377</v>
      </c>
    </row>
    <row r="7843" spans="1:8">
      <c r="A7843" s="68" t="s">
        <v>16881</v>
      </c>
      <c r="B7843" s="94" t="s">
        <v>24178</v>
      </c>
      <c r="C7843" s="94" t="s">
        <v>16631</v>
      </c>
      <c r="D7843" s="32" t="s">
        <v>20347</v>
      </c>
      <c r="E7843" s="107">
        <v>9</v>
      </c>
      <c r="F7843" s="81" t="s">
        <v>13674</v>
      </c>
      <c r="G7843" s="94" t="s">
        <v>8146</v>
      </c>
      <c r="H7843" s="32" t="s">
        <v>14378</v>
      </c>
    </row>
    <row r="7844" spans="1:8">
      <c r="A7844" s="68" t="s">
        <v>16881</v>
      </c>
      <c r="B7844" s="94" t="s">
        <v>24178</v>
      </c>
      <c r="C7844" s="94" t="s">
        <v>16631</v>
      </c>
      <c r="D7844" s="32" t="s">
        <v>20348</v>
      </c>
      <c r="E7844" s="107">
        <v>8</v>
      </c>
      <c r="F7844" s="81" t="s">
        <v>13674</v>
      </c>
      <c r="G7844" s="94" t="s">
        <v>8146</v>
      </c>
      <c r="H7844" s="32" t="s">
        <v>14379</v>
      </c>
    </row>
    <row r="7845" spans="1:8">
      <c r="A7845" s="68" t="s">
        <v>16881</v>
      </c>
      <c r="B7845" s="94" t="s">
        <v>24178</v>
      </c>
      <c r="C7845" s="94" t="s">
        <v>16631</v>
      </c>
      <c r="D7845" s="32" t="s">
        <v>20349</v>
      </c>
      <c r="E7845" s="107">
        <v>11</v>
      </c>
      <c r="F7845" s="81" t="s">
        <v>13674</v>
      </c>
      <c r="G7845" s="94" t="s">
        <v>8146</v>
      </c>
      <c r="H7845" s="32" t="s">
        <v>14380</v>
      </c>
    </row>
    <row r="7846" spans="1:8">
      <c r="A7846" s="68" t="s">
        <v>16881</v>
      </c>
      <c r="B7846" s="94" t="s">
        <v>24178</v>
      </c>
      <c r="C7846" s="94" t="s">
        <v>16631</v>
      </c>
      <c r="D7846" s="32" t="s">
        <v>20350</v>
      </c>
      <c r="E7846" s="107">
        <v>10</v>
      </c>
      <c r="F7846" s="81" t="s">
        <v>13674</v>
      </c>
      <c r="G7846" s="94" t="s">
        <v>8146</v>
      </c>
      <c r="H7846" s="32" t="s">
        <v>14381</v>
      </c>
    </row>
    <row r="7847" spans="1:8">
      <c r="A7847" s="68" t="s">
        <v>16881</v>
      </c>
      <c r="B7847" s="94" t="s">
        <v>24178</v>
      </c>
      <c r="C7847" s="94" t="s">
        <v>16631</v>
      </c>
      <c r="D7847" s="32" t="s">
        <v>20351</v>
      </c>
      <c r="E7847" s="107">
        <v>8</v>
      </c>
      <c r="F7847" s="81" t="s">
        <v>13674</v>
      </c>
      <c r="G7847" s="94" t="s">
        <v>8146</v>
      </c>
      <c r="H7847" s="32" t="s">
        <v>14382</v>
      </c>
    </row>
    <row r="7848" spans="1:8">
      <c r="A7848" s="68" t="s">
        <v>16881</v>
      </c>
      <c r="B7848" s="94" t="s">
        <v>24178</v>
      </c>
      <c r="C7848" s="94" t="s">
        <v>16631</v>
      </c>
      <c r="D7848" s="32" t="s">
        <v>20352</v>
      </c>
      <c r="E7848" s="107">
        <v>9</v>
      </c>
      <c r="F7848" s="81" t="s">
        <v>13674</v>
      </c>
      <c r="G7848" s="94" t="s">
        <v>8146</v>
      </c>
      <c r="H7848" s="32" t="s">
        <v>14383</v>
      </c>
    </row>
    <row r="7849" spans="1:8">
      <c r="A7849" s="68" t="s">
        <v>16881</v>
      </c>
      <c r="B7849" s="94" t="s">
        <v>24178</v>
      </c>
      <c r="C7849" s="94" t="s">
        <v>16631</v>
      </c>
      <c r="D7849" s="32" t="s">
        <v>20353</v>
      </c>
      <c r="E7849" s="107">
        <v>8</v>
      </c>
      <c r="F7849" s="81" t="s">
        <v>13674</v>
      </c>
      <c r="G7849" s="94" t="s">
        <v>8146</v>
      </c>
      <c r="H7849" s="32" t="s">
        <v>14384</v>
      </c>
    </row>
    <row r="7850" spans="1:8">
      <c r="A7850" s="68" t="s">
        <v>16876</v>
      </c>
      <c r="B7850" s="94" t="s">
        <v>24182</v>
      </c>
      <c r="C7850" s="94" t="s">
        <v>17367</v>
      </c>
      <c r="D7850" s="32" t="s">
        <v>10333</v>
      </c>
      <c r="E7850" s="107">
        <v>15</v>
      </c>
      <c r="F7850" s="81" t="s">
        <v>13674</v>
      </c>
      <c r="G7850" s="94" t="s">
        <v>8146</v>
      </c>
      <c r="H7850" s="32" t="s">
        <v>14385</v>
      </c>
    </row>
    <row r="7851" spans="1:8">
      <c r="A7851" s="68" t="s">
        <v>16876</v>
      </c>
      <c r="B7851" s="94" t="s">
        <v>24182</v>
      </c>
      <c r="C7851" s="94" t="s">
        <v>17367</v>
      </c>
      <c r="D7851" s="32" t="s">
        <v>10334</v>
      </c>
      <c r="E7851" s="107">
        <v>6</v>
      </c>
      <c r="F7851" s="81" t="s">
        <v>13674</v>
      </c>
      <c r="G7851" s="94" t="s">
        <v>8146</v>
      </c>
      <c r="H7851" s="32" t="s">
        <v>14386</v>
      </c>
    </row>
    <row r="7852" spans="1:8">
      <c r="A7852" s="68" t="s">
        <v>16876</v>
      </c>
      <c r="B7852" s="94" t="s">
        <v>24182</v>
      </c>
      <c r="C7852" s="94" t="s">
        <v>17367</v>
      </c>
      <c r="D7852" s="32" t="s">
        <v>10335</v>
      </c>
      <c r="E7852" s="107">
        <v>3</v>
      </c>
      <c r="F7852" s="81" t="s">
        <v>13674</v>
      </c>
      <c r="G7852" s="94" t="s">
        <v>8146</v>
      </c>
      <c r="H7852" s="32" t="s">
        <v>14387</v>
      </c>
    </row>
    <row r="7853" spans="1:8">
      <c r="A7853" s="68" t="s">
        <v>16876</v>
      </c>
      <c r="B7853" s="94" t="s">
        <v>24182</v>
      </c>
      <c r="C7853" s="94" t="s">
        <v>17367</v>
      </c>
      <c r="D7853" s="32" t="s">
        <v>10336</v>
      </c>
      <c r="E7853" s="107">
        <v>7</v>
      </c>
      <c r="F7853" s="81" t="s">
        <v>13674</v>
      </c>
      <c r="G7853" s="94" t="s">
        <v>8146</v>
      </c>
      <c r="H7853" s="32" t="s">
        <v>14388</v>
      </c>
    </row>
    <row r="7854" spans="1:8">
      <c r="A7854" s="68" t="s">
        <v>16876</v>
      </c>
      <c r="B7854" s="94" t="s">
        <v>24182</v>
      </c>
      <c r="C7854" s="94" t="s">
        <v>17367</v>
      </c>
      <c r="D7854" s="32" t="s">
        <v>10337</v>
      </c>
      <c r="E7854" s="107">
        <v>11</v>
      </c>
      <c r="F7854" s="81" t="s">
        <v>13674</v>
      </c>
      <c r="G7854" s="94" t="s">
        <v>8146</v>
      </c>
      <c r="H7854" s="32" t="s">
        <v>14389</v>
      </c>
    </row>
    <row r="7855" spans="1:8">
      <c r="A7855" s="68" t="s">
        <v>16876</v>
      </c>
      <c r="B7855" s="94" t="s">
        <v>24182</v>
      </c>
      <c r="C7855" s="94" t="s">
        <v>17367</v>
      </c>
      <c r="D7855" s="32" t="s">
        <v>10338</v>
      </c>
      <c r="E7855" s="107">
        <v>10</v>
      </c>
      <c r="F7855" s="81" t="s">
        <v>13674</v>
      </c>
      <c r="G7855" s="94" t="s">
        <v>8146</v>
      </c>
      <c r="H7855" s="32" t="s">
        <v>14390</v>
      </c>
    </row>
    <row r="7856" spans="1:8">
      <c r="A7856" s="68" t="s">
        <v>16876</v>
      </c>
      <c r="B7856" s="94" t="s">
        <v>24182</v>
      </c>
      <c r="C7856" s="94" t="s">
        <v>17367</v>
      </c>
      <c r="D7856" s="32" t="s">
        <v>20354</v>
      </c>
      <c r="E7856" s="107">
        <v>7</v>
      </c>
      <c r="F7856" s="81" t="s">
        <v>13674</v>
      </c>
      <c r="G7856" s="94" t="s">
        <v>8146</v>
      </c>
      <c r="H7856" s="32" t="s">
        <v>14391</v>
      </c>
    </row>
    <row r="7857" spans="1:8">
      <c r="A7857" s="68" t="s">
        <v>16876</v>
      </c>
      <c r="B7857" s="94" t="s">
        <v>24182</v>
      </c>
      <c r="C7857" s="94" t="s">
        <v>17367</v>
      </c>
      <c r="D7857" s="32" t="s">
        <v>10339</v>
      </c>
      <c r="E7857" s="107">
        <v>9</v>
      </c>
      <c r="F7857" s="81" t="s">
        <v>13674</v>
      </c>
      <c r="G7857" s="94" t="s">
        <v>8146</v>
      </c>
      <c r="H7857" s="32" t="s">
        <v>14392</v>
      </c>
    </row>
    <row r="7858" spans="1:8">
      <c r="A7858" s="68" t="s">
        <v>16876</v>
      </c>
      <c r="B7858" s="94" t="s">
        <v>24182</v>
      </c>
      <c r="C7858" s="94" t="s">
        <v>17367</v>
      </c>
      <c r="D7858" s="32" t="s">
        <v>10340</v>
      </c>
      <c r="E7858" s="107">
        <v>3</v>
      </c>
      <c r="F7858" s="81" t="s">
        <v>13674</v>
      </c>
      <c r="G7858" s="94" t="s">
        <v>8146</v>
      </c>
      <c r="H7858" s="32" t="s">
        <v>14393</v>
      </c>
    </row>
    <row r="7859" spans="1:8">
      <c r="A7859" s="68" t="s">
        <v>16876</v>
      </c>
      <c r="B7859" s="94" t="s">
        <v>24182</v>
      </c>
      <c r="C7859" s="94" t="s">
        <v>17367</v>
      </c>
      <c r="D7859" s="32" t="s">
        <v>10341</v>
      </c>
      <c r="E7859" s="107">
        <v>6</v>
      </c>
      <c r="F7859" s="81" t="s">
        <v>13674</v>
      </c>
      <c r="G7859" s="94" t="s">
        <v>8146</v>
      </c>
      <c r="H7859" s="32" t="s">
        <v>14394</v>
      </c>
    </row>
    <row r="7860" spans="1:8">
      <c r="A7860" s="68" t="s">
        <v>16876</v>
      </c>
      <c r="B7860" s="94" t="s">
        <v>24182</v>
      </c>
      <c r="C7860" s="94" t="s">
        <v>17367</v>
      </c>
      <c r="D7860" s="32" t="s">
        <v>10342</v>
      </c>
      <c r="E7860" s="107">
        <v>9</v>
      </c>
      <c r="F7860" s="81" t="s">
        <v>13674</v>
      </c>
      <c r="G7860" s="94" t="s">
        <v>8146</v>
      </c>
      <c r="H7860" s="32" t="s">
        <v>14395</v>
      </c>
    </row>
    <row r="7861" spans="1:8">
      <c r="A7861" s="68" t="s">
        <v>16876</v>
      </c>
      <c r="B7861" s="94" t="s">
        <v>24182</v>
      </c>
      <c r="C7861" s="94" t="s">
        <v>17367</v>
      </c>
      <c r="D7861" s="32" t="s">
        <v>10343</v>
      </c>
      <c r="E7861" s="107">
        <v>9</v>
      </c>
      <c r="F7861" s="81" t="s">
        <v>13674</v>
      </c>
      <c r="G7861" s="94" t="s">
        <v>8146</v>
      </c>
      <c r="H7861" s="32" t="s">
        <v>14396</v>
      </c>
    </row>
    <row r="7862" spans="1:8">
      <c r="A7862" s="68" t="s">
        <v>16876</v>
      </c>
      <c r="B7862" s="94" t="s">
        <v>24182</v>
      </c>
      <c r="C7862" s="94" t="s">
        <v>17367</v>
      </c>
      <c r="D7862" s="32" t="s">
        <v>20355</v>
      </c>
      <c r="E7862" s="107">
        <v>11</v>
      </c>
      <c r="F7862" s="81" t="s">
        <v>13674</v>
      </c>
      <c r="G7862" s="94" t="s">
        <v>8146</v>
      </c>
      <c r="H7862" s="32" t="s">
        <v>14397</v>
      </c>
    </row>
    <row r="7863" spans="1:8">
      <c r="A7863" s="68" t="s">
        <v>16876</v>
      </c>
      <c r="B7863" s="94" t="s">
        <v>24182</v>
      </c>
      <c r="C7863" s="94" t="s">
        <v>17367</v>
      </c>
      <c r="D7863" s="32" t="s">
        <v>10344</v>
      </c>
      <c r="E7863" s="107">
        <v>10</v>
      </c>
      <c r="F7863" s="81" t="s">
        <v>13674</v>
      </c>
      <c r="G7863" s="94" t="s">
        <v>8146</v>
      </c>
      <c r="H7863" s="32" t="s">
        <v>14398</v>
      </c>
    </row>
    <row r="7864" spans="1:8">
      <c r="A7864" s="68" t="s">
        <v>16876</v>
      </c>
      <c r="B7864" s="94" t="s">
        <v>24182</v>
      </c>
      <c r="C7864" s="94" t="s">
        <v>17368</v>
      </c>
      <c r="D7864" s="32" t="s">
        <v>20356</v>
      </c>
      <c r="E7864" s="107">
        <v>14</v>
      </c>
      <c r="F7864" s="81" t="s">
        <v>13674</v>
      </c>
      <c r="G7864" s="94" t="s">
        <v>8146</v>
      </c>
      <c r="H7864" s="32" t="s">
        <v>14399</v>
      </c>
    </row>
    <row r="7865" spans="1:8">
      <c r="A7865" s="68" t="s">
        <v>16876</v>
      </c>
      <c r="B7865" s="94" t="s">
        <v>24182</v>
      </c>
      <c r="C7865" s="94" t="s">
        <v>17368</v>
      </c>
      <c r="D7865" s="32" t="s">
        <v>20357</v>
      </c>
      <c r="E7865" s="107">
        <v>20</v>
      </c>
      <c r="F7865" s="81" t="s">
        <v>13674</v>
      </c>
      <c r="G7865" s="94" t="s">
        <v>8146</v>
      </c>
      <c r="H7865" s="32" t="s">
        <v>14400</v>
      </c>
    </row>
    <row r="7866" spans="1:8">
      <c r="A7866" s="68" t="s">
        <v>16876</v>
      </c>
      <c r="B7866" s="94" t="s">
        <v>24182</v>
      </c>
      <c r="C7866" s="94" t="s">
        <v>17368</v>
      </c>
      <c r="D7866" s="32" t="s">
        <v>10345</v>
      </c>
      <c r="E7866" s="107">
        <v>15</v>
      </c>
      <c r="F7866" s="81" t="s">
        <v>13674</v>
      </c>
      <c r="G7866" s="94" t="s">
        <v>8146</v>
      </c>
      <c r="H7866" s="32" t="s">
        <v>14401</v>
      </c>
    </row>
    <row r="7867" spans="1:8">
      <c r="A7867" s="68" t="s">
        <v>16876</v>
      </c>
      <c r="B7867" s="94" t="s">
        <v>24182</v>
      </c>
      <c r="C7867" s="94" t="s">
        <v>17368</v>
      </c>
      <c r="D7867" s="32" t="s">
        <v>20358</v>
      </c>
      <c r="E7867" s="107">
        <v>13</v>
      </c>
      <c r="F7867" s="81" t="s">
        <v>13674</v>
      </c>
      <c r="G7867" s="94" t="s">
        <v>8146</v>
      </c>
      <c r="H7867" s="32" t="s">
        <v>14402</v>
      </c>
    </row>
    <row r="7868" spans="1:8">
      <c r="A7868" s="68" t="s">
        <v>16876</v>
      </c>
      <c r="B7868" s="94" t="s">
        <v>24182</v>
      </c>
      <c r="C7868" s="94" t="s">
        <v>17368</v>
      </c>
      <c r="D7868" s="32" t="s">
        <v>20359</v>
      </c>
      <c r="E7868" s="107">
        <v>5</v>
      </c>
      <c r="F7868" s="81" t="s">
        <v>13674</v>
      </c>
      <c r="G7868" s="94" t="s">
        <v>8146</v>
      </c>
      <c r="H7868" s="32" t="s">
        <v>14403</v>
      </c>
    </row>
    <row r="7869" spans="1:8">
      <c r="A7869" s="68" t="s">
        <v>16876</v>
      </c>
      <c r="B7869" s="94" t="s">
        <v>24182</v>
      </c>
      <c r="C7869" s="94" t="s">
        <v>17368</v>
      </c>
      <c r="D7869" s="32" t="s">
        <v>20360</v>
      </c>
      <c r="E7869" s="107">
        <v>13</v>
      </c>
      <c r="F7869" s="81" t="s">
        <v>13674</v>
      </c>
      <c r="G7869" s="94" t="s">
        <v>8146</v>
      </c>
      <c r="H7869" s="32" t="s">
        <v>14404</v>
      </c>
    </row>
    <row r="7870" spans="1:8">
      <c r="A7870" s="68" t="s">
        <v>16876</v>
      </c>
      <c r="B7870" s="94" t="s">
        <v>24182</v>
      </c>
      <c r="C7870" s="94" t="s">
        <v>17368</v>
      </c>
      <c r="D7870" s="32" t="s">
        <v>20361</v>
      </c>
      <c r="E7870" s="107">
        <v>4</v>
      </c>
      <c r="F7870" s="81" t="s">
        <v>13674</v>
      </c>
      <c r="G7870" s="94" t="s">
        <v>8146</v>
      </c>
      <c r="H7870" s="32" t="s">
        <v>14405</v>
      </c>
    </row>
    <row r="7871" spans="1:8">
      <c r="A7871" s="68" t="s">
        <v>16876</v>
      </c>
      <c r="B7871" s="94" t="s">
        <v>24182</v>
      </c>
      <c r="C7871" s="94" t="s">
        <v>17368</v>
      </c>
      <c r="D7871" s="32" t="s">
        <v>20362</v>
      </c>
      <c r="E7871" s="107">
        <v>3</v>
      </c>
      <c r="F7871" s="81" t="s">
        <v>13674</v>
      </c>
      <c r="G7871" s="94" t="s">
        <v>8146</v>
      </c>
      <c r="H7871" s="32" t="s">
        <v>14406</v>
      </c>
    </row>
    <row r="7872" spans="1:8">
      <c r="A7872" s="68" t="s">
        <v>16876</v>
      </c>
      <c r="B7872" s="94" t="s">
        <v>24182</v>
      </c>
      <c r="C7872" s="94" t="s">
        <v>17368</v>
      </c>
      <c r="D7872" s="32" t="s">
        <v>20363</v>
      </c>
      <c r="E7872" s="107">
        <v>11</v>
      </c>
      <c r="F7872" s="81" t="s">
        <v>13674</v>
      </c>
      <c r="G7872" s="94" t="s">
        <v>8146</v>
      </c>
      <c r="H7872" s="32" t="s">
        <v>14407</v>
      </c>
    </row>
    <row r="7873" spans="1:8">
      <c r="A7873" s="68" t="s">
        <v>16876</v>
      </c>
      <c r="B7873" s="94" t="s">
        <v>24182</v>
      </c>
      <c r="C7873" s="94" t="s">
        <v>17368</v>
      </c>
      <c r="D7873" s="32" t="s">
        <v>10346</v>
      </c>
      <c r="E7873" s="107">
        <v>9</v>
      </c>
      <c r="F7873" s="81" t="s">
        <v>13674</v>
      </c>
      <c r="G7873" s="94" t="s">
        <v>8146</v>
      </c>
      <c r="H7873" s="32" t="s">
        <v>14408</v>
      </c>
    </row>
    <row r="7874" spans="1:8">
      <c r="A7874" s="68" t="s">
        <v>16876</v>
      </c>
      <c r="B7874" s="94" t="s">
        <v>24182</v>
      </c>
      <c r="C7874" s="94" t="s">
        <v>17368</v>
      </c>
      <c r="D7874" s="32" t="s">
        <v>10347</v>
      </c>
      <c r="E7874" s="107">
        <v>5</v>
      </c>
      <c r="F7874" s="81" t="s">
        <v>13674</v>
      </c>
      <c r="G7874" s="94" t="s">
        <v>8146</v>
      </c>
      <c r="H7874" s="32" t="s">
        <v>14409</v>
      </c>
    </row>
    <row r="7875" spans="1:8">
      <c r="A7875" s="68" t="s">
        <v>16876</v>
      </c>
      <c r="B7875" s="94" t="s">
        <v>24182</v>
      </c>
      <c r="C7875" s="94" t="s">
        <v>17368</v>
      </c>
      <c r="D7875" s="32" t="s">
        <v>10348</v>
      </c>
      <c r="E7875" s="107">
        <v>9</v>
      </c>
      <c r="F7875" s="81" t="s">
        <v>13674</v>
      </c>
      <c r="G7875" s="94" t="s">
        <v>8146</v>
      </c>
      <c r="H7875" s="32" t="s">
        <v>14410</v>
      </c>
    </row>
    <row r="7876" spans="1:8">
      <c r="A7876" s="68" t="s">
        <v>16876</v>
      </c>
      <c r="B7876" s="94" t="s">
        <v>24182</v>
      </c>
      <c r="C7876" s="94" t="s">
        <v>17368</v>
      </c>
      <c r="D7876" s="32" t="s">
        <v>20364</v>
      </c>
      <c r="E7876" s="107">
        <v>6</v>
      </c>
      <c r="F7876" s="81" t="s">
        <v>13674</v>
      </c>
      <c r="G7876" s="94" t="s">
        <v>8146</v>
      </c>
      <c r="H7876" s="32" t="s">
        <v>14411</v>
      </c>
    </row>
    <row r="7877" spans="1:8">
      <c r="A7877" s="68" t="s">
        <v>16877</v>
      </c>
      <c r="B7877" s="94" t="s">
        <v>24192</v>
      </c>
      <c r="C7877" s="94" t="s">
        <v>16632</v>
      </c>
      <c r="D7877" s="32" t="s">
        <v>20365</v>
      </c>
      <c r="E7877" s="107">
        <v>5</v>
      </c>
      <c r="F7877" s="81" t="s">
        <v>13674</v>
      </c>
      <c r="G7877" s="94" t="s">
        <v>8146</v>
      </c>
      <c r="H7877" s="32" t="s">
        <v>14412</v>
      </c>
    </row>
    <row r="7878" spans="1:8">
      <c r="A7878" s="68" t="s">
        <v>16877</v>
      </c>
      <c r="B7878" s="94" t="s">
        <v>24192</v>
      </c>
      <c r="C7878" s="94" t="s">
        <v>16632</v>
      </c>
      <c r="D7878" s="32" t="s">
        <v>20366</v>
      </c>
      <c r="E7878" s="107">
        <v>6</v>
      </c>
      <c r="F7878" s="81" t="s">
        <v>13674</v>
      </c>
      <c r="G7878" s="94" t="s">
        <v>8146</v>
      </c>
      <c r="H7878" s="32" t="s">
        <v>14413</v>
      </c>
    </row>
    <row r="7879" spans="1:8">
      <c r="A7879" s="68" t="s">
        <v>16877</v>
      </c>
      <c r="B7879" s="94" t="s">
        <v>24192</v>
      </c>
      <c r="C7879" s="94" t="s">
        <v>16632</v>
      </c>
      <c r="D7879" s="32" t="s">
        <v>20367</v>
      </c>
      <c r="E7879" s="107">
        <v>7</v>
      </c>
      <c r="F7879" s="81" t="s">
        <v>13674</v>
      </c>
      <c r="G7879" s="94" t="s">
        <v>8146</v>
      </c>
      <c r="H7879" s="32" t="s">
        <v>14414</v>
      </c>
    </row>
    <row r="7880" spans="1:8">
      <c r="A7880" s="68" t="s">
        <v>16877</v>
      </c>
      <c r="B7880" s="94" t="s">
        <v>24192</v>
      </c>
      <c r="C7880" s="94" t="s">
        <v>16632</v>
      </c>
      <c r="D7880" s="32" t="s">
        <v>20368</v>
      </c>
      <c r="E7880" s="107">
        <v>7</v>
      </c>
      <c r="F7880" s="81" t="s">
        <v>13674</v>
      </c>
      <c r="G7880" s="94" t="s">
        <v>8146</v>
      </c>
      <c r="H7880" s="32" t="s">
        <v>14415</v>
      </c>
    </row>
    <row r="7881" spans="1:8">
      <c r="A7881" s="68" t="s">
        <v>16877</v>
      </c>
      <c r="B7881" s="94" t="s">
        <v>24192</v>
      </c>
      <c r="C7881" s="94" t="s">
        <v>16632</v>
      </c>
      <c r="D7881" s="32" t="s">
        <v>20369</v>
      </c>
      <c r="E7881" s="107">
        <v>5</v>
      </c>
      <c r="F7881" s="81" t="s">
        <v>13674</v>
      </c>
      <c r="G7881" s="94" t="s">
        <v>8146</v>
      </c>
      <c r="H7881" s="32" t="s">
        <v>14416</v>
      </c>
    </row>
    <row r="7882" spans="1:8">
      <c r="A7882" s="68" t="s">
        <v>16877</v>
      </c>
      <c r="B7882" s="94" t="s">
        <v>24192</v>
      </c>
      <c r="C7882" s="94" t="s">
        <v>16632</v>
      </c>
      <c r="D7882" s="32" t="s">
        <v>20370</v>
      </c>
      <c r="E7882" s="107">
        <v>7</v>
      </c>
      <c r="F7882" s="81" t="s">
        <v>13674</v>
      </c>
      <c r="G7882" s="94" t="s">
        <v>8146</v>
      </c>
      <c r="H7882" s="32" t="s">
        <v>14417</v>
      </c>
    </row>
    <row r="7883" spans="1:8">
      <c r="A7883" s="68" t="s">
        <v>16877</v>
      </c>
      <c r="B7883" s="94" t="s">
        <v>24192</v>
      </c>
      <c r="C7883" s="94" t="s">
        <v>16632</v>
      </c>
      <c r="D7883" s="32" t="s">
        <v>20371</v>
      </c>
      <c r="E7883" s="107">
        <v>7</v>
      </c>
      <c r="F7883" s="81" t="s">
        <v>13674</v>
      </c>
      <c r="G7883" s="94" t="s">
        <v>8146</v>
      </c>
      <c r="H7883" s="32" t="s">
        <v>14418</v>
      </c>
    </row>
    <row r="7884" spans="1:8">
      <c r="A7884" s="68" t="s">
        <v>16877</v>
      </c>
      <c r="B7884" s="94" t="s">
        <v>24192</v>
      </c>
      <c r="C7884" s="94" t="s">
        <v>16632</v>
      </c>
      <c r="D7884" s="32" t="s">
        <v>20372</v>
      </c>
      <c r="E7884" s="107">
        <v>5</v>
      </c>
      <c r="F7884" s="81" t="s">
        <v>13674</v>
      </c>
      <c r="G7884" s="94" t="s">
        <v>8146</v>
      </c>
      <c r="H7884" s="32" t="s">
        <v>14419</v>
      </c>
    </row>
    <row r="7885" spans="1:8">
      <c r="A7885" s="68" t="s">
        <v>16877</v>
      </c>
      <c r="B7885" s="94" t="s">
        <v>24192</v>
      </c>
      <c r="C7885" s="94" t="s">
        <v>16632</v>
      </c>
      <c r="D7885" s="32" t="s">
        <v>20373</v>
      </c>
      <c r="E7885" s="107">
        <v>7</v>
      </c>
      <c r="F7885" s="81" t="s">
        <v>13674</v>
      </c>
      <c r="G7885" s="94" t="s">
        <v>8146</v>
      </c>
      <c r="H7885" s="32" t="s">
        <v>14420</v>
      </c>
    </row>
    <row r="7886" spans="1:8">
      <c r="A7886" s="68" t="s">
        <v>16877</v>
      </c>
      <c r="B7886" s="94" t="s">
        <v>24192</v>
      </c>
      <c r="C7886" s="94" t="s">
        <v>16632</v>
      </c>
      <c r="D7886" s="32" t="s">
        <v>20374</v>
      </c>
      <c r="E7886" s="107">
        <v>4</v>
      </c>
      <c r="F7886" s="81" t="s">
        <v>13674</v>
      </c>
      <c r="G7886" s="94" t="s">
        <v>8146</v>
      </c>
      <c r="H7886" s="32" t="s">
        <v>14421</v>
      </c>
    </row>
    <row r="7887" spans="1:8">
      <c r="A7887" s="68" t="s">
        <v>16877</v>
      </c>
      <c r="B7887" s="94" t="s">
        <v>24192</v>
      </c>
      <c r="C7887" s="94" t="s">
        <v>16632</v>
      </c>
      <c r="D7887" s="32" t="s">
        <v>20375</v>
      </c>
      <c r="E7887" s="107">
        <v>5</v>
      </c>
      <c r="F7887" s="81" t="s">
        <v>13674</v>
      </c>
      <c r="G7887" s="94" t="s">
        <v>8146</v>
      </c>
      <c r="H7887" s="32" t="s">
        <v>14422</v>
      </c>
    </row>
    <row r="7888" spans="1:8">
      <c r="A7888" s="68" t="s">
        <v>16877</v>
      </c>
      <c r="B7888" s="94" t="s">
        <v>24192</v>
      </c>
      <c r="C7888" s="94" t="s">
        <v>16632</v>
      </c>
      <c r="D7888" s="32" t="s">
        <v>20376</v>
      </c>
      <c r="E7888" s="107">
        <v>3</v>
      </c>
      <c r="F7888" s="81" t="s">
        <v>13674</v>
      </c>
      <c r="G7888" s="94" t="s">
        <v>8146</v>
      </c>
      <c r="H7888" s="32" t="s">
        <v>14423</v>
      </c>
    </row>
    <row r="7889" spans="1:8">
      <c r="A7889" s="68" t="s">
        <v>16877</v>
      </c>
      <c r="B7889" s="94" t="s">
        <v>24192</v>
      </c>
      <c r="C7889" s="94" t="s">
        <v>16632</v>
      </c>
      <c r="D7889" s="32" t="s">
        <v>20377</v>
      </c>
      <c r="E7889" s="107">
        <v>7</v>
      </c>
      <c r="F7889" s="81" t="s">
        <v>13674</v>
      </c>
      <c r="G7889" s="94" t="s">
        <v>8146</v>
      </c>
      <c r="H7889" s="32" t="s">
        <v>14424</v>
      </c>
    </row>
    <row r="7890" spans="1:8">
      <c r="A7890" s="68" t="s">
        <v>16877</v>
      </c>
      <c r="B7890" s="94" t="s">
        <v>24192</v>
      </c>
      <c r="C7890" s="94" t="s">
        <v>16632</v>
      </c>
      <c r="D7890" s="32" t="s">
        <v>20378</v>
      </c>
      <c r="E7890" s="107">
        <v>6</v>
      </c>
      <c r="F7890" s="81" t="s">
        <v>13674</v>
      </c>
      <c r="G7890" s="94" t="s">
        <v>8146</v>
      </c>
      <c r="H7890" s="32" t="s">
        <v>14425</v>
      </c>
    </row>
    <row r="7891" spans="1:8">
      <c r="A7891" s="68" t="s">
        <v>16877</v>
      </c>
      <c r="B7891" s="94" t="s">
        <v>24192</v>
      </c>
      <c r="C7891" s="94" t="s">
        <v>16632</v>
      </c>
      <c r="D7891" s="32" t="s">
        <v>20379</v>
      </c>
      <c r="E7891" s="107">
        <v>6</v>
      </c>
      <c r="F7891" s="81" t="s">
        <v>13674</v>
      </c>
      <c r="G7891" s="94" t="s">
        <v>8146</v>
      </c>
      <c r="H7891" s="32" t="s">
        <v>14426</v>
      </c>
    </row>
    <row r="7892" spans="1:8">
      <c r="A7892" s="68" t="s">
        <v>16877</v>
      </c>
      <c r="B7892" s="94" t="s">
        <v>24192</v>
      </c>
      <c r="C7892" s="94" t="s">
        <v>16632</v>
      </c>
      <c r="D7892" s="32" t="s">
        <v>20380</v>
      </c>
      <c r="E7892" s="107">
        <v>7</v>
      </c>
      <c r="F7892" s="81" t="s">
        <v>13674</v>
      </c>
      <c r="G7892" s="94" t="s">
        <v>8146</v>
      </c>
      <c r="H7892" s="32" t="s">
        <v>14427</v>
      </c>
    </row>
    <row r="7893" spans="1:8">
      <c r="A7893" s="68" t="s">
        <v>16877</v>
      </c>
      <c r="B7893" s="94" t="s">
        <v>24192</v>
      </c>
      <c r="C7893" s="94" t="s">
        <v>16632</v>
      </c>
      <c r="D7893" s="32" t="s">
        <v>20381</v>
      </c>
      <c r="E7893" s="107">
        <v>11</v>
      </c>
      <c r="F7893" s="81" t="s">
        <v>13674</v>
      </c>
      <c r="G7893" s="94" t="s">
        <v>8146</v>
      </c>
      <c r="H7893" s="32" t="s">
        <v>14428</v>
      </c>
    </row>
    <row r="7894" spans="1:8">
      <c r="A7894" s="68" t="s">
        <v>16877</v>
      </c>
      <c r="B7894" s="94" t="s">
        <v>24192</v>
      </c>
      <c r="C7894" s="94" t="s">
        <v>16632</v>
      </c>
      <c r="D7894" s="32" t="s">
        <v>20382</v>
      </c>
      <c r="E7894" s="107">
        <v>3</v>
      </c>
      <c r="F7894" s="81" t="s">
        <v>13674</v>
      </c>
      <c r="G7894" s="94" t="s">
        <v>8146</v>
      </c>
      <c r="H7894" s="32" t="s">
        <v>14429</v>
      </c>
    </row>
    <row r="7895" spans="1:8">
      <c r="A7895" s="68" t="s">
        <v>16877</v>
      </c>
      <c r="B7895" s="94" t="s">
        <v>24192</v>
      </c>
      <c r="C7895" s="94" t="s">
        <v>16632</v>
      </c>
      <c r="D7895" s="32" t="s">
        <v>20383</v>
      </c>
      <c r="E7895" s="107">
        <v>8</v>
      </c>
      <c r="F7895" s="81" t="s">
        <v>13674</v>
      </c>
      <c r="G7895" s="94" t="s">
        <v>8146</v>
      </c>
      <c r="H7895" s="32" t="s">
        <v>14430</v>
      </c>
    </row>
    <row r="7896" spans="1:8">
      <c r="A7896" s="68" t="s">
        <v>16877</v>
      </c>
      <c r="B7896" s="94" t="s">
        <v>24192</v>
      </c>
      <c r="C7896" s="94" t="s">
        <v>16632</v>
      </c>
      <c r="D7896" s="32" t="s">
        <v>20384</v>
      </c>
      <c r="E7896" s="107">
        <v>9</v>
      </c>
      <c r="F7896" s="81" t="s">
        <v>13674</v>
      </c>
      <c r="G7896" s="94" t="s">
        <v>8146</v>
      </c>
      <c r="H7896" s="32" t="s">
        <v>14431</v>
      </c>
    </row>
    <row r="7897" spans="1:8">
      <c r="A7897" s="68" t="s">
        <v>16877</v>
      </c>
      <c r="B7897" s="94" t="s">
        <v>24192</v>
      </c>
      <c r="C7897" s="94" t="s">
        <v>16632</v>
      </c>
      <c r="D7897" s="32" t="s">
        <v>20385</v>
      </c>
      <c r="E7897" s="107">
        <v>10</v>
      </c>
      <c r="F7897" s="81" t="s">
        <v>13674</v>
      </c>
      <c r="G7897" s="94" t="s">
        <v>8146</v>
      </c>
      <c r="H7897" s="32" t="s">
        <v>14432</v>
      </c>
    </row>
    <row r="7898" spans="1:8">
      <c r="A7898" s="68" t="s">
        <v>16877</v>
      </c>
      <c r="B7898" s="94" t="s">
        <v>24192</v>
      </c>
      <c r="C7898" s="94" t="s">
        <v>16632</v>
      </c>
      <c r="D7898" s="32" t="s">
        <v>20386</v>
      </c>
      <c r="E7898" s="107">
        <v>6</v>
      </c>
      <c r="F7898" s="81" t="s">
        <v>13674</v>
      </c>
      <c r="G7898" s="94" t="s">
        <v>8146</v>
      </c>
      <c r="H7898" s="32" t="s">
        <v>14433</v>
      </c>
    </row>
    <row r="7899" spans="1:8">
      <c r="A7899" s="68" t="s">
        <v>16877</v>
      </c>
      <c r="B7899" s="94" t="s">
        <v>24192</v>
      </c>
      <c r="C7899" s="94" t="s">
        <v>16632</v>
      </c>
      <c r="D7899" s="32" t="s">
        <v>20387</v>
      </c>
      <c r="E7899" s="107">
        <v>5</v>
      </c>
      <c r="F7899" s="81" t="s">
        <v>13674</v>
      </c>
      <c r="G7899" s="94" t="s">
        <v>8146</v>
      </c>
      <c r="H7899" s="32" t="s">
        <v>14434</v>
      </c>
    </row>
    <row r="7900" spans="1:8">
      <c r="A7900" s="68" t="s">
        <v>16877</v>
      </c>
      <c r="B7900" s="94" t="s">
        <v>24192</v>
      </c>
      <c r="C7900" s="94" t="s">
        <v>16632</v>
      </c>
      <c r="D7900" s="32" t="s">
        <v>20388</v>
      </c>
      <c r="E7900" s="107">
        <v>5</v>
      </c>
      <c r="F7900" s="81" t="s">
        <v>13674</v>
      </c>
      <c r="G7900" s="94" t="s">
        <v>8146</v>
      </c>
      <c r="H7900" s="32" t="s">
        <v>14435</v>
      </c>
    </row>
    <row r="7901" spans="1:8">
      <c r="A7901" s="68" t="s">
        <v>16877</v>
      </c>
      <c r="B7901" s="94" t="s">
        <v>24192</v>
      </c>
      <c r="C7901" s="94" t="s">
        <v>16632</v>
      </c>
      <c r="D7901" s="32" t="s">
        <v>20389</v>
      </c>
      <c r="E7901" s="107">
        <v>5</v>
      </c>
      <c r="F7901" s="81" t="s">
        <v>13674</v>
      </c>
      <c r="G7901" s="94" t="s">
        <v>8146</v>
      </c>
      <c r="H7901" s="32" t="s">
        <v>14436</v>
      </c>
    </row>
    <row r="7902" spans="1:8">
      <c r="A7902" s="68" t="s">
        <v>16877</v>
      </c>
      <c r="B7902" s="94" t="s">
        <v>24192</v>
      </c>
      <c r="C7902" s="94" t="s">
        <v>16632</v>
      </c>
      <c r="D7902" s="32" t="s">
        <v>20390</v>
      </c>
      <c r="E7902" s="107">
        <v>6</v>
      </c>
      <c r="F7902" s="81" t="s">
        <v>13674</v>
      </c>
      <c r="G7902" s="94" t="s">
        <v>8146</v>
      </c>
      <c r="H7902" s="32" t="s">
        <v>14437</v>
      </c>
    </row>
    <row r="7903" spans="1:8">
      <c r="A7903" s="68" t="s">
        <v>16877</v>
      </c>
      <c r="B7903" s="94" t="s">
        <v>24192</v>
      </c>
      <c r="C7903" s="94" t="s">
        <v>16632</v>
      </c>
      <c r="D7903" s="32" t="s">
        <v>20391</v>
      </c>
      <c r="E7903" s="107">
        <v>4</v>
      </c>
      <c r="F7903" s="81" t="s">
        <v>13674</v>
      </c>
      <c r="G7903" s="94" t="s">
        <v>8146</v>
      </c>
      <c r="H7903" s="32" t="s">
        <v>14438</v>
      </c>
    </row>
    <row r="7904" spans="1:8">
      <c r="A7904" s="68" t="s">
        <v>16877</v>
      </c>
      <c r="B7904" s="94" t="s">
        <v>24192</v>
      </c>
      <c r="C7904" s="94" t="s">
        <v>16632</v>
      </c>
      <c r="D7904" s="32" t="s">
        <v>20392</v>
      </c>
      <c r="E7904" s="107">
        <v>7</v>
      </c>
      <c r="F7904" s="81" t="s">
        <v>13674</v>
      </c>
      <c r="G7904" s="94" t="s">
        <v>8146</v>
      </c>
      <c r="H7904" s="32" t="s">
        <v>14439</v>
      </c>
    </row>
    <row r="7905" spans="1:8">
      <c r="A7905" s="68" t="s">
        <v>16877</v>
      </c>
      <c r="B7905" s="94" t="s">
        <v>24192</v>
      </c>
      <c r="C7905" s="94" t="s">
        <v>16632</v>
      </c>
      <c r="D7905" s="32" t="s">
        <v>20393</v>
      </c>
      <c r="E7905" s="107">
        <v>5</v>
      </c>
      <c r="F7905" s="81" t="s">
        <v>13674</v>
      </c>
      <c r="G7905" s="94" t="s">
        <v>8146</v>
      </c>
      <c r="H7905" s="32" t="s">
        <v>14440</v>
      </c>
    </row>
    <row r="7906" spans="1:8">
      <c r="A7906" s="68" t="s">
        <v>16877</v>
      </c>
      <c r="B7906" s="94" t="s">
        <v>24192</v>
      </c>
      <c r="C7906" s="94" t="s">
        <v>16632</v>
      </c>
      <c r="D7906" s="32" t="s">
        <v>20394</v>
      </c>
      <c r="E7906" s="107">
        <v>6</v>
      </c>
      <c r="F7906" s="81" t="s">
        <v>13674</v>
      </c>
      <c r="G7906" s="94" t="s">
        <v>8146</v>
      </c>
      <c r="H7906" s="32" t="s">
        <v>14441</v>
      </c>
    </row>
    <row r="7907" spans="1:8">
      <c r="A7907" s="68" t="s">
        <v>16877</v>
      </c>
      <c r="B7907" s="94" t="s">
        <v>24192</v>
      </c>
      <c r="C7907" s="94" t="s">
        <v>16632</v>
      </c>
      <c r="D7907" s="32" t="s">
        <v>20395</v>
      </c>
      <c r="E7907" s="107">
        <v>9</v>
      </c>
      <c r="F7907" s="81" t="s">
        <v>13674</v>
      </c>
      <c r="G7907" s="94" t="s">
        <v>8146</v>
      </c>
      <c r="H7907" s="32" t="s">
        <v>14442</v>
      </c>
    </row>
    <row r="7908" spans="1:8">
      <c r="A7908" s="68" t="s">
        <v>16877</v>
      </c>
      <c r="B7908" s="94" t="s">
        <v>24192</v>
      </c>
      <c r="C7908" s="94" t="s">
        <v>16632</v>
      </c>
      <c r="D7908" s="32" t="s">
        <v>20396</v>
      </c>
      <c r="E7908" s="107">
        <v>8</v>
      </c>
      <c r="F7908" s="81" t="s">
        <v>13674</v>
      </c>
      <c r="G7908" s="94" t="s">
        <v>8146</v>
      </c>
      <c r="H7908" s="32" t="s">
        <v>14443</v>
      </c>
    </row>
    <row r="7909" spans="1:8">
      <c r="A7909" s="68" t="s">
        <v>16877</v>
      </c>
      <c r="B7909" s="94" t="s">
        <v>24192</v>
      </c>
      <c r="C7909" s="94" t="s">
        <v>16632</v>
      </c>
      <c r="D7909" s="32" t="s">
        <v>20397</v>
      </c>
      <c r="E7909" s="107">
        <v>7</v>
      </c>
      <c r="F7909" s="81" t="s">
        <v>13674</v>
      </c>
      <c r="G7909" s="94" t="s">
        <v>8146</v>
      </c>
      <c r="H7909" s="32" t="s">
        <v>14444</v>
      </c>
    </row>
    <row r="7910" spans="1:8">
      <c r="A7910" s="68" t="s">
        <v>16877</v>
      </c>
      <c r="B7910" s="94" t="s">
        <v>24192</v>
      </c>
      <c r="C7910" s="94" t="s">
        <v>16632</v>
      </c>
      <c r="D7910" s="32" t="s">
        <v>20398</v>
      </c>
      <c r="E7910" s="107">
        <v>5</v>
      </c>
      <c r="F7910" s="81" t="s">
        <v>13674</v>
      </c>
      <c r="G7910" s="94" t="s">
        <v>8146</v>
      </c>
      <c r="H7910" s="32" t="s">
        <v>14445</v>
      </c>
    </row>
    <row r="7911" spans="1:8">
      <c r="A7911" s="68" t="s">
        <v>16877</v>
      </c>
      <c r="B7911" s="94" t="s">
        <v>24192</v>
      </c>
      <c r="C7911" s="94" t="s">
        <v>16632</v>
      </c>
      <c r="D7911" s="32" t="s">
        <v>20399</v>
      </c>
      <c r="E7911" s="107">
        <v>7</v>
      </c>
      <c r="F7911" s="81" t="s">
        <v>13674</v>
      </c>
      <c r="G7911" s="94" t="s">
        <v>8146</v>
      </c>
      <c r="H7911" s="32" t="s">
        <v>14446</v>
      </c>
    </row>
    <row r="7912" spans="1:8">
      <c r="A7912" s="68" t="s">
        <v>16877</v>
      </c>
      <c r="B7912" s="94" t="s">
        <v>24192</v>
      </c>
      <c r="C7912" s="94" t="s">
        <v>16632</v>
      </c>
      <c r="D7912" s="32" t="s">
        <v>20400</v>
      </c>
      <c r="E7912" s="107">
        <v>5</v>
      </c>
      <c r="F7912" s="81" t="s">
        <v>13674</v>
      </c>
      <c r="G7912" s="94" t="s">
        <v>8146</v>
      </c>
      <c r="H7912" s="32" t="s">
        <v>14447</v>
      </c>
    </row>
    <row r="7913" spans="1:8">
      <c r="A7913" s="68" t="s">
        <v>16877</v>
      </c>
      <c r="B7913" s="94" t="s">
        <v>24192</v>
      </c>
      <c r="C7913" s="94" t="s">
        <v>16632</v>
      </c>
      <c r="D7913" s="32" t="s">
        <v>20401</v>
      </c>
      <c r="E7913" s="107">
        <v>6</v>
      </c>
      <c r="F7913" s="81" t="s">
        <v>13674</v>
      </c>
      <c r="G7913" s="94" t="s">
        <v>8146</v>
      </c>
      <c r="H7913" s="32" t="s">
        <v>14448</v>
      </c>
    </row>
    <row r="7914" spans="1:8">
      <c r="A7914" s="68" t="s">
        <v>16877</v>
      </c>
      <c r="B7914" s="94" t="s">
        <v>24192</v>
      </c>
      <c r="C7914" s="94" t="s">
        <v>16632</v>
      </c>
      <c r="D7914" s="32" t="s">
        <v>20402</v>
      </c>
      <c r="E7914" s="107">
        <v>8</v>
      </c>
      <c r="F7914" s="81" t="s">
        <v>13674</v>
      </c>
      <c r="G7914" s="94" t="s">
        <v>8146</v>
      </c>
      <c r="H7914" s="32" t="s">
        <v>14449</v>
      </c>
    </row>
    <row r="7915" spans="1:8">
      <c r="A7915" s="68" t="s">
        <v>16877</v>
      </c>
      <c r="B7915" s="94" t="s">
        <v>24192</v>
      </c>
      <c r="C7915" s="94" t="s">
        <v>16632</v>
      </c>
      <c r="D7915" s="32" t="s">
        <v>20403</v>
      </c>
      <c r="E7915" s="107">
        <v>8</v>
      </c>
      <c r="F7915" s="81" t="s">
        <v>13674</v>
      </c>
      <c r="G7915" s="94" t="s">
        <v>8146</v>
      </c>
      <c r="H7915" s="32" t="s">
        <v>14450</v>
      </c>
    </row>
    <row r="7916" spans="1:8">
      <c r="A7916" s="68" t="s">
        <v>16877</v>
      </c>
      <c r="B7916" s="94" t="s">
        <v>24192</v>
      </c>
      <c r="C7916" s="94" t="s">
        <v>16632</v>
      </c>
      <c r="D7916" s="32" t="s">
        <v>20404</v>
      </c>
      <c r="E7916" s="107">
        <v>8</v>
      </c>
      <c r="F7916" s="81" t="s">
        <v>13674</v>
      </c>
      <c r="G7916" s="94" t="s">
        <v>8146</v>
      </c>
      <c r="H7916" s="32" t="s">
        <v>14451</v>
      </c>
    </row>
    <row r="7917" spans="1:8">
      <c r="A7917" s="68" t="s">
        <v>16877</v>
      </c>
      <c r="B7917" s="94" t="s">
        <v>24192</v>
      </c>
      <c r="C7917" s="94" t="s">
        <v>16632</v>
      </c>
      <c r="D7917" s="32" t="s">
        <v>20405</v>
      </c>
      <c r="E7917" s="107">
        <v>13</v>
      </c>
      <c r="F7917" s="81" t="s">
        <v>13674</v>
      </c>
      <c r="G7917" s="94" t="s">
        <v>8146</v>
      </c>
      <c r="H7917" s="32" t="s">
        <v>14452</v>
      </c>
    </row>
    <row r="7918" spans="1:8">
      <c r="A7918" s="68" t="s">
        <v>16877</v>
      </c>
      <c r="B7918" s="94" t="s">
        <v>24192</v>
      </c>
      <c r="C7918" s="94" t="s">
        <v>16632</v>
      </c>
      <c r="D7918" s="32" t="s">
        <v>20406</v>
      </c>
      <c r="E7918" s="107">
        <v>6</v>
      </c>
      <c r="F7918" s="81" t="s">
        <v>13674</v>
      </c>
      <c r="G7918" s="94" t="s">
        <v>8146</v>
      </c>
      <c r="H7918" s="32" t="s">
        <v>14453</v>
      </c>
    </row>
    <row r="7919" spans="1:8">
      <c r="A7919" s="68" t="s">
        <v>16877</v>
      </c>
      <c r="B7919" s="94" t="s">
        <v>24192</v>
      </c>
      <c r="C7919" s="94" t="s">
        <v>16632</v>
      </c>
      <c r="D7919" s="32" t="s">
        <v>20407</v>
      </c>
      <c r="E7919" s="107">
        <v>10</v>
      </c>
      <c r="F7919" s="81" t="s">
        <v>13674</v>
      </c>
      <c r="G7919" s="94" t="s">
        <v>8146</v>
      </c>
      <c r="H7919" s="32" t="s">
        <v>14454</v>
      </c>
    </row>
    <row r="7920" spans="1:8">
      <c r="A7920" s="68" t="s">
        <v>16876</v>
      </c>
      <c r="B7920" s="94" t="s">
        <v>24189</v>
      </c>
      <c r="C7920" s="94" t="s">
        <v>17369</v>
      </c>
      <c r="D7920" s="32" t="s">
        <v>20408</v>
      </c>
      <c r="E7920" s="107">
        <v>23</v>
      </c>
      <c r="F7920" s="81" t="s">
        <v>13674</v>
      </c>
      <c r="G7920" s="94" t="s">
        <v>8146</v>
      </c>
      <c r="H7920" s="32" t="s">
        <v>14455</v>
      </c>
    </row>
    <row r="7921" spans="1:8">
      <c r="A7921" s="68" t="s">
        <v>16876</v>
      </c>
      <c r="B7921" s="94" t="s">
        <v>24189</v>
      </c>
      <c r="C7921" s="94" t="s">
        <v>17369</v>
      </c>
      <c r="D7921" s="32" t="s">
        <v>20409</v>
      </c>
      <c r="E7921" s="107">
        <v>24</v>
      </c>
      <c r="F7921" s="81" t="s">
        <v>13674</v>
      </c>
      <c r="G7921" s="94" t="s">
        <v>8146</v>
      </c>
      <c r="H7921" s="32" t="s">
        <v>14456</v>
      </c>
    </row>
    <row r="7922" spans="1:8">
      <c r="A7922" s="68" t="s">
        <v>16876</v>
      </c>
      <c r="B7922" s="94" t="s">
        <v>24189</v>
      </c>
      <c r="C7922" s="94" t="s">
        <v>17369</v>
      </c>
      <c r="D7922" s="32" t="s">
        <v>20410</v>
      </c>
      <c r="E7922" s="107">
        <v>22</v>
      </c>
      <c r="F7922" s="81" t="s">
        <v>13674</v>
      </c>
      <c r="G7922" s="94" t="s">
        <v>8146</v>
      </c>
      <c r="H7922" s="32" t="s">
        <v>14457</v>
      </c>
    </row>
    <row r="7923" spans="1:8">
      <c r="A7923" s="68" t="s">
        <v>16876</v>
      </c>
      <c r="B7923" s="94" t="s">
        <v>24189</v>
      </c>
      <c r="C7923" s="94" t="s">
        <v>17369</v>
      </c>
      <c r="D7923" s="32" t="s">
        <v>20411</v>
      </c>
      <c r="E7923" s="107">
        <v>19</v>
      </c>
      <c r="F7923" s="81" t="s">
        <v>13674</v>
      </c>
      <c r="G7923" s="94" t="s">
        <v>8146</v>
      </c>
      <c r="H7923" s="32" t="s">
        <v>14458</v>
      </c>
    </row>
    <row r="7924" spans="1:8">
      <c r="A7924" s="68" t="s">
        <v>16876</v>
      </c>
      <c r="B7924" s="94" t="s">
        <v>24189</v>
      </c>
      <c r="C7924" s="94" t="s">
        <v>17369</v>
      </c>
      <c r="D7924" s="32" t="s">
        <v>20412</v>
      </c>
      <c r="E7924" s="107">
        <v>22</v>
      </c>
      <c r="F7924" s="81" t="s">
        <v>13674</v>
      </c>
      <c r="G7924" s="94" t="s">
        <v>8146</v>
      </c>
      <c r="H7924" s="32" t="s">
        <v>14459</v>
      </c>
    </row>
    <row r="7925" spans="1:8">
      <c r="A7925" s="68" t="s">
        <v>16876</v>
      </c>
      <c r="B7925" s="94" t="s">
        <v>24189</v>
      </c>
      <c r="C7925" s="94" t="s">
        <v>17369</v>
      </c>
      <c r="D7925" s="32" t="s">
        <v>20413</v>
      </c>
      <c r="E7925" s="107">
        <v>23</v>
      </c>
      <c r="F7925" s="81" t="s">
        <v>13674</v>
      </c>
      <c r="G7925" s="94" t="s">
        <v>8146</v>
      </c>
      <c r="H7925" s="32" t="s">
        <v>14460</v>
      </c>
    </row>
    <row r="7926" spans="1:8">
      <c r="A7926" s="68" t="s">
        <v>16876</v>
      </c>
      <c r="B7926" s="94" t="s">
        <v>24189</v>
      </c>
      <c r="C7926" s="94" t="s">
        <v>17369</v>
      </c>
      <c r="D7926" s="32" t="s">
        <v>20414</v>
      </c>
      <c r="E7926" s="107">
        <v>20</v>
      </c>
      <c r="F7926" s="81" t="s">
        <v>13674</v>
      </c>
      <c r="G7926" s="94" t="s">
        <v>8146</v>
      </c>
      <c r="H7926" s="32" t="s">
        <v>14461</v>
      </c>
    </row>
    <row r="7927" spans="1:8">
      <c r="A7927" s="68" t="s">
        <v>16876</v>
      </c>
      <c r="B7927" s="94" t="s">
        <v>24189</v>
      </c>
      <c r="C7927" s="94" t="s">
        <v>17369</v>
      </c>
      <c r="D7927" s="32" t="s">
        <v>20415</v>
      </c>
      <c r="E7927" s="107">
        <v>15</v>
      </c>
      <c r="F7927" s="81" t="s">
        <v>13674</v>
      </c>
      <c r="G7927" s="94" t="s">
        <v>8146</v>
      </c>
      <c r="H7927" s="32" t="s">
        <v>14462</v>
      </c>
    </row>
    <row r="7928" spans="1:8">
      <c r="A7928" s="68" t="s">
        <v>16876</v>
      </c>
      <c r="B7928" s="94" t="s">
        <v>24189</v>
      </c>
      <c r="C7928" s="94" t="s">
        <v>17370</v>
      </c>
      <c r="D7928" s="32" t="s">
        <v>20416</v>
      </c>
      <c r="E7928" s="107">
        <v>18</v>
      </c>
      <c r="F7928" s="81" t="s">
        <v>13674</v>
      </c>
      <c r="G7928" s="94" t="s">
        <v>8146</v>
      </c>
      <c r="H7928" s="32" t="s">
        <v>14463</v>
      </c>
    </row>
    <row r="7929" spans="1:8">
      <c r="A7929" s="68" t="s">
        <v>16876</v>
      </c>
      <c r="B7929" s="94" t="s">
        <v>24189</v>
      </c>
      <c r="C7929" s="94" t="s">
        <v>17370</v>
      </c>
      <c r="D7929" s="32" t="s">
        <v>20417</v>
      </c>
      <c r="E7929" s="107">
        <v>18</v>
      </c>
      <c r="F7929" s="81" t="s">
        <v>13674</v>
      </c>
      <c r="G7929" s="94" t="s">
        <v>8146</v>
      </c>
      <c r="H7929" s="32" t="s">
        <v>14464</v>
      </c>
    </row>
    <row r="7930" spans="1:8">
      <c r="A7930" s="68" t="s">
        <v>16876</v>
      </c>
      <c r="B7930" s="94" t="s">
        <v>24189</v>
      </c>
      <c r="C7930" s="94" t="s">
        <v>17370</v>
      </c>
      <c r="D7930" s="32" t="s">
        <v>20418</v>
      </c>
      <c r="E7930" s="107">
        <v>23</v>
      </c>
      <c r="F7930" s="81" t="s">
        <v>13674</v>
      </c>
      <c r="G7930" s="94" t="s">
        <v>8146</v>
      </c>
      <c r="H7930" s="32" t="s">
        <v>14465</v>
      </c>
    </row>
    <row r="7931" spans="1:8">
      <c r="A7931" s="68" t="s">
        <v>16876</v>
      </c>
      <c r="B7931" s="94" t="s">
        <v>24189</v>
      </c>
      <c r="C7931" s="94" t="s">
        <v>17370</v>
      </c>
      <c r="D7931" s="32" t="s">
        <v>20419</v>
      </c>
      <c r="E7931" s="107">
        <v>18</v>
      </c>
      <c r="F7931" s="81" t="s">
        <v>13674</v>
      </c>
      <c r="G7931" s="94" t="s">
        <v>8146</v>
      </c>
      <c r="H7931" s="32" t="s">
        <v>14466</v>
      </c>
    </row>
    <row r="7932" spans="1:8">
      <c r="A7932" s="68" t="s">
        <v>16876</v>
      </c>
      <c r="B7932" s="94" t="s">
        <v>24189</v>
      </c>
      <c r="C7932" s="94" t="s">
        <v>17370</v>
      </c>
      <c r="D7932" s="32" t="s">
        <v>20420</v>
      </c>
      <c r="E7932" s="107">
        <v>23</v>
      </c>
      <c r="F7932" s="81" t="s">
        <v>13674</v>
      </c>
      <c r="G7932" s="94" t="s">
        <v>8146</v>
      </c>
      <c r="H7932" s="32" t="s">
        <v>14467</v>
      </c>
    </row>
    <row r="7933" spans="1:8">
      <c r="A7933" s="68" t="s">
        <v>16876</v>
      </c>
      <c r="B7933" s="94" t="s">
        <v>24189</v>
      </c>
      <c r="C7933" s="94" t="s">
        <v>17370</v>
      </c>
      <c r="D7933" s="32" t="s">
        <v>20421</v>
      </c>
      <c r="E7933" s="107">
        <v>16</v>
      </c>
      <c r="F7933" s="81" t="s">
        <v>13674</v>
      </c>
      <c r="G7933" s="94" t="s">
        <v>8146</v>
      </c>
      <c r="H7933" s="32" t="s">
        <v>14468</v>
      </c>
    </row>
    <row r="7934" spans="1:8">
      <c r="A7934" s="68" t="s">
        <v>16876</v>
      </c>
      <c r="B7934" s="94" t="s">
        <v>24189</v>
      </c>
      <c r="C7934" s="94" t="s">
        <v>17370</v>
      </c>
      <c r="D7934" s="32" t="s">
        <v>20422</v>
      </c>
      <c r="E7934" s="107">
        <v>19</v>
      </c>
      <c r="F7934" s="81" t="s">
        <v>13674</v>
      </c>
      <c r="G7934" s="94" t="s">
        <v>8146</v>
      </c>
      <c r="H7934" s="32" t="s">
        <v>14469</v>
      </c>
    </row>
    <row r="7935" spans="1:8">
      <c r="A7935" s="68" t="s">
        <v>16876</v>
      </c>
      <c r="B7935" s="94" t="s">
        <v>24189</v>
      </c>
      <c r="C7935" s="94" t="s">
        <v>17370</v>
      </c>
      <c r="D7935" s="32" t="s">
        <v>20423</v>
      </c>
      <c r="E7935" s="107">
        <v>18</v>
      </c>
      <c r="F7935" s="81" t="s">
        <v>13674</v>
      </c>
      <c r="G7935" s="94" t="s">
        <v>8146</v>
      </c>
      <c r="H7935" s="32" t="s">
        <v>14470</v>
      </c>
    </row>
    <row r="7936" spans="1:8">
      <c r="A7936" s="68" t="s">
        <v>16876</v>
      </c>
      <c r="B7936" s="94" t="s">
        <v>24189</v>
      </c>
      <c r="C7936" s="94" t="s">
        <v>17371</v>
      </c>
      <c r="D7936" s="32" t="s">
        <v>20424</v>
      </c>
      <c r="E7936" s="107">
        <v>15</v>
      </c>
      <c r="F7936" s="81" t="s">
        <v>13674</v>
      </c>
      <c r="G7936" s="94" t="s">
        <v>8146</v>
      </c>
      <c r="H7936" s="32" t="s">
        <v>14471</v>
      </c>
    </row>
    <row r="7937" spans="1:8">
      <c r="A7937" s="68" t="s">
        <v>16876</v>
      </c>
      <c r="B7937" s="94" t="s">
        <v>24189</v>
      </c>
      <c r="C7937" s="94" t="s">
        <v>17371</v>
      </c>
      <c r="D7937" s="32" t="s">
        <v>20425</v>
      </c>
      <c r="E7937" s="107">
        <v>20</v>
      </c>
      <c r="F7937" s="81" t="s">
        <v>13674</v>
      </c>
      <c r="G7937" s="94" t="s">
        <v>8146</v>
      </c>
      <c r="H7937" s="32" t="s">
        <v>14472</v>
      </c>
    </row>
    <row r="7938" spans="1:8">
      <c r="A7938" s="68" t="s">
        <v>16876</v>
      </c>
      <c r="B7938" s="94" t="s">
        <v>24189</v>
      </c>
      <c r="C7938" s="94" t="s">
        <v>17371</v>
      </c>
      <c r="D7938" s="32" t="s">
        <v>20426</v>
      </c>
      <c r="E7938" s="107">
        <v>20</v>
      </c>
      <c r="F7938" s="81" t="s">
        <v>13674</v>
      </c>
      <c r="G7938" s="94" t="s">
        <v>8146</v>
      </c>
      <c r="H7938" s="32" t="s">
        <v>14473</v>
      </c>
    </row>
    <row r="7939" spans="1:8">
      <c r="A7939" s="68" t="s">
        <v>16876</v>
      </c>
      <c r="B7939" s="94" t="s">
        <v>24189</v>
      </c>
      <c r="C7939" s="94" t="s">
        <v>17371</v>
      </c>
      <c r="D7939" s="32" t="s">
        <v>20427</v>
      </c>
      <c r="E7939" s="107">
        <v>20</v>
      </c>
      <c r="F7939" s="81" t="s">
        <v>13674</v>
      </c>
      <c r="G7939" s="94" t="s">
        <v>8146</v>
      </c>
      <c r="H7939" s="32" t="s">
        <v>14474</v>
      </c>
    </row>
    <row r="7940" spans="1:8">
      <c r="A7940" s="68" t="s">
        <v>16876</v>
      </c>
      <c r="B7940" s="94" t="s">
        <v>24189</v>
      </c>
      <c r="C7940" s="94" t="s">
        <v>17371</v>
      </c>
      <c r="D7940" s="32" t="s">
        <v>20428</v>
      </c>
      <c r="E7940" s="107">
        <v>21</v>
      </c>
      <c r="F7940" s="81" t="s">
        <v>13674</v>
      </c>
      <c r="G7940" s="94" t="s">
        <v>8146</v>
      </c>
      <c r="H7940" s="32" t="s">
        <v>14475</v>
      </c>
    </row>
    <row r="7941" spans="1:8">
      <c r="A7941" s="68" t="s">
        <v>16876</v>
      </c>
      <c r="B7941" s="94" t="s">
        <v>24189</v>
      </c>
      <c r="C7941" s="94" t="s">
        <v>17371</v>
      </c>
      <c r="D7941" s="32" t="s">
        <v>20429</v>
      </c>
      <c r="E7941" s="107">
        <v>14</v>
      </c>
      <c r="F7941" s="81" t="s">
        <v>13674</v>
      </c>
      <c r="G7941" s="94" t="s">
        <v>8146</v>
      </c>
      <c r="H7941" s="32" t="s">
        <v>14476</v>
      </c>
    </row>
    <row r="7942" spans="1:8">
      <c r="A7942" s="68" t="s">
        <v>16876</v>
      </c>
      <c r="B7942" s="94" t="s">
        <v>24189</v>
      </c>
      <c r="C7942" s="94" t="s">
        <v>17371</v>
      </c>
      <c r="D7942" s="32" t="s">
        <v>20430</v>
      </c>
      <c r="E7942" s="107">
        <v>22</v>
      </c>
      <c r="F7942" s="81" t="s">
        <v>13674</v>
      </c>
      <c r="G7942" s="94" t="s">
        <v>8146</v>
      </c>
      <c r="H7942" s="32" t="s">
        <v>14477</v>
      </c>
    </row>
    <row r="7943" spans="1:8">
      <c r="A7943" s="68" t="s">
        <v>16876</v>
      </c>
      <c r="B7943" s="94" t="s">
        <v>24189</v>
      </c>
      <c r="C7943" s="94" t="s">
        <v>17371</v>
      </c>
      <c r="D7943" s="32" t="s">
        <v>20431</v>
      </c>
      <c r="E7943" s="107">
        <v>19</v>
      </c>
      <c r="F7943" s="81" t="s">
        <v>13674</v>
      </c>
      <c r="G7943" s="94" t="s">
        <v>8146</v>
      </c>
      <c r="H7943" s="32" t="s">
        <v>14478</v>
      </c>
    </row>
    <row r="7944" spans="1:8">
      <c r="A7944" s="68" t="s">
        <v>16876</v>
      </c>
      <c r="B7944" s="94" t="s">
        <v>24189</v>
      </c>
      <c r="C7944" s="94" t="s">
        <v>17371</v>
      </c>
      <c r="D7944" s="32" t="s">
        <v>20432</v>
      </c>
      <c r="E7944" s="107">
        <v>17</v>
      </c>
      <c r="F7944" s="81" t="s">
        <v>13674</v>
      </c>
      <c r="G7944" s="94" t="s">
        <v>8146</v>
      </c>
      <c r="H7944" s="32" t="s">
        <v>14479</v>
      </c>
    </row>
    <row r="7945" spans="1:8">
      <c r="A7945" s="68" t="s">
        <v>16876</v>
      </c>
      <c r="B7945" s="94" t="s">
        <v>24189</v>
      </c>
      <c r="C7945" s="94" t="s">
        <v>17371</v>
      </c>
      <c r="D7945" s="32" t="s">
        <v>20433</v>
      </c>
      <c r="E7945" s="107">
        <v>16</v>
      </c>
      <c r="F7945" s="81" t="s">
        <v>13674</v>
      </c>
      <c r="G7945" s="94" t="s">
        <v>8146</v>
      </c>
      <c r="H7945" s="32" t="s">
        <v>14480</v>
      </c>
    </row>
    <row r="7946" spans="1:8">
      <c r="A7946" s="68" t="s">
        <v>16876</v>
      </c>
      <c r="B7946" s="94" t="s">
        <v>24189</v>
      </c>
      <c r="C7946" s="94" t="s">
        <v>17371</v>
      </c>
      <c r="D7946" s="32" t="s">
        <v>20434</v>
      </c>
      <c r="E7946" s="107">
        <v>18</v>
      </c>
      <c r="F7946" s="81" t="s">
        <v>13674</v>
      </c>
      <c r="G7946" s="94" t="s">
        <v>8146</v>
      </c>
      <c r="H7946" s="32" t="s">
        <v>14481</v>
      </c>
    </row>
    <row r="7947" spans="1:8">
      <c r="A7947" s="68" t="s">
        <v>16876</v>
      </c>
      <c r="B7947" s="94" t="s">
        <v>24189</v>
      </c>
      <c r="C7947" s="94" t="s">
        <v>17371</v>
      </c>
      <c r="D7947" s="32" t="s">
        <v>20435</v>
      </c>
      <c r="E7947" s="107">
        <v>21</v>
      </c>
      <c r="F7947" s="81" t="s">
        <v>13674</v>
      </c>
      <c r="G7947" s="94" t="s">
        <v>8146</v>
      </c>
      <c r="H7947" s="32" t="s">
        <v>14482</v>
      </c>
    </row>
    <row r="7948" spans="1:8">
      <c r="A7948" s="68" t="s">
        <v>16876</v>
      </c>
      <c r="B7948" s="94" t="s">
        <v>24189</v>
      </c>
      <c r="C7948" s="94" t="s">
        <v>17372</v>
      </c>
      <c r="D7948" s="32" t="s">
        <v>20436</v>
      </c>
      <c r="E7948" s="107">
        <v>22</v>
      </c>
      <c r="F7948" s="81" t="s">
        <v>13674</v>
      </c>
      <c r="G7948" s="94" t="s">
        <v>8146</v>
      </c>
      <c r="H7948" s="32" t="s">
        <v>14483</v>
      </c>
    </row>
    <row r="7949" spans="1:8">
      <c r="A7949" s="68" t="s">
        <v>16876</v>
      </c>
      <c r="B7949" s="94" t="s">
        <v>24189</v>
      </c>
      <c r="C7949" s="94" t="s">
        <v>17372</v>
      </c>
      <c r="D7949" s="32" t="s">
        <v>20437</v>
      </c>
      <c r="E7949" s="107">
        <v>16</v>
      </c>
      <c r="F7949" s="81" t="s">
        <v>13674</v>
      </c>
      <c r="G7949" s="94" t="s">
        <v>8146</v>
      </c>
      <c r="H7949" s="32" t="s">
        <v>14484</v>
      </c>
    </row>
    <row r="7950" spans="1:8">
      <c r="A7950" s="68" t="s">
        <v>16876</v>
      </c>
      <c r="B7950" s="94" t="s">
        <v>24189</v>
      </c>
      <c r="C7950" s="94" t="s">
        <v>17372</v>
      </c>
      <c r="D7950" s="32" t="s">
        <v>20438</v>
      </c>
      <c r="E7950" s="107">
        <v>19</v>
      </c>
      <c r="F7950" s="81" t="s">
        <v>13674</v>
      </c>
      <c r="G7950" s="94" t="s">
        <v>8146</v>
      </c>
      <c r="H7950" s="32" t="s">
        <v>14485</v>
      </c>
    </row>
    <row r="7951" spans="1:8">
      <c r="A7951" s="68" t="s">
        <v>16876</v>
      </c>
      <c r="B7951" s="94" t="s">
        <v>24189</v>
      </c>
      <c r="C7951" s="94" t="s">
        <v>17372</v>
      </c>
      <c r="D7951" s="32" t="s">
        <v>20439</v>
      </c>
      <c r="E7951" s="107">
        <v>18</v>
      </c>
      <c r="F7951" s="81" t="s">
        <v>13674</v>
      </c>
      <c r="G7951" s="94" t="s">
        <v>8146</v>
      </c>
      <c r="H7951" s="32" t="s">
        <v>14486</v>
      </c>
    </row>
    <row r="7952" spans="1:8">
      <c r="A7952" s="68" t="s">
        <v>16876</v>
      </c>
      <c r="B7952" s="94" t="s">
        <v>24189</v>
      </c>
      <c r="C7952" s="94" t="s">
        <v>17372</v>
      </c>
      <c r="D7952" s="32" t="s">
        <v>20440</v>
      </c>
      <c r="E7952" s="107">
        <v>19</v>
      </c>
      <c r="F7952" s="81" t="s">
        <v>13674</v>
      </c>
      <c r="G7952" s="94" t="s">
        <v>8146</v>
      </c>
      <c r="H7952" s="32" t="s">
        <v>14487</v>
      </c>
    </row>
    <row r="7953" spans="1:8">
      <c r="A7953" s="68" t="s">
        <v>16876</v>
      </c>
      <c r="B7953" s="94" t="s">
        <v>24189</v>
      </c>
      <c r="C7953" s="94" t="s">
        <v>17372</v>
      </c>
      <c r="D7953" s="32" t="s">
        <v>20441</v>
      </c>
      <c r="E7953" s="107">
        <v>18</v>
      </c>
      <c r="F7953" s="81" t="s">
        <v>13674</v>
      </c>
      <c r="G7953" s="94" t="s">
        <v>8146</v>
      </c>
      <c r="H7953" s="32" t="s">
        <v>14488</v>
      </c>
    </row>
    <row r="7954" spans="1:8">
      <c r="A7954" s="68" t="s">
        <v>16876</v>
      </c>
      <c r="B7954" s="94" t="s">
        <v>24189</v>
      </c>
      <c r="C7954" s="94" t="s">
        <v>17372</v>
      </c>
      <c r="D7954" s="32" t="s">
        <v>20442</v>
      </c>
      <c r="E7954" s="107">
        <v>21</v>
      </c>
      <c r="F7954" s="81" t="s">
        <v>13674</v>
      </c>
      <c r="G7954" s="94" t="s">
        <v>8146</v>
      </c>
      <c r="H7954" s="32" t="s">
        <v>14489</v>
      </c>
    </row>
    <row r="7955" spans="1:8">
      <c r="A7955" s="68" t="s">
        <v>16876</v>
      </c>
      <c r="B7955" s="94" t="s">
        <v>24189</v>
      </c>
      <c r="C7955" s="94" t="s">
        <v>17372</v>
      </c>
      <c r="D7955" s="32" t="s">
        <v>20443</v>
      </c>
      <c r="E7955" s="107">
        <v>23</v>
      </c>
      <c r="F7955" s="81" t="s">
        <v>13674</v>
      </c>
      <c r="G7955" s="94" t="s">
        <v>8146</v>
      </c>
      <c r="H7955" s="32" t="s">
        <v>14490</v>
      </c>
    </row>
    <row r="7956" spans="1:8">
      <c r="A7956" s="68" t="s">
        <v>16876</v>
      </c>
      <c r="B7956" s="94" t="s">
        <v>24189</v>
      </c>
      <c r="C7956" s="94" t="s">
        <v>17372</v>
      </c>
      <c r="D7956" s="32" t="s">
        <v>20444</v>
      </c>
      <c r="E7956" s="107">
        <v>20</v>
      </c>
      <c r="F7956" s="81" t="s">
        <v>13674</v>
      </c>
      <c r="G7956" s="94" t="s">
        <v>8146</v>
      </c>
      <c r="H7956" s="32" t="s">
        <v>14491</v>
      </c>
    </row>
    <row r="7957" spans="1:8">
      <c r="A7957" s="68" t="s">
        <v>16876</v>
      </c>
      <c r="B7957" s="94" t="s">
        <v>24189</v>
      </c>
      <c r="C7957" s="94" t="s">
        <v>17372</v>
      </c>
      <c r="D7957" s="32" t="s">
        <v>20445</v>
      </c>
      <c r="E7957" s="107">
        <v>19</v>
      </c>
      <c r="F7957" s="81" t="s">
        <v>13674</v>
      </c>
      <c r="G7957" s="94" t="s">
        <v>8146</v>
      </c>
      <c r="H7957" s="32" t="s">
        <v>14492</v>
      </c>
    </row>
    <row r="7958" spans="1:8">
      <c r="A7958" s="68" t="s">
        <v>16877</v>
      </c>
      <c r="B7958" s="94" t="s">
        <v>24192</v>
      </c>
      <c r="C7958" s="94" t="s">
        <v>16633</v>
      </c>
      <c r="D7958" s="32" t="s">
        <v>20446</v>
      </c>
      <c r="E7958" s="107">
        <v>13</v>
      </c>
      <c r="F7958" s="81" t="s">
        <v>13674</v>
      </c>
      <c r="G7958" s="94" t="s">
        <v>8146</v>
      </c>
      <c r="H7958" s="32" t="s">
        <v>14493</v>
      </c>
    </row>
    <row r="7959" spans="1:8">
      <c r="A7959" s="68" t="s">
        <v>16877</v>
      </c>
      <c r="B7959" s="94" t="s">
        <v>24192</v>
      </c>
      <c r="C7959" s="94" t="s">
        <v>16633</v>
      </c>
      <c r="D7959" s="32" t="s">
        <v>10349</v>
      </c>
      <c r="E7959" s="107">
        <v>13</v>
      </c>
      <c r="F7959" s="81" t="s">
        <v>13674</v>
      </c>
      <c r="G7959" s="94" t="s">
        <v>8146</v>
      </c>
      <c r="H7959" s="32" t="s">
        <v>14494</v>
      </c>
    </row>
    <row r="7960" spans="1:8">
      <c r="A7960" s="68" t="s">
        <v>16877</v>
      </c>
      <c r="B7960" s="94" t="s">
        <v>24192</v>
      </c>
      <c r="C7960" s="94" t="s">
        <v>16633</v>
      </c>
      <c r="D7960" s="32" t="s">
        <v>10350</v>
      </c>
      <c r="E7960" s="107">
        <v>13</v>
      </c>
      <c r="F7960" s="81" t="s">
        <v>13674</v>
      </c>
      <c r="G7960" s="94" t="s">
        <v>8146</v>
      </c>
      <c r="H7960" s="32" t="s">
        <v>14495</v>
      </c>
    </row>
    <row r="7961" spans="1:8">
      <c r="A7961" s="68" t="s">
        <v>16877</v>
      </c>
      <c r="B7961" s="94" t="s">
        <v>24192</v>
      </c>
      <c r="C7961" s="94" t="s">
        <v>16633</v>
      </c>
      <c r="D7961" s="32" t="s">
        <v>10351</v>
      </c>
      <c r="E7961" s="107">
        <v>13</v>
      </c>
      <c r="F7961" s="81" t="s">
        <v>13674</v>
      </c>
      <c r="G7961" s="94" t="s">
        <v>8146</v>
      </c>
      <c r="H7961" s="32" t="s">
        <v>14496</v>
      </c>
    </row>
    <row r="7962" spans="1:8">
      <c r="A7962" s="68" t="s">
        <v>16877</v>
      </c>
      <c r="B7962" s="94" t="s">
        <v>24192</v>
      </c>
      <c r="C7962" s="94" t="s">
        <v>16633</v>
      </c>
      <c r="D7962" s="32" t="s">
        <v>10352</v>
      </c>
      <c r="E7962" s="107">
        <v>13</v>
      </c>
      <c r="F7962" s="81" t="s">
        <v>13674</v>
      </c>
      <c r="G7962" s="94" t="s">
        <v>8146</v>
      </c>
      <c r="H7962" s="32" t="s">
        <v>14497</v>
      </c>
    </row>
    <row r="7963" spans="1:8">
      <c r="A7963" s="68" t="s">
        <v>16877</v>
      </c>
      <c r="B7963" s="94" t="s">
        <v>24192</v>
      </c>
      <c r="C7963" s="94" t="s">
        <v>16633</v>
      </c>
      <c r="D7963" s="32" t="s">
        <v>10353</v>
      </c>
      <c r="E7963" s="107">
        <v>11</v>
      </c>
      <c r="F7963" s="81" t="s">
        <v>13674</v>
      </c>
      <c r="G7963" s="94" t="s">
        <v>8146</v>
      </c>
      <c r="H7963" s="32" t="s">
        <v>14498</v>
      </c>
    </row>
    <row r="7964" spans="1:8">
      <c r="A7964" s="68" t="s">
        <v>16877</v>
      </c>
      <c r="B7964" s="94" t="s">
        <v>24192</v>
      </c>
      <c r="C7964" s="94" t="s">
        <v>16633</v>
      </c>
      <c r="D7964" s="32" t="s">
        <v>10354</v>
      </c>
      <c r="E7964" s="107">
        <v>13</v>
      </c>
      <c r="F7964" s="81" t="s">
        <v>13674</v>
      </c>
      <c r="G7964" s="94" t="s">
        <v>8146</v>
      </c>
      <c r="H7964" s="32" t="s">
        <v>14499</v>
      </c>
    </row>
    <row r="7965" spans="1:8">
      <c r="A7965" s="68" t="s">
        <v>16877</v>
      </c>
      <c r="B7965" s="94" t="s">
        <v>24192</v>
      </c>
      <c r="C7965" s="94" t="s">
        <v>16633</v>
      </c>
      <c r="D7965" s="32" t="s">
        <v>20447</v>
      </c>
      <c r="E7965" s="107">
        <v>12</v>
      </c>
      <c r="F7965" s="81" t="s">
        <v>13674</v>
      </c>
      <c r="G7965" s="94" t="s">
        <v>8146</v>
      </c>
      <c r="H7965" s="32" t="s">
        <v>14500</v>
      </c>
    </row>
    <row r="7966" spans="1:8">
      <c r="A7966" s="68" t="s">
        <v>16877</v>
      </c>
      <c r="B7966" s="94" t="s">
        <v>24192</v>
      </c>
      <c r="C7966" s="94" t="s">
        <v>16633</v>
      </c>
      <c r="D7966" s="32" t="s">
        <v>10355</v>
      </c>
      <c r="E7966" s="107">
        <v>11</v>
      </c>
      <c r="F7966" s="81" t="s">
        <v>13674</v>
      </c>
      <c r="G7966" s="94" t="s">
        <v>8146</v>
      </c>
      <c r="H7966" s="32" t="s">
        <v>14501</v>
      </c>
    </row>
    <row r="7967" spans="1:8">
      <c r="A7967" s="68" t="s">
        <v>16877</v>
      </c>
      <c r="B7967" s="94" t="s">
        <v>24192</v>
      </c>
      <c r="C7967" s="94" t="s">
        <v>16633</v>
      </c>
      <c r="D7967" s="32" t="s">
        <v>20448</v>
      </c>
      <c r="E7967" s="107">
        <v>12</v>
      </c>
      <c r="F7967" s="81" t="s">
        <v>13674</v>
      </c>
      <c r="G7967" s="94" t="s">
        <v>8146</v>
      </c>
      <c r="H7967" s="32" t="s">
        <v>14502</v>
      </c>
    </row>
    <row r="7968" spans="1:8">
      <c r="A7968" s="68" t="s">
        <v>16881</v>
      </c>
      <c r="B7968" s="94" t="s">
        <v>24178</v>
      </c>
      <c r="C7968" s="94" t="s">
        <v>17373</v>
      </c>
      <c r="D7968" s="32" t="s">
        <v>20449</v>
      </c>
      <c r="E7968" s="107">
        <v>9</v>
      </c>
      <c r="F7968" s="81" t="s">
        <v>13674</v>
      </c>
      <c r="G7968" s="94" t="s">
        <v>8146</v>
      </c>
      <c r="H7968" s="32" t="s">
        <v>14503</v>
      </c>
    </row>
    <row r="7969" spans="1:8">
      <c r="A7969" s="68" t="s">
        <v>16881</v>
      </c>
      <c r="B7969" s="94" t="s">
        <v>24178</v>
      </c>
      <c r="C7969" s="94" t="s">
        <v>17373</v>
      </c>
      <c r="D7969" s="32" t="s">
        <v>20450</v>
      </c>
      <c r="E7969" s="107">
        <v>12</v>
      </c>
      <c r="F7969" s="81" t="s">
        <v>13674</v>
      </c>
      <c r="G7969" s="94" t="s">
        <v>8146</v>
      </c>
      <c r="H7969" s="32" t="s">
        <v>14504</v>
      </c>
    </row>
    <row r="7970" spans="1:8">
      <c r="A7970" s="68" t="s">
        <v>16881</v>
      </c>
      <c r="B7970" s="94" t="s">
        <v>24178</v>
      </c>
      <c r="C7970" s="94" t="s">
        <v>17373</v>
      </c>
      <c r="D7970" s="32" t="s">
        <v>20451</v>
      </c>
      <c r="E7970" s="107">
        <v>10</v>
      </c>
      <c r="F7970" s="81" t="s">
        <v>13674</v>
      </c>
      <c r="G7970" s="94" t="s">
        <v>8146</v>
      </c>
      <c r="H7970" s="32" t="s">
        <v>14505</v>
      </c>
    </row>
    <row r="7971" spans="1:8">
      <c r="A7971" s="68" t="s">
        <v>16881</v>
      </c>
      <c r="B7971" s="94" t="s">
        <v>24178</v>
      </c>
      <c r="C7971" s="94" t="s">
        <v>17373</v>
      </c>
      <c r="D7971" s="32" t="s">
        <v>20452</v>
      </c>
      <c r="E7971" s="107">
        <v>8</v>
      </c>
      <c r="F7971" s="81" t="s">
        <v>13674</v>
      </c>
      <c r="G7971" s="94" t="s">
        <v>8146</v>
      </c>
      <c r="H7971" s="32" t="s">
        <v>14506</v>
      </c>
    </row>
    <row r="7972" spans="1:8">
      <c r="A7972" s="68" t="s">
        <v>16881</v>
      </c>
      <c r="B7972" s="94" t="s">
        <v>24178</v>
      </c>
      <c r="C7972" s="94" t="s">
        <v>17373</v>
      </c>
      <c r="D7972" s="32" t="s">
        <v>20453</v>
      </c>
      <c r="E7972" s="107">
        <v>12</v>
      </c>
      <c r="F7972" s="81" t="s">
        <v>13674</v>
      </c>
      <c r="G7972" s="94" t="s">
        <v>8146</v>
      </c>
      <c r="H7972" s="32" t="s">
        <v>14507</v>
      </c>
    </row>
    <row r="7973" spans="1:8">
      <c r="A7973" s="68" t="s">
        <v>16881</v>
      </c>
      <c r="B7973" s="94" t="s">
        <v>24178</v>
      </c>
      <c r="C7973" s="94" t="s">
        <v>17373</v>
      </c>
      <c r="D7973" s="32" t="s">
        <v>20454</v>
      </c>
      <c r="E7973" s="107">
        <v>12</v>
      </c>
      <c r="F7973" s="81" t="s">
        <v>13674</v>
      </c>
      <c r="G7973" s="94" t="s">
        <v>8146</v>
      </c>
      <c r="H7973" s="32" t="s">
        <v>14508</v>
      </c>
    </row>
    <row r="7974" spans="1:8">
      <c r="A7974" s="68" t="s">
        <v>16881</v>
      </c>
      <c r="B7974" s="94" t="s">
        <v>24178</v>
      </c>
      <c r="C7974" s="94" t="s">
        <v>17373</v>
      </c>
      <c r="D7974" s="32" t="s">
        <v>20455</v>
      </c>
      <c r="E7974" s="107">
        <v>11</v>
      </c>
      <c r="F7974" s="81" t="s">
        <v>13674</v>
      </c>
      <c r="G7974" s="94" t="s">
        <v>8146</v>
      </c>
      <c r="H7974" s="32" t="s">
        <v>14509</v>
      </c>
    </row>
    <row r="7975" spans="1:8">
      <c r="A7975" s="68" t="s">
        <v>16881</v>
      </c>
      <c r="B7975" s="94" t="s">
        <v>24178</v>
      </c>
      <c r="C7975" s="94" t="s">
        <v>17373</v>
      </c>
      <c r="D7975" s="32" t="s">
        <v>20456</v>
      </c>
      <c r="E7975" s="107">
        <v>15</v>
      </c>
      <c r="F7975" s="81" t="s">
        <v>13674</v>
      </c>
      <c r="G7975" s="94" t="s">
        <v>8146</v>
      </c>
      <c r="H7975" s="32" t="s">
        <v>14510</v>
      </c>
    </row>
    <row r="7976" spans="1:8">
      <c r="A7976" s="68" t="s">
        <v>16881</v>
      </c>
      <c r="B7976" s="94" t="s">
        <v>24178</v>
      </c>
      <c r="C7976" s="94" t="s">
        <v>17373</v>
      </c>
      <c r="D7976" s="32" t="s">
        <v>20457</v>
      </c>
      <c r="E7976" s="107">
        <v>16</v>
      </c>
      <c r="F7976" s="81" t="s">
        <v>13674</v>
      </c>
      <c r="G7976" s="94" t="s">
        <v>8146</v>
      </c>
      <c r="H7976" s="32" t="s">
        <v>14511</v>
      </c>
    </row>
    <row r="7977" spans="1:8">
      <c r="A7977" s="68" t="s">
        <v>16881</v>
      </c>
      <c r="B7977" s="94" t="s">
        <v>24178</v>
      </c>
      <c r="C7977" s="94" t="s">
        <v>17373</v>
      </c>
      <c r="D7977" s="32" t="s">
        <v>20458</v>
      </c>
      <c r="E7977" s="107">
        <v>14</v>
      </c>
      <c r="F7977" s="81" t="s">
        <v>13674</v>
      </c>
      <c r="G7977" s="94" t="s">
        <v>8146</v>
      </c>
      <c r="H7977" s="32" t="s">
        <v>14512</v>
      </c>
    </row>
    <row r="7978" spans="1:8">
      <c r="A7978" s="68" t="s">
        <v>16881</v>
      </c>
      <c r="B7978" s="94" t="s">
        <v>24178</v>
      </c>
      <c r="C7978" s="94" t="s">
        <v>17373</v>
      </c>
      <c r="D7978" s="32" t="s">
        <v>20459</v>
      </c>
      <c r="E7978" s="107">
        <v>9</v>
      </c>
      <c r="F7978" s="81" t="s">
        <v>13674</v>
      </c>
      <c r="G7978" s="94" t="s">
        <v>8146</v>
      </c>
      <c r="H7978" s="32" t="s">
        <v>14513</v>
      </c>
    </row>
    <row r="7979" spans="1:8">
      <c r="A7979" s="68" t="s">
        <v>16877</v>
      </c>
      <c r="B7979" s="94" t="s">
        <v>24192</v>
      </c>
      <c r="C7979" s="94" t="s">
        <v>17374</v>
      </c>
      <c r="D7979" s="32" t="s">
        <v>20460</v>
      </c>
      <c r="E7979" s="107">
        <v>21</v>
      </c>
      <c r="F7979" s="81" t="s">
        <v>13674</v>
      </c>
      <c r="G7979" s="94" t="s">
        <v>8146</v>
      </c>
      <c r="H7979" s="32" t="s">
        <v>14514</v>
      </c>
    </row>
    <row r="7980" spans="1:8">
      <c r="A7980" s="68" t="s">
        <v>16877</v>
      </c>
      <c r="B7980" s="94" t="s">
        <v>24192</v>
      </c>
      <c r="C7980" s="94" t="s">
        <v>17374</v>
      </c>
      <c r="D7980" s="32" t="s">
        <v>20461</v>
      </c>
      <c r="E7980" s="107">
        <v>23</v>
      </c>
      <c r="F7980" s="81" t="s">
        <v>13674</v>
      </c>
      <c r="G7980" s="94" t="s">
        <v>8146</v>
      </c>
      <c r="H7980" s="32" t="s">
        <v>14515</v>
      </c>
    </row>
    <row r="7981" spans="1:8">
      <c r="A7981" s="68" t="s">
        <v>16877</v>
      </c>
      <c r="B7981" s="94" t="s">
        <v>24192</v>
      </c>
      <c r="C7981" s="94" t="s">
        <v>17374</v>
      </c>
      <c r="D7981" s="32" t="s">
        <v>20462</v>
      </c>
      <c r="E7981" s="107">
        <v>24</v>
      </c>
      <c r="F7981" s="81" t="s">
        <v>13674</v>
      </c>
      <c r="G7981" s="94" t="s">
        <v>8146</v>
      </c>
      <c r="H7981" s="32" t="s">
        <v>14516</v>
      </c>
    </row>
    <row r="7982" spans="1:8">
      <c r="A7982" s="68" t="s">
        <v>16877</v>
      </c>
      <c r="B7982" s="94" t="s">
        <v>24192</v>
      </c>
      <c r="C7982" s="94" t="s">
        <v>17374</v>
      </c>
      <c r="D7982" s="32" t="s">
        <v>20463</v>
      </c>
      <c r="E7982" s="107">
        <v>18</v>
      </c>
      <c r="F7982" s="81" t="s">
        <v>13674</v>
      </c>
      <c r="G7982" s="94" t="s">
        <v>8146</v>
      </c>
      <c r="H7982" s="32" t="s">
        <v>14517</v>
      </c>
    </row>
    <row r="7983" spans="1:8">
      <c r="A7983" s="68" t="s">
        <v>16877</v>
      </c>
      <c r="B7983" s="94" t="s">
        <v>24192</v>
      </c>
      <c r="C7983" s="94" t="s">
        <v>17374</v>
      </c>
      <c r="D7983" s="32" t="s">
        <v>20464</v>
      </c>
      <c r="E7983" s="107">
        <v>23</v>
      </c>
      <c r="F7983" s="81" t="s">
        <v>13674</v>
      </c>
      <c r="G7983" s="94" t="s">
        <v>8146</v>
      </c>
      <c r="H7983" s="32" t="s">
        <v>14518</v>
      </c>
    </row>
    <row r="7984" spans="1:8">
      <c r="A7984" s="68" t="s">
        <v>16877</v>
      </c>
      <c r="B7984" s="94" t="s">
        <v>24192</v>
      </c>
      <c r="C7984" s="94" t="s">
        <v>17374</v>
      </c>
      <c r="D7984" s="32" t="s">
        <v>10356</v>
      </c>
      <c r="E7984" s="107">
        <v>18</v>
      </c>
      <c r="F7984" s="81" t="s">
        <v>13674</v>
      </c>
      <c r="G7984" s="94" t="s">
        <v>8146</v>
      </c>
      <c r="H7984" s="32" t="s">
        <v>14519</v>
      </c>
    </row>
    <row r="7985" spans="1:8">
      <c r="A7985" s="68" t="s">
        <v>16877</v>
      </c>
      <c r="B7985" s="94" t="s">
        <v>24192</v>
      </c>
      <c r="C7985" s="94" t="s">
        <v>17374</v>
      </c>
      <c r="D7985" s="32" t="s">
        <v>10357</v>
      </c>
      <c r="E7985" s="107">
        <v>18</v>
      </c>
      <c r="F7985" s="81" t="s">
        <v>13674</v>
      </c>
      <c r="G7985" s="94" t="s">
        <v>8146</v>
      </c>
      <c r="H7985" s="32" t="s">
        <v>14520</v>
      </c>
    </row>
    <row r="7986" spans="1:8">
      <c r="A7986" s="68" t="s">
        <v>16877</v>
      </c>
      <c r="B7986" s="94" t="s">
        <v>24192</v>
      </c>
      <c r="C7986" s="94" t="s">
        <v>17374</v>
      </c>
      <c r="D7986" s="32" t="s">
        <v>10358</v>
      </c>
      <c r="E7986" s="107">
        <v>22</v>
      </c>
      <c r="F7986" s="81" t="s">
        <v>13674</v>
      </c>
      <c r="G7986" s="94" t="s">
        <v>8146</v>
      </c>
      <c r="H7986" s="32" t="s">
        <v>14521</v>
      </c>
    </row>
    <row r="7987" spans="1:8">
      <c r="A7987" s="68" t="s">
        <v>16877</v>
      </c>
      <c r="B7987" s="94" t="s">
        <v>24192</v>
      </c>
      <c r="C7987" s="94" t="s">
        <v>17375</v>
      </c>
      <c r="D7987" s="32" t="s">
        <v>10359</v>
      </c>
      <c r="E7987" s="107">
        <v>13</v>
      </c>
      <c r="F7987" s="81" t="s">
        <v>13674</v>
      </c>
      <c r="G7987" s="94" t="s">
        <v>8146</v>
      </c>
      <c r="H7987" s="32" t="s">
        <v>14522</v>
      </c>
    </row>
    <row r="7988" spans="1:8">
      <c r="A7988" s="68" t="s">
        <v>16877</v>
      </c>
      <c r="B7988" s="94" t="s">
        <v>24192</v>
      </c>
      <c r="C7988" s="94" t="s">
        <v>17375</v>
      </c>
      <c r="D7988" s="32" t="s">
        <v>10360</v>
      </c>
      <c r="E7988" s="107">
        <v>14</v>
      </c>
      <c r="F7988" s="81" t="s">
        <v>13674</v>
      </c>
      <c r="G7988" s="94" t="s">
        <v>8146</v>
      </c>
      <c r="H7988" s="32" t="s">
        <v>14523</v>
      </c>
    </row>
    <row r="7989" spans="1:8">
      <c r="A7989" s="68" t="s">
        <v>16877</v>
      </c>
      <c r="B7989" s="94" t="s">
        <v>24192</v>
      </c>
      <c r="C7989" s="94" t="s">
        <v>17375</v>
      </c>
      <c r="D7989" s="32" t="s">
        <v>10361</v>
      </c>
      <c r="E7989" s="107">
        <v>9</v>
      </c>
      <c r="F7989" s="81" t="s">
        <v>13674</v>
      </c>
      <c r="G7989" s="94" t="s">
        <v>8146</v>
      </c>
      <c r="H7989" s="32" t="s">
        <v>14524</v>
      </c>
    </row>
    <row r="7990" spans="1:8">
      <c r="A7990" s="68" t="s">
        <v>16877</v>
      </c>
      <c r="B7990" s="94" t="s">
        <v>24192</v>
      </c>
      <c r="C7990" s="94" t="s">
        <v>17375</v>
      </c>
      <c r="D7990" s="32" t="s">
        <v>20465</v>
      </c>
      <c r="E7990" s="107">
        <v>9</v>
      </c>
      <c r="F7990" s="81" t="s">
        <v>13674</v>
      </c>
      <c r="G7990" s="94" t="s">
        <v>8146</v>
      </c>
      <c r="H7990" s="32" t="s">
        <v>14525</v>
      </c>
    </row>
    <row r="7991" spans="1:8">
      <c r="A7991" s="68" t="s">
        <v>16877</v>
      </c>
      <c r="B7991" s="94" t="s">
        <v>24192</v>
      </c>
      <c r="C7991" s="94" t="s">
        <v>17375</v>
      </c>
      <c r="D7991" s="32" t="s">
        <v>10362</v>
      </c>
      <c r="E7991" s="107">
        <v>11</v>
      </c>
      <c r="F7991" s="81" t="s">
        <v>13674</v>
      </c>
      <c r="G7991" s="94" t="s">
        <v>8146</v>
      </c>
      <c r="H7991" s="32" t="s">
        <v>14526</v>
      </c>
    </row>
    <row r="7992" spans="1:8">
      <c r="A7992" s="68" t="s">
        <v>16877</v>
      </c>
      <c r="B7992" s="94" t="s">
        <v>24192</v>
      </c>
      <c r="C7992" s="94" t="s">
        <v>17375</v>
      </c>
      <c r="D7992" s="32" t="s">
        <v>10363</v>
      </c>
      <c r="E7992" s="107">
        <v>4</v>
      </c>
      <c r="F7992" s="81" t="s">
        <v>13674</v>
      </c>
      <c r="G7992" s="94" t="s">
        <v>8146</v>
      </c>
      <c r="H7992" s="32" t="s">
        <v>14527</v>
      </c>
    </row>
    <row r="7993" spans="1:8">
      <c r="A7993" s="68" t="s">
        <v>16877</v>
      </c>
      <c r="B7993" s="94" t="s">
        <v>24192</v>
      </c>
      <c r="C7993" s="94" t="s">
        <v>17375</v>
      </c>
      <c r="D7993" s="32" t="s">
        <v>20466</v>
      </c>
      <c r="E7993" s="107">
        <v>10</v>
      </c>
      <c r="F7993" s="81" t="s">
        <v>13674</v>
      </c>
      <c r="G7993" s="94" t="s">
        <v>8146</v>
      </c>
      <c r="H7993" s="32" t="s">
        <v>25953</v>
      </c>
    </row>
    <row r="7994" spans="1:8">
      <c r="A7994" s="68" t="s">
        <v>16877</v>
      </c>
      <c r="B7994" s="94" t="s">
        <v>24192</v>
      </c>
      <c r="C7994" s="94" t="s">
        <v>17375</v>
      </c>
      <c r="D7994" s="32" t="s">
        <v>20467</v>
      </c>
      <c r="E7994" s="107">
        <v>11</v>
      </c>
      <c r="F7994" s="81" t="s">
        <v>13674</v>
      </c>
      <c r="G7994" s="94" t="s">
        <v>8146</v>
      </c>
      <c r="H7994" s="32" t="s">
        <v>14528</v>
      </c>
    </row>
    <row r="7995" spans="1:8">
      <c r="A7995" s="68" t="s">
        <v>16877</v>
      </c>
      <c r="B7995" s="94" t="s">
        <v>24192</v>
      </c>
      <c r="C7995" s="94" t="s">
        <v>17376</v>
      </c>
      <c r="D7995" s="32" t="s">
        <v>20468</v>
      </c>
      <c r="E7995" s="107">
        <v>23</v>
      </c>
      <c r="F7995" s="81" t="s">
        <v>13674</v>
      </c>
      <c r="G7995" s="94" t="s">
        <v>8146</v>
      </c>
      <c r="H7995" s="32" t="s">
        <v>14529</v>
      </c>
    </row>
    <row r="7996" spans="1:8">
      <c r="A7996" s="68" t="s">
        <v>16877</v>
      </c>
      <c r="B7996" s="94" t="s">
        <v>24192</v>
      </c>
      <c r="C7996" s="94" t="s">
        <v>17376</v>
      </c>
      <c r="D7996" s="32" t="s">
        <v>10364</v>
      </c>
      <c r="E7996" s="107">
        <v>22</v>
      </c>
      <c r="F7996" s="81" t="s">
        <v>13674</v>
      </c>
      <c r="G7996" s="94" t="s">
        <v>8146</v>
      </c>
      <c r="H7996" s="32" t="s">
        <v>14530</v>
      </c>
    </row>
    <row r="7997" spans="1:8">
      <c r="A7997" s="68" t="s">
        <v>16877</v>
      </c>
      <c r="B7997" s="94" t="s">
        <v>24192</v>
      </c>
      <c r="C7997" s="94" t="s">
        <v>17376</v>
      </c>
      <c r="D7997" s="32" t="s">
        <v>10365</v>
      </c>
      <c r="E7997" s="107">
        <v>21</v>
      </c>
      <c r="F7997" s="81" t="s">
        <v>13674</v>
      </c>
      <c r="G7997" s="94" t="s">
        <v>8146</v>
      </c>
      <c r="H7997" s="32" t="s">
        <v>14531</v>
      </c>
    </row>
    <row r="7998" spans="1:8">
      <c r="A7998" s="68" t="s">
        <v>16877</v>
      </c>
      <c r="B7998" s="94" t="s">
        <v>24192</v>
      </c>
      <c r="C7998" s="94" t="s">
        <v>17376</v>
      </c>
      <c r="D7998" s="32" t="s">
        <v>10366</v>
      </c>
      <c r="E7998" s="107">
        <v>20</v>
      </c>
      <c r="F7998" s="81" t="s">
        <v>13674</v>
      </c>
      <c r="G7998" s="94" t="s">
        <v>8146</v>
      </c>
      <c r="H7998" s="32" t="s">
        <v>14532</v>
      </c>
    </row>
    <row r="7999" spans="1:8">
      <c r="A7999" s="68" t="s">
        <v>16877</v>
      </c>
      <c r="B7999" s="94" t="s">
        <v>24192</v>
      </c>
      <c r="C7999" s="94" t="s">
        <v>17376</v>
      </c>
      <c r="D7999" s="32" t="s">
        <v>10367</v>
      </c>
      <c r="E7999" s="107">
        <v>24</v>
      </c>
      <c r="F7999" s="81" t="s">
        <v>13674</v>
      </c>
      <c r="G7999" s="94" t="s">
        <v>8146</v>
      </c>
      <c r="H7999" s="32" t="s">
        <v>14533</v>
      </c>
    </row>
    <row r="8000" spans="1:8">
      <c r="A8000" s="68" t="s">
        <v>16877</v>
      </c>
      <c r="B8000" s="94" t="s">
        <v>24192</v>
      </c>
      <c r="C8000" s="94" t="s">
        <v>17376</v>
      </c>
      <c r="D8000" s="32" t="s">
        <v>20469</v>
      </c>
      <c r="E8000" s="107">
        <v>9</v>
      </c>
      <c r="F8000" s="81" t="s">
        <v>13674</v>
      </c>
      <c r="G8000" s="94" t="s">
        <v>8146</v>
      </c>
      <c r="H8000" s="32" t="s">
        <v>14534</v>
      </c>
    </row>
    <row r="8001" spans="1:8">
      <c r="A8001" s="68" t="s">
        <v>16877</v>
      </c>
      <c r="B8001" s="94" t="s">
        <v>24192</v>
      </c>
      <c r="C8001" s="94" t="s">
        <v>17376</v>
      </c>
      <c r="D8001" s="32" t="s">
        <v>20470</v>
      </c>
      <c r="E8001" s="107">
        <v>18</v>
      </c>
      <c r="F8001" s="81" t="s">
        <v>13674</v>
      </c>
      <c r="G8001" s="94" t="s">
        <v>8146</v>
      </c>
      <c r="H8001" s="32" t="s">
        <v>14535</v>
      </c>
    </row>
    <row r="8002" spans="1:8">
      <c r="A8002" s="68" t="s">
        <v>16877</v>
      </c>
      <c r="B8002" s="94" t="s">
        <v>24192</v>
      </c>
      <c r="C8002" s="94" t="s">
        <v>17377</v>
      </c>
      <c r="D8002" s="32" t="s">
        <v>20471</v>
      </c>
      <c r="E8002" s="107">
        <v>18</v>
      </c>
      <c r="F8002" s="81" t="s">
        <v>13674</v>
      </c>
      <c r="G8002" s="94" t="s">
        <v>8146</v>
      </c>
      <c r="H8002" s="32" t="s">
        <v>25954</v>
      </c>
    </row>
    <row r="8003" spans="1:8">
      <c r="A8003" s="68" t="s">
        <v>16877</v>
      </c>
      <c r="B8003" s="94" t="s">
        <v>24192</v>
      </c>
      <c r="C8003" s="94" t="s">
        <v>17377</v>
      </c>
      <c r="D8003" s="32" t="s">
        <v>20472</v>
      </c>
      <c r="E8003" s="107">
        <v>19</v>
      </c>
      <c r="F8003" s="81" t="s">
        <v>13674</v>
      </c>
      <c r="G8003" s="94" t="s">
        <v>8146</v>
      </c>
      <c r="H8003" s="32" t="s">
        <v>14536</v>
      </c>
    </row>
    <row r="8004" spans="1:8">
      <c r="A8004" s="68" t="s">
        <v>16877</v>
      </c>
      <c r="B8004" s="94" t="s">
        <v>24192</v>
      </c>
      <c r="C8004" s="94" t="s">
        <v>17377</v>
      </c>
      <c r="D8004" s="32" t="s">
        <v>20473</v>
      </c>
      <c r="E8004" s="107">
        <v>23</v>
      </c>
      <c r="F8004" s="81" t="s">
        <v>13674</v>
      </c>
      <c r="G8004" s="94" t="s">
        <v>8146</v>
      </c>
      <c r="H8004" s="32" t="s">
        <v>14537</v>
      </c>
    </row>
    <row r="8005" spans="1:8">
      <c r="A8005" s="68" t="s">
        <v>16877</v>
      </c>
      <c r="B8005" s="94" t="s">
        <v>24192</v>
      </c>
      <c r="C8005" s="94" t="s">
        <v>17377</v>
      </c>
      <c r="D8005" s="32" t="s">
        <v>20474</v>
      </c>
      <c r="E8005" s="107">
        <v>6</v>
      </c>
      <c r="F8005" s="81" t="s">
        <v>13674</v>
      </c>
      <c r="G8005" s="94" t="s">
        <v>8146</v>
      </c>
      <c r="H8005" s="32" t="s">
        <v>14538</v>
      </c>
    </row>
    <row r="8006" spans="1:8">
      <c r="A8006" s="68" t="s">
        <v>16877</v>
      </c>
      <c r="B8006" s="94" t="s">
        <v>24192</v>
      </c>
      <c r="C8006" s="94" t="s">
        <v>17377</v>
      </c>
      <c r="D8006" s="32" t="s">
        <v>20475</v>
      </c>
      <c r="E8006" s="107">
        <v>18</v>
      </c>
      <c r="F8006" s="81" t="s">
        <v>13674</v>
      </c>
      <c r="G8006" s="94" t="s">
        <v>8146</v>
      </c>
      <c r="H8006" s="32" t="s">
        <v>25955</v>
      </c>
    </row>
    <row r="8007" spans="1:8">
      <c r="A8007" s="68" t="s">
        <v>16877</v>
      </c>
      <c r="B8007" s="94" t="s">
        <v>24192</v>
      </c>
      <c r="C8007" s="94" t="s">
        <v>17377</v>
      </c>
      <c r="D8007" s="32" t="s">
        <v>20476</v>
      </c>
      <c r="E8007" s="107">
        <v>18</v>
      </c>
      <c r="F8007" s="81" t="s">
        <v>13674</v>
      </c>
      <c r="G8007" s="94" t="s">
        <v>8146</v>
      </c>
      <c r="H8007" s="32" t="s">
        <v>14539</v>
      </c>
    </row>
    <row r="8008" spans="1:8">
      <c r="A8008" s="68" t="s">
        <v>16877</v>
      </c>
      <c r="B8008" s="94" t="s">
        <v>24192</v>
      </c>
      <c r="C8008" s="94" t="s">
        <v>17377</v>
      </c>
      <c r="D8008" s="32" t="s">
        <v>20477</v>
      </c>
      <c r="E8008" s="107">
        <v>11</v>
      </c>
      <c r="F8008" s="81" t="s">
        <v>13674</v>
      </c>
      <c r="G8008" s="94" t="s">
        <v>8146</v>
      </c>
      <c r="H8008" s="32" t="s">
        <v>14540</v>
      </c>
    </row>
    <row r="8009" spans="1:8">
      <c r="A8009" s="68" t="s">
        <v>16877</v>
      </c>
      <c r="B8009" s="94" t="s">
        <v>24192</v>
      </c>
      <c r="C8009" s="94" t="s">
        <v>17377</v>
      </c>
      <c r="D8009" s="32" t="s">
        <v>20478</v>
      </c>
      <c r="E8009" s="107">
        <v>20</v>
      </c>
      <c r="F8009" s="81" t="s">
        <v>13674</v>
      </c>
      <c r="G8009" s="94" t="s">
        <v>8146</v>
      </c>
      <c r="H8009" s="32" t="s">
        <v>14541</v>
      </c>
    </row>
    <row r="8010" spans="1:8">
      <c r="A8010" s="68" t="s">
        <v>16877</v>
      </c>
      <c r="B8010" s="94" t="s">
        <v>24192</v>
      </c>
      <c r="C8010" s="94" t="s">
        <v>17377</v>
      </c>
      <c r="D8010" s="32" t="s">
        <v>20479</v>
      </c>
      <c r="E8010" s="107">
        <v>18</v>
      </c>
      <c r="F8010" s="81" t="s">
        <v>13674</v>
      </c>
      <c r="G8010" s="94" t="s">
        <v>8146</v>
      </c>
      <c r="H8010" s="32" t="s">
        <v>14542</v>
      </c>
    </row>
    <row r="8011" spans="1:8">
      <c r="A8011" s="68" t="s">
        <v>16877</v>
      </c>
      <c r="B8011" s="94" t="s">
        <v>24192</v>
      </c>
      <c r="C8011" s="94" t="s">
        <v>17378</v>
      </c>
      <c r="D8011" s="32" t="s">
        <v>10368</v>
      </c>
      <c r="E8011" s="107">
        <v>31</v>
      </c>
      <c r="F8011" s="81" t="s">
        <v>13674</v>
      </c>
      <c r="G8011" s="94" t="s">
        <v>8146</v>
      </c>
      <c r="H8011" s="32" t="s">
        <v>14543</v>
      </c>
    </row>
    <row r="8012" spans="1:8">
      <c r="A8012" s="68" t="s">
        <v>16877</v>
      </c>
      <c r="B8012" s="94" t="s">
        <v>24192</v>
      </c>
      <c r="C8012" s="94" t="s">
        <v>17378</v>
      </c>
      <c r="D8012" s="32" t="s">
        <v>20480</v>
      </c>
      <c r="E8012" s="107">
        <v>12</v>
      </c>
      <c r="F8012" s="81" t="s">
        <v>13674</v>
      </c>
      <c r="G8012" s="94" t="s">
        <v>8146</v>
      </c>
      <c r="H8012" s="32" t="s">
        <v>14544</v>
      </c>
    </row>
    <row r="8013" spans="1:8">
      <c r="A8013" s="68" t="s">
        <v>16877</v>
      </c>
      <c r="B8013" s="94" t="s">
        <v>24192</v>
      </c>
      <c r="C8013" s="94" t="s">
        <v>17378</v>
      </c>
      <c r="D8013" s="32" t="s">
        <v>10369</v>
      </c>
      <c r="E8013" s="107">
        <v>22</v>
      </c>
      <c r="F8013" s="81" t="s">
        <v>13674</v>
      </c>
      <c r="G8013" s="94" t="s">
        <v>8146</v>
      </c>
      <c r="H8013" s="32" t="s">
        <v>14545</v>
      </c>
    </row>
    <row r="8014" spans="1:8">
      <c r="A8014" s="68" t="s">
        <v>16877</v>
      </c>
      <c r="B8014" s="94" t="s">
        <v>24192</v>
      </c>
      <c r="C8014" s="94" t="s">
        <v>17378</v>
      </c>
      <c r="D8014" s="32" t="s">
        <v>20481</v>
      </c>
      <c r="E8014" s="107">
        <v>17</v>
      </c>
      <c r="F8014" s="81" t="s">
        <v>13674</v>
      </c>
      <c r="G8014" s="94" t="s">
        <v>8146</v>
      </c>
      <c r="H8014" s="32" t="s">
        <v>14546</v>
      </c>
    </row>
    <row r="8015" spans="1:8">
      <c r="A8015" s="68" t="s">
        <v>16877</v>
      </c>
      <c r="B8015" s="94" t="s">
        <v>24192</v>
      </c>
      <c r="C8015" s="94" t="s">
        <v>17378</v>
      </c>
      <c r="D8015" s="32" t="s">
        <v>20482</v>
      </c>
      <c r="E8015" s="107">
        <v>9</v>
      </c>
      <c r="F8015" s="81" t="s">
        <v>13674</v>
      </c>
      <c r="G8015" s="94" t="s">
        <v>8146</v>
      </c>
      <c r="H8015" s="32" t="s">
        <v>14547</v>
      </c>
    </row>
    <row r="8016" spans="1:8">
      <c r="A8016" s="68" t="s">
        <v>16877</v>
      </c>
      <c r="B8016" s="94" t="s">
        <v>24192</v>
      </c>
      <c r="C8016" s="94" t="s">
        <v>17378</v>
      </c>
      <c r="D8016" s="32" t="s">
        <v>20483</v>
      </c>
      <c r="E8016" s="107">
        <v>35</v>
      </c>
      <c r="F8016" s="81" t="s">
        <v>13674</v>
      </c>
      <c r="G8016" s="94" t="s">
        <v>8146</v>
      </c>
      <c r="H8016" s="32" t="s">
        <v>14548</v>
      </c>
    </row>
    <row r="8017" spans="1:8">
      <c r="A8017" s="68" t="s">
        <v>16877</v>
      </c>
      <c r="B8017" s="94" t="s">
        <v>24192</v>
      </c>
      <c r="C8017" s="94" t="s">
        <v>17378</v>
      </c>
      <c r="D8017" s="32" t="s">
        <v>20484</v>
      </c>
      <c r="E8017" s="107">
        <v>10</v>
      </c>
      <c r="F8017" s="81" t="s">
        <v>13674</v>
      </c>
      <c r="G8017" s="94" t="s">
        <v>8146</v>
      </c>
      <c r="H8017" s="32" t="s">
        <v>14549</v>
      </c>
    </row>
    <row r="8018" spans="1:8">
      <c r="A8018" s="68" t="s">
        <v>16877</v>
      </c>
      <c r="B8018" s="94" t="s">
        <v>24192</v>
      </c>
      <c r="C8018" s="94" t="s">
        <v>17378</v>
      </c>
      <c r="D8018" s="32" t="s">
        <v>10370</v>
      </c>
      <c r="E8018" s="107">
        <v>20</v>
      </c>
      <c r="F8018" s="81" t="s">
        <v>13674</v>
      </c>
      <c r="G8018" s="94" t="s">
        <v>8146</v>
      </c>
      <c r="H8018" s="32" t="s">
        <v>14550</v>
      </c>
    </row>
    <row r="8019" spans="1:8">
      <c r="A8019" s="68" t="s">
        <v>16877</v>
      </c>
      <c r="B8019" s="94" t="s">
        <v>24192</v>
      </c>
      <c r="C8019" s="94" t="s">
        <v>17378</v>
      </c>
      <c r="D8019" s="32" t="s">
        <v>20485</v>
      </c>
      <c r="E8019" s="107">
        <v>16</v>
      </c>
      <c r="F8019" s="81" t="s">
        <v>13674</v>
      </c>
      <c r="G8019" s="94" t="s">
        <v>8146</v>
      </c>
      <c r="H8019" s="32" t="s">
        <v>14551</v>
      </c>
    </row>
    <row r="8020" spans="1:8">
      <c r="A8020" s="68" t="s">
        <v>16877</v>
      </c>
      <c r="B8020" s="94" t="s">
        <v>24192</v>
      </c>
      <c r="C8020" s="94" t="s">
        <v>17379</v>
      </c>
      <c r="D8020" s="32" t="s">
        <v>10371</v>
      </c>
      <c r="E8020" s="107">
        <v>17</v>
      </c>
      <c r="F8020" s="81" t="s">
        <v>13674</v>
      </c>
      <c r="G8020" s="94" t="s">
        <v>8146</v>
      </c>
      <c r="H8020" s="32" t="s">
        <v>14552</v>
      </c>
    </row>
    <row r="8021" spans="1:8">
      <c r="A8021" s="68" t="s">
        <v>16877</v>
      </c>
      <c r="B8021" s="94" t="s">
        <v>24192</v>
      </c>
      <c r="C8021" s="94" t="s">
        <v>17379</v>
      </c>
      <c r="D8021" s="32" t="s">
        <v>10372</v>
      </c>
      <c r="E8021" s="107">
        <v>20</v>
      </c>
      <c r="F8021" s="81" t="s">
        <v>13674</v>
      </c>
      <c r="G8021" s="94" t="s">
        <v>8146</v>
      </c>
      <c r="H8021" s="32" t="s">
        <v>14553</v>
      </c>
    </row>
    <row r="8022" spans="1:8">
      <c r="A8022" s="68" t="s">
        <v>16877</v>
      </c>
      <c r="B8022" s="94" t="s">
        <v>24192</v>
      </c>
      <c r="C8022" s="94" t="s">
        <v>17379</v>
      </c>
      <c r="D8022" s="32" t="s">
        <v>10373</v>
      </c>
      <c r="E8022" s="107">
        <v>24</v>
      </c>
      <c r="F8022" s="81" t="s">
        <v>13674</v>
      </c>
      <c r="G8022" s="94" t="s">
        <v>8146</v>
      </c>
      <c r="H8022" s="32" t="s">
        <v>14554</v>
      </c>
    </row>
    <row r="8023" spans="1:8">
      <c r="A8023" s="68" t="s">
        <v>16877</v>
      </c>
      <c r="B8023" s="94" t="s">
        <v>24192</v>
      </c>
      <c r="C8023" s="94" t="s">
        <v>17379</v>
      </c>
      <c r="D8023" s="32" t="s">
        <v>10374</v>
      </c>
      <c r="E8023" s="107">
        <v>19</v>
      </c>
      <c r="F8023" s="81" t="s">
        <v>13674</v>
      </c>
      <c r="G8023" s="94" t="s">
        <v>8146</v>
      </c>
      <c r="H8023" s="32" t="s">
        <v>14555</v>
      </c>
    </row>
    <row r="8024" spans="1:8">
      <c r="A8024" s="68" t="s">
        <v>16877</v>
      </c>
      <c r="B8024" s="94" t="s">
        <v>24192</v>
      </c>
      <c r="C8024" s="94" t="s">
        <v>17379</v>
      </c>
      <c r="D8024" s="32" t="s">
        <v>20486</v>
      </c>
      <c r="E8024" s="107">
        <v>24</v>
      </c>
      <c r="F8024" s="81" t="s">
        <v>13674</v>
      </c>
      <c r="G8024" s="94" t="s">
        <v>8146</v>
      </c>
      <c r="H8024" s="32" t="s">
        <v>14556</v>
      </c>
    </row>
    <row r="8025" spans="1:8">
      <c r="A8025" s="68" t="s">
        <v>16877</v>
      </c>
      <c r="B8025" s="94" t="s">
        <v>24192</v>
      </c>
      <c r="C8025" s="94" t="s">
        <v>17379</v>
      </c>
      <c r="D8025" s="32" t="s">
        <v>10375</v>
      </c>
      <c r="E8025" s="107">
        <v>13</v>
      </c>
      <c r="F8025" s="81" t="s">
        <v>13674</v>
      </c>
      <c r="G8025" s="94" t="s">
        <v>8146</v>
      </c>
      <c r="H8025" s="32" t="s">
        <v>14557</v>
      </c>
    </row>
    <row r="8026" spans="1:8">
      <c r="A8026" s="68" t="s">
        <v>16877</v>
      </c>
      <c r="B8026" s="94" t="s">
        <v>24192</v>
      </c>
      <c r="C8026" s="94" t="s">
        <v>17379</v>
      </c>
      <c r="D8026" s="32" t="s">
        <v>10376</v>
      </c>
      <c r="E8026" s="107">
        <v>14</v>
      </c>
      <c r="F8026" s="81" t="s">
        <v>13674</v>
      </c>
      <c r="G8026" s="94" t="s">
        <v>8146</v>
      </c>
      <c r="H8026" s="32" t="s">
        <v>14558</v>
      </c>
    </row>
    <row r="8027" spans="1:8">
      <c r="A8027" s="68" t="s">
        <v>16877</v>
      </c>
      <c r="B8027" s="94" t="s">
        <v>24192</v>
      </c>
      <c r="C8027" s="94" t="s">
        <v>17379</v>
      </c>
      <c r="D8027" s="32" t="s">
        <v>10377</v>
      </c>
      <c r="E8027" s="107">
        <v>16</v>
      </c>
      <c r="F8027" s="81" t="s">
        <v>13674</v>
      </c>
      <c r="G8027" s="94" t="s">
        <v>8146</v>
      </c>
      <c r="H8027" s="32" t="s">
        <v>14559</v>
      </c>
    </row>
    <row r="8028" spans="1:8">
      <c r="A8028" s="68" t="s">
        <v>16877</v>
      </c>
      <c r="B8028" s="94" t="s">
        <v>24192</v>
      </c>
      <c r="C8028" s="94" t="s">
        <v>17379</v>
      </c>
      <c r="D8028" s="32" t="s">
        <v>10378</v>
      </c>
      <c r="E8028" s="107">
        <v>22</v>
      </c>
      <c r="F8028" s="81" t="s">
        <v>13674</v>
      </c>
      <c r="G8028" s="94" t="s">
        <v>8146</v>
      </c>
      <c r="H8028" s="32" t="s">
        <v>14560</v>
      </c>
    </row>
    <row r="8029" spans="1:8">
      <c r="A8029" s="68" t="s">
        <v>16877</v>
      </c>
      <c r="B8029" s="94" t="s">
        <v>24192</v>
      </c>
      <c r="C8029" s="94" t="s">
        <v>17379</v>
      </c>
      <c r="D8029" s="32" t="s">
        <v>10379</v>
      </c>
      <c r="E8029" s="107">
        <v>17</v>
      </c>
      <c r="F8029" s="81" t="s">
        <v>13674</v>
      </c>
      <c r="G8029" s="94" t="s">
        <v>8146</v>
      </c>
      <c r="H8029" s="32" t="s">
        <v>14561</v>
      </c>
    </row>
    <row r="8030" spans="1:8">
      <c r="A8030" s="68" t="s">
        <v>16877</v>
      </c>
      <c r="B8030" s="94" t="s">
        <v>24192</v>
      </c>
      <c r="C8030" s="94" t="s">
        <v>17379</v>
      </c>
      <c r="D8030" s="32" t="s">
        <v>20487</v>
      </c>
      <c r="E8030" s="107">
        <v>14</v>
      </c>
      <c r="F8030" s="81" t="s">
        <v>13674</v>
      </c>
      <c r="G8030" s="94" t="s">
        <v>8146</v>
      </c>
      <c r="H8030" s="32" t="s">
        <v>14562</v>
      </c>
    </row>
    <row r="8031" spans="1:8">
      <c r="A8031" s="68" t="s">
        <v>16877</v>
      </c>
      <c r="B8031" s="94" t="s">
        <v>24192</v>
      </c>
      <c r="C8031" s="94" t="s">
        <v>17380</v>
      </c>
      <c r="D8031" s="32" t="s">
        <v>20488</v>
      </c>
      <c r="E8031" s="107">
        <v>20</v>
      </c>
      <c r="F8031" s="81" t="s">
        <v>13674</v>
      </c>
      <c r="G8031" s="94" t="s">
        <v>8146</v>
      </c>
      <c r="H8031" s="32" t="s">
        <v>14563</v>
      </c>
    </row>
    <row r="8032" spans="1:8">
      <c r="A8032" s="68" t="s">
        <v>16877</v>
      </c>
      <c r="B8032" s="94" t="s">
        <v>24192</v>
      </c>
      <c r="C8032" s="94" t="s">
        <v>17380</v>
      </c>
      <c r="D8032" s="32" t="s">
        <v>10380</v>
      </c>
      <c r="E8032" s="107">
        <v>18</v>
      </c>
      <c r="F8032" s="81" t="s">
        <v>13674</v>
      </c>
      <c r="G8032" s="94" t="s">
        <v>8146</v>
      </c>
      <c r="H8032" s="32" t="s">
        <v>14564</v>
      </c>
    </row>
    <row r="8033" spans="1:8">
      <c r="A8033" s="68" t="s">
        <v>16877</v>
      </c>
      <c r="B8033" s="94" t="s">
        <v>24192</v>
      </c>
      <c r="C8033" s="94" t="s">
        <v>17380</v>
      </c>
      <c r="D8033" s="32" t="s">
        <v>10381</v>
      </c>
      <c r="E8033" s="107">
        <v>17</v>
      </c>
      <c r="F8033" s="81" t="s">
        <v>13674</v>
      </c>
      <c r="G8033" s="94" t="s">
        <v>8146</v>
      </c>
      <c r="H8033" s="32" t="s">
        <v>14565</v>
      </c>
    </row>
    <row r="8034" spans="1:8">
      <c r="A8034" s="68" t="s">
        <v>16877</v>
      </c>
      <c r="B8034" s="94" t="s">
        <v>24192</v>
      </c>
      <c r="C8034" s="94" t="s">
        <v>17380</v>
      </c>
      <c r="D8034" s="32" t="s">
        <v>20489</v>
      </c>
      <c r="E8034" s="107">
        <v>20</v>
      </c>
      <c r="F8034" s="81" t="s">
        <v>13674</v>
      </c>
      <c r="G8034" s="94" t="s">
        <v>8146</v>
      </c>
      <c r="H8034" s="32" t="s">
        <v>14566</v>
      </c>
    </row>
    <row r="8035" spans="1:8">
      <c r="A8035" s="68" t="s">
        <v>16877</v>
      </c>
      <c r="B8035" s="94" t="s">
        <v>24192</v>
      </c>
      <c r="C8035" s="94" t="s">
        <v>17380</v>
      </c>
      <c r="D8035" s="32" t="s">
        <v>20490</v>
      </c>
      <c r="E8035" s="107">
        <v>24</v>
      </c>
      <c r="F8035" s="81" t="s">
        <v>13674</v>
      </c>
      <c r="G8035" s="94" t="s">
        <v>8146</v>
      </c>
      <c r="H8035" s="32" t="s">
        <v>14567</v>
      </c>
    </row>
    <row r="8036" spans="1:8">
      <c r="A8036" s="68" t="s">
        <v>16877</v>
      </c>
      <c r="B8036" s="94" t="s">
        <v>24192</v>
      </c>
      <c r="C8036" s="94" t="s">
        <v>17380</v>
      </c>
      <c r="D8036" s="32" t="s">
        <v>10382</v>
      </c>
      <c r="E8036" s="107">
        <v>10</v>
      </c>
      <c r="F8036" s="81" t="s">
        <v>13674</v>
      </c>
      <c r="G8036" s="94" t="s">
        <v>8146</v>
      </c>
      <c r="H8036" s="32" t="s">
        <v>14568</v>
      </c>
    </row>
    <row r="8037" spans="1:8">
      <c r="A8037" s="68" t="s">
        <v>16877</v>
      </c>
      <c r="B8037" s="94" t="s">
        <v>24192</v>
      </c>
      <c r="C8037" s="94" t="s">
        <v>17380</v>
      </c>
      <c r="D8037" s="32" t="s">
        <v>10383</v>
      </c>
      <c r="E8037" s="107">
        <v>24</v>
      </c>
      <c r="F8037" s="81" t="s">
        <v>13674</v>
      </c>
      <c r="G8037" s="94" t="s">
        <v>8146</v>
      </c>
      <c r="H8037" s="32" t="s">
        <v>14569</v>
      </c>
    </row>
    <row r="8038" spans="1:8">
      <c r="A8038" s="68" t="s">
        <v>16877</v>
      </c>
      <c r="B8038" s="94" t="s">
        <v>24192</v>
      </c>
      <c r="C8038" s="94" t="s">
        <v>17380</v>
      </c>
      <c r="D8038" s="32" t="s">
        <v>10384</v>
      </c>
      <c r="E8038" s="107">
        <v>15</v>
      </c>
      <c r="F8038" s="81" t="s">
        <v>13674</v>
      </c>
      <c r="G8038" s="94" t="s">
        <v>8146</v>
      </c>
      <c r="H8038" s="32" t="s">
        <v>14570</v>
      </c>
    </row>
    <row r="8039" spans="1:8">
      <c r="A8039" s="68" t="s">
        <v>16877</v>
      </c>
      <c r="B8039" s="94" t="s">
        <v>24192</v>
      </c>
      <c r="C8039" s="94" t="s">
        <v>17380</v>
      </c>
      <c r="D8039" s="32" t="s">
        <v>20491</v>
      </c>
      <c r="E8039" s="107">
        <v>33</v>
      </c>
      <c r="F8039" s="81" t="s">
        <v>13674</v>
      </c>
      <c r="G8039" s="94" t="s">
        <v>8146</v>
      </c>
      <c r="H8039" s="32" t="s">
        <v>14571</v>
      </c>
    </row>
    <row r="8040" spans="1:8">
      <c r="A8040" s="68" t="s">
        <v>16877</v>
      </c>
      <c r="B8040" s="94" t="s">
        <v>24192</v>
      </c>
      <c r="C8040" s="94" t="s">
        <v>17380</v>
      </c>
      <c r="D8040" s="32" t="s">
        <v>20492</v>
      </c>
      <c r="E8040" s="107">
        <v>9</v>
      </c>
      <c r="F8040" s="81" t="s">
        <v>13674</v>
      </c>
      <c r="G8040" s="94" t="s">
        <v>8146</v>
      </c>
      <c r="H8040" s="32" t="s">
        <v>14572</v>
      </c>
    </row>
    <row r="8041" spans="1:8">
      <c r="A8041" s="68" t="s">
        <v>16881</v>
      </c>
      <c r="B8041" s="94" t="s">
        <v>24178</v>
      </c>
      <c r="C8041" s="94" t="s">
        <v>17381</v>
      </c>
      <c r="D8041" s="32" t="s">
        <v>10385</v>
      </c>
      <c r="E8041" s="107">
        <v>10</v>
      </c>
      <c r="F8041" s="81" t="s">
        <v>13674</v>
      </c>
      <c r="G8041" s="94" t="s">
        <v>8146</v>
      </c>
      <c r="H8041" s="32" t="s">
        <v>14573</v>
      </c>
    </row>
    <row r="8042" spans="1:8">
      <c r="A8042" s="68" t="s">
        <v>16881</v>
      </c>
      <c r="B8042" s="94" t="s">
        <v>24178</v>
      </c>
      <c r="C8042" s="94" t="s">
        <v>17381</v>
      </c>
      <c r="D8042" s="32" t="s">
        <v>10386</v>
      </c>
      <c r="E8042" s="107">
        <v>7</v>
      </c>
      <c r="F8042" s="81" t="s">
        <v>13674</v>
      </c>
      <c r="G8042" s="94" t="s">
        <v>8146</v>
      </c>
      <c r="H8042" s="32" t="s">
        <v>14574</v>
      </c>
    </row>
    <row r="8043" spans="1:8">
      <c r="A8043" s="68" t="s">
        <v>16881</v>
      </c>
      <c r="B8043" s="94" t="s">
        <v>24178</v>
      </c>
      <c r="C8043" s="94" t="s">
        <v>17381</v>
      </c>
      <c r="D8043" s="32" t="s">
        <v>10387</v>
      </c>
      <c r="E8043" s="107">
        <v>9</v>
      </c>
      <c r="F8043" s="81" t="s">
        <v>13674</v>
      </c>
      <c r="G8043" s="94" t="s">
        <v>8146</v>
      </c>
      <c r="H8043" s="32" t="s">
        <v>14575</v>
      </c>
    </row>
    <row r="8044" spans="1:8">
      <c r="A8044" s="68" t="s">
        <v>16881</v>
      </c>
      <c r="B8044" s="94" t="s">
        <v>24178</v>
      </c>
      <c r="C8044" s="94" t="s">
        <v>17381</v>
      </c>
      <c r="D8044" s="32" t="s">
        <v>10388</v>
      </c>
      <c r="E8044" s="107">
        <v>8</v>
      </c>
      <c r="F8044" s="81" t="s">
        <v>13674</v>
      </c>
      <c r="G8044" s="94" t="s">
        <v>8146</v>
      </c>
      <c r="H8044" s="32" t="s">
        <v>14576</v>
      </c>
    </row>
    <row r="8045" spans="1:8">
      <c r="A8045" s="68" t="s">
        <v>16881</v>
      </c>
      <c r="B8045" s="94" t="s">
        <v>24178</v>
      </c>
      <c r="C8045" s="94" t="s">
        <v>17381</v>
      </c>
      <c r="D8045" s="32" t="s">
        <v>10389</v>
      </c>
      <c r="E8045" s="107">
        <v>8</v>
      </c>
      <c r="F8045" s="81" t="s">
        <v>13674</v>
      </c>
      <c r="G8045" s="94" t="s">
        <v>8146</v>
      </c>
      <c r="H8045" s="32" t="s">
        <v>14577</v>
      </c>
    </row>
    <row r="8046" spans="1:8">
      <c r="A8046" s="68" t="s">
        <v>16881</v>
      </c>
      <c r="B8046" s="94" t="s">
        <v>24178</v>
      </c>
      <c r="C8046" s="94" t="s">
        <v>17381</v>
      </c>
      <c r="D8046" s="32" t="s">
        <v>10390</v>
      </c>
      <c r="E8046" s="107">
        <v>10</v>
      </c>
      <c r="F8046" s="81" t="s">
        <v>13674</v>
      </c>
      <c r="G8046" s="94" t="s">
        <v>8146</v>
      </c>
      <c r="H8046" s="32" t="s">
        <v>14578</v>
      </c>
    </row>
    <row r="8047" spans="1:8">
      <c r="A8047" s="68" t="s">
        <v>16881</v>
      </c>
      <c r="B8047" s="94" t="s">
        <v>24178</v>
      </c>
      <c r="C8047" s="94" t="s">
        <v>17381</v>
      </c>
      <c r="D8047" s="32" t="s">
        <v>10391</v>
      </c>
      <c r="E8047" s="107">
        <v>9</v>
      </c>
      <c r="F8047" s="81" t="s">
        <v>13674</v>
      </c>
      <c r="G8047" s="94" t="s">
        <v>8146</v>
      </c>
      <c r="H8047" s="32" t="s">
        <v>14579</v>
      </c>
    </row>
    <row r="8048" spans="1:8">
      <c r="A8048" s="68" t="s">
        <v>16881</v>
      </c>
      <c r="B8048" s="94" t="s">
        <v>24178</v>
      </c>
      <c r="C8048" s="94" t="s">
        <v>17381</v>
      </c>
      <c r="D8048" s="32" t="s">
        <v>20493</v>
      </c>
      <c r="E8048" s="107">
        <v>9</v>
      </c>
      <c r="F8048" s="81" t="s">
        <v>13674</v>
      </c>
      <c r="G8048" s="94" t="s">
        <v>8146</v>
      </c>
      <c r="H8048" s="32" t="s">
        <v>14580</v>
      </c>
    </row>
    <row r="8049" spans="1:8">
      <c r="A8049" s="68" t="s">
        <v>16877</v>
      </c>
      <c r="B8049" s="94" t="s">
        <v>24192</v>
      </c>
      <c r="C8049" s="94" t="s">
        <v>17382</v>
      </c>
      <c r="D8049" s="32" t="s">
        <v>20494</v>
      </c>
      <c r="E8049" s="107">
        <v>8</v>
      </c>
      <c r="F8049" s="81" t="s">
        <v>13674</v>
      </c>
      <c r="G8049" s="94" t="s">
        <v>8146</v>
      </c>
      <c r="H8049" s="32" t="s">
        <v>14581</v>
      </c>
    </row>
    <row r="8050" spans="1:8">
      <c r="A8050" s="68" t="s">
        <v>16877</v>
      </c>
      <c r="B8050" s="94" t="s">
        <v>24192</v>
      </c>
      <c r="C8050" s="94" t="s">
        <v>17382</v>
      </c>
      <c r="D8050" s="32" t="s">
        <v>10392</v>
      </c>
      <c r="E8050" s="107">
        <v>7</v>
      </c>
      <c r="F8050" s="81" t="s">
        <v>13674</v>
      </c>
      <c r="G8050" s="94" t="s">
        <v>8146</v>
      </c>
      <c r="H8050" s="32" t="s">
        <v>14582</v>
      </c>
    </row>
    <row r="8051" spans="1:8">
      <c r="A8051" s="68" t="s">
        <v>16877</v>
      </c>
      <c r="B8051" s="94" t="s">
        <v>24192</v>
      </c>
      <c r="C8051" s="94" t="s">
        <v>17382</v>
      </c>
      <c r="D8051" s="32" t="s">
        <v>10393</v>
      </c>
      <c r="E8051" s="107">
        <v>6</v>
      </c>
      <c r="F8051" s="81" t="s">
        <v>13674</v>
      </c>
      <c r="G8051" s="94" t="s">
        <v>8146</v>
      </c>
      <c r="H8051" s="32" t="s">
        <v>14583</v>
      </c>
    </row>
    <row r="8052" spans="1:8">
      <c r="A8052" s="68" t="s">
        <v>16877</v>
      </c>
      <c r="B8052" s="94" t="s">
        <v>24192</v>
      </c>
      <c r="C8052" s="94" t="s">
        <v>17382</v>
      </c>
      <c r="D8052" s="32" t="s">
        <v>10394</v>
      </c>
      <c r="E8052" s="107">
        <v>5</v>
      </c>
      <c r="F8052" s="81" t="s">
        <v>13674</v>
      </c>
      <c r="G8052" s="94" t="s">
        <v>8146</v>
      </c>
      <c r="H8052" s="32" t="s">
        <v>14584</v>
      </c>
    </row>
    <row r="8053" spans="1:8">
      <c r="A8053" s="68" t="s">
        <v>16877</v>
      </c>
      <c r="B8053" s="94" t="s">
        <v>24192</v>
      </c>
      <c r="C8053" s="94" t="s">
        <v>17382</v>
      </c>
      <c r="D8053" s="32" t="s">
        <v>20495</v>
      </c>
      <c r="E8053" s="107">
        <v>6</v>
      </c>
      <c r="F8053" s="81" t="s">
        <v>13674</v>
      </c>
      <c r="G8053" s="94" t="s">
        <v>8146</v>
      </c>
      <c r="H8053" s="32" t="s">
        <v>14585</v>
      </c>
    </row>
    <row r="8054" spans="1:8">
      <c r="A8054" s="68" t="s">
        <v>16877</v>
      </c>
      <c r="B8054" s="94" t="s">
        <v>24192</v>
      </c>
      <c r="C8054" s="94" t="s">
        <v>17382</v>
      </c>
      <c r="D8054" s="32" t="s">
        <v>10395</v>
      </c>
      <c r="E8054" s="107">
        <v>7</v>
      </c>
      <c r="F8054" s="81" t="s">
        <v>13674</v>
      </c>
      <c r="G8054" s="94" t="s">
        <v>8146</v>
      </c>
      <c r="H8054" s="32" t="s">
        <v>14586</v>
      </c>
    </row>
    <row r="8055" spans="1:8">
      <c r="A8055" s="68" t="s">
        <v>16877</v>
      </c>
      <c r="B8055" s="94" t="s">
        <v>24192</v>
      </c>
      <c r="C8055" s="94" t="s">
        <v>17382</v>
      </c>
      <c r="D8055" s="32" t="s">
        <v>10396</v>
      </c>
      <c r="E8055" s="107">
        <v>8</v>
      </c>
      <c r="F8055" s="81" t="s">
        <v>13674</v>
      </c>
      <c r="G8055" s="94" t="s">
        <v>8146</v>
      </c>
      <c r="H8055" s="32" t="s">
        <v>14587</v>
      </c>
    </row>
    <row r="8056" spans="1:8">
      <c r="A8056" s="68" t="s">
        <v>16877</v>
      </c>
      <c r="B8056" s="94" t="s">
        <v>24192</v>
      </c>
      <c r="C8056" s="94" t="s">
        <v>17382</v>
      </c>
      <c r="D8056" s="32" t="s">
        <v>10397</v>
      </c>
      <c r="E8056" s="107">
        <v>5</v>
      </c>
      <c r="F8056" s="81" t="s">
        <v>13674</v>
      </c>
      <c r="G8056" s="94" t="s">
        <v>8146</v>
      </c>
      <c r="H8056" s="32" t="s">
        <v>14588</v>
      </c>
    </row>
    <row r="8057" spans="1:8">
      <c r="A8057" s="68" t="s">
        <v>16877</v>
      </c>
      <c r="B8057" s="94" t="s">
        <v>24192</v>
      </c>
      <c r="C8057" s="94" t="s">
        <v>17382</v>
      </c>
      <c r="D8057" s="32" t="s">
        <v>10398</v>
      </c>
      <c r="E8057" s="107">
        <v>7</v>
      </c>
      <c r="F8057" s="81" t="s">
        <v>13674</v>
      </c>
      <c r="G8057" s="94" t="s">
        <v>8146</v>
      </c>
      <c r="H8057" s="32" t="s">
        <v>14589</v>
      </c>
    </row>
    <row r="8058" spans="1:8">
      <c r="A8058" s="68" t="s">
        <v>16877</v>
      </c>
      <c r="B8058" s="94" t="s">
        <v>24192</v>
      </c>
      <c r="C8058" s="94" t="s">
        <v>17382</v>
      </c>
      <c r="D8058" s="32" t="s">
        <v>10399</v>
      </c>
      <c r="E8058" s="107">
        <v>6</v>
      </c>
      <c r="F8058" s="81" t="s">
        <v>13674</v>
      </c>
      <c r="G8058" s="94" t="s">
        <v>8146</v>
      </c>
      <c r="H8058" s="32" t="s">
        <v>14590</v>
      </c>
    </row>
    <row r="8059" spans="1:8">
      <c r="A8059" s="68" t="s">
        <v>16876</v>
      </c>
      <c r="B8059" s="94" t="s">
        <v>24183</v>
      </c>
      <c r="C8059" s="94" t="s">
        <v>17383</v>
      </c>
      <c r="D8059" s="32" t="s">
        <v>10400</v>
      </c>
      <c r="E8059" s="107">
        <v>4</v>
      </c>
      <c r="F8059" s="81" t="s">
        <v>13674</v>
      </c>
      <c r="G8059" s="94" t="s">
        <v>8146</v>
      </c>
      <c r="H8059" s="32" t="s">
        <v>14591</v>
      </c>
    </row>
    <row r="8060" spans="1:8">
      <c r="A8060" s="68" t="s">
        <v>16876</v>
      </c>
      <c r="B8060" s="94" t="s">
        <v>24183</v>
      </c>
      <c r="C8060" s="94" t="s">
        <v>17383</v>
      </c>
      <c r="D8060" s="32" t="s">
        <v>10401</v>
      </c>
      <c r="E8060" s="107">
        <v>5</v>
      </c>
      <c r="F8060" s="81" t="s">
        <v>13674</v>
      </c>
      <c r="G8060" s="94" t="s">
        <v>8146</v>
      </c>
      <c r="H8060" s="32" t="s">
        <v>14592</v>
      </c>
    </row>
    <row r="8061" spans="1:8">
      <c r="A8061" s="68" t="s">
        <v>16876</v>
      </c>
      <c r="B8061" s="94" t="s">
        <v>24183</v>
      </c>
      <c r="C8061" s="94" t="s">
        <v>17383</v>
      </c>
      <c r="D8061" s="32" t="s">
        <v>10402</v>
      </c>
      <c r="E8061" s="107">
        <v>5</v>
      </c>
      <c r="F8061" s="81" t="s">
        <v>13674</v>
      </c>
      <c r="G8061" s="94" t="s">
        <v>8146</v>
      </c>
      <c r="H8061" s="32" t="s">
        <v>14593</v>
      </c>
    </row>
    <row r="8062" spans="1:8">
      <c r="A8062" s="68" t="s">
        <v>16876</v>
      </c>
      <c r="B8062" s="94" t="s">
        <v>24183</v>
      </c>
      <c r="C8062" s="94" t="s">
        <v>17383</v>
      </c>
      <c r="D8062" s="32" t="s">
        <v>10403</v>
      </c>
      <c r="E8062" s="107">
        <v>4</v>
      </c>
      <c r="F8062" s="81" t="s">
        <v>13674</v>
      </c>
      <c r="G8062" s="94" t="s">
        <v>8146</v>
      </c>
      <c r="H8062" s="32" t="s">
        <v>14594</v>
      </c>
    </row>
    <row r="8063" spans="1:8">
      <c r="A8063" s="68" t="s">
        <v>16876</v>
      </c>
      <c r="B8063" s="94" t="s">
        <v>24183</v>
      </c>
      <c r="C8063" s="94" t="s">
        <v>17383</v>
      </c>
      <c r="D8063" s="32" t="s">
        <v>10404</v>
      </c>
      <c r="E8063" s="107">
        <v>6</v>
      </c>
      <c r="F8063" s="81" t="s">
        <v>13674</v>
      </c>
      <c r="G8063" s="94" t="s">
        <v>8146</v>
      </c>
      <c r="H8063" s="32" t="s">
        <v>14595</v>
      </c>
    </row>
    <row r="8064" spans="1:8">
      <c r="A8064" s="68" t="s">
        <v>16876</v>
      </c>
      <c r="B8064" s="94" t="s">
        <v>24183</v>
      </c>
      <c r="C8064" s="94" t="s">
        <v>17383</v>
      </c>
      <c r="D8064" s="32" t="s">
        <v>10405</v>
      </c>
      <c r="E8064" s="107">
        <v>7</v>
      </c>
      <c r="F8064" s="81" t="s">
        <v>13674</v>
      </c>
      <c r="G8064" s="94" t="s">
        <v>8146</v>
      </c>
      <c r="H8064" s="32" t="s">
        <v>14596</v>
      </c>
    </row>
    <row r="8065" spans="1:8">
      <c r="A8065" s="68" t="s">
        <v>16876</v>
      </c>
      <c r="B8065" s="94" t="s">
        <v>24183</v>
      </c>
      <c r="C8065" s="94" t="s">
        <v>17383</v>
      </c>
      <c r="D8065" s="32" t="s">
        <v>20496</v>
      </c>
      <c r="E8065" s="107">
        <v>6</v>
      </c>
      <c r="F8065" s="81" t="s">
        <v>13674</v>
      </c>
      <c r="G8065" s="94" t="s">
        <v>8146</v>
      </c>
      <c r="H8065" s="32" t="s">
        <v>14597</v>
      </c>
    </row>
    <row r="8066" spans="1:8">
      <c r="A8066" s="68" t="s">
        <v>16876</v>
      </c>
      <c r="B8066" s="94" t="s">
        <v>24183</v>
      </c>
      <c r="C8066" s="94" t="s">
        <v>17383</v>
      </c>
      <c r="D8066" s="32" t="s">
        <v>20497</v>
      </c>
      <c r="E8066" s="107">
        <v>7</v>
      </c>
      <c r="F8066" s="81" t="s">
        <v>13674</v>
      </c>
      <c r="G8066" s="94" t="s">
        <v>8146</v>
      </c>
      <c r="H8066" s="32" t="s">
        <v>14598</v>
      </c>
    </row>
    <row r="8067" spans="1:8">
      <c r="A8067" s="68" t="s">
        <v>16876</v>
      </c>
      <c r="B8067" s="94" t="s">
        <v>24183</v>
      </c>
      <c r="C8067" s="94" t="s">
        <v>17383</v>
      </c>
      <c r="D8067" s="32" t="s">
        <v>10406</v>
      </c>
      <c r="E8067" s="107">
        <v>5</v>
      </c>
      <c r="F8067" s="81" t="s">
        <v>13674</v>
      </c>
      <c r="G8067" s="94" t="s">
        <v>8146</v>
      </c>
      <c r="H8067" s="32" t="s">
        <v>14599</v>
      </c>
    </row>
    <row r="8068" spans="1:8">
      <c r="A8068" s="68" t="s">
        <v>16876</v>
      </c>
      <c r="B8068" s="94" t="s">
        <v>24183</v>
      </c>
      <c r="C8068" s="94" t="s">
        <v>17383</v>
      </c>
      <c r="D8068" s="32" t="s">
        <v>10407</v>
      </c>
      <c r="E8068" s="107">
        <v>7</v>
      </c>
      <c r="F8068" s="81" t="s">
        <v>13674</v>
      </c>
      <c r="G8068" s="94" t="s">
        <v>8146</v>
      </c>
      <c r="H8068" s="32" t="s">
        <v>14600</v>
      </c>
    </row>
    <row r="8069" spans="1:8">
      <c r="A8069" s="68" t="s">
        <v>16876</v>
      </c>
      <c r="B8069" s="94" t="s">
        <v>24183</v>
      </c>
      <c r="C8069" s="94" t="s">
        <v>17383</v>
      </c>
      <c r="D8069" s="32" t="s">
        <v>20498</v>
      </c>
      <c r="E8069" s="107">
        <v>6</v>
      </c>
      <c r="F8069" s="81" t="s">
        <v>13674</v>
      </c>
      <c r="G8069" s="94" t="s">
        <v>8146</v>
      </c>
      <c r="H8069" s="32" t="s">
        <v>14601</v>
      </c>
    </row>
    <row r="8070" spans="1:8">
      <c r="A8070" s="68" t="s">
        <v>16876</v>
      </c>
      <c r="B8070" s="94" t="s">
        <v>24183</v>
      </c>
      <c r="C8070" s="94" t="s">
        <v>17383</v>
      </c>
      <c r="D8070" s="32" t="s">
        <v>20499</v>
      </c>
      <c r="E8070" s="107">
        <v>6</v>
      </c>
      <c r="F8070" s="81" t="s">
        <v>13674</v>
      </c>
      <c r="G8070" s="94" t="s">
        <v>8146</v>
      </c>
      <c r="H8070" s="32" t="s">
        <v>14602</v>
      </c>
    </row>
    <row r="8071" spans="1:8">
      <c r="A8071" s="68" t="s">
        <v>16876</v>
      </c>
      <c r="B8071" s="94" t="s">
        <v>24183</v>
      </c>
      <c r="C8071" s="94" t="s">
        <v>17383</v>
      </c>
      <c r="D8071" s="32" t="s">
        <v>20500</v>
      </c>
      <c r="E8071" s="107">
        <v>5</v>
      </c>
      <c r="F8071" s="81" t="s">
        <v>13674</v>
      </c>
      <c r="G8071" s="94" t="s">
        <v>8146</v>
      </c>
      <c r="H8071" s="32" t="s">
        <v>14603</v>
      </c>
    </row>
    <row r="8072" spans="1:8">
      <c r="A8072" s="68" t="s">
        <v>16876</v>
      </c>
      <c r="B8072" s="94" t="s">
        <v>24183</v>
      </c>
      <c r="C8072" s="94" t="s">
        <v>17383</v>
      </c>
      <c r="D8072" s="32" t="s">
        <v>10408</v>
      </c>
      <c r="E8072" s="107">
        <v>9</v>
      </c>
      <c r="F8072" s="81" t="s">
        <v>13674</v>
      </c>
      <c r="G8072" s="94" t="s">
        <v>8146</v>
      </c>
      <c r="H8072" s="32" t="s">
        <v>14604</v>
      </c>
    </row>
    <row r="8073" spans="1:8">
      <c r="A8073" s="68" t="s">
        <v>16876</v>
      </c>
      <c r="B8073" s="94" t="s">
        <v>24183</v>
      </c>
      <c r="C8073" s="94" t="s">
        <v>17383</v>
      </c>
      <c r="D8073" s="32" t="s">
        <v>10409</v>
      </c>
      <c r="E8073" s="107">
        <v>10</v>
      </c>
      <c r="F8073" s="81" t="s">
        <v>13674</v>
      </c>
      <c r="G8073" s="94" t="s">
        <v>8146</v>
      </c>
      <c r="H8073" s="32" t="s">
        <v>14604</v>
      </c>
    </row>
    <row r="8074" spans="1:8">
      <c r="A8074" s="68" t="s">
        <v>16881</v>
      </c>
      <c r="B8074" s="94" t="s">
        <v>16888</v>
      </c>
      <c r="C8074" s="94" t="s">
        <v>17166</v>
      </c>
      <c r="D8074" s="32" t="s">
        <v>10410</v>
      </c>
      <c r="E8074" s="107">
        <v>10</v>
      </c>
      <c r="F8074" s="81" t="s">
        <v>13674</v>
      </c>
      <c r="G8074" s="94" t="s">
        <v>8146</v>
      </c>
      <c r="H8074" s="32" t="s">
        <v>14605</v>
      </c>
    </row>
    <row r="8075" spans="1:8">
      <c r="A8075" s="68" t="s">
        <v>16881</v>
      </c>
      <c r="B8075" s="94" t="s">
        <v>16888</v>
      </c>
      <c r="C8075" s="94" t="s">
        <v>17166</v>
      </c>
      <c r="D8075" s="32" t="s">
        <v>10411</v>
      </c>
      <c r="E8075" s="107">
        <v>12</v>
      </c>
      <c r="F8075" s="81" t="s">
        <v>13674</v>
      </c>
      <c r="G8075" s="94" t="s">
        <v>8146</v>
      </c>
      <c r="H8075" s="32" t="s">
        <v>14606</v>
      </c>
    </row>
    <row r="8076" spans="1:8">
      <c r="A8076" s="68" t="s">
        <v>16881</v>
      </c>
      <c r="B8076" s="94" t="s">
        <v>16888</v>
      </c>
      <c r="C8076" s="94" t="s">
        <v>17166</v>
      </c>
      <c r="D8076" s="32" t="s">
        <v>10412</v>
      </c>
      <c r="E8076" s="107">
        <v>15</v>
      </c>
      <c r="F8076" s="81" t="s">
        <v>13674</v>
      </c>
      <c r="G8076" s="94" t="s">
        <v>8146</v>
      </c>
      <c r="H8076" s="32" t="s">
        <v>14607</v>
      </c>
    </row>
    <row r="8077" spans="1:8">
      <c r="A8077" s="68" t="s">
        <v>16881</v>
      </c>
      <c r="B8077" s="94" t="s">
        <v>16888</v>
      </c>
      <c r="C8077" s="94" t="s">
        <v>17166</v>
      </c>
      <c r="D8077" s="32" t="s">
        <v>10413</v>
      </c>
      <c r="E8077" s="107">
        <v>10</v>
      </c>
      <c r="F8077" s="81" t="s">
        <v>13674</v>
      </c>
      <c r="G8077" s="94" t="s">
        <v>8146</v>
      </c>
      <c r="H8077" s="32" t="s">
        <v>14608</v>
      </c>
    </row>
    <row r="8078" spans="1:8">
      <c r="A8078" s="68" t="s">
        <v>16881</v>
      </c>
      <c r="B8078" s="94" t="s">
        <v>16888</v>
      </c>
      <c r="C8078" s="94" t="s">
        <v>17166</v>
      </c>
      <c r="D8078" s="32" t="s">
        <v>10414</v>
      </c>
      <c r="E8078" s="107">
        <v>14</v>
      </c>
      <c r="F8078" s="81" t="s">
        <v>13674</v>
      </c>
      <c r="G8078" s="94" t="s">
        <v>8146</v>
      </c>
      <c r="H8078" s="32" t="s">
        <v>14609</v>
      </c>
    </row>
    <row r="8079" spans="1:8">
      <c r="A8079" s="68" t="s">
        <v>16881</v>
      </c>
      <c r="B8079" s="94" t="s">
        <v>16888</v>
      </c>
      <c r="C8079" s="94" t="s">
        <v>17166</v>
      </c>
      <c r="D8079" s="32" t="s">
        <v>10415</v>
      </c>
      <c r="E8079" s="107">
        <v>18</v>
      </c>
      <c r="F8079" s="81" t="s">
        <v>13674</v>
      </c>
      <c r="G8079" s="94" t="s">
        <v>8146</v>
      </c>
      <c r="H8079" s="32" t="s">
        <v>14610</v>
      </c>
    </row>
    <row r="8080" spans="1:8">
      <c r="A8080" s="68" t="s">
        <v>16881</v>
      </c>
      <c r="B8080" s="94" t="s">
        <v>16888</v>
      </c>
      <c r="C8080" s="94" t="s">
        <v>17166</v>
      </c>
      <c r="D8080" s="32" t="s">
        <v>10416</v>
      </c>
      <c r="E8080" s="107">
        <v>20</v>
      </c>
      <c r="F8080" s="81" t="s">
        <v>13674</v>
      </c>
      <c r="G8080" s="94" t="s">
        <v>8146</v>
      </c>
      <c r="H8080" s="32" t="s">
        <v>14611</v>
      </c>
    </row>
    <row r="8081" spans="1:8">
      <c r="A8081" s="68" t="s">
        <v>16881</v>
      </c>
      <c r="B8081" s="94" t="s">
        <v>16888</v>
      </c>
      <c r="C8081" s="94" t="s">
        <v>17166</v>
      </c>
      <c r="D8081" s="32" t="s">
        <v>10417</v>
      </c>
      <c r="E8081" s="107">
        <v>13</v>
      </c>
      <c r="F8081" s="81" t="s">
        <v>13674</v>
      </c>
      <c r="G8081" s="94" t="s">
        <v>8146</v>
      </c>
      <c r="H8081" s="32" t="s">
        <v>14612</v>
      </c>
    </row>
    <row r="8082" spans="1:8">
      <c r="A8082" s="68" t="s">
        <v>16881</v>
      </c>
      <c r="B8082" s="94" t="s">
        <v>16888</v>
      </c>
      <c r="C8082" s="94" t="s">
        <v>17166</v>
      </c>
      <c r="D8082" s="32" t="s">
        <v>10418</v>
      </c>
      <c r="E8082" s="107">
        <v>19</v>
      </c>
      <c r="F8082" s="81" t="s">
        <v>13674</v>
      </c>
      <c r="G8082" s="94" t="s">
        <v>8146</v>
      </c>
      <c r="H8082" s="32" t="s">
        <v>14613</v>
      </c>
    </row>
    <row r="8083" spans="1:8">
      <c r="A8083" s="68" t="s">
        <v>16881</v>
      </c>
      <c r="B8083" s="94" t="s">
        <v>16888</v>
      </c>
      <c r="C8083" s="94" t="s">
        <v>17166</v>
      </c>
      <c r="D8083" s="32" t="s">
        <v>10419</v>
      </c>
      <c r="E8083" s="107">
        <v>5</v>
      </c>
      <c r="F8083" s="81" t="s">
        <v>13674</v>
      </c>
      <c r="G8083" s="94" t="s">
        <v>8146</v>
      </c>
      <c r="H8083" s="32" t="s">
        <v>14614</v>
      </c>
    </row>
    <row r="8084" spans="1:8">
      <c r="A8084" s="68" t="s">
        <v>16881</v>
      </c>
      <c r="B8084" s="94" t="s">
        <v>16888</v>
      </c>
      <c r="C8084" s="94" t="s">
        <v>17166</v>
      </c>
      <c r="D8084" s="32" t="s">
        <v>10420</v>
      </c>
      <c r="E8084" s="107">
        <v>15</v>
      </c>
      <c r="F8084" s="81" t="s">
        <v>13674</v>
      </c>
      <c r="G8084" s="94" t="s">
        <v>8146</v>
      </c>
      <c r="H8084" s="32" t="s">
        <v>14615</v>
      </c>
    </row>
    <row r="8085" spans="1:8">
      <c r="A8085" s="68" t="s">
        <v>16881</v>
      </c>
      <c r="B8085" s="94" t="s">
        <v>16888</v>
      </c>
      <c r="C8085" s="94" t="s">
        <v>17166</v>
      </c>
      <c r="D8085" s="32" t="s">
        <v>10421</v>
      </c>
      <c r="E8085" s="107">
        <v>12</v>
      </c>
      <c r="F8085" s="81" t="s">
        <v>13674</v>
      </c>
      <c r="G8085" s="94" t="s">
        <v>8146</v>
      </c>
      <c r="H8085" s="32" t="s">
        <v>14616</v>
      </c>
    </row>
    <row r="8086" spans="1:8">
      <c r="A8086" s="68" t="s">
        <v>16881</v>
      </c>
      <c r="B8086" s="94" t="s">
        <v>16888</v>
      </c>
      <c r="C8086" s="94" t="s">
        <v>17384</v>
      </c>
      <c r="D8086" s="32" t="s">
        <v>10422</v>
      </c>
      <c r="E8086" s="107">
        <v>20</v>
      </c>
      <c r="F8086" s="81" t="s">
        <v>13674</v>
      </c>
      <c r="G8086" s="94" t="s">
        <v>8146</v>
      </c>
      <c r="H8086" s="32" t="s">
        <v>14617</v>
      </c>
    </row>
    <row r="8087" spans="1:8">
      <c r="A8087" s="68" t="s">
        <v>16881</v>
      </c>
      <c r="B8087" s="94" t="s">
        <v>16888</v>
      </c>
      <c r="C8087" s="94" t="s">
        <v>17384</v>
      </c>
      <c r="D8087" s="32" t="s">
        <v>20501</v>
      </c>
      <c r="E8087" s="107">
        <v>13</v>
      </c>
      <c r="F8087" s="81" t="s">
        <v>13674</v>
      </c>
      <c r="G8087" s="94" t="s">
        <v>8146</v>
      </c>
      <c r="H8087" s="32" t="s">
        <v>14618</v>
      </c>
    </row>
    <row r="8088" spans="1:8">
      <c r="A8088" s="68" t="s">
        <v>16881</v>
      </c>
      <c r="B8088" s="94" t="s">
        <v>16888</v>
      </c>
      <c r="C8088" s="94" t="s">
        <v>17384</v>
      </c>
      <c r="D8088" s="32" t="s">
        <v>20502</v>
      </c>
      <c r="E8088" s="107">
        <v>17</v>
      </c>
      <c r="F8088" s="81" t="s">
        <v>13674</v>
      </c>
      <c r="G8088" s="94" t="s">
        <v>8146</v>
      </c>
      <c r="H8088" s="32" t="s">
        <v>14619</v>
      </c>
    </row>
    <row r="8089" spans="1:8">
      <c r="A8089" s="68" t="s">
        <v>16881</v>
      </c>
      <c r="B8089" s="94" t="s">
        <v>16888</v>
      </c>
      <c r="C8089" s="94" t="s">
        <v>17384</v>
      </c>
      <c r="D8089" s="32" t="s">
        <v>20503</v>
      </c>
      <c r="E8089" s="107">
        <v>17</v>
      </c>
      <c r="F8089" s="81" t="s">
        <v>13674</v>
      </c>
      <c r="G8089" s="94" t="s">
        <v>8146</v>
      </c>
      <c r="H8089" s="32" t="s">
        <v>14620</v>
      </c>
    </row>
    <row r="8090" spans="1:8">
      <c r="A8090" s="68" t="s">
        <v>16881</v>
      </c>
      <c r="B8090" s="94" t="s">
        <v>16888</v>
      </c>
      <c r="C8090" s="94" t="s">
        <v>17384</v>
      </c>
      <c r="D8090" s="32" t="s">
        <v>10426</v>
      </c>
      <c r="E8090" s="107">
        <v>16</v>
      </c>
      <c r="F8090" s="81" t="s">
        <v>13674</v>
      </c>
      <c r="G8090" s="94" t="s">
        <v>8146</v>
      </c>
      <c r="H8090" s="32" t="s">
        <v>14621</v>
      </c>
    </row>
    <row r="8091" spans="1:8">
      <c r="A8091" s="68" t="s">
        <v>16881</v>
      </c>
      <c r="B8091" s="94" t="s">
        <v>16888</v>
      </c>
      <c r="C8091" s="94" t="s">
        <v>17384</v>
      </c>
      <c r="D8091" s="32" t="s">
        <v>20504</v>
      </c>
      <c r="E8091" s="107">
        <v>18</v>
      </c>
      <c r="F8091" s="81" t="s">
        <v>13674</v>
      </c>
      <c r="G8091" s="94" t="s">
        <v>8146</v>
      </c>
      <c r="H8091" s="32" t="s">
        <v>14622</v>
      </c>
    </row>
    <row r="8092" spans="1:8">
      <c r="A8092" s="68" t="s">
        <v>16881</v>
      </c>
      <c r="B8092" s="94" t="s">
        <v>16888</v>
      </c>
      <c r="C8092" s="94" t="s">
        <v>17384</v>
      </c>
      <c r="D8092" s="32" t="s">
        <v>20505</v>
      </c>
      <c r="E8092" s="107">
        <v>13</v>
      </c>
      <c r="F8092" s="81" t="s">
        <v>13674</v>
      </c>
      <c r="G8092" s="94" t="s">
        <v>8146</v>
      </c>
      <c r="H8092" s="32" t="s">
        <v>14623</v>
      </c>
    </row>
    <row r="8093" spans="1:8">
      <c r="A8093" s="68" t="s">
        <v>16881</v>
      </c>
      <c r="B8093" s="94" t="s">
        <v>16888</v>
      </c>
      <c r="C8093" s="94" t="s">
        <v>17384</v>
      </c>
      <c r="D8093" s="32" t="s">
        <v>20506</v>
      </c>
      <c r="E8093" s="107">
        <v>15</v>
      </c>
      <c r="F8093" s="81" t="s">
        <v>13674</v>
      </c>
      <c r="G8093" s="94" t="s">
        <v>8146</v>
      </c>
      <c r="H8093" s="32" t="s">
        <v>14624</v>
      </c>
    </row>
    <row r="8094" spans="1:8">
      <c r="A8094" s="68" t="s">
        <v>16881</v>
      </c>
      <c r="B8094" s="94" t="s">
        <v>16888</v>
      </c>
      <c r="C8094" s="94" t="s">
        <v>17384</v>
      </c>
      <c r="D8094" s="32" t="s">
        <v>20507</v>
      </c>
      <c r="E8094" s="107">
        <v>14</v>
      </c>
      <c r="F8094" s="81" t="s">
        <v>13674</v>
      </c>
      <c r="G8094" s="94" t="s">
        <v>8146</v>
      </c>
      <c r="H8094" s="32" t="s">
        <v>14625</v>
      </c>
    </row>
    <row r="8095" spans="1:8">
      <c r="A8095" s="68" t="s">
        <v>16881</v>
      </c>
      <c r="B8095" s="94" t="s">
        <v>16888</v>
      </c>
      <c r="C8095" s="94" t="s">
        <v>17384</v>
      </c>
      <c r="D8095" s="32" t="s">
        <v>20508</v>
      </c>
      <c r="E8095" s="107">
        <v>15</v>
      </c>
      <c r="F8095" s="81" t="s">
        <v>13674</v>
      </c>
      <c r="G8095" s="94" t="s">
        <v>8146</v>
      </c>
      <c r="H8095" s="32" t="s">
        <v>14626</v>
      </c>
    </row>
    <row r="8096" spans="1:8">
      <c r="A8096" s="68" t="s">
        <v>16881</v>
      </c>
      <c r="B8096" s="94" t="s">
        <v>16888</v>
      </c>
      <c r="C8096" s="94" t="s">
        <v>17384</v>
      </c>
      <c r="D8096" s="32" t="s">
        <v>20509</v>
      </c>
      <c r="E8096" s="107">
        <v>14</v>
      </c>
      <c r="F8096" s="81" t="s">
        <v>13674</v>
      </c>
      <c r="G8096" s="94" t="s">
        <v>8146</v>
      </c>
      <c r="H8096" s="32" t="s">
        <v>14627</v>
      </c>
    </row>
    <row r="8097" spans="1:8">
      <c r="A8097" s="68" t="s">
        <v>16881</v>
      </c>
      <c r="B8097" s="94" t="s">
        <v>16888</v>
      </c>
      <c r="C8097" s="94" t="s">
        <v>17384</v>
      </c>
      <c r="D8097" s="32" t="s">
        <v>20510</v>
      </c>
      <c r="E8097" s="107">
        <v>11</v>
      </c>
      <c r="F8097" s="81" t="s">
        <v>13674</v>
      </c>
      <c r="G8097" s="94" t="s">
        <v>8146</v>
      </c>
      <c r="H8097" s="32" t="s">
        <v>14628</v>
      </c>
    </row>
    <row r="8098" spans="1:8">
      <c r="A8098" s="68" t="s">
        <v>16881</v>
      </c>
      <c r="B8098" s="94" t="s">
        <v>24178</v>
      </c>
      <c r="C8098" s="94" t="s">
        <v>16635</v>
      </c>
      <c r="D8098" s="32" t="s">
        <v>10434</v>
      </c>
      <c r="E8098" s="107">
        <v>3</v>
      </c>
      <c r="F8098" s="81" t="s">
        <v>13674</v>
      </c>
      <c r="G8098" s="94" t="s">
        <v>8146</v>
      </c>
      <c r="H8098" s="32" t="s">
        <v>14629</v>
      </c>
    </row>
    <row r="8099" spans="1:8">
      <c r="A8099" s="68" t="s">
        <v>16881</v>
      </c>
      <c r="B8099" s="94" t="s">
        <v>24178</v>
      </c>
      <c r="C8099" s="94" t="s">
        <v>16635</v>
      </c>
      <c r="D8099" s="32" t="s">
        <v>20511</v>
      </c>
      <c r="E8099" s="107">
        <v>7</v>
      </c>
      <c r="F8099" s="81" t="s">
        <v>13674</v>
      </c>
      <c r="G8099" s="94" t="s">
        <v>8146</v>
      </c>
      <c r="H8099" s="32" t="s">
        <v>14630</v>
      </c>
    </row>
    <row r="8100" spans="1:8">
      <c r="A8100" s="68" t="s">
        <v>16881</v>
      </c>
      <c r="B8100" s="94" t="s">
        <v>24178</v>
      </c>
      <c r="C8100" s="94" t="s">
        <v>16635</v>
      </c>
      <c r="D8100" s="32" t="s">
        <v>10435</v>
      </c>
      <c r="E8100" s="107">
        <v>3</v>
      </c>
      <c r="F8100" s="81" t="s">
        <v>13674</v>
      </c>
      <c r="G8100" s="94" t="s">
        <v>8146</v>
      </c>
      <c r="H8100" s="32" t="s">
        <v>14631</v>
      </c>
    </row>
    <row r="8101" spans="1:8">
      <c r="A8101" s="68" t="s">
        <v>16881</v>
      </c>
      <c r="B8101" s="94" t="s">
        <v>24178</v>
      </c>
      <c r="C8101" s="94" t="s">
        <v>16635</v>
      </c>
      <c r="D8101" s="32" t="s">
        <v>20512</v>
      </c>
      <c r="E8101" s="107">
        <v>5</v>
      </c>
      <c r="F8101" s="81" t="s">
        <v>13674</v>
      </c>
      <c r="G8101" s="94" t="s">
        <v>8146</v>
      </c>
      <c r="H8101" s="32" t="s">
        <v>14632</v>
      </c>
    </row>
    <row r="8102" spans="1:8">
      <c r="A8102" s="68" t="s">
        <v>16881</v>
      </c>
      <c r="B8102" s="94" t="s">
        <v>24178</v>
      </c>
      <c r="C8102" s="94" t="s">
        <v>16635</v>
      </c>
      <c r="D8102" s="32" t="s">
        <v>20513</v>
      </c>
      <c r="E8102" s="107">
        <v>3</v>
      </c>
      <c r="F8102" s="81" t="s">
        <v>13674</v>
      </c>
      <c r="G8102" s="94" t="s">
        <v>8146</v>
      </c>
      <c r="H8102" s="32" t="s">
        <v>14633</v>
      </c>
    </row>
    <row r="8103" spans="1:8">
      <c r="A8103" s="68" t="s">
        <v>16881</v>
      </c>
      <c r="B8103" s="94" t="s">
        <v>24178</v>
      </c>
      <c r="C8103" s="94" t="s">
        <v>16635</v>
      </c>
      <c r="D8103" s="32" t="s">
        <v>20514</v>
      </c>
      <c r="E8103" s="107">
        <v>6</v>
      </c>
      <c r="F8103" s="81" t="s">
        <v>13674</v>
      </c>
      <c r="G8103" s="94" t="s">
        <v>8146</v>
      </c>
      <c r="H8103" s="32" t="s">
        <v>14634</v>
      </c>
    </row>
    <row r="8104" spans="1:8">
      <c r="A8104" s="68" t="s">
        <v>16881</v>
      </c>
      <c r="B8104" s="94" t="s">
        <v>24178</v>
      </c>
      <c r="C8104" s="94" t="s">
        <v>16635</v>
      </c>
      <c r="D8104" s="32" t="s">
        <v>20515</v>
      </c>
      <c r="E8104" s="107">
        <v>5</v>
      </c>
      <c r="F8104" s="81" t="s">
        <v>13674</v>
      </c>
      <c r="G8104" s="94" t="s">
        <v>8146</v>
      </c>
      <c r="H8104" s="32" t="s">
        <v>14635</v>
      </c>
    </row>
    <row r="8105" spans="1:8">
      <c r="A8105" s="68" t="s">
        <v>16881</v>
      </c>
      <c r="B8105" s="94" t="s">
        <v>24178</v>
      </c>
      <c r="C8105" s="94" t="s">
        <v>16635</v>
      </c>
      <c r="D8105" s="32" t="s">
        <v>20516</v>
      </c>
      <c r="E8105" s="107">
        <v>4</v>
      </c>
      <c r="F8105" s="81" t="s">
        <v>13674</v>
      </c>
      <c r="G8105" s="94" t="s">
        <v>8146</v>
      </c>
      <c r="H8105" s="32" t="s">
        <v>14636</v>
      </c>
    </row>
    <row r="8106" spans="1:8">
      <c r="A8106" s="68" t="s">
        <v>16881</v>
      </c>
      <c r="B8106" s="94" t="s">
        <v>24178</v>
      </c>
      <c r="C8106" s="94" t="s">
        <v>16635</v>
      </c>
      <c r="D8106" s="32" t="s">
        <v>10436</v>
      </c>
      <c r="E8106" s="107">
        <v>5</v>
      </c>
      <c r="F8106" s="81" t="s">
        <v>13674</v>
      </c>
      <c r="G8106" s="94" t="s">
        <v>8146</v>
      </c>
      <c r="H8106" s="32" t="s">
        <v>14637</v>
      </c>
    </row>
    <row r="8107" spans="1:8">
      <c r="A8107" s="68" t="s">
        <v>16881</v>
      </c>
      <c r="B8107" s="94" t="s">
        <v>24178</v>
      </c>
      <c r="C8107" s="94" t="s">
        <v>16635</v>
      </c>
      <c r="D8107" s="32" t="s">
        <v>10437</v>
      </c>
      <c r="E8107" s="107">
        <v>4</v>
      </c>
      <c r="F8107" s="81" t="s">
        <v>13674</v>
      </c>
      <c r="G8107" s="94" t="s">
        <v>8146</v>
      </c>
      <c r="H8107" s="32" t="s">
        <v>14638</v>
      </c>
    </row>
    <row r="8108" spans="1:8">
      <c r="A8108" s="68" t="s">
        <v>16881</v>
      </c>
      <c r="B8108" s="94" t="s">
        <v>24178</v>
      </c>
      <c r="C8108" s="94" t="s">
        <v>16635</v>
      </c>
      <c r="D8108" s="32" t="s">
        <v>10438</v>
      </c>
      <c r="E8108" s="107">
        <v>4</v>
      </c>
      <c r="F8108" s="81" t="s">
        <v>13674</v>
      </c>
      <c r="G8108" s="94" t="s">
        <v>8146</v>
      </c>
      <c r="H8108" s="32" t="s">
        <v>14639</v>
      </c>
    </row>
    <row r="8109" spans="1:8">
      <c r="A8109" s="68" t="s">
        <v>16881</v>
      </c>
      <c r="B8109" s="94" t="s">
        <v>24178</v>
      </c>
      <c r="C8109" s="94" t="s">
        <v>16635</v>
      </c>
      <c r="D8109" s="32" t="s">
        <v>10439</v>
      </c>
      <c r="E8109" s="107">
        <v>3</v>
      </c>
      <c r="F8109" s="81" t="s">
        <v>13674</v>
      </c>
      <c r="G8109" s="94" t="s">
        <v>8146</v>
      </c>
      <c r="H8109" s="32" t="s">
        <v>14640</v>
      </c>
    </row>
    <row r="8110" spans="1:8">
      <c r="A8110" s="68" t="s">
        <v>16881</v>
      </c>
      <c r="B8110" s="94" t="s">
        <v>24178</v>
      </c>
      <c r="C8110" s="94" t="s">
        <v>16635</v>
      </c>
      <c r="D8110" s="32" t="s">
        <v>10440</v>
      </c>
      <c r="E8110" s="107">
        <v>3</v>
      </c>
      <c r="F8110" s="81" t="s">
        <v>13674</v>
      </c>
      <c r="G8110" s="94" t="s">
        <v>8146</v>
      </c>
      <c r="H8110" s="32" t="s">
        <v>14641</v>
      </c>
    </row>
    <row r="8111" spans="1:8">
      <c r="A8111" s="68" t="s">
        <v>16881</v>
      </c>
      <c r="B8111" s="94" t="s">
        <v>24178</v>
      </c>
      <c r="C8111" s="94" t="s">
        <v>16635</v>
      </c>
      <c r="D8111" s="32" t="s">
        <v>20517</v>
      </c>
      <c r="E8111" s="107">
        <v>3</v>
      </c>
      <c r="F8111" s="81" t="s">
        <v>13674</v>
      </c>
      <c r="G8111" s="94" t="s">
        <v>8146</v>
      </c>
      <c r="H8111" s="32" t="s">
        <v>14642</v>
      </c>
    </row>
    <row r="8112" spans="1:8">
      <c r="A8112" s="68" t="s">
        <v>16876</v>
      </c>
      <c r="B8112" s="94" t="s">
        <v>24183</v>
      </c>
      <c r="C8112" s="94" t="s">
        <v>17385</v>
      </c>
      <c r="D8112" s="32" t="s">
        <v>20518</v>
      </c>
      <c r="E8112" s="107">
        <v>10</v>
      </c>
      <c r="F8112" s="81" t="s">
        <v>13674</v>
      </c>
      <c r="G8112" s="94" t="s">
        <v>8146</v>
      </c>
      <c r="H8112" s="32" t="s">
        <v>14643</v>
      </c>
    </row>
    <row r="8113" spans="1:8">
      <c r="A8113" s="68" t="s">
        <v>16876</v>
      </c>
      <c r="B8113" s="94" t="s">
        <v>24183</v>
      </c>
      <c r="C8113" s="94" t="s">
        <v>17385</v>
      </c>
      <c r="D8113" s="32" t="s">
        <v>10441</v>
      </c>
      <c r="E8113" s="107">
        <v>9</v>
      </c>
      <c r="F8113" s="81" t="s">
        <v>13674</v>
      </c>
      <c r="G8113" s="94" t="s">
        <v>8146</v>
      </c>
      <c r="H8113" s="32" t="s">
        <v>14644</v>
      </c>
    </row>
    <row r="8114" spans="1:8">
      <c r="A8114" s="68" t="s">
        <v>16876</v>
      </c>
      <c r="B8114" s="94" t="s">
        <v>24183</v>
      </c>
      <c r="C8114" s="94" t="s">
        <v>17385</v>
      </c>
      <c r="D8114" s="32" t="s">
        <v>20519</v>
      </c>
      <c r="E8114" s="107">
        <v>7</v>
      </c>
      <c r="F8114" s="81" t="s">
        <v>13674</v>
      </c>
      <c r="G8114" s="94" t="s">
        <v>8146</v>
      </c>
      <c r="H8114" s="32" t="s">
        <v>14645</v>
      </c>
    </row>
    <row r="8115" spans="1:8">
      <c r="A8115" s="68" t="s">
        <v>16876</v>
      </c>
      <c r="B8115" s="94" t="s">
        <v>24183</v>
      </c>
      <c r="C8115" s="94" t="s">
        <v>17385</v>
      </c>
      <c r="D8115" s="32" t="s">
        <v>10442</v>
      </c>
      <c r="E8115" s="107">
        <v>8</v>
      </c>
      <c r="F8115" s="81" t="s">
        <v>13674</v>
      </c>
      <c r="G8115" s="94" t="s">
        <v>8146</v>
      </c>
      <c r="H8115" s="32" t="s">
        <v>14646</v>
      </c>
    </row>
    <row r="8116" spans="1:8">
      <c r="A8116" s="68" t="s">
        <v>16876</v>
      </c>
      <c r="B8116" s="94" t="s">
        <v>24183</v>
      </c>
      <c r="C8116" s="94" t="s">
        <v>17385</v>
      </c>
      <c r="D8116" s="32" t="s">
        <v>20520</v>
      </c>
      <c r="E8116" s="107">
        <v>5</v>
      </c>
      <c r="F8116" s="81" t="s">
        <v>13674</v>
      </c>
      <c r="G8116" s="94" t="s">
        <v>8146</v>
      </c>
      <c r="H8116" s="32" t="s">
        <v>14647</v>
      </c>
    </row>
    <row r="8117" spans="1:8">
      <c r="A8117" s="68" t="s">
        <v>16876</v>
      </c>
      <c r="B8117" s="94" t="s">
        <v>24183</v>
      </c>
      <c r="C8117" s="94" t="s">
        <v>17385</v>
      </c>
      <c r="D8117" s="32" t="s">
        <v>20521</v>
      </c>
      <c r="E8117" s="107">
        <v>7</v>
      </c>
      <c r="F8117" s="81" t="s">
        <v>13674</v>
      </c>
      <c r="G8117" s="94" t="s">
        <v>8146</v>
      </c>
      <c r="H8117" s="32" t="s">
        <v>14648</v>
      </c>
    </row>
    <row r="8118" spans="1:8">
      <c r="A8118" s="68" t="s">
        <v>16876</v>
      </c>
      <c r="B8118" s="94" t="s">
        <v>24183</v>
      </c>
      <c r="C8118" s="94" t="s">
        <v>17385</v>
      </c>
      <c r="D8118" s="32" t="s">
        <v>10443</v>
      </c>
      <c r="E8118" s="107">
        <v>7</v>
      </c>
      <c r="F8118" s="81" t="s">
        <v>13674</v>
      </c>
      <c r="G8118" s="94" t="s">
        <v>8146</v>
      </c>
      <c r="H8118" s="32" t="s">
        <v>14649</v>
      </c>
    </row>
    <row r="8119" spans="1:8">
      <c r="A8119" s="68" t="s">
        <v>16876</v>
      </c>
      <c r="B8119" s="94" t="s">
        <v>24183</v>
      </c>
      <c r="C8119" s="94" t="s">
        <v>17385</v>
      </c>
      <c r="D8119" s="32" t="s">
        <v>10444</v>
      </c>
      <c r="E8119" s="107">
        <v>7</v>
      </c>
      <c r="F8119" s="81" t="s">
        <v>13674</v>
      </c>
      <c r="G8119" s="94" t="s">
        <v>8146</v>
      </c>
      <c r="H8119" s="32" t="s">
        <v>14650</v>
      </c>
    </row>
    <row r="8120" spans="1:8">
      <c r="A8120" s="68" t="s">
        <v>16876</v>
      </c>
      <c r="B8120" s="94" t="s">
        <v>24183</v>
      </c>
      <c r="C8120" s="94" t="s">
        <v>17385</v>
      </c>
      <c r="D8120" s="32" t="s">
        <v>10445</v>
      </c>
      <c r="E8120" s="107">
        <v>8</v>
      </c>
      <c r="F8120" s="81" t="s">
        <v>13674</v>
      </c>
      <c r="G8120" s="94" t="s">
        <v>8146</v>
      </c>
      <c r="H8120" s="32" t="s">
        <v>14651</v>
      </c>
    </row>
    <row r="8121" spans="1:8">
      <c r="A8121" s="68" t="s">
        <v>16876</v>
      </c>
      <c r="B8121" s="94" t="s">
        <v>24183</v>
      </c>
      <c r="C8121" s="94" t="s">
        <v>17385</v>
      </c>
      <c r="D8121" s="32" t="s">
        <v>10446</v>
      </c>
      <c r="E8121" s="107">
        <v>8</v>
      </c>
      <c r="F8121" s="81" t="s">
        <v>13674</v>
      </c>
      <c r="G8121" s="94" t="s">
        <v>8146</v>
      </c>
      <c r="H8121" s="32" t="s">
        <v>14652</v>
      </c>
    </row>
    <row r="8122" spans="1:8">
      <c r="A8122" s="68" t="s">
        <v>16881</v>
      </c>
      <c r="B8122" s="94" t="s">
        <v>24178</v>
      </c>
      <c r="C8122" s="94" t="s">
        <v>17386</v>
      </c>
      <c r="D8122" s="32" t="s">
        <v>20522</v>
      </c>
      <c r="E8122" s="107">
        <v>11</v>
      </c>
      <c r="F8122" s="81" t="s">
        <v>13674</v>
      </c>
      <c r="G8122" s="94" t="s">
        <v>8146</v>
      </c>
      <c r="H8122" s="32" t="s">
        <v>14653</v>
      </c>
    </row>
    <row r="8123" spans="1:8">
      <c r="A8123" s="68" t="s">
        <v>16881</v>
      </c>
      <c r="B8123" s="94" t="s">
        <v>24178</v>
      </c>
      <c r="C8123" s="94" t="s">
        <v>17386</v>
      </c>
      <c r="D8123" s="32" t="s">
        <v>10447</v>
      </c>
      <c r="E8123" s="107">
        <v>11</v>
      </c>
      <c r="F8123" s="81" t="s">
        <v>13674</v>
      </c>
      <c r="G8123" s="94" t="s">
        <v>8146</v>
      </c>
      <c r="H8123" s="32" t="s">
        <v>14654</v>
      </c>
    </row>
    <row r="8124" spans="1:8">
      <c r="A8124" s="68" t="s">
        <v>16881</v>
      </c>
      <c r="B8124" s="94" t="s">
        <v>24178</v>
      </c>
      <c r="C8124" s="94" t="s">
        <v>17386</v>
      </c>
      <c r="D8124" s="32" t="s">
        <v>20523</v>
      </c>
      <c r="E8124" s="107">
        <v>10</v>
      </c>
      <c r="F8124" s="81" t="s">
        <v>13674</v>
      </c>
      <c r="G8124" s="94" t="s">
        <v>8146</v>
      </c>
      <c r="H8124" s="32" t="s">
        <v>14655</v>
      </c>
    </row>
    <row r="8125" spans="1:8">
      <c r="A8125" s="68" t="s">
        <v>16881</v>
      </c>
      <c r="B8125" s="94" t="s">
        <v>24178</v>
      </c>
      <c r="C8125" s="94" t="s">
        <v>17386</v>
      </c>
      <c r="D8125" s="32" t="s">
        <v>10448</v>
      </c>
      <c r="E8125" s="107">
        <v>11</v>
      </c>
      <c r="F8125" s="81" t="s">
        <v>13674</v>
      </c>
      <c r="G8125" s="94" t="s">
        <v>8146</v>
      </c>
      <c r="H8125" s="32" t="s">
        <v>14656</v>
      </c>
    </row>
    <row r="8126" spans="1:8">
      <c r="A8126" s="68" t="s">
        <v>16881</v>
      </c>
      <c r="B8126" s="94" t="s">
        <v>24178</v>
      </c>
      <c r="C8126" s="94" t="s">
        <v>17386</v>
      </c>
      <c r="D8126" s="32" t="s">
        <v>10449</v>
      </c>
      <c r="E8126" s="107">
        <v>11</v>
      </c>
      <c r="F8126" s="81" t="s">
        <v>13674</v>
      </c>
      <c r="G8126" s="94" t="s">
        <v>8146</v>
      </c>
      <c r="H8126" s="32" t="s">
        <v>14657</v>
      </c>
    </row>
    <row r="8127" spans="1:8">
      <c r="A8127" s="68" t="s">
        <v>16881</v>
      </c>
      <c r="B8127" s="94" t="s">
        <v>24178</v>
      </c>
      <c r="C8127" s="94" t="s">
        <v>17386</v>
      </c>
      <c r="D8127" s="32" t="s">
        <v>10450</v>
      </c>
      <c r="E8127" s="107">
        <v>10</v>
      </c>
      <c r="F8127" s="81" t="s">
        <v>13674</v>
      </c>
      <c r="G8127" s="94" t="s">
        <v>8146</v>
      </c>
      <c r="H8127" s="32" t="s">
        <v>14658</v>
      </c>
    </row>
    <row r="8128" spans="1:8">
      <c r="A8128" s="68" t="s">
        <v>16881</v>
      </c>
      <c r="B8128" s="94" t="s">
        <v>24178</v>
      </c>
      <c r="C8128" s="94" t="s">
        <v>17386</v>
      </c>
      <c r="D8128" s="32" t="s">
        <v>20524</v>
      </c>
      <c r="E8128" s="107">
        <v>10</v>
      </c>
      <c r="F8128" s="81" t="s">
        <v>13674</v>
      </c>
      <c r="G8128" s="94" t="s">
        <v>8146</v>
      </c>
      <c r="H8128" s="32" t="s">
        <v>14659</v>
      </c>
    </row>
    <row r="8129" spans="1:8">
      <c r="A8129" s="68" t="s">
        <v>16881</v>
      </c>
      <c r="B8129" s="94" t="s">
        <v>24178</v>
      </c>
      <c r="C8129" s="94" t="s">
        <v>17386</v>
      </c>
      <c r="D8129" s="32" t="s">
        <v>10451</v>
      </c>
      <c r="E8129" s="107">
        <v>10</v>
      </c>
      <c r="F8129" s="81" t="s">
        <v>13674</v>
      </c>
      <c r="G8129" s="94" t="s">
        <v>8146</v>
      </c>
      <c r="H8129" s="32" t="s">
        <v>14660</v>
      </c>
    </row>
    <row r="8130" spans="1:8">
      <c r="A8130" s="68" t="s">
        <v>16881</v>
      </c>
      <c r="B8130" s="94" t="s">
        <v>24178</v>
      </c>
      <c r="C8130" s="94" t="s">
        <v>17386</v>
      </c>
      <c r="D8130" s="32" t="s">
        <v>20525</v>
      </c>
      <c r="E8130" s="107">
        <v>10</v>
      </c>
      <c r="F8130" s="81" t="s">
        <v>13674</v>
      </c>
      <c r="G8130" s="94" t="s">
        <v>8146</v>
      </c>
      <c r="H8130" s="32" t="s">
        <v>14661</v>
      </c>
    </row>
    <row r="8131" spans="1:8">
      <c r="A8131" s="68" t="s">
        <v>16881</v>
      </c>
      <c r="B8131" s="94" t="s">
        <v>24178</v>
      </c>
      <c r="C8131" s="94" t="s">
        <v>17386</v>
      </c>
      <c r="D8131" s="32" t="s">
        <v>20526</v>
      </c>
      <c r="E8131" s="107">
        <v>10</v>
      </c>
      <c r="F8131" s="81" t="s">
        <v>13674</v>
      </c>
      <c r="G8131" s="94" t="s">
        <v>8146</v>
      </c>
      <c r="H8131" s="32" t="s">
        <v>14662</v>
      </c>
    </row>
    <row r="8132" spans="1:8">
      <c r="A8132" s="68" t="s">
        <v>16876</v>
      </c>
      <c r="B8132" s="94" t="s">
        <v>24187</v>
      </c>
      <c r="C8132" s="94" t="s">
        <v>16636</v>
      </c>
      <c r="D8132" s="32" t="s">
        <v>20527</v>
      </c>
      <c r="E8132" s="107">
        <v>4</v>
      </c>
      <c r="F8132" s="81" t="s">
        <v>13674</v>
      </c>
      <c r="G8132" s="94" t="s">
        <v>8146</v>
      </c>
      <c r="H8132" s="32" t="s">
        <v>14663</v>
      </c>
    </row>
    <row r="8133" spans="1:8">
      <c r="A8133" s="68" t="s">
        <v>16876</v>
      </c>
      <c r="B8133" s="94" t="s">
        <v>24187</v>
      </c>
      <c r="C8133" s="94" t="s">
        <v>16636</v>
      </c>
      <c r="D8133" s="32" t="s">
        <v>20528</v>
      </c>
      <c r="E8133" s="107">
        <v>8</v>
      </c>
      <c r="F8133" s="81" t="s">
        <v>13674</v>
      </c>
      <c r="G8133" s="94" t="s">
        <v>8146</v>
      </c>
      <c r="H8133" s="32" t="s">
        <v>14664</v>
      </c>
    </row>
    <row r="8134" spans="1:8">
      <c r="A8134" s="68" t="s">
        <v>16876</v>
      </c>
      <c r="B8134" s="94" t="s">
        <v>24187</v>
      </c>
      <c r="C8134" s="94" t="s">
        <v>16636</v>
      </c>
      <c r="D8134" s="32" t="s">
        <v>10452</v>
      </c>
      <c r="E8134" s="107">
        <v>5</v>
      </c>
      <c r="F8134" s="81" t="s">
        <v>13674</v>
      </c>
      <c r="G8134" s="94" t="s">
        <v>8146</v>
      </c>
      <c r="H8134" s="32" t="s">
        <v>14665</v>
      </c>
    </row>
    <row r="8135" spans="1:8">
      <c r="A8135" s="68" t="s">
        <v>16876</v>
      </c>
      <c r="B8135" s="94" t="s">
        <v>24187</v>
      </c>
      <c r="C8135" s="94" t="s">
        <v>16636</v>
      </c>
      <c r="D8135" s="32" t="s">
        <v>20529</v>
      </c>
      <c r="E8135" s="107">
        <v>6</v>
      </c>
      <c r="F8135" s="81" t="s">
        <v>13674</v>
      </c>
      <c r="G8135" s="94" t="s">
        <v>8146</v>
      </c>
      <c r="H8135" s="32" t="s">
        <v>14666</v>
      </c>
    </row>
    <row r="8136" spans="1:8">
      <c r="A8136" s="68" t="s">
        <v>16876</v>
      </c>
      <c r="B8136" s="94" t="s">
        <v>24187</v>
      </c>
      <c r="C8136" s="94" t="s">
        <v>16636</v>
      </c>
      <c r="D8136" s="32" t="s">
        <v>20530</v>
      </c>
      <c r="E8136" s="107">
        <v>5</v>
      </c>
      <c r="F8136" s="81" t="s">
        <v>13674</v>
      </c>
      <c r="G8136" s="94" t="s">
        <v>8146</v>
      </c>
      <c r="H8136" s="32" t="s">
        <v>14667</v>
      </c>
    </row>
    <row r="8137" spans="1:8">
      <c r="A8137" s="68" t="s">
        <v>16876</v>
      </c>
      <c r="B8137" s="94" t="s">
        <v>24187</v>
      </c>
      <c r="C8137" s="94" t="s">
        <v>16636</v>
      </c>
      <c r="D8137" s="32" t="s">
        <v>10453</v>
      </c>
      <c r="E8137" s="107">
        <v>8</v>
      </c>
      <c r="F8137" s="81" t="s">
        <v>13674</v>
      </c>
      <c r="G8137" s="94" t="s">
        <v>8146</v>
      </c>
      <c r="H8137" s="32" t="s">
        <v>14668</v>
      </c>
    </row>
    <row r="8138" spans="1:8">
      <c r="A8138" s="68" t="s">
        <v>16876</v>
      </c>
      <c r="B8138" s="94" t="s">
        <v>24187</v>
      </c>
      <c r="C8138" s="94" t="s">
        <v>16636</v>
      </c>
      <c r="D8138" s="32" t="s">
        <v>10454</v>
      </c>
      <c r="E8138" s="107">
        <v>7</v>
      </c>
      <c r="F8138" s="81" t="s">
        <v>13674</v>
      </c>
      <c r="G8138" s="94" t="s">
        <v>8146</v>
      </c>
      <c r="H8138" s="32" t="s">
        <v>14669</v>
      </c>
    </row>
    <row r="8139" spans="1:8">
      <c r="A8139" s="68" t="s">
        <v>16876</v>
      </c>
      <c r="B8139" s="94" t="s">
        <v>24187</v>
      </c>
      <c r="C8139" s="94" t="s">
        <v>16636</v>
      </c>
      <c r="D8139" s="32" t="s">
        <v>10455</v>
      </c>
      <c r="E8139" s="107">
        <v>7</v>
      </c>
      <c r="F8139" s="81" t="s">
        <v>13674</v>
      </c>
      <c r="G8139" s="94" t="s">
        <v>8146</v>
      </c>
      <c r="H8139" s="32" t="s">
        <v>14670</v>
      </c>
    </row>
    <row r="8140" spans="1:8">
      <c r="A8140" s="68" t="s">
        <v>16876</v>
      </c>
      <c r="B8140" s="94" t="s">
        <v>24187</v>
      </c>
      <c r="C8140" s="94" t="s">
        <v>16636</v>
      </c>
      <c r="D8140" s="32" t="s">
        <v>20531</v>
      </c>
      <c r="E8140" s="107">
        <v>6</v>
      </c>
      <c r="F8140" s="81" t="s">
        <v>13674</v>
      </c>
      <c r="G8140" s="94" t="s">
        <v>8146</v>
      </c>
      <c r="H8140" s="32" t="s">
        <v>14671</v>
      </c>
    </row>
    <row r="8141" spans="1:8">
      <c r="A8141" s="68" t="s">
        <v>16876</v>
      </c>
      <c r="B8141" s="94" t="s">
        <v>24187</v>
      </c>
      <c r="C8141" s="94" t="s">
        <v>16636</v>
      </c>
      <c r="D8141" s="32" t="s">
        <v>10456</v>
      </c>
      <c r="E8141" s="107">
        <v>7</v>
      </c>
      <c r="F8141" s="81" t="s">
        <v>13674</v>
      </c>
      <c r="G8141" s="94" t="s">
        <v>8146</v>
      </c>
      <c r="H8141" s="32" t="s">
        <v>14672</v>
      </c>
    </row>
    <row r="8142" spans="1:8">
      <c r="A8142" s="68" t="s">
        <v>16876</v>
      </c>
      <c r="B8142" s="94" t="s">
        <v>24187</v>
      </c>
      <c r="C8142" s="94" t="s">
        <v>16636</v>
      </c>
      <c r="D8142" s="32" t="s">
        <v>10457</v>
      </c>
      <c r="E8142" s="107">
        <v>8</v>
      </c>
      <c r="F8142" s="81" t="s">
        <v>13674</v>
      </c>
      <c r="G8142" s="94" t="s">
        <v>8146</v>
      </c>
      <c r="H8142" s="32" t="s">
        <v>14673</v>
      </c>
    </row>
    <row r="8143" spans="1:8">
      <c r="A8143" s="68" t="s">
        <v>16876</v>
      </c>
      <c r="B8143" s="94" t="s">
        <v>24187</v>
      </c>
      <c r="C8143" s="94" t="s">
        <v>16636</v>
      </c>
      <c r="D8143" s="32" t="s">
        <v>10458</v>
      </c>
      <c r="E8143" s="107">
        <v>6</v>
      </c>
      <c r="F8143" s="81" t="s">
        <v>13674</v>
      </c>
      <c r="G8143" s="94" t="s">
        <v>8146</v>
      </c>
      <c r="H8143" s="32" t="s">
        <v>14674</v>
      </c>
    </row>
    <row r="8144" spans="1:8">
      <c r="A8144" s="68" t="s">
        <v>16876</v>
      </c>
      <c r="B8144" s="94" t="s">
        <v>24187</v>
      </c>
      <c r="C8144" s="94" t="s">
        <v>16636</v>
      </c>
      <c r="D8144" s="32" t="s">
        <v>10459</v>
      </c>
      <c r="E8144" s="107">
        <v>6</v>
      </c>
      <c r="F8144" s="81" t="s">
        <v>13674</v>
      </c>
      <c r="G8144" s="94" t="s">
        <v>8146</v>
      </c>
      <c r="H8144" s="32" t="s">
        <v>14675</v>
      </c>
    </row>
    <row r="8145" spans="1:8">
      <c r="A8145" s="68" t="s">
        <v>16876</v>
      </c>
      <c r="B8145" s="94" t="s">
        <v>24187</v>
      </c>
      <c r="C8145" s="94" t="s">
        <v>16636</v>
      </c>
      <c r="D8145" s="32" t="s">
        <v>10460</v>
      </c>
      <c r="E8145" s="107">
        <v>7</v>
      </c>
      <c r="F8145" s="81" t="s">
        <v>13674</v>
      </c>
      <c r="G8145" s="94" t="s">
        <v>8146</v>
      </c>
      <c r="H8145" s="32" t="s">
        <v>14676</v>
      </c>
    </row>
    <row r="8146" spans="1:8">
      <c r="A8146" s="68" t="s">
        <v>16876</v>
      </c>
      <c r="B8146" s="94" t="s">
        <v>24187</v>
      </c>
      <c r="C8146" s="94" t="s">
        <v>16636</v>
      </c>
      <c r="D8146" s="32" t="s">
        <v>10461</v>
      </c>
      <c r="E8146" s="107">
        <v>8</v>
      </c>
      <c r="F8146" s="81" t="s">
        <v>13674</v>
      </c>
      <c r="G8146" s="94" t="s">
        <v>8146</v>
      </c>
      <c r="H8146" s="32" t="s">
        <v>14677</v>
      </c>
    </row>
    <row r="8147" spans="1:8">
      <c r="A8147" s="68" t="s">
        <v>16876</v>
      </c>
      <c r="B8147" s="94" t="s">
        <v>24187</v>
      </c>
      <c r="C8147" s="94" t="s">
        <v>16636</v>
      </c>
      <c r="D8147" s="32" t="s">
        <v>10462</v>
      </c>
      <c r="E8147" s="107">
        <v>11</v>
      </c>
      <c r="F8147" s="81" t="s">
        <v>13674</v>
      </c>
      <c r="G8147" s="94" t="s">
        <v>8146</v>
      </c>
      <c r="H8147" s="32" t="s">
        <v>14678</v>
      </c>
    </row>
    <row r="8148" spans="1:8">
      <c r="A8148" s="68" t="s">
        <v>16876</v>
      </c>
      <c r="B8148" s="94" t="s">
        <v>24187</v>
      </c>
      <c r="C8148" s="94" t="s">
        <v>16636</v>
      </c>
      <c r="D8148" s="32" t="s">
        <v>10463</v>
      </c>
      <c r="E8148" s="107">
        <v>8</v>
      </c>
      <c r="F8148" s="81" t="s">
        <v>13674</v>
      </c>
      <c r="G8148" s="94" t="s">
        <v>8146</v>
      </c>
      <c r="H8148" s="32" t="s">
        <v>14679</v>
      </c>
    </row>
    <row r="8149" spans="1:8">
      <c r="A8149" s="68" t="s">
        <v>16876</v>
      </c>
      <c r="B8149" s="94" t="s">
        <v>24187</v>
      </c>
      <c r="C8149" s="94" t="s">
        <v>16636</v>
      </c>
      <c r="D8149" s="32" t="s">
        <v>10464</v>
      </c>
      <c r="E8149" s="107">
        <v>6</v>
      </c>
      <c r="F8149" s="81" t="s">
        <v>13674</v>
      </c>
      <c r="G8149" s="94" t="s">
        <v>8146</v>
      </c>
      <c r="H8149" s="32" t="s">
        <v>14680</v>
      </c>
    </row>
    <row r="8150" spans="1:8">
      <c r="A8150" s="68" t="s">
        <v>16876</v>
      </c>
      <c r="B8150" s="94" t="s">
        <v>24187</v>
      </c>
      <c r="C8150" s="94" t="s">
        <v>16636</v>
      </c>
      <c r="D8150" s="32" t="s">
        <v>10465</v>
      </c>
      <c r="E8150" s="107">
        <v>9</v>
      </c>
      <c r="F8150" s="81" t="s">
        <v>13674</v>
      </c>
      <c r="G8150" s="94" t="s">
        <v>8146</v>
      </c>
      <c r="H8150" s="32" t="s">
        <v>14681</v>
      </c>
    </row>
    <row r="8151" spans="1:8">
      <c r="A8151" s="68" t="s">
        <v>16876</v>
      </c>
      <c r="B8151" s="94" t="s">
        <v>24187</v>
      </c>
      <c r="C8151" s="94" t="s">
        <v>16636</v>
      </c>
      <c r="D8151" s="32" t="s">
        <v>20532</v>
      </c>
      <c r="E8151" s="107">
        <v>8</v>
      </c>
      <c r="F8151" s="81" t="s">
        <v>13674</v>
      </c>
      <c r="G8151" s="94" t="s">
        <v>8146</v>
      </c>
      <c r="H8151" s="32" t="s">
        <v>14682</v>
      </c>
    </row>
    <row r="8152" spans="1:8">
      <c r="A8152" s="68" t="s">
        <v>16876</v>
      </c>
      <c r="B8152" s="94" t="s">
        <v>24187</v>
      </c>
      <c r="C8152" s="94" t="s">
        <v>16637</v>
      </c>
      <c r="D8152" s="32" t="s">
        <v>10466</v>
      </c>
      <c r="E8152" s="107">
        <v>13</v>
      </c>
      <c r="F8152" s="81" t="s">
        <v>13674</v>
      </c>
      <c r="G8152" s="94" t="s">
        <v>8146</v>
      </c>
      <c r="H8152" s="32" t="s">
        <v>14683</v>
      </c>
    </row>
    <row r="8153" spans="1:8">
      <c r="A8153" s="68" t="s">
        <v>16876</v>
      </c>
      <c r="B8153" s="94" t="s">
        <v>24187</v>
      </c>
      <c r="C8153" s="94" t="s">
        <v>16637</v>
      </c>
      <c r="D8153" s="32" t="s">
        <v>20533</v>
      </c>
      <c r="E8153" s="107">
        <v>9</v>
      </c>
      <c r="F8153" s="81" t="s">
        <v>13674</v>
      </c>
      <c r="G8153" s="94" t="s">
        <v>8146</v>
      </c>
      <c r="H8153" s="32" t="s">
        <v>14684</v>
      </c>
    </row>
    <row r="8154" spans="1:8">
      <c r="A8154" s="68" t="s">
        <v>16876</v>
      </c>
      <c r="B8154" s="94" t="s">
        <v>24187</v>
      </c>
      <c r="C8154" s="94" t="s">
        <v>16637</v>
      </c>
      <c r="D8154" s="32" t="s">
        <v>20534</v>
      </c>
      <c r="E8154" s="107">
        <v>9</v>
      </c>
      <c r="F8154" s="81" t="s">
        <v>13674</v>
      </c>
      <c r="G8154" s="94" t="s">
        <v>8146</v>
      </c>
      <c r="H8154" s="32" t="s">
        <v>14685</v>
      </c>
    </row>
    <row r="8155" spans="1:8">
      <c r="A8155" s="68" t="s">
        <v>16876</v>
      </c>
      <c r="B8155" s="94" t="s">
        <v>24187</v>
      </c>
      <c r="C8155" s="94" t="s">
        <v>16637</v>
      </c>
      <c r="D8155" s="32" t="s">
        <v>10467</v>
      </c>
      <c r="E8155" s="107">
        <v>10</v>
      </c>
      <c r="F8155" s="81" t="s">
        <v>13674</v>
      </c>
      <c r="G8155" s="94" t="s">
        <v>8146</v>
      </c>
      <c r="H8155" s="32" t="s">
        <v>14686</v>
      </c>
    </row>
    <row r="8156" spans="1:8">
      <c r="A8156" s="68" t="s">
        <v>16876</v>
      </c>
      <c r="B8156" s="94" t="s">
        <v>24187</v>
      </c>
      <c r="C8156" s="94" t="s">
        <v>16637</v>
      </c>
      <c r="D8156" s="32" t="s">
        <v>10468</v>
      </c>
      <c r="E8156" s="107">
        <v>9</v>
      </c>
      <c r="F8156" s="81" t="s">
        <v>13674</v>
      </c>
      <c r="G8156" s="94" t="s">
        <v>8146</v>
      </c>
      <c r="H8156" s="32" t="s">
        <v>14687</v>
      </c>
    </row>
    <row r="8157" spans="1:8">
      <c r="A8157" s="68" t="s">
        <v>16876</v>
      </c>
      <c r="B8157" s="94" t="s">
        <v>24187</v>
      </c>
      <c r="C8157" s="94" t="s">
        <v>16637</v>
      </c>
      <c r="D8157" s="32" t="s">
        <v>10469</v>
      </c>
      <c r="E8157" s="107">
        <v>10</v>
      </c>
      <c r="F8157" s="81" t="s">
        <v>13674</v>
      </c>
      <c r="G8157" s="94" t="s">
        <v>8146</v>
      </c>
      <c r="H8157" s="32" t="s">
        <v>14688</v>
      </c>
    </row>
    <row r="8158" spans="1:8">
      <c r="A8158" s="68" t="s">
        <v>16876</v>
      </c>
      <c r="B8158" s="94" t="s">
        <v>24187</v>
      </c>
      <c r="C8158" s="94" t="s">
        <v>16637</v>
      </c>
      <c r="D8158" s="32" t="s">
        <v>20535</v>
      </c>
      <c r="E8158" s="107">
        <v>8</v>
      </c>
      <c r="F8158" s="81" t="s">
        <v>13674</v>
      </c>
      <c r="G8158" s="94" t="s">
        <v>8146</v>
      </c>
      <c r="H8158" s="32" t="s">
        <v>14689</v>
      </c>
    </row>
    <row r="8159" spans="1:8">
      <c r="A8159" s="68" t="s">
        <v>16876</v>
      </c>
      <c r="B8159" s="94" t="s">
        <v>24187</v>
      </c>
      <c r="C8159" s="94" t="s">
        <v>16637</v>
      </c>
      <c r="D8159" s="32" t="s">
        <v>10470</v>
      </c>
      <c r="E8159" s="107">
        <v>8</v>
      </c>
      <c r="F8159" s="81" t="s">
        <v>13674</v>
      </c>
      <c r="G8159" s="94" t="s">
        <v>8146</v>
      </c>
      <c r="H8159" s="32" t="s">
        <v>14690</v>
      </c>
    </row>
    <row r="8160" spans="1:8">
      <c r="A8160" s="68" t="s">
        <v>16876</v>
      </c>
      <c r="B8160" s="94" t="s">
        <v>24187</v>
      </c>
      <c r="C8160" s="94" t="s">
        <v>16637</v>
      </c>
      <c r="D8160" s="32" t="s">
        <v>10471</v>
      </c>
      <c r="E8160" s="107">
        <v>10</v>
      </c>
      <c r="F8160" s="81" t="s">
        <v>13674</v>
      </c>
      <c r="G8160" s="94" t="s">
        <v>8146</v>
      </c>
      <c r="H8160" s="32" t="s">
        <v>14691</v>
      </c>
    </row>
    <row r="8161" spans="1:8">
      <c r="A8161" s="68" t="s">
        <v>16877</v>
      </c>
      <c r="B8161" s="94" t="s">
        <v>24192</v>
      </c>
      <c r="C8161" s="94" t="s">
        <v>17169</v>
      </c>
      <c r="D8161" s="32" t="s">
        <v>20536</v>
      </c>
      <c r="E8161" s="107">
        <v>5</v>
      </c>
      <c r="F8161" s="81" t="s">
        <v>13674</v>
      </c>
      <c r="G8161" s="94" t="s">
        <v>8146</v>
      </c>
      <c r="H8161" s="32" t="s">
        <v>14692</v>
      </c>
    </row>
    <row r="8162" spans="1:8">
      <c r="A8162" s="68" t="s">
        <v>16877</v>
      </c>
      <c r="B8162" s="94" t="s">
        <v>24192</v>
      </c>
      <c r="C8162" s="94" t="s">
        <v>17169</v>
      </c>
      <c r="D8162" s="32" t="s">
        <v>10472</v>
      </c>
      <c r="E8162" s="107">
        <v>7</v>
      </c>
      <c r="F8162" s="81" t="s">
        <v>13674</v>
      </c>
      <c r="G8162" s="94" t="s">
        <v>8146</v>
      </c>
      <c r="H8162" s="32" t="s">
        <v>14693</v>
      </c>
    </row>
    <row r="8163" spans="1:8">
      <c r="A8163" s="68" t="s">
        <v>16877</v>
      </c>
      <c r="B8163" s="94" t="s">
        <v>24192</v>
      </c>
      <c r="C8163" s="94" t="s">
        <v>17169</v>
      </c>
      <c r="D8163" s="32" t="s">
        <v>20537</v>
      </c>
      <c r="E8163" s="107">
        <v>8</v>
      </c>
      <c r="F8163" s="81" t="s">
        <v>13674</v>
      </c>
      <c r="G8163" s="94" t="s">
        <v>8146</v>
      </c>
      <c r="H8163" s="32" t="s">
        <v>14694</v>
      </c>
    </row>
    <row r="8164" spans="1:8">
      <c r="A8164" s="68" t="s">
        <v>16877</v>
      </c>
      <c r="B8164" s="94" t="s">
        <v>24192</v>
      </c>
      <c r="C8164" s="94" t="s">
        <v>17169</v>
      </c>
      <c r="D8164" s="32" t="s">
        <v>20538</v>
      </c>
      <c r="E8164" s="107">
        <v>6</v>
      </c>
      <c r="F8164" s="81" t="s">
        <v>13674</v>
      </c>
      <c r="G8164" s="94" t="s">
        <v>8146</v>
      </c>
      <c r="H8164" s="32" t="s">
        <v>14695</v>
      </c>
    </row>
    <row r="8165" spans="1:8">
      <c r="A8165" s="68" t="s">
        <v>16877</v>
      </c>
      <c r="B8165" s="94" t="s">
        <v>24192</v>
      </c>
      <c r="C8165" s="94" t="s">
        <v>17169</v>
      </c>
      <c r="D8165" s="32" t="s">
        <v>20539</v>
      </c>
      <c r="E8165" s="107">
        <v>9</v>
      </c>
      <c r="F8165" s="81" t="s">
        <v>13674</v>
      </c>
      <c r="G8165" s="94" t="s">
        <v>8146</v>
      </c>
      <c r="H8165" s="32" t="s">
        <v>14696</v>
      </c>
    </row>
    <row r="8166" spans="1:8">
      <c r="A8166" s="68" t="s">
        <v>16877</v>
      </c>
      <c r="B8166" s="94" t="s">
        <v>24192</v>
      </c>
      <c r="C8166" s="94" t="s">
        <v>17169</v>
      </c>
      <c r="D8166" s="32" t="s">
        <v>20540</v>
      </c>
      <c r="E8166" s="107">
        <v>6</v>
      </c>
      <c r="F8166" s="81" t="s">
        <v>13674</v>
      </c>
      <c r="G8166" s="94" t="s">
        <v>8146</v>
      </c>
      <c r="H8166" s="32" t="s">
        <v>14697</v>
      </c>
    </row>
    <row r="8167" spans="1:8">
      <c r="A8167" s="68" t="s">
        <v>16877</v>
      </c>
      <c r="B8167" s="94" t="s">
        <v>24192</v>
      </c>
      <c r="C8167" s="94" t="s">
        <v>17169</v>
      </c>
      <c r="D8167" s="32" t="s">
        <v>20541</v>
      </c>
      <c r="E8167" s="107">
        <v>8</v>
      </c>
      <c r="F8167" s="81" t="s">
        <v>13674</v>
      </c>
      <c r="G8167" s="94" t="s">
        <v>8146</v>
      </c>
      <c r="H8167" s="32" t="s">
        <v>14698</v>
      </c>
    </row>
    <row r="8168" spans="1:8">
      <c r="A8168" s="68" t="s">
        <v>16877</v>
      </c>
      <c r="B8168" s="94" t="s">
        <v>24192</v>
      </c>
      <c r="C8168" s="94" t="s">
        <v>17169</v>
      </c>
      <c r="D8168" s="32" t="s">
        <v>20542</v>
      </c>
      <c r="E8168" s="107">
        <v>10</v>
      </c>
      <c r="F8168" s="81" t="s">
        <v>13674</v>
      </c>
      <c r="G8168" s="94" t="s">
        <v>8146</v>
      </c>
      <c r="H8168" s="32" t="s">
        <v>14699</v>
      </c>
    </row>
    <row r="8169" spans="1:8">
      <c r="A8169" s="68" t="s">
        <v>16877</v>
      </c>
      <c r="B8169" s="94" t="s">
        <v>24192</v>
      </c>
      <c r="C8169" s="94" t="s">
        <v>17169</v>
      </c>
      <c r="D8169" s="32" t="s">
        <v>20543</v>
      </c>
      <c r="E8169" s="107">
        <v>5</v>
      </c>
      <c r="F8169" s="81" t="s">
        <v>13674</v>
      </c>
      <c r="G8169" s="94" t="s">
        <v>8146</v>
      </c>
      <c r="H8169" s="32" t="s">
        <v>14700</v>
      </c>
    </row>
    <row r="8170" spans="1:8">
      <c r="A8170" s="68" t="s">
        <v>16877</v>
      </c>
      <c r="B8170" s="94" t="s">
        <v>24192</v>
      </c>
      <c r="C8170" s="94" t="s">
        <v>17169</v>
      </c>
      <c r="D8170" s="32" t="s">
        <v>20544</v>
      </c>
      <c r="E8170" s="107">
        <v>9</v>
      </c>
      <c r="F8170" s="81" t="s">
        <v>13674</v>
      </c>
      <c r="G8170" s="94" t="s">
        <v>8146</v>
      </c>
      <c r="H8170" s="32" t="s">
        <v>14701</v>
      </c>
    </row>
    <row r="8171" spans="1:8">
      <c r="A8171" s="68" t="s">
        <v>16877</v>
      </c>
      <c r="B8171" s="94" t="s">
        <v>24192</v>
      </c>
      <c r="C8171" s="94" t="s">
        <v>17169</v>
      </c>
      <c r="D8171" s="32" t="s">
        <v>20545</v>
      </c>
      <c r="E8171" s="107">
        <v>6</v>
      </c>
      <c r="F8171" s="81" t="s">
        <v>13674</v>
      </c>
      <c r="G8171" s="94" t="s">
        <v>8146</v>
      </c>
      <c r="H8171" s="32" t="s">
        <v>14702</v>
      </c>
    </row>
    <row r="8172" spans="1:8">
      <c r="A8172" s="68" t="s">
        <v>16877</v>
      </c>
      <c r="B8172" s="94" t="s">
        <v>24192</v>
      </c>
      <c r="C8172" s="94" t="s">
        <v>17169</v>
      </c>
      <c r="D8172" s="32" t="s">
        <v>20546</v>
      </c>
      <c r="E8172" s="107">
        <v>6</v>
      </c>
      <c r="F8172" s="81" t="s">
        <v>13674</v>
      </c>
      <c r="G8172" s="94" t="s">
        <v>8146</v>
      </c>
      <c r="H8172" s="32" t="s">
        <v>14703</v>
      </c>
    </row>
    <row r="8173" spans="1:8">
      <c r="A8173" s="68" t="s">
        <v>16877</v>
      </c>
      <c r="B8173" s="94" t="s">
        <v>24192</v>
      </c>
      <c r="C8173" s="94" t="s">
        <v>17169</v>
      </c>
      <c r="D8173" s="32" t="s">
        <v>20547</v>
      </c>
      <c r="E8173" s="107">
        <v>6</v>
      </c>
      <c r="F8173" s="81" t="s">
        <v>13674</v>
      </c>
      <c r="G8173" s="94" t="s">
        <v>8146</v>
      </c>
      <c r="H8173" s="32" t="s">
        <v>14704</v>
      </c>
    </row>
    <row r="8174" spans="1:8">
      <c r="A8174" s="68" t="s">
        <v>16877</v>
      </c>
      <c r="B8174" s="94" t="s">
        <v>24192</v>
      </c>
      <c r="C8174" s="94" t="s">
        <v>17169</v>
      </c>
      <c r="D8174" s="32" t="s">
        <v>20548</v>
      </c>
      <c r="E8174" s="107">
        <v>9</v>
      </c>
      <c r="F8174" s="81" t="s">
        <v>13674</v>
      </c>
      <c r="G8174" s="94" t="s">
        <v>8146</v>
      </c>
      <c r="H8174" s="32" t="s">
        <v>14705</v>
      </c>
    </row>
    <row r="8175" spans="1:8">
      <c r="A8175" s="68" t="s">
        <v>16877</v>
      </c>
      <c r="B8175" s="94" t="s">
        <v>24192</v>
      </c>
      <c r="C8175" s="94" t="s">
        <v>17169</v>
      </c>
      <c r="D8175" s="32" t="s">
        <v>20549</v>
      </c>
      <c r="E8175" s="107">
        <v>7</v>
      </c>
      <c r="F8175" s="81" t="s">
        <v>13674</v>
      </c>
      <c r="G8175" s="94" t="s">
        <v>8146</v>
      </c>
      <c r="H8175" s="32" t="s">
        <v>14706</v>
      </c>
    </row>
    <row r="8176" spans="1:8">
      <c r="A8176" s="68" t="s">
        <v>16877</v>
      </c>
      <c r="B8176" s="94" t="s">
        <v>24192</v>
      </c>
      <c r="C8176" s="94" t="s">
        <v>17169</v>
      </c>
      <c r="D8176" s="32" t="s">
        <v>20550</v>
      </c>
      <c r="E8176" s="107">
        <v>12</v>
      </c>
      <c r="F8176" s="81" t="s">
        <v>13674</v>
      </c>
      <c r="G8176" s="94" t="s">
        <v>8146</v>
      </c>
      <c r="H8176" s="32" t="s">
        <v>14707</v>
      </c>
    </row>
    <row r="8177" spans="1:8">
      <c r="A8177" s="68" t="s">
        <v>16877</v>
      </c>
      <c r="B8177" s="94" t="s">
        <v>24192</v>
      </c>
      <c r="C8177" s="94" t="s">
        <v>17169</v>
      </c>
      <c r="D8177" s="32" t="s">
        <v>20551</v>
      </c>
      <c r="E8177" s="107">
        <v>11</v>
      </c>
      <c r="F8177" s="81" t="s">
        <v>13674</v>
      </c>
      <c r="G8177" s="94" t="s">
        <v>8146</v>
      </c>
      <c r="H8177" s="32" t="s">
        <v>14708</v>
      </c>
    </row>
    <row r="8178" spans="1:8">
      <c r="A8178" s="68" t="s">
        <v>16877</v>
      </c>
      <c r="B8178" s="94" t="s">
        <v>24192</v>
      </c>
      <c r="C8178" s="94" t="s">
        <v>17169</v>
      </c>
      <c r="D8178" s="32" t="s">
        <v>20552</v>
      </c>
      <c r="E8178" s="107">
        <v>11</v>
      </c>
      <c r="F8178" s="81" t="s">
        <v>13674</v>
      </c>
      <c r="G8178" s="94" t="s">
        <v>8146</v>
      </c>
      <c r="H8178" s="32" t="s">
        <v>14709</v>
      </c>
    </row>
    <row r="8179" spans="1:8">
      <c r="A8179" s="68" t="s">
        <v>16877</v>
      </c>
      <c r="B8179" s="94" t="s">
        <v>24192</v>
      </c>
      <c r="C8179" s="94" t="s">
        <v>17169</v>
      </c>
      <c r="D8179" s="32" t="s">
        <v>20553</v>
      </c>
      <c r="E8179" s="107">
        <v>11</v>
      </c>
      <c r="F8179" s="81" t="s">
        <v>13674</v>
      </c>
      <c r="G8179" s="94" t="s">
        <v>8146</v>
      </c>
      <c r="H8179" s="32" t="s">
        <v>14710</v>
      </c>
    </row>
    <row r="8180" spans="1:8">
      <c r="A8180" s="68" t="s">
        <v>16877</v>
      </c>
      <c r="B8180" s="94" t="s">
        <v>24192</v>
      </c>
      <c r="C8180" s="94" t="s">
        <v>17169</v>
      </c>
      <c r="D8180" s="32" t="s">
        <v>20554</v>
      </c>
      <c r="E8180" s="107">
        <v>11</v>
      </c>
      <c r="F8180" s="81" t="s">
        <v>13674</v>
      </c>
      <c r="G8180" s="94" t="s">
        <v>8146</v>
      </c>
      <c r="H8180" s="32" t="s">
        <v>14711</v>
      </c>
    </row>
    <row r="8181" spans="1:8">
      <c r="A8181" s="68" t="s">
        <v>16877</v>
      </c>
      <c r="B8181" s="94" t="s">
        <v>24192</v>
      </c>
      <c r="C8181" s="94" t="s">
        <v>17169</v>
      </c>
      <c r="D8181" s="32" t="s">
        <v>20555</v>
      </c>
      <c r="E8181" s="107">
        <v>11</v>
      </c>
      <c r="F8181" s="81" t="s">
        <v>13674</v>
      </c>
      <c r="G8181" s="94" t="s">
        <v>8146</v>
      </c>
      <c r="H8181" s="32" t="s">
        <v>14712</v>
      </c>
    </row>
    <row r="8182" spans="1:8">
      <c r="A8182" s="68" t="s">
        <v>16877</v>
      </c>
      <c r="B8182" s="94" t="s">
        <v>24192</v>
      </c>
      <c r="C8182" s="94" t="s">
        <v>17387</v>
      </c>
      <c r="D8182" s="32" t="s">
        <v>10473</v>
      </c>
      <c r="E8182" s="107">
        <v>7</v>
      </c>
      <c r="F8182" s="81" t="s">
        <v>13674</v>
      </c>
      <c r="G8182" s="94" t="s">
        <v>8146</v>
      </c>
      <c r="H8182" s="32" t="s">
        <v>14713</v>
      </c>
    </row>
    <row r="8183" spans="1:8">
      <c r="A8183" s="68" t="s">
        <v>16877</v>
      </c>
      <c r="B8183" s="94" t="s">
        <v>24192</v>
      </c>
      <c r="C8183" s="94" t="s">
        <v>17387</v>
      </c>
      <c r="D8183" s="32" t="s">
        <v>10474</v>
      </c>
      <c r="E8183" s="107">
        <v>4</v>
      </c>
      <c r="F8183" s="81" t="s">
        <v>13674</v>
      </c>
      <c r="G8183" s="94" t="s">
        <v>8146</v>
      </c>
      <c r="H8183" s="32" t="s">
        <v>14714</v>
      </c>
    </row>
    <row r="8184" spans="1:8">
      <c r="A8184" s="68" t="s">
        <v>16877</v>
      </c>
      <c r="B8184" s="94" t="s">
        <v>24192</v>
      </c>
      <c r="C8184" s="94" t="s">
        <v>17387</v>
      </c>
      <c r="D8184" s="32" t="s">
        <v>10475</v>
      </c>
      <c r="E8184" s="107">
        <v>4</v>
      </c>
      <c r="F8184" s="81" t="s">
        <v>13674</v>
      </c>
      <c r="G8184" s="94" t="s">
        <v>8146</v>
      </c>
      <c r="H8184" s="32" t="s">
        <v>14715</v>
      </c>
    </row>
    <row r="8185" spans="1:8">
      <c r="A8185" s="68" t="s">
        <v>16877</v>
      </c>
      <c r="B8185" s="94" t="s">
        <v>24192</v>
      </c>
      <c r="C8185" s="94" t="s">
        <v>17387</v>
      </c>
      <c r="D8185" s="32" t="s">
        <v>10476</v>
      </c>
      <c r="E8185" s="107">
        <v>8</v>
      </c>
      <c r="F8185" s="81" t="s">
        <v>13674</v>
      </c>
      <c r="G8185" s="94" t="s">
        <v>8146</v>
      </c>
      <c r="H8185" s="32" t="s">
        <v>14716</v>
      </c>
    </row>
    <row r="8186" spans="1:8">
      <c r="A8186" s="68" t="s">
        <v>16877</v>
      </c>
      <c r="B8186" s="94" t="s">
        <v>24192</v>
      </c>
      <c r="C8186" s="94" t="s">
        <v>17387</v>
      </c>
      <c r="D8186" s="32" t="s">
        <v>10477</v>
      </c>
      <c r="E8186" s="107">
        <v>6</v>
      </c>
      <c r="F8186" s="81" t="s">
        <v>13674</v>
      </c>
      <c r="G8186" s="94" t="s">
        <v>8146</v>
      </c>
      <c r="H8186" s="32" t="s">
        <v>14717</v>
      </c>
    </row>
    <row r="8187" spans="1:8">
      <c r="A8187" s="68" t="s">
        <v>16877</v>
      </c>
      <c r="B8187" s="94" t="s">
        <v>24192</v>
      </c>
      <c r="C8187" s="94" t="s">
        <v>17387</v>
      </c>
      <c r="D8187" s="32" t="s">
        <v>10478</v>
      </c>
      <c r="E8187" s="107">
        <v>6</v>
      </c>
      <c r="F8187" s="81" t="s">
        <v>13674</v>
      </c>
      <c r="G8187" s="94" t="s">
        <v>8146</v>
      </c>
      <c r="H8187" s="32" t="s">
        <v>14718</v>
      </c>
    </row>
    <row r="8188" spans="1:8">
      <c r="A8188" s="68" t="s">
        <v>16877</v>
      </c>
      <c r="B8188" s="94" t="s">
        <v>24192</v>
      </c>
      <c r="C8188" s="94" t="s">
        <v>17387</v>
      </c>
      <c r="D8188" s="32" t="s">
        <v>20556</v>
      </c>
      <c r="E8188" s="107">
        <v>6</v>
      </c>
      <c r="F8188" s="81" t="s">
        <v>13674</v>
      </c>
      <c r="G8188" s="94" t="s">
        <v>8146</v>
      </c>
      <c r="H8188" s="32" t="s">
        <v>14719</v>
      </c>
    </row>
    <row r="8189" spans="1:8">
      <c r="A8189" s="68" t="s">
        <v>16877</v>
      </c>
      <c r="B8189" s="94" t="s">
        <v>24192</v>
      </c>
      <c r="C8189" s="94" t="s">
        <v>17387</v>
      </c>
      <c r="D8189" s="32" t="s">
        <v>20557</v>
      </c>
      <c r="E8189" s="107">
        <v>6</v>
      </c>
      <c r="F8189" s="81" t="s">
        <v>13674</v>
      </c>
      <c r="G8189" s="94" t="s">
        <v>8146</v>
      </c>
      <c r="H8189" s="32" t="s">
        <v>14720</v>
      </c>
    </row>
    <row r="8190" spans="1:8">
      <c r="A8190" s="68" t="s">
        <v>16877</v>
      </c>
      <c r="B8190" s="94" t="s">
        <v>24192</v>
      </c>
      <c r="C8190" s="94" t="s">
        <v>17387</v>
      </c>
      <c r="D8190" s="32" t="s">
        <v>20558</v>
      </c>
      <c r="E8190" s="107">
        <v>6</v>
      </c>
      <c r="F8190" s="81" t="s">
        <v>13674</v>
      </c>
      <c r="G8190" s="94" t="s">
        <v>8146</v>
      </c>
      <c r="H8190" s="32" t="s">
        <v>14721</v>
      </c>
    </row>
    <row r="8191" spans="1:8">
      <c r="A8191" s="68" t="s">
        <v>16877</v>
      </c>
      <c r="B8191" s="94" t="s">
        <v>24192</v>
      </c>
      <c r="C8191" s="94" t="s">
        <v>17387</v>
      </c>
      <c r="D8191" s="32" t="s">
        <v>20559</v>
      </c>
      <c r="E8191" s="107">
        <v>6</v>
      </c>
      <c r="F8191" s="81" t="s">
        <v>13674</v>
      </c>
      <c r="G8191" s="94" t="s">
        <v>8146</v>
      </c>
      <c r="H8191" s="32" t="s">
        <v>14722</v>
      </c>
    </row>
    <row r="8192" spans="1:8">
      <c r="A8192" s="68" t="s">
        <v>16877</v>
      </c>
      <c r="B8192" s="94" t="s">
        <v>24192</v>
      </c>
      <c r="C8192" s="94" t="s">
        <v>17387</v>
      </c>
      <c r="D8192" s="32" t="s">
        <v>10479</v>
      </c>
      <c r="E8192" s="107">
        <v>9</v>
      </c>
      <c r="F8192" s="81" t="s">
        <v>13674</v>
      </c>
      <c r="G8192" s="94" t="s">
        <v>8146</v>
      </c>
      <c r="H8192" s="32" t="s">
        <v>14723</v>
      </c>
    </row>
    <row r="8193" spans="1:8">
      <c r="A8193" s="68" t="s">
        <v>16877</v>
      </c>
      <c r="B8193" s="94" t="s">
        <v>24192</v>
      </c>
      <c r="C8193" s="94" t="s">
        <v>17387</v>
      </c>
      <c r="D8193" s="32" t="s">
        <v>10480</v>
      </c>
      <c r="E8193" s="107">
        <v>5</v>
      </c>
      <c r="F8193" s="81" t="s">
        <v>13674</v>
      </c>
      <c r="G8193" s="94" t="s">
        <v>8146</v>
      </c>
      <c r="H8193" s="32" t="s">
        <v>14724</v>
      </c>
    </row>
    <row r="8194" spans="1:8">
      <c r="A8194" s="68" t="s">
        <v>16877</v>
      </c>
      <c r="B8194" s="94" t="s">
        <v>24192</v>
      </c>
      <c r="C8194" s="94" t="s">
        <v>17387</v>
      </c>
      <c r="D8194" s="32" t="s">
        <v>10481</v>
      </c>
      <c r="E8194" s="107">
        <v>13</v>
      </c>
      <c r="F8194" s="81" t="s">
        <v>13674</v>
      </c>
      <c r="G8194" s="94" t="s">
        <v>8146</v>
      </c>
      <c r="H8194" s="32" t="s">
        <v>14725</v>
      </c>
    </row>
    <row r="8195" spans="1:8">
      <c r="A8195" s="68" t="s">
        <v>16877</v>
      </c>
      <c r="B8195" s="94" t="s">
        <v>24192</v>
      </c>
      <c r="C8195" s="94" t="s">
        <v>17387</v>
      </c>
      <c r="D8195" s="32" t="s">
        <v>10482</v>
      </c>
      <c r="E8195" s="107">
        <v>8</v>
      </c>
      <c r="F8195" s="81" t="s">
        <v>13674</v>
      </c>
      <c r="G8195" s="94" t="s">
        <v>8146</v>
      </c>
      <c r="H8195" s="32" t="s">
        <v>14726</v>
      </c>
    </row>
    <row r="8196" spans="1:8">
      <c r="A8196" s="68" t="s">
        <v>16877</v>
      </c>
      <c r="B8196" s="94" t="s">
        <v>24192</v>
      </c>
      <c r="C8196" s="94" t="s">
        <v>17387</v>
      </c>
      <c r="D8196" s="32" t="s">
        <v>10483</v>
      </c>
      <c r="E8196" s="107">
        <v>5</v>
      </c>
      <c r="F8196" s="81" t="s">
        <v>13674</v>
      </c>
      <c r="G8196" s="94" t="s">
        <v>8146</v>
      </c>
      <c r="H8196" s="32" t="s">
        <v>14727</v>
      </c>
    </row>
    <row r="8197" spans="1:8">
      <c r="A8197" s="68" t="s">
        <v>16877</v>
      </c>
      <c r="B8197" s="94" t="s">
        <v>24192</v>
      </c>
      <c r="C8197" s="94" t="s">
        <v>17387</v>
      </c>
      <c r="D8197" s="32" t="s">
        <v>10484</v>
      </c>
      <c r="E8197" s="107">
        <v>13</v>
      </c>
      <c r="F8197" s="81" t="s">
        <v>13674</v>
      </c>
      <c r="G8197" s="94" t="s">
        <v>8146</v>
      </c>
      <c r="H8197" s="32" t="s">
        <v>14728</v>
      </c>
    </row>
    <row r="8198" spans="1:8">
      <c r="A8198" s="68" t="s">
        <v>16877</v>
      </c>
      <c r="B8198" s="94" t="s">
        <v>24192</v>
      </c>
      <c r="C8198" s="94" t="s">
        <v>17387</v>
      </c>
      <c r="D8198" s="32" t="s">
        <v>10485</v>
      </c>
      <c r="E8198" s="107">
        <v>6</v>
      </c>
      <c r="F8198" s="81" t="s">
        <v>13674</v>
      </c>
      <c r="G8198" s="94" t="s">
        <v>8146</v>
      </c>
      <c r="H8198" s="32" t="s">
        <v>14729</v>
      </c>
    </row>
    <row r="8199" spans="1:8">
      <c r="A8199" s="68" t="s">
        <v>16877</v>
      </c>
      <c r="B8199" s="94" t="s">
        <v>24192</v>
      </c>
      <c r="C8199" s="94" t="s">
        <v>17387</v>
      </c>
      <c r="D8199" s="32" t="s">
        <v>20560</v>
      </c>
      <c r="E8199" s="107">
        <v>8</v>
      </c>
      <c r="F8199" s="81" t="s">
        <v>13674</v>
      </c>
      <c r="G8199" s="94" t="s">
        <v>8146</v>
      </c>
      <c r="H8199" s="32" t="s">
        <v>14730</v>
      </c>
    </row>
    <row r="8200" spans="1:8">
      <c r="A8200" s="68" t="s">
        <v>16877</v>
      </c>
      <c r="B8200" s="94" t="s">
        <v>24192</v>
      </c>
      <c r="C8200" s="94" t="s">
        <v>17387</v>
      </c>
      <c r="D8200" s="32" t="s">
        <v>10486</v>
      </c>
      <c r="E8200" s="107">
        <v>13</v>
      </c>
      <c r="F8200" s="81" t="s">
        <v>13674</v>
      </c>
      <c r="G8200" s="94" t="s">
        <v>8146</v>
      </c>
      <c r="H8200" s="32" t="s">
        <v>14731</v>
      </c>
    </row>
    <row r="8201" spans="1:8">
      <c r="A8201" s="68" t="s">
        <v>16877</v>
      </c>
      <c r="B8201" s="94" t="s">
        <v>24192</v>
      </c>
      <c r="C8201" s="94" t="s">
        <v>17387</v>
      </c>
      <c r="D8201" s="32" t="s">
        <v>10487</v>
      </c>
      <c r="E8201" s="107">
        <v>13</v>
      </c>
      <c r="F8201" s="81" t="s">
        <v>13674</v>
      </c>
      <c r="G8201" s="94" t="s">
        <v>8146</v>
      </c>
      <c r="H8201" s="32" t="s">
        <v>14732</v>
      </c>
    </row>
    <row r="8202" spans="1:8">
      <c r="A8202" s="68" t="s">
        <v>16877</v>
      </c>
      <c r="B8202" s="94" t="s">
        <v>24192</v>
      </c>
      <c r="C8202" s="94" t="s">
        <v>17387</v>
      </c>
      <c r="D8202" s="32" t="s">
        <v>10488</v>
      </c>
      <c r="E8202" s="107">
        <v>11</v>
      </c>
      <c r="F8202" s="81" t="s">
        <v>13674</v>
      </c>
      <c r="G8202" s="94" t="s">
        <v>8146</v>
      </c>
      <c r="H8202" s="32" t="s">
        <v>14733</v>
      </c>
    </row>
    <row r="8203" spans="1:8">
      <c r="A8203" s="68" t="s">
        <v>16877</v>
      </c>
      <c r="B8203" s="94" t="s">
        <v>24192</v>
      </c>
      <c r="C8203" s="94" t="s">
        <v>17387</v>
      </c>
      <c r="D8203" s="32" t="s">
        <v>10489</v>
      </c>
      <c r="E8203" s="107">
        <v>5</v>
      </c>
      <c r="F8203" s="81" t="s">
        <v>13674</v>
      </c>
      <c r="G8203" s="94" t="s">
        <v>8146</v>
      </c>
      <c r="H8203" s="32" t="s">
        <v>14734</v>
      </c>
    </row>
    <row r="8204" spans="1:8">
      <c r="A8204" s="68" t="s">
        <v>16877</v>
      </c>
      <c r="B8204" s="94" t="s">
        <v>24192</v>
      </c>
      <c r="C8204" s="94" t="s">
        <v>17387</v>
      </c>
      <c r="D8204" s="32" t="s">
        <v>10490</v>
      </c>
      <c r="E8204" s="107">
        <v>3</v>
      </c>
      <c r="F8204" s="81" t="s">
        <v>13674</v>
      </c>
      <c r="G8204" s="94" t="s">
        <v>8146</v>
      </c>
      <c r="H8204" s="32" t="s">
        <v>14735</v>
      </c>
    </row>
    <row r="8205" spans="1:8">
      <c r="A8205" s="68" t="s">
        <v>16881</v>
      </c>
      <c r="B8205" s="94" t="s">
        <v>24198</v>
      </c>
      <c r="C8205" s="94" t="s">
        <v>17170</v>
      </c>
      <c r="D8205" s="32" t="s">
        <v>10491</v>
      </c>
      <c r="E8205" s="107">
        <v>7</v>
      </c>
      <c r="F8205" s="81" t="s">
        <v>13674</v>
      </c>
      <c r="G8205" s="94" t="s">
        <v>8146</v>
      </c>
      <c r="H8205" s="32" t="s">
        <v>14736</v>
      </c>
    </row>
    <row r="8206" spans="1:8">
      <c r="A8206" s="68" t="s">
        <v>16881</v>
      </c>
      <c r="B8206" s="94" t="s">
        <v>24198</v>
      </c>
      <c r="C8206" s="94" t="s">
        <v>17170</v>
      </c>
      <c r="D8206" s="32" t="s">
        <v>10492</v>
      </c>
      <c r="E8206" s="107">
        <v>9</v>
      </c>
      <c r="F8206" s="81" t="s">
        <v>13674</v>
      </c>
      <c r="G8206" s="94" t="s">
        <v>8146</v>
      </c>
      <c r="H8206" s="32" t="s">
        <v>14737</v>
      </c>
    </row>
    <row r="8207" spans="1:8">
      <c r="A8207" s="68" t="s">
        <v>16881</v>
      </c>
      <c r="B8207" s="94" t="s">
        <v>24198</v>
      </c>
      <c r="C8207" s="94" t="s">
        <v>17170</v>
      </c>
      <c r="D8207" s="32" t="s">
        <v>20561</v>
      </c>
      <c r="E8207" s="107">
        <v>7</v>
      </c>
      <c r="F8207" s="81" t="s">
        <v>13674</v>
      </c>
      <c r="G8207" s="94" t="s">
        <v>8146</v>
      </c>
      <c r="H8207" s="32" t="s">
        <v>14738</v>
      </c>
    </row>
    <row r="8208" spans="1:8">
      <c r="A8208" s="68" t="s">
        <v>16881</v>
      </c>
      <c r="B8208" s="94" t="s">
        <v>24198</v>
      </c>
      <c r="C8208" s="94" t="s">
        <v>17170</v>
      </c>
      <c r="D8208" s="32" t="s">
        <v>10493</v>
      </c>
      <c r="E8208" s="107">
        <v>5</v>
      </c>
      <c r="F8208" s="81" t="s">
        <v>13674</v>
      </c>
      <c r="G8208" s="94" t="s">
        <v>8146</v>
      </c>
      <c r="H8208" s="32" t="s">
        <v>14739</v>
      </c>
    </row>
    <row r="8209" spans="1:8">
      <c r="A8209" s="68" t="s">
        <v>16881</v>
      </c>
      <c r="B8209" s="94" t="s">
        <v>24198</v>
      </c>
      <c r="C8209" s="94" t="s">
        <v>17170</v>
      </c>
      <c r="D8209" s="32" t="s">
        <v>10494</v>
      </c>
      <c r="E8209" s="107">
        <v>6</v>
      </c>
      <c r="F8209" s="81" t="s">
        <v>13674</v>
      </c>
      <c r="G8209" s="94" t="s">
        <v>8146</v>
      </c>
      <c r="H8209" s="32" t="s">
        <v>14740</v>
      </c>
    </row>
    <row r="8210" spans="1:8">
      <c r="A8210" s="68" t="s">
        <v>16881</v>
      </c>
      <c r="B8210" s="94" t="s">
        <v>24198</v>
      </c>
      <c r="C8210" s="94" t="s">
        <v>17170</v>
      </c>
      <c r="D8210" s="32" t="s">
        <v>20562</v>
      </c>
      <c r="E8210" s="107">
        <v>8</v>
      </c>
      <c r="F8210" s="81" t="s">
        <v>13674</v>
      </c>
      <c r="G8210" s="94" t="s">
        <v>8146</v>
      </c>
      <c r="H8210" s="32" t="s">
        <v>14741</v>
      </c>
    </row>
    <row r="8211" spans="1:8">
      <c r="A8211" s="68" t="s">
        <v>16881</v>
      </c>
      <c r="B8211" s="94" t="s">
        <v>24198</v>
      </c>
      <c r="C8211" s="94" t="s">
        <v>17170</v>
      </c>
      <c r="D8211" s="32" t="s">
        <v>10495</v>
      </c>
      <c r="E8211" s="107">
        <v>7</v>
      </c>
      <c r="F8211" s="81" t="s">
        <v>13674</v>
      </c>
      <c r="G8211" s="94" t="s">
        <v>8146</v>
      </c>
      <c r="H8211" s="32" t="s">
        <v>14742</v>
      </c>
    </row>
    <row r="8212" spans="1:8">
      <c r="A8212" s="68" t="s">
        <v>16881</v>
      </c>
      <c r="B8212" s="94" t="s">
        <v>24198</v>
      </c>
      <c r="C8212" s="94" t="s">
        <v>17170</v>
      </c>
      <c r="D8212" s="32" t="s">
        <v>10496</v>
      </c>
      <c r="E8212" s="107">
        <v>10</v>
      </c>
      <c r="F8212" s="81" t="s">
        <v>13674</v>
      </c>
      <c r="G8212" s="94" t="s">
        <v>8146</v>
      </c>
      <c r="H8212" s="32" t="s">
        <v>14743</v>
      </c>
    </row>
    <row r="8213" spans="1:8">
      <c r="A8213" s="68" t="s">
        <v>16881</v>
      </c>
      <c r="B8213" s="94" t="s">
        <v>24198</v>
      </c>
      <c r="C8213" s="94" t="s">
        <v>17170</v>
      </c>
      <c r="D8213" s="32" t="s">
        <v>10497</v>
      </c>
      <c r="E8213" s="107">
        <v>8</v>
      </c>
      <c r="F8213" s="81" t="s">
        <v>13674</v>
      </c>
      <c r="G8213" s="94" t="s">
        <v>8146</v>
      </c>
      <c r="H8213" s="32" t="s">
        <v>14744</v>
      </c>
    </row>
    <row r="8214" spans="1:8">
      <c r="A8214" s="68" t="s">
        <v>16881</v>
      </c>
      <c r="B8214" s="94" t="s">
        <v>24198</v>
      </c>
      <c r="C8214" s="94" t="s">
        <v>17170</v>
      </c>
      <c r="D8214" s="32" t="s">
        <v>10498</v>
      </c>
      <c r="E8214" s="107">
        <v>7</v>
      </c>
      <c r="F8214" s="81" t="s">
        <v>13674</v>
      </c>
      <c r="G8214" s="94" t="s">
        <v>8146</v>
      </c>
      <c r="H8214" s="32" t="s">
        <v>14745</v>
      </c>
    </row>
    <row r="8215" spans="1:8">
      <c r="A8215" s="68" t="s">
        <v>16881</v>
      </c>
      <c r="B8215" s="94" t="s">
        <v>24198</v>
      </c>
      <c r="C8215" s="94" t="s">
        <v>17170</v>
      </c>
      <c r="D8215" s="32" t="s">
        <v>10499</v>
      </c>
      <c r="E8215" s="107">
        <v>11</v>
      </c>
      <c r="F8215" s="81" t="s">
        <v>13674</v>
      </c>
      <c r="G8215" s="94" t="s">
        <v>8146</v>
      </c>
      <c r="H8215" s="32" t="s">
        <v>14746</v>
      </c>
    </row>
    <row r="8216" spans="1:8">
      <c r="A8216" s="68" t="s">
        <v>16881</v>
      </c>
      <c r="B8216" s="94" t="s">
        <v>24198</v>
      </c>
      <c r="C8216" s="94" t="s">
        <v>17170</v>
      </c>
      <c r="D8216" s="32" t="s">
        <v>10500</v>
      </c>
      <c r="E8216" s="107">
        <v>10</v>
      </c>
      <c r="F8216" s="81" t="s">
        <v>13674</v>
      </c>
      <c r="G8216" s="94" t="s">
        <v>8146</v>
      </c>
      <c r="H8216" s="32" t="s">
        <v>14747</v>
      </c>
    </row>
    <row r="8217" spans="1:8">
      <c r="A8217" s="68" t="s">
        <v>16881</v>
      </c>
      <c r="B8217" s="94" t="s">
        <v>24198</v>
      </c>
      <c r="C8217" s="94" t="s">
        <v>17170</v>
      </c>
      <c r="D8217" s="32" t="s">
        <v>10501</v>
      </c>
      <c r="E8217" s="107">
        <v>11</v>
      </c>
      <c r="F8217" s="81" t="s">
        <v>13674</v>
      </c>
      <c r="G8217" s="94" t="s">
        <v>8146</v>
      </c>
      <c r="H8217" s="32" t="s">
        <v>14748</v>
      </c>
    </row>
    <row r="8218" spans="1:8">
      <c r="A8218" s="68" t="s">
        <v>16881</v>
      </c>
      <c r="B8218" s="94" t="s">
        <v>24198</v>
      </c>
      <c r="C8218" s="94" t="s">
        <v>17170</v>
      </c>
      <c r="D8218" s="32" t="s">
        <v>10502</v>
      </c>
      <c r="E8218" s="107">
        <v>5</v>
      </c>
      <c r="F8218" s="81" t="s">
        <v>13674</v>
      </c>
      <c r="G8218" s="94" t="s">
        <v>8146</v>
      </c>
      <c r="H8218" s="32" t="s">
        <v>14749</v>
      </c>
    </row>
    <row r="8219" spans="1:8">
      <c r="A8219" s="68" t="s">
        <v>16881</v>
      </c>
      <c r="B8219" s="94" t="s">
        <v>24198</v>
      </c>
      <c r="C8219" s="94" t="s">
        <v>17170</v>
      </c>
      <c r="D8219" s="32" t="s">
        <v>10503</v>
      </c>
      <c r="E8219" s="107">
        <v>7</v>
      </c>
      <c r="F8219" s="81" t="s">
        <v>13674</v>
      </c>
      <c r="G8219" s="94" t="s">
        <v>8146</v>
      </c>
      <c r="H8219" s="32" t="s">
        <v>14750</v>
      </c>
    </row>
    <row r="8220" spans="1:8">
      <c r="A8220" s="68" t="s">
        <v>16881</v>
      </c>
      <c r="B8220" s="94" t="s">
        <v>24198</v>
      </c>
      <c r="C8220" s="94" t="s">
        <v>17170</v>
      </c>
      <c r="D8220" s="32" t="s">
        <v>10504</v>
      </c>
      <c r="E8220" s="107">
        <v>6</v>
      </c>
      <c r="F8220" s="81" t="s">
        <v>13674</v>
      </c>
      <c r="G8220" s="94" t="s">
        <v>8146</v>
      </c>
      <c r="H8220" s="32" t="s">
        <v>14751</v>
      </c>
    </row>
    <row r="8221" spans="1:8">
      <c r="A8221" s="68" t="s">
        <v>16881</v>
      </c>
      <c r="B8221" s="94" t="s">
        <v>24198</v>
      </c>
      <c r="C8221" s="94" t="s">
        <v>17170</v>
      </c>
      <c r="D8221" s="32" t="s">
        <v>10505</v>
      </c>
      <c r="E8221" s="107">
        <v>7</v>
      </c>
      <c r="F8221" s="81" t="s">
        <v>13674</v>
      </c>
      <c r="G8221" s="94" t="s">
        <v>8146</v>
      </c>
      <c r="H8221" s="32" t="s">
        <v>14736</v>
      </c>
    </row>
    <row r="8222" spans="1:8">
      <c r="A8222" s="68" t="s">
        <v>16881</v>
      </c>
      <c r="B8222" s="94" t="s">
        <v>24198</v>
      </c>
      <c r="C8222" s="94" t="s">
        <v>17170</v>
      </c>
      <c r="D8222" s="32" t="s">
        <v>10506</v>
      </c>
      <c r="E8222" s="107">
        <v>7</v>
      </c>
      <c r="F8222" s="81" t="s">
        <v>13674</v>
      </c>
      <c r="G8222" s="94" t="s">
        <v>8146</v>
      </c>
      <c r="H8222" s="32" t="s">
        <v>14752</v>
      </c>
    </row>
    <row r="8223" spans="1:8">
      <c r="A8223" s="68" t="s">
        <v>16881</v>
      </c>
      <c r="B8223" s="94" t="s">
        <v>24198</v>
      </c>
      <c r="C8223" s="94" t="s">
        <v>17170</v>
      </c>
      <c r="D8223" s="32" t="s">
        <v>10507</v>
      </c>
      <c r="E8223" s="107">
        <v>9</v>
      </c>
      <c r="F8223" s="81" t="s">
        <v>13674</v>
      </c>
      <c r="G8223" s="94" t="s">
        <v>8146</v>
      </c>
      <c r="H8223" s="32" t="s">
        <v>14738</v>
      </c>
    </row>
    <row r="8224" spans="1:8">
      <c r="A8224" s="68" t="s">
        <v>16881</v>
      </c>
      <c r="B8224" s="94" t="s">
        <v>24198</v>
      </c>
      <c r="C8224" s="94" t="s">
        <v>17170</v>
      </c>
      <c r="D8224" s="32" t="s">
        <v>20563</v>
      </c>
      <c r="E8224" s="107">
        <v>7</v>
      </c>
      <c r="F8224" s="81" t="s">
        <v>13674</v>
      </c>
      <c r="G8224" s="94" t="s">
        <v>8146</v>
      </c>
      <c r="H8224" s="32" t="s">
        <v>14753</v>
      </c>
    </row>
    <row r="8225" spans="1:8">
      <c r="A8225" s="68" t="s">
        <v>16881</v>
      </c>
      <c r="B8225" s="94" t="s">
        <v>24198</v>
      </c>
      <c r="C8225" s="94" t="s">
        <v>17170</v>
      </c>
      <c r="D8225" s="32" t="s">
        <v>10508</v>
      </c>
      <c r="E8225" s="107">
        <v>7</v>
      </c>
      <c r="F8225" s="81" t="s">
        <v>13674</v>
      </c>
      <c r="G8225" s="94" t="s">
        <v>8146</v>
      </c>
      <c r="H8225" s="32" t="s">
        <v>14754</v>
      </c>
    </row>
    <row r="8226" spans="1:8">
      <c r="A8226" s="68" t="s">
        <v>16881</v>
      </c>
      <c r="B8226" s="94" t="s">
        <v>24198</v>
      </c>
      <c r="C8226" s="94" t="s">
        <v>17170</v>
      </c>
      <c r="D8226" s="32" t="s">
        <v>20564</v>
      </c>
      <c r="E8226" s="107">
        <v>4</v>
      </c>
      <c r="F8226" s="81" t="s">
        <v>13674</v>
      </c>
      <c r="G8226" s="94" t="s">
        <v>8146</v>
      </c>
      <c r="H8226" s="32" t="s">
        <v>14755</v>
      </c>
    </row>
    <row r="8227" spans="1:8">
      <c r="A8227" s="68" t="s">
        <v>16876</v>
      </c>
      <c r="B8227" s="94" t="s">
        <v>24187</v>
      </c>
      <c r="C8227" s="94" t="s">
        <v>17172</v>
      </c>
      <c r="D8227" s="32" t="s">
        <v>20565</v>
      </c>
      <c r="E8227" s="107">
        <v>11</v>
      </c>
      <c r="F8227" s="81" t="s">
        <v>13674</v>
      </c>
      <c r="G8227" s="94" t="s">
        <v>8146</v>
      </c>
      <c r="H8227" s="32" t="s">
        <v>14756</v>
      </c>
    </row>
    <row r="8228" spans="1:8">
      <c r="A8228" s="68" t="s">
        <v>16876</v>
      </c>
      <c r="B8228" s="94" t="s">
        <v>24187</v>
      </c>
      <c r="C8228" s="94" t="s">
        <v>17172</v>
      </c>
      <c r="D8228" s="32" t="s">
        <v>10509</v>
      </c>
      <c r="E8228" s="107">
        <v>13</v>
      </c>
      <c r="F8228" s="81" t="s">
        <v>13674</v>
      </c>
      <c r="G8228" s="94" t="s">
        <v>8146</v>
      </c>
      <c r="H8228" s="32" t="s">
        <v>14757</v>
      </c>
    </row>
    <row r="8229" spans="1:8">
      <c r="A8229" s="68" t="s">
        <v>16876</v>
      </c>
      <c r="B8229" s="94" t="s">
        <v>24187</v>
      </c>
      <c r="C8229" s="94" t="s">
        <v>17172</v>
      </c>
      <c r="D8229" s="32" t="s">
        <v>20566</v>
      </c>
      <c r="E8229" s="107">
        <v>10</v>
      </c>
      <c r="F8229" s="81" t="s">
        <v>13674</v>
      </c>
      <c r="G8229" s="94" t="s">
        <v>8146</v>
      </c>
      <c r="H8229" s="32" t="s">
        <v>14758</v>
      </c>
    </row>
    <row r="8230" spans="1:8">
      <c r="A8230" s="68" t="s">
        <v>16876</v>
      </c>
      <c r="B8230" s="94" t="s">
        <v>24187</v>
      </c>
      <c r="C8230" s="94" t="s">
        <v>17172</v>
      </c>
      <c r="D8230" s="32" t="s">
        <v>10510</v>
      </c>
      <c r="E8230" s="107">
        <v>13</v>
      </c>
      <c r="F8230" s="81" t="s">
        <v>13674</v>
      </c>
      <c r="G8230" s="94" t="s">
        <v>8146</v>
      </c>
      <c r="H8230" s="32" t="s">
        <v>14759</v>
      </c>
    </row>
    <row r="8231" spans="1:8">
      <c r="A8231" s="68" t="s">
        <v>16876</v>
      </c>
      <c r="B8231" s="94" t="s">
        <v>24187</v>
      </c>
      <c r="C8231" s="94" t="s">
        <v>17172</v>
      </c>
      <c r="D8231" s="32" t="s">
        <v>10511</v>
      </c>
      <c r="E8231" s="107">
        <v>11</v>
      </c>
      <c r="F8231" s="81" t="s">
        <v>13674</v>
      </c>
      <c r="G8231" s="94" t="s">
        <v>8146</v>
      </c>
      <c r="H8231" s="32" t="s">
        <v>25956</v>
      </c>
    </row>
    <row r="8232" spans="1:8">
      <c r="A8232" s="68" t="s">
        <v>16876</v>
      </c>
      <c r="B8232" s="94" t="s">
        <v>24187</v>
      </c>
      <c r="C8232" s="94" t="s">
        <v>17172</v>
      </c>
      <c r="D8232" s="32" t="s">
        <v>20567</v>
      </c>
      <c r="E8232" s="107">
        <v>14</v>
      </c>
      <c r="F8232" s="81" t="s">
        <v>13674</v>
      </c>
      <c r="G8232" s="94" t="s">
        <v>8146</v>
      </c>
      <c r="H8232" s="32" t="s">
        <v>14760</v>
      </c>
    </row>
    <row r="8233" spans="1:8">
      <c r="A8233" s="68" t="s">
        <v>16876</v>
      </c>
      <c r="B8233" s="94" t="s">
        <v>24187</v>
      </c>
      <c r="C8233" s="94" t="s">
        <v>17172</v>
      </c>
      <c r="D8233" s="32" t="s">
        <v>10512</v>
      </c>
      <c r="E8233" s="107">
        <v>9</v>
      </c>
      <c r="F8233" s="81" t="s">
        <v>13674</v>
      </c>
      <c r="G8233" s="94" t="s">
        <v>8146</v>
      </c>
      <c r="H8233" s="32" t="s">
        <v>14761</v>
      </c>
    </row>
    <row r="8234" spans="1:8">
      <c r="A8234" s="68" t="s">
        <v>16876</v>
      </c>
      <c r="B8234" s="94" t="s">
        <v>24187</v>
      </c>
      <c r="C8234" s="94" t="s">
        <v>17172</v>
      </c>
      <c r="D8234" s="32" t="s">
        <v>20568</v>
      </c>
      <c r="E8234" s="107">
        <v>13</v>
      </c>
      <c r="F8234" s="81" t="s">
        <v>13674</v>
      </c>
      <c r="G8234" s="94" t="s">
        <v>8146</v>
      </c>
      <c r="H8234" s="32" t="s">
        <v>14762</v>
      </c>
    </row>
    <row r="8235" spans="1:8">
      <c r="A8235" s="68" t="s">
        <v>16876</v>
      </c>
      <c r="B8235" s="94" t="s">
        <v>24187</v>
      </c>
      <c r="C8235" s="94" t="s">
        <v>17172</v>
      </c>
      <c r="D8235" s="32" t="s">
        <v>20569</v>
      </c>
      <c r="E8235" s="107">
        <v>12</v>
      </c>
      <c r="F8235" s="81" t="s">
        <v>13674</v>
      </c>
      <c r="G8235" s="94" t="s">
        <v>8146</v>
      </c>
      <c r="H8235" s="32" t="s">
        <v>14763</v>
      </c>
    </row>
    <row r="8236" spans="1:8">
      <c r="A8236" s="68" t="s">
        <v>16876</v>
      </c>
      <c r="B8236" s="94" t="s">
        <v>24187</v>
      </c>
      <c r="C8236" s="94" t="s">
        <v>17172</v>
      </c>
      <c r="D8236" s="32" t="s">
        <v>10513</v>
      </c>
      <c r="E8236" s="107">
        <v>15</v>
      </c>
      <c r="F8236" s="81" t="s">
        <v>13674</v>
      </c>
      <c r="G8236" s="94" t="s">
        <v>8146</v>
      </c>
      <c r="H8236" s="32" t="s">
        <v>14764</v>
      </c>
    </row>
    <row r="8237" spans="1:8">
      <c r="A8237" s="68" t="s">
        <v>16876</v>
      </c>
      <c r="B8237" s="94" t="s">
        <v>24187</v>
      </c>
      <c r="C8237" s="94" t="s">
        <v>17172</v>
      </c>
      <c r="D8237" s="32" t="s">
        <v>20570</v>
      </c>
      <c r="E8237" s="107">
        <v>11</v>
      </c>
      <c r="F8237" s="81" t="s">
        <v>13674</v>
      </c>
      <c r="G8237" s="94" t="s">
        <v>8146</v>
      </c>
      <c r="H8237" s="32" t="s">
        <v>14765</v>
      </c>
    </row>
    <row r="8238" spans="1:8">
      <c r="A8238" s="68" t="s">
        <v>16876</v>
      </c>
      <c r="B8238" s="94" t="s">
        <v>24187</v>
      </c>
      <c r="C8238" s="94" t="s">
        <v>17172</v>
      </c>
      <c r="D8238" s="32" t="s">
        <v>20571</v>
      </c>
      <c r="E8238" s="107">
        <v>13</v>
      </c>
      <c r="F8238" s="81" t="s">
        <v>13674</v>
      </c>
      <c r="G8238" s="94" t="s">
        <v>8146</v>
      </c>
      <c r="H8238" s="32" t="s">
        <v>14766</v>
      </c>
    </row>
    <row r="8239" spans="1:8">
      <c r="A8239" s="68" t="s">
        <v>16876</v>
      </c>
      <c r="B8239" s="94" t="s">
        <v>24187</v>
      </c>
      <c r="C8239" s="94" t="s">
        <v>17172</v>
      </c>
      <c r="D8239" s="32" t="s">
        <v>10514</v>
      </c>
      <c r="E8239" s="107">
        <v>10</v>
      </c>
      <c r="F8239" s="81" t="s">
        <v>13674</v>
      </c>
      <c r="G8239" s="94" t="s">
        <v>8146</v>
      </c>
      <c r="H8239" s="32" t="s">
        <v>14767</v>
      </c>
    </row>
    <row r="8240" spans="1:8">
      <c r="A8240" s="68" t="s">
        <v>16876</v>
      </c>
      <c r="B8240" s="94" t="s">
        <v>24187</v>
      </c>
      <c r="C8240" s="94" t="s">
        <v>17172</v>
      </c>
      <c r="D8240" s="32" t="s">
        <v>10515</v>
      </c>
      <c r="E8240" s="107">
        <v>13</v>
      </c>
      <c r="F8240" s="81" t="s">
        <v>13674</v>
      </c>
      <c r="G8240" s="94" t="s">
        <v>8146</v>
      </c>
      <c r="H8240" s="32" t="s">
        <v>14768</v>
      </c>
    </row>
    <row r="8241" spans="1:8">
      <c r="A8241" s="68" t="s">
        <v>16876</v>
      </c>
      <c r="B8241" s="94" t="s">
        <v>24187</v>
      </c>
      <c r="C8241" s="94" t="s">
        <v>17172</v>
      </c>
      <c r="D8241" s="32" t="s">
        <v>10516</v>
      </c>
      <c r="E8241" s="107">
        <v>15</v>
      </c>
      <c r="F8241" s="81" t="s">
        <v>13674</v>
      </c>
      <c r="G8241" s="94" t="s">
        <v>8146</v>
      </c>
      <c r="H8241" s="32" t="s">
        <v>14769</v>
      </c>
    </row>
    <row r="8242" spans="1:8">
      <c r="A8242" s="68" t="s">
        <v>16876</v>
      </c>
      <c r="B8242" s="94" t="s">
        <v>24187</v>
      </c>
      <c r="C8242" s="94" t="s">
        <v>17172</v>
      </c>
      <c r="D8242" s="32" t="s">
        <v>20572</v>
      </c>
      <c r="E8242" s="107">
        <v>13</v>
      </c>
      <c r="F8242" s="81" t="s">
        <v>13674</v>
      </c>
      <c r="G8242" s="94" t="s">
        <v>8146</v>
      </c>
      <c r="H8242" s="32" t="s">
        <v>14770</v>
      </c>
    </row>
    <row r="8243" spans="1:8">
      <c r="A8243" s="68" t="s">
        <v>16881</v>
      </c>
      <c r="B8243" s="94" t="s">
        <v>24198</v>
      </c>
      <c r="C8243" s="94" t="s">
        <v>17173</v>
      </c>
      <c r="D8243" s="32" t="s">
        <v>10517</v>
      </c>
      <c r="E8243" s="107">
        <v>5</v>
      </c>
      <c r="F8243" s="81" t="s">
        <v>13674</v>
      </c>
      <c r="G8243" s="94" t="s">
        <v>8146</v>
      </c>
      <c r="H8243" s="32" t="s">
        <v>14771</v>
      </c>
    </row>
    <row r="8244" spans="1:8">
      <c r="A8244" s="68" t="s">
        <v>16881</v>
      </c>
      <c r="B8244" s="94" t="s">
        <v>24198</v>
      </c>
      <c r="C8244" s="94" t="s">
        <v>17173</v>
      </c>
      <c r="D8244" s="32" t="s">
        <v>10518</v>
      </c>
      <c r="E8244" s="107">
        <v>3</v>
      </c>
      <c r="F8244" s="81" t="s">
        <v>13674</v>
      </c>
      <c r="G8244" s="94" t="s">
        <v>8146</v>
      </c>
      <c r="H8244" s="32" t="s">
        <v>14772</v>
      </c>
    </row>
    <row r="8245" spans="1:8">
      <c r="A8245" s="68" t="s">
        <v>16881</v>
      </c>
      <c r="B8245" s="94" t="s">
        <v>24198</v>
      </c>
      <c r="C8245" s="94" t="s">
        <v>17173</v>
      </c>
      <c r="D8245" s="32" t="s">
        <v>10519</v>
      </c>
      <c r="E8245" s="107">
        <v>10</v>
      </c>
      <c r="F8245" s="81" t="s">
        <v>13674</v>
      </c>
      <c r="G8245" s="94" t="s">
        <v>8146</v>
      </c>
      <c r="H8245" s="32" t="s">
        <v>14773</v>
      </c>
    </row>
    <row r="8246" spans="1:8">
      <c r="A8246" s="68" t="s">
        <v>16881</v>
      </c>
      <c r="B8246" s="94" t="s">
        <v>24198</v>
      </c>
      <c r="C8246" s="94" t="s">
        <v>17173</v>
      </c>
      <c r="D8246" s="32" t="s">
        <v>10520</v>
      </c>
      <c r="E8246" s="107">
        <v>12</v>
      </c>
      <c r="F8246" s="81" t="s">
        <v>13674</v>
      </c>
      <c r="G8246" s="94" t="s">
        <v>8146</v>
      </c>
      <c r="H8246" s="32" t="s">
        <v>14774</v>
      </c>
    </row>
    <row r="8247" spans="1:8">
      <c r="A8247" s="68" t="s">
        <v>16881</v>
      </c>
      <c r="B8247" s="94" t="s">
        <v>24198</v>
      </c>
      <c r="C8247" s="94" t="s">
        <v>17173</v>
      </c>
      <c r="D8247" s="32" t="s">
        <v>10521</v>
      </c>
      <c r="E8247" s="107">
        <v>10</v>
      </c>
      <c r="F8247" s="81" t="s">
        <v>13674</v>
      </c>
      <c r="G8247" s="94" t="s">
        <v>8146</v>
      </c>
      <c r="H8247" s="32" t="s">
        <v>14775</v>
      </c>
    </row>
    <row r="8248" spans="1:8">
      <c r="A8248" s="68" t="s">
        <v>16881</v>
      </c>
      <c r="B8248" s="94" t="s">
        <v>24198</v>
      </c>
      <c r="C8248" s="94" t="s">
        <v>17173</v>
      </c>
      <c r="D8248" s="32" t="s">
        <v>10522</v>
      </c>
      <c r="E8248" s="107">
        <v>11</v>
      </c>
      <c r="F8248" s="81" t="s">
        <v>13674</v>
      </c>
      <c r="G8248" s="94" t="s">
        <v>8146</v>
      </c>
      <c r="H8248" s="32" t="s">
        <v>14776</v>
      </c>
    </row>
    <row r="8249" spans="1:8">
      <c r="A8249" s="68" t="s">
        <v>16881</v>
      </c>
      <c r="B8249" s="94" t="s">
        <v>24198</v>
      </c>
      <c r="C8249" s="94" t="s">
        <v>17173</v>
      </c>
      <c r="D8249" s="32" t="s">
        <v>10523</v>
      </c>
      <c r="E8249" s="107">
        <v>3</v>
      </c>
      <c r="F8249" s="81" t="s">
        <v>13674</v>
      </c>
      <c r="G8249" s="94" t="s">
        <v>8146</v>
      </c>
      <c r="H8249" s="32" t="s">
        <v>14777</v>
      </c>
    </row>
    <row r="8250" spans="1:8">
      <c r="A8250" s="68" t="s">
        <v>16881</v>
      </c>
      <c r="B8250" s="94" t="s">
        <v>24198</v>
      </c>
      <c r="C8250" s="94" t="s">
        <v>17173</v>
      </c>
      <c r="D8250" s="32" t="s">
        <v>10524</v>
      </c>
      <c r="E8250" s="107">
        <v>5</v>
      </c>
      <c r="F8250" s="81" t="s">
        <v>13674</v>
      </c>
      <c r="G8250" s="94" t="s">
        <v>8146</v>
      </c>
      <c r="H8250" s="32" t="s">
        <v>14778</v>
      </c>
    </row>
    <row r="8251" spans="1:8">
      <c r="A8251" s="68" t="s">
        <v>16881</v>
      </c>
      <c r="B8251" s="94" t="s">
        <v>24198</v>
      </c>
      <c r="C8251" s="94" t="s">
        <v>17173</v>
      </c>
      <c r="D8251" s="32" t="s">
        <v>10525</v>
      </c>
      <c r="E8251" s="107">
        <v>4</v>
      </c>
      <c r="F8251" s="81" t="s">
        <v>13674</v>
      </c>
      <c r="G8251" s="94" t="s">
        <v>8146</v>
      </c>
      <c r="H8251" s="32" t="s">
        <v>14771</v>
      </c>
    </row>
    <row r="8252" spans="1:8">
      <c r="A8252" s="68" t="s">
        <v>16881</v>
      </c>
      <c r="B8252" s="94" t="s">
        <v>24198</v>
      </c>
      <c r="C8252" s="94" t="s">
        <v>17173</v>
      </c>
      <c r="D8252" s="32" t="s">
        <v>20573</v>
      </c>
      <c r="E8252" s="107">
        <v>15</v>
      </c>
      <c r="F8252" s="81" t="s">
        <v>13674</v>
      </c>
      <c r="G8252" s="94" t="s">
        <v>8146</v>
      </c>
      <c r="H8252" s="32" t="s">
        <v>14779</v>
      </c>
    </row>
    <row r="8253" spans="1:8">
      <c r="A8253" s="68" t="s">
        <v>16881</v>
      </c>
      <c r="B8253" s="94" t="s">
        <v>24198</v>
      </c>
      <c r="C8253" s="94" t="s">
        <v>17173</v>
      </c>
      <c r="D8253" s="32" t="s">
        <v>10526</v>
      </c>
      <c r="E8253" s="107">
        <v>17</v>
      </c>
      <c r="F8253" s="81" t="s">
        <v>13674</v>
      </c>
      <c r="G8253" s="94" t="s">
        <v>8146</v>
      </c>
      <c r="H8253" s="32" t="s">
        <v>14780</v>
      </c>
    </row>
    <row r="8254" spans="1:8">
      <c r="A8254" s="68" t="s">
        <v>16881</v>
      </c>
      <c r="B8254" s="94" t="s">
        <v>24198</v>
      </c>
      <c r="C8254" s="94" t="s">
        <v>17173</v>
      </c>
      <c r="D8254" s="32" t="s">
        <v>10527</v>
      </c>
      <c r="E8254" s="107">
        <v>14</v>
      </c>
      <c r="F8254" s="81" t="s">
        <v>13674</v>
      </c>
      <c r="G8254" s="94" t="s">
        <v>8146</v>
      </c>
      <c r="H8254" s="32" t="s">
        <v>14781</v>
      </c>
    </row>
    <row r="8255" spans="1:8">
      <c r="A8255" s="68" t="s">
        <v>16881</v>
      </c>
      <c r="B8255" s="94" t="s">
        <v>24198</v>
      </c>
      <c r="C8255" s="94" t="s">
        <v>17173</v>
      </c>
      <c r="D8255" s="32" t="s">
        <v>10528</v>
      </c>
      <c r="E8255" s="107">
        <v>18</v>
      </c>
      <c r="F8255" s="81" t="s">
        <v>13674</v>
      </c>
      <c r="G8255" s="94" t="s">
        <v>8146</v>
      </c>
      <c r="H8255" s="32" t="s">
        <v>14782</v>
      </c>
    </row>
    <row r="8256" spans="1:8">
      <c r="A8256" s="68" t="s">
        <v>16881</v>
      </c>
      <c r="B8256" s="94" t="s">
        <v>24198</v>
      </c>
      <c r="C8256" s="94" t="s">
        <v>17173</v>
      </c>
      <c r="D8256" s="32" t="s">
        <v>10529</v>
      </c>
      <c r="E8256" s="107">
        <v>2</v>
      </c>
      <c r="F8256" s="81" t="s">
        <v>13674</v>
      </c>
      <c r="G8256" s="94" t="s">
        <v>8146</v>
      </c>
      <c r="H8256" s="32" t="s">
        <v>14783</v>
      </c>
    </row>
    <row r="8257" spans="1:8">
      <c r="A8257" s="68" t="s">
        <v>16881</v>
      </c>
      <c r="B8257" s="94" t="s">
        <v>24198</v>
      </c>
      <c r="C8257" s="94" t="s">
        <v>17173</v>
      </c>
      <c r="D8257" s="32" t="s">
        <v>10530</v>
      </c>
      <c r="E8257" s="107">
        <v>2</v>
      </c>
      <c r="F8257" s="81" t="s">
        <v>13674</v>
      </c>
      <c r="G8257" s="94" t="s">
        <v>8146</v>
      </c>
      <c r="H8257" s="32" t="s">
        <v>14784</v>
      </c>
    </row>
    <row r="8258" spans="1:8">
      <c r="A8258" s="68" t="s">
        <v>16881</v>
      </c>
      <c r="B8258" s="94" t="s">
        <v>24198</v>
      </c>
      <c r="C8258" s="94" t="s">
        <v>17173</v>
      </c>
      <c r="D8258" s="32" t="s">
        <v>10531</v>
      </c>
      <c r="E8258" s="107">
        <v>8</v>
      </c>
      <c r="F8258" s="81" t="s">
        <v>13674</v>
      </c>
      <c r="G8258" s="94" t="s">
        <v>8146</v>
      </c>
      <c r="H8258" s="32" t="s">
        <v>14785</v>
      </c>
    </row>
    <row r="8259" spans="1:8">
      <c r="A8259" s="68" t="s">
        <v>16881</v>
      </c>
      <c r="B8259" s="94" t="s">
        <v>24198</v>
      </c>
      <c r="C8259" s="94" t="s">
        <v>17173</v>
      </c>
      <c r="D8259" s="32" t="s">
        <v>10532</v>
      </c>
      <c r="E8259" s="107">
        <v>11</v>
      </c>
      <c r="F8259" s="81" t="s">
        <v>13674</v>
      </c>
      <c r="G8259" s="94" t="s">
        <v>8146</v>
      </c>
      <c r="H8259" s="32" t="s">
        <v>14786</v>
      </c>
    </row>
    <row r="8260" spans="1:8">
      <c r="A8260" s="68" t="s">
        <v>16881</v>
      </c>
      <c r="B8260" s="94" t="s">
        <v>24198</v>
      </c>
      <c r="C8260" s="94" t="s">
        <v>17173</v>
      </c>
      <c r="D8260" s="32" t="s">
        <v>10533</v>
      </c>
      <c r="E8260" s="107">
        <v>6</v>
      </c>
      <c r="F8260" s="81" t="s">
        <v>13674</v>
      </c>
      <c r="G8260" s="94" t="s">
        <v>8146</v>
      </c>
      <c r="H8260" s="32" t="s">
        <v>14787</v>
      </c>
    </row>
    <row r="8261" spans="1:8">
      <c r="A8261" s="68" t="s">
        <v>16881</v>
      </c>
      <c r="B8261" s="94" t="s">
        <v>24178</v>
      </c>
      <c r="C8261" s="94" t="s">
        <v>17097</v>
      </c>
      <c r="D8261" s="32" t="s">
        <v>10534</v>
      </c>
      <c r="E8261" s="107">
        <v>7</v>
      </c>
      <c r="F8261" s="81" t="s">
        <v>13674</v>
      </c>
      <c r="G8261" s="94" t="s">
        <v>8146</v>
      </c>
      <c r="H8261" s="32" t="s">
        <v>14788</v>
      </c>
    </row>
    <row r="8262" spans="1:8">
      <c r="A8262" s="68" t="s">
        <v>16881</v>
      </c>
      <c r="B8262" s="94" t="s">
        <v>24178</v>
      </c>
      <c r="C8262" s="94" t="s">
        <v>17097</v>
      </c>
      <c r="D8262" s="32" t="s">
        <v>10535</v>
      </c>
      <c r="E8262" s="107">
        <v>7</v>
      </c>
      <c r="F8262" s="81" t="s">
        <v>13674</v>
      </c>
      <c r="G8262" s="94" t="s">
        <v>8146</v>
      </c>
      <c r="H8262" s="32" t="s">
        <v>14789</v>
      </c>
    </row>
    <row r="8263" spans="1:8">
      <c r="A8263" s="68" t="s">
        <v>16881</v>
      </c>
      <c r="B8263" s="94" t="s">
        <v>24178</v>
      </c>
      <c r="C8263" s="94" t="s">
        <v>17097</v>
      </c>
      <c r="D8263" s="32" t="s">
        <v>10536</v>
      </c>
      <c r="E8263" s="107">
        <v>7</v>
      </c>
      <c r="F8263" s="81" t="s">
        <v>13674</v>
      </c>
      <c r="G8263" s="94" t="s">
        <v>8146</v>
      </c>
      <c r="H8263" s="32" t="s">
        <v>14790</v>
      </c>
    </row>
    <row r="8264" spans="1:8">
      <c r="A8264" s="68" t="s">
        <v>16881</v>
      </c>
      <c r="B8264" s="94" t="s">
        <v>24178</v>
      </c>
      <c r="C8264" s="94" t="s">
        <v>17097</v>
      </c>
      <c r="D8264" s="32" t="s">
        <v>20574</v>
      </c>
      <c r="E8264" s="107">
        <v>8</v>
      </c>
      <c r="F8264" s="81" t="s">
        <v>13674</v>
      </c>
      <c r="G8264" s="94" t="s">
        <v>8146</v>
      </c>
      <c r="H8264" s="32" t="s">
        <v>14791</v>
      </c>
    </row>
    <row r="8265" spans="1:8">
      <c r="A8265" s="68" t="s">
        <v>16881</v>
      </c>
      <c r="B8265" s="94" t="s">
        <v>24178</v>
      </c>
      <c r="C8265" s="94" t="s">
        <v>17097</v>
      </c>
      <c r="D8265" s="32" t="s">
        <v>20575</v>
      </c>
      <c r="E8265" s="107">
        <v>7</v>
      </c>
      <c r="F8265" s="81" t="s">
        <v>13674</v>
      </c>
      <c r="G8265" s="94" t="s">
        <v>8146</v>
      </c>
      <c r="H8265" s="32" t="s">
        <v>14792</v>
      </c>
    </row>
    <row r="8266" spans="1:8">
      <c r="A8266" s="68" t="s">
        <v>16881</v>
      </c>
      <c r="B8266" s="94" t="s">
        <v>24178</v>
      </c>
      <c r="C8266" s="94" t="s">
        <v>17097</v>
      </c>
      <c r="D8266" s="32" t="s">
        <v>20576</v>
      </c>
      <c r="E8266" s="107">
        <v>8</v>
      </c>
      <c r="F8266" s="81" t="s">
        <v>13674</v>
      </c>
      <c r="G8266" s="94" t="s">
        <v>8146</v>
      </c>
      <c r="H8266" s="32" t="s">
        <v>14793</v>
      </c>
    </row>
    <row r="8267" spans="1:8">
      <c r="A8267" s="68" t="s">
        <v>16881</v>
      </c>
      <c r="B8267" s="94" t="s">
        <v>24178</v>
      </c>
      <c r="C8267" s="94" t="s">
        <v>17097</v>
      </c>
      <c r="D8267" s="32" t="s">
        <v>20577</v>
      </c>
      <c r="E8267" s="107">
        <v>7</v>
      </c>
      <c r="F8267" s="81" t="s">
        <v>13674</v>
      </c>
      <c r="G8267" s="94" t="s">
        <v>8146</v>
      </c>
      <c r="H8267" s="32" t="s">
        <v>14794</v>
      </c>
    </row>
    <row r="8268" spans="1:8">
      <c r="A8268" s="68" t="s">
        <v>16881</v>
      </c>
      <c r="B8268" s="94" t="s">
        <v>24178</v>
      </c>
      <c r="C8268" s="94" t="s">
        <v>17097</v>
      </c>
      <c r="D8268" s="32" t="s">
        <v>10537</v>
      </c>
      <c r="E8268" s="107">
        <v>7</v>
      </c>
      <c r="F8268" s="81" t="s">
        <v>13674</v>
      </c>
      <c r="G8268" s="94" t="s">
        <v>8146</v>
      </c>
      <c r="H8268" s="32" t="s">
        <v>14795</v>
      </c>
    </row>
    <row r="8269" spans="1:8">
      <c r="A8269" s="68" t="s">
        <v>16881</v>
      </c>
      <c r="B8269" s="94" t="s">
        <v>24178</v>
      </c>
      <c r="C8269" s="94" t="s">
        <v>17097</v>
      </c>
      <c r="D8269" s="32" t="s">
        <v>20578</v>
      </c>
      <c r="E8269" s="107">
        <v>7</v>
      </c>
      <c r="F8269" s="81" t="s">
        <v>13674</v>
      </c>
      <c r="G8269" s="94" t="s">
        <v>8146</v>
      </c>
      <c r="H8269" s="32" t="s">
        <v>14796</v>
      </c>
    </row>
    <row r="8270" spans="1:8">
      <c r="A8270" s="68" t="s">
        <v>16881</v>
      </c>
      <c r="B8270" s="94" t="s">
        <v>24178</v>
      </c>
      <c r="C8270" s="94" t="s">
        <v>17097</v>
      </c>
      <c r="D8270" s="32" t="s">
        <v>20579</v>
      </c>
      <c r="E8270" s="107">
        <v>7</v>
      </c>
      <c r="F8270" s="81" t="s">
        <v>13674</v>
      </c>
      <c r="G8270" s="94" t="s">
        <v>8146</v>
      </c>
      <c r="H8270" s="32" t="s">
        <v>14797</v>
      </c>
    </row>
    <row r="8271" spans="1:8">
      <c r="A8271" s="68" t="s">
        <v>16881</v>
      </c>
      <c r="B8271" s="94" t="s">
        <v>24178</v>
      </c>
      <c r="C8271" s="94" t="s">
        <v>17097</v>
      </c>
      <c r="D8271" s="32" t="s">
        <v>20580</v>
      </c>
      <c r="E8271" s="107">
        <v>7</v>
      </c>
      <c r="F8271" s="81" t="s">
        <v>13674</v>
      </c>
      <c r="G8271" s="94" t="s">
        <v>8146</v>
      </c>
      <c r="H8271" s="32" t="s">
        <v>14798</v>
      </c>
    </row>
    <row r="8272" spans="1:8">
      <c r="A8272" s="68" t="s">
        <v>16881</v>
      </c>
      <c r="B8272" s="94" t="s">
        <v>24178</v>
      </c>
      <c r="C8272" s="94" t="s">
        <v>17097</v>
      </c>
      <c r="D8272" s="32" t="s">
        <v>20581</v>
      </c>
      <c r="E8272" s="107">
        <v>7</v>
      </c>
      <c r="F8272" s="81" t="s">
        <v>13674</v>
      </c>
      <c r="G8272" s="94" t="s">
        <v>8146</v>
      </c>
      <c r="H8272" s="32" t="s">
        <v>14799</v>
      </c>
    </row>
    <row r="8273" spans="1:8">
      <c r="A8273" s="68" t="s">
        <v>16881</v>
      </c>
      <c r="B8273" s="94" t="s">
        <v>24178</v>
      </c>
      <c r="C8273" s="94" t="s">
        <v>17097</v>
      </c>
      <c r="D8273" s="32" t="s">
        <v>10538</v>
      </c>
      <c r="E8273" s="107">
        <v>8</v>
      </c>
      <c r="F8273" s="81" t="s">
        <v>13674</v>
      </c>
      <c r="G8273" s="94" t="s">
        <v>8146</v>
      </c>
      <c r="H8273" s="32" t="s">
        <v>14800</v>
      </c>
    </row>
    <row r="8274" spans="1:8">
      <c r="A8274" s="68" t="s">
        <v>16881</v>
      </c>
      <c r="B8274" s="94" t="s">
        <v>24178</v>
      </c>
      <c r="C8274" s="94" t="s">
        <v>17097</v>
      </c>
      <c r="D8274" s="32" t="s">
        <v>10539</v>
      </c>
      <c r="E8274" s="107">
        <v>7</v>
      </c>
      <c r="F8274" s="81" t="s">
        <v>13674</v>
      </c>
      <c r="G8274" s="94" t="s">
        <v>8146</v>
      </c>
      <c r="H8274" s="32" t="s">
        <v>14801</v>
      </c>
    </row>
    <row r="8275" spans="1:8">
      <c r="A8275" s="68" t="s">
        <v>16881</v>
      </c>
      <c r="B8275" s="94" t="s">
        <v>24178</v>
      </c>
      <c r="C8275" s="94" t="s">
        <v>17097</v>
      </c>
      <c r="D8275" s="32" t="s">
        <v>10540</v>
      </c>
      <c r="E8275" s="107">
        <v>9</v>
      </c>
      <c r="F8275" s="81" t="s">
        <v>13674</v>
      </c>
      <c r="G8275" s="94" t="s">
        <v>8146</v>
      </c>
      <c r="H8275" s="32" t="s">
        <v>14802</v>
      </c>
    </row>
    <row r="8276" spans="1:8">
      <c r="A8276" s="68" t="s">
        <v>16881</v>
      </c>
      <c r="B8276" s="94" t="s">
        <v>24178</v>
      </c>
      <c r="C8276" s="94" t="s">
        <v>17097</v>
      </c>
      <c r="D8276" s="32" t="s">
        <v>10541</v>
      </c>
      <c r="E8276" s="107">
        <v>7</v>
      </c>
      <c r="F8276" s="81" t="s">
        <v>13674</v>
      </c>
      <c r="G8276" s="94" t="s">
        <v>8146</v>
      </c>
      <c r="H8276" s="32" t="s">
        <v>14803</v>
      </c>
    </row>
    <row r="8277" spans="1:8">
      <c r="A8277" s="68" t="s">
        <v>16881</v>
      </c>
      <c r="B8277" s="94" t="s">
        <v>24178</v>
      </c>
      <c r="C8277" s="94" t="s">
        <v>17097</v>
      </c>
      <c r="D8277" s="32" t="s">
        <v>10542</v>
      </c>
      <c r="E8277" s="107">
        <v>7</v>
      </c>
      <c r="F8277" s="81" t="s">
        <v>13674</v>
      </c>
      <c r="G8277" s="94" t="s">
        <v>8146</v>
      </c>
      <c r="H8277" s="32" t="s">
        <v>14804</v>
      </c>
    </row>
    <row r="8278" spans="1:8">
      <c r="A8278" s="68" t="s">
        <v>16881</v>
      </c>
      <c r="B8278" s="94" t="s">
        <v>24178</v>
      </c>
      <c r="C8278" s="94" t="s">
        <v>17097</v>
      </c>
      <c r="D8278" s="32" t="s">
        <v>10543</v>
      </c>
      <c r="E8278" s="107">
        <v>7</v>
      </c>
      <c r="F8278" s="81" t="s">
        <v>13674</v>
      </c>
      <c r="G8278" s="94" t="s">
        <v>8146</v>
      </c>
      <c r="H8278" s="32" t="s">
        <v>14805</v>
      </c>
    </row>
    <row r="8279" spans="1:8">
      <c r="A8279" s="68" t="s">
        <v>16881</v>
      </c>
      <c r="B8279" s="94" t="s">
        <v>24178</v>
      </c>
      <c r="C8279" s="94" t="s">
        <v>17097</v>
      </c>
      <c r="D8279" s="32" t="s">
        <v>10544</v>
      </c>
      <c r="E8279" s="107">
        <v>7</v>
      </c>
      <c r="F8279" s="81" t="s">
        <v>13674</v>
      </c>
      <c r="G8279" s="94" t="s">
        <v>8146</v>
      </c>
      <c r="H8279" s="32" t="s">
        <v>14806</v>
      </c>
    </row>
    <row r="8280" spans="1:8">
      <c r="A8280" s="68" t="s">
        <v>16881</v>
      </c>
      <c r="B8280" s="94" t="s">
        <v>24178</v>
      </c>
      <c r="C8280" s="94" t="s">
        <v>17097</v>
      </c>
      <c r="D8280" s="32" t="s">
        <v>10545</v>
      </c>
      <c r="E8280" s="107">
        <v>6</v>
      </c>
      <c r="F8280" s="81" t="s">
        <v>13674</v>
      </c>
      <c r="G8280" s="94" t="s">
        <v>8146</v>
      </c>
      <c r="H8280" s="32" t="s">
        <v>14807</v>
      </c>
    </row>
    <row r="8281" spans="1:8">
      <c r="A8281" s="68" t="s">
        <v>16881</v>
      </c>
      <c r="B8281" s="94" t="s">
        <v>24178</v>
      </c>
      <c r="C8281" s="94" t="s">
        <v>17097</v>
      </c>
      <c r="D8281" s="32" t="s">
        <v>10546</v>
      </c>
      <c r="E8281" s="107">
        <v>7</v>
      </c>
      <c r="F8281" s="81" t="s">
        <v>13674</v>
      </c>
      <c r="G8281" s="94" t="s">
        <v>8146</v>
      </c>
      <c r="H8281" s="32" t="s">
        <v>14808</v>
      </c>
    </row>
    <row r="8282" spans="1:8">
      <c r="A8282" s="68" t="s">
        <v>16881</v>
      </c>
      <c r="B8282" s="94" t="s">
        <v>24178</v>
      </c>
      <c r="C8282" s="94" t="s">
        <v>17097</v>
      </c>
      <c r="D8282" s="32" t="s">
        <v>10547</v>
      </c>
      <c r="E8282" s="107">
        <v>7</v>
      </c>
      <c r="F8282" s="81" t="s">
        <v>13674</v>
      </c>
      <c r="G8282" s="94" t="s">
        <v>8146</v>
      </c>
      <c r="H8282" s="32" t="s">
        <v>14809</v>
      </c>
    </row>
    <row r="8283" spans="1:8">
      <c r="A8283" s="68" t="s">
        <v>16881</v>
      </c>
      <c r="B8283" s="94" t="s">
        <v>24178</v>
      </c>
      <c r="C8283" s="94" t="s">
        <v>17097</v>
      </c>
      <c r="D8283" s="32" t="s">
        <v>10548</v>
      </c>
      <c r="E8283" s="107">
        <v>8</v>
      </c>
      <c r="F8283" s="81" t="s">
        <v>13674</v>
      </c>
      <c r="G8283" s="94" t="s">
        <v>8146</v>
      </c>
      <c r="H8283" s="32" t="s">
        <v>14810</v>
      </c>
    </row>
    <row r="8284" spans="1:8">
      <c r="A8284" s="68" t="s">
        <v>16881</v>
      </c>
      <c r="B8284" s="94" t="s">
        <v>24178</v>
      </c>
      <c r="C8284" s="94" t="s">
        <v>17097</v>
      </c>
      <c r="D8284" s="32" t="s">
        <v>10549</v>
      </c>
      <c r="E8284" s="107">
        <v>7</v>
      </c>
      <c r="F8284" s="81" t="s">
        <v>13674</v>
      </c>
      <c r="G8284" s="94" t="s">
        <v>8146</v>
      </c>
      <c r="H8284" s="32" t="s">
        <v>14811</v>
      </c>
    </row>
    <row r="8285" spans="1:8">
      <c r="A8285" s="68" t="s">
        <v>16876</v>
      </c>
      <c r="B8285" s="94" t="s">
        <v>24195</v>
      </c>
      <c r="C8285" s="94" t="s">
        <v>17107</v>
      </c>
      <c r="D8285" s="32" t="s">
        <v>20582</v>
      </c>
      <c r="E8285" s="107">
        <v>11</v>
      </c>
      <c r="F8285" s="81" t="s">
        <v>13674</v>
      </c>
      <c r="G8285" s="94" t="s">
        <v>8146</v>
      </c>
      <c r="H8285" s="32" t="s">
        <v>14812</v>
      </c>
    </row>
    <row r="8286" spans="1:8">
      <c r="A8286" s="68" t="s">
        <v>16876</v>
      </c>
      <c r="B8286" s="94" t="s">
        <v>24195</v>
      </c>
      <c r="C8286" s="94" t="s">
        <v>17107</v>
      </c>
      <c r="D8286" s="32" t="s">
        <v>20583</v>
      </c>
      <c r="E8286" s="107">
        <v>6</v>
      </c>
      <c r="F8286" s="81" t="s">
        <v>13674</v>
      </c>
      <c r="G8286" s="94" t="s">
        <v>8146</v>
      </c>
      <c r="H8286" s="32" t="s">
        <v>14813</v>
      </c>
    </row>
    <row r="8287" spans="1:8">
      <c r="A8287" s="68" t="s">
        <v>16876</v>
      </c>
      <c r="B8287" s="94" t="s">
        <v>24195</v>
      </c>
      <c r="C8287" s="94" t="s">
        <v>17107</v>
      </c>
      <c r="D8287" s="32" t="s">
        <v>10550</v>
      </c>
      <c r="E8287" s="107">
        <v>4</v>
      </c>
      <c r="F8287" s="81" t="s">
        <v>13674</v>
      </c>
      <c r="G8287" s="94" t="s">
        <v>8146</v>
      </c>
      <c r="H8287" s="32" t="s">
        <v>14814</v>
      </c>
    </row>
    <row r="8288" spans="1:8">
      <c r="A8288" s="68" t="s">
        <v>16876</v>
      </c>
      <c r="B8288" s="94" t="s">
        <v>24195</v>
      </c>
      <c r="C8288" s="94" t="s">
        <v>17107</v>
      </c>
      <c r="D8288" s="32" t="s">
        <v>20584</v>
      </c>
      <c r="E8288" s="107">
        <v>8</v>
      </c>
      <c r="F8288" s="81" t="s">
        <v>13674</v>
      </c>
      <c r="G8288" s="94" t="s">
        <v>8146</v>
      </c>
      <c r="H8288" s="32" t="s">
        <v>14815</v>
      </c>
    </row>
    <row r="8289" spans="1:8">
      <c r="A8289" s="68" t="s">
        <v>16876</v>
      </c>
      <c r="B8289" s="94" t="s">
        <v>24195</v>
      </c>
      <c r="C8289" s="94" t="s">
        <v>17107</v>
      </c>
      <c r="D8289" s="32" t="s">
        <v>20585</v>
      </c>
      <c r="E8289" s="107">
        <v>7</v>
      </c>
      <c r="F8289" s="81" t="s">
        <v>13674</v>
      </c>
      <c r="G8289" s="94" t="s">
        <v>8146</v>
      </c>
      <c r="H8289" s="32" t="s">
        <v>14816</v>
      </c>
    </row>
    <row r="8290" spans="1:8">
      <c r="A8290" s="68" t="s">
        <v>16876</v>
      </c>
      <c r="B8290" s="94" t="s">
        <v>24195</v>
      </c>
      <c r="C8290" s="94" t="s">
        <v>17107</v>
      </c>
      <c r="D8290" s="32" t="s">
        <v>10551</v>
      </c>
      <c r="E8290" s="107">
        <v>7</v>
      </c>
      <c r="F8290" s="81" t="s">
        <v>13674</v>
      </c>
      <c r="G8290" s="94" t="s">
        <v>8146</v>
      </c>
      <c r="H8290" s="32" t="s">
        <v>14817</v>
      </c>
    </row>
    <row r="8291" spans="1:8">
      <c r="A8291" s="68" t="s">
        <v>16876</v>
      </c>
      <c r="B8291" s="94" t="s">
        <v>24195</v>
      </c>
      <c r="C8291" s="94" t="s">
        <v>17107</v>
      </c>
      <c r="D8291" s="32" t="s">
        <v>20586</v>
      </c>
      <c r="E8291" s="107">
        <v>10</v>
      </c>
      <c r="F8291" s="81" t="s">
        <v>13674</v>
      </c>
      <c r="G8291" s="94" t="s">
        <v>8146</v>
      </c>
      <c r="H8291" s="32" t="s">
        <v>14818</v>
      </c>
    </row>
    <row r="8292" spans="1:8">
      <c r="A8292" s="68" t="s">
        <v>16876</v>
      </c>
      <c r="B8292" s="94" t="s">
        <v>24195</v>
      </c>
      <c r="C8292" s="94" t="s">
        <v>17107</v>
      </c>
      <c r="D8292" s="32" t="s">
        <v>10552</v>
      </c>
      <c r="E8292" s="107">
        <v>16</v>
      </c>
      <c r="F8292" s="81" t="s">
        <v>13674</v>
      </c>
      <c r="G8292" s="94" t="s">
        <v>8146</v>
      </c>
      <c r="H8292" s="32" t="s">
        <v>14819</v>
      </c>
    </row>
    <row r="8293" spans="1:8">
      <c r="A8293" s="68" t="s">
        <v>16876</v>
      </c>
      <c r="B8293" s="94" t="s">
        <v>24195</v>
      </c>
      <c r="C8293" s="94" t="s">
        <v>17107</v>
      </c>
      <c r="D8293" s="32" t="s">
        <v>10553</v>
      </c>
      <c r="E8293" s="107">
        <v>12</v>
      </c>
      <c r="F8293" s="81" t="s">
        <v>13674</v>
      </c>
      <c r="G8293" s="94" t="s">
        <v>8146</v>
      </c>
      <c r="H8293" s="32" t="s">
        <v>14820</v>
      </c>
    </row>
    <row r="8294" spans="1:8">
      <c r="A8294" s="68" t="s">
        <v>16876</v>
      </c>
      <c r="B8294" s="94" t="s">
        <v>24195</v>
      </c>
      <c r="C8294" s="94" t="s">
        <v>17107</v>
      </c>
      <c r="D8294" s="32" t="s">
        <v>20587</v>
      </c>
      <c r="E8294" s="107">
        <v>9</v>
      </c>
      <c r="F8294" s="81" t="s">
        <v>13674</v>
      </c>
      <c r="G8294" s="94" t="s">
        <v>8146</v>
      </c>
      <c r="H8294" s="32" t="s">
        <v>14821</v>
      </c>
    </row>
    <row r="8295" spans="1:8">
      <c r="A8295" s="68" t="s">
        <v>16876</v>
      </c>
      <c r="B8295" s="94" t="s">
        <v>24195</v>
      </c>
      <c r="C8295" s="94" t="s">
        <v>17107</v>
      </c>
      <c r="D8295" s="32" t="s">
        <v>10554</v>
      </c>
      <c r="E8295" s="107">
        <v>5</v>
      </c>
      <c r="F8295" s="81" t="s">
        <v>13674</v>
      </c>
      <c r="G8295" s="94" t="s">
        <v>8146</v>
      </c>
      <c r="H8295" s="32" t="s">
        <v>14822</v>
      </c>
    </row>
    <row r="8296" spans="1:8">
      <c r="A8296" s="68" t="s">
        <v>16876</v>
      </c>
      <c r="B8296" s="94" t="s">
        <v>24195</v>
      </c>
      <c r="C8296" s="94" t="s">
        <v>17107</v>
      </c>
      <c r="D8296" s="32" t="s">
        <v>10555</v>
      </c>
      <c r="E8296" s="107">
        <v>8</v>
      </c>
      <c r="F8296" s="81" t="s">
        <v>13674</v>
      </c>
      <c r="G8296" s="94" t="s">
        <v>8146</v>
      </c>
      <c r="H8296" s="32" t="s">
        <v>14823</v>
      </c>
    </row>
    <row r="8297" spans="1:8">
      <c r="A8297" s="68" t="s">
        <v>16876</v>
      </c>
      <c r="B8297" s="94" t="s">
        <v>24195</v>
      </c>
      <c r="C8297" s="94" t="s">
        <v>17107</v>
      </c>
      <c r="D8297" s="32" t="s">
        <v>10556</v>
      </c>
      <c r="E8297" s="107">
        <v>10</v>
      </c>
      <c r="F8297" s="81" t="s">
        <v>13674</v>
      </c>
      <c r="G8297" s="94" t="s">
        <v>8146</v>
      </c>
      <c r="H8297" s="32" t="s">
        <v>14824</v>
      </c>
    </row>
    <row r="8298" spans="1:8">
      <c r="A8298" s="68" t="s">
        <v>16876</v>
      </c>
      <c r="B8298" s="94" t="s">
        <v>24195</v>
      </c>
      <c r="C8298" s="94" t="s">
        <v>17107</v>
      </c>
      <c r="D8298" s="32" t="s">
        <v>20588</v>
      </c>
      <c r="E8298" s="107">
        <v>6</v>
      </c>
      <c r="F8298" s="81" t="s">
        <v>13674</v>
      </c>
      <c r="G8298" s="94" t="s">
        <v>8146</v>
      </c>
      <c r="H8298" s="32" t="s">
        <v>14825</v>
      </c>
    </row>
    <row r="8299" spans="1:8">
      <c r="A8299" s="68" t="s">
        <v>16876</v>
      </c>
      <c r="B8299" s="94" t="s">
        <v>24195</v>
      </c>
      <c r="C8299" s="94" t="s">
        <v>17107</v>
      </c>
      <c r="D8299" s="32" t="s">
        <v>20589</v>
      </c>
      <c r="E8299" s="107">
        <v>11</v>
      </c>
      <c r="F8299" s="81" t="s">
        <v>13674</v>
      </c>
      <c r="G8299" s="94" t="s">
        <v>8146</v>
      </c>
      <c r="H8299" s="32" t="s">
        <v>14826</v>
      </c>
    </row>
    <row r="8300" spans="1:8">
      <c r="A8300" s="68" t="s">
        <v>16876</v>
      </c>
      <c r="B8300" s="94" t="s">
        <v>24195</v>
      </c>
      <c r="C8300" s="94" t="s">
        <v>17107</v>
      </c>
      <c r="D8300" s="32" t="s">
        <v>10557</v>
      </c>
      <c r="E8300" s="107">
        <v>12</v>
      </c>
      <c r="F8300" s="81" t="s">
        <v>13674</v>
      </c>
      <c r="G8300" s="94" t="s">
        <v>8146</v>
      </c>
      <c r="H8300" s="32" t="s">
        <v>14827</v>
      </c>
    </row>
    <row r="8301" spans="1:8">
      <c r="A8301" s="68" t="s">
        <v>16876</v>
      </c>
      <c r="B8301" s="94" t="s">
        <v>24195</v>
      </c>
      <c r="C8301" s="94" t="s">
        <v>17107</v>
      </c>
      <c r="D8301" s="32" t="s">
        <v>10558</v>
      </c>
      <c r="E8301" s="107">
        <v>6</v>
      </c>
      <c r="F8301" s="81" t="s">
        <v>13674</v>
      </c>
      <c r="G8301" s="94" t="s">
        <v>8146</v>
      </c>
      <c r="H8301" s="32" t="s">
        <v>14828</v>
      </c>
    </row>
    <row r="8302" spans="1:8">
      <c r="A8302" s="68" t="s">
        <v>16876</v>
      </c>
      <c r="B8302" s="94" t="s">
        <v>24195</v>
      </c>
      <c r="C8302" s="94" t="s">
        <v>17107</v>
      </c>
      <c r="D8302" s="32" t="s">
        <v>20590</v>
      </c>
      <c r="E8302" s="107">
        <v>8</v>
      </c>
      <c r="F8302" s="81" t="s">
        <v>13674</v>
      </c>
      <c r="G8302" s="94" t="s">
        <v>8146</v>
      </c>
      <c r="H8302" s="32" t="s">
        <v>14829</v>
      </c>
    </row>
    <row r="8303" spans="1:8">
      <c r="A8303" s="68" t="s">
        <v>16876</v>
      </c>
      <c r="B8303" s="94" t="s">
        <v>24195</v>
      </c>
      <c r="C8303" s="94" t="s">
        <v>17107</v>
      </c>
      <c r="D8303" s="32" t="s">
        <v>20591</v>
      </c>
      <c r="E8303" s="107">
        <v>10</v>
      </c>
      <c r="F8303" s="81" t="s">
        <v>13674</v>
      </c>
      <c r="G8303" s="94" t="s">
        <v>8146</v>
      </c>
      <c r="H8303" s="32" t="s">
        <v>14830</v>
      </c>
    </row>
    <row r="8304" spans="1:8">
      <c r="A8304" s="68" t="s">
        <v>16876</v>
      </c>
      <c r="B8304" s="94" t="s">
        <v>24195</v>
      </c>
      <c r="C8304" s="94" t="s">
        <v>17107</v>
      </c>
      <c r="D8304" s="32" t="s">
        <v>10559</v>
      </c>
      <c r="E8304" s="107">
        <v>6</v>
      </c>
      <c r="F8304" s="81" t="s">
        <v>13674</v>
      </c>
      <c r="G8304" s="94" t="s">
        <v>8146</v>
      </c>
      <c r="H8304" s="32" t="s">
        <v>14831</v>
      </c>
    </row>
    <row r="8305" spans="1:8">
      <c r="A8305" s="68" t="s">
        <v>16876</v>
      </c>
      <c r="B8305" s="94" t="s">
        <v>24195</v>
      </c>
      <c r="C8305" s="94" t="s">
        <v>17107</v>
      </c>
      <c r="D8305" s="32" t="s">
        <v>20592</v>
      </c>
      <c r="E8305" s="107">
        <v>7</v>
      </c>
      <c r="F8305" s="81" t="s">
        <v>13674</v>
      </c>
      <c r="G8305" s="94" t="s">
        <v>8146</v>
      </c>
      <c r="H8305" s="32" t="s">
        <v>14832</v>
      </c>
    </row>
    <row r="8306" spans="1:8">
      <c r="A8306" s="68" t="s">
        <v>16876</v>
      </c>
      <c r="B8306" s="94" t="s">
        <v>24195</v>
      </c>
      <c r="C8306" s="94" t="s">
        <v>17107</v>
      </c>
      <c r="D8306" s="32" t="s">
        <v>20593</v>
      </c>
      <c r="E8306" s="107">
        <v>11</v>
      </c>
      <c r="F8306" s="81" t="s">
        <v>13674</v>
      </c>
      <c r="G8306" s="94" t="s">
        <v>8146</v>
      </c>
      <c r="H8306" s="32" t="s">
        <v>14833</v>
      </c>
    </row>
    <row r="8307" spans="1:8">
      <c r="A8307" s="68" t="s">
        <v>16876</v>
      </c>
      <c r="B8307" s="94" t="s">
        <v>24195</v>
      </c>
      <c r="C8307" s="94" t="s">
        <v>17107</v>
      </c>
      <c r="D8307" s="32" t="s">
        <v>10560</v>
      </c>
      <c r="E8307" s="107">
        <v>7</v>
      </c>
      <c r="F8307" s="81" t="s">
        <v>13674</v>
      </c>
      <c r="G8307" s="94" t="s">
        <v>8146</v>
      </c>
      <c r="H8307" s="32" t="s">
        <v>14834</v>
      </c>
    </row>
    <row r="8308" spans="1:8">
      <c r="A8308" s="68" t="s">
        <v>16876</v>
      </c>
      <c r="B8308" s="94" t="s">
        <v>24187</v>
      </c>
      <c r="C8308" s="94" t="s">
        <v>17148</v>
      </c>
      <c r="D8308" s="32" t="s">
        <v>10561</v>
      </c>
      <c r="E8308" s="107">
        <v>8</v>
      </c>
      <c r="F8308" s="81" t="s">
        <v>13674</v>
      </c>
      <c r="G8308" s="94" t="s">
        <v>8146</v>
      </c>
      <c r="H8308" s="32" t="s">
        <v>14835</v>
      </c>
    </row>
    <row r="8309" spans="1:8">
      <c r="A8309" s="68" t="s">
        <v>16876</v>
      </c>
      <c r="B8309" s="94" t="s">
        <v>24187</v>
      </c>
      <c r="C8309" s="94" t="s">
        <v>17148</v>
      </c>
      <c r="D8309" s="32" t="s">
        <v>10562</v>
      </c>
      <c r="E8309" s="107">
        <v>4</v>
      </c>
      <c r="F8309" s="81" t="s">
        <v>13674</v>
      </c>
      <c r="G8309" s="94" t="s">
        <v>8146</v>
      </c>
      <c r="H8309" s="32" t="s">
        <v>14836</v>
      </c>
    </row>
    <row r="8310" spans="1:8">
      <c r="A8310" s="68" t="s">
        <v>16876</v>
      </c>
      <c r="B8310" s="94" t="s">
        <v>24187</v>
      </c>
      <c r="C8310" s="94" t="s">
        <v>17148</v>
      </c>
      <c r="D8310" s="32" t="s">
        <v>10563</v>
      </c>
      <c r="E8310" s="107">
        <v>9</v>
      </c>
      <c r="F8310" s="81" t="s">
        <v>13674</v>
      </c>
      <c r="G8310" s="94" t="s">
        <v>8146</v>
      </c>
      <c r="H8310" s="32" t="s">
        <v>14837</v>
      </c>
    </row>
    <row r="8311" spans="1:8">
      <c r="A8311" s="68" t="s">
        <v>16876</v>
      </c>
      <c r="B8311" s="94" t="s">
        <v>24187</v>
      </c>
      <c r="C8311" s="94" t="s">
        <v>17148</v>
      </c>
      <c r="D8311" s="32" t="s">
        <v>10564</v>
      </c>
      <c r="E8311" s="107">
        <v>9</v>
      </c>
      <c r="F8311" s="81" t="s">
        <v>13674</v>
      </c>
      <c r="G8311" s="94" t="s">
        <v>8146</v>
      </c>
      <c r="H8311" s="32" t="s">
        <v>14835</v>
      </c>
    </row>
    <row r="8312" spans="1:8">
      <c r="A8312" s="68" t="s">
        <v>16876</v>
      </c>
      <c r="B8312" s="94" t="s">
        <v>24187</v>
      </c>
      <c r="C8312" s="94" t="s">
        <v>17148</v>
      </c>
      <c r="D8312" s="32" t="s">
        <v>10565</v>
      </c>
      <c r="E8312" s="107">
        <v>7</v>
      </c>
      <c r="F8312" s="81" t="s">
        <v>13674</v>
      </c>
      <c r="G8312" s="94" t="s">
        <v>8146</v>
      </c>
      <c r="H8312" s="32" t="s">
        <v>14838</v>
      </c>
    </row>
    <row r="8313" spans="1:8">
      <c r="A8313" s="68" t="s">
        <v>16876</v>
      </c>
      <c r="B8313" s="94" t="s">
        <v>24187</v>
      </c>
      <c r="C8313" s="94" t="s">
        <v>17148</v>
      </c>
      <c r="D8313" s="32" t="s">
        <v>10566</v>
      </c>
      <c r="E8313" s="107">
        <v>5</v>
      </c>
      <c r="F8313" s="81" t="s">
        <v>13674</v>
      </c>
      <c r="G8313" s="94" t="s">
        <v>8146</v>
      </c>
      <c r="H8313" s="32" t="s">
        <v>14839</v>
      </c>
    </row>
    <row r="8314" spans="1:8">
      <c r="A8314" s="68" t="s">
        <v>16876</v>
      </c>
      <c r="B8314" s="94" t="s">
        <v>24187</v>
      </c>
      <c r="C8314" s="94" t="s">
        <v>17148</v>
      </c>
      <c r="D8314" s="32" t="s">
        <v>10567</v>
      </c>
      <c r="E8314" s="107">
        <v>7</v>
      </c>
      <c r="F8314" s="81" t="s">
        <v>13674</v>
      </c>
      <c r="G8314" s="94" t="s">
        <v>8146</v>
      </c>
      <c r="H8314" s="32" t="s">
        <v>14840</v>
      </c>
    </row>
    <row r="8315" spans="1:8">
      <c r="A8315" s="68" t="s">
        <v>16876</v>
      </c>
      <c r="B8315" s="94" t="s">
        <v>24187</v>
      </c>
      <c r="C8315" s="94" t="s">
        <v>17148</v>
      </c>
      <c r="D8315" s="32" t="s">
        <v>10568</v>
      </c>
      <c r="E8315" s="107">
        <v>10</v>
      </c>
      <c r="F8315" s="81" t="s">
        <v>13674</v>
      </c>
      <c r="G8315" s="94" t="s">
        <v>8146</v>
      </c>
      <c r="H8315" s="32" t="s">
        <v>14841</v>
      </c>
    </row>
    <row r="8316" spans="1:8">
      <c r="A8316" s="68" t="s">
        <v>16876</v>
      </c>
      <c r="B8316" s="94" t="s">
        <v>24187</v>
      </c>
      <c r="C8316" s="94" t="s">
        <v>17148</v>
      </c>
      <c r="D8316" s="32" t="s">
        <v>10569</v>
      </c>
      <c r="E8316" s="107">
        <v>6</v>
      </c>
      <c r="F8316" s="81" t="s">
        <v>13674</v>
      </c>
      <c r="G8316" s="94" t="s">
        <v>8146</v>
      </c>
      <c r="H8316" s="32" t="s">
        <v>14842</v>
      </c>
    </row>
    <row r="8317" spans="1:8">
      <c r="A8317" s="68" t="s">
        <v>16876</v>
      </c>
      <c r="B8317" s="94" t="s">
        <v>24187</v>
      </c>
      <c r="C8317" s="94" t="s">
        <v>17148</v>
      </c>
      <c r="D8317" s="32" t="s">
        <v>20594</v>
      </c>
      <c r="E8317" s="107">
        <v>7</v>
      </c>
      <c r="F8317" s="81" t="s">
        <v>13674</v>
      </c>
      <c r="G8317" s="94" t="s">
        <v>8146</v>
      </c>
      <c r="H8317" s="32" t="s">
        <v>14843</v>
      </c>
    </row>
    <row r="8318" spans="1:8">
      <c r="A8318" s="68" t="s">
        <v>16876</v>
      </c>
      <c r="B8318" s="94" t="s">
        <v>24187</v>
      </c>
      <c r="C8318" s="94" t="s">
        <v>17148</v>
      </c>
      <c r="D8318" s="32" t="s">
        <v>10570</v>
      </c>
      <c r="E8318" s="107">
        <v>6</v>
      </c>
      <c r="F8318" s="81" t="s">
        <v>13674</v>
      </c>
      <c r="G8318" s="94" t="s">
        <v>8146</v>
      </c>
      <c r="H8318" s="32" t="s">
        <v>14844</v>
      </c>
    </row>
    <row r="8319" spans="1:8">
      <c r="A8319" s="68" t="s">
        <v>16876</v>
      </c>
      <c r="B8319" s="94" t="s">
        <v>24187</v>
      </c>
      <c r="C8319" s="94" t="s">
        <v>17148</v>
      </c>
      <c r="D8319" s="32" t="s">
        <v>10571</v>
      </c>
      <c r="E8319" s="107">
        <v>8</v>
      </c>
      <c r="F8319" s="81" t="s">
        <v>13674</v>
      </c>
      <c r="G8319" s="94" t="s">
        <v>8146</v>
      </c>
      <c r="H8319" s="32" t="s">
        <v>14845</v>
      </c>
    </row>
    <row r="8320" spans="1:8">
      <c r="A8320" s="68" t="s">
        <v>16876</v>
      </c>
      <c r="B8320" s="94" t="s">
        <v>24187</v>
      </c>
      <c r="C8320" s="94" t="s">
        <v>17148</v>
      </c>
      <c r="D8320" s="32" t="s">
        <v>10572</v>
      </c>
      <c r="E8320" s="107">
        <v>5</v>
      </c>
      <c r="F8320" s="81" t="s">
        <v>13674</v>
      </c>
      <c r="G8320" s="94" t="s">
        <v>8146</v>
      </c>
      <c r="H8320" s="32" t="s">
        <v>14846</v>
      </c>
    </row>
    <row r="8321" spans="1:8">
      <c r="A8321" s="68" t="s">
        <v>16876</v>
      </c>
      <c r="B8321" s="94" t="s">
        <v>24187</v>
      </c>
      <c r="C8321" s="94" t="s">
        <v>17148</v>
      </c>
      <c r="D8321" s="32" t="s">
        <v>10573</v>
      </c>
      <c r="E8321" s="107">
        <v>7</v>
      </c>
      <c r="F8321" s="81" t="s">
        <v>13674</v>
      </c>
      <c r="G8321" s="94" t="s">
        <v>8146</v>
      </c>
      <c r="H8321" s="32" t="s">
        <v>14847</v>
      </c>
    </row>
    <row r="8322" spans="1:8">
      <c r="A8322" s="68" t="s">
        <v>16876</v>
      </c>
      <c r="B8322" s="94" t="s">
        <v>24187</v>
      </c>
      <c r="C8322" s="94" t="s">
        <v>17148</v>
      </c>
      <c r="D8322" s="32" t="s">
        <v>10574</v>
      </c>
      <c r="E8322" s="107">
        <v>8</v>
      </c>
      <c r="F8322" s="81" t="s">
        <v>13674</v>
      </c>
      <c r="G8322" s="94" t="s">
        <v>8146</v>
      </c>
      <c r="H8322" s="32" t="s">
        <v>14848</v>
      </c>
    </row>
    <row r="8323" spans="1:8">
      <c r="A8323" s="68" t="s">
        <v>16876</v>
      </c>
      <c r="B8323" s="94" t="s">
        <v>24187</v>
      </c>
      <c r="C8323" s="94" t="s">
        <v>17148</v>
      </c>
      <c r="D8323" s="32" t="s">
        <v>10575</v>
      </c>
      <c r="E8323" s="107">
        <v>8</v>
      </c>
      <c r="F8323" s="81" t="s">
        <v>13674</v>
      </c>
      <c r="G8323" s="94" t="s">
        <v>8146</v>
      </c>
      <c r="H8323" s="32" t="s">
        <v>14849</v>
      </c>
    </row>
    <row r="8324" spans="1:8">
      <c r="A8324" s="68" t="s">
        <v>16876</v>
      </c>
      <c r="B8324" s="94" t="s">
        <v>24187</v>
      </c>
      <c r="C8324" s="94" t="s">
        <v>17148</v>
      </c>
      <c r="D8324" s="32" t="s">
        <v>10576</v>
      </c>
      <c r="E8324" s="107">
        <v>7</v>
      </c>
      <c r="F8324" s="81" t="s">
        <v>13674</v>
      </c>
      <c r="G8324" s="94" t="s">
        <v>8146</v>
      </c>
      <c r="H8324" s="32" t="s">
        <v>14850</v>
      </c>
    </row>
    <row r="8325" spans="1:8">
      <c r="A8325" s="68" t="s">
        <v>16876</v>
      </c>
      <c r="B8325" s="94" t="s">
        <v>24187</v>
      </c>
      <c r="C8325" s="94" t="s">
        <v>17148</v>
      </c>
      <c r="D8325" s="32" t="s">
        <v>20595</v>
      </c>
      <c r="E8325" s="107">
        <v>3</v>
      </c>
      <c r="F8325" s="81" t="s">
        <v>13674</v>
      </c>
      <c r="G8325" s="94" t="s">
        <v>8146</v>
      </c>
      <c r="H8325" s="32" t="s">
        <v>14851</v>
      </c>
    </row>
    <row r="8326" spans="1:8">
      <c r="A8326" s="68" t="s">
        <v>16876</v>
      </c>
      <c r="B8326" s="94" t="s">
        <v>24187</v>
      </c>
      <c r="C8326" s="94" t="s">
        <v>17148</v>
      </c>
      <c r="D8326" s="32" t="s">
        <v>10577</v>
      </c>
      <c r="E8326" s="107">
        <v>8</v>
      </c>
      <c r="F8326" s="81" t="s">
        <v>13674</v>
      </c>
      <c r="G8326" s="94" t="s">
        <v>8146</v>
      </c>
      <c r="H8326" s="32" t="s">
        <v>14852</v>
      </c>
    </row>
    <row r="8327" spans="1:8">
      <c r="A8327" s="68" t="s">
        <v>16876</v>
      </c>
      <c r="B8327" s="94" t="s">
        <v>24187</v>
      </c>
      <c r="C8327" s="94" t="s">
        <v>17148</v>
      </c>
      <c r="D8327" s="32" t="s">
        <v>20596</v>
      </c>
      <c r="E8327" s="107">
        <v>7</v>
      </c>
      <c r="F8327" s="81" t="s">
        <v>13674</v>
      </c>
      <c r="G8327" s="94" t="s">
        <v>8146</v>
      </c>
      <c r="H8327" s="32" t="s">
        <v>14853</v>
      </c>
    </row>
    <row r="8328" spans="1:8">
      <c r="A8328" s="68" t="s">
        <v>16876</v>
      </c>
      <c r="B8328" s="94" t="s">
        <v>24187</v>
      </c>
      <c r="C8328" s="94" t="s">
        <v>17148</v>
      </c>
      <c r="D8328" s="32" t="s">
        <v>10578</v>
      </c>
      <c r="E8328" s="107">
        <v>3</v>
      </c>
      <c r="F8328" s="81" t="s">
        <v>13674</v>
      </c>
      <c r="G8328" s="94" t="s">
        <v>8146</v>
      </c>
      <c r="H8328" s="32" t="s">
        <v>14854</v>
      </c>
    </row>
    <row r="8329" spans="1:8">
      <c r="A8329" s="68" t="s">
        <v>16876</v>
      </c>
      <c r="B8329" s="94" t="s">
        <v>24187</v>
      </c>
      <c r="C8329" s="94" t="s">
        <v>17148</v>
      </c>
      <c r="D8329" s="32" t="s">
        <v>10579</v>
      </c>
      <c r="E8329" s="107">
        <v>4</v>
      </c>
      <c r="F8329" s="81" t="s">
        <v>13674</v>
      </c>
      <c r="G8329" s="94" t="s">
        <v>8146</v>
      </c>
      <c r="H8329" s="32" t="s">
        <v>14855</v>
      </c>
    </row>
    <row r="8330" spans="1:8">
      <c r="A8330" s="68" t="s">
        <v>16876</v>
      </c>
      <c r="B8330" s="94" t="s">
        <v>24187</v>
      </c>
      <c r="C8330" s="94" t="s">
        <v>17148</v>
      </c>
      <c r="D8330" s="32" t="s">
        <v>10580</v>
      </c>
      <c r="E8330" s="107">
        <v>10</v>
      </c>
      <c r="F8330" s="81" t="s">
        <v>13674</v>
      </c>
      <c r="G8330" s="94" t="s">
        <v>8146</v>
      </c>
      <c r="H8330" s="32" t="s">
        <v>14856</v>
      </c>
    </row>
    <row r="8331" spans="1:8">
      <c r="A8331" s="68" t="s">
        <v>16876</v>
      </c>
      <c r="B8331" s="94" t="s">
        <v>24187</v>
      </c>
      <c r="C8331" s="94" t="s">
        <v>17148</v>
      </c>
      <c r="D8331" s="32" t="s">
        <v>10581</v>
      </c>
      <c r="E8331" s="107">
        <v>6</v>
      </c>
      <c r="F8331" s="81" t="s">
        <v>13674</v>
      </c>
      <c r="G8331" s="94" t="s">
        <v>8146</v>
      </c>
      <c r="H8331" s="32" t="s">
        <v>14857</v>
      </c>
    </row>
    <row r="8332" spans="1:8">
      <c r="A8332" s="68" t="s">
        <v>16876</v>
      </c>
      <c r="B8332" s="94" t="s">
        <v>24193</v>
      </c>
      <c r="C8332" s="94" t="s">
        <v>17153</v>
      </c>
      <c r="D8332" s="32" t="s">
        <v>10582</v>
      </c>
      <c r="E8332" s="107">
        <v>10</v>
      </c>
      <c r="F8332" s="81" t="s">
        <v>13674</v>
      </c>
      <c r="G8332" s="94" t="s">
        <v>8146</v>
      </c>
      <c r="H8332" s="32" t="s">
        <v>14858</v>
      </c>
    </row>
    <row r="8333" spans="1:8">
      <c r="A8333" s="68" t="s">
        <v>16876</v>
      </c>
      <c r="B8333" s="94" t="s">
        <v>24193</v>
      </c>
      <c r="C8333" s="94" t="s">
        <v>17153</v>
      </c>
      <c r="D8333" s="32" t="s">
        <v>20597</v>
      </c>
      <c r="E8333" s="107">
        <v>9</v>
      </c>
      <c r="F8333" s="81" t="s">
        <v>13674</v>
      </c>
      <c r="G8333" s="94" t="s">
        <v>8146</v>
      </c>
      <c r="H8333" s="32" t="s">
        <v>14859</v>
      </c>
    </row>
    <row r="8334" spans="1:8">
      <c r="A8334" s="68" t="s">
        <v>16876</v>
      </c>
      <c r="B8334" s="94" t="s">
        <v>24193</v>
      </c>
      <c r="C8334" s="94" t="s">
        <v>17153</v>
      </c>
      <c r="D8334" s="32" t="s">
        <v>20598</v>
      </c>
      <c r="E8334" s="107">
        <v>10</v>
      </c>
      <c r="F8334" s="81" t="s">
        <v>13674</v>
      </c>
      <c r="G8334" s="94" t="s">
        <v>8146</v>
      </c>
      <c r="H8334" s="32" t="s">
        <v>14860</v>
      </c>
    </row>
    <row r="8335" spans="1:8">
      <c r="A8335" s="68" t="s">
        <v>16876</v>
      </c>
      <c r="B8335" s="94" t="s">
        <v>24193</v>
      </c>
      <c r="C8335" s="94" t="s">
        <v>17153</v>
      </c>
      <c r="D8335" s="32" t="s">
        <v>20599</v>
      </c>
      <c r="E8335" s="107">
        <v>8</v>
      </c>
      <c r="F8335" s="81" t="s">
        <v>13674</v>
      </c>
      <c r="G8335" s="94" t="s">
        <v>8146</v>
      </c>
      <c r="H8335" s="32" t="s">
        <v>14861</v>
      </c>
    </row>
    <row r="8336" spans="1:8">
      <c r="A8336" s="68" t="s">
        <v>16876</v>
      </c>
      <c r="B8336" s="94" t="s">
        <v>24193</v>
      </c>
      <c r="C8336" s="94" t="s">
        <v>17153</v>
      </c>
      <c r="D8336" s="32" t="s">
        <v>20600</v>
      </c>
      <c r="E8336" s="107">
        <v>9</v>
      </c>
      <c r="F8336" s="81" t="s">
        <v>13674</v>
      </c>
      <c r="G8336" s="94" t="s">
        <v>8146</v>
      </c>
      <c r="H8336" s="32" t="s">
        <v>14862</v>
      </c>
    </row>
    <row r="8337" spans="1:8">
      <c r="A8337" s="68" t="s">
        <v>16876</v>
      </c>
      <c r="B8337" s="94" t="s">
        <v>24193</v>
      </c>
      <c r="C8337" s="94" t="s">
        <v>17153</v>
      </c>
      <c r="D8337" s="32" t="s">
        <v>10583</v>
      </c>
      <c r="E8337" s="107">
        <v>12</v>
      </c>
      <c r="F8337" s="81" t="s">
        <v>13674</v>
      </c>
      <c r="G8337" s="94" t="s">
        <v>8146</v>
      </c>
      <c r="H8337" s="32" t="s">
        <v>14863</v>
      </c>
    </row>
    <row r="8338" spans="1:8">
      <c r="A8338" s="68" t="s">
        <v>16876</v>
      </c>
      <c r="B8338" s="94" t="s">
        <v>24193</v>
      </c>
      <c r="C8338" s="94" t="s">
        <v>17153</v>
      </c>
      <c r="D8338" s="32" t="s">
        <v>20601</v>
      </c>
      <c r="E8338" s="107">
        <v>12</v>
      </c>
      <c r="F8338" s="81" t="s">
        <v>13674</v>
      </c>
      <c r="G8338" s="94" t="s">
        <v>8146</v>
      </c>
      <c r="H8338" s="32" t="s">
        <v>14864</v>
      </c>
    </row>
    <row r="8339" spans="1:8">
      <c r="A8339" s="68" t="s">
        <v>16876</v>
      </c>
      <c r="B8339" s="94" t="s">
        <v>24193</v>
      </c>
      <c r="C8339" s="94" t="s">
        <v>17153</v>
      </c>
      <c r="D8339" s="32" t="s">
        <v>10584</v>
      </c>
      <c r="E8339" s="107">
        <v>11</v>
      </c>
      <c r="F8339" s="81" t="s">
        <v>13674</v>
      </c>
      <c r="G8339" s="94" t="s">
        <v>8146</v>
      </c>
      <c r="H8339" s="32" t="s">
        <v>14865</v>
      </c>
    </row>
    <row r="8340" spans="1:8">
      <c r="A8340" s="68" t="s">
        <v>16876</v>
      </c>
      <c r="B8340" s="94" t="s">
        <v>24193</v>
      </c>
      <c r="C8340" s="94" t="s">
        <v>17153</v>
      </c>
      <c r="D8340" s="32" t="s">
        <v>20602</v>
      </c>
      <c r="E8340" s="107">
        <v>9</v>
      </c>
      <c r="F8340" s="81" t="s">
        <v>13674</v>
      </c>
      <c r="G8340" s="94" t="s">
        <v>8146</v>
      </c>
      <c r="H8340" s="32" t="s">
        <v>14866</v>
      </c>
    </row>
    <row r="8341" spans="1:8">
      <c r="A8341" s="68" t="s">
        <v>16876</v>
      </c>
      <c r="B8341" s="94" t="s">
        <v>24193</v>
      </c>
      <c r="C8341" s="94" t="s">
        <v>17153</v>
      </c>
      <c r="D8341" s="32" t="s">
        <v>20603</v>
      </c>
      <c r="E8341" s="107">
        <v>7</v>
      </c>
      <c r="F8341" s="81" t="s">
        <v>13674</v>
      </c>
      <c r="G8341" s="94" t="s">
        <v>8146</v>
      </c>
      <c r="H8341" s="32" t="s">
        <v>14867</v>
      </c>
    </row>
    <row r="8342" spans="1:8">
      <c r="A8342" s="68" t="s">
        <v>16876</v>
      </c>
      <c r="B8342" s="94" t="s">
        <v>24193</v>
      </c>
      <c r="C8342" s="94" t="s">
        <v>17153</v>
      </c>
      <c r="D8342" s="32" t="s">
        <v>10585</v>
      </c>
      <c r="E8342" s="107">
        <v>8</v>
      </c>
      <c r="F8342" s="81" t="s">
        <v>13674</v>
      </c>
      <c r="G8342" s="94" t="s">
        <v>8146</v>
      </c>
      <c r="H8342" s="32" t="s">
        <v>14868</v>
      </c>
    </row>
    <row r="8343" spans="1:8">
      <c r="A8343" s="68" t="s">
        <v>16876</v>
      </c>
      <c r="B8343" s="94" t="s">
        <v>24193</v>
      </c>
      <c r="C8343" s="94" t="s">
        <v>17153</v>
      </c>
      <c r="D8343" s="32" t="s">
        <v>10586</v>
      </c>
      <c r="E8343" s="107">
        <v>8</v>
      </c>
      <c r="F8343" s="81" t="s">
        <v>13674</v>
      </c>
      <c r="G8343" s="94" t="s">
        <v>8146</v>
      </c>
      <c r="H8343" s="32" t="s">
        <v>14869</v>
      </c>
    </row>
    <row r="8344" spans="1:8">
      <c r="A8344" s="68" t="s">
        <v>16876</v>
      </c>
      <c r="B8344" s="94" t="s">
        <v>24193</v>
      </c>
      <c r="C8344" s="94" t="s">
        <v>17153</v>
      </c>
      <c r="D8344" s="32" t="s">
        <v>10587</v>
      </c>
      <c r="E8344" s="107">
        <v>8</v>
      </c>
      <c r="F8344" s="81" t="s">
        <v>13674</v>
      </c>
      <c r="G8344" s="94" t="s">
        <v>8146</v>
      </c>
      <c r="H8344" s="32" t="s">
        <v>14870</v>
      </c>
    </row>
    <row r="8345" spans="1:8">
      <c r="A8345" s="68" t="s">
        <v>16876</v>
      </c>
      <c r="B8345" s="94" t="s">
        <v>24193</v>
      </c>
      <c r="C8345" s="94" t="s">
        <v>17153</v>
      </c>
      <c r="D8345" s="32" t="s">
        <v>20604</v>
      </c>
      <c r="E8345" s="107">
        <v>11</v>
      </c>
      <c r="F8345" s="81" t="s">
        <v>13674</v>
      </c>
      <c r="G8345" s="94" t="s">
        <v>8146</v>
      </c>
      <c r="H8345" s="32" t="s">
        <v>14871</v>
      </c>
    </row>
    <row r="8346" spans="1:8">
      <c r="A8346" s="68" t="s">
        <v>16876</v>
      </c>
      <c r="B8346" s="94" t="s">
        <v>24193</v>
      </c>
      <c r="C8346" s="94" t="s">
        <v>17153</v>
      </c>
      <c r="D8346" s="32" t="s">
        <v>10588</v>
      </c>
      <c r="E8346" s="107">
        <v>8</v>
      </c>
      <c r="F8346" s="81" t="s">
        <v>13674</v>
      </c>
      <c r="G8346" s="94" t="s">
        <v>8146</v>
      </c>
      <c r="H8346" s="32" t="s">
        <v>14872</v>
      </c>
    </row>
    <row r="8347" spans="1:8">
      <c r="A8347" s="68" t="s">
        <v>16876</v>
      </c>
      <c r="B8347" s="94" t="s">
        <v>24193</v>
      </c>
      <c r="C8347" s="94" t="s">
        <v>17153</v>
      </c>
      <c r="D8347" s="32" t="s">
        <v>10589</v>
      </c>
      <c r="E8347" s="107">
        <v>11</v>
      </c>
      <c r="F8347" s="81" t="s">
        <v>13674</v>
      </c>
      <c r="G8347" s="94" t="s">
        <v>8146</v>
      </c>
      <c r="H8347" s="32" t="s">
        <v>14873</v>
      </c>
    </row>
    <row r="8348" spans="1:8">
      <c r="A8348" s="68" t="s">
        <v>16876</v>
      </c>
      <c r="B8348" s="94" t="s">
        <v>24193</v>
      </c>
      <c r="C8348" s="94" t="s">
        <v>17153</v>
      </c>
      <c r="D8348" s="32" t="s">
        <v>20605</v>
      </c>
      <c r="E8348" s="107">
        <v>7</v>
      </c>
      <c r="F8348" s="81" t="s">
        <v>13674</v>
      </c>
      <c r="G8348" s="94" t="s">
        <v>8146</v>
      </c>
      <c r="H8348" s="32" t="s">
        <v>14874</v>
      </c>
    </row>
    <row r="8349" spans="1:8">
      <c r="A8349" s="68" t="s">
        <v>16876</v>
      </c>
      <c r="B8349" s="94" t="s">
        <v>24193</v>
      </c>
      <c r="C8349" s="94" t="s">
        <v>17153</v>
      </c>
      <c r="D8349" s="32" t="s">
        <v>10590</v>
      </c>
      <c r="E8349" s="107">
        <v>14</v>
      </c>
      <c r="F8349" s="81" t="s">
        <v>13674</v>
      </c>
      <c r="G8349" s="94" t="s">
        <v>8146</v>
      </c>
      <c r="H8349" s="32" t="s">
        <v>14875</v>
      </c>
    </row>
    <row r="8350" spans="1:8">
      <c r="A8350" s="68" t="s">
        <v>16876</v>
      </c>
      <c r="B8350" s="94" t="s">
        <v>24193</v>
      </c>
      <c r="C8350" s="94" t="s">
        <v>17153</v>
      </c>
      <c r="D8350" s="32" t="s">
        <v>10591</v>
      </c>
      <c r="E8350" s="107">
        <v>14</v>
      </c>
      <c r="F8350" s="81" t="s">
        <v>13674</v>
      </c>
      <c r="G8350" s="94" t="s">
        <v>8146</v>
      </c>
      <c r="H8350" s="32" t="s">
        <v>14876</v>
      </c>
    </row>
    <row r="8351" spans="1:8">
      <c r="A8351" s="68" t="s">
        <v>16876</v>
      </c>
      <c r="B8351" s="94" t="s">
        <v>24193</v>
      </c>
      <c r="C8351" s="94" t="s">
        <v>17153</v>
      </c>
      <c r="D8351" s="32" t="s">
        <v>10592</v>
      </c>
      <c r="E8351" s="107">
        <v>13</v>
      </c>
      <c r="F8351" s="81" t="s">
        <v>13674</v>
      </c>
      <c r="G8351" s="94" t="s">
        <v>8146</v>
      </c>
      <c r="H8351" s="32" t="s">
        <v>14877</v>
      </c>
    </row>
    <row r="8352" spans="1:8">
      <c r="A8352" s="68" t="s">
        <v>16876</v>
      </c>
      <c r="B8352" s="94" t="s">
        <v>24193</v>
      </c>
      <c r="C8352" s="94" t="s">
        <v>17153</v>
      </c>
      <c r="D8352" s="32" t="s">
        <v>10593</v>
      </c>
      <c r="E8352" s="107">
        <v>8</v>
      </c>
      <c r="F8352" s="81" t="s">
        <v>13674</v>
      </c>
      <c r="G8352" s="94" t="s">
        <v>8146</v>
      </c>
      <c r="H8352" s="32" t="s">
        <v>14878</v>
      </c>
    </row>
    <row r="8353" spans="1:8">
      <c r="A8353" s="68" t="s">
        <v>16876</v>
      </c>
      <c r="B8353" s="94" t="s">
        <v>24193</v>
      </c>
      <c r="C8353" s="94" t="s">
        <v>17153</v>
      </c>
      <c r="D8353" s="32" t="s">
        <v>10594</v>
      </c>
      <c r="E8353" s="107">
        <v>9</v>
      </c>
      <c r="F8353" s="81" t="s">
        <v>13674</v>
      </c>
      <c r="G8353" s="94" t="s">
        <v>8146</v>
      </c>
      <c r="H8353" s="32" t="s">
        <v>14879</v>
      </c>
    </row>
    <row r="8354" spans="1:8">
      <c r="A8354" s="68" t="s">
        <v>16881</v>
      </c>
      <c r="B8354" s="94" t="s">
        <v>24198</v>
      </c>
      <c r="C8354" s="94" t="s">
        <v>17388</v>
      </c>
      <c r="D8354" s="32" t="s">
        <v>10595</v>
      </c>
      <c r="E8354" s="107">
        <v>10</v>
      </c>
      <c r="F8354" s="81" t="s">
        <v>13674</v>
      </c>
      <c r="G8354" s="94" t="s">
        <v>8146</v>
      </c>
      <c r="H8354" s="32" t="s">
        <v>14880</v>
      </c>
    </row>
    <row r="8355" spans="1:8">
      <c r="A8355" s="68" t="s">
        <v>16881</v>
      </c>
      <c r="B8355" s="94" t="s">
        <v>24198</v>
      </c>
      <c r="C8355" s="94" t="s">
        <v>17388</v>
      </c>
      <c r="D8355" s="32" t="s">
        <v>10596</v>
      </c>
      <c r="E8355" s="107">
        <v>15</v>
      </c>
      <c r="F8355" s="81" t="s">
        <v>13674</v>
      </c>
      <c r="G8355" s="94" t="s">
        <v>8146</v>
      </c>
      <c r="H8355" s="32" t="s">
        <v>14881</v>
      </c>
    </row>
    <row r="8356" spans="1:8">
      <c r="A8356" s="68" t="s">
        <v>16881</v>
      </c>
      <c r="B8356" s="94" t="s">
        <v>24198</v>
      </c>
      <c r="C8356" s="94" t="s">
        <v>17388</v>
      </c>
      <c r="D8356" s="32" t="s">
        <v>20606</v>
      </c>
      <c r="E8356" s="107">
        <v>6</v>
      </c>
      <c r="F8356" s="81" t="s">
        <v>13674</v>
      </c>
      <c r="G8356" s="94" t="s">
        <v>8146</v>
      </c>
      <c r="H8356" s="32" t="s">
        <v>14882</v>
      </c>
    </row>
    <row r="8357" spans="1:8">
      <c r="A8357" s="68" t="s">
        <v>16881</v>
      </c>
      <c r="B8357" s="94" t="s">
        <v>24198</v>
      </c>
      <c r="C8357" s="94" t="s">
        <v>17388</v>
      </c>
      <c r="D8357" s="32" t="s">
        <v>10597</v>
      </c>
      <c r="E8357" s="107">
        <v>8</v>
      </c>
      <c r="F8357" s="81" t="s">
        <v>13674</v>
      </c>
      <c r="G8357" s="94" t="s">
        <v>8146</v>
      </c>
      <c r="H8357" s="32" t="s">
        <v>14883</v>
      </c>
    </row>
    <row r="8358" spans="1:8">
      <c r="A8358" s="68" t="s">
        <v>16881</v>
      </c>
      <c r="B8358" s="94" t="s">
        <v>24198</v>
      </c>
      <c r="C8358" s="94" t="s">
        <v>17388</v>
      </c>
      <c r="D8358" s="32" t="s">
        <v>10598</v>
      </c>
      <c r="E8358" s="107">
        <v>9</v>
      </c>
      <c r="F8358" s="81" t="s">
        <v>13674</v>
      </c>
      <c r="G8358" s="94" t="s">
        <v>8146</v>
      </c>
      <c r="H8358" s="32" t="s">
        <v>14884</v>
      </c>
    </row>
    <row r="8359" spans="1:8">
      <c r="A8359" s="68" t="s">
        <v>16881</v>
      </c>
      <c r="B8359" s="94" t="s">
        <v>24198</v>
      </c>
      <c r="C8359" s="94" t="s">
        <v>17388</v>
      </c>
      <c r="D8359" s="32" t="s">
        <v>10599</v>
      </c>
      <c r="E8359" s="107">
        <v>8</v>
      </c>
      <c r="F8359" s="81" t="s">
        <v>13674</v>
      </c>
      <c r="G8359" s="94" t="s">
        <v>8146</v>
      </c>
      <c r="H8359" s="32" t="s">
        <v>14885</v>
      </c>
    </row>
    <row r="8360" spans="1:8">
      <c r="A8360" s="68" t="s">
        <v>16881</v>
      </c>
      <c r="B8360" s="94" t="s">
        <v>24198</v>
      </c>
      <c r="C8360" s="94" t="s">
        <v>17388</v>
      </c>
      <c r="D8360" s="32" t="s">
        <v>10600</v>
      </c>
      <c r="E8360" s="107">
        <v>9</v>
      </c>
      <c r="F8360" s="81" t="s">
        <v>13674</v>
      </c>
      <c r="G8360" s="94" t="s">
        <v>8146</v>
      </c>
      <c r="H8360" s="32" t="s">
        <v>14886</v>
      </c>
    </row>
    <row r="8361" spans="1:8">
      <c r="A8361" s="68" t="s">
        <v>16881</v>
      </c>
      <c r="B8361" s="94" t="s">
        <v>24198</v>
      </c>
      <c r="C8361" s="94" t="s">
        <v>17388</v>
      </c>
      <c r="D8361" s="32" t="s">
        <v>10601</v>
      </c>
      <c r="E8361" s="107">
        <v>6</v>
      </c>
      <c r="F8361" s="81" t="s">
        <v>13674</v>
      </c>
      <c r="G8361" s="94" t="s">
        <v>8146</v>
      </c>
      <c r="H8361" s="32" t="s">
        <v>14887</v>
      </c>
    </row>
    <row r="8362" spans="1:8">
      <c r="A8362" s="68" t="s">
        <v>16881</v>
      </c>
      <c r="B8362" s="94" t="s">
        <v>24198</v>
      </c>
      <c r="C8362" s="94" t="s">
        <v>17388</v>
      </c>
      <c r="D8362" s="32" t="s">
        <v>20607</v>
      </c>
      <c r="E8362" s="107">
        <v>8</v>
      </c>
      <c r="F8362" s="81" t="s">
        <v>13674</v>
      </c>
      <c r="G8362" s="94" t="s">
        <v>8146</v>
      </c>
      <c r="H8362" s="32" t="s">
        <v>14888</v>
      </c>
    </row>
    <row r="8363" spans="1:8">
      <c r="A8363" s="68" t="s">
        <v>16881</v>
      </c>
      <c r="B8363" s="94" t="s">
        <v>24198</v>
      </c>
      <c r="C8363" s="94" t="s">
        <v>17388</v>
      </c>
      <c r="D8363" s="32" t="s">
        <v>10602</v>
      </c>
      <c r="E8363" s="107">
        <v>10</v>
      </c>
      <c r="F8363" s="81" t="s">
        <v>13674</v>
      </c>
      <c r="G8363" s="94" t="s">
        <v>8146</v>
      </c>
      <c r="H8363" s="32" t="s">
        <v>14889</v>
      </c>
    </row>
    <row r="8364" spans="1:8">
      <c r="A8364" s="68" t="s">
        <v>16881</v>
      </c>
      <c r="B8364" s="94" t="s">
        <v>24198</v>
      </c>
      <c r="C8364" s="94" t="s">
        <v>17388</v>
      </c>
      <c r="D8364" s="32" t="s">
        <v>10603</v>
      </c>
      <c r="E8364" s="107">
        <v>4</v>
      </c>
      <c r="F8364" s="81" t="s">
        <v>13674</v>
      </c>
      <c r="G8364" s="94" t="s">
        <v>8146</v>
      </c>
      <c r="H8364" s="32" t="s">
        <v>14890</v>
      </c>
    </row>
    <row r="8365" spans="1:8">
      <c r="A8365" s="68" t="s">
        <v>16881</v>
      </c>
      <c r="B8365" s="94" t="s">
        <v>24198</v>
      </c>
      <c r="C8365" s="94" t="s">
        <v>17388</v>
      </c>
      <c r="D8365" s="32" t="s">
        <v>20608</v>
      </c>
      <c r="E8365" s="107">
        <v>6</v>
      </c>
      <c r="F8365" s="81" t="s">
        <v>13674</v>
      </c>
      <c r="G8365" s="94" t="s">
        <v>8146</v>
      </c>
      <c r="H8365" s="32" t="s">
        <v>14891</v>
      </c>
    </row>
    <row r="8366" spans="1:8">
      <c r="A8366" s="68" t="s">
        <v>16881</v>
      </c>
      <c r="B8366" s="94" t="s">
        <v>24198</v>
      </c>
      <c r="C8366" s="94" t="s">
        <v>17388</v>
      </c>
      <c r="D8366" s="32" t="s">
        <v>10604</v>
      </c>
      <c r="E8366" s="107">
        <v>7</v>
      </c>
      <c r="F8366" s="81" t="s">
        <v>13674</v>
      </c>
      <c r="G8366" s="94" t="s">
        <v>8146</v>
      </c>
      <c r="H8366" s="32" t="s">
        <v>25957</v>
      </c>
    </row>
    <row r="8367" spans="1:8">
      <c r="A8367" s="68" t="s">
        <v>16881</v>
      </c>
      <c r="B8367" s="94" t="s">
        <v>24198</v>
      </c>
      <c r="C8367" s="94" t="s">
        <v>17388</v>
      </c>
      <c r="D8367" s="32" t="s">
        <v>10605</v>
      </c>
      <c r="E8367" s="107">
        <v>8</v>
      </c>
      <c r="F8367" s="81" t="s">
        <v>13674</v>
      </c>
      <c r="G8367" s="94" t="s">
        <v>8146</v>
      </c>
      <c r="H8367" s="32" t="s">
        <v>25958</v>
      </c>
    </row>
    <row r="8368" spans="1:8">
      <c r="A8368" s="68" t="s">
        <v>16881</v>
      </c>
      <c r="B8368" s="94" t="s">
        <v>24198</v>
      </c>
      <c r="C8368" s="94" t="s">
        <v>17388</v>
      </c>
      <c r="D8368" s="32" t="s">
        <v>10606</v>
      </c>
      <c r="E8368" s="107">
        <v>10</v>
      </c>
      <c r="F8368" s="81" t="s">
        <v>13674</v>
      </c>
      <c r="G8368" s="94" t="s">
        <v>8146</v>
      </c>
      <c r="H8368" s="32" t="s">
        <v>14892</v>
      </c>
    </row>
    <row r="8369" spans="1:8">
      <c r="A8369" s="68" t="s">
        <v>16881</v>
      </c>
      <c r="B8369" s="94" t="s">
        <v>24198</v>
      </c>
      <c r="C8369" s="94" t="s">
        <v>17388</v>
      </c>
      <c r="D8369" s="32" t="s">
        <v>10607</v>
      </c>
      <c r="E8369" s="107">
        <v>8</v>
      </c>
      <c r="F8369" s="81" t="s">
        <v>13674</v>
      </c>
      <c r="G8369" s="94" t="s">
        <v>8146</v>
      </c>
      <c r="H8369" s="32" t="s">
        <v>14893</v>
      </c>
    </row>
    <row r="8370" spans="1:8">
      <c r="A8370" s="68" t="s">
        <v>16881</v>
      </c>
      <c r="B8370" s="94" t="s">
        <v>24198</v>
      </c>
      <c r="C8370" s="94" t="s">
        <v>17388</v>
      </c>
      <c r="D8370" s="32" t="s">
        <v>10608</v>
      </c>
      <c r="E8370" s="107">
        <v>8</v>
      </c>
      <c r="F8370" s="81" t="s">
        <v>13674</v>
      </c>
      <c r="G8370" s="94" t="s">
        <v>8146</v>
      </c>
      <c r="H8370" s="32" t="s">
        <v>14894</v>
      </c>
    </row>
    <row r="8371" spans="1:8">
      <c r="A8371" s="68" t="s">
        <v>16881</v>
      </c>
      <c r="B8371" s="94" t="s">
        <v>24198</v>
      </c>
      <c r="C8371" s="94" t="s">
        <v>17388</v>
      </c>
      <c r="D8371" s="32" t="s">
        <v>10609</v>
      </c>
      <c r="E8371" s="107">
        <v>13</v>
      </c>
      <c r="F8371" s="81" t="s">
        <v>13674</v>
      </c>
      <c r="G8371" s="94" t="s">
        <v>8146</v>
      </c>
      <c r="H8371" s="32" t="s">
        <v>14895</v>
      </c>
    </row>
    <row r="8372" spans="1:8">
      <c r="A8372" s="68" t="s">
        <v>16881</v>
      </c>
      <c r="B8372" s="94" t="s">
        <v>24198</v>
      </c>
      <c r="C8372" s="94" t="s">
        <v>17388</v>
      </c>
      <c r="D8372" s="32" t="s">
        <v>20609</v>
      </c>
      <c r="E8372" s="107">
        <v>12</v>
      </c>
      <c r="F8372" s="81" t="s">
        <v>13674</v>
      </c>
      <c r="G8372" s="94" t="s">
        <v>8146</v>
      </c>
      <c r="H8372" s="32" t="s">
        <v>14896</v>
      </c>
    </row>
    <row r="8373" spans="1:8">
      <c r="A8373" s="68" t="s">
        <v>16881</v>
      </c>
      <c r="B8373" s="94" t="s">
        <v>24198</v>
      </c>
      <c r="C8373" s="94" t="s">
        <v>17388</v>
      </c>
      <c r="D8373" s="32" t="s">
        <v>10610</v>
      </c>
      <c r="E8373" s="107">
        <v>5</v>
      </c>
      <c r="F8373" s="81" t="s">
        <v>13674</v>
      </c>
      <c r="G8373" s="94" t="s">
        <v>8146</v>
      </c>
      <c r="H8373" s="32" t="s">
        <v>14897</v>
      </c>
    </row>
    <row r="8374" spans="1:8">
      <c r="A8374" s="68" t="s">
        <v>16881</v>
      </c>
      <c r="B8374" s="94" t="s">
        <v>24198</v>
      </c>
      <c r="C8374" s="94" t="s">
        <v>17388</v>
      </c>
      <c r="D8374" s="32" t="s">
        <v>10611</v>
      </c>
      <c r="E8374" s="107">
        <v>8</v>
      </c>
      <c r="F8374" s="81" t="s">
        <v>13674</v>
      </c>
      <c r="G8374" s="94" t="s">
        <v>8146</v>
      </c>
      <c r="H8374" s="32" t="s">
        <v>14898</v>
      </c>
    </row>
    <row r="8375" spans="1:8">
      <c r="A8375" s="68" t="s">
        <v>16881</v>
      </c>
      <c r="B8375" s="94" t="s">
        <v>24198</v>
      </c>
      <c r="C8375" s="94" t="s">
        <v>17388</v>
      </c>
      <c r="D8375" s="32" t="s">
        <v>10612</v>
      </c>
      <c r="E8375" s="107">
        <v>6</v>
      </c>
      <c r="F8375" s="81" t="s">
        <v>13674</v>
      </c>
      <c r="G8375" s="94" t="s">
        <v>8146</v>
      </c>
      <c r="H8375" s="32" t="s">
        <v>14899</v>
      </c>
    </row>
    <row r="8376" spans="1:8">
      <c r="A8376" s="68" t="s">
        <v>16881</v>
      </c>
      <c r="B8376" s="94" t="s">
        <v>24198</v>
      </c>
      <c r="C8376" s="94" t="s">
        <v>17388</v>
      </c>
      <c r="D8376" s="32" t="s">
        <v>10613</v>
      </c>
      <c r="E8376" s="107">
        <v>7</v>
      </c>
      <c r="F8376" s="81" t="s">
        <v>13674</v>
      </c>
      <c r="G8376" s="94" t="s">
        <v>8146</v>
      </c>
      <c r="H8376" s="32" t="s">
        <v>14900</v>
      </c>
    </row>
    <row r="8377" spans="1:8">
      <c r="A8377" s="68" t="s">
        <v>16881</v>
      </c>
      <c r="B8377" s="94" t="s">
        <v>24198</v>
      </c>
      <c r="C8377" s="94" t="s">
        <v>17388</v>
      </c>
      <c r="D8377" s="32" t="s">
        <v>10614</v>
      </c>
      <c r="E8377" s="107">
        <v>7</v>
      </c>
      <c r="F8377" s="81" t="s">
        <v>13674</v>
      </c>
      <c r="G8377" s="94" t="s">
        <v>8146</v>
      </c>
      <c r="H8377" s="32" t="s">
        <v>14901</v>
      </c>
    </row>
    <row r="8378" spans="1:8">
      <c r="A8378" s="68" t="s">
        <v>16876</v>
      </c>
      <c r="B8378" s="94" t="s">
        <v>24187</v>
      </c>
      <c r="C8378" s="94" t="s">
        <v>17389</v>
      </c>
      <c r="D8378" s="32" t="s">
        <v>20610</v>
      </c>
      <c r="E8378" s="107">
        <v>10</v>
      </c>
      <c r="F8378" s="81" t="s">
        <v>13674</v>
      </c>
      <c r="G8378" s="94" t="s">
        <v>8146</v>
      </c>
      <c r="H8378" s="32" t="s">
        <v>14902</v>
      </c>
    </row>
    <row r="8379" spans="1:8">
      <c r="A8379" s="68" t="s">
        <v>16876</v>
      </c>
      <c r="B8379" s="94" t="s">
        <v>24187</v>
      </c>
      <c r="C8379" s="94" t="s">
        <v>17389</v>
      </c>
      <c r="D8379" s="32" t="s">
        <v>20611</v>
      </c>
      <c r="E8379" s="107">
        <v>7</v>
      </c>
      <c r="F8379" s="81" t="s">
        <v>13674</v>
      </c>
      <c r="G8379" s="94" t="s">
        <v>8146</v>
      </c>
      <c r="H8379" s="32" t="s">
        <v>14903</v>
      </c>
    </row>
    <row r="8380" spans="1:8">
      <c r="A8380" s="68" t="s">
        <v>16876</v>
      </c>
      <c r="B8380" s="94" t="s">
        <v>24187</v>
      </c>
      <c r="C8380" s="94" t="s">
        <v>17389</v>
      </c>
      <c r="D8380" s="32" t="s">
        <v>10615</v>
      </c>
      <c r="E8380" s="107">
        <v>8</v>
      </c>
      <c r="F8380" s="81" t="s">
        <v>13674</v>
      </c>
      <c r="G8380" s="94" t="s">
        <v>8146</v>
      </c>
      <c r="H8380" s="32" t="s">
        <v>14904</v>
      </c>
    </row>
    <row r="8381" spans="1:8">
      <c r="A8381" s="68" t="s">
        <v>16876</v>
      </c>
      <c r="B8381" s="94" t="s">
        <v>24187</v>
      </c>
      <c r="C8381" s="94" t="s">
        <v>17389</v>
      </c>
      <c r="D8381" s="32" t="s">
        <v>10616</v>
      </c>
      <c r="E8381" s="107">
        <v>7</v>
      </c>
      <c r="F8381" s="81" t="s">
        <v>13674</v>
      </c>
      <c r="G8381" s="94" t="s">
        <v>8146</v>
      </c>
      <c r="H8381" s="32" t="s">
        <v>14905</v>
      </c>
    </row>
    <row r="8382" spans="1:8">
      <c r="A8382" s="68" t="s">
        <v>16876</v>
      </c>
      <c r="B8382" s="94" t="s">
        <v>24187</v>
      </c>
      <c r="C8382" s="94" t="s">
        <v>17389</v>
      </c>
      <c r="D8382" s="32" t="s">
        <v>10617</v>
      </c>
      <c r="E8382" s="107">
        <v>6</v>
      </c>
      <c r="F8382" s="81" t="s">
        <v>13674</v>
      </c>
      <c r="G8382" s="94" t="s">
        <v>8146</v>
      </c>
      <c r="H8382" s="32" t="s">
        <v>14906</v>
      </c>
    </row>
    <row r="8383" spans="1:8">
      <c r="A8383" s="68" t="s">
        <v>16876</v>
      </c>
      <c r="B8383" s="94" t="s">
        <v>24187</v>
      </c>
      <c r="C8383" s="94" t="s">
        <v>17389</v>
      </c>
      <c r="D8383" s="32" t="s">
        <v>10618</v>
      </c>
      <c r="E8383" s="107">
        <v>4</v>
      </c>
      <c r="F8383" s="81" t="s">
        <v>13674</v>
      </c>
      <c r="G8383" s="94" t="s">
        <v>8146</v>
      </c>
      <c r="H8383" s="32" t="s">
        <v>14907</v>
      </c>
    </row>
    <row r="8384" spans="1:8">
      <c r="A8384" s="68" t="s">
        <v>16876</v>
      </c>
      <c r="B8384" s="94" t="s">
        <v>24187</v>
      </c>
      <c r="C8384" s="94" t="s">
        <v>17389</v>
      </c>
      <c r="D8384" s="32" t="s">
        <v>10619</v>
      </c>
      <c r="E8384" s="107">
        <v>9</v>
      </c>
      <c r="F8384" s="81" t="s">
        <v>13674</v>
      </c>
      <c r="G8384" s="94" t="s">
        <v>8146</v>
      </c>
      <c r="H8384" s="32" t="s">
        <v>14908</v>
      </c>
    </row>
    <row r="8385" spans="1:8">
      <c r="A8385" s="68" t="s">
        <v>16876</v>
      </c>
      <c r="B8385" s="94" t="s">
        <v>24187</v>
      </c>
      <c r="C8385" s="94" t="s">
        <v>17389</v>
      </c>
      <c r="D8385" s="32" t="s">
        <v>10620</v>
      </c>
      <c r="E8385" s="107">
        <v>8</v>
      </c>
      <c r="F8385" s="81" t="s">
        <v>13674</v>
      </c>
      <c r="G8385" s="94" t="s">
        <v>8146</v>
      </c>
      <c r="H8385" s="32" t="s">
        <v>14909</v>
      </c>
    </row>
    <row r="8386" spans="1:8">
      <c r="A8386" s="68" t="s">
        <v>16876</v>
      </c>
      <c r="B8386" s="94" t="s">
        <v>24187</v>
      </c>
      <c r="C8386" s="94" t="s">
        <v>17389</v>
      </c>
      <c r="D8386" s="32" t="s">
        <v>10621</v>
      </c>
      <c r="E8386" s="107">
        <v>6</v>
      </c>
      <c r="F8386" s="81" t="s">
        <v>13674</v>
      </c>
      <c r="G8386" s="94" t="s">
        <v>8146</v>
      </c>
      <c r="H8386" s="32" t="s">
        <v>14910</v>
      </c>
    </row>
    <row r="8387" spans="1:8">
      <c r="A8387" s="68" t="s">
        <v>16876</v>
      </c>
      <c r="B8387" s="94" t="s">
        <v>24187</v>
      </c>
      <c r="C8387" s="94" t="s">
        <v>17389</v>
      </c>
      <c r="D8387" s="32" t="s">
        <v>20612</v>
      </c>
      <c r="E8387" s="107">
        <v>10</v>
      </c>
      <c r="F8387" s="81" t="s">
        <v>13674</v>
      </c>
      <c r="G8387" s="94" t="s">
        <v>8146</v>
      </c>
      <c r="H8387" s="32" t="s">
        <v>14911</v>
      </c>
    </row>
    <row r="8388" spans="1:8">
      <c r="A8388" s="68" t="s">
        <v>16876</v>
      </c>
      <c r="B8388" s="94" t="s">
        <v>24187</v>
      </c>
      <c r="C8388" s="94" t="s">
        <v>17389</v>
      </c>
      <c r="D8388" s="32" t="s">
        <v>20613</v>
      </c>
      <c r="E8388" s="107">
        <v>11</v>
      </c>
      <c r="F8388" s="81" t="s">
        <v>13674</v>
      </c>
      <c r="G8388" s="94" t="s">
        <v>8146</v>
      </c>
      <c r="H8388" s="32" t="s">
        <v>14912</v>
      </c>
    </row>
    <row r="8389" spans="1:8">
      <c r="A8389" s="68" t="s">
        <v>16876</v>
      </c>
      <c r="B8389" s="94" t="s">
        <v>24187</v>
      </c>
      <c r="C8389" s="94" t="s">
        <v>17389</v>
      </c>
      <c r="D8389" s="32" t="s">
        <v>20614</v>
      </c>
      <c r="E8389" s="107">
        <v>7</v>
      </c>
      <c r="F8389" s="81" t="s">
        <v>13674</v>
      </c>
      <c r="G8389" s="94" t="s">
        <v>8146</v>
      </c>
      <c r="H8389" s="32" t="s">
        <v>14913</v>
      </c>
    </row>
    <row r="8390" spans="1:8">
      <c r="A8390" s="68" t="s">
        <v>16876</v>
      </c>
      <c r="B8390" s="94" t="s">
        <v>24187</v>
      </c>
      <c r="C8390" s="94" t="s">
        <v>17389</v>
      </c>
      <c r="D8390" s="32" t="s">
        <v>10622</v>
      </c>
      <c r="E8390" s="107">
        <v>5</v>
      </c>
      <c r="F8390" s="81" t="s">
        <v>13674</v>
      </c>
      <c r="G8390" s="94" t="s">
        <v>8146</v>
      </c>
      <c r="H8390" s="32" t="s">
        <v>14914</v>
      </c>
    </row>
    <row r="8391" spans="1:8">
      <c r="A8391" s="68" t="s">
        <v>16876</v>
      </c>
      <c r="B8391" s="94" t="s">
        <v>24187</v>
      </c>
      <c r="C8391" s="94" t="s">
        <v>17389</v>
      </c>
      <c r="D8391" s="32" t="s">
        <v>10623</v>
      </c>
      <c r="E8391" s="107">
        <v>9</v>
      </c>
      <c r="F8391" s="81" t="s">
        <v>13674</v>
      </c>
      <c r="G8391" s="94" t="s">
        <v>8146</v>
      </c>
      <c r="H8391" s="32" t="s">
        <v>14915</v>
      </c>
    </row>
    <row r="8392" spans="1:8">
      <c r="A8392" s="68" t="s">
        <v>16876</v>
      </c>
      <c r="B8392" s="94" t="s">
        <v>24187</v>
      </c>
      <c r="C8392" s="94" t="s">
        <v>17389</v>
      </c>
      <c r="D8392" s="32" t="s">
        <v>10624</v>
      </c>
      <c r="E8392" s="107">
        <v>6</v>
      </c>
      <c r="F8392" s="81" t="s">
        <v>13674</v>
      </c>
      <c r="G8392" s="94" t="s">
        <v>8146</v>
      </c>
      <c r="H8392" s="32" t="s">
        <v>14916</v>
      </c>
    </row>
    <row r="8393" spans="1:8">
      <c r="A8393" s="68" t="s">
        <v>16876</v>
      </c>
      <c r="B8393" s="94" t="s">
        <v>24187</v>
      </c>
      <c r="C8393" s="94" t="s">
        <v>17389</v>
      </c>
      <c r="D8393" s="32" t="s">
        <v>10625</v>
      </c>
      <c r="E8393" s="107">
        <v>7</v>
      </c>
      <c r="F8393" s="81" t="s">
        <v>13674</v>
      </c>
      <c r="G8393" s="94" t="s">
        <v>8146</v>
      </c>
      <c r="H8393" s="32" t="s">
        <v>14917</v>
      </c>
    </row>
    <row r="8394" spans="1:8">
      <c r="A8394" s="68" t="s">
        <v>16876</v>
      </c>
      <c r="B8394" s="94" t="s">
        <v>24187</v>
      </c>
      <c r="C8394" s="94" t="s">
        <v>17389</v>
      </c>
      <c r="D8394" s="32" t="s">
        <v>10626</v>
      </c>
      <c r="E8394" s="107">
        <v>7</v>
      </c>
      <c r="F8394" s="81" t="s">
        <v>13674</v>
      </c>
      <c r="G8394" s="94" t="s">
        <v>8146</v>
      </c>
      <c r="H8394" s="32" t="s">
        <v>14918</v>
      </c>
    </row>
    <row r="8395" spans="1:8">
      <c r="A8395" s="68" t="s">
        <v>16876</v>
      </c>
      <c r="B8395" s="94" t="s">
        <v>24187</v>
      </c>
      <c r="C8395" s="94" t="s">
        <v>17389</v>
      </c>
      <c r="D8395" s="32" t="s">
        <v>10627</v>
      </c>
      <c r="E8395" s="107">
        <v>4</v>
      </c>
      <c r="F8395" s="81" t="s">
        <v>13674</v>
      </c>
      <c r="G8395" s="94" t="s">
        <v>8146</v>
      </c>
      <c r="H8395" s="32" t="s">
        <v>14919</v>
      </c>
    </row>
    <row r="8396" spans="1:8">
      <c r="A8396" s="68" t="s">
        <v>16876</v>
      </c>
      <c r="B8396" s="94" t="s">
        <v>24187</v>
      </c>
      <c r="C8396" s="94" t="s">
        <v>17389</v>
      </c>
      <c r="D8396" s="32" t="s">
        <v>10628</v>
      </c>
      <c r="E8396" s="107">
        <v>11</v>
      </c>
      <c r="F8396" s="81" t="s">
        <v>13674</v>
      </c>
      <c r="G8396" s="94" t="s">
        <v>8146</v>
      </c>
      <c r="H8396" s="32" t="s">
        <v>14920</v>
      </c>
    </row>
    <row r="8397" spans="1:8">
      <c r="A8397" s="68" t="s">
        <v>16876</v>
      </c>
      <c r="B8397" s="94" t="s">
        <v>24187</v>
      </c>
      <c r="C8397" s="94" t="s">
        <v>17389</v>
      </c>
      <c r="D8397" s="32" t="s">
        <v>20615</v>
      </c>
      <c r="E8397" s="107">
        <v>10</v>
      </c>
      <c r="F8397" s="81" t="s">
        <v>13674</v>
      </c>
      <c r="G8397" s="94" t="s">
        <v>8146</v>
      </c>
      <c r="H8397" s="32" t="s">
        <v>14921</v>
      </c>
    </row>
    <row r="8398" spans="1:8">
      <c r="A8398" s="68" t="s">
        <v>16876</v>
      </c>
      <c r="B8398" s="94" t="s">
        <v>24187</v>
      </c>
      <c r="C8398" s="94" t="s">
        <v>17389</v>
      </c>
      <c r="D8398" s="32" t="s">
        <v>20616</v>
      </c>
      <c r="E8398" s="107">
        <v>20</v>
      </c>
      <c r="F8398" s="81" t="s">
        <v>13674</v>
      </c>
      <c r="G8398" s="94" t="s">
        <v>8146</v>
      </c>
      <c r="H8398" s="32" t="s">
        <v>14922</v>
      </c>
    </row>
    <row r="8399" spans="1:8">
      <c r="A8399" s="68" t="s">
        <v>16876</v>
      </c>
      <c r="B8399" s="94" t="s">
        <v>24187</v>
      </c>
      <c r="C8399" s="94" t="s">
        <v>17389</v>
      </c>
      <c r="D8399" s="32" t="s">
        <v>10629</v>
      </c>
      <c r="E8399" s="107">
        <v>6</v>
      </c>
      <c r="F8399" s="81" t="s">
        <v>13674</v>
      </c>
      <c r="G8399" s="94" t="s">
        <v>8146</v>
      </c>
      <c r="H8399" s="32" t="s">
        <v>14923</v>
      </c>
    </row>
    <row r="8400" spans="1:8">
      <c r="A8400" s="68" t="s">
        <v>16877</v>
      </c>
      <c r="B8400" s="94" t="s">
        <v>24192</v>
      </c>
      <c r="C8400" s="94" t="s">
        <v>17390</v>
      </c>
      <c r="D8400" s="32" t="s">
        <v>10630</v>
      </c>
      <c r="E8400" s="107">
        <v>11</v>
      </c>
      <c r="F8400" s="81" t="s">
        <v>13674</v>
      </c>
      <c r="G8400" s="94" t="s">
        <v>8146</v>
      </c>
      <c r="H8400" s="32" t="s">
        <v>14924</v>
      </c>
    </row>
    <row r="8401" spans="1:8">
      <c r="A8401" s="68" t="s">
        <v>16877</v>
      </c>
      <c r="B8401" s="94" t="s">
        <v>24192</v>
      </c>
      <c r="C8401" s="94" t="s">
        <v>17390</v>
      </c>
      <c r="D8401" s="32" t="s">
        <v>10631</v>
      </c>
      <c r="E8401" s="107">
        <v>6</v>
      </c>
      <c r="F8401" s="81" t="s">
        <v>13674</v>
      </c>
      <c r="G8401" s="94" t="s">
        <v>8146</v>
      </c>
      <c r="H8401" s="32" t="s">
        <v>14925</v>
      </c>
    </row>
    <row r="8402" spans="1:8">
      <c r="A8402" s="68" t="s">
        <v>16877</v>
      </c>
      <c r="B8402" s="94" t="s">
        <v>24192</v>
      </c>
      <c r="C8402" s="94" t="s">
        <v>17390</v>
      </c>
      <c r="D8402" s="32" t="s">
        <v>10632</v>
      </c>
      <c r="E8402" s="107">
        <v>6</v>
      </c>
      <c r="F8402" s="81" t="s">
        <v>13674</v>
      </c>
      <c r="G8402" s="94" t="s">
        <v>8146</v>
      </c>
      <c r="H8402" s="32" t="s">
        <v>14926</v>
      </c>
    </row>
    <row r="8403" spans="1:8">
      <c r="A8403" s="68" t="s">
        <v>16877</v>
      </c>
      <c r="B8403" s="94" t="s">
        <v>24192</v>
      </c>
      <c r="C8403" s="94" t="s">
        <v>17390</v>
      </c>
      <c r="D8403" s="32" t="s">
        <v>10633</v>
      </c>
      <c r="E8403" s="107">
        <v>11</v>
      </c>
      <c r="F8403" s="81" t="s">
        <v>13674</v>
      </c>
      <c r="G8403" s="94" t="s">
        <v>8146</v>
      </c>
      <c r="H8403" s="32" t="s">
        <v>14927</v>
      </c>
    </row>
    <row r="8404" spans="1:8">
      <c r="A8404" s="68" t="s">
        <v>16877</v>
      </c>
      <c r="B8404" s="94" t="s">
        <v>24192</v>
      </c>
      <c r="C8404" s="94" t="s">
        <v>17390</v>
      </c>
      <c r="D8404" s="32" t="s">
        <v>20617</v>
      </c>
      <c r="E8404" s="107">
        <v>7</v>
      </c>
      <c r="F8404" s="81" t="s">
        <v>13674</v>
      </c>
      <c r="G8404" s="94" t="s">
        <v>8146</v>
      </c>
      <c r="H8404" s="32" t="s">
        <v>14928</v>
      </c>
    </row>
    <row r="8405" spans="1:8">
      <c r="A8405" s="68" t="s">
        <v>16877</v>
      </c>
      <c r="B8405" s="94" t="s">
        <v>24192</v>
      </c>
      <c r="C8405" s="94" t="s">
        <v>17390</v>
      </c>
      <c r="D8405" s="32" t="s">
        <v>20618</v>
      </c>
      <c r="E8405" s="107">
        <v>6</v>
      </c>
      <c r="F8405" s="81" t="s">
        <v>13674</v>
      </c>
      <c r="G8405" s="94" t="s">
        <v>8146</v>
      </c>
      <c r="H8405" s="32" t="s">
        <v>14929</v>
      </c>
    </row>
    <row r="8406" spans="1:8">
      <c r="A8406" s="68" t="s">
        <v>16877</v>
      </c>
      <c r="B8406" s="94" t="s">
        <v>24192</v>
      </c>
      <c r="C8406" s="94" t="s">
        <v>17390</v>
      </c>
      <c r="D8406" s="32" t="s">
        <v>10634</v>
      </c>
      <c r="E8406" s="107">
        <v>7</v>
      </c>
      <c r="F8406" s="81" t="s">
        <v>13674</v>
      </c>
      <c r="G8406" s="94" t="s">
        <v>8146</v>
      </c>
      <c r="H8406" s="32" t="s">
        <v>14930</v>
      </c>
    </row>
    <row r="8407" spans="1:8">
      <c r="A8407" s="68" t="s">
        <v>16877</v>
      </c>
      <c r="B8407" s="94" t="s">
        <v>24192</v>
      </c>
      <c r="C8407" s="94" t="s">
        <v>17390</v>
      </c>
      <c r="D8407" s="32" t="s">
        <v>10635</v>
      </c>
      <c r="E8407" s="107">
        <v>6</v>
      </c>
      <c r="F8407" s="81" t="s">
        <v>13674</v>
      </c>
      <c r="G8407" s="94" t="s">
        <v>8146</v>
      </c>
      <c r="H8407" s="32" t="s">
        <v>14931</v>
      </c>
    </row>
    <row r="8408" spans="1:8">
      <c r="A8408" s="68" t="s">
        <v>16877</v>
      </c>
      <c r="B8408" s="94" t="s">
        <v>24192</v>
      </c>
      <c r="C8408" s="94" t="s">
        <v>17390</v>
      </c>
      <c r="D8408" s="32" t="s">
        <v>20619</v>
      </c>
      <c r="E8408" s="107">
        <v>8</v>
      </c>
      <c r="F8408" s="81" t="s">
        <v>13674</v>
      </c>
      <c r="G8408" s="94" t="s">
        <v>8146</v>
      </c>
      <c r="H8408" s="32" t="s">
        <v>14932</v>
      </c>
    </row>
    <row r="8409" spans="1:8">
      <c r="A8409" s="68" t="s">
        <v>16877</v>
      </c>
      <c r="B8409" s="94" t="s">
        <v>24192</v>
      </c>
      <c r="C8409" s="94" t="s">
        <v>17390</v>
      </c>
      <c r="D8409" s="32" t="s">
        <v>20620</v>
      </c>
      <c r="E8409" s="107">
        <v>6</v>
      </c>
      <c r="F8409" s="81" t="s">
        <v>13674</v>
      </c>
      <c r="G8409" s="94" t="s">
        <v>8146</v>
      </c>
      <c r="H8409" s="32" t="s">
        <v>14933</v>
      </c>
    </row>
    <row r="8410" spans="1:8">
      <c r="A8410" s="68" t="s">
        <v>16877</v>
      </c>
      <c r="B8410" s="94" t="s">
        <v>24192</v>
      </c>
      <c r="C8410" s="94" t="s">
        <v>17390</v>
      </c>
      <c r="D8410" s="32" t="s">
        <v>10636</v>
      </c>
      <c r="E8410" s="107">
        <v>11</v>
      </c>
      <c r="F8410" s="81" t="s">
        <v>13674</v>
      </c>
      <c r="G8410" s="94" t="s">
        <v>8146</v>
      </c>
      <c r="H8410" s="32" t="s">
        <v>14934</v>
      </c>
    </row>
    <row r="8411" spans="1:8">
      <c r="A8411" s="68" t="s">
        <v>16877</v>
      </c>
      <c r="B8411" s="94" t="s">
        <v>24192</v>
      </c>
      <c r="C8411" s="94" t="s">
        <v>17390</v>
      </c>
      <c r="D8411" s="32" t="s">
        <v>10637</v>
      </c>
      <c r="E8411" s="107">
        <v>4</v>
      </c>
      <c r="F8411" s="81" t="s">
        <v>13674</v>
      </c>
      <c r="G8411" s="94" t="s">
        <v>8146</v>
      </c>
      <c r="H8411" s="32" t="s">
        <v>14935</v>
      </c>
    </row>
    <row r="8412" spans="1:8">
      <c r="A8412" s="68" t="s">
        <v>16877</v>
      </c>
      <c r="B8412" s="94" t="s">
        <v>24192</v>
      </c>
      <c r="C8412" s="94" t="s">
        <v>17390</v>
      </c>
      <c r="D8412" s="32" t="s">
        <v>10638</v>
      </c>
      <c r="E8412" s="107">
        <v>8</v>
      </c>
      <c r="F8412" s="81" t="s">
        <v>13674</v>
      </c>
      <c r="G8412" s="94" t="s">
        <v>8146</v>
      </c>
      <c r="H8412" s="32" t="s">
        <v>14936</v>
      </c>
    </row>
    <row r="8413" spans="1:8">
      <c r="A8413" s="68" t="s">
        <v>16877</v>
      </c>
      <c r="B8413" s="94" t="s">
        <v>24192</v>
      </c>
      <c r="C8413" s="94" t="s">
        <v>17390</v>
      </c>
      <c r="D8413" s="32" t="s">
        <v>20621</v>
      </c>
      <c r="E8413" s="107">
        <v>6</v>
      </c>
      <c r="F8413" s="81" t="s">
        <v>13674</v>
      </c>
      <c r="G8413" s="94" t="s">
        <v>8146</v>
      </c>
      <c r="H8413" s="32" t="s">
        <v>14937</v>
      </c>
    </row>
    <row r="8414" spans="1:8">
      <c r="A8414" s="68" t="s">
        <v>16877</v>
      </c>
      <c r="B8414" s="94" t="s">
        <v>24192</v>
      </c>
      <c r="C8414" s="94" t="s">
        <v>17390</v>
      </c>
      <c r="D8414" s="32" t="s">
        <v>10639</v>
      </c>
      <c r="E8414" s="107">
        <v>11</v>
      </c>
      <c r="F8414" s="81" t="s">
        <v>13674</v>
      </c>
      <c r="G8414" s="94" t="s">
        <v>8146</v>
      </c>
      <c r="H8414" s="32" t="s">
        <v>14938</v>
      </c>
    </row>
    <row r="8415" spans="1:8">
      <c r="A8415" s="68" t="s">
        <v>16877</v>
      </c>
      <c r="B8415" s="94" t="s">
        <v>24192</v>
      </c>
      <c r="C8415" s="94" t="s">
        <v>17390</v>
      </c>
      <c r="D8415" s="32" t="s">
        <v>20622</v>
      </c>
      <c r="E8415" s="107">
        <v>7</v>
      </c>
      <c r="F8415" s="81" t="s">
        <v>13674</v>
      </c>
      <c r="G8415" s="94" t="s">
        <v>8146</v>
      </c>
      <c r="H8415" s="32" t="s">
        <v>14939</v>
      </c>
    </row>
    <row r="8416" spans="1:8">
      <c r="A8416" s="68" t="s">
        <v>16877</v>
      </c>
      <c r="B8416" s="94" t="s">
        <v>24192</v>
      </c>
      <c r="C8416" s="94" t="s">
        <v>17390</v>
      </c>
      <c r="D8416" s="32" t="s">
        <v>20623</v>
      </c>
      <c r="E8416" s="107">
        <v>8</v>
      </c>
      <c r="F8416" s="81" t="s">
        <v>13674</v>
      </c>
      <c r="G8416" s="94" t="s">
        <v>8146</v>
      </c>
      <c r="H8416" s="32" t="s">
        <v>14940</v>
      </c>
    </row>
    <row r="8417" spans="1:8">
      <c r="A8417" s="68" t="s">
        <v>16877</v>
      </c>
      <c r="B8417" s="94" t="s">
        <v>24192</v>
      </c>
      <c r="C8417" s="94" t="s">
        <v>17390</v>
      </c>
      <c r="D8417" s="32" t="s">
        <v>20624</v>
      </c>
      <c r="E8417" s="107">
        <v>5</v>
      </c>
      <c r="F8417" s="81" t="s">
        <v>13674</v>
      </c>
      <c r="G8417" s="94" t="s">
        <v>8146</v>
      </c>
      <c r="H8417" s="32" t="s">
        <v>14941</v>
      </c>
    </row>
    <row r="8418" spans="1:8">
      <c r="A8418" s="68" t="s">
        <v>16877</v>
      </c>
      <c r="B8418" s="94" t="s">
        <v>24192</v>
      </c>
      <c r="C8418" s="94" t="s">
        <v>17390</v>
      </c>
      <c r="D8418" s="32" t="s">
        <v>10640</v>
      </c>
      <c r="E8418" s="107">
        <v>7</v>
      </c>
      <c r="F8418" s="81" t="s">
        <v>13674</v>
      </c>
      <c r="G8418" s="94" t="s">
        <v>8146</v>
      </c>
      <c r="H8418" s="32" t="s">
        <v>14942</v>
      </c>
    </row>
    <row r="8419" spans="1:8">
      <c r="A8419" s="68" t="s">
        <v>16877</v>
      </c>
      <c r="B8419" s="94" t="s">
        <v>24192</v>
      </c>
      <c r="C8419" s="94" t="s">
        <v>17390</v>
      </c>
      <c r="D8419" s="32" t="s">
        <v>10641</v>
      </c>
      <c r="E8419" s="107">
        <v>11</v>
      </c>
      <c r="F8419" s="81" t="s">
        <v>13674</v>
      </c>
      <c r="G8419" s="94" t="s">
        <v>8146</v>
      </c>
      <c r="H8419" s="32" t="s">
        <v>14943</v>
      </c>
    </row>
    <row r="8420" spans="1:8">
      <c r="A8420" s="68" t="s">
        <v>16877</v>
      </c>
      <c r="B8420" s="94" t="s">
        <v>24192</v>
      </c>
      <c r="C8420" s="94" t="s">
        <v>17390</v>
      </c>
      <c r="D8420" s="32" t="s">
        <v>10642</v>
      </c>
      <c r="E8420" s="107">
        <v>3</v>
      </c>
      <c r="F8420" s="81" t="s">
        <v>13674</v>
      </c>
      <c r="G8420" s="94" t="s">
        <v>8146</v>
      </c>
      <c r="H8420" s="32" t="s">
        <v>14944</v>
      </c>
    </row>
    <row r="8421" spans="1:8">
      <c r="A8421" s="68" t="s">
        <v>16877</v>
      </c>
      <c r="B8421" s="94" t="s">
        <v>24192</v>
      </c>
      <c r="C8421" s="94" t="s">
        <v>17390</v>
      </c>
      <c r="D8421" s="32" t="s">
        <v>10643</v>
      </c>
      <c r="E8421" s="107">
        <v>9</v>
      </c>
      <c r="F8421" s="81" t="s">
        <v>13674</v>
      </c>
      <c r="G8421" s="94" t="s">
        <v>8146</v>
      </c>
      <c r="H8421" s="32" t="s">
        <v>14945</v>
      </c>
    </row>
    <row r="8422" spans="1:8">
      <c r="A8422" s="68" t="s">
        <v>16877</v>
      </c>
      <c r="B8422" s="94" t="s">
        <v>24192</v>
      </c>
      <c r="C8422" s="94" t="s">
        <v>17390</v>
      </c>
      <c r="D8422" s="32" t="s">
        <v>10644</v>
      </c>
      <c r="E8422" s="107">
        <v>5</v>
      </c>
      <c r="F8422" s="81" t="s">
        <v>13674</v>
      </c>
      <c r="G8422" s="94" t="s">
        <v>8146</v>
      </c>
      <c r="H8422" s="32" t="s">
        <v>14946</v>
      </c>
    </row>
    <row r="8423" spans="1:8">
      <c r="A8423" s="68" t="s">
        <v>16877</v>
      </c>
      <c r="B8423" s="94" t="s">
        <v>24192</v>
      </c>
      <c r="C8423" s="94" t="s">
        <v>17390</v>
      </c>
      <c r="D8423" s="32" t="s">
        <v>10645</v>
      </c>
      <c r="E8423" s="107">
        <v>7</v>
      </c>
      <c r="F8423" s="81" t="s">
        <v>13674</v>
      </c>
      <c r="G8423" s="94" t="s">
        <v>8146</v>
      </c>
      <c r="H8423" s="32" t="s">
        <v>14947</v>
      </c>
    </row>
    <row r="8424" spans="1:8">
      <c r="A8424" s="68" t="s">
        <v>16877</v>
      </c>
      <c r="B8424" s="94" t="s">
        <v>24192</v>
      </c>
      <c r="C8424" s="94" t="s">
        <v>17174</v>
      </c>
      <c r="D8424" s="32" t="s">
        <v>20625</v>
      </c>
      <c r="E8424" s="107">
        <v>3</v>
      </c>
      <c r="F8424" s="81" t="s">
        <v>13674</v>
      </c>
      <c r="G8424" s="94" t="s">
        <v>8146</v>
      </c>
      <c r="H8424" s="32" t="s">
        <v>14948</v>
      </c>
    </row>
    <row r="8425" spans="1:8">
      <c r="A8425" s="68" t="s">
        <v>16877</v>
      </c>
      <c r="B8425" s="94" t="s">
        <v>24192</v>
      </c>
      <c r="C8425" s="94" t="s">
        <v>17174</v>
      </c>
      <c r="D8425" s="32" t="s">
        <v>20626</v>
      </c>
      <c r="E8425" s="107">
        <v>7</v>
      </c>
      <c r="F8425" s="81" t="s">
        <v>13674</v>
      </c>
      <c r="G8425" s="94" t="s">
        <v>8146</v>
      </c>
      <c r="H8425" s="32" t="s">
        <v>14949</v>
      </c>
    </row>
    <row r="8426" spans="1:8">
      <c r="A8426" s="68" t="s">
        <v>16877</v>
      </c>
      <c r="B8426" s="94" t="s">
        <v>24192</v>
      </c>
      <c r="C8426" s="94" t="s">
        <v>17174</v>
      </c>
      <c r="D8426" s="32" t="s">
        <v>10646</v>
      </c>
      <c r="E8426" s="107">
        <v>9</v>
      </c>
      <c r="F8426" s="81" t="s">
        <v>13674</v>
      </c>
      <c r="G8426" s="94" t="s">
        <v>8146</v>
      </c>
      <c r="H8426" s="32" t="s">
        <v>14950</v>
      </c>
    </row>
    <row r="8427" spans="1:8">
      <c r="A8427" s="68" t="s">
        <v>16877</v>
      </c>
      <c r="B8427" s="94" t="s">
        <v>24192</v>
      </c>
      <c r="C8427" s="94" t="s">
        <v>17174</v>
      </c>
      <c r="D8427" s="32" t="s">
        <v>20627</v>
      </c>
      <c r="E8427" s="107">
        <v>9</v>
      </c>
      <c r="F8427" s="81" t="s">
        <v>13674</v>
      </c>
      <c r="G8427" s="94" t="s">
        <v>8146</v>
      </c>
      <c r="H8427" s="32" t="s">
        <v>14951</v>
      </c>
    </row>
    <row r="8428" spans="1:8">
      <c r="A8428" s="68" t="s">
        <v>16877</v>
      </c>
      <c r="B8428" s="94" t="s">
        <v>24192</v>
      </c>
      <c r="C8428" s="94" t="s">
        <v>17174</v>
      </c>
      <c r="D8428" s="32" t="s">
        <v>20628</v>
      </c>
      <c r="E8428" s="107">
        <v>16</v>
      </c>
      <c r="F8428" s="81" t="s">
        <v>13674</v>
      </c>
      <c r="G8428" s="94" t="s">
        <v>8146</v>
      </c>
      <c r="H8428" s="32" t="s">
        <v>14952</v>
      </c>
    </row>
    <row r="8429" spans="1:8">
      <c r="A8429" s="68" t="s">
        <v>16877</v>
      </c>
      <c r="B8429" s="94" t="s">
        <v>24192</v>
      </c>
      <c r="C8429" s="94" t="s">
        <v>17174</v>
      </c>
      <c r="D8429" s="32" t="s">
        <v>20629</v>
      </c>
      <c r="E8429" s="107">
        <v>7</v>
      </c>
      <c r="F8429" s="81" t="s">
        <v>13674</v>
      </c>
      <c r="G8429" s="94" t="s">
        <v>8146</v>
      </c>
      <c r="H8429" s="32" t="s">
        <v>14953</v>
      </c>
    </row>
    <row r="8430" spans="1:8">
      <c r="A8430" s="68" t="s">
        <v>16877</v>
      </c>
      <c r="B8430" s="94" t="s">
        <v>24192</v>
      </c>
      <c r="C8430" s="94" t="s">
        <v>17174</v>
      </c>
      <c r="D8430" s="32" t="s">
        <v>10647</v>
      </c>
      <c r="E8430" s="107">
        <v>6</v>
      </c>
      <c r="F8430" s="81" t="s">
        <v>13674</v>
      </c>
      <c r="G8430" s="94" t="s">
        <v>8146</v>
      </c>
      <c r="H8430" s="32" t="s">
        <v>14954</v>
      </c>
    </row>
    <row r="8431" spans="1:8">
      <c r="A8431" s="68" t="s">
        <v>16877</v>
      </c>
      <c r="B8431" s="94" t="s">
        <v>24192</v>
      </c>
      <c r="C8431" s="94" t="s">
        <v>17174</v>
      </c>
      <c r="D8431" s="32" t="s">
        <v>10648</v>
      </c>
      <c r="E8431" s="107">
        <v>11</v>
      </c>
      <c r="F8431" s="81" t="s">
        <v>13674</v>
      </c>
      <c r="G8431" s="94" t="s">
        <v>8146</v>
      </c>
      <c r="H8431" s="32" t="s">
        <v>14955</v>
      </c>
    </row>
    <row r="8432" spans="1:8">
      <c r="A8432" s="68" t="s">
        <v>16877</v>
      </c>
      <c r="B8432" s="94" t="s">
        <v>24192</v>
      </c>
      <c r="C8432" s="94" t="s">
        <v>17174</v>
      </c>
      <c r="D8432" s="32" t="s">
        <v>10649</v>
      </c>
      <c r="E8432" s="107">
        <v>11</v>
      </c>
      <c r="F8432" s="81" t="s">
        <v>13674</v>
      </c>
      <c r="G8432" s="94" t="s">
        <v>8146</v>
      </c>
      <c r="H8432" s="32" t="s">
        <v>14956</v>
      </c>
    </row>
    <row r="8433" spans="1:8">
      <c r="A8433" s="68" t="s">
        <v>16877</v>
      </c>
      <c r="B8433" s="94" t="s">
        <v>24192</v>
      </c>
      <c r="C8433" s="94" t="s">
        <v>17174</v>
      </c>
      <c r="D8433" s="32" t="s">
        <v>20630</v>
      </c>
      <c r="E8433" s="107">
        <v>10</v>
      </c>
      <c r="F8433" s="81" t="s">
        <v>13674</v>
      </c>
      <c r="G8433" s="94" t="s">
        <v>8146</v>
      </c>
      <c r="H8433" s="32" t="s">
        <v>14957</v>
      </c>
    </row>
    <row r="8434" spans="1:8">
      <c r="A8434" s="68" t="s">
        <v>16877</v>
      </c>
      <c r="B8434" s="94" t="s">
        <v>24192</v>
      </c>
      <c r="C8434" s="94" t="s">
        <v>17174</v>
      </c>
      <c r="D8434" s="32" t="s">
        <v>20631</v>
      </c>
      <c r="E8434" s="107">
        <v>9</v>
      </c>
      <c r="F8434" s="81" t="s">
        <v>13674</v>
      </c>
      <c r="G8434" s="94" t="s">
        <v>8146</v>
      </c>
      <c r="H8434" s="32" t="s">
        <v>14958</v>
      </c>
    </row>
    <row r="8435" spans="1:8">
      <c r="A8435" s="68" t="s">
        <v>16877</v>
      </c>
      <c r="B8435" s="94" t="s">
        <v>24192</v>
      </c>
      <c r="C8435" s="94" t="s">
        <v>17174</v>
      </c>
      <c r="D8435" s="32" t="s">
        <v>20632</v>
      </c>
      <c r="E8435" s="107">
        <v>9</v>
      </c>
      <c r="F8435" s="81" t="s">
        <v>13674</v>
      </c>
      <c r="G8435" s="94" t="s">
        <v>8146</v>
      </c>
      <c r="H8435" s="32" t="s">
        <v>14959</v>
      </c>
    </row>
    <row r="8436" spans="1:8">
      <c r="A8436" s="68" t="s">
        <v>16877</v>
      </c>
      <c r="B8436" s="94" t="s">
        <v>24192</v>
      </c>
      <c r="C8436" s="94" t="s">
        <v>17174</v>
      </c>
      <c r="D8436" s="32" t="s">
        <v>10650</v>
      </c>
      <c r="E8436" s="107">
        <v>13</v>
      </c>
      <c r="F8436" s="81" t="s">
        <v>13674</v>
      </c>
      <c r="G8436" s="94" t="s">
        <v>8146</v>
      </c>
      <c r="H8436" s="32" t="s">
        <v>14960</v>
      </c>
    </row>
    <row r="8437" spans="1:8">
      <c r="A8437" s="68" t="s">
        <v>16877</v>
      </c>
      <c r="B8437" s="94" t="s">
        <v>24192</v>
      </c>
      <c r="C8437" s="94" t="s">
        <v>17174</v>
      </c>
      <c r="D8437" s="32" t="s">
        <v>10651</v>
      </c>
      <c r="E8437" s="107">
        <v>12</v>
      </c>
      <c r="F8437" s="81" t="s">
        <v>13674</v>
      </c>
      <c r="G8437" s="94" t="s">
        <v>8146</v>
      </c>
      <c r="H8437" s="32" t="s">
        <v>14961</v>
      </c>
    </row>
    <row r="8438" spans="1:8">
      <c r="A8438" s="68" t="s">
        <v>16877</v>
      </c>
      <c r="B8438" s="94" t="s">
        <v>24192</v>
      </c>
      <c r="C8438" s="94" t="s">
        <v>17174</v>
      </c>
      <c r="D8438" s="32" t="s">
        <v>20633</v>
      </c>
      <c r="E8438" s="107">
        <v>8</v>
      </c>
      <c r="F8438" s="81" t="s">
        <v>13674</v>
      </c>
      <c r="G8438" s="94" t="s">
        <v>8146</v>
      </c>
      <c r="H8438" s="32" t="s">
        <v>14962</v>
      </c>
    </row>
    <row r="8439" spans="1:8">
      <c r="A8439" s="68" t="s">
        <v>16877</v>
      </c>
      <c r="B8439" s="94" t="s">
        <v>24192</v>
      </c>
      <c r="C8439" s="94" t="s">
        <v>17174</v>
      </c>
      <c r="D8439" s="32" t="s">
        <v>20634</v>
      </c>
      <c r="E8439" s="107">
        <v>10</v>
      </c>
      <c r="F8439" s="81" t="s">
        <v>13674</v>
      </c>
      <c r="G8439" s="94" t="s">
        <v>8146</v>
      </c>
      <c r="H8439" s="32" t="s">
        <v>14963</v>
      </c>
    </row>
    <row r="8440" spans="1:8">
      <c r="A8440" s="68" t="s">
        <v>16877</v>
      </c>
      <c r="B8440" s="94" t="s">
        <v>24192</v>
      </c>
      <c r="C8440" s="94" t="s">
        <v>17174</v>
      </c>
      <c r="D8440" s="32" t="s">
        <v>20635</v>
      </c>
      <c r="E8440" s="107">
        <v>14</v>
      </c>
      <c r="F8440" s="81" t="s">
        <v>13674</v>
      </c>
      <c r="G8440" s="94" t="s">
        <v>8146</v>
      </c>
      <c r="H8440" s="32" t="s">
        <v>14964</v>
      </c>
    </row>
    <row r="8441" spans="1:8">
      <c r="A8441" s="68" t="s">
        <v>16877</v>
      </c>
      <c r="B8441" s="94" t="s">
        <v>24192</v>
      </c>
      <c r="C8441" s="94" t="s">
        <v>17174</v>
      </c>
      <c r="D8441" s="32" t="s">
        <v>20636</v>
      </c>
      <c r="E8441" s="107">
        <v>12</v>
      </c>
      <c r="F8441" s="81" t="s">
        <v>13674</v>
      </c>
      <c r="G8441" s="94" t="s">
        <v>8146</v>
      </c>
      <c r="H8441" s="32" t="s">
        <v>14965</v>
      </c>
    </row>
    <row r="8442" spans="1:8">
      <c r="A8442" s="68" t="s">
        <v>16877</v>
      </c>
      <c r="B8442" s="94" t="s">
        <v>24192</v>
      </c>
      <c r="C8442" s="94" t="s">
        <v>17174</v>
      </c>
      <c r="D8442" s="32" t="s">
        <v>20637</v>
      </c>
      <c r="E8442" s="107">
        <v>14</v>
      </c>
      <c r="F8442" s="81" t="s">
        <v>13674</v>
      </c>
      <c r="G8442" s="94" t="s">
        <v>8146</v>
      </c>
      <c r="H8442" s="32" t="s">
        <v>14966</v>
      </c>
    </row>
    <row r="8443" spans="1:8">
      <c r="A8443" s="68" t="s">
        <v>16877</v>
      </c>
      <c r="B8443" s="94" t="s">
        <v>24192</v>
      </c>
      <c r="C8443" s="94" t="s">
        <v>17174</v>
      </c>
      <c r="D8443" s="32" t="s">
        <v>20638</v>
      </c>
      <c r="E8443" s="107">
        <v>9</v>
      </c>
      <c r="F8443" s="81" t="s">
        <v>13674</v>
      </c>
      <c r="G8443" s="94" t="s">
        <v>8146</v>
      </c>
      <c r="H8443" s="32" t="s">
        <v>14967</v>
      </c>
    </row>
    <row r="8444" spans="1:8">
      <c r="A8444" s="68" t="s">
        <v>16877</v>
      </c>
      <c r="B8444" s="94" t="s">
        <v>24192</v>
      </c>
      <c r="C8444" s="94" t="s">
        <v>17174</v>
      </c>
      <c r="D8444" s="32" t="s">
        <v>20639</v>
      </c>
      <c r="E8444" s="107">
        <v>6</v>
      </c>
      <c r="F8444" s="81" t="s">
        <v>13674</v>
      </c>
      <c r="G8444" s="94" t="s">
        <v>8146</v>
      </c>
      <c r="H8444" s="32" t="s">
        <v>14968</v>
      </c>
    </row>
    <row r="8445" spans="1:8">
      <c r="A8445" s="68" t="s">
        <v>16877</v>
      </c>
      <c r="B8445" s="94" t="s">
        <v>24192</v>
      </c>
      <c r="C8445" s="94" t="s">
        <v>17174</v>
      </c>
      <c r="D8445" s="32" t="s">
        <v>20640</v>
      </c>
      <c r="E8445" s="107">
        <v>8</v>
      </c>
      <c r="F8445" s="81" t="s">
        <v>13674</v>
      </c>
      <c r="G8445" s="94" t="s">
        <v>8146</v>
      </c>
      <c r="H8445" s="32" t="s">
        <v>14969</v>
      </c>
    </row>
    <row r="8446" spans="1:8">
      <c r="A8446" s="68" t="s">
        <v>16877</v>
      </c>
      <c r="B8446" s="94" t="s">
        <v>24192</v>
      </c>
      <c r="C8446" s="94" t="s">
        <v>17174</v>
      </c>
      <c r="D8446" s="32" t="s">
        <v>20641</v>
      </c>
      <c r="E8446" s="107">
        <v>12</v>
      </c>
      <c r="F8446" s="81" t="s">
        <v>13674</v>
      </c>
      <c r="G8446" s="94" t="s">
        <v>8146</v>
      </c>
      <c r="H8446" s="32" t="s">
        <v>14970</v>
      </c>
    </row>
    <row r="8447" spans="1:8">
      <c r="A8447" s="68" t="s">
        <v>16877</v>
      </c>
      <c r="B8447" s="94" t="s">
        <v>24192</v>
      </c>
      <c r="C8447" s="94" t="s">
        <v>17112</v>
      </c>
      <c r="D8447" s="32" t="s">
        <v>20642</v>
      </c>
      <c r="E8447" s="107">
        <v>8</v>
      </c>
      <c r="F8447" s="81" t="s">
        <v>13674</v>
      </c>
      <c r="G8447" s="94" t="s">
        <v>8146</v>
      </c>
      <c r="H8447" s="32" t="s">
        <v>14971</v>
      </c>
    </row>
    <row r="8448" spans="1:8">
      <c r="A8448" s="68" t="s">
        <v>16877</v>
      </c>
      <c r="B8448" s="94" t="s">
        <v>24192</v>
      </c>
      <c r="C8448" s="94" t="s">
        <v>17112</v>
      </c>
      <c r="D8448" s="32" t="s">
        <v>10652</v>
      </c>
      <c r="E8448" s="107">
        <v>8</v>
      </c>
      <c r="F8448" s="81" t="s">
        <v>13674</v>
      </c>
      <c r="G8448" s="94" t="s">
        <v>8146</v>
      </c>
      <c r="H8448" s="32" t="s">
        <v>14972</v>
      </c>
    </row>
    <row r="8449" spans="1:8">
      <c r="A8449" s="68" t="s">
        <v>16877</v>
      </c>
      <c r="B8449" s="94" t="s">
        <v>24192</v>
      </c>
      <c r="C8449" s="94" t="s">
        <v>17112</v>
      </c>
      <c r="D8449" s="32" t="s">
        <v>10653</v>
      </c>
      <c r="E8449" s="107">
        <v>8</v>
      </c>
      <c r="F8449" s="81" t="s">
        <v>13674</v>
      </c>
      <c r="G8449" s="94" t="s">
        <v>8146</v>
      </c>
      <c r="H8449" s="32" t="s">
        <v>14973</v>
      </c>
    </row>
    <row r="8450" spans="1:8">
      <c r="A8450" s="68" t="s">
        <v>16877</v>
      </c>
      <c r="B8450" s="94" t="s">
        <v>24192</v>
      </c>
      <c r="C8450" s="94" t="s">
        <v>17112</v>
      </c>
      <c r="D8450" s="32" t="s">
        <v>10654</v>
      </c>
      <c r="E8450" s="107">
        <v>10</v>
      </c>
      <c r="F8450" s="81" t="s">
        <v>13674</v>
      </c>
      <c r="G8450" s="94" t="s">
        <v>8146</v>
      </c>
      <c r="H8450" s="32" t="s">
        <v>14974</v>
      </c>
    </row>
    <row r="8451" spans="1:8">
      <c r="A8451" s="68" t="s">
        <v>16877</v>
      </c>
      <c r="B8451" s="94" t="s">
        <v>24192</v>
      </c>
      <c r="C8451" s="94" t="s">
        <v>17112</v>
      </c>
      <c r="D8451" s="32" t="s">
        <v>10655</v>
      </c>
      <c r="E8451" s="107">
        <v>6</v>
      </c>
      <c r="F8451" s="81" t="s">
        <v>13674</v>
      </c>
      <c r="G8451" s="94" t="s">
        <v>8146</v>
      </c>
      <c r="H8451" s="32" t="s">
        <v>14975</v>
      </c>
    </row>
    <row r="8452" spans="1:8">
      <c r="A8452" s="68" t="s">
        <v>16877</v>
      </c>
      <c r="B8452" s="94" t="s">
        <v>24192</v>
      </c>
      <c r="C8452" s="94" t="s">
        <v>17112</v>
      </c>
      <c r="D8452" s="32" t="s">
        <v>10656</v>
      </c>
      <c r="E8452" s="107">
        <v>8</v>
      </c>
      <c r="F8452" s="81" t="s">
        <v>13674</v>
      </c>
      <c r="G8452" s="94" t="s">
        <v>8146</v>
      </c>
      <c r="H8452" s="32" t="s">
        <v>14976</v>
      </c>
    </row>
    <row r="8453" spans="1:8">
      <c r="A8453" s="68" t="s">
        <v>16877</v>
      </c>
      <c r="B8453" s="94" t="s">
        <v>24192</v>
      </c>
      <c r="C8453" s="94" t="s">
        <v>17112</v>
      </c>
      <c r="D8453" s="32" t="s">
        <v>20643</v>
      </c>
      <c r="E8453" s="107">
        <v>8</v>
      </c>
      <c r="F8453" s="81" t="s">
        <v>13674</v>
      </c>
      <c r="G8453" s="94" t="s">
        <v>8146</v>
      </c>
      <c r="H8453" s="32" t="s">
        <v>14977</v>
      </c>
    </row>
    <row r="8454" spans="1:8">
      <c r="A8454" s="68" t="s">
        <v>16877</v>
      </c>
      <c r="B8454" s="94" t="s">
        <v>24192</v>
      </c>
      <c r="C8454" s="94" t="s">
        <v>17112</v>
      </c>
      <c r="D8454" s="32" t="s">
        <v>10657</v>
      </c>
      <c r="E8454" s="107">
        <v>5</v>
      </c>
      <c r="F8454" s="81" t="s">
        <v>13674</v>
      </c>
      <c r="G8454" s="94" t="s">
        <v>8146</v>
      </c>
      <c r="H8454" s="32" t="s">
        <v>14978</v>
      </c>
    </row>
    <row r="8455" spans="1:8">
      <c r="A8455" s="68" t="s">
        <v>16877</v>
      </c>
      <c r="B8455" s="94" t="s">
        <v>24192</v>
      </c>
      <c r="C8455" s="94" t="s">
        <v>17112</v>
      </c>
      <c r="D8455" s="32" t="s">
        <v>10658</v>
      </c>
      <c r="E8455" s="107">
        <v>7</v>
      </c>
      <c r="F8455" s="81" t="s">
        <v>13674</v>
      </c>
      <c r="G8455" s="94" t="s">
        <v>8146</v>
      </c>
      <c r="H8455" s="32" t="s">
        <v>14979</v>
      </c>
    </row>
    <row r="8456" spans="1:8">
      <c r="A8456" s="68" t="s">
        <v>16877</v>
      </c>
      <c r="B8456" s="94" t="s">
        <v>24192</v>
      </c>
      <c r="C8456" s="94" t="s">
        <v>17112</v>
      </c>
      <c r="D8456" s="32" t="s">
        <v>20644</v>
      </c>
      <c r="E8456" s="107">
        <v>6</v>
      </c>
      <c r="F8456" s="81" t="s">
        <v>13674</v>
      </c>
      <c r="G8456" s="94" t="s">
        <v>8146</v>
      </c>
      <c r="H8456" s="32" t="s">
        <v>14980</v>
      </c>
    </row>
    <row r="8457" spans="1:8">
      <c r="A8457" s="68" t="s">
        <v>16877</v>
      </c>
      <c r="B8457" s="94" t="s">
        <v>24192</v>
      </c>
      <c r="C8457" s="94" t="s">
        <v>17112</v>
      </c>
      <c r="D8457" s="32" t="s">
        <v>20645</v>
      </c>
      <c r="E8457" s="107">
        <v>8</v>
      </c>
      <c r="F8457" s="81" t="s">
        <v>13674</v>
      </c>
      <c r="G8457" s="94" t="s">
        <v>8146</v>
      </c>
      <c r="H8457" s="32" t="s">
        <v>14981</v>
      </c>
    </row>
    <row r="8458" spans="1:8">
      <c r="A8458" s="68" t="s">
        <v>16877</v>
      </c>
      <c r="B8458" s="94" t="s">
        <v>24192</v>
      </c>
      <c r="C8458" s="94" t="s">
        <v>17112</v>
      </c>
      <c r="D8458" s="32" t="s">
        <v>20646</v>
      </c>
      <c r="E8458" s="107">
        <v>6</v>
      </c>
      <c r="F8458" s="81" t="s">
        <v>13674</v>
      </c>
      <c r="G8458" s="94" t="s">
        <v>8146</v>
      </c>
      <c r="H8458" s="32" t="s">
        <v>14982</v>
      </c>
    </row>
    <row r="8459" spans="1:8">
      <c r="A8459" s="68" t="s">
        <v>16877</v>
      </c>
      <c r="B8459" s="94" t="s">
        <v>24192</v>
      </c>
      <c r="C8459" s="94" t="s">
        <v>17112</v>
      </c>
      <c r="D8459" s="32" t="s">
        <v>10659</v>
      </c>
      <c r="E8459" s="107">
        <v>7</v>
      </c>
      <c r="F8459" s="81" t="s">
        <v>13674</v>
      </c>
      <c r="G8459" s="94" t="s">
        <v>8146</v>
      </c>
      <c r="H8459" s="32" t="s">
        <v>14983</v>
      </c>
    </row>
    <row r="8460" spans="1:8">
      <c r="A8460" s="68" t="s">
        <v>16877</v>
      </c>
      <c r="B8460" s="94" t="s">
        <v>24192</v>
      </c>
      <c r="C8460" s="94" t="s">
        <v>17112</v>
      </c>
      <c r="D8460" s="32" t="s">
        <v>10660</v>
      </c>
      <c r="E8460" s="107">
        <v>7</v>
      </c>
      <c r="F8460" s="81" t="s">
        <v>13674</v>
      </c>
      <c r="G8460" s="94" t="s">
        <v>8146</v>
      </c>
      <c r="H8460" s="32" t="s">
        <v>14984</v>
      </c>
    </row>
    <row r="8461" spans="1:8">
      <c r="A8461" s="68" t="s">
        <v>16877</v>
      </c>
      <c r="B8461" s="94" t="s">
        <v>24192</v>
      </c>
      <c r="C8461" s="94" t="s">
        <v>17112</v>
      </c>
      <c r="D8461" s="32" t="s">
        <v>10661</v>
      </c>
      <c r="E8461" s="107">
        <v>12</v>
      </c>
      <c r="F8461" s="81" t="s">
        <v>13674</v>
      </c>
      <c r="G8461" s="94" t="s">
        <v>8146</v>
      </c>
      <c r="H8461" s="32" t="s">
        <v>14985</v>
      </c>
    </row>
    <row r="8462" spans="1:8">
      <c r="A8462" s="68" t="s">
        <v>16877</v>
      </c>
      <c r="B8462" s="94" t="s">
        <v>24192</v>
      </c>
      <c r="C8462" s="94" t="s">
        <v>17112</v>
      </c>
      <c r="D8462" s="32" t="s">
        <v>10662</v>
      </c>
      <c r="E8462" s="107">
        <v>5</v>
      </c>
      <c r="F8462" s="81" t="s">
        <v>13674</v>
      </c>
      <c r="G8462" s="94" t="s">
        <v>8146</v>
      </c>
      <c r="H8462" s="32" t="s">
        <v>14986</v>
      </c>
    </row>
    <row r="8463" spans="1:8">
      <c r="A8463" s="68" t="s">
        <v>16877</v>
      </c>
      <c r="B8463" s="94" t="s">
        <v>24192</v>
      </c>
      <c r="C8463" s="94" t="s">
        <v>17112</v>
      </c>
      <c r="D8463" s="32" t="s">
        <v>10663</v>
      </c>
      <c r="E8463" s="107">
        <v>7</v>
      </c>
      <c r="F8463" s="81" t="s">
        <v>13674</v>
      </c>
      <c r="G8463" s="94" t="s">
        <v>8146</v>
      </c>
      <c r="H8463" s="32" t="s">
        <v>14987</v>
      </c>
    </row>
    <row r="8464" spans="1:8">
      <c r="A8464" s="68" t="s">
        <v>16877</v>
      </c>
      <c r="B8464" s="94" t="s">
        <v>24192</v>
      </c>
      <c r="C8464" s="94" t="s">
        <v>17112</v>
      </c>
      <c r="D8464" s="32" t="s">
        <v>10664</v>
      </c>
      <c r="E8464" s="107">
        <v>12</v>
      </c>
      <c r="F8464" s="81" t="s">
        <v>13674</v>
      </c>
      <c r="G8464" s="94" t="s">
        <v>8146</v>
      </c>
      <c r="H8464" s="32" t="s">
        <v>14988</v>
      </c>
    </row>
    <row r="8465" spans="1:8">
      <c r="A8465" s="68" t="s">
        <v>16877</v>
      </c>
      <c r="B8465" s="94" t="s">
        <v>24192</v>
      </c>
      <c r="C8465" s="94" t="s">
        <v>17112</v>
      </c>
      <c r="D8465" s="32" t="s">
        <v>10665</v>
      </c>
      <c r="E8465" s="107">
        <v>7</v>
      </c>
      <c r="F8465" s="81" t="s">
        <v>13674</v>
      </c>
      <c r="G8465" s="94" t="s">
        <v>8146</v>
      </c>
      <c r="H8465" s="32" t="s">
        <v>14989</v>
      </c>
    </row>
    <row r="8466" spans="1:8">
      <c r="A8466" s="68" t="s">
        <v>16877</v>
      </c>
      <c r="B8466" s="94" t="s">
        <v>24192</v>
      </c>
      <c r="C8466" s="94" t="s">
        <v>17112</v>
      </c>
      <c r="D8466" s="32" t="s">
        <v>10666</v>
      </c>
      <c r="E8466" s="107">
        <v>5</v>
      </c>
      <c r="F8466" s="81" t="s">
        <v>13674</v>
      </c>
      <c r="G8466" s="94" t="s">
        <v>8146</v>
      </c>
      <c r="H8466" s="32" t="s">
        <v>14990</v>
      </c>
    </row>
    <row r="8467" spans="1:8">
      <c r="A8467" s="68" t="s">
        <v>16877</v>
      </c>
      <c r="B8467" s="94" t="s">
        <v>24192</v>
      </c>
      <c r="C8467" s="94" t="s">
        <v>17112</v>
      </c>
      <c r="D8467" s="32" t="s">
        <v>20647</v>
      </c>
      <c r="E8467" s="107">
        <v>7</v>
      </c>
      <c r="F8467" s="81" t="s">
        <v>13674</v>
      </c>
      <c r="G8467" s="94" t="s">
        <v>8146</v>
      </c>
      <c r="H8467" s="32" t="s">
        <v>14991</v>
      </c>
    </row>
    <row r="8468" spans="1:8">
      <c r="A8468" s="68" t="s">
        <v>16877</v>
      </c>
      <c r="B8468" s="94" t="s">
        <v>24192</v>
      </c>
      <c r="C8468" s="94" t="s">
        <v>17112</v>
      </c>
      <c r="D8468" s="32" t="s">
        <v>20648</v>
      </c>
      <c r="E8468" s="107">
        <v>7</v>
      </c>
      <c r="F8468" s="81" t="s">
        <v>13674</v>
      </c>
      <c r="G8468" s="94" t="s">
        <v>8146</v>
      </c>
      <c r="H8468" s="32" t="s">
        <v>14992</v>
      </c>
    </row>
    <row r="8469" spans="1:8">
      <c r="A8469" s="68" t="s">
        <v>16877</v>
      </c>
      <c r="B8469" s="94" t="s">
        <v>24192</v>
      </c>
      <c r="C8469" s="94" t="s">
        <v>17112</v>
      </c>
      <c r="D8469" s="32" t="s">
        <v>20649</v>
      </c>
      <c r="E8469" s="107">
        <v>7</v>
      </c>
      <c r="F8469" s="81" t="s">
        <v>13674</v>
      </c>
      <c r="G8469" s="94" t="s">
        <v>8146</v>
      </c>
      <c r="H8469" s="32" t="s">
        <v>14993</v>
      </c>
    </row>
    <row r="8470" spans="1:8">
      <c r="A8470" s="68" t="s">
        <v>16877</v>
      </c>
      <c r="B8470" s="94" t="s">
        <v>24192</v>
      </c>
      <c r="C8470" s="94" t="s">
        <v>17112</v>
      </c>
      <c r="D8470" s="32" t="s">
        <v>20650</v>
      </c>
      <c r="E8470" s="107">
        <v>6</v>
      </c>
      <c r="F8470" s="81" t="s">
        <v>13674</v>
      </c>
      <c r="G8470" s="94" t="s">
        <v>8146</v>
      </c>
      <c r="H8470" s="32" t="s">
        <v>14994</v>
      </c>
    </row>
    <row r="8471" spans="1:8">
      <c r="A8471" s="68" t="s">
        <v>16881</v>
      </c>
      <c r="B8471" s="94" t="s">
        <v>24178</v>
      </c>
      <c r="C8471" s="94" t="s">
        <v>17093</v>
      </c>
      <c r="D8471" s="32" t="s">
        <v>10667</v>
      </c>
      <c r="E8471" s="107">
        <v>4</v>
      </c>
      <c r="F8471" s="81" t="s">
        <v>13674</v>
      </c>
      <c r="G8471" s="94" t="s">
        <v>8146</v>
      </c>
      <c r="H8471" s="32" t="s">
        <v>14995</v>
      </c>
    </row>
    <row r="8472" spans="1:8">
      <c r="A8472" s="68" t="s">
        <v>16881</v>
      </c>
      <c r="B8472" s="94" t="s">
        <v>24178</v>
      </c>
      <c r="C8472" s="94" t="s">
        <v>17093</v>
      </c>
      <c r="D8472" s="32" t="s">
        <v>10668</v>
      </c>
      <c r="E8472" s="107">
        <v>6</v>
      </c>
      <c r="F8472" s="81" t="s">
        <v>13674</v>
      </c>
      <c r="G8472" s="94" t="s">
        <v>8146</v>
      </c>
      <c r="H8472" s="32" t="s">
        <v>14996</v>
      </c>
    </row>
    <row r="8473" spans="1:8">
      <c r="A8473" s="68" t="s">
        <v>16881</v>
      </c>
      <c r="B8473" s="94" t="s">
        <v>24178</v>
      </c>
      <c r="C8473" s="94" t="s">
        <v>17093</v>
      </c>
      <c r="D8473" s="32" t="s">
        <v>10669</v>
      </c>
      <c r="E8473" s="107">
        <v>7</v>
      </c>
      <c r="F8473" s="81" t="s">
        <v>13674</v>
      </c>
      <c r="G8473" s="94" t="s">
        <v>8146</v>
      </c>
      <c r="H8473" s="32" t="s">
        <v>14997</v>
      </c>
    </row>
    <row r="8474" spans="1:8">
      <c r="A8474" s="68" t="s">
        <v>16881</v>
      </c>
      <c r="B8474" s="94" t="s">
        <v>24178</v>
      </c>
      <c r="C8474" s="94" t="s">
        <v>17093</v>
      </c>
      <c r="D8474" s="32" t="s">
        <v>10670</v>
      </c>
      <c r="E8474" s="107">
        <v>5</v>
      </c>
      <c r="F8474" s="81" t="s">
        <v>13674</v>
      </c>
      <c r="G8474" s="94" t="s">
        <v>8146</v>
      </c>
      <c r="H8474" s="32" t="s">
        <v>14998</v>
      </c>
    </row>
    <row r="8475" spans="1:8">
      <c r="A8475" s="68" t="s">
        <v>16881</v>
      </c>
      <c r="B8475" s="94" t="s">
        <v>24178</v>
      </c>
      <c r="C8475" s="94" t="s">
        <v>17093</v>
      </c>
      <c r="D8475" s="32" t="s">
        <v>20651</v>
      </c>
      <c r="E8475" s="107">
        <v>4</v>
      </c>
      <c r="F8475" s="81" t="s">
        <v>13674</v>
      </c>
      <c r="G8475" s="94" t="s">
        <v>8146</v>
      </c>
      <c r="H8475" s="32" t="s">
        <v>14999</v>
      </c>
    </row>
    <row r="8476" spans="1:8">
      <c r="A8476" s="68" t="s">
        <v>16881</v>
      </c>
      <c r="B8476" s="94" t="s">
        <v>24178</v>
      </c>
      <c r="C8476" s="94" t="s">
        <v>17093</v>
      </c>
      <c r="D8476" s="32" t="s">
        <v>10671</v>
      </c>
      <c r="E8476" s="107">
        <v>12</v>
      </c>
      <c r="F8476" s="81" t="s">
        <v>13674</v>
      </c>
      <c r="G8476" s="94" t="s">
        <v>8146</v>
      </c>
      <c r="H8476" s="32" t="s">
        <v>15000</v>
      </c>
    </row>
    <row r="8477" spans="1:8">
      <c r="A8477" s="68" t="s">
        <v>16881</v>
      </c>
      <c r="B8477" s="94" t="s">
        <v>24178</v>
      </c>
      <c r="C8477" s="94" t="s">
        <v>17093</v>
      </c>
      <c r="D8477" s="32" t="s">
        <v>10672</v>
      </c>
      <c r="E8477" s="107">
        <v>5</v>
      </c>
      <c r="F8477" s="81" t="s">
        <v>13674</v>
      </c>
      <c r="G8477" s="94" t="s">
        <v>8146</v>
      </c>
      <c r="H8477" s="32" t="s">
        <v>15001</v>
      </c>
    </row>
    <row r="8478" spans="1:8">
      <c r="A8478" s="68" t="s">
        <v>16881</v>
      </c>
      <c r="B8478" s="94" t="s">
        <v>24178</v>
      </c>
      <c r="C8478" s="94" t="s">
        <v>17093</v>
      </c>
      <c r="D8478" s="32" t="s">
        <v>10673</v>
      </c>
      <c r="E8478" s="107">
        <v>6</v>
      </c>
      <c r="F8478" s="81" t="s">
        <v>13674</v>
      </c>
      <c r="G8478" s="94" t="s">
        <v>8146</v>
      </c>
      <c r="H8478" s="32" t="s">
        <v>15002</v>
      </c>
    </row>
    <row r="8479" spans="1:8">
      <c r="A8479" s="68" t="s">
        <v>16881</v>
      </c>
      <c r="B8479" s="94" t="s">
        <v>24178</v>
      </c>
      <c r="C8479" s="94" t="s">
        <v>17093</v>
      </c>
      <c r="D8479" s="32" t="s">
        <v>10674</v>
      </c>
      <c r="E8479" s="107">
        <v>8</v>
      </c>
      <c r="F8479" s="81" t="s">
        <v>13674</v>
      </c>
      <c r="G8479" s="94" t="s">
        <v>8146</v>
      </c>
      <c r="H8479" s="32" t="s">
        <v>15003</v>
      </c>
    </row>
    <row r="8480" spans="1:8">
      <c r="A8480" s="68" t="s">
        <v>16881</v>
      </c>
      <c r="B8480" s="94" t="s">
        <v>24178</v>
      </c>
      <c r="C8480" s="94" t="s">
        <v>17093</v>
      </c>
      <c r="D8480" s="32" t="s">
        <v>10675</v>
      </c>
      <c r="E8480" s="107">
        <v>4</v>
      </c>
      <c r="F8480" s="81" t="s">
        <v>13674</v>
      </c>
      <c r="G8480" s="94" t="s">
        <v>8146</v>
      </c>
      <c r="H8480" s="32" t="s">
        <v>15004</v>
      </c>
    </row>
    <row r="8481" spans="1:8">
      <c r="A8481" s="68" t="s">
        <v>16881</v>
      </c>
      <c r="B8481" s="94" t="s">
        <v>24178</v>
      </c>
      <c r="C8481" s="94" t="s">
        <v>17093</v>
      </c>
      <c r="D8481" s="32" t="s">
        <v>10676</v>
      </c>
      <c r="E8481" s="107">
        <v>8</v>
      </c>
      <c r="F8481" s="81" t="s">
        <v>13674</v>
      </c>
      <c r="G8481" s="94" t="s">
        <v>8146</v>
      </c>
      <c r="H8481" s="32" t="s">
        <v>15005</v>
      </c>
    </row>
    <row r="8482" spans="1:8">
      <c r="A8482" s="68" t="s">
        <v>16881</v>
      </c>
      <c r="B8482" s="94" t="s">
        <v>24178</v>
      </c>
      <c r="C8482" s="94" t="s">
        <v>17093</v>
      </c>
      <c r="D8482" s="32" t="s">
        <v>10677</v>
      </c>
      <c r="E8482" s="107">
        <v>7</v>
      </c>
      <c r="F8482" s="81" t="s">
        <v>13674</v>
      </c>
      <c r="G8482" s="94" t="s">
        <v>8146</v>
      </c>
      <c r="H8482" s="32" t="s">
        <v>15006</v>
      </c>
    </row>
    <row r="8483" spans="1:8">
      <c r="A8483" s="68" t="s">
        <v>16881</v>
      </c>
      <c r="B8483" s="94" t="s">
        <v>24178</v>
      </c>
      <c r="C8483" s="94" t="s">
        <v>17093</v>
      </c>
      <c r="D8483" s="32" t="s">
        <v>10678</v>
      </c>
      <c r="E8483" s="107">
        <v>8</v>
      </c>
      <c r="F8483" s="81" t="s">
        <v>13674</v>
      </c>
      <c r="G8483" s="94" t="s">
        <v>8146</v>
      </c>
      <c r="H8483" s="32" t="s">
        <v>15007</v>
      </c>
    </row>
    <row r="8484" spans="1:8">
      <c r="A8484" s="68" t="s">
        <v>16881</v>
      </c>
      <c r="B8484" s="94" t="s">
        <v>24178</v>
      </c>
      <c r="C8484" s="94" t="s">
        <v>17093</v>
      </c>
      <c r="D8484" s="32" t="s">
        <v>10679</v>
      </c>
      <c r="E8484" s="107">
        <v>8</v>
      </c>
      <c r="F8484" s="81" t="s">
        <v>13674</v>
      </c>
      <c r="G8484" s="94" t="s">
        <v>8146</v>
      </c>
      <c r="H8484" s="32" t="s">
        <v>15008</v>
      </c>
    </row>
    <row r="8485" spans="1:8">
      <c r="A8485" s="68" t="s">
        <v>16881</v>
      </c>
      <c r="B8485" s="94" t="s">
        <v>24178</v>
      </c>
      <c r="C8485" s="94" t="s">
        <v>17093</v>
      </c>
      <c r="D8485" s="32" t="s">
        <v>10680</v>
      </c>
      <c r="E8485" s="107">
        <v>9</v>
      </c>
      <c r="F8485" s="81" t="s">
        <v>13674</v>
      </c>
      <c r="G8485" s="94" t="s">
        <v>8146</v>
      </c>
      <c r="H8485" s="32" t="s">
        <v>15009</v>
      </c>
    </row>
    <row r="8486" spans="1:8">
      <c r="A8486" s="68" t="s">
        <v>16881</v>
      </c>
      <c r="B8486" s="94" t="s">
        <v>24178</v>
      </c>
      <c r="C8486" s="94" t="s">
        <v>17093</v>
      </c>
      <c r="D8486" s="32" t="s">
        <v>20652</v>
      </c>
      <c r="E8486" s="107">
        <v>6</v>
      </c>
      <c r="F8486" s="81" t="s">
        <v>13674</v>
      </c>
      <c r="G8486" s="94" t="s">
        <v>8146</v>
      </c>
      <c r="H8486" s="32" t="s">
        <v>15010</v>
      </c>
    </row>
    <row r="8487" spans="1:8">
      <c r="A8487" s="68" t="s">
        <v>16881</v>
      </c>
      <c r="B8487" s="94" t="s">
        <v>24178</v>
      </c>
      <c r="C8487" s="94" t="s">
        <v>17093</v>
      </c>
      <c r="D8487" s="32" t="s">
        <v>10681</v>
      </c>
      <c r="E8487" s="107">
        <v>9</v>
      </c>
      <c r="F8487" s="81" t="s">
        <v>13674</v>
      </c>
      <c r="G8487" s="94" t="s">
        <v>8146</v>
      </c>
      <c r="H8487" s="32" t="s">
        <v>15011</v>
      </c>
    </row>
    <row r="8488" spans="1:8">
      <c r="A8488" s="68" t="s">
        <v>16881</v>
      </c>
      <c r="B8488" s="94" t="s">
        <v>24178</v>
      </c>
      <c r="C8488" s="94" t="s">
        <v>17093</v>
      </c>
      <c r="D8488" s="32" t="s">
        <v>10682</v>
      </c>
      <c r="E8488" s="107">
        <v>9</v>
      </c>
      <c r="F8488" s="81" t="s">
        <v>13674</v>
      </c>
      <c r="G8488" s="94" t="s">
        <v>8146</v>
      </c>
      <c r="H8488" s="32" t="s">
        <v>15012</v>
      </c>
    </row>
    <row r="8489" spans="1:8">
      <c r="A8489" s="68" t="s">
        <v>16881</v>
      </c>
      <c r="B8489" s="94" t="s">
        <v>24178</v>
      </c>
      <c r="C8489" s="94" t="s">
        <v>17093</v>
      </c>
      <c r="D8489" s="32" t="s">
        <v>10683</v>
      </c>
      <c r="E8489" s="107">
        <v>4</v>
      </c>
      <c r="F8489" s="81" t="s">
        <v>13674</v>
      </c>
      <c r="G8489" s="94" t="s">
        <v>8146</v>
      </c>
      <c r="H8489" s="32" t="s">
        <v>15013</v>
      </c>
    </row>
    <row r="8490" spans="1:8">
      <c r="A8490" s="68" t="s">
        <v>16881</v>
      </c>
      <c r="B8490" s="94" t="s">
        <v>24178</v>
      </c>
      <c r="C8490" s="94" t="s">
        <v>17093</v>
      </c>
      <c r="D8490" s="32" t="s">
        <v>10684</v>
      </c>
      <c r="E8490" s="107">
        <v>10</v>
      </c>
      <c r="F8490" s="81" t="s">
        <v>13674</v>
      </c>
      <c r="G8490" s="94" t="s">
        <v>8146</v>
      </c>
      <c r="H8490" s="32" t="s">
        <v>15014</v>
      </c>
    </row>
    <row r="8491" spans="1:8">
      <c r="A8491" s="68" t="s">
        <v>16881</v>
      </c>
      <c r="B8491" s="94" t="s">
        <v>24178</v>
      </c>
      <c r="C8491" s="94" t="s">
        <v>17093</v>
      </c>
      <c r="D8491" s="32" t="s">
        <v>20653</v>
      </c>
      <c r="E8491" s="107">
        <v>7</v>
      </c>
      <c r="F8491" s="81" t="s">
        <v>13674</v>
      </c>
      <c r="G8491" s="94" t="s">
        <v>8146</v>
      </c>
      <c r="H8491" s="32" t="s">
        <v>15015</v>
      </c>
    </row>
    <row r="8492" spans="1:8">
      <c r="A8492" s="68" t="s">
        <v>16881</v>
      </c>
      <c r="B8492" s="94" t="s">
        <v>24178</v>
      </c>
      <c r="C8492" s="94" t="s">
        <v>17093</v>
      </c>
      <c r="D8492" s="32" t="s">
        <v>20654</v>
      </c>
      <c r="E8492" s="107">
        <v>9</v>
      </c>
      <c r="F8492" s="81" t="s">
        <v>13674</v>
      </c>
      <c r="G8492" s="94" t="s">
        <v>8146</v>
      </c>
      <c r="H8492" s="32" t="s">
        <v>15016</v>
      </c>
    </row>
    <row r="8493" spans="1:8">
      <c r="A8493" s="68" t="s">
        <v>16881</v>
      </c>
      <c r="B8493" s="94" t="s">
        <v>24178</v>
      </c>
      <c r="C8493" s="94" t="s">
        <v>17093</v>
      </c>
      <c r="D8493" s="32" t="s">
        <v>10685</v>
      </c>
      <c r="E8493" s="107">
        <v>6</v>
      </c>
      <c r="F8493" s="81" t="s">
        <v>13674</v>
      </c>
      <c r="G8493" s="94" t="s">
        <v>8146</v>
      </c>
      <c r="H8493" s="32" t="s">
        <v>15017</v>
      </c>
    </row>
    <row r="8494" spans="1:8">
      <c r="A8494" s="68" t="s">
        <v>16881</v>
      </c>
      <c r="B8494" s="94" t="s">
        <v>24178</v>
      </c>
      <c r="C8494" s="94" t="s">
        <v>17093</v>
      </c>
      <c r="D8494" s="32" t="s">
        <v>10686</v>
      </c>
      <c r="E8494" s="107">
        <v>6</v>
      </c>
      <c r="F8494" s="81" t="s">
        <v>13674</v>
      </c>
      <c r="G8494" s="94" t="s">
        <v>8146</v>
      </c>
      <c r="H8494" s="32" t="s">
        <v>15018</v>
      </c>
    </row>
    <row r="8495" spans="1:8">
      <c r="A8495" s="68" t="s">
        <v>16881</v>
      </c>
      <c r="B8495" s="94" t="s">
        <v>24191</v>
      </c>
      <c r="C8495" s="94" t="s">
        <v>17092</v>
      </c>
      <c r="D8495" s="32" t="s">
        <v>10687</v>
      </c>
      <c r="E8495" s="107">
        <v>13</v>
      </c>
      <c r="F8495" s="81" t="s">
        <v>13674</v>
      </c>
      <c r="G8495" s="94" t="s">
        <v>8146</v>
      </c>
      <c r="H8495" s="32" t="s">
        <v>15019</v>
      </c>
    </row>
    <row r="8496" spans="1:8">
      <c r="A8496" s="68" t="s">
        <v>16881</v>
      </c>
      <c r="B8496" s="94" t="s">
        <v>24191</v>
      </c>
      <c r="C8496" s="94" t="s">
        <v>17092</v>
      </c>
      <c r="D8496" s="32" t="s">
        <v>10688</v>
      </c>
      <c r="E8496" s="107">
        <v>14</v>
      </c>
      <c r="F8496" s="81" t="s">
        <v>13674</v>
      </c>
      <c r="G8496" s="94" t="s">
        <v>8146</v>
      </c>
      <c r="H8496" s="32" t="s">
        <v>15020</v>
      </c>
    </row>
    <row r="8497" spans="1:8">
      <c r="A8497" s="68" t="s">
        <v>16881</v>
      </c>
      <c r="B8497" s="94" t="s">
        <v>24191</v>
      </c>
      <c r="C8497" s="94" t="s">
        <v>17092</v>
      </c>
      <c r="D8497" s="32" t="s">
        <v>10689</v>
      </c>
      <c r="E8497" s="107">
        <v>7</v>
      </c>
      <c r="F8497" s="81" t="s">
        <v>13674</v>
      </c>
      <c r="G8497" s="94" t="s">
        <v>8146</v>
      </c>
      <c r="H8497" s="32" t="s">
        <v>15021</v>
      </c>
    </row>
    <row r="8498" spans="1:8">
      <c r="A8498" s="68" t="s">
        <v>16881</v>
      </c>
      <c r="B8498" s="94" t="s">
        <v>24191</v>
      </c>
      <c r="C8498" s="94" t="s">
        <v>17092</v>
      </c>
      <c r="D8498" s="32" t="s">
        <v>10690</v>
      </c>
      <c r="E8498" s="107">
        <v>10</v>
      </c>
      <c r="F8498" s="81" t="s">
        <v>13674</v>
      </c>
      <c r="G8498" s="94" t="s">
        <v>8146</v>
      </c>
      <c r="H8498" s="32" t="s">
        <v>15022</v>
      </c>
    </row>
    <row r="8499" spans="1:8">
      <c r="A8499" s="68" t="s">
        <v>16881</v>
      </c>
      <c r="B8499" s="94" t="s">
        <v>24191</v>
      </c>
      <c r="C8499" s="94" t="s">
        <v>17092</v>
      </c>
      <c r="D8499" s="32" t="s">
        <v>10691</v>
      </c>
      <c r="E8499" s="107">
        <v>10</v>
      </c>
      <c r="F8499" s="81" t="s">
        <v>13674</v>
      </c>
      <c r="G8499" s="94" t="s">
        <v>8146</v>
      </c>
      <c r="H8499" s="32" t="s">
        <v>15023</v>
      </c>
    </row>
    <row r="8500" spans="1:8">
      <c r="A8500" s="68" t="s">
        <v>16881</v>
      </c>
      <c r="B8500" s="94" t="s">
        <v>24191</v>
      </c>
      <c r="C8500" s="94" t="s">
        <v>17092</v>
      </c>
      <c r="D8500" s="32" t="s">
        <v>10692</v>
      </c>
      <c r="E8500" s="107">
        <v>8</v>
      </c>
      <c r="F8500" s="81" t="s">
        <v>13674</v>
      </c>
      <c r="G8500" s="94" t="s">
        <v>8146</v>
      </c>
      <c r="H8500" s="32" t="s">
        <v>15024</v>
      </c>
    </row>
    <row r="8501" spans="1:8">
      <c r="A8501" s="68" t="s">
        <v>16881</v>
      </c>
      <c r="B8501" s="94" t="s">
        <v>24191</v>
      </c>
      <c r="C8501" s="94" t="s">
        <v>17092</v>
      </c>
      <c r="D8501" s="32" t="s">
        <v>10693</v>
      </c>
      <c r="E8501" s="107">
        <v>8</v>
      </c>
      <c r="F8501" s="81" t="s">
        <v>13674</v>
      </c>
      <c r="G8501" s="94" t="s">
        <v>8146</v>
      </c>
      <c r="H8501" s="32" t="s">
        <v>15025</v>
      </c>
    </row>
    <row r="8502" spans="1:8">
      <c r="A8502" s="68" t="s">
        <v>16881</v>
      </c>
      <c r="B8502" s="94" t="s">
        <v>24191</v>
      </c>
      <c r="C8502" s="94" t="s">
        <v>17092</v>
      </c>
      <c r="D8502" s="32" t="s">
        <v>10694</v>
      </c>
      <c r="E8502" s="107">
        <v>9</v>
      </c>
      <c r="F8502" s="81" t="s">
        <v>13674</v>
      </c>
      <c r="G8502" s="94" t="s">
        <v>8146</v>
      </c>
      <c r="H8502" s="32" t="s">
        <v>15026</v>
      </c>
    </row>
    <row r="8503" spans="1:8">
      <c r="A8503" s="68" t="s">
        <v>16881</v>
      </c>
      <c r="B8503" s="94" t="s">
        <v>24191</v>
      </c>
      <c r="C8503" s="94" t="s">
        <v>17092</v>
      </c>
      <c r="D8503" s="32" t="s">
        <v>20655</v>
      </c>
      <c r="E8503" s="107">
        <v>12</v>
      </c>
      <c r="F8503" s="81" t="s">
        <v>13674</v>
      </c>
      <c r="G8503" s="94" t="s">
        <v>8146</v>
      </c>
      <c r="H8503" s="32" t="s">
        <v>15027</v>
      </c>
    </row>
    <row r="8504" spans="1:8">
      <c r="A8504" s="68" t="s">
        <v>16881</v>
      </c>
      <c r="B8504" s="94" t="s">
        <v>24191</v>
      </c>
      <c r="C8504" s="94" t="s">
        <v>17092</v>
      </c>
      <c r="D8504" s="32" t="s">
        <v>10695</v>
      </c>
      <c r="E8504" s="107">
        <v>12</v>
      </c>
      <c r="F8504" s="81" t="s">
        <v>13674</v>
      </c>
      <c r="G8504" s="94" t="s">
        <v>8146</v>
      </c>
      <c r="H8504" s="32" t="s">
        <v>15028</v>
      </c>
    </row>
    <row r="8505" spans="1:8">
      <c r="A8505" s="68" t="s">
        <v>16881</v>
      </c>
      <c r="B8505" s="94" t="s">
        <v>24191</v>
      </c>
      <c r="C8505" s="94" t="s">
        <v>17092</v>
      </c>
      <c r="D8505" s="32" t="s">
        <v>10696</v>
      </c>
      <c r="E8505" s="107">
        <v>11</v>
      </c>
      <c r="F8505" s="81" t="s">
        <v>13674</v>
      </c>
      <c r="G8505" s="94" t="s">
        <v>8146</v>
      </c>
      <c r="H8505" s="32" t="s">
        <v>15029</v>
      </c>
    </row>
    <row r="8506" spans="1:8">
      <c r="A8506" s="68" t="s">
        <v>16881</v>
      </c>
      <c r="B8506" s="94" t="s">
        <v>24191</v>
      </c>
      <c r="C8506" s="94" t="s">
        <v>17092</v>
      </c>
      <c r="D8506" s="32" t="s">
        <v>10697</v>
      </c>
      <c r="E8506" s="107">
        <v>7</v>
      </c>
      <c r="F8506" s="81" t="s">
        <v>13674</v>
      </c>
      <c r="G8506" s="94" t="s">
        <v>8146</v>
      </c>
      <c r="H8506" s="32" t="s">
        <v>15030</v>
      </c>
    </row>
    <row r="8507" spans="1:8">
      <c r="A8507" s="68" t="s">
        <v>16881</v>
      </c>
      <c r="B8507" s="94" t="s">
        <v>24191</v>
      </c>
      <c r="C8507" s="94" t="s">
        <v>17092</v>
      </c>
      <c r="D8507" s="32" t="s">
        <v>20656</v>
      </c>
      <c r="E8507" s="107">
        <v>7</v>
      </c>
      <c r="F8507" s="81" t="s">
        <v>13674</v>
      </c>
      <c r="G8507" s="94" t="s">
        <v>8146</v>
      </c>
      <c r="H8507" s="32" t="s">
        <v>15031</v>
      </c>
    </row>
    <row r="8508" spans="1:8">
      <c r="A8508" s="68" t="s">
        <v>16881</v>
      </c>
      <c r="B8508" s="94" t="s">
        <v>24191</v>
      </c>
      <c r="C8508" s="94" t="s">
        <v>17092</v>
      </c>
      <c r="D8508" s="32" t="s">
        <v>20657</v>
      </c>
      <c r="E8508" s="107">
        <v>7</v>
      </c>
      <c r="F8508" s="81" t="s">
        <v>13674</v>
      </c>
      <c r="G8508" s="94" t="s">
        <v>8146</v>
      </c>
      <c r="H8508" s="32" t="s">
        <v>15032</v>
      </c>
    </row>
    <row r="8509" spans="1:8">
      <c r="A8509" s="68" t="s">
        <v>16881</v>
      </c>
      <c r="B8509" s="94" t="s">
        <v>24191</v>
      </c>
      <c r="C8509" s="94" t="s">
        <v>17092</v>
      </c>
      <c r="D8509" s="32" t="s">
        <v>10698</v>
      </c>
      <c r="E8509" s="107">
        <v>10</v>
      </c>
      <c r="F8509" s="81" t="s">
        <v>13674</v>
      </c>
      <c r="G8509" s="94" t="s">
        <v>8146</v>
      </c>
      <c r="H8509" s="32" t="s">
        <v>15033</v>
      </c>
    </row>
    <row r="8510" spans="1:8">
      <c r="A8510" s="68" t="s">
        <v>16881</v>
      </c>
      <c r="B8510" s="94" t="s">
        <v>24191</v>
      </c>
      <c r="C8510" s="94" t="s">
        <v>17092</v>
      </c>
      <c r="D8510" s="32" t="s">
        <v>10699</v>
      </c>
      <c r="E8510" s="107">
        <v>9</v>
      </c>
      <c r="F8510" s="81" t="s">
        <v>13674</v>
      </c>
      <c r="G8510" s="94" t="s">
        <v>8146</v>
      </c>
      <c r="H8510" s="32" t="s">
        <v>15034</v>
      </c>
    </row>
    <row r="8511" spans="1:8">
      <c r="A8511" s="68" t="s">
        <v>16881</v>
      </c>
      <c r="B8511" s="94" t="s">
        <v>24191</v>
      </c>
      <c r="C8511" s="94" t="s">
        <v>17092</v>
      </c>
      <c r="D8511" s="32" t="s">
        <v>10700</v>
      </c>
      <c r="E8511" s="107">
        <v>9</v>
      </c>
      <c r="F8511" s="81" t="s">
        <v>13674</v>
      </c>
      <c r="G8511" s="94" t="s">
        <v>8146</v>
      </c>
      <c r="H8511" s="32" t="s">
        <v>15035</v>
      </c>
    </row>
    <row r="8512" spans="1:8">
      <c r="A8512" s="68" t="s">
        <v>16881</v>
      </c>
      <c r="B8512" s="94" t="s">
        <v>24191</v>
      </c>
      <c r="C8512" s="94" t="s">
        <v>17092</v>
      </c>
      <c r="D8512" s="32" t="s">
        <v>10701</v>
      </c>
      <c r="E8512" s="107">
        <v>7</v>
      </c>
      <c r="F8512" s="81" t="s">
        <v>13674</v>
      </c>
      <c r="G8512" s="94" t="s">
        <v>8146</v>
      </c>
      <c r="H8512" s="32" t="s">
        <v>15036</v>
      </c>
    </row>
    <row r="8513" spans="1:8">
      <c r="A8513" s="68" t="s">
        <v>16881</v>
      </c>
      <c r="B8513" s="94" t="s">
        <v>24191</v>
      </c>
      <c r="C8513" s="94" t="s">
        <v>17092</v>
      </c>
      <c r="D8513" s="32" t="s">
        <v>20658</v>
      </c>
      <c r="E8513" s="107">
        <v>10</v>
      </c>
      <c r="F8513" s="81" t="s">
        <v>13674</v>
      </c>
      <c r="G8513" s="94" t="s">
        <v>8146</v>
      </c>
      <c r="H8513" s="32" t="s">
        <v>15037</v>
      </c>
    </row>
    <row r="8514" spans="1:8">
      <c r="A8514" s="68" t="s">
        <v>16881</v>
      </c>
      <c r="B8514" s="94" t="s">
        <v>24191</v>
      </c>
      <c r="C8514" s="94" t="s">
        <v>17092</v>
      </c>
      <c r="D8514" s="32" t="s">
        <v>10702</v>
      </c>
      <c r="E8514" s="107">
        <v>15</v>
      </c>
      <c r="F8514" s="81" t="s">
        <v>13674</v>
      </c>
      <c r="G8514" s="94" t="s">
        <v>8146</v>
      </c>
      <c r="H8514" s="32" t="s">
        <v>15038</v>
      </c>
    </row>
    <row r="8515" spans="1:8">
      <c r="A8515" s="68" t="s">
        <v>16881</v>
      </c>
      <c r="B8515" s="94" t="s">
        <v>24191</v>
      </c>
      <c r="C8515" s="94" t="s">
        <v>17092</v>
      </c>
      <c r="D8515" s="32" t="s">
        <v>10703</v>
      </c>
      <c r="E8515" s="107">
        <v>14</v>
      </c>
      <c r="F8515" s="81" t="s">
        <v>13674</v>
      </c>
      <c r="G8515" s="94" t="s">
        <v>8146</v>
      </c>
      <c r="H8515" s="32" t="s">
        <v>15039</v>
      </c>
    </row>
    <row r="8516" spans="1:8">
      <c r="A8516" s="68" t="s">
        <v>16877</v>
      </c>
      <c r="B8516" s="94" t="s">
        <v>24192</v>
      </c>
      <c r="C8516" s="94" t="s">
        <v>17113</v>
      </c>
      <c r="D8516" s="32" t="s">
        <v>10704</v>
      </c>
      <c r="E8516" s="107">
        <v>6</v>
      </c>
      <c r="F8516" s="81" t="s">
        <v>13674</v>
      </c>
      <c r="G8516" s="94" t="s">
        <v>8146</v>
      </c>
      <c r="H8516" s="32" t="s">
        <v>15040</v>
      </c>
    </row>
    <row r="8517" spans="1:8">
      <c r="A8517" s="68" t="s">
        <v>16877</v>
      </c>
      <c r="B8517" s="94" t="s">
        <v>24192</v>
      </c>
      <c r="C8517" s="94" t="s">
        <v>17113</v>
      </c>
      <c r="D8517" s="32" t="s">
        <v>10705</v>
      </c>
      <c r="E8517" s="107">
        <v>8</v>
      </c>
      <c r="F8517" s="81" t="s">
        <v>13674</v>
      </c>
      <c r="G8517" s="94" t="s">
        <v>8146</v>
      </c>
      <c r="H8517" s="32" t="s">
        <v>15041</v>
      </c>
    </row>
    <row r="8518" spans="1:8">
      <c r="A8518" s="68" t="s">
        <v>16877</v>
      </c>
      <c r="B8518" s="94" t="s">
        <v>24192</v>
      </c>
      <c r="C8518" s="94" t="s">
        <v>17113</v>
      </c>
      <c r="D8518" s="32" t="s">
        <v>10706</v>
      </c>
      <c r="E8518" s="107">
        <v>10</v>
      </c>
      <c r="F8518" s="81" t="s">
        <v>13674</v>
      </c>
      <c r="G8518" s="94" t="s">
        <v>8146</v>
      </c>
      <c r="H8518" s="32" t="s">
        <v>15042</v>
      </c>
    </row>
    <row r="8519" spans="1:8">
      <c r="A8519" s="68" t="s">
        <v>16877</v>
      </c>
      <c r="B8519" s="94" t="s">
        <v>24192</v>
      </c>
      <c r="C8519" s="94" t="s">
        <v>17113</v>
      </c>
      <c r="D8519" s="32" t="s">
        <v>20659</v>
      </c>
      <c r="E8519" s="107">
        <v>9</v>
      </c>
      <c r="F8519" s="81" t="s">
        <v>13674</v>
      </c>
      <c r="G8519" s="94" t="s">
        <v>8146</v>
      </c>
      <c r="H8519" s="32" t="s">
        <v>15043</v>
      </c>
    </row>
    <row r="8520" spans="1:8">
      <c r="A8520" s="68" t="s">
        <v>16877</v>
      </c>
      <c r="B8520" s="94" t="s">
        <v>24192</v>
      </c>
      <c r="C8520" s="94" t="s">
        <v>17113</v>
      </c>
      <c r="D8520" s="32" t="s">
        <v>10707</v>
      </c>
      <c r="E8520" s="107">
        <v>8</v>
      </c>
      <c r="F8520" s="81" t="s">
        <v>13674</v>
      </c>
      <c r="G8520" s="94" t="s">
        <v>8146</v>
      </c>
      <c r="H8520" s="32" t="s">
        <v>15044</v>
      </c>
    </row>
    <row r="8521" spans="1:8">
      <c r="A8521" s="68" t="s">
        <v>16877</v>
      </c>
      <c r="B8521" s="94" t="s">
        <v>24192</v>
      </c>
      <c r="C8521" s="94" t="s">
        <v>17113</v>
      </c>
      <c r="D8521" s="32" t="s">
        <v>20660</v>
      </c>
      <c r="E8521" s="107">
        <v>8</v>
      </c>
      <c r="F8521" s="81" t="s">
        <v>13674</v>
      </c>
      <c r="G8521" s="94" t="s">
        <v>8146</v>
      </c>
      <c r="H8521" s="32" t="s">
        <v>15045</v>
      </c>
    </row>
    <row r="8522" spans="1:8">
      <c r="A8522" s="68" t="s">
        <v>16877</v>
      </c>
      <c r="B8522" s="94" t="s">
        <v>24192</v>
      </c>
      <c r="C8522" s="94" t="s">
        <v>17113</v>
      </c>
      <c r="D8522" s="32" t="s">
        <v>20661</v>
      </c>
      <c r="E8522" s="107">
        <v>10</v>
      </c>
      <c r="F8522" s="81" t="s">
        <v>13674</v>
      </c>
      <c r="G8522" s="94" t="s">
        <v>8146</v>
      </c>
      <c r="H8522" s="32" t="s">
        <v>15046</v>
      </c>
    </row>
    <row r="8523" spans="1:8">
      <c r="A8523" s="68" t="s">
        <v>16877</v>
      </c>
      <c r="B8523" s="94" t="s">
        <v>24192</v>
      </c>
      <c r="C8523" s="94" t="s">
        <v>17113</v>
      </c>
      <c r="D8523" s="32" t="s">
        <v>10708</v>
      </c>
      <c r="E8523" s="107">
        <v>11</v>
      </c>
      <c r="F8523" s="81" t="s">
        <v>13674</v>
      </c>
      <c r="G8523" s="94" t="s">
        <v>8146</v>
      </c>
      <c r="H8523" s="32" t="s">
        <v>15047</v>
      </c>
    </row>
    <row r="8524" spans="1:8">
      <c r="A8524" s="68" t="s">
        <v>16877</v>
      </c>
      <c r="B8524" s="94" t="s">
        <v>24192</v>
      </c>
      <c r="C8524" s="94" t="s">
        <v>17113</v>
      </c>
      <c r="D8524" s="32" t="s">
        <v>20662</v>
      </c>
      <c r="E8524" s="107">
        <v>7</v>
      </c>
      <c r="F8524" s="81" t="s">
        <v>13674</v>
      </c>
      <c r="G8524" s="94" t="s">
        <v>8146</v>
      </c>
      <c r="H8524" s="32" t="s">
        <v>15048</v>
      </c>
    </row>
    <row r="8525" spans="1:8">
      <c r="A8525" s="68" t="s">
        <v>16877</v>
      </c>
      <c r="B8525" s="94" t="s">
        <v>24192</v>
      </c>
      <c r="C8525" s="94" t="s">
        <v>17113</v>
      </c>
      <c r="D8525" s="32" t="s">
        <v>20663</v>
      </c>
      <c r="E8525" s="107">
        <v>15</v>
      </c>
      <c r="F8525" s="81" t="s">
        <v>13674</v>
      </c>
      <c r="G8525" s="94" t="s">
        <v>8146</v>
      </c>
      <c r="H8525" s="32" t="s">
        <v>15049</v>
      </c>
    </row>
    <row r="8526" spans="1:8">
      <c r="A8526" s="68" t="s">
        <v>16877</v>
      </c>
      <c r="B8526" s="94" t="s">
        <v>24192</v>
      </c>
      <c r="C8526" s="94" t="s">
        <v>17113</v>
      </c>
      <c r="D8526" s="32" t="s">
        <v>20664</v>
      </c>
      <c r="E8526" s="107">
        <v>9</v>
      </c>
      <c r="F8526" s="81" t="s">
        <v>13674</v>
      </c>
      <c r="G8526" s="94" t="s">
        <v>8146</v>
      </c>
      <c r="H8526" s="32" t="s">
        <v>15050</v>
      </c>
    </row>
    <row r="8527" spans="1:8">
      <c r="A8527" s="68" t="s">
        <v>16877</v>
      </c>
      <c r="B8527" s="94" t="s">
        <v>24192</v>
      </c>
      <c r="C8527" s="94" t="s">
        <v>17113</v>
      </c>
      <c r="D8527" s="32" t="s">
        <v>10709</v>
      </c>
      <c r="E8527" s="107">
        <v>9</v>
      </c>
      <c r="F8527" s="81" t="s">
        <v>13674</v>
      </c>
      <c r="G8527" s="94" t="s">
        <v>8146</v>
      </c>
      <c r="H8527" s="32" t="s">
        <v>25959</v>
      </c>
    </row>
    <row r="8528" spans="1:8">
      <c r="A8528" s="68" t="s">
        <v>16877</v>
      </c>
      <c r="B8528" s="94" t="s">
        <v>24192</v>
      </c>
      <c r="C8528" s="94" t="s">
        <v>17113</v>
      </c>
      <c r="D8528" s="32" t="s">
        <v>10710</v>
      </c>
      <c r="E8528" s="107">
        <v>8</v>
      </c>
      <c r="F8528" s="81" t="s">
        <v>13674</v>
      </c>
      <c r="G8528" s="94" t="s">
        <v>8146</v>
      </c>
      <c r="H8528" s="32" t="s">
        <v>25960</v>
      </c>
    </row>
    <row r="8529" spans="1:8">
      <c r="A8529" s="68" t="s">
        <v>16877</v>
      </c>
      <c r="B8529" s="94" t="s">
        <v>24192</v>
      </c>
      <c r="C8529" s="94" t="s">
        <v>17113</v>
      </c>
      <c r="D8529" s="32" t="s">
        <v>10711</v>
      </c>
      <c r="E8529" s="107">
        <v>6</v>
      </c>
      <c r="F8529" s="81" t="s">
        <v>13674</v>
      </c>
      <c r="G8529" s="94" t="s">
        <v>8146</v>
      </c>
      <c r="H8529" s="32" t="s">
        <v>25961</v>
      </c>
    </row>
    <row r="8530" spans="1:8">
      <c r="A8530" s="68" t="s">
        <v>16877</v>
      </c>
      <c r="B8530" s="94" t="s">
        <v>24192</v>
      </c>
      <c r="C8530" s="94" t="s">
        <v>17113</v>
      </c>
      <c r="D8530" s="32" t="s">
        <v>20665</v>
      </c>
      <c r="E8530" s="107">
        <v>6</v>
      </c>
      <c r="F8530" s="81" t="s">
        <v>13674</v>
      </c>
      <c r="G8530" s="94" t="s">
        <v>8146</v>
      </c>
      <c r="H8530" s="32" t="s">
        <v>25962</v>
      </c>
    </row>
    <row r="8531" spans="1:8">
      <c r="A8531" s="68" t="s">
        <v>16877</v>
      </c>
      <c r="B8531" s="94" t="s">
        <v>24192</v>
      </c>
      <c r="C8531" s="94" t="s">
        <v>17113</v>
      </c>
      <c r="D8531" s="32" t="s">
        <v>20666</v>
      </c>
      <c r="E8531" s="107">
        <v>10</v>
      </c>
      <c r="F8531" s="81" t="s">
        <v>13674</v>
      </c>
      <c r="G8531" s="94" t="s">
        <v>8146</v>
      </c>
      <c r="H8531" s="32" t="s">
        <v>15051</v>
      </c>
    </row>
    <row r="8532" spans="1:8">
      <c r="A8532" s="68" t="s">
        <v>16877</v>
      </c>
      <c r="B8532" s="94" t="s">
        <v>24192</v>
      </c>
      <c r="C8532" s="94" t="s">
        <v>17113</v>
      </c>
      <c r="D8532" s="32" t="s">
        <v>10712</v>
      </c>
      <c r="E8532" s="107">
        <v>10</v>
      </c>
      <c r="F8532" s="81" t="s">
        <v>13674</v>
      </c>
      <c r="G8532" s="94" t="s">
        <v>8146</v>
      </c>
      <c r="H8532" s="32" t="s">
        <v>15052</v>
      </c>
    </row>
    <row r="8533" spans="1:8">
      <c r="A8533" s="68" t="s">
        <v>16877</v>
      </c>
      <c r="B8533" s="94" t="s">
        <v>24192</v>
      </c>
      <c r="C8533" s="94" t="s">
        <v>17113</v>
      </c>
      <c r="D8533" s="32" t="s">
        <v>10713</v>
      </c>
      <c r="E8533" s="107">
        <v>12</v>
      </c>
      <c r="F8533" s="81" t="s">
        <v>13674</v>
      </c>
      <c r="G8533" s="94" t="s">
        <v>8146</v>
      </c>
      <c r="H8533" s="32" t="s">
        <v>15053</v>
      </c>
    </row>
    <row r="8534" spans="1:8">
      <c r="A8534" s="68" t="s">
        <v>16877</v>
      </c>
      <c r="B8534" s="94" t="s">
        <v>24192</v>
      </c>
      <c r="C8534" s="94" t="s">
        <v>17113</v>
      </c>
      <c r="D8534" s="32" t="s">
        <v>10714</v>
      </c>
      <c r="E8534" s="107">
        <v>10</v>
      </c>
      <c r="F8534" s="81" t="s">
        <v>13674</v>
      </c>
      <c r="G8534" s="94" t="s">
        <v>8146</v>
      </c>
      <c r="H8534" s="32" t="s">
        <v>15054</v>
      </c>
    </row>
    <row r="8535" spans="1:8">
      <c r="A8535" s="68" t="s">
        <v>16877</v>
      </c>
      <c r="B8535" s="94" t="s">
        <v>24192</v>
      </c>
      <c r="C8535" s="94" t="s">
        <v>17113</v>
      </c>
      <c r="D8535" s="32" t="s">
        <v>10715</v>
      </c>
      <c r="E8535" s="107">
        <v>6</v>
      </c>
      <c r="F8535" s="81" t="s">
        <v>13674</v>
      </c>
      <c r="G8535" s="94" t="s">
        <v>8146</v>
      </c>
      <c r="H8535" s="32" t="s">
        <v>15055</v>
      </c>
    </row>
    <row r="8536" spans="1:8">
      <c r="A8536" s="68" t="s">
        <v>16877</v>
      </c>
      <c r="B8536" s="94" t="s">
        <v>24192</v>
      </c>
      <c r="C8536" s="94" t="s">
        <v>17113</v>
      </c>
      <c r="D8536" s="32" t="s">
        <v>10716</v>
      </c>
      <c r="E8536" s="107">
        <v>10</v>
      </c>
      <c r="F8536" s="81" t="s">
        <v>13674</v>
      </c>
      <c r="G8536" s="94" t="s">
        <v>8146</v>
      </c>
      <c r="H8536" s="32" t="s">
        <v>25963</v>
      </c>
    </row>
    <row r="8537" spans="1:8">
      <c r="A8537" s="68" t="s">
        <v>16877</v>
      </c>
      <c r="B8537" s="94" t="s">
        <v>24192</v>
      </c>
      <c r="C8537" s="94" t="s">
        <v>17113</v>
      </c>
      <c r="D8537" s="32" t="s">
        <v>10717</v>
      </c>
      <c r="E8537" s="107">
        <v>10</v>
      </c>
      <c r="F8537" s="81" t="s">
        <v>13674</v>
      </c>
      <c r="G8537" s="94" t="s">
        <v>8146</v>
      </c>
      <c r="H8537" s="32" t="s">
        <v>15056</v>
      </c>
    </row>
    <row r="8538" spans="1:8">
      <c r="A8538" s="68" t="s">
        <v>16881</v>
      </c>
      <c r="B8538" s="94" t="s">
        <v>24199</v>
      </c>
      <c r="C8538" s="94" t="s">
        <v>17175</v>
      </c>
      <c r="D8538" s="32" t="s">
        <v>20667</v>
      </c>
      <c r="E8538" s="107">
        <v>6</v>
      </c>
      <c r="F8538" s="81" t="s">
        <v>13674</v>
      </c>
      <c r="G8538" s="94" t="s">
        <v>8146</v>
      </c>
      <c r="H8538" s="32" t="s">
        <v>15057</v>
      </c>
    </row>
    <row r="8539" spans="1:8">
      <c r="A8539" s="68" t="s">
        <v>16881</v>
      </c>
      <c r="B8539" s="94" t="s">
        <v>24199</v>
      </c>
      <c r="C8539" s="94" t="s">
        <v>17175</v>
      </c>
      <c r="D8539" s="32" t="s">
        <v>10718</v>
      </c>
      <c r="E8539" s="107">
        <v>17</v>
      </c>
      <c r="F8539" s="81" t="s">
        <v>13674</v>
      </c>
      <c r="G8539" s="94" t="s">
        <v>8146</v>
      </c>
      <c r="H8539" s="32" t="s">
        <v>15058</v>
      </c>
    </row>
    <row r="8540" spans="1:8">
      <c r="A8540" s="68" t="s">
        <v>16881</v>
      </c>
      <c r="B8540" s="94" t="s">
        <v>24199</v>
      </c>
      <c r="C8540" s="94" t="s">
        <v>17175</v>
      </c>
      <c r="D8540" s="32" t="s">
        <v>10719</v>
      </c>
      <c r="E8540" s="107">
        <v>11</v>
      </c>
      <c r="F8540" s="81" t="s">
        <v>13674</v>
      </c>
      <c r="G8540" s="94" t="s">
        <v>8146</v>
      </c>
      <c r="H8540" s="32" t="s">
        <v>15059</v>
      </c>
    </row>
    <row r="8541" spans="1:8">
      <c r="A8541" s="68" t="s">
        <v>16881</v>
      </c>
      <c r="B8541" s="94" t="s">
        <v>24199</v>
      </c>
      <c r="C8541" s="94" t="s">
        <v>17175</v>
      </c>
      <c r="D8541" s="32" t="s">
        <v>10720</v>
      </c>
      <c r="E8541" s="107">
        <v>14</v>
      </c>
      <c r="F8541" s="81" t="s">
        <v>13674</v>
      </c>
      <c r="G8541" s="94" t="s">
        <v>8146</v>
      </c>
      <c r="H8541" s="32" t="s">
        <v>15060</v>
      </c>
    </row>
    <row r="8542" spans="1:8">
      <c r="A8542" s="68" t="s">
        <v>16881</v>
      </c>
      <c r="B8542" s="94" t="s">
        <v>24199</v>
      </c>
      <c r="C8542" s="94" t="s">
        <v>17175</v>
      </c>
      <c r="D8542" s="32" t="s">
        <v>10721</v>
      </c>
      <c r="E8542" s="107">
        <v>12</v>
      </c>
      <c r="F8542" s="81" t="s">
        <v>13674</v>
      </c>
      <c r="G8542" s="94" t="s">
        <v>8146</v>
      </c>
      <c r="H8542" s="32" t="s">
        <v>15061</v>
      </c>
    </row>
    <row r="8543" spans="1:8">
      <c r="A8543" s="68" t="s">
        <v>16881</v>
      </c>
      <c r="B8543" s="94" t="s">
        <v>24199</v>
      </c>
      <c r="C8543" s="94" t="s">
        <v>17175</v>
      </c>
      <c r="D8543" s="32" t="s">
        <v>10722</v>
      </c>
      <c r="E8543" s="107">
        <v>10</v>
      </c>
      <c r="F8543" s="81" t="s">
        <v>13674</v>
      </c>
      <c r="G8543" s="94" t="s">
        <v>8146</v>
      </c>
      <c r="H8543" s="32" t="s">
        <v>15062</v>
      </c>
    </row>
    <row r="8544" spans="1:8">
      <c r="A8544" s="68" t="s">
        <v>16881</v>
      </c>
      <c r="B8544" s="94" t="s">
        <v>24199</v>
      </c>
      <c r="C8544" s="94" t="s">
        <v>17175</v>
      </c>
      <c r="D8544" s="32" t="s">
        <v>10723</v>
      </c>
      <c r="E8544" s="107">
        <v>12</v>
      </c>
      <c r="F8544" s="81" t="s">
        <v>13674</v>
      </c>
      <c r="G8544" s="94" t="s">
        <v>8146</v>
      </c>
      <c r="H8544" s="32" t="s">
        <v>15063</v>
      </c>
    </row>
    <row r="8545" spans="1:8">
      <c r="A8545" s="68" t="s">
        <v>16881</v>
      </c>
      <c r="B8545" s="94" t="s">
        <v>24199</v>
      </c>
      <c r="C8545" s="94" t="s">
        <v>17175</v>
      </c>
      <c r="D8545" s="32" t="s">
        <v>10724</v>
      </c>
      <c r="E8545" s="107">
        <v>15</v>
      </c>
      <c r="F8545" s="81" t="s">
        <v>13674</v>
      </c>
      <c r="G8545" s="94" t="s">
        <v>8146</v>
      </c>
      <c r="H8545" s="32" t="s">
        <v>15064</v>
      </c>
    </row>
    <row r="8546" spans="1:8">
      <c r="A8546" s="68" t="s">
        <v>16881</v>
      </c>
      <c r="B8546" s="94" t="s">
        <v>24199</v>
      </c>
      <c r="C8546" s="94" t="s">
        <v>17175</v>
      </c>
      <c r="D8546" s="32" t="s">
        <v>10725</v>
      </c>
      <c r="E8546" s="107">
        <v>17</v>
      </c>
      <c r="F8546" s="81" t="s">
        <v>13674</v>
      </c>
      <c r="G8546" s="94" t="s">
        <v>8146</v>
      </c>
      <c r="H8546" s="32" t="s">
        <v>15065</v>
      </c>
    </row>
    <row r="8547" spans="1:8">
      <c r="A8547" s="68" t="s">
        <v>16881</v>
      </c>
      <c r="B8547" s="94" t="s">
        <v>24199</v>
      </c>
      <c r="C8547" s="94" t="s">
        <v>17175</v>
      </c>
      <c r="D8547" s="32" t="s">
        <v>10726</v>
      </c>
      <c r="E8547" s="107">
        <v>8</v>
      </c>
      <c r="F8547" s="81" t="s">
        <v>13674</v>
      </c>
      <c r="G8547" s="94" t="s">
        <v>8146</v>
      </c>
      <c r="H8547" s="32" t="s">
        <v>15066</v>
      </c>
    </row>
    <row r="8548" spans="1:8">
      <c r="A8548" s="68" t="s">
        <v>16881</v>
      </c>
      <c r="B8548" s="94" t="s">
        <v>24199</v>
      </c>
      <c r="C8548" s="94" t="s">
        <v>17175</v>
      </c>
      <c r="D8548" s="32" t="s">
        <v>10727</v>
      </c>
      <c r="E8548" s="107">
        <v>11</v>
      </c>
      <c r="F8548" s="81" t="s">
        <v>13674</v>
      </c>
      <c r="G8548" s="94" t="s">
        <v>8146</v>
      </c>
      <c r="H8548" s="32" t="s">
        <v>15067</v>
      </c>
    </row>
    <row r="8549" spans="1:8">
      <c r="A8549" s="68" t="s">
        <v>16881</v>
      </c>
      <c r="B8549" s="94" t="s">
        <v>24199</v>
      </c>
      <c r="C8549" s="94" t="s">
        <v>17175</v>
      </c>
      <c r="D8549" s="32" t="s">
        <v>10728</v>
      </c>
      <c r="E8549" s="107">
        <v>9</v>
      </c>
      <c r="F8549" s="81" t="s">
        <v>13674</v>
      </c>
      <c r="G8549" s="94" t="s">
        <v>8146</v>
      </c>
      <c r="H8549" s="32" t="s">
        <v>15068</v>
      </c>
    </row>
    <row r="8550" spans="1:8">
      <c r="A8550" s="68" t="s">
        <v>16881</v>
      </c>
      <c r="B8550" s="94" t="s">
        <v>24199</v>
      </c>
      <c r="C8550" s="94" t="s">
        <v>17175</v>
      </c>
      <c r="D8550" s="32" t="s">
        <v>10729</v>
      </c>
      <c r="E8550" s="107">
        <v>8</v>
      </c>
      <c r="F8550" s="81" t="s">
        <v>13674</v>
      </c>
      <c r="G8550" s="94" t="s">
        <v>8146</v>
      </c>
      <c r="H8550" s="32" t="s">
        <v>15069</v>
      </c>
    </row>
    <row r="8551" spans="1:8">
      <c r="A8551" s="68" t="s">
        <v>16881</v>
      </c>
      <c r="B8551" s="94" t="s">
        <v>24199</v>
      </c>
      <c r="C8551" s="94" t="s">
        <v>17175</v>
      </c>
      <c r="D8551" s="32" t="s">
        <v>10730</v>
      </c>
      <c r="E8551" s="107">
        <v>15</v>
      </c>
      <c r="F8551" s="81" t="s">
        <v>13674</v>
      </c>
      <c r="G8551" s="94" t="s">
        <v>8146</v>
      </c>
      <c r="H8551" s="32" t="s">
        <v>15070</v>
      </c>
    </row>
    <row r="8552" spans="1:8">
      <c r="A8552" s="68" t="s">
        <v>16881</v>
      </c>
      <c r="B8552" s="94" t="s">
        <v>24199</v>
      </c>
      <c r="C8552" s="94" t="s">
        <v>17175</v>
      </c>
      <c r="D8552" s="32" t="s">
        <v>10731</v>
      </c>
      <c r="E8552" s="107">
        <v>16</v>
      </c>
      <c r="F8552" s="81" t="s">
        <v>13674</v>
      </c>
      <c r="G8552" s="94" t="s">
        <v>8146</v>
      </c>
      <c r="H8552" s="32" t="s">
        <v>15071</v>
      </c>
    </row>
    <row r="8553" spans="1:8">
      <c r="A8553" s="68" t="s">
        <v>16881</v>
      </c>
      <c r="B8553" s="94" t="s">
        <v>24199</v>
      </c>
      <c r="C8553" s="94" t="s">
        <v>17175</v>
      </c>
      <c r="D8553" s="32" t="s">
        <v>10732</v>
      </c>
      <c r="E8553" s="107">
        <v>9</v>
      </c>
      <c r="F8553" s="81" t="s">
        <v>13674</v>
      </c>
      <c r="G8553" s="94" t="s">
        <v>8146</v>
      </c>
      <c r="H8553" s="32" t="s">
        <v>15072</v>
      </c>
    </row>
    <row r="8554" spans="1:8">
      <c r="A8554" s="68" t="s">
        <v>16876</v>
      </c>
      <c r="B8554" s="94" t="s">
        <v>24187</v>
      </c>
      <c r="C8554" s="94" t="s">
        <v>17104</v>
      </c>
      <c r="D8554" s="32" t="s">
        <v>20668</v>
      </c>
      <c r="E8554" s="107">
        <v>9</v>
      </c>
      <c r="F8554" s="81" t="s">
        <v>13674</v>
      </c>
      <c r="G8554" s="94" t="s">
        <v>8146</v>
      </c>
      <c r="H8554" s="32" t="s">
        <v>15073</v>
      </c>
    </row>
    <row r="8555" spans="1:8">
      <c r="A8555" s="68" t="s">
        <v>16876</v>
      </c>
      <c r="B8555" s="94" t="s">
        <v>24187</v>
      </c>
      <c r="C8555" s="94" t="s">
        <v>17104</v>
      </c>
      <c r="D8555" s="32" t="s">
        <v>20669</v>
      </c>
      <c r="E8555" s="107">
        <v>8</v>
      </c>
      <c r="F8555" s="81" t="s">
        <v>13674</v>
      </c>
      <c r="G8555" s="94" t="s">
        <v>8146</v>
      </c>
      <c r="H8555" s="32" t="s">
        <v>15074</v>
      </c>
    </row>
    <row r="8556" spans="1:8">
      <c r="A8556" s="68" t="s">
        <v>16876</v>
      </c>
      <c r="B8556" s="94" t="s">
        <v>24187</v>
      </c>
      <c r="C8556" s="94" t="s">
        <v>17104</v>
      </c>
      <c r="D8556" s="32" t="s">
        <v>10733</v>
      </c>
      <c r="E8556" s="107">
        <v>9</v>
      </c>
      <c r="F8556" s="81" t="s">
        <v>13674</v>
      </c>
      <c r="G8556" s="94" t="s">
        <v>8146</v>
      </c>
      <c r="H8556" s="32" t="s">
        <v>15075</v>
      </c>
    </row>
    <row r="8557" spans="1:8">
      <c r="A8557" s="68" t="s">
        <v>16876</v>
      </c>
      <c r="B8557" s="94" t="s">
        <v>24187</v>
      </c>
      <c r="C8557" s="94" t="s">
        <v>17104</v>
      </c>
      <c r="D8557" s="32" t="s">
        <v>10734</v>
      </c>
      <c r="E8557" s="107">
        <v>9</v>
      </c>
      <c r="F8557" s="81" t="s">
        <v>13674</v>
      </c>
      <c r="G8557" s="94" t="s">
        <v>8146</v>
      </c>
      <c r="H8557" s="32" t="s">
        <v>15076</v>
      </c>
    </row>
    <row r="8558" spans="1:8">
      <c r="A8558" s="68" t="s">
        <v>16876</v>
      </c>
      <c r="B8558" s="94" t="s">
        <v>24187</v>
      </c>
      <c r="C8558" s="94" t="s">
        <v>17104</v>
      </c>
      <c r="D8558" s="32" t="s">
        <v>10735</v>
      </c>
      <c r="E8558" s="107">
        <v>8</v>
      </c>
      <c r="F8558" s="81" t="s">
        <v>13674</v>
      </c>
      <c r="G8558" s="94" t="s">
        <v>8146</v>
      </c>
      <c r="H8558" s="32" t="s">
        <v>15077</v>
      </c>
    </row>
    <row r="8559" spans="1:8">
      <c r="A8559" s="68" t="s">
        <v>16876</v>
      </c>
      <c r="B8559" s="94" t="s">
        <v>24187</v>
      </c>
      <c r="C8559" s="94" t="s">
        <v>17104</v>
      </c>
      <c r="D8559" s="32" t="s">
        <v>10736</v>
      </c>
      <c r="E8559" s="107">
        <v>7</v>
      </c>
      <c r="F8559" s="81" t="s">
        <v>13674</v>
      </c>
      <c r="G8559" s="94" t="s">
        <v>8146</v>
      </c>
      <c r="H8559" s="32" t="s">
        <v>15078</v>
      </c>
    </row>
    <row r="8560" spans="1:8">
      <c r="A8560" s="68" t="s">
        <v>16876</v>
      </c>
      <c r="B8560" s="94" t="s">
        <v>24187</v>
      </c>
      <c r="C8560" s="94" t="s">
        <v>17104</v>
      </c>
      <c r="D8560" s="32" t="s">
        <v>20670</v>
      </c>
      <c r="E8560" s="107">
        <v>8</v>
      </c>
      <c r="F8560" s="81" t="s">
        <v>13674</v>
      </c>
      <c r="G8560" s="94" t="s">
        <v>8146</v>
      </c>
      <c r="H8560" s="32" t="s">
        <v>15079</v>
      </c>
    </row>
    <row r="8561" spans="1:8">
      <c r="A8561" s="68" t="s">
        <v>16876</v>
      </c>
      <c r="B8561" s="94" t="s">
        <v>24187</v>
      </c>
      <c r="C8561" s="94" t="s">
        <v>17104</v>
      </c>
      <c r="D8561" s="32" t="s">
        <v>10737</v>
      </c>
      <c r="E8561" s="107">
        <v>9</v>
      </c>
      <c r="F8561" s="81" t="s">
        <v>13674</v>
      </c>
      <c r="G8561" s="94" t="s">
        <v>8146</v>
      </c>
      <c r="H8561" s="32" t="s">
        <v>15080</v>
      </c>
    </row>
    <row r="8562" spans="1:8">
      <c r="A8562" s="68" t="s">
        <v>16876</v>
      </c>
      <c r="B8562" s="94" t="s">
        <v>24187</v>
      </c>
      <c r="C8562" s="94" t="s">
        <v>17104</v>
      </c>
      <c r="D8562" s="32" t="s">
        <v>10738</v>
      </c>
      <c r="E8562" s="107">
        <v>7</v>
      </c>
      <c r="F8562" s="81" t="s">
        <v>13674</v>
      </c>
      <c r="G8562" s="94" t="s">
        <v>8146</v>
      </c>
      <c r="H8562" s="32" t="s">
        <v>15081</v>
      </c>
    </row>
    <row r="8563" spans="1:8">
      <c r="A8563" s="68" t="s">
        <v>16876</v>
      </c>
      <c r="B8563" s="94" t="s">
        <v>24187</v>
      </c>
      <c r="C8563" s="94" t="s">
        <v>17104</v>
      </c>
      <c r="D8563" s="32" t="s">
        <v>10739</v>
      </c>
      <c r="E8563" s="107">
        <v>9</v>
      </c>
      <c r="F8563" s="81" t="s">
        <v>13674</v>
      </c>
      <c r="G8563" s="94" t="s">
        <v>8146</v>
      </c>
      <c r="H8563" s="32" t="s">
        <v>15082</v>
      </c>
    </row>
    <row r="8564" spans="1:8">
      <c r="A8564" s="68" t="s">
        <v>16876</v>
      </c>
      <c r="B8564" s="94" t="s">
        <v>24187</v>
      </c>
      <c r="C8564" s="94" t="s">
        <v>17104</v>
      </c>
      <c r="D8564" s="32" t="s">
        <v>10740</v>
      </c>
      <c r="E8564" s="107">
        <v>10</v>
      </c>
      <c r="F8564" s="81" t="s">
        <v>13674</v>
      </c>
      <c r="G8564" s="94" t="s">
        <v>8146</v>
      </c>
      <c r="H8564" s="32" t="s">
        <v>15083</v>
      </c>
    </row>
    <row r="8565" spans="1:8">
      <c r="A8565" s="68" t="s">
        <v>16876</v>
      </c>
      <c r="B8565" s="94" t="s">
        <v>24187</v>
      </c>
      <c r="C8565" s="94" t="s">
        <v>17104</v>
      </c>
      <c r="D8565" s="32" t="s">
        <v>10741</v>
      </c>
      <c r="E8565" s="107">
        <v>9</v>
      </c>
      <c r="F8565" s="81" t="s">
        <v>13674</v>
      </c>
      <c r="G8565" s="94" t="s">
        <v>8146</v>
      </c>
      <c r="H8565" s="32" t="s">
        <v>15084</v>
      </c>
    </row>
    <row r="8566" spans="1:8">
      <c r="A8566" s="68" t="s">
        <v>16876</v>
      </c>
      <c r="B8566" s="94" t="s">
        <v>24187</v>
      </c>
      <c r="C8566" s="94" t="s">
        <v>17104</v>
      </c>
      <c r="D8566" s="32" t="s">
        <v>10742</v>
      </c>
      <c r="E8566" s="107">
        <v>10</v>
      </c>
      <c r="F8566" s="81" t="s">
        <v>13674</v>
      </c>
      <c r="G8566" s="94" t="s">
        <v>8146</v>
      </c>
      <c r="H8566" s="32" t="s">
        <v>15085</v>
      </c>
    </row>
    <row r="8567" spans="1:8">
      <c r="A8567" s="68" t="s">
        <v>16876</v>
      </c>
      <c r="B8567" s="94" t="s">
        <v>24187</v>
      </c>
      <c r="C8567" s="94" t="s">
        <v>17104</v>
      </c>
      <c r="D8567" s="32" t="s">
        <v>10743</v>
      </c>
      <c r="E8567" s="107">
        <v>9</v>
      </c>
      <c r="F8567" s="81" t="s">
        <v>13674</v>
      </c>
      <c r="G8567" s="94" t="s">
        <v>8146</v>
      </c>
      <c r="H8567" s="32" t="s">
        <v>15086</v>
      </c>
    </row>
    <row r="8568" spans="1:8">
      <c r="A8568" s="68" t="s">
        <v>16876</v>
      </c>
      <c r="B8568" s="94" t="s">
        <v>24187</v>
      </c>
      <c r="C8568" s="94" t="s">
        <v>17104</v>
      </c>
      <c r="D8568" s="32" t="s">
        <v>20671</v>
      </c>
      <c r="E8568" s="107">
        <v>6</v>
      </c>
      <c r="F8568" s="81" t="s">
        <v>13674</v>
      </c>
      <c r="G8568" s="94" t="s">
        <v>8146</v>
      </c>
      <c r="H8568" s="32" t="s">
        <v>15087</v>
      </c>
    </row>
    <row r="8569" spans="1:8">
      <c r="A8569" s="68" t="s">
        <v>16876</v>
      </c>
      <c r="B8569" s="94" t="s">
        <v>24187</v>
      </c>
      <c r="C8569" s="94" t="s">
        <v>17104</v>
      </c>
      <c r="D8569" s="32" t="s">
        <v>10744</v>
      </c>
      <c r="E8569" s="107">
        <v>8</v>
      </c>
      <c r="F8569" s="81" t="s">
        <v>13674</v>
      </c>
      <c r="G8569" s="94" t="s">
        <v>8146</v>
      </c>
      <c r="H8569" s="32" t="s">
        <v>15088</v>
      </c>
    </row>
    <row r="8570" spans="1:8">
      <c r="A8570" s="68" t="s">
        <v>16876</v>
      </c>
      <c r="B8570" s="94" t="s">
        <v>24187</v>
      </c>
      <c r="C8570" s="94" t="s">
        <v>17104</v>
      </c>
      <c r="D8570" s="32" t="s">
        <v>10745</v>
      </c>
      <c r="E8570" s="107">
        <v>7</v>
      </c>
      <c r="F8570" s="81" t="s">
        <v>13674</v>
      </c>
      <c r="G8570" s="94" t="s">
        <v>8146</v>
      </c>
      <c r="H8570" s="32" t="s">
        <v>15089</v>
      </c>
    </row>
    <row r="8571" spans="1:8">
      <c r="A8571" s="68" t="s">
        <v>16876</v>
      </c>
      <c r="B8571" s="94" t="s">
        <v>24187</v>
      </c>
      <c r="C8571" s="94" t="s">
        <v>17104</v>
      </c>
      <c r="D8571" s="32" t="s">
        <v>10746</v>
      </c>
      <c r="E8571" s="107">
        <v>7</v>
      </c>
      <c r="F8571" s="81" t="s">
        <v>13674</v>
      </c>
      <c r="G8571" s="94" t="s">
        <v>8146</v>
      </c>
      <c r="H8571" s="32" t="s">
        <v>15090</v>
      </c>
    </row>
    <row r="8572" spans="1:8">
      <c r="A8572" s="68" t="s">
        <v>16876</v>
      </c>
      <c r="B8572" s="94" t="s">
        <v>24187</v>
      </c>
      <c r="C8572" s="94" t="s">
        <v>17104</v>
      </c>
      <c r="D8572" s="32" t="s">
        <v>10747</v>
      </c>
      <c r="E8572" s="107">
        <v>7</v>
      </c>
      <c r="F8572" s="81" t="s">
        <v>13674</v>
      </c>
      <c r="G8572" s="94" t="s">
        <v>8146</v>
      </c>
      <c r="H8572" s="32" t="s">
        <v>15091</v>
      </c>
    </row>
    <row r="8573" spans="1:8">
      <c r="A8573" s="68" t="s">
        <v>16876</v>
      </c>
      <c r="B8573" s="94" t="s">
        <v>24187</v>
      </c>
      <c r="C8573" s="94" t="s">
        <v>17104</v>
      </c>
      <c r="D8573" s="32" t="s">
        <v>10748</v>
      </c>
      <c r="E8573" s="107">
        <v>8</v>
      </c>
      <c r="F8573" s="81" t="s">
        <v>13674</v>
      </c>
      <c r="G8573" s="94" t="s">
        <v>8146</v>
      </c>
      <c r="H8573" s="32" t="s">
        <v>15092</v>
      </c>
    </row>
    <row r="8574" spans="1:8">
      <c r="A8574" s="68" t="s">
        <v>16876</v>
      </c>
      <c r="B8574" s="94" t="s">
        <v>24187</v>
      </c>
      <c r="C8574" s="94" t="s">
        <v>17104</v>
      </c>
      <c r="D8574" s="32" t="s">
        <v>10749</v>
      </c>
      <c r="E8574" s="107">
        <v>6</v>
      </c>
      <c r="F8574" s="81" t="s">
        <v>13674</v>
      </c>
      <c r="G8574" s="94" t="s">
        <v>8146</v>
      </c>
      <c r="H8574" s="32" t="s">
        <v>15093</v>
      </c>
    </row>
    <row r="8575" spans="1:8">
      <c r="A8575" s="68" t="s">
        <v>16876</v>
      </c>
      <c r="B8575" s="94" t="s">
        <v>24187</v>
      </c>
      <c r="C8575" s="94" t="s">
        <v>17104</v>
      </c>
      <c r="D8575" s="32" t="s">
        <v>10750</v>
      </c>
      <c r="E8575" s="107">
        <v>8</v>
      </c>
      <c r="F8575" s="81" t="s">
        <v>13674</v>
      </c>
      <c r="G8575" s="94" t="s">
        <v>8146</v>
      </c>
      <c r="H8575" s="32" t="s">
        <v>15094</v>
      </c>
    </row>
    <row r="8576" spans="1:8">
      <c r="A8576" s="68" t="s">
        <v>16876</v>
      </c>
      <c r="B8576" s="94" t="s">
        <v>24187</v>
      </c>
      <c r="C8576" s="94" t="s">
        <v>17104</v>
      </c>
      <c r="D8576" s="32" t="s">
        <v>10751</v>
      </c>
      <c r="E8576" s="107">
        <v>9</v>
      </c>
      <c r="F8576" s="81" t="s">
        <v>13674</v>
      </c>
      <c r="G8576" s="94" t="s">
        <v>8146</v>
      </c>
      <c r="H8576" s="32" t="s">
        <v>15095</v>
      </c>
    </row>
    <row r="8577" spans="1:8">
      <c r="A8577" s="68" t="s">
        <v>16876</v>
      </c>
      <c r="B8577" s="94" t="s">
        <v>24187</v>
      </c>
      <c r="C8577" s="94" t="s">
        <v>17104</v>
      </c>
      <c r="D8577" s="32" t="s">
        <v>20672</v>
      </c>
      <c r="E8577" s="107">
        <v>7</v>
      </c>
      <c r="F8577" s="81" t="s">
        <v>13674</v>
      </c>
      <c r="G8577" s="94" t="s">
        <v>8146</v>
      </c>
      <c r="H8577" s="32" t="s">
        <v>15096</v>
      </c>
    </row>
    <row r="8578" spans="1:8">
      <c r="A8578" s="68" t="s">
        <v>16876</v>
      </c>
      <c r="B8578" s="94" t="s">
        <v>24187</v>
      </c>
      <c r="C8578" s="94" t="s">
        <v>17176</v>
      </c>
      <c r="D8578" s="32" t="s">
        <v>20673</v>
      </c>
      <c r="E8578" s="107">
        <v>15</v>
      </c>
      <c r="F8578" s="81" t="s">
        <v>13674</v>
      </c>
      <c r="G8578" s="94" t="s">
        <v>8146</v>
      </c>
      <c r="H8578" s="32" t="s">
        <v>15097</v>
      </c>
    </row>
    <row r="8579" spans="1:8">
      <c r="A8579" s="68" t="s">
        <v>16876</v>
      </c>
      <c r="B8579" s="94" t="s">
        <v>24187</v>
      </c>
      <c r="C8579" s="94" t="s">
        <v>17176</v>
      </c>
      <c r="D8579" s="32" t="s">
        <v>20674</v>
      </c>
      <c r="E8579" s="107">
        <v>6</v>
      </c>
      <c r="F8579" s="81" t="s">
        <v>13674</v>
      </c>
      <c r="G8579" s="94" t="s">
        <v>8146</v>
      </c>
      <c r="H8579" s="32" t="s">
        <v>15098</v>
      </c>
    </row>
    <row r="8580" spans="1:8">
      <c r="A8580" s="68" t="s">
        <v>16876</v>
      </c>
      <c r="B8580" s="94" t="s">
        <v>24187</v>
      </c>
      <c r="C8580" s="94" t="s">
        <v>17176</v>
      </c>
      <c r="D8580" s="32" t="s">
        <v>10752</v>
      </c>
      <c r="E8580" s="107">
        <v>6</v>
      </c>
      <c r="F8580" s="81" t="s">
        <v>13674</v>
      </c>
      <c r="G8580" s="94" t="s">
        <v>8146</v>
      </c>
      <c r="H8580" s="32" t="s">
        <v>15099</v>
      </c>
    </row>
    <row r="8581" spans="1:8">
      <c r="A8581" s="68" t="s">
        <v>16876</v>
      </c>
      <c r="B8581" s="94" t="s">
        <v>24187</v>
      </c>
      <c r="C8581" s="94" t="s">
        <v>17176</v>
      </c>
      <c r="D8581" s="32" t="s">
        <v>10753</v>
      </c>
      <c r="E8581" s="107">
        <v>7</v>
      </c>
      <c r="F8581" s="81" t="s">
        <v>13674</v>
      </c>
      <c r="G8581" s="94" t="s">
        <v>8146</v>
      </c>
      <c r="H8581" s="32" t="s">
        <v>15100</v>
      </c>
    </row>
    <row r="8582" spans="1:8">
      <c r="A8582" s="68" t="s">
        <v>16876</v>
      </c>
      <c r="B8582" s="94" t="s">
        <v>24187</v>
      </c>
      <c r="C8582" s="94" t="s">
        <v>17176</v>
      </c>
      <c r="D8582" s="32" t="s">
        <v>10754</v>
      </c>
      <c r="E8582" s="107">
        <v>14</v>
      </c>
      <c r="F8582" s="81" t="s">
        <v>13674</v>
      </c>
      <c r="G8582" s="94" t="s">
        <v>8146</v>
      </c>
      <c r="H8582" s="32" t="s">
        <v>15101</v>
      </c>
    </row>
    <row r="8583" spans="1:8">
      <c r="A8583" s="68" t="s">
        <v>16876</v>
      </c>
      <c r="B8583" s="94" t="s">
        <v>24187</v>
      </c>
      <c r="C8583" s="94" t="s">
        <v>17176</v>
      </c>
      <c r="D8583" s="32" t="s">
        <v>10755</v>
      </c>
      <c r="E8583" s="107">
        <v>7</v>
      </c>
      <c r="F8583" s="81" t="s">
        <v>13674</v>
      </c>
      <c r="G8583" s="94" t="s">
        <v>8146</v>
      </c>
      <c r="H8583" s="32" t="s">
        <v>15102</v>
      </c>
    </row>
    <row r="8584" spans="1:8">
      <c r="A8584" s="68" t="s">
        <v>16876</v>
      </c>
      <c r="B8584" s="94" t="s">
        <v>24187</v>
      </c>
      <c r="C8584" s="94" t="s">
        <v>17176</v>
      </c>
      <c r="D8584" s="32" t="s">
        <v>10756</v>
      </c>
      <c r="E8584" s="107">
        <v>13</v>
      </c>
      <c r="F8584" s="81" t="s">
        <v>13674</v>
      </c>
      <c r="G8584" s="94" t="s">
        <v>8146</v>
      </c>
      <c r="H8584" s="32" t="s">
        <v>15103</v>
      </c>
    </row>
    <row r="8585" spans="1:8">
      <c r="A8585" s="68" t="s">
        <v>16876</v>
      </c>
      <c r="B8585" s="94" t="s">
        <v>24187</v>
      </c>
      <c r="C8585" s="94" t="s">
        <v>17176</v>
      </c>
      <c r="D8585" s="32" t="s">
        <v>10757</v>
      </c>
      <c r="E8585" s="107">
        <v>10</v>
      </c>
      <c r="F8585" s="81" t="s">
        <v>13674</v>
      </c>
      <c r="G8585" s="94" t="s">
        <v>8146</v>
      </c>
      <c r="H8585" s="32" t="s">
        <v>15104</v>
      </c>
    </row>
    <row r="8586" spans="1:8">
      <c r="A8586" s="68" t="s">
        <v>16876</v>
      </c>
      <c r="B8586" s="94" t="s">
        <v>24187</v>
      </c>
      <c r="C8586" s="94" t="s">
        <v>17176</v>
      </c>
      <c r="D8586" s="32" t="s">
        <v>10758</v>
      </c>
      <c r="E8586" s="107">
        <v>7</v>
      </c>
      <c r="F8586" s="81" t="s">
        <v>13674</v>
      </c>
      <c r="G8586" s="94" t="s">
        <v>8146</v>
      </c>
      <c r="H8586" s="32" t="s">
        <v>15105</v>
      </c>
    </row>
    <row r="8587" spans="1:8">
      <c r="A8587" s="68" t="s">
        <v>16876</v>
      </c>
      <c r="B8587" s="94" t="s">
        <v>24187</v>
      </c>
      <c r="C8587" s="94" t="s">
        <v>17176</v>
      </c>
      <c r="D8587" s="32" t="s">
        <v>10759</v>
      </c>
      <c r="E8587" s="107">
        <v>10</v>
      </c>
      <c r="F8587" s="81" t="s">
        <v>13674</v>
      </c>
      <c r="G8587" s="94" t="s">
        <v>8146</v>
      </c>
      <c r="H8587" s="32" t="s">
        <v>15106</v>
      </c>
    </row>
    <row r="8588" spans="1:8">
      <c r="A8588" s="68" t="s">
        <v>16876</v>
      </c>
      <c r="B8588" s="94" t="s">
        <v>24187</v>
      </c>
      <c r="C8588" s="94" t="s">
        <v>17176</v>
      </c>
      <c r="D8588" s="32" t="s">
        <v>20675</v>
      </c>
      <c r="E8588" s="107">
        <v>7</v>
      </c>
      <c r="F8588" s="81" t="s">
        <v>13674</v>
      </c>
      <c r="G8588" s="94" t="s">
        <v>8146</v>
      </c>
      <c r="H8588" s="32" t="s">
        <v>15107</v>
      </c>
    </row>
    <row r="8589" spans="1:8">
      <c r="A8589" s="68" t="s">
        <v>16876</v>
      </c>
      <c r="B8589" s="94" t="s">
        <v>24187</v>
      </c>
      <c r="C8589" s="94" t="s">
        <v>17176</v>
      </c>
      <c r="D8589" s="32" t="s">
        <v>10760</v>
      </c>
      <c r="E8589" s="107">
        <v>5</v>
      </c>
      <c r="F8589" s="81" t="s">
        <v>13674</v>
      </c>
      <c r="G8589" s="94" t="s">
        <v>8146</v>
      </c>
      <c r="H8589" s="32" t="s">
        <v>15108</v>
      </c>
    </row>
    <row r="8590" spans="1:8">
      <c r="A8590" s="68" t="s">
        <v>16876</v>
      </c>
      <c r="B8590" s="94" t="s">
        <v>24187</v>
      </c>
      <c r="C8590" s="94" t="s">
        <v>17176</v>
      </c>
      <c r="D8590" s="32" t="s">
        <v>10761</v>
      </c>
      <c r="E8590" s="107">
        <v>6</v>
      </c>
      <c r="F8590" s="81" t="s">
        <v>13674</v>
      </c>
      <c r="G8590" s="94" t="s">
        <v>8146</v>
      </c>
      <c r="H8590" s="32" t="s">
        <v>15109</v>
      </c>
    </row>
    <row r="8591" spans="1:8">
      <c r="A8591" s="68" t="s">
        <v>16876</v>
      </c>
      <c r="B8591" s="94" t="s">
        <v>24187</v>
      </c>
      <c r="C8591" s="94" t="s">
        <v>17176</v>
      </c>
      <c r="D8591" s="32" t="s">
        <v>10762</v>
      </c>
      <c r="E8591" s="107">
        <v>9</v>
      </c>
      <c r="F8591" s="81" t="s">
        <v>13674</v>
      </c>
      <c r="G8591" s="94" t="s">
        <v>8146</v>
      </c>
      <c r="H8591" s="32" t="s">
        <v>15110</v>
      </c>
    </row>
    <row r="8592" spans="1:8">
      <c r="A8592" s="68" t="s">
        <v>16876</v>
      </c>
      <c r="B8592" s="94" t="s">
        <v>24187</v>
      </c>
      <c r="C8592" s="94" t="s">
        <v>17176</v>
      </c>
      <c r="D8592" s="32" t="s">
        <v>10763</v>
      </c>
      <c r="E8592" s="107">
        <v>5</v>
      </c>
      <c r="F8592" s="81" t="s">
        <v>13674</v>
      </c>
      <c r="G8592" s="94" t="s">
        <v>8146</v>
      </c>
      <c r="H8592" s="32" t="s">
        <v>15111</v>
      </c>
    </row>
    <row r="8593" spans="1:8">
      <c r="A8593" s="68" t="s">
        <v>16876</v>
      </c>
      <c r="B8593" s="94" t="s">
        <v>24187</v>
      </c>
      <c r="C8593" s="94" t="s">
        <v>17176</v>
      </c>
      <c r="D8593" s="32" t="s">
        <v>10764</v>
      </c>
      <c r="E8593" s="107">
        <v>4</v>
      </c>
      <c r="F8593" s="81" t="s">
        <v>13674</v>
      </c>
      <c r="G8593" s="94" t="s">
        <v>8146</v>
      </c>
      <c r="H8593" s="32" t="s">
        <v>15112</v>
      </c>
    </row>
    <row r="8594" spans="1:8">
      <c r="A8594" s="68" t="s">
        <v>16876</v>
      </c>
      <c r="B8594" s="94" t="s">
        <v>24187</v>
      </c>
      <c r="C8594" s="94" t="s">
        <v>17176</v>
      </c>
      <c r="D8594" s="32" t="s">
        <v>10765</v>
      </c>
      <c r="E8594" s="107">
        <v>7</v>
      </c>
      <c r="F8594" s="81" t="s">
        <v>13674</v>
      </c>
      <c r="G8594" s="94" t="s">
        <v>8146</v>
      </c>
      <c r="H8594" s="32" t="s">
        <v>15113</v>
      </c>
    </row>
    <row r="8595" spans="1:8">
      <c r="A8595" s="68" t="s">
        <v>16876</v>
      </c>
      <c r="B8595" s="94" t="s">
        <v>24187</v>
      </c>
      <c r="C8595" s="94" t="s">
        <v>17176</v>
      </c>
      <c r="D8595" s="32" t="s">
        <v>10766</v>
      </c>
      <c r="E8595" s="107">
        <v>5</v>
      </c>
      <c r="F8595" s="81" t="s">
        <v>13674</v>
      </c>
      <c r="G8595" s="94" t="s">
        <v>8146</v>
      </c>
      <c r="H8595" s="32" t="s">
        <v>15114</v>
      </c>
    </row>
    <row r="8596" spans="1:8">
      <c r="A8596" s="68" t="s">
        <v>16876</v>
      </c>
      <c r="B8596" s="94" t="s">
        <v>24187</v>
      </c>
      <c r="C8596" s="94" t="s">
        <v>17176</v>
      </c>
      <c r="D8596" s="32" t="s">
        <v>10767</v>
      </c>
      <c r="E8596" s="107">
        <v>9</v>
      </c>
      <c r="F8596" s="81" t="s">
        <v>13674</v>
      </c>
      <c r="G8596" s="94" t="s">
        <v>8146</v>
      </c>
      <c r="H8596" s="32" t="s">
        <v>15115</v>
      </c>
    </row>
    <row r="8597" spans="1:8">
      <c r="A8597" s="68" t="s">
        <v>16876</v>
      </c>
      <c r="B8597" s="94" t="s">
        <v>24187</v>
      </c>
      <c r="C8597" s="94" t="s">
        <v>17176</v>
      </c>
      <c r="D8597" s="32" t="s">
        <v>10768</v>
      </c>
      <c r="E8597" s="107">
        <v>8</v>
      </c>
      <c r="F8597" s="81" t="s">
        <v>13674</v>
      </c>
      <c r="G8597" s="94" t="s">
        <v>8146</v>
      </c>
      <c r="H8597" s="32" t="s">
        <v>15116</v>
      </c>
    </row>
    <row r="8598" spans="1:8">
      <c r="A8598" s="68" t="s">
        <v>16876</v>
      </c>
      <c r="B8598" s="94" t="s">
        <v>24187</v>
      </c>
      <c r="C8598" s="94" t="s">
        <v>17176</v>
      </c>
      <c r="D8598" s="32" t="s">
        <v>20</v>
      </c>
      <c r="E8598" s="107">
        <v>6</v>
      </c>
      <c r="F8598" s="81" t="s">
        <v>13674</v>
      </c>
      <c r="G8598" s="94" t="s">
        <v>8146</v>
      </c>
      <c r="H8598" s="32" t="s">
        <v>15117</v>
      </c>
    </row>
    <row r="8599" spans="1:8">
      <c r="A8599" s="68" t="s">
        <v>16876</v>
      </c>
      <c r="B8599" s="94" t="s">
        <v>24187</v>
      </c>
      <c r="C8599" s="94" t="s">
        <v>17176</v>
      </c>
      <c r="D8599" s="32" t="s">
        <v>10769</v>
      </c>
      <c r="E8599" s="107">
        <v>5</v>
      </c>
      <c r="F8599" s="81" t="s">
        <v>13674</v>
      </c>
      <c r="G8599" s="94" t="s">
        <v>8146</v>
      </c>
      <c r="H8599" s="32" t="s">
        <v>15118</v>
      </c>
    </row>
    <row r="8600" spans="1:8">
      <c r="A8600" s="68" t="s">
        <v>16881</v>
      </c>
      <c r="B8600" s="94" t="s">
        <v>24199</v>
      </c>
      <c r="C8600" s="94" t="s">
        <v>17177</v>
      </c>
      <c r="D8600" s="32" t="s">
        <v>10770</v>
      </c>
      <c r="E8600" s="107">
        <v>15</v>
      </c>
      <c r="F8600" s="81" t="s">
        <v>13674</v>
      </c>
      <c r="G8600" s="94" t="s">
        <v>8146</v>
      </c>
      <c r="H8600" s="32" t="s">
        <v>15119</v>
      </c>
    </row>
    <row r="8601" spans="1:8">
      <c r="A8601" s="68" t="s">
        <v>16881</v>
      </c>
      <c r="B8601" s="94" t="s">
        <v>24199</v>
      </c>
      <c r="C8601" s="94" t="s">
        <v>17177</v>
      </c>
      <c r="D8601" s="32" t="s">
        <v>20676</v>
      </c>
      <c r="E8601" s="107">
        <v>11</v>
      </c>
      <c r="F8601" s="81" t="s">
        <v>13674</v>
      </c>
      <c r="G8601" s="94" t="s">
        <v>8146</v>
      </c>
      <c r="H8601" s="32" t="s">
        <v>15120</v>
      </c>
    </row>
    <row r="8602" spans="1:8">
      <c r="A8602" s="68" t="s">
        <v>16881</v>
      </c>
      <c r="B8602" s="94" t="s">
        <v>24199</v>
      </c>
      <c r="C8602" s="94" t="s">
        <v>17177</v>
      </c>
      <c r="D8602" s="32" t="s">
        <v>10771</v>
      </c>
      <c r="E8602" s="107">
        <v>10</v>
      </c>
      <c r="F8602" s="81" t="s">
        <v>13674</v>
      </c>
      <c r="G8602" s="94" t="s">
        <v>8146</v>
      </c>
      <c r="H8602" s="32" t="s">
        <v>15121</v>
      </c>
    </row>
    <row r="8603" spans="1:8">
      <c r="A8603" s="68" t="s">
        <v>16881</v>
      </c>
      <c r="B8603" s="94" t="s">
        <v>24199</v>
      </c>
      <c r="C8603" s="94" t="s">
        <v>17177</v>
      </c>
      <c r="D8603" s="32" t="s">
        <v>20677</v>
      </c>
      <c r="E8603" s="107">
        <v>9</v>
      </c>
      <c r="F8603" s="81" t="s">
        <v>13674</v>
      </c>
      <c r="G8603" s="94" t="s">
        <v>8146</v>
      </c>
      <c r="H8603" s="32" t="s">
        <v>15122</v>
      </c>
    </row>
    <row r="8604" spans="1:8">
      <c r="A8604" s="68" t="s">
        <v>16881</v>
      </c>
      <c r="B8604" s="94" t="s">
        <v>24199</v>
      </c>
      <c r="C8604" s="94" t="s">
        <v>17177</v>
      </c>
      <c r="D8604" s="32" t="s">
        <v>10772</v>
      </c>
      <c r="E8604" s="107">
        <v>11</v>
      </c>
      <c r="F8604" s="81" t="s">
        <v>13674</v>
      </c>
      <c r="G8604" s="94" t="s">
        <v>8146</v>
      </c>
      <c r="H8604" s="32" t="s">
        <v>15123</v>
      </c>
    </row>
    <row r="8605" spans="1:8">
      <c r="A8605" s="68" t="s">
        <v>16881</v>
      </c>
      <c r="B8605" s="94" t="s">
        <v>24199</v>
      </c>
      <c r="C8605" s="94" t="s">
        <v>17177</v>
      </c>
      <c r="D8605" s="32" t="s">
        <v>10773</v>
      </c>
      <c r="E8605" s="107">
        <v>8</v>
      </c>
      <c r="F8605" s="81" t="s">
        <v>13674</v>
      </c>
      <c r="G8605" s="94" t="s">
        <v>8146</v>
      </c>
      <c r="H8605" s="32" t="s">
        <v>15124</v>
      </c>
    </row>
    <row r="8606" spans="1:8">
      <c r="A8606" s="68" t="s">
        <v>16881</v>
      </c>
      <c r="B8606" s="94" t="s">
        <v>24199</v>
      </c>
      <c r="C8606" s="94" t="s">
        <v>17177</v>
      </c>
      <c r="D8606" s="32" t="s">
        <v>20678</v>
      </c>
      <c r="E8606" s="107">
        <v>12</v>
      </c>
      <c r="F8606" s="81" t="s">
        <v>13674</v>
      </c>
      <c r="G8606" s="94" t="s">
        <v>8146</v>
      </c>
      <c r="H8606" s="32" t="s">
        <v>15125</v>
      </c>
    </row>
    <row r="8607" spans="1:8">
      <c r="A8607" s="68" t="s">
        <v>16881</v>
      </c>
      <c r="B8607" s="94" t="s">
        <v>24199</v>
      </c>
      <c r="C8607" s="94" t="s">
        <v>17177</v>
      </c>
      <c r="D8607" s="32" t="s">
        <v>10774</v>
      </c>
      <c r="E8607" s="107">
        <v>10</v>
      </c>
      <c r="F8607" s="81" t="s">
        <v>13674</v>
      </c>
      <c r="G8607" s="94" t="s">
        <v>8146</v>
      </c>
      <c r="H8607" s="32" t="s">
        <v>15126</v>
      </c>
    </row>
    <row r="8608" spans="1:8">
      <c r="A8608" s="68" t="s">
        <v>16881</v>
      </c>
      <c r="B8608" s="94" t="s">
        <v>24199</v>
      </c>
      <c r="C8608" s="94" t="s">
        <v>17177</v>
      </c>
      <c r="D8608" s="32" t="s">
        <v>10775</v>
      </c>
      <c r="E8608" s="107">
        <v>9</v>
      </c>
      <c r="F8608" s="81" t="s">
        <v>13674</v>
      </c>
      <c r="G8608" s="94" t="s">
        <v>8146</v>
      </c>
      <c r="H8608" s="32" t="s">
        <v>15127</v>
      </c>
    </row>
    <row r="8609" spans="1:8">
      <c r="A8609" s="68" t="s">
        <v>16881</v>
      </c>
      <c r="B8609" s="94" t="s">
        <v>24199</v>
      </c>
      <c r="C8609" s="94" t="s">
        <v>17177</v>
      </c>
      <c r="D8609" s="32" t="s">
        <v>10776</v>
      </c>
      <c r="E8609" s="107">
        <v>9</v>
      </c>
      <c r="F8609" s="81" t="s">
        <v>13674</v>
      </c>
      <c r="G8609" s="94" t="s">
        <v>8146</v>
      </c>
      <c r="H8609" s="32" t="s">
        <v>15128</v>
      </c>
    </row>
    <row r="8610" spans="1:8">
      <c r="A8610" s="68" t="s">
        <v>16881</v>
      </c>
      <c r="B8610" s="94" t="s">
        <v>24199</v>
      </c>
      <c r="C8610" s="94" t="s">
        <v>17177</v>
      </c>
      <c r="D8610" s="32" t="s">
        <v>10777</v>
      </c>
      <c r="E8610" s="107">
        <v>10</v>
      </c>
      <c r="F8610" s="81" t="s">
        <v>13674</v>
      </c>
      <c r="G8610" s="94" t="s">
        <v>8146</v>
      </c>
      <c r="H8610" s="32" t="s">
        <v>15129</v>
      </c>
    </row>
    <row r="8611" spans="1:8">
      <c r="A8611" s="68" t="s">
        <v>16881</v>
      </c>
      <c r="B8611" s="94" t="s">
        <v>24199</v>
      </c>
      <c r="C8611" s="94" t="s">
        <v>17177</v>
      </c>
      <c r="D8611" s="32" t="s">
        <v>10778</v>
      </c>
      <c r="E8611" s="107">
        <v>11</v>
      </c>
      <c r="F8611" s="81" t="s">
        <v>13674</v>
      </c>
      <c r="G8611" s="94" t="s">
        <v>8146</v>
      </c>
      <c r="H8611" s="32" t="s">
        <v>15130</v>
      </c>
    </row>
    <row r="8612" spans="1:8">
      <c r="A8612" s="68" t="s">
        <v>16881</v>
      </c>
      <c r="B8612" s="94" t="s">
        <v>24199</v>
      </c>
      <c r="C8612" s="94" t="s">
        <v>17177</v>
      </c>
      <c r="D8612" s="32" t="s">
        <v>10779</v>
      </c>
      <c r="E8612" s="107">
        <v>12</v>
      </c>
      <c r="F8612" s="81" t="s">
        <v>13674</v>
      </c>
      <c r="G8612" s="94" t="s">
        <v>8146</v>
      </c>
      <c r="H8612" s="32" t="s">
        <v>15131</v>
      </c>
    </row>
    <row r="8613" spans="1:8">
      <c r="A8613" s="68" t="s">
        <v>16881</v>
      </c>
      <c r="B8613" s="94" t="s">
        <v>24199</v>
      </c>
      <c r="C8613" s="94" t="s">
        <v>17177</v>
      </c>
      <c r="D8613" s="32" t="s">
        <v>10780</v>
      </c>
      <c r="E8613" s="107">
        <v>12</v>
      </c>
      <c r="F8613" s="81" t="s">
        <v>13674</v>
      </c>
      <c r="G8613" s="94" t="s">
        <v>8146</v>
      </c>
      <c r="H8613" s="32" t="s">
        <v>15132</v>
      </c>
    </row>
    <row r="8614" spans="1:8">
      <c r="A8614" s="68" t="s">
        <v>16881</v>
      </c>
      <c r="B8614" s="94" t="s">
        <v>24199</v>
      </c>
      <c r="C8614" s="94" t="s">
        <v>17177</v>
      </c>
      <c r="D8614" s="32" t="s">
        <v>10781</v>
      </c>
      <c r="E8614" s="107">
        <v>12</v>
      </c>
      <c r="F8614" s="81" t="s">
        <v>13674</v>
      </c>
      <c r="G8614" s="94" t="s">
        <v>8146</v>
      </c>
      <c r="H8614" s="32" t="s">
        <v>15133</v>
      </c>
    </row>
    <row r="8615" spans="1:8">
      <c r="A8615" s="68" t="s">
        <v>16881</v>
      </c>
      <c r="B8615" s="94" t="s">
        <v>24199</v>
      </c>
      <c r="C8615" s="94" t="s">
        <v>17177</v>
      </c>
      <c r="D8615" s="32" t="s">
        <v>10782</v>
      </c>
      <c r="E8615" s="107">
        <v>9</v>
      </c>
      <c r="F8615" s="81" t="s">
        <v>13674</v>
      </c>
      <c r="G8615" s="94" t="s">
        <v>8146</v>
      </c>
      <c r="H8615" s="32" t="s">
        <v>15134</v>
      </c>
    </row>
    <row r="8616" spans="1:8">
      <c r="A8616" s="68" t="s">
        <v>16881</v>
      </c>
      <c r="B8616" s="94" t="s">
        <v>24199</v>
      </c>
      <c r="C8616" s="94" t="s">
        <v>17178</v>
      </c>
      <c r="D8616" s="32" t="s">
        <v>10783</v>
      </c>
      <c r="E8616" s="107">
        <v>12</v>
      </c>
      <c r="F8616" s="81" t="s">
        <v>13674</v>
      </c>
      <c r="G8616" s="94" t="s">
        <v>8146</v>
      </c>
      <c r="H8616" s="32" t="s">
        <v>15135</v>
      </c>
    </row>
    <row r="8617" spans="1:8">
      <c r="A8617" s="68" t="s">
        <v>16881</v>
      </c>
      <c r="B8617" s="94" t="s">
        <v>24199</v>
      </c>
      <c r="C8617" s="94" t="s">
        <v>17178</v>
      </c>
      <c r="D8617" s="32" t="s">
        <v>10784</v>
      </c>
      <c r="E8617" s="107">
        <v>13</v>
      </c>
      <c r="F8617" s="81" t="s">
        <v>13674</v>
      </c>
      <c r="G8617" s="94" t="s">
        <v>8146</v>
      </c>
      <c r="H8617" s="32" t="s">
        <v>15136</v>
      </c>
    </row>
    <row r="8618" spans="1:8">
      <c r="A8618" s="68" t="s">
        <v>16881</v>
      </c>
      <c r="B8618" s="94" t="s">
        <v>24199</v>
      </c>
      <c r="C8618" s="94" t="s">
        <v>17178</v>
      </c>
      <c r="D8618" s="32" t="s">
        <v>10785</v>
      </c>
      <c r="E8618" s="107">
        <v>13</v>
      </c>
      <c r="F8618" s="81" t="s">
        <v>13674</v>
      </c>
      <c r="G8618" s="94" t="s">
        <v>8146</v>
      </c>
      <c r="H8618" s="32" t="s">
        <v>15137</v>
      </c>
    </row>
    <row r="8619" spans="1:8">
      <c r="A8619" s="68" t="s">
        <v>16881</v>
      </c>
      <c r="B8619" s="94" t="s">
        <v>24199</v>
      </c>
      <c r="C8619" s="94" t="s">
        <v>17178</v>
      </c>
      <c r="D8619" s="32" t="s">
        <v>10786</v>
      </c>
      <c r="E8619" s="107">
        <v>11</v>
      </c>
      <c r="F8619" s="81" t="s">
        <v>13674</v>
      </c>
      <c r="G8619" s="94" t="s">
        <v>8146</v>
      </c>
      <c r="H8619" s="32" t="s">
        <v>15138</v>
      </c>
    </row>
    <row r="8620" spans="1:8">
      <c r="A8620" s="68" t="s">
        <v>16881</v>
      </c>
      <c r="B8620" s="94" t="s">
        <v>24199</v>
      </c>
      <c r="C8620" s="94" t="s">
        <v>17178</v>
      </c>
      <c r="D8620" s="32" t="s">
        <v>10787</v>
      </c>
      <c r="E8620" s="107">
        <v>9</v>
      </c>
      <c r="F8620" s="81" t="s">
        <v>13674</v>
      </c>
      <c r="G8620" s="94" t="s">
        <v>8146</v>
      </c>
      <c r="H8620" s="32" t="s">
        <v>15139</v>
      </c>
    </row>
    <row r="8621" spans="1:8">
      <c r="A8621" s="68" t="s">
        <v>16881</v>
      </c>
      <c r="B8621" s="94" t="s">
        <v>24199</v>
      </c>
      <c r="C8621" s="94" t="s">
        <v>17178</v>
      </c>
      <c r="D8621" s="32" t="s">
        <v>10788</v>
      </c>
      <c r="E8621" s="107">
        <v>12</v>
      </c>
      <c r="F8621" s="81" t="s">
        <v>13674</v>
      </c>
      <c r="G8621" s="94" t="s">
        <v>8146</v>
      </c>
      <c r="H8621" s="32" t="s">
        <v>15140</v>
      </c>
    </row>
    <row r="8622" spans="1:8">
      <c r="A8622" s="68" t="s">
        <v>16881</v>
      </c>
      <c r="B8622" s="94" t="s">
        <v>24199</v>
      </c>
      <c r="C8622" s="94" t="s">
        <v>17178</v>
      </c>
      <c r="D8622" s="32" t="s">
        <v>20679</v>
      </c>
      <c r="E8622" s="107">
        <v>11</v>
      </c>
      <c r="F8622" s="81" t="s">
        <v>13674</v>
      </c>
      <c r="G8622" s="94" t="s">
        <v>8146</v>
      </c>
      <c r="H8622" s="32" t="s">
        <v>15141</v>
      </c>
    </row>
    <row r="8623" spans="1:8">
      <c r="A8623" s="68" t="s">
        <v>16881</v>
      </c>
      <c r="B8623" s="94" t="s">
        <v>24199</v>
      </c>
      <c r="C8623" s="94" t="s">
        <v>17178</v>
      </c>
      <c r="D8623" s="32" t="s">
        <v>10789</v>
      </c>
      <c r="E8623" s="107">
        <v>10</v>
      </c>
      <c r="F8623" s="81" t="s">
        <v>13674</v>
      </c>
      <c r="G8623" s="94" t="s">
        <v>8146</v>
      </c>
      <c r="H8623" s="32" t="s">
        <v>15142</v>
      </c>
    </row>
    <row r="8624" spans="1:8">
      <c r="A8624" s="68" t="s">
        <v>16881</v>
      </c>
      <c r="B8624" s="94" t="s">
        <v>24199</v>
      </c>
      <c r="C8624" s="94" t="s">
        <v>17178</v>
      </c>
      <c r="D8624" s="32" t="s">
        <v>10790</v>
      </c>
      <c r="E8624" s="107">
        <v>16</v>
      </c>
      <c r="F8624" s="81" t="s">
        <v>13674</v>
      </c>
      <c r="G8624" s="94" t="s">
        <v>8146</v>
      </c>
      <c r="H8624" s="32" t="s">
        <v>15143</v>
      </c>
    </row>
    <row r="8625" spans="1:8">
      <c r="A8625" s="68" t="s">
        <v>16881</v>
      </c>
      <c r="B8625" s="94" t="s">
        <v>24199</v>
      </c>
      <c r="C8625" s="94" t="s">
        <v>17178</v>
      </c>
      <c r="D8625" s="32" t="s">
        <v>10791</v>
      </c>
      <c r="E8625" s="107">
        <v>15</v>
      </c>
      <c r="F8625" s="81" t="s">
        <v>13674</v>
      </c>
      <c r="G8625" s="94" t="s">
        <v>8146</v>
      </c>
      <c r="H8625" s="32" t="s">
        <v>15144</v>
      </c>
    </row>
    <row r="8626" spans="1:8">
      <c r="A8626" s="68" t="s">
        <v>16881</v>
      </c>
      <c r="B8626" s="94" t="s">
        <v>24199</v>
      </c>
      <c r="C8626" s="94" t="s">
        <v>17178</v>
      </c>
      <c r="D8626" s="32" t="s">
        <v>10792</v>
      </c>
      <c r="E8626" s="107">
        <v>13</v>
      </c>
      <c r="F8626" s="81" t="s">
        <v>13674</v>
      </c>
      <c r="G8626" s="94" t="s">
        <v>8146</v>
      </c>
      <c r="H8626" s="32" t="s">
        <v>15145</v>
      </c>
    </row>
    <row r="8627" spans="1:8">
      <c r="A8627" s="68" t="s">
        <v>16881</v>
      </c>
      <c r="B8627" s="94" t="s">
        <v>24199</v>
      </c>
      <c r="C8627" s="94" t="s">
        <v>17178</v>
      </c>
      <c r="D8627" s="32" t="s">
        <v>10793</v>
      </c>
      <c r="E8627" s="107">
        <v>13</v>
      </c>
      <c r="F8627" s="81" t="s">
        <v>13674</v>
      </c>
      <c r="G8627" s="94" t="s">
        <v>8146</v>
      </c>
      <c r="H8627" s="32" t="s">
        <v>15146</v>
      </c>
    </row>
    <row r="8628" spans="1:8">
      <c r="A8628" s="68" t="s">
        <v>16881</v>
      </c>
      <c r="B8628" s="94" t="s">
        <v>24199</v>
      </c>
      <c r="C8628" s="94" t="s">
        <v>17178</v>
      </c>
      <c r="D8628" s="32" t="s">
        <v>20680</v>
      </c>
      <c r="E8628" s="107">
        <v>18</v>
      </c>
      <c r="F8628" s="81" t="s">
        <v>13674</v>
      </c>
      <c r="G8628" s="94" t="s">
        <v>8146</v>
      </c>
      <c r="H8628" s="32" t="s">
        <v>15147</v>
      </c>
    </row>
    <row r="8629" spans="1:8">
      <c r="A8629" s="68" t="s">
        <v>16881</v>
      </c>
      <c r="B8629" s="94" t="s">
        <v>24199</v>
      </c>
      <c r="C8629" s="94" t="s">
        <v>17178</v>
      </c>
      <c r="D8629" s="32" t="s">
        <v>10794</v>
      </c>
      <c r="E8629" s="107">
        <v>9</v>
      </c>
      <c r="F8629" s="81" t="s">
        <v>13674</v>
      </c>
      <c r="G8629" s="94" t="s">
        <v>8146</v>
      </c>
      <c r="H8629" s="32" t="s">
        <v>15148</v>
      </c>
    </row>
    <row r="8630" spans="1:8">
      <c r="A8630" s="68" t="s">
        <v>16881</v>
      </c>
      <c r="B8630" s="94" t="s">
        <v>24199</v>
      </c>
      <c r="C8630" s="94" t="s">
        <v>17178</v>
      </c>
      <c r="D8630" s="32" t="s">
        <v>10795</v>
      </c>
      <c r="E8630" s="107">
        <v>11</v>
      </c>
      <c r="F8630" s="81" t="s">
        <v>13674</v>
      </c>
      <c r="G8630" s="94" t="s">
        <v>8146</v>
      </c>
      <c r="H8630" s="32" t="s">
        <v>15149</v>
      </c>
    </row>
    <row r="8631" spans="1:8">
      <c r="A8631" s="68" t="s">
        <v>16881</v>
      </c>
      <c r="B8631" s="94" t="s">
        <v>24199</v>
      </c>
      <c r="C8631" s="94" t="s">
        <v>17178</v>
      </c>
      <c r="D8631" s="32" t="s">
        <v>10796</v>
      </c>
      <c r="E8631" s="107">
        <v>14</v>
      </c>
      <c r="F8631" s="81" t="s">
        <v>13674</v>
      </c>
      <c r="G8631" s="94" t="s">
        <v>8146</v>
      </c>
      <c r="H8631" s="32" t="s">
        <v>15150</v>
      </c>
    </row>
    <row r="8632" spans="1:8">
      <c r="A8632" s="68" t="s">
        <v>16876</v>
      </c>
      <c r="B8632" s="94" t="s">
        <v>24187</v>
      </c>
      <c r="C8632" s="94" t="s">
        <v>17103</v>
      </c>
      <c r="D8632" s="32" t="s">
        <v>10797</v>
      </c>
      <c r="E8632" s="107">
        <v>10</v>
      </c>
      <c r="F8632" s="81" t="s">
        <v>13674</v>
      </c>
      <c r="G8632" s="94" t="s">
        <v>8146</v>
      </c>
      <c r="H8632" s="32" t="s">
        <v>15151</v>
      </c>
    </row>
    <row r="8633" spans="1:8">
      <c r="A8633" s="68" t="s">
        <v>16876</v>
      </c>
      <c r="B8633" s="94" t="s">
        <v>24187</v>
      </c>
      <c r="C8633" s="94" t="s">
        <v>17103</v>
      </c>
      <c r="D8633" s="32" t="s">
        <v>10798</v>
      </c>
      <c r="E8633" s="107">
        <v>8</v>
      </c>
      <c r="F8633" s="81" t="s">
        <v>13674</v>
      </c>
      <c r="G8633" s="94" t="s">
        <v>8146</v>
      </c>
      <c r="H8633" s="32" t="s">
        <v>15152</v>
      </c>
    </row>
    <row r="8634" spans="1:8">
      <c r="A8634" s="68" t="s">
        <v>16876</v>
      </c>
      <c r="B8634" s="94" t="s">
        <v>24187</v>
      </c>
      <c r="C8634" s="94" t="s">
        <v>17103</v>
      </c>
      <c r="D8634" s="32" t="s">
        <v>10799</v>
      </c>
      <c r="E8634" s="107">
        <v>8</v>
      </c>
      <c r="F8634" s="81" t="s">
        <v>13674</v>
      </c>
      <c r="G8634" s="94" t="s">
        <v>8146</v>
      </c>
      <c r="H8634" s="32" t="s">
        <v>15153</v>
      </c>
    </row>
    <row r="8635" spans="1:8">
      <c r="A8635" s="68" t="s">
        <v>16876</v>
      </c>
      <c r="B8635" s="94" t="s">
        <v>24187</v>
      </c>
      <c r="C8635" s="94" t="s">
        <v>17103</v>
      </c>
      <c r="D8635" s="32" t="s">
        <v>10800</v>
      </c>
      <c r="E8635" s="107">
        <v>6</v>
      </c>
      <c r="F8635" s="81" t="s">
        <v>13674</v>
      </c>
      <c r="G8635" s="94" t="s">
        <v>8146</v>
      </c>
      <c r="H8635" s="32" t="s">
        <v>15154</v>
      </c>
    </row>
    <row r="8636" spans="1:8">
      <c r="A8636" s="68" t="s">
        <v>16876</v>
      </c>
      <c r="B8636" s="94" t="s">
        <v>24187</v>
      </c>
      <c r="C8636" s="94" t="s">
        <v>17103</v>
      </c>
      <c r="D8636" s="32" t="s">
        <v>10801</v>
      </c>
      <c r="E8636" s="107">
        <v>9</v>
      </c>
      <c r="F8636" s="81" t="s">
        <v>13674</v>
      </c>
      <c r="G8636" s="94" t="s">
        <v>8146</v>
      </c>
      <c r="H8636" s="32" t="s">
        <v>15155</v>
      </c>
    </row>
    <row r="8637" spans="1:8">
      <c r="A8637" s="68" t="s">
        <v>16876</v>
      </c>
      <c r="B8637" s="94" t="s">
        <v>24187</v>
      </c>
      <c r="C8637" s="94" t="s">
        <v>17103</v>
      </c>
      <c r="D8637" s="32" t="s">
        <v>20681</v>
      </c>
      <c r="E8637" s="107">
        <v>9</v>
      </c>
      <c r="F8637" s="81" t="s">
        <v>13674</v>
      </c>
      <c r="G8637" s="94" t="s">
        <v>8146</v>
      </c>
      <c r="H8637" s="32" t="s">
        <v>15156</v>
      </c>
    </row>
    <row r="8638" spans="1:8">
      <c r="A8638" s="68" t="s">
        <v>16876</v>
      </c>
      <c r="B8638" s="94" t="s">
        <v>24187</v>
      </c>
      <c r="C8638" s="94" t="s">
        <v>17103</v>
      </c>
      <c r="D8638" s="32" t="s">
        <v>10802</v>
      </c>
      <c r="E8638" s="107">
        <v>9</v>
      </c>
      <c r="F8638" s="81" t="s">
        <v>13674</v>
      </c>
      <c r="G8638" s="94" t="s">
        <v>8146</v>
      </c>
      <c r="H8638" s="32" t="s">
        <v>15157</v>
      </c>
    </row>
    <row r="8639" spans="1:8">
      <c r="A8639" s="68" t="s">
        <v>16876</v>
      </c>
      <c r="B8639" s="94" t="s">
        <v>24187</v>
      </c>
      <c r="C8639" s="94" t="s">
        <v>17103</v>
      </c>
      <c r="D8639" s="32" t="s">
        <v>10803</v>
      </c>
      <c r="E8639" s="107">
        <v>8</v>
      </c>
      <c r="F8639" s="81" t="s">
        <v>13674</v>
      </c>
      <c r="G8639" s="94" t="s">
        <v>8146</v>
      </c>
      <c r="H8639" s="32" t="s">
        <v>15158</v>
      </c>
    </row>
    <row r="8640" spans="1:8">
      <c r="A8640" s="68" t="s">
        <v>16876</v>
      </c>
      <c r="B8640" s="94" t="s">
        <v>24187</v>
      </c>
      <c r="C8640" s="94" t="s">
        <v>17103</v>
      </c>
      <c r="D8640" s="32" t="s">
        <v>20682</v>
      </c>
      <c r="E8640" s="107">
        <v>9</v>
      </c>
      <c r="F8640" s="81" t="s">
        <v>13674</v>
      </c>
      <c r="G8640" s="94" t="s">
        <v>8146</v>
      </c>
      <c r="H8640" s="32" t="s">
        <v>15159</v>
      </c>
    </row>
    <row r="8641" spans="1:8">
      <c r="A8641" s="68" t="s">
        <v>16876</v>
      </c>
      <c r="B8641" s="94" t="s">
        <v>24187</v>
      </c>
      <c r="C8641" s="94" t="s">
        <v>17103</v>
      </c>
      <c r="D8641" s="32" t="s">
        <v>20683</v>
      </c>
      <c r="E8641" s="107">
        <v>8</v>
      </c>
      <c r="F8641" s="81" t="s">
        <v>13674</v>
      </c>
      <c r="G8641" s="94" t="s">
        <v>8146</v>
      </c>
      <c r="H8641" s="32" t="s">
        <v>15160</v>
      </c>
    </row>
    <row r="8642" spans="1:8">
      <c r="A8642" s="68" t="s">
        <v>16876</v>
      </c>
      <c r="B8642" s="94" t="s">
        <v>24187</v>
      </c>
      <c r="C8642" s="94" t="s">
        <v>17103</v>
      </c>
      <c r="D8642" s="32" t="s">
        <v>20684</v>
      </c>
      <c r="E8642" s="107">
        <v>7</v>
      </c>
      <c r="F8642" s="81" t="s">
        <v>13674</v>
      </c>
      <c r="G8642" s="94" t="s">
        <v>8146</v>
      </c>
      <c r="H8642" s="32" t="s">
        <v>15161</v>
      </c>
    </row>
    <row r="8643" spans="1:8">
      <c r="A8643" s="68" t="s">
        <v>16876</v>
      </c>
      <c r="B8643" s="94" t="s">
        <v>24187</v>
      </c>
      <c r="C8643" s="94" t="s">
        <v>17103</v>
      </c>
      <c r="D8643" s="32" t="s">
        <v>20685</v>
      </c>
      <c r="E8643" s="107">
        <v>8</v>
      </c>
      <c r="F8643" s="81" t="s">
        <v>13674</v>
      </c>
      <c r="G8643" s="94" t="s">
        <v>8146</v>
      </c>
      <c r="H8643" s="32" t="s">
        <v>15162</v>
      </c>
    </row>
    <row r="8644" spans="1:8">
      <c r="A8644" s="68" t="s">
        <v>16876</v>
      </c>
      <c r="B8644" s="94" t="s">
        <v>24187</v>
      </c>
      <c r="C8644" s="94" t="s">
        <v>17103</v>
      </c>
      <c r="D8644" s="32" t="s">
        <v>10804</v>
      </c>
      <c r="E8644" s="107">
        <v>10</v>
      </c>
      <c r="F8644" s="81" t="s">
        <v>13674</v>
      </c>
      <c r="G8644" s="94" t="s">
        <v>8146</v>
      </c>
      <c r="H8644" s="32" t="s">
        <v>15163</v>
      </c>
    </row>
    <row r="8645" spans="1:8">
      <c r="A8645" s="68" t="s">
        <v>16876</v>
      </c>
      <c r="B8645" s="94" t="s">
        <v>24187</v>
      </c>
      <c r="C8645" s="94" t="s">
        <v>17103</v>
      </c>
      <c r="D8645" s="32" t="s">
        <v>10805</v>
      </c>
      <c r="E8645" s="107">
        <v>12</v>
      </c>
      <c r="F8645" s="81" t="s">
        <v>13674</v>
      </c>
      <c r="G8645" s="94" t="s">
        <v>8146</v>
      </c>
      <c r="H8645" s="32" t="s">
        <v>15164</v>
      </c>
    </row>
    <row r="8646" spans="1:8">
      <c r="A8646" s="68" t="s">
        <v>16876</v>
      </c>
      <c r="B8646" s="94" t="s">
        <v>24187</v>
      </c>
      <c r="C8646" s="94" t="s">
        <v>17103</v>
      </c>
      <c r="D8646" s="32" t="s">
        <v>10806</v>
      </c>
      <c r="E8646" s="107">
        <v>10</v>
      </c>
      <c r="F8646" s="81" t="s">
        <v>13674</v>
      </c>
      <c r="G8646" s="94" t="s">
        <v>8146</v>
      </c>
      <c r="H8646" s="32" t="s">
        <v>15165</v>
      </c>
    </row>
    <row r="8647" spans="1:8">
      <c r="A8647" s="68" t="s">
        <v>16876</v>
      </c>
      <c r="B8647" s="94" t="s">
        <v>24187</v>
      </c>
      <c r="C8647" s="94" t="s">
        <v>17103</v>
      </c>
      <c r="D8647" s="32" t="s">
        <v>20686</v>
      </c>
      <c r="E8647" s="107">
        <v>7</v>
      </c>
      <c r="F8647" s="81" t="s">
        <v>13674</v>
      </c>
      <c r="G8647" s="94" t="s">
        <v>8146</v>
      </c>
      <c r="H8647" s="32" t="s">
        <v>15166</v>
      </c>
    </row>
    <row r="8648" spans="1:8">
      <c r="A8648" s="68" t="s">
        <v>16876</v>
      </c>
      <c r="B8648" s="94" t="s">
        <v>24187</v>
      </c>
      <c r="C8648" s="94" t="s">
        <v>17103</v>
      </c>
      <c r="D8648" s="32" t="s">
        <v>10807</v>
      </c>
      <c r="E8648" s="107">
        <v>7</v>
      </c>
      <c r="F8648" s="81" t="s">
        <v>13674</v>
      </c>
      <c r="G8648" s="94" t="s">
        <v>8146</v>
      </c>
      <c r="H8648" s="32" t="s">
        <v>15167</v>
      </c>
    </row>
    <row r="8649" spans="1:8">
      <c r="A8649" s="68" t="s">
        <v>16876</v>
      </c>
      <c r="B8649" s="94" t="s">
        <v>24187</v>
      </c>
      <c r="C8649" s="94" t="s">
        <v>17103</v>
      </c>
      <c r="D8649" s="32" t="s">
        <v>20687</v>
      </c>
      <c r="E8649" s="107">
        <v>8</v>
      </c>
      <c r="F8649" s="81" t="s">
        <v>13674</v>
      </c>
      <c r="G8649" s="94" t="s">
        <v>8146</v>
      </c>
      <c r="H8649" s="32" t="s">
        <v>15168</v>
      </c>
    </row>
    <row r="8650" spans="1:8">
      <c r="A8650" s="68" t="s">
        <v>16876</v>
      </c>
      <c r="B8650" s="94" t="s">
        <v>24187</v>
      </c>
      <c r="C8650" s="94" t="s">
        <v>17103</v>
      </c>
      <c r="D8650" s="32" t="s">
        <v>10808</v>
      </c>
      <c r="E8650" s="107">
        <v>8</v>
      </c>
      <c r="F8650" s="81" t="s">
        <v>13674</v>
      </c>
      <c r="G8650" s="94" t="s">
        <v>8146</v>
      </c>
      <c r="H8650" s="32" t="s">
        <v>15169</v>
      </c>
    </row>
    <row r="8651" spans="1:8">
      <c r="A8651" s="68" t="s">
        <v>16876</v>
      </c>
      <c r="B8651" s="94" t="s">
        <v>24187</v>
      </c>
      <c r="C8651" s="94" t="s">
        <v>17103</v>
      </c>
      <c r="D8651" s="32" t="s">
        <v>10809</v>
      </c>
      <c r="E8651" s="107">
        <v>8</v>
      </c>
      <c r="F8651" s="81" t="s">
        <v>13674</v>
      </c>
      <c r="G8651" s="94" t="s">
        <v>8146</v>
      </c>
      <c r="H8651" s="32" t="s">
        <v>15170</v>
      </c>
    </row>
    <row r="8652" spans="1:8">
      <c r="A8652" s="68" t="s">
        <v>16876</v>
      </c>
      <c r="B8652" s="94" t="s">
        <v>24187</v>
      </c>
      <c r="C8652" s="94" t="s">
        <v>17103</v>
      </c>
      <c r="D8652" s="32" t="s">
        <v>10810</v>
      </c>
      <c r="E8652" s="107">
        <v>9</v>
      </c>
      <c r="F8652" s="81" t="s">
        <v>13674</v>
      </c>
      <c r="G8652" s="94" t="s">
        <v>8146</v>
      </c>
      <c r="H8652" s="32" t="s">
        <v>15171</v>
      </c>
    </row>
    <row r="8653" spans="1:8">
      <c r="A8653" s="68" t="s">
        <v>16876</v>
      </c>
      <c r="B8653" s="94" t="s">
        <v>24187</v>
      </c>
      <c r="C8653" s="94" t="s">
        <v>17103</v>
      </c>
      <c r="D8653" s="32" t="s">
        <v>10811</v>
      </c>
      <c r="E8653" s="107">
        <v>6</v>
      </c>
      <c r="F8653" s="81" t="s">
        <v>13674</v>
      </c>
      <c r="G8653" s="94" t="s">
        <v>8146</v>
      </c>
      <c r="H8653" s="32" t="s">
        <v>15172</v>
      </c>
    </row>
    <row r="8654" spans="1:8">
      <c r="A8654" s="68" t="s">
        <v>16876</v>
      </c>
      <c r="B8654" s="94" t="s">
        <v>24187</v>
      </c>
      <c r="C8654" s="94" t="s">
        <v>17103</v>
      </c>
      <c r="D8654" s="32" t="s">
        <v>10812</v>
      </c>
      <c r="E8654" s="107">
        <v>9</v>
      </c>
      <c r="F8654" s="81" t="s">
        <v>13674</v>
      </c>
      <c r="G8654" s="94" t="s">
        <v>8146</v>
      </c>
      <c r="H8654" s="32" t="s">
        <v>15173</v>
      </c>
    </row>
    <row r="8655" spans="1:8">
      <c r="A8655" s="68" t="s">
        <v>16876</v>
      </c>
      <c r="B8655" s="94" t="s">
        <v>24187</v>
      </c>
      <c r="C8655" s="94" t="s">
        <v>17391</v>
      </c>
      <c r="D8655" s="32" t="s">
        <v>10813</v>
      </c>
      <c r="E8655" s="107">
        <v>15</v>
      </c>
      <c r="F8655" s="81" t="s">
        <v>13674</v>
      </c>
      <c r="G8655" s="94" t="s">
        <v>8146</v>
      </c>
      <c r="H8655" s="32" t="s">
        <v>15174</v>
      </c>
    </row>
    <row r="8656" spans="1:8">
      <c r="A8656" s="68" t="s">
        <v>16876</v>
      </c>
      <c r="B8656" s="94" t="s">
        <v>24187</v>
      </c>
      <c r="C8656" s="94" t="s">
        <v>17391</v>
      </c>
      <c r="D8656" s="32" t="s">
        <v>20688</v>
      </c>
      <c r="E8656" s="107">
        <v>14</v>
      </c>
      <c r="F8656" s="81" t="s">
        <v>13674</v>
      </c>
      <c r="G8656" s="94" t="s">
        <v>8146</v>
      </c>
      <c r="H8656" s="32" t="s">
        <v>15175</v>
      </c>
    </row>
    <row r="8657" spans="1:8">
      <c r="A8657" s="68" t="s">
        <v>16876</v>
      </c>
      <c r="B8657" s="94" t="s">
        <v>24187</v>
      </c>
      <c r="C8657" s="94" t="s">
        <v>17391</v>
      </c>
      <c r="D8657" s="32" t="s">
        <v>10814</v>
      </c>
      <c r="E8657" s="107">
        <v>10</v>
      </c>
      <c r="F8657" s="81" t="s">
        <v>13674</v>
      </c>
      <c r="G8657" s="94" t="s">
        <v>8146</v>
      </c>
      <c r="H8657" s="32" t="s">
        <v>15176</v>
      </c>
    </row>
    <row r="8658" spans="1:8">
      <c r="A8658" s="68" t="s">
        <v>16876</v>
      </c>
      <c r="B8658" s="94" t="s">
        <v>24187</v>
      </c>
      <c r="C8658" s="94" t="s">
        <v>17391</v>
      </c>
      <c r="D8658" s="32" t="s">
        <v>10815</v>
      </c>
      <c r="E8658" s="107">
        <v>10</v>
      </c>
      <c r="F8658" s="81" t="s">
        <v>13674</v>
      </c>
      <c r="G8658" s="94" t="s">
        <v>8146</v>
      </c>
      <c r="H8658" s="32" t="s">
        <v>15177</v>
      </c>
    </row>
    <row r="8659" spans="1:8">
      <c r="A8659" s="68" t="s">
        <v>16876</v>
      </c>
      <c r="B8659" s="94" t="s">
        <v>24187</v>
      </c>
      <c r="C8659" s="94" t="s">
        <v>17391</v>
      </c>
      <c r="D8659" s="32" t="s">
        <v>20689</v>
      </c>
      <c r="E8659" s="107">
        <v>7</v>
      </c>
      <c r="F8659" s="81" t="s">
        <v>13674</v>
      </c>
      <c r="G8659" s="94" t="s">
        <v>8146</v>
      </c>
      <c r="H8659" s="32" t="s">
        <v>15178</v>
      </c>
    </row>
    <row r="8660" spans="1:8">
      <c r="A8660" s="68" t="s">
        <v>16876</v>
      </c>
      <c r="B8660" s="94" t="s">
        <v>24187</v>
      </c>
      <c r="C8660" s="94" t="s">
        <v>17391</v>
      </c>
      <c r="D8660" s="32" t="s">
        <v>20690</v>
      </c>
      <c r="E8660" s="107">
        <v>6</v>
      </c>
      <c r="F8660" s="81" t="s">
        <v>13674</v>
      </c>
      <c r="G8660" s="94" t="s">
        <v>8146</v>
      </c>
      <c r="H8660" s="32" t="s">
        <v>15179</v>
      </c>
    </row>
    <row r="8661" spans="1:8">
      <c r="A8661" s="68" t="s">
        <v>16876</v>
      </c>
      <c r="B8661" s="94" t="s">
        <v>24187</v>
      </c>
      <c r="C8661" s="94" t="s">
        <v>17391</v>
      </c>
      <c r="D8661" s="32" t="s">
        <v>10816</v>
      </c>
      <c r="E8661" s="107">
        <v>5</v>
      </c>
      <c r="F8661" s="81" t="s">
        <v>13674</v>
      </c>
      <c r="G8661" s="94" t="s">
        <v>8146</v>
      </c>
      <c r="H8661" s="32" t="s">
        <v>15180</v>
      </c>
    </row>
    <row r="8662" spans="1:8">
      <c r="A8662" s="68" t="s">
        <v>16876</v>
      </c>
      <c r="B8662" s="94" t="s">
        <v>24187</v>
      </c>
      <c r="C8662" s="94" t="s">
        <v>17391</v>
      </c>
      <c r="D8662" s="32" t="s">
        <v>20691</v>
      </c>
      <c r="E8662" s="107">
        <v>7</v>
      </c>
      <c r="F8662" s="81" t="s">
        <v>13674</v>
      </c>
      <c r="G8662" s="94" t="s">
        <v>8146</v>
      </c>
      <c r="H8662" s="32" t="s">
        <v>15181</v>
      </c>
    </row>
    <row r="8663" spans="1:8">
      <c r="A8663" s="68" t="s">
        <v>16876</v>
      </c>
      <c r="B8663" s="94" t="s">
        <v>24187</v>
      </c>
      <c r="C8663" s="94" t="s">
        <v>17391</v>
      </c>
      <c r="D8663" s="32" t="s">
        <v>20692</v>
      </c>
      <c r="E8663" s="107">
        <v>5</v>
      </c>
      <c r="F8663" s="81" t="s">
        <v>13674</v>
      </c>
      <c r="G8663" s="94" t="s">
        <v>8146</v>
      </c>
      <c r="H8663" s="32" t="s">
        <v>15182</v>
      </c>
    </row>
    <row r="8664" spans="1:8">
      <c r="A8664" s="68" t="s">
        <v>16876</v>
      </c>
      <c r="B8664" s="94" t="s">
        <v>24187</v>
      </c>
      <c r="C8664" s="94" t="s">
        <v>17391</v>
      </c>
      <c r="D8664" s="32" t="s">
        <v>20693</v>
      </c>
      <c r="E8664" s="107">
        <v>9</v>
      </c>
      <c r="F8664" s="81" t="s">
        <v>13674</v>
      </c>
      <c r="G8664" s="94" t="s">
        <v>8146</v>
      </c>
      <c r="H8664" s="32" t="s">
        <v>15183</v>
      </c>
    </row>
    <row r="8665" spans="1:8">
      <c r="A8665" s="68" t="s">
        <v>16876</v>
      </c>
      <c r="B8665" s="94" t="s">
        <v>24187</v>
      </c>
      <c r="C8665" s="94" t="s">
        <v>17391</v>
      </c>
      <c r="D8665" s="32" t="s">
        <v>10817</v>
      </c>
      <c r="E8665" s="107">
        <v>10</v>
      </c>
      <c r="F8665" s="81" t="s">
        <v>13674</v>
      </c>
      <c r="G8665" s="94" t="s">
        <v>8146</v>
      </c>
      <c r="H8665" s="32" t="s">
        <v>15184</v>
      </c>
    </row>
    <row r="8666" spans="1:8">
      <c r="A8666" s="68" t="s">
        <v>16876</v>
      </c>
      <c r="B8666" s="94" t="s">
        <v>24187</v>
      </c>
      <c r="C8666" s="94" t="s">
        <v>17391</v>
      </c>
      <c r="D8666" s="32" t="s">
        <v>10818</v>
      </c>
      <c r="E8666" s="107">
        <v>7</v>
      </c>
      <c r="F8666" s="81" t="s">
        <v>13674</v>
      </c>
      <c r="G8666" s="94" t="s">
        <v>8146</v>
      </c>
      <c r="H8666" s="32" t="s">
        <v>15185</v>
      </c>
    </row>
    <row r="8667" spans="1:8">
      <c r="A8667" s="68" t="s">
        <v>16876</v>
      </c>
      <c r="B8667" s="94" t="s">
        <v>24187</v>
      </c>
      <c r="C8667" s="94" t="s">
        <v>17391</v>
      </c>
      <c r="D8667" s="32" t="s">
        <v>10819</v>
      </c>
      <c r="E8667" s="107">
        <v>8</v>
      </c>
      <c r="F8667" s="81" t="s">
        <v>13674</v>
      </c>
      <c r="G8667" s="94" t="s">
        <v>8146</v>
      </c>
      <c r="H8667" s="32" t="s">
        <v>15186</v>
      </c>
    </row>
    <row r="8668" spans="1:8">
      <c r="A8668" s="68" t="s">
        <v>16876</v>
      </c>
      <c r="B8668" s="94" t="s">
        <v>24187</v>
      </c>
      <c r="C8668" s="94" t="s">
        <v>17391</v>
      </c>
      <c r="D8668" s="32" t="s">
        <v>20694</v>
      </c>
      <c r="E8668" s="107">
        <v>6</v>
      </c>
      <c r="F8668" s="81" t="s">
        <v>13674</v>
      </c>
      <c r="G8668" s="94" t="s">
        <v>8146</v>
      </c>
      <c r="H8668" s="32" t="s">
        <v>15187</v>
      </c>
    </row>
    <row r="8669" spans="1:8">
      <c r="A8669" s="68" t="s">
        <v>16876</v>
      </c>
      <c r="B8669" s="94" t="s">
        <v>24187</v>
      </c>
      <c r="C8669" s="94" t="s">
        <v>17391</v>
      </c>
      <c r="D8669" s="32" t="s">
        <v>20695</v>
      </c>
      <c r="E8669" s="107">
        <v>9</v>
      </c>
      <c r="F8669" s="81" t="s">
        <v>13674</v>
      </c>
      <c r="G8669" s="94" t="s">
        <v>8146</v>
      </c>
      <c r="H8669" s="32" t="s">
        <v>15188</v>
      </c>
    </row>
    <row r="8670" spans="1:8">
      <c r="A8670" s="68" t="s">
        <v>16876</v>
      </c>
      <c r="B8670" s="94" t="s">
        <v>24187</v>
      </c>
      <c r="C8670" s="94" t="s">
        <v>17391</v>
      </c>
      <c r="D8670" s="32" t="s">
        <v>20696</v>
      </c>
      <c r="E8670" s="107">
        <v>9</v>
      </c>
      <c r="F8670" s="81" t="s">
        <v>13674</v>
      </c>
      <c r="G8670" s="94" t="s">
        <v>8146</v>
      </c>
      <c r="H8670" s="32" t="s">
        <v>15189</v>
      </c>
    </row>
    <row r="8671" spans="1:8">
      <c r="A8671" s="68" t="s">
        <v>16876</v>
      </c>
      <c r="B8671" s="94" t="s">
        <v>24187</v>
      </c>
      <c r="C8671" s="94" t="s">
        <v>17391</v>
      </c>
      <c r="D8671" s="32" t="s">
        <v>20697</v>
      </c>
      <c r="E8671" s="107">
        <v>8</v>
      </c>
      <c r="F8671" s="81" t="s">
        <v>13674</v>
      </c>
      <c r="G8671" s="94" t="s">
        <v>8146</v>
      </c>
      <c r="H8671" s="32" t="s">
        <v>15190</v>
      </c>
    </row>
    <row r="8672" spans="1:8">
      <c r="A8672" s="68" t="s">
        <v>16876</v>
      </c>
      <c r="B8672" s="94" t="s">
        <v>24187</v>
      </c>
      <c r="C8672" s="94" t="s">
        <v>17391</v>
      </c>
      <c r="D8672" s="32" t="s">
        <v>20698</v>
      </c>
      <c r="E8672" s="107">
        <v>7</v>
      </c>
      <c r="F8672" s="81" t="s">
        <v>13674</v>
      </c>
      <c r="G8672" s="94" t="s">
        <v>8146</v>
      </c>
      <c r="H8672" s="32" t="s">
        <v>15191</v>
      </c>
    </row>
    <row r="8673" spans="1:8">
      <c r="A8673" s="68" t="s">
        <v>16876</v>
      </c>
      <c r="B8673" s="94" t="s">
        <v>24187</v>
      </c>
      <c r="C8673" s="94" t="s">
        <v>17391</v>
      </c>
      <c r="D8673" s="32" t="s">
        <v>20699</v>
      </c>
      <c r="E8673" s="107">
        <v>8</v>
      </c>
      <c r="F8673" s="81" t="s">
        <v>13674</v>
      </c>
      <c r="G8673" s="94" t="s">
        <v>8146</v>
      </c>
      <c r="H8673" s="32" t="s">
        <v>15192</v>
      </c>
    </row>
    <row r="8674" spans="1:8">
      <c r="A8674" s="68" t="s">
        <v>16876</v>
      </c>
      <c r="B8674" s="94" t="s">
        <v>24187</v>
      </c>
      <c r="C8674" s="94" t="s">
        <v>17391</v>
      </c>
      <c r="D8674" s="32" t="s">
        <v>10820</v>
      </c>
      <c r="E8674" s="107">
        <v>6</v>
      </c>
      <c r="F8674" s="81" t="s">
        <v>13674</v>
      </c>
      <c r="G8674" s="94" t="s">
        <v>8146</v>
      </c>
      <c r="H8674" s="32" t="s">
        <v>15193</v>
      </c>
    </row>
    <row r="8675" spans="1:8">
      <c r="A8675" s="68" t="s">
        <v>16876</v>
      </c>
      <c r="B8675" s="94" t="s">
        <v>24187</v>
      </c>
      <c r="C8675" s="94" t="s">
        <v>17391</v>
      </c>
      <c r="D8675" s="32" t="s">
        <v>10821</v>
      </c>
      <c r="E8675" s="107">
        <v>7</v>
      </c>
      <c r="F8675" s="81" t="s">
        <v>13674</v>
      </c>
      <c r="G8675" s="94" t="s">
        <v>8146</v>
      </c>
      <c r="H8675" s="32" t="s">
        <v>15194</v>
      </c>
    </row>
    <row r="8676" spans="1:8">
      <c r="A8676" s="68" t="s">
        <v>16876</v>
      </c>
      <c r="B8676" s="94" t="s">
        <v>24187</v>
      </c>
      <c r="C8676" s="94" t="s">
        <v>17391</v>
      </c>
      <c r="D8676" s="32" t="s">
        <v>10822</v>
      </c>
      <c r="E8676" s="107">
        <v>7</v>
      </c>
      <c r="F8676" s="81" t="s">
        <v>13674</v>
      </c>
      <c r="G8676" s="94" t="s">
        <v>8146</v>
      </c>
      <c r="H8676" s="32" t="s">
        <v>15195</v>
      </c>
    </row>
    <row r="8677" spans="1:8">
      <c r="A8677" s="68" t="s">
        <v>16881</v>
      </c>
      <c r="B8677" s="94" t="s">
        <v>24181</v>
      </c>
      <c r="C8677" s="94" t="s">
        <v>17105</v>
      </c>
      <c r="D8677" s="32" t="s">
        <v>10823</v>
      </c>
      <c r="E8677" s="107">
        <v>11</v>
      </c>
      <c r="F8677" s="81" t="s">
        <v>13674</v>
      </c>
      <c r="G8677" s="94" t="s">
        <v>8146</v>
      </c>
      <c r="H8677" s="32" t="s">
        <v>15196</v>
      </c>
    </row>
    <row r="8678" spans="1:8">
      <c r="A8678" s="68" t="s">
        <v>16881</v>
      </c>
      <c r="B8678" s="94" t="s">
        <v>24181</v>
      </c>
      <c r="C8678" s="94" t="s">
        <v>17105</v>
      </c>
      <c r="D8678" s="32" t="s">
        <v>10824</v>
      </c>
      <c r="E8678" s="107">
        <v>11</v>
      </c>
      <c r="F8678" s="81" t="s">
        <v>13674</v>
      </c>
      <c r="G8678" s="94" t="s">
        <v>8146</v>
      </c>
      <c r="H8678" s="32" t="s">
        <v>15197</v>
      </c>
    </row>
    <row r="8679" spans="1:8">
      <c r="A8679" s="68" t="s">
        <v>16881</v>
      </c>
      <c r="B8679" s="94" t="s">
        <v>24181</v>
      </c>
      <c r="C8679" s="94" t="s">
        <v>17105</v>
      </c>
      <c r="D8679" s="32" t="s">
        <v>10825</v>
      </c>
      <c r="E8679" s="107">
        <v>9</v>
      </c>
      <c r="F8679" s="81" t="s">
        <v>13674</v>
      </c>
      <c r="G8679" s="94" t="s">
        <v>8146</v>
      </c>
      <c r="H8679" s="32" t="s">
        <v>15198</v>
      </c>
    </row>
    <row r="8680" spans="1:8">
      <c r="A8680" s="68" t="s">
        <v>16881</v>
      </c>
      <c r="B8680" s="94" t="s">
        <v>24181</v>
      </c>
      <c r="C8680" s="94" t="s">
        <v>17105</v>
      </c>
      <c r="D8680" s="32" t="s">
        <v>10826</v>
      </c>
      <c r="E8680" s="107">
        <v>10</v>
      </c>
      <c r="F8680" s="81" t="s">
        <v>13674</v>
      </c>
      <c r="G8680" s="94" t="s">
        <v>8146</v>
      </c>
      <c r="H8680" s="32" t="s">
        <v>15199</v>
      </c>
    </row>
    <row r="8681" spans="1:8">
      <c r="A8681" s="68" t="s">
        <v>16881</v>
      </c>
      <c r="B8681" s="94" t="s">
        <v>24181</v>
      </c>
      <c r="C8681" s="94" t="s">
        <v>17105</v>
      </c>
      <c r="D8681" s="32" t="s">
        <v>10827</v>
      </c>
      <c r="E8681" s="107">
        <v>9</v>
      </c>
      <c r="F8681" s="81" t="s">
        <v>13674</v>
      </c>
      <c r="G8681" s="94" t="s">
        <v>8146</v>
      </c>
      <c r="H8681" s="32" t="s">
        <v>15200</v>
      </c>
    </row>
    <row r="8682" spans="1:8">
      <c r="A8682" s="68" t="s">
        <v>16881</v>
      </c>
      <c r="B8682" s="94" t="s">
        <v>24181</v>
      </c>
      <c r="C8682" s="94" t="s">
        <v>17105</v>
      </c>
      <c r="D8682" s="32" t="s">
        <v>10828</v>
      </c>
      <c r="E8682" s="107">
        <v>8</v>
      </c>
      <c r="F8682" s="81" t="s">
        <v>13674</v>
      </c>
      <c r="G8682" s="94" t="s">
        <v>8146</v>
      </c>
      <c r="H8682" s="32" t="s">
        <v>15201</v>
      </c>
    </row>
    <row r="8683" spans="1:8">
      <c r="A8683" s="68" t="s">
        <v>16881</v>
      </c>
      <c r="B8683" s="94" t="s">
        <v>24181</v>
      </c>
      <c r="C8683" s="94" t="s">
        <v>17105</v>
      </c>
      <c r="D8683" s="32" t="s">
        <v>10829</v>
      </c>
      <c r="E8683" s="107">
        <v>6</v>
      </c>
      <c r="F8683" s="81" t="s">
        <v>13674</v>
      </c>
      <c r="G8683" s="94" t="s">
        <v>8146</v>
      </c>
      <c r="H8683" s="32" t="s">
        <v>15202</v>
      </c>
    </row>
    <row r="8684" spans="1:8">
      <c r="A8684" s="68" t="s">
        <v>16881</v>
      </c>
      <c r="B8684" s="94" t="s">
        <v>24181</v>
      </c>
      <c r="C8684" s="94" t="s">
        <v>17105</v>
      </c>
      <c r="D8684" s="32" t="s">
        <v>10830</v>
      </c>
      <c r="E8684" s="107">
        <v>8</v>
      </c>
      <c r="F8684" s="81" t="s">
        <v>13674</v>
      </c>
      <c r="G8684" s="94" t="s">
        <v>8146</v>
      </c>
      <c r="H8684" s="32" t="s">
        <v>15203</v>
      </c>
    </row>
    <row r="8685" spans="1:8">
      <c r="A8685" s="68" t="s">
        <v>16881</v>
      </c>
      <c r="B8685" s="94" t="s">
        <v>24181</v>
      </c>
      <c r="C8685" s="94" t="s">
        <v>17105</v>
      </c>
      <c r="D8685" s="32" t="s">
        <v>10831</v>
      </c>
      <c r="E8685" s="107">
        <v>8</v>
      </c>
      <c r="F8685" s="81" t="s">
        <v>13674</v>
      </c>
      <c r="G8685" s="94" t="s">
        <v>8146</v>
      </c>
      <c r="H8685" s="32" t="s">
        <v>15204</v>
      </c>
    </row>
    <row r="8686" spans="1:8">
      <c r="A8686" s="68" t="s">
        <v>16881</v>
      </c>
      <c r="B8686" s="94" t="s">
        <v>24181</v>
      </c>
      <c r="C8686" s="94" t="s">
        <v>17105</v>
      </c>
      <c r="D8686" s="32" t="s">
        <v>10832</v>
      </c>
      <c r="E8686" s="107">
        <v>9</v>
      </c>
      <c r="F8686" s="81" t="s">
        <v>13674</v>
      </c>
      <c r="G8686" s="94" t="s">
        <v>8146</v>
      </c>
      <c r="H8686" s="32" t="s">
        <v>15205</v>
      </c>
    </row>
    <row r="8687" spans="1:8">
      <c r="A8687" s="68" t="s">
        <v>16881</v>
      </c>
      <c r="B8687" s="94" t="s">
        <v>24181</v>
      </c>
      <c r="C8687" s="94" t="s">
        <v>17105</v>
      </c>
      <c r="D8687" s="32" t="s">
        <v>10833</v>
      </c>
      <c r="E8687" s="107">
        <v>6</v>
      </c>
      <c r="F8687" s="81" t="s">
        <v>13674</v>
      </c>
      <c r="G8687" s="94" t="s">
        <v>8146</v>
      </c>
      <c r="H8687" s="32" t="s">
        <v>15206</v>
      </c>
    </row>
    <row r="8688" spans="1:8">
      <c r="A8688" s="68" t="s">
        <v>16881</v>
      </c>
      <c r="B8688" s="94" t="s">
        <v>24181</v>
      </c>
      <c r="C8688" s="94" t="s">
        <v>17105</v>
      </c>
      <c r="D8688" s="32" t="s">
        <v>20700</v>
      </c>
      <c r="E8688" s="107">
        <v>8</v>
      </c>
      <c r="F8688" s="81" t="s">
        <v>13674</v>
      </c>
      <c r="G8688" s="94" t="s">
        <v>8146</v>
      </c>
      <c r="H8688" s="32" t="s">
        <v>15207</v>
      </c>
    </row>
    <row r="8689" spans="1:8">
      <c r="A8689" s="68" t="s">
        <v>16881</v>
      </c>
      <c r="B8689" s="94" t="s">
        <v>24181</v>
      </c>
      <c r="C8689" s="94" t="s">
        <v>17105</v>
      </c>
      <c r="D8689" s="32" t="s">
        <v>10834</v>
      </c>
      <c r="E8689" s="107">
        <v>12</v>
      </c>
      <c r="F8689" s="81" t="s">
        <v>13674</v>
      </c>
      <c r="G8689" s="94" t="s">
        <v>8146</v>
      </c>
      <c r="H8689" s="32" t="s">
        <v>15208</v>
      </c>
    </row>
    <row r="8690" spans="1:8">
      <c r="A8690" s="68" t="s">
        <v>16881</v>
      </c>
      <c r="B8690" s="94" t="s">
        <v>24181</v>
      </c>
      <c r="C8690" s="94" t="s">
        <v>17105</v>
      </c>
      <c r="D8690" s="32" t="s">
        <v>10835</v>
      </c>
      <c r="E8690" s="107">
        <v>5</v>
      </c>
      <c r="F8690" s="81" t="s">
        <v>13674</v>
      </c>
      <c r="G8690" s="94" t="s">
        <v>8146</v>
      </c>
      <c r="H8690" s="32" t="s">
        <v>15209</v>
      </c>
    </row>
    <row r="8691" spans="1:8">
      <c r="A8691" s="68" t="s">
        <v>16881</v>
      </c>
      <c r="B8691" s="94" t="s">
        <v>24181</v>
      </c>
      <c r="C8691" s="94" t="s">
        <v>17105</v>
      </c>
      <c r="D8691" s="32" t="s">
        <v>10836</v>
      </c>
      <c r="E8691" s="107">
        <v>11</v>
      </c>
      <c r="F8691" s="81" t="s">
        <v>13674</v>
      </c>
      <c r="G8691" s="94" t="s">
        <v>8146</v>
      </c>
      <c r="H8691" s="32" t="s">
        <v>15210</v>
      </c>
    </row>
    <row r="8692" spans="1:8">
      <c r="A8692" s="68" t="s">
        <v>16881</v>
      </c>
      <c r="B8692" s="94" t="s">
        <v>24181</v>
      </c>
      <c r="C8692" s="94" t="s">
        <v>17105</v>
      </c>
      <c r="D8692" s="32" t="s">
        <v>10837</v>
      </c>
      <c r="E8692" s="107">
        <v>6</v>
      </c>
      <c r="F8692" s="81" t="s">
        <v>13674</v>
      </c>
      <c r="G8692" s="94" t="s">
        <v>8146</v>
      </c>
      <c r="H8692" s="32" t="s">
        <v>15211</v>
      </c>
    </row>
    <row r="8693" spans="1:8">
      <c r="A8693" s="68" t="s">
        <v>16881</v>
      </c>
      <c r="B8693" s="94" t="s">
        <v>24181</v>
      </c>
      <c r="C8693" s="94" t="s">
        <v>17105</v>
      </c>
      <c r="D8693" s="32" t="s">
        <v>10838</v>
      </c>
      <c r="E8693" s="107">
        <v>12</v>
      </c>
      <c r="F8693" s="81" t="s">
        <v>13674</v>
      </c>
      <c r="G8693" s="94" t="s">
        <v>8146</v>
      </c>
      <c r="H8693" s="32" t="s">
        <v>15212</v>
      </c>
    </row>
    <row r="8694" spans="1:8">
      <c r="A8694" s="68" t="s">
        <v>16881</v>
      </c>
      <c r="B8694" s="94" t="s">
        <v>24181</v>
      </c>
      <c r="C8694" s="94" t="s">
        <v>17105</v>
      </c>
      <c r="D8694" s="32" t="s">
        <v>10839</v>
      </c>
      <c r="E8694" s="107">
        <v>7</v>
      </c>
      <c r="F8694" s="81" t="s">
        <v>13674</v>
      </c>
      <c r="G8694" s="94" t="s">
        <v>8146</v>
      </c>
      <c r="H8694" s="32" t="s">
        <v>15213</v>
      </c>
    </row>
    <row r="8695" spans="1:8">
      <c r="A8695" s="68" t="s">
        <v>16881</v>
      </c>
      <c r="B8695" s="94" t="s">
        <v>24181</v>
      </c>
      <c r="C8695" s="94" t="s">
        <v>17105</v>
      </c>
      <c r="D8695" s="32" t="s">
        <v>10840</v>
      </c>
      <c r="E8695" s="107">
        <v>7</v>
      </c>
      <c r="F8695" s="81" t="s">
        <v>13674</v>
      </c>
      <c r="G8695" s="94" t="s">
        <v>8146</v>
      </c>
      <c r="H8695" s="32" t="s">
        <v>15214</v>
      </c>
    </row>
    <row r="8696" spans="1:8">
      <c r="A8696" s="68" t="s">
        <v>16881</v>
      </c>
      <c r="B8696" s="94" t="s">
        <v>24181</v>
      </c>
      <c r="C8696" s="94" t="s">
        <v>17105</v>
      </c>
      <c r="D8696" s="32" t="s">
        <v>10841</v>
      </c>
      <c r="E8696" s="107">
        <v>13</v>
      </c>
      <c r="F8696" s="81" t="s">
        <v>13674</v>
      </c>
      <c r="G8696" s="94" t="s">
        <v>8146</v>
      </c>
      <c r="H8696" s="32" t="s">
        <v>15215</v>
      </c>
    </row>
    <row r="8697" spans="1:8">
      <c r="A8697" s="68" t="s">
        <v>16881</v>
      </c>
      <c r="B8697" s="94" t="s">
        <v>24181</v>
      </c>
      <c r="C8697" s="94" t="s">
        <v>17105</v>
      </c>
      <c r="D8697" s="32" t="s">
        <v>10842</v>
      </c>
      <c r="E8697" s="107">
        <v>7</v>
      </c>
      <c r="F8697" s="81" t="s">
        <v>13674</v>
      </c>
      <c r="G8697" s="94" t="s">
        <v>8146</v>
      </c>
      <c r="H8697" s="32" t="s">
        <v>15216</v>
      </c>
    </row>
    <row r="8698" spans="1:8">
      <c r="A8698" s="68" t="s">
        <v>16881</v>
      </c>
      <c r="B8698" s="94" t="s">
        <v>24181</v>
      </c>
      <c r="C8698" s="94" t="s">
        <v>17105</v>
      </c>
      <c r="D8698" s="32" t="s">
        <v>10843</v>
      </c>
      <c r="E8698" s="107">
        <v>8</v>
      </c>
      <c r="F8698" s="81" t="s">
        <v>13674</v>
      </c>
      <c r="G8698" s="94" t="s">
        <v>8146</v>
      </c>
      <c r="H8698" s="32" t="s">
        <v>15217</v>
      </c>
    </row>
    <row r="8699" spans="1:8">
      <c r="A8699" s="68" t="s">
        <v>16881</v>
      </c>
      <c r="B8699" s="94" t="s">
        <v>24181</v>
      </c>
      <c r="C8699" s="94" t="s">
        <v>17105</v>
      </c>
      <c r="D8699" s="32" t="s">
        <v>10844</v>
      </c>
      <c r="E8699" s="107">
        <v>5</v>
      </c>
      <c r="F8699" s="81" t="s">
        <v>13674</v>
      </c>
      <c r="G8699" s="94" t="s">
        <v>8146</v>
      </c>
      <c r="H8699" s="32" t="s">
        <v>15218</v>
      </c>
    </row>
    <row r="8700" spans="1:8">
      <c r="A8700" s="68" t="s">
        <v>16881</v>
      </c>
      <c r="B8700" s="94" t="s">
        <v>24181</v>
      </c>
      <c r="C8700" s="94" t="s">
        <v>17105</v>
      </c>
      <c r="D8700" s="32" t="s">
        <v>10845</v>
      </c>
      <c r="E8700" s="107">
        <v>8</v>
      </c>
      <c r="F8700" s="81" t="s">
        <v>13674</v>
      </c>
      <c r="G8700" s="94" t="s">
        <v>8146</v>
      </c>
      <c r="H8700" s="32" t="s">
        <v>15219</v>
      </c>
    </row>
    <row r="8701" spans="1:8">
      <c r="A8701" s="68" t="s">
        <v>16876</v>
      </c>
      <c r="B8701" s="94" t="s">
        <v>24187</v>
      </c>
      <c r="C8701" s="94" t="s">
        <v>17392</v>
      </c>
      <c r="D8701" s="32" t="s">
        <v>20701</v>
      </c>
      <c r="E8701" s="107">
        <v>2</v>
      </c>
      <c r="F8701" s="81" t="s">
        <v>13674</v>
      </c>
      <c r="G8701" s="94" t="s">
        <v>8146</v>
      </c>
      <c r="H8701" s="32" t="s">
        <v>15220</v>
      </c>
    </row>
    <row r="8702" spans="1:8">
      <c r="A8702" s="68" t="s">
        <v>16876</v>
      </c>
      <c r="B8702" s="94" t="s">
        <v>24187</v>
      </c>
      <c r="C8702" s="94" t="s">
        <v>17392</v>
      </c>
      <c r="D8702" s="32" t="s">
        <v>20702</v>
      </c>
      <c r="E8702" s="107">
        <v>2</v>
      </c>
      <c r="F8702" s="81" t="s">
        <v>13674</v>
      </c>
      <c r="G8702" s="94" t="s">
        <v>8146</v>
      </c>
      <c r="H8702" s="32" t="s">
        <v>15221</v>
      </c>
    </row>
    <row r="8703" spans="1:8">
      <c r="A8703" s="68" t="s">
        <v>16876</v>
      </c>
      <c r="B8703" s="94" t="s">
        <v>24187</v>
      </c>
      <c r="C8703" s="94" t="s">
        <v>17392</v>
      </c>
      <c r="D8703" s="32" t="s">
        <v>10846</v>
      </c>
      <c r="E8703" s="107">
        <v>3</v>
      </c>
      <c r="F8703" s="81" t="s">
        <v>13674</v>
      </c>
      <c r="G8703" s="94" t="s">
        <v>8146</v>
      </c>
      <c r="H8703" s="32" t="s">
        <v>15222</v>
      </c>
    </row>
    <row r="8704" spans="1:8">
      <c r="A8704" s="68" t="s">
        <v>16876</v>
      </c>
      <c r="B8704" s="94" t="s">
        <v>24187</v>
      </c>
      <c r="C8704" s="94" t="s">
        <v>17392</v>
      </c>
      <c r="D8704" s="32" t="s">
        <v>10847</v>
      </c>
      <c r="E8704" s="107">
        <v>2</v>
      </c>
      <c r="F8704" s="81" t="s">
        <v>13674</v>
      </c>
      <c r="G8704" s="94" t="s">
        <v>8146</v>
      </c>
      <c r="H8704" s="32" t="s">
        <v>15223</v>
      </c>
    </row>
    <row r="8705" spans="1:8">
      <c r="A8705" s="68" t="s">
        <v>16876</v>
      </c>
      <c r="B8705" s="94" t="s">
        <v>24187</v>
      </c>
      <c r="C8705" s="94" t="s">
        <v>17392</v>
      </c>
      <c r="D8705" s="32" t="s">
        <v>10848</v>
      </c>
      <c r="E8705" s="107">
        <v>6</v>
      </c>
      <c r="F8705" s="81" t="s">
        <v>13674</v>
      </c>
      <c r="G8705" s="94" t="s">
        <v>8146</v>
      </c>
      <c r="H8705" s="32" t="s">
        <v>15224</v>
      </c>
    </row>
    <row r="8706" spans="1:8">
      <c r="A8706" s="68" t="s">
        <v>16876</v>
      </c>
      <c r="B8706" s="94" t="s">
        <v>24187</v>
      </c>
      <c r="C8706" s="94" t="s">
        <v>17392</v>
      </c>
      <c r="D8706" s="32" t="s">
        <v>20703</v>
      </c>
      <c r="E8706" s="107">
        <v>2</v>
      </c>
      <c r="F8706" s="81" t="s">
        <v>13674</v>
      </c>
      <c r="G8706" s="94" t="s">
        <v>8146</v>
      </c>
      <c r="H8706" s="32" t="s">
        <v>15225</v>
      </c>
    </row>
    <row r="8707" spans="1:8">
      <c r="A8707" s="68" t="s">
        <v>16876</v>
      </c>
      <c r="B8707" s="94" t="s">
        <v>24187</v>
      </c>
      <c r="C8707" s="94" t="s">
        <v>17392</v>
      </c>
      <c r="D8707" s="32" t="s">
        <v>10849</v>
      </c>
      <c r="E8707" s="107">
        <v>8</v>
      </c>
      <c r="F8707" s="81" t="s">
        <v>13674</v>
      </c>
      <c r="G8707" s="94" t="s">
        <v>8146</v>
      </c>
      <c r="H8707" s="32" t="s">
        <v>15226</v>
      </c>
    </row>
    <row r="8708" spans="1:8">
      <c r="A8708" s="68" t="s">
        <v>16876</v>
      </c>
      <c r="B8708" s="94" t="s">
        <v>24187</v>
      </c>
      <c r="C8708" s="94" t="s">
        <v>17392</v>
      </c>
      <c r="D8708" s="32" t="s">
        <v>10850</v>
      </c>
      <c r="E8708" s="107">
        <v>5</v>
      </c>
      <c r="F8708" s="81" t="s">
        <v>13674</v>
      </c>
      <c r="G8708" s="94" t="s">
        <v>8146</v>
      </c>
      <c r="H8708" s="32" t="s">
        <v>15227</v>
      </c>
    </row>
    <row r="8709" spans="1:8">
      <c r="A8709" s="68" t="s">
        <v>16876</v>
      </c>
      <c r="B8709" s="94" t="s">
        <v>24187</v>
      </c>
      <c r="C8709" s="94" t="s">
        <v>17392</v>
      </c>
      <c r="D8709" s="32" t="s">
        <v>10851</v>
      </c>
      <c r="E8709" s="107">
        <v>2</v>
      </c>
      <c r="F8709" s="81" t="s">
        <v>13674</v>
      </c>
      <c r="G8709" s="94" t="s">
        <v>8146</v>
      </c>
      <c r="H8709" s="32" t="s">
        <v>15228</v>
      </c>
    </row>
    <row r="8710" spans="1:8">
      <c r="A8710" s="68" t="s">
        <v>16876</v>
      </c>
      <c r="B8710" s="94" t="s">
        <v>24187</v>
      </c>
      <c r="C8710" s="94" t="s">
        <v>17392</v>
      </c>
      <c r="D8710" s="32" t="s">
        <v>10852</v>
      </c>
      <c r="E8710" s="107">
        <v>3</v>
      </c>
      <c r="F8710" s="81" t="s">
        <v>13674</v>
      </c>
      <c r="G8710" s="94" t="s">
        <v>8146</v>
      </c>
      <c r="H8710" s="32" t="s">
        <v>15229</v>
      </c>
    </row>
    <row r="8711" spans="1:8">
      <c r="A8711" s="68" t="s">
        <v>16876</v>
      </c>
      <c r="B8711" s="94" t="s">
        <v>24187</v>
      </c>
      <c r="C8711" s="94" t="s">
        <v>17392</v>
      </c>
      <c r="D8711" s="32" t="s">
        <v>10853</v>
      </c>
      <c r="E8711" s="107">
        <v>4</v>
      </c>
      <c r="F8711" s="81" t="s">
        <v>13674</v>
      </c>
      <c r="G8711" s="94" t="s">
        <v>8146</v>
      </c>
      <c r="H8711" s="32" t="s">
        <v>15230</v>
      </c>
    </row>
    <row r="8712" spans="1:8">
      <c r="A8712" s="68" t="s">
        <v>16876</v>
      </c>
      <c r="B8712" s="94" t="s">
        <v>24187</v>
      </c>
      <c r="C8712" s="94" t="s">
        <v>17392</v>
      </c>
      <c r="D8712" s="32" t="s">
        <v>20704</v>
      </c>
      <c r="E8712" s="107">
        <v>2</v>
      </c>
      <c r="F8712" s="81" t="s">
        <v>13674</v>
      </c>
      <c r="G8712" s="94" t="s">
        <v>8146</v>
      </c>
      <c r="H8712" s="32" t="s">
        <v>15231</v>
      </c>
    </row>
    <row r="8713" spans="1:8">
      <c r="A8713" s="68" t="s">
        <v>16876</v>
      </c>
      <c r="B8713" s="94" t="s">
        <v>24187</v>
      </c>
      <c r="C8713" s="94" t="s">
        <v>17392</v>
      </c>
      <c r="D8713" s="32" t="s">
        <v>10854</v>
      </c>
      <c r="E8713" s="107">
        <v>2</v>
      </c>
      <c r="F8713" s="81" t="s">
        <v>13674</v>
      </c>
      <c r="G8713" s="94" t="s">
        <v>8146</v>
      </c>
      <c r="H8713" s="32" t="s">
        <v>15232</v>
      </c>
    </row>
    <row r="8714" spans="1:8">
      <c r="A8714" s="68" t="s">
        <v>16876</v>
      </c>
      <c r="B8714" s="94" t="s">
        <v>24187</v>
      </c>
      <c r="C8714" s="94" t="s">
        <v>17392</v>
      </c>
      <c r="D8714" s="32" t="s">
        <v>20705</v>
      </c>
      <c r="E8714" s="107">
        <v>3</v>
      </c>
      <c r="F8714" s="81" t="s">
        <v>13674</v>
      </c>
      <c r="G8714" s="94" t="s">
        <v>8146</v>
      </c>
      <c r="H8714" s="32" t="s">
        <v>15233</v>
      </c>
    </row>
    <row r="8715" spans="1:8">
      <c r="A8715" s="68" t="s">
        <v>16876</v>
      </c>
      <c r="B8715" s="94" t="s">
        <v>24187</v>
      </c>
      <c r="C8715" s="94" t="s">
        <v>17392</v>
      </c>
      <c r="D8715" s="32" t="s">
        <v>20706</v>
      </c>
      <c r="E8715" s="107">
        <v>3</v>
      </c>
      <c r="F8715" s="81" t="s">
        <v>13674</v>
      </c>
      <c r="G8715" s="94" t="s">
        <v>8146</v>
      </c>
      <c r="H8715" s="32" t="s">
        <v>15234</v>
      </c>
    </row>
    <row r="8716" spans="1:8">
      <c r="A8716" s="68" t="s">
        <v>16876</v>
      </c>
      <c r="B8716" s="94" t="s">
        <v>24187</v>
      </c>
      <c r="C8716" s="94" t="s">
        <v>17392</v>
      </c>
      <c r="D8716" s="32" t="s">
        <v>10855</v>
      </c>
      <c r="E8716" s="107">
        <v>3</v>
      </c>
      <c r="F8716" s="81" t="s">
        <v>13674</v>
      </c>
      <c r="G8716" s="94" t="s">
        <v>8146</v>
      </c>
      <c r="H8716" s="32" t="s">
        <v>15235</v>
      </c>
    </row>
    <row r="8717" spans="1:8">
      <c r="A8717" s="68" t="s">
        <v>16876</v>
      </c>
      <c r="B8717" s="94" t="s">
        <v>24187</v>
      </c>
      <c r="C8717" s="94" t="s">
        <v>17392</v>
      </c>
      <c r="D8717" s="32" t="s">
        <v>20707</v>
      </c>
      <c r="E8717" s="107">
        <v>3</v>
      </c>
      <c r="F8717" s="81" t="s">
        <v>13674</v>
      </c>
      <c r="G8717" s="94" t="s">
        <v>8146</v>
      </c>
      <c r="H8717" s="32" t="s">
        <v>15236</v>
      </c>
    </row>
    <row r="8718" spans="1:8">
      <c r="A8718" s="68" t="s">
        <v>16876</v>
      </c>
      <c r="B8718" s="94" t="s">
        <v>24187</v>
      </c>
      <c r="C8718" s="94" t="s">
        <v>17392</v>
      </c>
      <c r="D8718" s="32" t="s">
        <v>20708</v>
      </c>
      <c r="E8718" s="107">
        <v>4</v>
      </c>
      <c r="F8718" s="81" t="s">
        <v>13674</v>
      </c>
      <c r="G8718" s="94" t="s">
        <v>8146</v>
      </c>
      <c r="H8718" s="32" t="s">
        <v>15237</v>
      </c>
    </row>
    <row r="8719" spans="1:8">
      <c r="A8719" s="68" t="s">
        <v>16876</v>
      </c>
      <c r="B8719" s="94" t="s">
        <v>24187</v>
      </c>
      <c r="C8719" s="94" t="s">
        <v>17392</v>
      </c>
      <c r="D8719" s="32" t="s">
        <v>20709</v>
      </c>
      <c r="E8719" s="107">
        <v>1</v>
      </c>
      <c r="F8719" s="81" t="s">
        <v>13674</v>
      </c>
      <c r="G8719" s="94" t="s">
        <v>8146</v>
      </c>
      <c r="H8719" s="32" t="s">
        <v>15238</v>
      </c>
    </row>
    <row r="8720" spans="1:8">
      <c r="A8720" s="68" t="s">
        <v>16876</v>
      </c>
      <c r="B8720" s="94" t="s">
        <v>24187</v>
      </c>
      <c r="C8720" s="94" t="s">
        <v>17392</v>
      </c>
      <c r="D8720" s="32" t="s">
        <v>10856</v>
      </c>
      <c r="E8720" s="107">
        <v>2</v>
      </c>
      <c r="F8720" s="81" t="s">
        <v>13674</v>
      </c>
      <c r="G8720" s="94" t="s">
        <v>8146</v>
      </c>
      <c r="H8720" s="32" t="s">
        <v>15239</v>
      </c>
    </row>
    <row r="8721" spans="1:8">
      <c r="A8721" s="68" t="s">
        <v>16876</v>
      </c>
      <c r="B8721" s="94" t="s">
        <v>24187</v>
      </c>
      <c r="C8721" s="94" t="s">
        <v>17392</v>
      </c>
      <c r="D8721" s="32" t="s">
        <v>20710</v>
      </c>
      <c r="E8721" s="107">
        <v>2</v>
      </c>
      <c r="F8721" s="81" t="s">
        <v>13674</v>
      </c>
      <c r="G8721" s="94" t="s">
        <v>8146</v>
      </c>
      <c r="H8721" s="32" t="s">
        <v>15240</v>
      </c>
    </row>
    <row r="8722" spans="1:8">
      <c r="A8722" s="68" t="s">
        <v>16876</v>
      </c>
      <c r="B8722" s="94" t="s">
        <v>24187</v>
      </c>
      <c r="C8722" s="94" t="s">
        <v>17392</v>
      </c>
      <c r="D8722" s="32" t="s">
        <v>10857</v>
      </c>
      <c r="E8722" s="107">
        <v>3</v>
      </c>
      <c r="F8722" s="81" t="s">
        <v>13674</v>
      </c>
      <c r="G8722" s="94" t="s">
        <v>8146</v>
      </c>
      <c r="H8722" s="32" t="s">
        <v>15241</v>
      </c>
    </row>
    <row r="8723" spans="1:8">
      <c r="A8723" s="68" t="s">
        <v>16876</v>
      </c>
      <c r="B8723" s="94" t="s">
        <v>24187</v>
      </c>
      <c r="C8723" s="94" t="s">
        <v>17392</v>
      </c>
      <c r="D8723" s="32" t="s">
        <v>10858</v>
      </c>
      <c r="E8723" s="107">
        <v>2</v>
      </c>
      <c r="F8723" s="81" t="s">
        <v>13674</v>
      </c>
      <c r="G8723" s="94" t="s">
        <v>8146</v>
      </c>
      <c r="H8723" s="32" t="s">
        <v>15242</v>
      </c>
    </row>
    <row r="8724" spans="1:8">
      <c r="A8724" s="68" t="s">
        <v>16876</v>
      </c>
      <c r="B8724" s="94" t="s">
        <v>24187</v>
      </c>
      <c r="C8724" s="94" t="s">
        <v>17392</v>
      </c>
      <c r="D8724" s="32" t="s">
        <v>20711</v>
      </c>
      <c r="E8724" s="107">
        <v>3</v>
      </c>
      <c r="F8724" s="81" t="s">
        <v>13674</v>
      </c>
      <c r="G8724" s="94" t="s">
        <v>8146</v>
      </c>
      <c r="H8724" s="32" t="s">
        <v>15243</v>
      </c>
    </row>
    <row r="8725" spans="1:8">
      <c r="A8725" s="68" t="s">
        <v>16876</v>
      </c>
      <c r="B8725" s="94" t="s">
        <v>24187</v>
      </c>
      <c r="C8725" s="94" t="s">
        <v>17392</v>
      </c>
      <c r="D8725" s="32" t="s">
        <v>10859</v>
      </c>
      <c r="E8725" s="107">
        <v>4</v>
      </c>
      <c r="F8725" s="81" t="s">
        <v>13674</v>
      </c>
      <c r="G8725" s="94" t="s">
        <v>8146</v>
      </c>
      <c r="H8725" s="32" t="s">
        <v>15244</v>
      </c>
    </row>
    <row r="8726" spans="1:8">
      <c r="A8726" s="68" t="s">
        <v>16876</v>
      </c>
      <c r="B8726" s="94" t="s">
        <v>24187</v>
      </c>
      <c r="C8726" s="94" t="s">
        <v>17392</v>
      </c>
      <c r="D8726" s="32" t="s">
        <v>20712</v>
      </c>
      <c r="E8726" s="107">
        <v>3</v>
      </c>
      <c r="F8726" s="81" t="s">
        <v>13674</v>
      </c>
      <c r="G8726" s="94" t="s">
        <v>8146</v>
      </c>
      <c r="H8726" s="32" t="s">
        <v>15245</v>
      </c>
    </row>
    <row r="8727" spans="1:8">
      <c r="A8727" s="68" t="s">
        <v>16876</v>
      </c>
      <c r="B8727" s="94" t="s">
        <v>24187</v>
      </c>
      <c r="C8727" s="94" t="s">
        <v>17392</v>
      </c>
      <c r="D8727" s="32" t="s">
        <v>20713</v>
      </c>
      <c r="E8727" s="107">
        <v>2</v>
      </c>
      <c r="F8727" s="81" t="s">
        <v>13674</v>
      </c>
      <c r="G8727" s="94" t="s">
        <v>8146</v>
      </c>
      <c r="H8727" s="32" t="s">
        <v>15246</v>
      </c>
    </row>
    <row r="8728" spans="1:8">
      <c r="A8728" s="68" t="s">
        <v>16876</v>
      </c>
      <c r="B8728" s="94" t="s">
        <v>24187</v>
      </c>
      <c r="C8728" s="94" t="s">
        <v>17392</v>
      </c>
      <c r="D8728" s="32" t="s">
        <v>10860</v>
      </c>
      <c r="E8728" s="107">
        <v>4</v>
      </c>
      <c r="F8728" s="81" t="s">
        <v>13674</v>
      </c>
      <c r="G8728" s="94" t="s">
        <v>8146</v>
      </c>
      <c r="H8728" s="32" t="s">
        <v>15247</v>
      </c>
    </row>
    <row r="8729" spans="1:8">
      <c r="A8729" s="68" t="s">
        <v>16876</v>
      </c>
      <c r="B8729" s="94" t="s">
        <v>24187</v>
      </c>
      <c r="C8729" s="94" t="s">
        <v>17392</v>
      </c>
      <c r="D8729" s="32" t="s">
        <v>20714</v>
      </c>
      <c r="E8729" s="107">
        <v>3</v>
      </c>
      <c r="F8729" s="81" t="s">
        <v>13674</v>
      </c>
      <c r="G8729" s="94" t="s">
        <v>8146</v>
      </c>
      <c r="H8729" s="32" t="s">
        <v>15248</v>
      </c>
    </row>
    <row r="8730" spans="1:8">
      <c r="A8730" s="68" t="s">
        <v>16876</v>
      </c>
      <c r="B8730" s="94" t="s">
        <v>24187</v>
      </c>
      <c r="C8730" s="94" t="s">
        <v>17392</v>
      </c>
      <c r="D8730" s="32" t="s">
        <v>20715</v>
      </c>
      <c r="E8730" s="107">
        <v>4</v>
      </c>
      <c r="F8730" s="81" t="s">
        <v>13674</v>
      </c>
      <c r="G8730" s="94" t="s">
        <v>8146</v>
      </c>
      <c r="H8730" s="32" t="s">
        <v>15249</v>
      </c>
    </row>
    <row r="8731" spans="1:8">
      <c r="A8731" s="68" t="s">
        <v>16876</v>
      </c>
      <c r="B8731" s="94" t="s">
        <v>24187</v>
      </c>
      <c r="C8731" s="94" t="s">
        <v>17392</v>
      </c>
      <c r="D8731" s="32" t="s">
        <v>10861</v>
      </c>
      <c r="E8731" s="107">
        <v>2</v>
      </c>
      <c r="F8731" s="81" t="s">
        <v>13674</v>
      </c>
      <c r="G8731" s="94" t="s">
        <v>8146</v>
      </c>
      <c r="H8731" s="32" t="s">
        <v>15250</v>
      </c>
    </row>
    <row r="8732" spans="1:8">
      <c r="A8732" s="68" t="s">
        <v>16876</v>
      </c>
      <c r="B8732" s="94" t="s">
        <v>24187</v>
      </c>
      <c r="C8732" s="94" t="s">
        <v>17392</v>
      </c>
      <c r="D8732" s="32" t="s">
        <v>20716</v>
      </c>
      <c r="E8732" s="107">
        <v>4</v>
      </c>
      <c r="F8732" s="81" t="s">
        <v>13674</v>
      </c>
      <c r="G8732" s="94" t="s">
        <v>8146</v>
      </c>
      <c r="H8732" s="32" t="s">
        <v>15251</v>
      </c>
    </row>
    <row r="8733" spans="1:8">
      <c r="A8733" s="68" t="s">
        <v>16876</v>
      </c>
      <c r="B8733" s="94" t="s">
        <v>24187</v>
      </c>
      <c r="C8733" s="94" t="s">
        <v>17392</v>
      </c>
      <c r="D8733" s="32" t="s">
        <v>20717</v>
      </c>
      <c r="E8733" s="107">
        <v>2</v>
      </c>
      <c r="F8733" s="81" t="s">
        <v>13674</v>
      </c>
      <c r="G8733" s="94" t="s">
        <v>8146</v>
      </c>
      <c r="H8733" s="32" t="s">
        <v>15252</v>
      </c>
    </row>
    <row r="8734" spans="1:8">
      <c r="A8734" s="68" t="s">
        <v>16876</v>
      </c>
      <c r="B8734" s="94" t="s">
        <v>24187</v>
      </c>
      <c r="C8734" s="94" t="s">
        <v>17392</v>
      </c>
      <c r="D8734" s="32" t="s">
        <v>20718</v>
      </c>
      <c r="E8734" s="107">
        <v>1</v>
      </c>
      <c r="F8734" s="81" t="s">
        <v>13674</v>
      </c>
      <c r="G8734" s="94" t="s">
        <v>8146</v>
      </c>
      <c r="H8734" s="32" t="s">
        <v>15253</v>
      </c>
    </row>
    <row r="8735" spans="1:8">
      <c r="A8735" s="68" t="s">
        <v>16876</v>
      </c>
      <c r="B8735" s="94" t="s">
        <v>24187</v>
      </c>
      <c r="C8735" s="94" t="s">
        <v>17392</v>
      </c>
      <c r="D8735" s="32" t="s">
        <v>10862</v>
      </c>
      <c r="E8735" s="107">
        <v>3</v>
      </c>
      <c r="F8735" s="81" t="s">
        <v>13674</v>
      </c>
      <c r="G8735" s="94" t="s">
        <v>8146</v>
      </c>
      <c r="H8735" s="32" t="s">
        <v>15254</v>
      </c>
    </row>
    <row r="8736" spans="1:8">
      <c r="A8736" s="68" t="s">
        <v>16876</v>
      </c>
      <c r="B8736" s="94" t="s">
        <v>24187</v>
      </c>
      <c r="C8736" s="94" t="s">
        <v>17392</v>
      </c>
      <c r="D8736" s="32" t="s">
        <v>20719</v>
      </c>
      <c r="E8736" s="107">
        <v>2</v>
      </c>
      <c r="F8736" s="81" t="s">
        <v>13674</v>
      </c>
      <c r="G8736" s="94" t="s">
        <v>8146</v>
      </c>
      <c r="H8736" s="32" t="s">
        <v>15255</v>
      </c>
    </row>
    <row r="8737" spans="1:8">
      <c r="A8737" s="68" t="s">
        <v>16876</v>
      </c>
      <c r="B8737" s="94" t="s">
        <v>24187</v>
      </c>
      <c r="C8737" s="94" t="s">
        <v>17392</v>
      </c>
      <c r="D8737" s="32" t="s">
        <v>20720</v>
      </c>
      <c r="E8737" s="107">
        <v>2</v>
      </c>
      <c r="F8737" s="81" t="s">
        <v>13674</v>
      </c>
      <c r="G8737" s="94" t="s">
        <v>8146</v>
      </c>
      <c r="H8737" s="32" t="s">
        <v>15256</v>
      </c>
    </row>
    <row r="8738" spans="1:8">
      <c r="A8738" s="68" t="s">
        <v>16876</v>
      </c>
      <c r="B8738" s="94" t="s">
        <v>24187</v>
      </c>
      <c r="C8738" s="94" t="s">
        <v>17392</v>
      </c>
      <c r="D8738" s="32" t="s">
        <v>20721</v>
      </c>
      <c r="E8738" s="107">
        <v>2</v>
      </c>
      <c r="F8738" s="81" t="s">
        <v>13674</v>
      </c>
      <c r="G8738" s="94" t="s">
        <v>8146</v>
      </c>
      <c r="H8738" s="32" t="s">
        <v>15257</v>
      </c>
    </row>
    <row r="8739" spans="1:8">
      <c r="A8739" s="68" t="s">
        <v>16876</v>
      </c>
      <c r="B8739" s="94" t="s">
        <v>24187</v>
      </c>
      <c r="C8739" s="94" t="s">
        <v>17392</v>
      </c>
      <c r="D8739" s="32" t="s">
        <v>20722</v>
      </c>
      <c r="E8739" s="107">
        <v>4</v>
      </c>
      <c r="F8739" s="81" t="s">
        <v>13674</v>
      </c>
      <c r="G8739" s="94" t="s">
        <v>8146</v>
      </c>
      <c r="H8739" s="32" t="s">
        <v>15258</v>
      </c>
    </row>
    <row r="8740" spans="1:8">
      <c r="A8740" s="68" t="s">
        <v>16876</v>
      </c>
      <c r="B8740" s="94" t="s">
        <v>24187</v>
      </c>
      <c r="C8740" s="94" t="s">
        <v>17392</v>
      </c>
      <c r="D8740" s="32" t="s">
        <v>20723</v>
      </c>
      <c r="E8740" s="107">
        <v>7</v>
      </c>
      <c r="F8740" s="81" t="s">
        <v>13674</v>
      </c>
      <c r="G8740" s="94" t="s">
        <v>8146</v>
      </c>
      <c r="H8740" s="32" t="s">
        <v>15259</v>
      </c>
    </row>
    <row r="8741" spans="1:8">
      <c r="A8741" s="68" t="s">
        <v>16881</v>
      </c>
      <c r="B8741" s="94" t="s">
        <v>24197</v>
      </c>
      <c r="C8741" s="94" t="s">
        <v>17182</v>
      </c>
      <c r="D8741" s="32" t="s">
        <v>20724</v>
      </c>
      <c r="E8741" s="107">
        <v>11</v>
      </c>
      <c r="F8741" s="81" t="s">
        <v>13674</v>
      </c>
      <c r="G8741" s="94" t="s">
        <v>8146</v>
      </c>
      <c r="H8741" s="32" t="s">
        <v>15260</v>
      </c>
    </row>
    <row r="8742" spans="1:8">
      <c r="A8742" s="68" t="s">
        <v>16881</v>
      </c>
      <c r="B8742" s="94" t="s">
        <v>24197</v>
      </c>
      <c r="C8742" s="94" t="s">
        <v>17182</v>
      </c>
      <c r="D8742" s="32" t="s">
        <v>20725</v>
      </c>
      <c r="E8742" s="107">
        <v>6</v>
      </c>
      <c r="F8742" s="81" t="s">
        <v>13674</v>
      </c>
      <c r="G8742" s="94" t="s">
        <v>8146</v>
      </c>
      <c r="H8742" s="32" t="s">
        <v>15261</v>
      </c>
    </row>
    <row r="8743" spans="1:8">
      <c r="A8743" s="68" t="s">
        <v>16881</v>
      </c>
      <c r="B8743" s="94" t="s">
        <v>24197</v>
      </c>
      <c r="C8743" s="94" t="s">
        <v>17182</v>
      </c>
      <c r="D8743" s="32" t="s">
        <v>20726</v>
      </c>
      <c r="E8743" s="107">
        <v>5</v>
      </c>
      <c r="F8743" s="81" t="s">
        <v>13674</v>
      </c>
      <c r="G8743" s="94" t="s">
        <v>8146</v>
      </c>
      <c r="H8743" s="32" t="s">
        <v>15262</v>
      </c>
    </row>
    <row r="8744" spans="1:8">
      <c r="A8744" s="68" t="s">
        <v>16881</v>
      </c>
      <c r="B8744" s="94" t="s">
        <v>24197</v>
      </c>
      <c r="C8744" s="94" t="s">
        <v>17182</v>
      </c>
      <c r="D8744" s="32" t="s">
        <v>20727</v>
      </c>
      <c r="E8744" s="107">
        <v>7</v>
      </c>
      <c r="F8744" s="81" t="s">
        <v>13674</v>
      </c>
      <c r="G8744" s="94" t="s">
        <v>8146</v>
      </c>
      <c r="H8744" s="32" t="s">
        <v>25964</v>
      </c>
    </row>
    <row r="8745" spans="1:8">
      <c r="A8745" s="68" t="s">
        <v>16881</v>
      </c>
      <c r="B8745" s="94" t="s">
        <v>24197</v>
      </c>
      <c r="C8745" s="94" t="s">
        <v>17182</v>
      </c>
      <c r="D8745" s="32" t="s">
        <v>10863</v>
      </c>
      <c r="E8745" s="107">
        <v>9</v>
      </c>
      <c r="F8745" s="81" t="s">
        <v>13674</v>
      </c>
      <c r="G8745" s="94" t="s">
        <v>8146</v>
      </c>
      <c r="H8745" s="32" t="s">
        <v>15263</v>
      </c>
    </row>
    <row r="8746" spans="1:8">
      <c r="A8746" s="68" t="s">
        <v>16881</v>
      </c>
      <c r="B8746" s="94" t="s">
        <v>24197</v>
      </c>
      <c r="C8746" s="94" t="s">
        <v>17182</v>
      </c>
      <c r="D8746" s="32" t="s">
        <v>10864</v>
      </c>
      <c r="E8746" s="107">
        <v>9</v>
      </c>
      <c r="F8746" s="81" t="s">
        <v>13674</v>
      </c>
      <c r="G8746" s="94" t="s">
        <v>8146</v>
      </c>
      <c r="H8746" s="32" t="s">
        <v>15264</v>
      </c>
    </row>
    <row r="8747" spans="1:8">
      <c r="A8747" s="68" t="s">
        <v>16881</v>
      </c>
      <c r="B8747" s="94" t="s">
        <v>24197</v>
      </c>
      <c r="C8747" s="94" t="s">
        <v>17182</v>
      </c>
      <c r="D8747" s="32" t="s">
        <v>20728</v>
      </c>
      <c r="E8747" s="107">
        <v>7</v>
      </c>
      <c r="F8747" s="81" t="s">
        <v>13674</v>
      </c>
      <c r="G8747" s="94" t="s">
        <v>8146</v>
      </c>
      <c r="H8747" s="32" t="s">
        <v>15265</v>
      </c>
    </row>
    <row r="8748" spans="1:8">
      <c r="A8748" s="68" t="s">
        <v>16881</v>
      </c>
      <c r="B8748" s="94" t="s">
        <v>24197</v>
      </c>
      <c r="C8748" s="94" t="s">
        <v>17182</v>
      </c>
      <c r="D8748" s="32" t="s">
        <v>20729</v>
      </c>
      <c r="E8748" s="107">
        <v>7</v>
      </c>
      <c r="F8748" s="81" t="s">
        <v>13674</v>
      </c>
      <c r="G8748" s="94" t="s">
        <v>8146</v>
      </c>
      <c r="H8748" s="32" t="s">
        <v>15266</v>
      </c>
    </row>
    <row r="8749" spans="1:8">
      <c r="A8749" s="68" t="s">
        <v>16881</v>
      </c>
      <c r="B8749" s="94" t="s">
        <v>24197</v>
      </c>
      <c r="C8749" s="94" t="s">
        <v>17182</v>
      </c>
      <c r="D8749" s="32" t="s">
        <v>10865</v>
      </c>
      <c r="E8749" s="107">
        <v>7</v>
      </c>
      <c r="F8749" s="81" t="s">
        <v>13674</v>
      </c>
      <c r="G8749" s="94" t="s">
        <v>8146</v>
      </c>
      <c r="H8749" s="32" t="s">
        <v>15267</v>
      </c>
    </row>
    <row r="8750" spans="1:8">
      <c r="A8750" s="68" t="s">
        <v>16881</v>
      </c>
      <c r="B8750" s="94" t="s">
        <v>24197</v>
      </c>
      <c r="C8750" s="94" t="s">
        <v>17182</v>
      </c>
      <c r="D8750" s="32" t="s">
        <v>20730</v>
      </c>
      <c r="E8750" s="107">
        <v>11</v>
      </c>
      <c r="F8750" s="81" t="s">
        <v>13674</v>
      </c>
      <c r="G8750" s="94" t="s">
        <v>8146</v>
      </c>
      <c r="H8750" s="32" t="s">
        <v>15268</v>
      </c>
    </row>
    <row r="8751" spans="1:8">
      <c r="A8751" s="68" t="s">
        <v>16881</v>
      </c>
      <c r="B8751" s="94" t="s">
        <v>24197</v>
      </c>
      <c r="C8751" s="94" t="s">
        <v>17182</v>
      </c>
      <c r="D8751" s="32" t="s">
        <v>20731</v>
      </c>
      <c r="E8751" s="107">
        <v>7</v>
      </c>
      <c r="F8751" s="81" t="s">
        <v>13674</v>
      </c>
      <c r="G8751" s="94" t="s">
        <v>8146</v>
      </c>
      <c r="H8751" s="32" t="s">
        <v>15269</v>
      </c>
    </row>
    <row r="8752" spans="1:8">
      <c r="A8752" s="68" t="s">
        <v>16881</v>
      </c>
      <c r="B8752" s="94" t="s">
        <v>24197</v>
      </c>
      <c r="C8752" s="94" t="s">
        <v>17182</v>
      </c>
      <c r="D8752" s="32" t="s">
        <v>10866</v>
      </c>
      <c r="E8752" s="107">
        <v>4</v>
      </c>
      <c r="F8752" s="81" t="s">
        <v>13674</v>
      </c>
      <c r="G8752" s="94" t="s">
        <v>8146</v>
      </c>
      <c r="H8752" s="32" t="s">
        <v>15270</v>
      </c>
    </row>
    <row r="8753" spans="1:8">
      <c r="A8753" s="68" t="s">
        <v>16881</v>
      </c>
      <c r="B8753" s="94" t="s">
        <v>24197</v>
      </c>
      <c r="C8753" s="94" t="s">
        <v>17182</v>
      </c>
      <c r="D8753" s="32" t="s">
        <v>20732</v>
      </c>
      <c r="E8753" s="107">
        <v>6</v>
      </c>
      <c r="F8753" s="81" t="s">
        <v>13674</v>
      </c>
      <c r="G8753" s="94" t="s">
        <v>8146</v>
      </c>
      <c r="H8753" s="32" t="s">
        <v>15271</v>
      </c>
    </row>
    <row r="8754" spans="1:8">
      <c r="A8754" s="68" t="s">
        <v>16881</v>
      </c>
      <c r="B8754" s="94" t="s">
        <v>24197</v>
      </c>
      <c r="C8754" s="94" t="s">
        <v>17182</v>
      </c>
      <c r="D8754" s="32" t="s">
        <v>10867</v>
      </c>
      <c r="E8754" s="107">
        <v>8</v>
      </c>
      <c r="F8754" s="81" t="s">
        <v>13674</v>
      </c>
      <c r="G8754" s="94" t="s">
        <v>8146</v>
      </c>
      <c r="H8754" s="32" t="s">
        <v>15272</v>
      </c>
    </row>
    <row r="8755" spans="1:8">
      <c r="A8755" s="68" t="s">
        <v>16881</v>
      </c>
      <c r="B8755" s="94" t="s">
        <v>24197</v>
      </c>
      <c r="C8755" s="94" t="s">
        <v>17182</v>
      </c>
      <c r="D8755" s="32" t="s">
        <v>10868</v>
      </c>
      <c r="E8755" s="107">
        <v>8</v>
      </c>
      <c r="F8755" s="81" t="s">
        <v>13674</v>
      </c>
      <c r="G8755" s="94" t="s">
        <v>8146</v>
      </c>
      <c r="H8755" s="32" t="s">
        <v>15273</v>
      </c>
    </row>
    <row r="8756" spans="1:8">
      <c r="A8756" s="68" t="s">
        <v>16881</v>
      </c>
      <c r="B8756" s="94" t="s">
        <v>24197</v>
      </c>
      <c r="C8756" s="94" t="s">
        <v>17182</v>
      </c>
      <c r="D8756" s="32" t="s">
        <v>10869</v>
      </c>
      <c r="E8756" s="107">
        <v>7</v>
      </c>
      <c r="F8756" s="81" t="s">
        <v>13674</v>
      </c>
      <c r="G8756" s="94" t="s">
        <v>8146</v>
      </c>
      <c r="H8756" s="32" t="s">
        <v>15274</v>
      </c>
    </row>
    <row r="8757" spans="1:8">
      <c r="A8757" s="68" t="s">
        <v>16881</v>
      </c>
      <c r="B8757" s="94" t="s">
        <v>24197</v>
      </c>
      <c r="C8757" s="94" t="s">
        <v>17182</v>
      </c>
      <c r="D8757" s="32" t="s">
        <v>10870</v>
      </c>
      <c r="E8757" s="107">
        <v>7</v>
      </c>
      <c r="F8757" s="81" t="s">
        <v>13674</v>
      </c>
      <c r="G8757" s="94" t="s">
        <v>8146</v>
      </c>
      <c r="H8757" s="32" t="s">
        <v>15275</v>
      </c>
    </row>
    <row r="8758" spans="1:8">
      <c r="A8758" s="68" t="s">
        <v>16881</v>
      </c>
      <c r="B8758" s="94" t="s">
        <v>24197</v>
      </c>
      <c r="C8758" s="94" t="s">
        <v>17182</v>
      </c>
      <c r="D8758" s="32" t="s">
        <v>10871</v>
      </c>
      <c r="E8758" s="107">
        <v>8</v>
      </c>
      <c r="F8758" s="81" t="s">
        <v>13674</v>
      </c>
      <c r="G8758" s="94" t="s">
        <v>8146</v>
      </c>
      <c r="H8758" s="32" t="s">
        <v>15276</v>
      </c>
    </row>
    <row r="8759" spans="1:8">
      <c r="A8759" s="68" t="s">
        <v>16881</v>
      </c>
      <c r="B8759" s="94" t="s">
        <v>24197</v>
      </c>
      <c r="C8759" s="94" t="s">
        <v>17182</v>
      </c>
      <c r="D8759" s="32" t="s">
        <v>20733</v>
      </c>
      <c r="E8759" s="107">
        <v>4</v>
      </c>
      <c r="F8759" s="81" t="s">
        <v>13674</v>
      </c>
      <c r="G8759" s="94" t="s">
        <v>8146</v>
      </c>
      <c r="H8759" s="32" t="s">
        <v>15277</v>
      </c>
    </row>
    <row r="8760" spans="1:8">
      <c r="A8760" s="68" t="s">
        <v>16881</v>
      </c>
      <c r="B8760" s="94" t="s">
        <v>24197</v>
      </c>
      <c r="C8760" s="94" t="s">
        <v>17182</v>
      </c>
      <c r="D8760" s="32" t="s">
        <v>10872</v>
      </c>
      <c r="E8760" s="107">
        <v>8</v>
      </c>
      <c r="F8760" s="81" t="s">
        <v>13674</v>
      </c>
      <c r="G8760" s="94" t="s">
        <v>8146</v>
      </c>
      <c r="H8760" s="32" t="s">
        <v>15278</v>
      </c>
    </row>
    <row r="8761" spans="1:8">
      <c r="A8761" s="68" t="s">
        <v>16881</v>
      </c>
      <c r="B8761" s="94" t="s">
        <v>24197</v>
      </c>
      <c r="C8761" s="94" t="s">
        <v>17182</v>
      </c>
      <c r="D8761" s="32" t="s">
        <v>10873</v>
      </c>
      <c r="E8761" s="107">
        <v>10</v>
      </c>
      <c r="F8761" s="81" t="s">
        <v>13674</v>
      </c>
      <c r="G8761" s="94" t="s">
        <v>8146</v>
      </c>
      <c r="H8761" s="32" t="s">
        <v>15279</v>
      </c>
    </row>
    <row r="8762" spans="1:8">
      <c r="A8762" s="68" t="s">
        <v>16881</v>
      </c>
      <c r="B8762" s="94" t="s">
        <v>24197</v>
      </c>
      <c r="C8762" s="94" t="s">
        <v>17182</v>
      </c>
      <c r="D8762" s="32" t="s">
        <v>10874</v>
      </c>
      <c r="E8762" s="107">
        <v>5</v>
      </c>
      <c r="F8762" s="81" t="s">
        <v>13674</v>
      </c>
      <c r="G8762" s="94" t="s">
        <v>8146</v>
      </c>
      <c r="H8762" s="32" t="s">
        <v>15280</v>
      </c>
    </row>
    <row r="8763" spans="1:8">
      <c r="A8763" s="68" t="s">
        <v>16881</v>
      </c>
      <c r="B8763" s="94" t="s">
        <v>24197</v>
      </c>
      <c r="C8763" s="94" t="s">
        <v>17182</v>
      </c>
      <c r="D8763" s="32" t="s">
        <v>10875</v>
      </c>
      <c r="E8763" s="107">
        <v>6</v>
      </c>
      <c r="F8763" s="81" t="s">
        <v>13674</v>
      </c>
      <c r="G8763" s="94" t="s">
        <v>8146</v>
      </c>
      <c r="H8763" s="32" t="s">
        <v>15281</v>
      </c>
    </row>
    <row r="8764" spans="1:8">
      <c r="A8764" s="68" t="s">
        <v>16881</v>
      </c>
      <c r="B8764" s="94" t="s">
        <v>24197</v>
      </c>
      <c r="C8764" s="94" t="s">
        <v>17182</v>
      </c>
      <c r="D8764" s="32" t="s">
        <v>10876</v>
      </c>
      <c r="E8764" s="107">
        <v>8</v>
      </c>
      <c r="F8764" s="81" t="s">
        <v>13674</v>
      </c>
      <c r="G8764" s="94" t="s">
        <v>8146</v>
      </c>
      <c r="H8764" s="32" t="s">
        <v>15282</v>
      </c>
    </row>
    <row r="8765" spans="1:8">
      <c r="A8765" s="68" t="s">
        <v>16877</v>
      </c>
      <c r="B8765" s="94" t="s">
        <v>24192</v>
      </c>
      <c r="C8765" s="94" t="s">
        <v>17183</v>
      </c>
      <c r="D8765" s="32" t="s">
        <v>20734</v>
      </c>
      <c r="E8765" s="107">
        <v>8</v>
      </c>
      <c r="F8765" s="81" t="s">
        <v>13674</v>
      </c>
      <c r="G8765" s="94" t="s">
        <v>8146</v>
      </c>
      <c r="H8765" s="32" t="s">
        <v>15283</v>
      </c>
    </row>
    <row r="8766" spans="1:8">
      <c r="A8766" s="68" t="s">
        <v>16877</v>
      </c>
      <c r="B8766" s="94" t="s">
        <v>24192</v>
      </c>
      <c r="C8766" s="94" t="s">
        <v>17183</v>
      </c>
      <c r="D8766" s="32" t="s">
        <v>20735</v>
      </c>
      <c r="E8766" s="107">
        <v>9</v>
      </c>
      <c r="F8766" s="81" t="s">
        <v>13674</v>
      </c>
      <c r="G8766" s="94" t="s">
        <v>8146</v>
      </c>
      <c r="H8766" s="32" t="s">
        <v>15284</v>
      </c>
    </row>
    <row r="8767" spans="1:8">
      <c r="A8767" s="68" t="s">
        <v>16877</v>
      </c>
      <c r="B8767" s="94" t="s">
        <v>24192</v>
      </c>
      <c r="C8767" s="94" t="s">
        <v>17183</v>
      </c>
      <c r="D8767" s="32" t="s">
        <v>20736</v>
      </c>
      <c r="E8767" s="107">
        <v>8</v>
      </c>
      <c r="F8767" s="81" t="s">
        <v>13674</v>
      </c>
      <c r="G8767" s="94" t="s">
        <v>8146</v>
      </c>
      <c r="H8767" s="32" t="s">
        <v>15285</v>
      </c>
    </row>
    <row r="8768" spans="1:8">
      <c r="A8768" s="68" t="s">
        <v>16877</v>
      </c>
      <c r="B8768" s="94" t="s">
        <v>24192</v>
      </c>
      <c r="C8768" s="94" t="s">
        <v>17183</v>
      </c>
      <c r="D8768" s="32" t="s">
        <v>10877</v>
      </c>
      <c r="E8768" s="107">
        <v>7</v>
      </c>
      <c r="F8768" s="81" t="s">
        <v>13674</v>
      </c>
      <c r="G8768" s="94" t="s">
        <v>8146</v>
      </c>
      <c r="H8768" s="32" t="s">
        <v>15286</v>
      </c>
    </row>
    <row r="8769" spans="1:8">
      <c r="A8769" s="68" t="s">
        <v>16877</v>
      </c>
      <c r="B8769" s="94" t="s">
        <v>24192</v>
      </c>
      <c r="C8769" s="94" t="s">
        <v>17183</v>
      </c>
      <c r="D8769" s="32" t="s">
        <v>10878</v>
      </c>
      <c r="E8769" s="107">
        <v>10</v>
      </c>
      <c r="F8769" s="81" t="s">
        <v>13674</v>
      </c>
      <c r="G8769" s="94" t="s">
        <v>8146</v>
      </c>
      <c r="H8769" s="32" t="s">
        <v>15287</v>
      </c>
    </row>
    <row r="8770" spans="1:8">
      <c r="A8770" s="68" t="s">
        <v>16877</v>
      </c>
      <c r="B8770" s="94" t="s">
        <v>24192</v>
      </c>
      <c r="C8770" s="94" t="s">
        <v>17183</v>
      </c>
      <c r="D8770" s="32" t="s">
        <v>20737</v>
      </c>
      <c r="E8770" s="107">
        <v>8</v>
      </c>
      <c r="F8770" s="81" t="s">
        <v>13674</v>
      </c>
      <c r="G8770" s="94" t="s">
        <v>8146</v>
      </c>
      <c r="H8770" s="32" t="s">
        <v>15288</v>
      </c>
    </row>
    <row r="8771" spans="1:8">
      <c r="A8771" s="68" t="s">
        <v>16877</v>
      </c>
      <c r="B8771" s="94" t="s">
        <v>24192</v>
      </c>
      <c r="C8771" s="94" t="s">
        <v>17183</v>
      </c>
      <c r="D8771" s="32" t="s">
        <v>10879</v>
      </c>
      <c r="E8771" s="107">
        <v>7</v>
      </c>
      <c r="F8771" s="81" t="s">
        <v>13674</v>
      </c>
      <c r="G8771" s="94" t="s">
        <v>8146</v>
      </c>
      <c r="H8771" s="32" t="s">
        <v>15289</v>
      </c>
    </row>
    <row r="8772" spans="1:8">
      <c r="A8772" s="68" t="s">
        <v>16877</v>
      </c>
      <c r="B8772" s="94" t="s">
        <v>24192</v>
      </c>
      <c r="C8772" s="94" t="s">
        <v>17183</v>
      </c>
      <c r="D8772" s="32" t="s">
        <v>20738</v>
      </c>
      <c r="E8772" s="107">
        <v>12</v>
      </c>
      <c r="F8772" s="81" t="s">
        <v>13674</v>
      </c>
      <c r="G8772" s="94" t="s">
        <v>8146</v>
      </c>
      <c r="H8772" s="32" t="s">
        <v>15290</v>
      </c>
    </row>
    <row r="8773" spans="1:8">
      <c r="A8773" s="68" t="s">
        <v>16877</v>
      </c>
      <c r="B8773" s="94" t="s">
        <v>24192</v>
      </c>
      <c r="C8773" s="94" t="s">
        <v>17183</v>
      </c>
      <c r="D8773" s="32" t="s">
        <v>10880</v>
      </c>
      <c r="E8773" s="107">
        <v>8</v>
      </c>
      <c r="F8773" s="81" t="s">
        <v>13674</v>
      </c>
      <c r="G8773" s="94" t="s">
        <v>8146</v>
      </c>
      <c r="H8773" s="32" t="s">
        <v>15291</v>
      </c>
    </row>
    <row r="8774" spans="1:8">
      <c r="A8774" s="68" t="s">
        <v>16877</v>
      </c>
      <c r="B8774" s="94" t="s">
        <v>24192</v>
      </c>
      <c r="C8774" s="94" t="s">
        <v>17183</v>
      </c>
      <c r="D8774" s="32" t="s">
        <v>10881</v>
      </c>
      <c r="E8774" s="107">
        <v>9</v>
      </c>
      <c r="F8774" s="81" t="s">
        <v>13674</v>
      </c>
      <c r="G8774" s="94" t="s">
        <v>8146</v>
      </c>
      <c r="H8774" s="32" t="s">
        <v>15292</v>
      </c>
    </row>
    <row r="8775" spans="1:8">
      <c r="A8775" s="68" t="s">
        <v>16877</v>
      </c>
      <c r="B8775" s="94" t="s">
        <v>24192</v>
      </c>
      <c r="C8775" s="94" t="s">
        <v>17183</v>
      </c>
      <c r="D8775" s="32" t="s">
        <v>10882</v>
      </c>
      <c r="E8775" s="107">
        <v>9</v>
      </c>
      <c r="F8775" s="81" t="s">
        <v>13674</v>
      </c>
      <c r="G8775" s="94" t="s">
        <v>8146</v>
      </c>
      <c r="H8775" s="32" t="s">
        <v>15293</v>
      </c>
    </row>
    <row r="8776" spans="1:8">
      <c r="A8776" s="68" t="s">
        <v>16877</v>
      </c>
      <c r="B8776" s="94" t="s">
        <v>24192</v>
      </c>
      <c r="C8776" s="94" t="s">
        <v>17183</v>
      </c>
      <c r="D8776" s="32" t="s">
        <v>20739</v>
      </c>
      <c r="E8776" s="107">
        <v>6</v>
      </c>
      <c r="F8776" s="81" t="s">
        <v>13674</v>
      </c>
      <c r="G8776" s="94" t="s">
        <v>8146</v>
      </c>
      <c r="H8776" s="32" t="s">
        <v>15294</v>
      </c>
    </row>
    <row r="8777" spans="1:8">
      <c r="A8777" s="68" t="s">
        <v>16877</v>
      </c>
      <c r="B8777" s="94" t="s">
        <v>24192</v>
      </c>
      <c r="C8777" s="94" t="s">
        <v>17183</v>
      </c>
      <c r="D8777" s="32" t="s">
        <v>20740</v>
      </c>
      <c r="E8777" s="107">
        <v>8</v>
      </c>
      <c r="F8777" s="81" t="s">
        <v>13674</v>
      </c>
      <c r="G8777" s="94" t="s">
        <v>8146</v>
      </c>
      <c r="H8777" s="32" t="s">
        <v>15295</v>
      </c>
    </row>
    <row r="8778" spans="1:8">
      <c r="A8778" s="68" t="s">
        <v>16877</v>
      </c>
      <c r="B8778" s="94" t="s">
        <v>24192</v>
      </c>
      <c r="C8778" s="94" t="s">
        <v>17183</v>
      </c>
      <c r="D8778" s="32" t="s">
        <v>10883</v>
      </c>
      <c r="E8778" s="107">
        <v>8</v>
      </c>
      <c r="F8778" s="81" t="s">
        <v>13674</v>
      </c>
      <c r="G8778" s="94" t="s">
        <v>8146</v>
      </c>
      <c r="H8778" s="32" t="s">
        <v>15296</v>
      </c>
    </row>
    <row r="8779" spans="1:8">
      <c r="A8779" s="68" t="s">
        <v>16877</v>
      </c>
      <c r="B8779" s="94" t="s">
        <v>24192</v>
      </c>
      <c r="C8779" s="94" t="s">
        <v>17183</v>
      </c>
      <c r="D8779" s="32" t="s">
        <v>10884</v>
      </c>
      <c r="E8779" s="107">
        <v>8</v>
      </c>
      <c r="F8779" s="81" t="s">
        <v>13674</v>
      </c>
      <c r="G8779" s="94" t="s">
        <v>8146</v>
      </c>
      <c r="H8779" s="32" t="s">
        <v>15297</v>
      </c>
    </row>
    <row r="8780" spans="1:8">
      <c r="A8780" s="68" t="s">
        <v>16877</v>
      </c>
      <c r="B8780" s="94" t="s">
        <v>24192</v>
      </c>
      <c r="C8780" s="94" t="s">
        <v>17183</v>
      </c>
      <c r="D8780" s="32" t="s">
        <v>10885</v>
      </c>
      <c r="E8780" s="107">
        <v>9</v>
      </c>
      <c r="F8780" s="81" t="s">
        <v>13674</v>
      </c>
      <c r="G8780" s="94" t="s">
        <v>8146</v>
      </c>
      <c r="H8780" s="32" t="s">
        <v>15298</v>
      </c>
    </row>
    <row r="8781" spans="1:8">
      <c r="A8781" s="68" t="s">
        <v>16877</v>
      </c>
      <c r="B8781" s="94" t="s">
        <v>24192</v>
      </c>
      <c r="C8781" s="94" t="s">
        <v>17183</v>
      </c>
      <c r="D8781" s="32" t="s">
        <v>20741</v>
      </c>
      <c r="E8781" s="107">
        <v>12</v>
      </c>
      <c r="F8781" s="81" t="s">
        <v>13674</v>
      </c>
      <c r="G8781" s="94" t="s">
        <v>8146</v>
      </c>
      <c r="H8781" s="32" t="s">
        <v>15299</v>
      </c>
    </row>
    <row r="8782" spans="1:8">
      <c r="A8782" s="68" t="s">
        <v>16877</v>
      </c>
      <c r="B8782" s="94" t="s">
        <v>24192</v>
      </c>
      <c r="C8782" s="94" t="s">
        <v>17183</v>
      </c>
      <c r="D8782" s="32" t="s">
        <v>20742</v>
      </c>
      <c r="E8782" s="107">
        <v>7</v>
      </c>
      <c r="F8782" s="81" t="s">
        <v>13674</v>
      </c>
      <c r="G8782" s="94" t="s">
        <v>8146</v>
      </c>
      <c r="H8782" s="32" t="s">
        <v>15300</v>
      </c>
    </row>
    <row r="8783" spans="1:8">
      <c r="A8783" s="68" t="s">
        <v>16877</v>
      </c>
      <c r="B8783" s="94" t="s">
        <v>24192</v>
      </c>
      <c r="C8783" s="94" t="s">
        <v>17183</v>
      </c>
      <c r="D8783" s="32" t="s">
        <v>20743</v>
      </c>
      <c r="E8783" s="107">
        <v>10</v>
      </c>
      <c r="F8783" s="81" t="s">
        <v>13674</v>
      </c>
      <c r="G8783" s="94" t="s">
        <v>8146</v>
      </c>
      <c r="H8783" s="32" t="s">
        <v>15301</v>
      </c>
    </row>
    <row r="8784" spans="1:8">
      <c r="A8784" s="68" t="s">
        <v>16877</v>
      </c>
      <c r="B8784" s="94" t="s">
        <v>24192</v>
      </c>
      <c r="C8784" s="94" t="s">
        <v>17183</v>
      </c>
      <c r="D8784" s="32" t="s">
        <v>10886</v>
      </c>
      <c r="E8784" s="107">
        <v>10</v>
      </c>
      <c r="F8784" s="81" t="s">
        <v>13674</v>
      </c>
      <c r="G8784" s="94" t="s">
        <v>8146</v>
      </c>
      <c r="H8784" s="32" t="s">
        <v>15302</v>
      </c>
    </row>
    <row r="8785" spans="1:8">
      <c r="A8785" s="68" t="s">
        <v>16877</v>
      </c>
      <c r="B8785" s="94" t="s">
        <v>24192</v>
      </c>
      <c r="C8785" s="94" t="s">
        <v>17183</v>
      </c>
      <c r="D8785" s="32" t="s">
        <v>20744</v>
      </c>
      <c r="E8785" s="107">
        <v>7</v>
      </c>
      <c r="F8785" s="81" t="s">
        <v>13674</v>
      </c>
      <c r="G8785" s="94" t="s">
        <v>8146</v>
      </c>
      <c r="H8785" s="32" t="s">
        <v>15303</v>
      </c>
    </row>
    <row r="8786" spans="1:8">
      <c r="A8786" s="68" t="s">
        <v>16877</v>
      </c>
      <c r="B8786" s="94" t="s">
        <v>24192</v>
      </c>
      <c r="C8786" s="94" t="s">
        <v>17183</v>
      </c>
      <c r="D8786" s="32" t="s">
        <v>20745</v>
      </c>
      <c r="E8786" s="107">
        <v>8</v>
      </c>
      <c r="F8786" s="81" t="s">
        <v>13674</v>
      </c>
      <c r="G8786" s="94" t="s">
        <v>8146</v>
      </c>
      <c r="H8786" s="32" t="s">
        <v>15304</v>
      </c>
    </row>
    <row r="8787" spans="1:8">
      <c r="A8787" s="68" t="s">
        <v>16877</v>
      </c>
      <c r="B8787" s="94" t="s">
        <v>24192</v>
      </c>
      <c r="C8787" s="94" t="s">
        <v>17183</v>
      </c>
      <c r="D8787" s="32" t="s">
        <v>10887</v>
      </c>
      <c r="E8787" s="107">
        <v>6</v>
      </c>
      <c r="F8787" s="81" t="s">
        <v>13674</v>
      </c>
      <c r="G8787" s="94" t="s">
        <v>8146</v>
      </c>
      <c r="H8787" s="32" t="s">
        <v>15305</v>
      </c>
    </row>
    <row r="8788" spans="1:8">
      <c r="A8788" s="68" t="s">
        <v>16877</v>
      </c>
      <c r="B8788" s="94" t="s">
        <v>24192</v>
      </c>
      <c r="C8788" s="94" t="s">
        <v>17183</v>
      </c>
      <c r="D8788" s="32" t="s">
        <v>20746</v>
      </c>
      <c r="E8788" s="107">
        <v>11</v>
      </c>
      <c r="F8788" s="81" t="s">
        <v>13674</v>
      </c>
      <c r="G8788" s="94" t="s">
        <v>8146</v>
      </c>
      <c r="H8788" s="32" t="s">
        <v>15306</v>
      </c>
    </row>
    <row r="8789" spans="1:8">
      <c r="A8789" s="68" t="s">
        <v>16877</v>
      </c>
      <c r="B8789" s="94" t="s">
        <v>24192</v>
      </c>
      <c r="C8789" s="94" t="s">
        <v>17154</v>
      </c>
      <c r="D8789" s="32" t="s">
        <v>20747</v>
      </c>
      <c r="E8789" s="107">
        <v>7</v>
      </c>
      <c r="F8789" s="81" t="s">
        <v>13674</v>
      </c>
      <c r="G8789" s="94" t="s">
        <v>8146</v>
      </c>
      <c r="H8789" s="32" t="s">
        <v>15307</v>
      </c>
    </row>
    <row r="8790" spans="1:8">
      <c r="A8790" s="68" t="s">
        <v>16877</v>
      </c>
      <c r="B8790" s="94" t="s">
        <v>24192</v>
      </c>
      <c r="C8790" s="94" t="s">
        <v>17154</v>
      </c>
      <c r="D8790" s="32" t="s">
        <v>20748</v>
      </c>
      <c r="E8790" s="107">
        <v>6</v>
      </c>
      <c r="F8790" s="81" t="s">
        <v>13674</v>
      </c>
      <c r="G8790" s="94" t="s">
        <v>8146</v>
      </c>
      <c r="H8790" s="32" t="s">
        <v>15308</v>
      </c>
    </row>
    <row r="8791" spans="1:8">
      <c r="A8791" s="68" t="s">
        <v>16877</v>
      </c>
      <c r="B8791" s="94" t="s">
        <v>24192</v>
      </c>
      <c r="C8791" s="94" t="s">
        <v>17154</v>
      </c>
      <c r="D8791" s="32" t="s">
        <v>20749</v>
      </c>
      <c r="E8791" s="107">
        <v>7</v>
      </c>
      <c r="F8791" s="81" t="s">
        <v>13674</v>
      </c>
      <c r="G8791" s="94" t="s">
        <v>8146</v>
      </c>
      <c r="H8791" s="32" t="s">
        <v>15309</v>
      </c>
    </row>
    <row r="8792" spans="1:8">
      <c r="A8792" s="68" t="s">
        <v>16877</v>
      </c>
      <c r="B8792" s="94" t="s">
        <v>24192</v>
      </c>
      <c r="C8792" s="94" t="s">
        <v>17154</v>
      </c>
      <c r="D8792" s="32" t="s">
        <v>20750</v>
      </c>
      <c r="E8792" s="107">
        <v>11</v>
      </c>
      <c r="F8792" s="81" t="s">
        <v>13674</v>
      </c>
      <c r="G8792" s="94" t="s">
        <v>8146</v>
      </c>
      <c r="H8792" s="32" t="s">
        <v>15310</v>
      </c>
    </row>
    <row r="8793" spans="1:8">
      <c r="A8793" s="68" t="s">
        <v>16877</v>
      </c>
      <c r="B8793" s="94" t="s">
        <v>24192</v>
      </c>
      <c r="C8793" s="94" t="s">
        <v>17154</v>
      </c>
      <c r="D8793" s="32" t="s">
        <v>20751</v>
      </c>
      <c r="E8793" s="107">
        <v>7</v>
      </c>
      <c r="F8793" s="81" t="s">
        <v>13674</v>
      </c>
      <c r="G8793" s="94" t="s">
        <v>8146</v>
      </c>
      <c r="H8793" s="32" t="s">
        <v>15311</v>
      </c>
    </row>
    <row r="8794" spans="1:8">
      <c r="A8794" s="68" t="s">
        <v>16877</v>
      </c>
      <c r="B8794" s="94" t="s">
        <v>24192</v>
      </c>
      <c r="C8794" s="94" t="s">
        <v>17154</v>
      </c>
      <c r="D8794" s="32" t="s">
        <v>20752</v>
      </c>
      <c r="E8794" s="107">
        <v>8</v>
      </c>
      <c r="F8794" s="81" t="s">
        <v>13674</v>
      </c>
      <c r="G8794" s="94" t="s">
        <v>8146</v>
      </c>
      <c r="H8794" s="32" t="s">
        <v>15312</v>
      </c>
    </row>
    <row r="8795" spans="1:8">
      <c r="A8795" s="68" t="s">
        <v>16877</v>
      </c>
      <c r="B8795" s="94" t="s">
        <v>24192</v>
      </c>
      <c r="C8795" s="94" t="s">
        <v>17154</v>
      </c>
      <c r="D8795" s="32" t="s">
        <v>20753</v>
      </c>
      <c r="E8795" s="107">
        <v>7</v>
      </c>
      <c r="F8795" s="81" t="s">
        <v>13674</v>
      </c>
      <c r="G8795" s="94" t="s">
        <v>8146</v>
      </c>
      <c r="H8795" s="32" t="s">
        <v>15313</v>
      </c>
    </row>
    <row r="8796" spans="1:8">
      <c r="A8796" s="68" t="s">
        <v>16877</v>
      </c>
      <c r="B8796" s="94" t="s">
        <v>24192</v>
      </c>
      <c r="C8796" s="94" t="s">
        <v>17154</v>
      </c>
      <c r="D8796" s="32" t="s">
        <v>20754</v>
      </c>
      <c r="E8796" s="107">
        <v>6</v>
      </c>
      <c r="F8796" s="81" t="s">
        <v>13674</v>
      </c>
      <c r="G8796" s="94" t="s">
        <v>8146</v>
      </c>
      <c r="H8796" s="32" t="s">
        <v>15314</v>
      </c>
    </row>
    <row r="8797" spans="1:8">
      <c r="A8797" s="68" t="s">
        <v>16877</v>
      </c>
      <c r="B8797" s="94" t="s">
        <v>24192</v>
      </c>
      <c r="C8797" s="94" t="s">
        <v>17154</v>
      </c>
      <c r="D8797" s="32" t="s">
        <v>20755</v>
      </c>
      <c r="E8797" s="107">
        <v>8</v>
      </c>
      <c r="F8797" s="81" t="s">
        <v>13674</v>
      </c>
      <c r="G8797" s="94" t="s">
        <v>8146</v>
      </c>
      <c r="H8797" s="32" t="s">
        <v>15315</v>
      </c>
    </row>
    <row r="8798" spans="1:8">
      <c r="A8798" s="68" t="s">
        <v>16877</v>
      </c>
      <c r="B8798" s="94" t="s">
        <v>24192</v>
      </c>
      <c r="C8798" s="94" t="s">
        <v>17154</v>
      </c>
      <c r="D8798" s="32" t="s">
        <v>10888</v>
      </c>
      <c r="E8798" s="107">
        <v>7</v>
      </c>
      <c r="F8798" s="81" t="s">
        <v>13674</v>
      </c>
      <c r="G8798" s="94" t="s">
        <v>8146</v>
      </c>
      <c r="H8798" s="32" t="s">
        <v>15316</v>
      </c>
    </row>
    <row r="8799" spans="1:8">
      <c r="A8799" s="68" t="s">
        <v>16877</v>
      </c>
      <c r="B8799" s="94" t="s">
        <v>24192</v>
      </c>
      <c r="C8799" s="94" t="s">
        <v>17154</v>
      </c>
      <c r="D8799" s="32" t="s">
        <v>10889</v>
      </c>
      <c r="E8799" s="107">
        <v>7</v>
      </c>
      <c r="F8799" s="81" t="s">
        <v>13674</v>
      </c>
      <c r="G8799" s="94" t="s">
        <v>8146</v>
      </c>
      <c r="H8799" s="32" t="s">
        <v>15317</v>
      </c>
    </row>
    <row r="8800" spans="1:8">
      <c r="A8800" s="68" t="s">
        <v>16877</v>
      </c>
      <c r="B8800" s="94" t="s">
        <v>24192</v>
      </c>
      <c r="C8800" s="94" t="s">
        <v>17154</v>
      </c>
      <c r="D8800" s="32" t="s">
        <v>10890</v>
      </c>
      <c r="E8800" s="107">
        <v>8</v>
      </c>
      <c r="F8800" s="81" t="s">
        <v>13674</v>
      </c>
      <c r="G8800" s="94" t="s">
        <v>8146</v>
      </c>
      <c r="H8800" s="32" t="s">
        <v>15318</v>
      </c>
    </row>
    <row r="8801" spans="1:8">
      <c r="A8801" s="68" t="s">
        <v>16877</v>
      </c>
      <c r="B8801" s="94" t="s">
        <v>24192</v>
      </c>
      <c r="C8801" s="94" t="s">
        <v>17154</v>
      </c>
      <c r="D8801" s="32" t="s">
        <v>20756</v>
      </c>
      <c r="E8801" s="107">
        <v>7</v>
      </c>
      <c r="F8801" s="81" t="s">
        <v>13674</v>
      </c>
      <c r="G8801" s="94" t="s">
        <v>8146</v>
      </c>
      <c r="H8801" s="32" t="s">
        <v>15319</v>
      </c>
    </row>
    <row r="8802" spans="1:8">
      <c r="A8802" s="68" t="s">
        <v>16877</v>
      </c>
      <c r="B8802" s="94" t="s">
        <v>24192</v>
      </c>
      <c r="C8802" s="94" t="s">
        <v>17154</v>
      </c>
      <c r="D8802" s="32" t="s">
        <v>20757</v>
      </c>
      <c r="E8802" s="107">
        <v>6</v>
      </c>
      <c r="F8802" s="81" t="s">
        <v>13674</v>
      </c>
      <c r="G8802" s="94" t="s">
        <v>8146</v>
      </c>
      <c r="H8802" s="32" t="s">
        <v>15320</v>
      </c>
    </row>
    <row r="8803" spans="1:8">
      <c r="A8803" s="68" t="s">
        <v>16877</v>
      </c>
      <c r="B8803" s="94" t="s">
        <v>24192</v>
      </c>
      <c r="C8803" s="94" t="s">
        <v>17154</v>
      </c>
      <c r="D8803" s="32" t="s">
        <v>20758</v>
      </c>
      <c r="E8803" s="107">
        <v>8</v>
      </c>
      <c r="F8803" s="81" t="s">
        <v>13674</v>
      </c>
      <c r="G8803" s="94" t="s">
        <v>8146</v>
      </c>
      <c r="H8803" s="32" t="s">
        <v>15321</v>
      </c>
    </row>
    <row r="8804" spans="1:8">
      <c r="A8804" s="68" t="s">
        <v>16877</v>
      </c>
      <c r="B8804" s="94" t="s">
        <v>24192</v>
      </c>
      <c r="C8804" s="94" t="s">
        <v>17154</v>
      </c>
      <c r="D8804" s="32" t="s">
        <v>20759</v>
      </c>
      <c r="E8804" s="107">
        <v>11</v>
      </c>
      <c r="F8804" s="81" t="s">
        <v>13674</v>
      </c>
      <c r="G8804" s="94" t="s">
        <v>8146</v>
      </c>
      <c r="H8804" s="32" t="s">
        <v>15322</v>
      </c>
    </row>
    <row r="8805" spans="1:8">
      <c r="A8805" s="68" t="s">
        <v>16877</v>
      </c>
      <c r="B8805" s="94" t="s">
        <v>24192</v>
      </c>
      <c r="C8805" s="94" t="s">
        <v>17154</v>
      </c>
      <c r="D8805" s="32" t="s">
        <v>10891</v>
      </c>
      <c r="E8805" s="107">
        <v>12</v>
      </c>
      <c r="F8805" s="81" t="s">
        <v>13674</v>
      </c>
      <c r="G8805" s="94" t="s">
        <v>8146</v>
      </c>
      <c r="H8805" s="32" t="s">
        <v>15323</v>
      </c>
    </row>
    <row r="8806" spans="1:8">
      <c r="A8806" s="68" t="s">
        <v>16877</v>
      </c>
      <c r="B8806" s="94" t="s">
        <v>24192</v>
      </c>
      <c r="C8806" s="94" t="s">
        <v>17154</v>
      </c>
      <c r="D8806" s="32" t="s">
        <v>20760</v>
      </c>
      <c r="E8806" s="107">
        <v>8</v>
      </c>
      <c r="F8806" s="81" t="s">
        <v>13674</v>
      </c>
      <c r="G8806" s="94" t="s">
        <v>8146</v>
      </c>
      <c r="H8806" s="32" t="s">
        <v>15324</v>
      </c>
    </row>
    <row r="8807" spans="1:8">
      <c r="A8807" s="68" t="s">
        <v>16877</v>
      </c>
      <c r="B8807" s="94" t="s">
        <v>24192</v>
      </c>
      <c r="C8807" s="94" t="s">
        <v>17154</v>
      </c>
      <c r="D8807" s="32" t="s">
        <v>10892</v>
      </c>
      <c r="E8807" s="107">
        <v>8</v>
      </c>
      <c r="F8807" s="81" t="s">
        <v>13674</v>
      </c>
      <c r="G8807" s="94" t="s">
        <v>8146</v>
      </c>
      <c r="H8807" s="32" t="s">
        <v>15325</v>
      </c>
    </row>
    <row r="8808" spans="1:8">
      <c r="A8808" s="68" t="s">
        <v>16877</v>
      </c>
      <c r="B8808" s="94" t="s">
        <v>24192</v>
      </c>
      <c r="C8808" s="94" t="s">
        <v>17154</v>
      </c>
      <c r="D8808" s="32" t="s">
        <v>10893</v>
      </c>
      <c r="E8808" s="107">
        <v>6</v>
      </c>
      <c r="F8808" s="81" t="s">
        <v>13674</v>
      </c>
      <c r="G8808" s="94" t="s">
        <v>8146</v>
      </c>
      <c r="H8808" s="32" t="s">
        <v>15326</v>
      </c>
    </row>
    <row r="8809" spans="1:8">
      <c r="A8809" s="68" t="s">
        <v>16877</v>
      </c>
      <c r="B8809" s="94" t="s">
        <v>24192</v>
      </c>
      <c r="C8809" s="94" t="s">
        <v>17154</v>
      </c>
      <c r="D8809" s="32" t="s">
        <v>20761</v>
      </c>
      <c r="E8809" s="107">
        <v>8</v>
      </c>
      <c r="F8809" s="81" t="s">
        <v>13674</v>
      </c>
      <c r="G8809" s="94" t="s">
        <v>8146</v>
      </c>
      <c r="H8809" s="32" t="s">
        <v>15327</v>
      </c>
    </row>
    <row r="8810" spans="1:8">
      <c r="A8810" s="68" t="s">
        <v>16877</v>
      </c>
      <c r="B8810" s="94" t="s">
        <v>24192</v>
      </c>
      <c r="C8810" s="94" t="s">
        <v>17154</v>
      </c>
      <c r="D8810" s="32" t="s">
        <v>10894</v>
      </c>
      <c r="E8810" s="107">
        <v>6</v>
      </c>
      <c r="F8810" s="81" t="s">
        <v>13674</v>
      </c>
      <c r="G8810" s="94" t="s">
        <v>8146</v>
      </c>
      <c r="H8810" s="32" t="s">
        <v>15328</v>
      </c>
    </row>
    <row r="8811" spans="1:8">
      <c r="A8811" s="68" t="s">
        <v>16877</v>
      </c>
      <c r="B8811" s="94" t="s">
        <v>24192</v>
      </c>
      <c r="C8811" s="94" t="s">
        <v>17154</v>
      </c>
      <c r="D8811" s="32" t="s">
        <v>10895</v>
      </c>
      <c r="E8811" s="107">
        <v>10</v>
      </c>
      <c r="F8811" s="81" t="s">
        <v>13674</v>
      </c>
      <c r="G8811" s="94" t="s">
        <v>8146</v>
      </c>
      <c r="H8811" s="32" t="s">
        <v>15329</v>
      </c>
    </row>
    <row r="8812" spans="1:8">
      <c r="A8812" s="68" t="s">
        <v>16876</v>
      </c>
      <c r="B8812" s="94" t="s">
        <v>24193</v>
      </c>
      <c r="C8812" s="94" t="s">
        <v>17116</v>
      </c>
      <c r="D8812" s="32" t="s">
        <v>10896</v>
      </c>
      <c r="E8812" s="107">
        <v>7</v>
      </c>
      <c r="F8812" s="81" t="s">
        <v>13674</v>
      </c>
      <c r="G8812" s="94" t="s">
        <v>8146</v>
      </c>
      <c r="H8812" s="32" t="s">
        <v>15330</v>
      </c>
    </row>
    <row r="8813" spans="1:8">
      <c r="A8813" s="68" t="s">
        <v>16876</v>
      </c>
      <c r="B8813" s="94" t="s">
        <v>24193</v>
      </c>
      <c r="C8813" s="94" t="s">
        <v>17116</v>
      </c>
      <c r="D8813" s="32" t="s">
        <v>10897</v>
      </c>
      <c r="E8813" s="107">
        <v>4</v>
      </c>
      <c r="F8813" s="81" t="s">
        <v>13674</v>
      </c>
      <c r="G8813" s="94" t="s">
        <v>8146</v>
      </c>
      <c r="H8813" s="32" t="s">
        <v>15331</v>
      </c>
    </row>
    <row r="8814" spans="1:8">
      <c r="A8814" s="68" t="s">
        <v>16876</v>
      </c>
      <c r="B8814" s="94" t="s">
        <v>24193</v>
      </c>
      <c r="C8814" s="94" t="s">
        <v>17116</v>
      </c>
      <c r="D8814" s="32" t="s">
        <v>10898</v>
      </c>
      <c r="E8814" s="107">
        <v>9</v>
      </c>
      <c r="F8814" s="81" t="s">
        <v>13674</v>
      </c>
      <c r="G8814" s="94" t="s">
        <v>8146</v>
      </c>
      <c r="H8814" s="32" t="s">
        <v>15332</v>
      </c>
    </row>
    <row r="8815" spans="1:8">
      <c r="A8815" s="68" t="s">
        <v>16876</v>
      </c>
      <c r="B8815" s="94" t="s">
        <v>24193</v>
      </c>
      <c r="C8815" s="94" t="s">
        <v>17116</v>
      </c>
      <c r="D8815" s="32" t="s">
        <v>10899</v>
      </c>
      <c r="E8815" s="107">
        <v>6</v>
      </c>
      <c r="F8815" s="81" t="s">
        <v>13674</v>
      </c>
      <c r="G8815" s="94" t="s">
        <v>8146</v>
      </c>
      <c r="H8815" s="32" t="s">
        <v>15333</v>
      </c>
    </row>
    <row r="8816" spans="1:8">
      <c r="A8816" s="68" t="s">
        <v>16876</v>
      </c>
      <c r="B8816" s="94" t="s">
        <v>24193</v>
      </c>
      <c r="C8816" s="94" t="s">
        <v>17116</v>
      </c>
      <c r="D8816" s="32" t="s">
        <v>10900</v>
      </c>
      <c r="E8816" s="107">
        <v>8</v>
      </c>
      <c r="F8816" s="81" t="s">
        <v>13674</v>
      </c>
      <c r="G8816" s="94" t="s">
        <v>8146</v>
      </c>
      <c r="H8816" s="32" t="s">
        <v>15334</v>
      </c>
    </row>
    <row r="8817" spans="1:8">
      <c r="A8817" s="68" t="s">
        <v>16876</v>
      </c>
      <c r="B8817" s="94" t="s">
        <v>24193</v>
      </c>
      <c r="C8817" s="94" t="s">
        <v>17116</v>
      </c>
      <c r="D8817" s="32" t="s">
        <v>10901</v>
      </c>
      <c r="E8817" s="107">
        <v>9</v>
      </c>
      <c r="F8817" s="81" t="s">
        <v>13674</v>
      </c>
      <c r="G8817" s="94" t="s">
        <v>8146</v>
      </c>
      <c r="H8817" s="32" t="s">
        <v>15335</v>
      </c>
    </row>
    <row r="8818" spans="1:8">
      <c r="A8818" s="68" t="s">
        <v>16876</v>
      </c>
      <c r="B8818" s="94" t="s">
        <v>24193</v>
      </c>
      <c r="C8818" s="94" t="s">
        <v>17116</v>
      </c>
      <c r="D8818" s="32" t="s">
        <v>10902</v>
      </c>
      <c r="E8818" s="107">
        <v>9</v>
      </c>
      <c r="F8818" s="81" t="s">
        <v>13674</v>
      </c>
      <c r="G8818" s="94" t="s">
        <v>8146</v>
      </c>
      <c r="H8818" s="32" t="s">
        <v>15336</v>
      </c>
    </row>
    <row r="8819" spans="1:8">
      <c r="A8819" s="68" t="s">
        <v>16876</v>
      </c>
      <c r="B8819" s="94" t="s">
        <v>24193</v>
      </c>
      <c r="C8819" s="94" t="s">
        <v>17116</v>
      </c>
      <c r="D8819" s="32" t="s">
        <v>10903</v>
      </c>
      <c r="E8819" s="107">
        <v>8</v>
      </c>
      <c r="F8819" s="81" t="s">
        <v>13674</v>
      </c>
      <c r="G8819" s="94" t="s">
        <v>8146</v>
      </c>
      <c r="H8819" s="32" t="s">
        <v>15337</v>
      </c>
    </row>
    <row r="8820" spans="1:8">
      <c r="A8820" s="68" t="s">
        <v>16876</v>
      </c>
      <c r="B8820" s="94" t="s">
        <v>24193</v>
      </c>
      <c r="C8820" s="94" t="s">
        <v>17116</v>
      </c>
      <c r="D8820" s="32" t="s">
        <v>10904</v>
      </c>
      <c r="E8820" s="107">
        <v>6</v>
      </c>
      <c r="F8820" s="81" t="s">
        <v>13674</v>
      </c>
      <c r="G8820" s="94" t="s">
        <v>8146</v>
      </c>
      <c r="H8820" s="32" t="s">
        <v>15338</v>
      </c>
    </row>
    <row r="8821" spans="1:8">
      <c r="A8821" s="68" t="s">
        <v>16876</v>
      </c>
      <c r="B8821" s="94" t="s">
        <v>24193</v>
      </c>
      <c r="C8821" s="94" t="s">
        <v>17116</v>
      </c>
      <c r="D8821" s="32" t="s">
        <v>10905</v>
      </c>
      <c r="E8821" s="107">
        <v>6</v>
      </c>
      <c r="F8821" s="81" t="s">
        <v>13674</v>
      </c>
      <c r="G8821" s="94" t="s">
        <v>8146</v>
      </c>
      <c r="H8821" s="32" t="s">
        <v>15339</v>
      </c>
    </row>
    <row r="8822" spans="1:8">
      <c r="A8822" s="68" t="s">
        <v>16876</v>
      </c>
      <c r="B8822" s="94" t="s">
        <v>24193</v>
      </c>
      <c r="C8822" s="94" t="s">
        <v>17116</v>
      </c>
      <c r="D8822" s="32" t="s">
        <v>10906</v>
      </c>
      <c r="E8822" s="107">
        <v>8</v>
      </c>
      <c r="F8822" s="81" t="s">
        <v>13674</v>
      </c>
      <c r="G8822" s="94" t="s">
        <v>8146</v>
      </c>
      <c r="H8822" s="32" t="s">
        <v>15340</v>
      </c>
    </row>
    <row r="8823" spans="1:8">
      <c r="A8823" s="68" t="s">
        <v>16876</v>
      </c>
      <c r="B8823" s="94" t="s">
        <v>24193</v>
      </c>
      <c r="C8823" s="94" t="s">
        <v>17116</v>
      </c>
      <c r="D8823" s="32" t="s">
        <v>20762</v>
      </c>
      <c r="E8823" s="107">
        <v>6</v>
      </c>
      <c r="F8823" s="81" t="s">
        <v>13674</v>
      </c>
      <c r="G8823" s="94" t="s">
        <v>8146</v>
      </c>
      <c r="H8823" s="32" t="s">
        <v>15341</v>
      </c>
    </row>
    <row r="8824" spans="1:8">
      <c r="A8824" s="68" t="s">
        <v>16876</v>
      </c>
      <c r="B8824" s="94" t="s">
        <v>24193</v>
      </c>
      <c r="C8824" s="94" t="s">
        <v>17116</v>
      </c>
      <c r="D8824" s="32" t="s">
        <v>10907</v>
      </c>
      <c r="E8824" s="107">
        <v>6</v>
      </c>
      <c r="F8824" s="81" t="s">
        <v>13674</v>
      </c>
      <c r="G8824" s="94" t="s">
        <v>8146</v>
      </c>
      <c r="H8824" s="32" t="s">
        <v>15342</v>
      </c>
    </row>
    <row r="8825" spans="1:8">
      <c r="A8825" s="68" t="s">
        <v>16876</v>
      </c>
      <c r="B8825" s="94" t="s">
        <v>24193</v>
      </c>
      <c r="C8825" s="94" t="s">
        <v>17116</v>
      </c>
      <c r="D8825" s="32" t="s">
        <v>10908</v>
      </c>
      <c r="E8825" s="107">
        <v>6</v>
      </c>
      <c r="F8825" s="81" t="s">
        <v>13674</v>
      </c>
      <c r="G8825" s="94" t="s">
        <v>8146</v>
      </c>
      <c r="H8825" s="32" t="s">
        <v>15343</v>
      </c>
    </row>
    <row r="8826" spans="1:8">
      <c r="A8826" s="68" t="s">
        <v>16876</v>
      </c>
      <c r="B8826" s="94" t="s">
        <v>24193</v>
      </c>
      <c r="C8826" s="94" t="s">
        <v>17116</v>
      </c>
      <c r="D8826" s="32" t="s">
        <v>10909</v>
      </c>
      <c r="E8826" s="107">
        <v>7</v>
      </c>
      <c r="F8826" s="81" t="s">
        <v>13674</v>
      </c>
      <c r="G8826" s="94" t="s">
        <v>8146</v>
      </c>
      <c r="H8826" s="32" t="s">
        <v>15344</v>
      </c>
    </row>
    <row r="8827" spans="1:8">
      <c r="A8827" s="68" t="s">
        <v>16876</v>
      </c>
      <c r="B8827" s="94" t="s">
        <v>24193</v>
      </c>
      <c r="C8827" s="94" t="s">
        <v>17116</v>
      </c>
      <c r="D8827" s="32" t="s">
        <v>10910</v>
      </c>
      <c r="E8827" s="107">
        <v>5</v>
      </c>
      <c r="F8827" s="81" t="s">
        <v>13674</v>
      </c>
      <c r="G8827" s="94" t="s">
        <v>8146</v>
      </c>
      <c r="H8827" s="32" t="s">
        <v>15345</v>
      </c>
    </row>
    <row r="8828" spans="1:8">
      <c r="A8828" s="68" t="s">
        <v>16876</v>
      </c>
      <c r="B8828" s="94" t="s">
        <v>24193</v>
      </c>
      <c r="C8828" s="94" t="s">
        <v>17116</v>
      </c>
      <c r="D8828" s="32" t="s">
        <v>10911</v>
      </c>
      <c r="E8828" s="107">
        <v>6</v>
      </c>
      <c r="F8828" s="81" t="s">
        <v>13674</v>
      </c>
      <c r="G8828" s="94" t="s">
        <v>8146</v>
      </c>
      <c r="H8828" s="32" t="s">
        <v>15346</v>
      </c>
    </row>
    <row r="8829" spans="1:8">
      <c r="A8829" s="68" t="s">
        <v>16876</v>
      </c>
      <c r="B8829" s="94" t="s">
        <v>24193</v>
      </c>
      <c r="C8829" s="94" t="s">
        <v>17116</v>
      </c>
      <c r="D8829" s="32" t="s">
        <v>10912</v>
      </c>
      <c r="E8829" s="107">
        <v>8</v>
      </c>
      <c r="F8829" s="81" t="s">
        <v>13674</v>
      </c>
      <c r="G8829" s="94" t="s">
        <v>8146</v>
      </c>
      <c r="H8829" s="32" t="s">
        <v>15347</v>
      </c>
    </row>
    <row r="8830" spans="1:8">
      <c r="A8830" s="68" t="s">
        <v>16876</v>
      </c>
      <c r="B8830" s="94" t="s">
        <v>24193</v>
      </c>
      <c r="C8830" s="94" t="s">
        <v>17116</v>
      </c>
      <c r="D8830" s="32" t="s">
        <v>10913</v>
      </c>
      <c r="E8830" s="107">
        <v>6</v>
      </c>
      <c r="F8830" s="81" t="s">
        <v>13674</v>
      </c>
      <c r="G8830" s="94" t="s">
        <v>8146</v>
      </c>
      <c r="H8830" s="32" t="s">
        <v>15348</v>
      </c>
    </row>
    <row r="8831" spans="1:8">
      <c r="A8831" s="68" t="s">
        <v>16876</v>
      </c>
      <c r="B8831" s="94" t="s">
        <v>24193</v>
      </c>
      <c r="C8831" s="94" t="s">
        <v>17116</v>
      </c>
      <c r="D8831" s="32" t="s">
        <v>10914</v>
      </c>
      <c r="E8831" s="107">
        <v>7</v>
      </c>
      <c r="F8831" s="81" t="s">
        <v>13674</v>
      </c>
      <c r="G8831" s="94" t="s">
        <v>8146</v>
      </c>
      <c r="H8831" s="32" t="s">
        <v>15349</v>
      </c>
    </row>
    <row r="8832" spans="1:8">
      <c r="A8832" s="68" t="s">
        <v>16876</v>
      </c>
      <c r="B8832" s="94" t="s">
        <v>24193</v>
      </c>
      <c r="C8832" s="94" t="s">
        <v>17116</v>
      </c>
      <c r="D8832" s="32" t="s">
        <v>10915</v>
      </c>
      <c r="E8832" s="107">
        <v>6</v>
      </c>
      <c r="F8832" s="81" t="s">
        <v>13674</v>
      </c>
      <c r="G8832" s="94" t="s">
        <v>8146</v>
      </c>
      <c r="H8832" s="32" t="s">
        <v>25965</v>
      </c>
    </row>
    <row r="8833" spans="1:8">
      <c r="A8833" s="68" t="s">
        <v>16876</v>
      </c>
      <c r="B8833" s="94" t="s">
        <v>24193</v>
      </c>
      <c r="C8833" s="94" t="s">
        <v>17116</v>
      </c>
      <c r="D8833" s="32" t="s">
        <v>10916</v>
      </c>
      <c r="E8833" s="107">
        <v>7</v>
      </c>
      <c r="F8833" s="81" t="s">
        <v>13674</v>
      </c>
      <c r="G8833" s="94" t="s">
        <v>8146</v>
      </c>
      <c r="H8833" s="32" t="s">
        <v>15350</v>
      </c>
    </row>
    <row r="8834" spans="1:8">
      <c r="A8834" s="68" t="s">
        <v>16876</v>
      </c>
      <c r="B8834" s="94" t="s">
        <v>24193</v>
      </c>
      <c r="C8834" s="94" t="s">
        <v>17116</v>
      </c>
      <c r="D8834" s="32" t="s">
        <v>10917</v>
      </c>
      <c r="E8834" s="107">
        <v>6</v>
      </c>
      <c r="F8834" s="81" t="s">
        <v>13674</v>
      </c>
      <c r="G8834" s="94" t="s">
        <v>8146</v>
      </c>
      <c r="H8834" s="32" t="s">
        <v>15351</v>
      </c>
    </row>
    <row r="8835" spans="1:8">
      <c r="A8835" s="68" t="s">
        <v>16881</v>
      </c>
      <c r="B8835" s="94" t="s">
        <v>24199</v>
      </c>
      <c r="C8835" s="94" t="s">
        <v>17393</v>
      </c>
      <c r="D8835" s="32" t="s">
        <v>20763</v>
      </c>
      <c r="E8835" s="107">
        <v>12</v>
      </c>
      <c r="F8835" s="81" t="s">
        <v>13674</v>
      </c>
      <c r="G8835" s="94" t="s">
        <v>8146</v>
      </c>
      <c r="H8835" s="32" t="s">
        <v>15352</v>
      </c>
    </row>
    <row r="8836" spans="1:8">
      <c r="A8836" s="68" t="s">
        <v>16881</v>
      </c>
      <c r="B8836" s="94" t="s">
        <v>24199</v>
      </c>
      <c r="C8836" s="94" t="s">
        <v>17393</v>
      </c>
      <c r="D8836" s="32" t="s">
        <v>20764</v>
      </c>
      <c r="E8836" s="107">
        <v>5</v>
      </c>
      <c r="F8836" s="81" t="s">
        <v>13674</v>
      </c>
      <c r="G8836" s="94" t="s">
        <v>8146</v>
      </c>
      <c r="H8836" s="32" t="s">
        <v>15353</v>
      </c>
    </row>
    <row r="8837" spans="1:8">
      <c r="A8837" s="68" t="s">
        <v>16881</v>
      </c>
      <c r="B8837" s="94" t="s">
        <v>24199</v>
      </c>
      <c r="C8837" s="94" t="s">
        <v>17393</v>
      </c>
      <c r="D8837" s="32" t="s">
        <v>20765</v>
      </c>
      <c r="E8837" s="107">
        <v>3</v>
      </c>
      <c r="F8837" s="81" t="s">
        <v>13674</v>
      </c>
      <c r="G8837" s="94" t="s">
        <v>8146</v>
      </c>
      <c r="H8837" s="32" t="s">
        <v>15354</v>
      </c>
    </row>
    <row r="8838" spans="1:8">
      <c r="A8838" s="68" t="s">
        <v>16881</v>
      </c>
      <c r="B8838" s="94" t="s">
        <v>24199</v>
      </c>
      <c r="C8838" s="94" t="s">
        <v>17393</v>
      </c>
      <c r="D8838" s="32" t="s">
        <v>20766</v>
      </c>
      <c r="E8838" s="107">
        <v>6</v>
      </c>
      <c r="F8838" s="81" t="s">
        <v>13674</v>
      </c>
      <c r="G8838" s="94" t="s">
        <v>8146</v>
      </c>
      <c r="H8838" s="32" t="s">
        <v>15355</v>
      </c>
    </row>
    <row r="8839" spans="1:8">
      <c r="A8839" s="68" t="s">
        <v>16881</v>
      </c>
      <c r="B8839" s="94" t="s">
        <v>24199</v>
      </c>
      <c r="C8839" s="94" t="s">
        <v>17393</v>
      </c>
      <c r="D8839" s="32" t="s">
        <v>20767</v>
      </c>
      <c r="E8839" s="107">
        <v>5</v>
      </c>
      <c r="F8839" s="81" t="s">
        <v>13674</v>
      </c>
      <c r="G8839" s="94" t="s">
        <v>8146</v>
      </c>
      <c r="H8839" s="32" t="s">
        <v>15356</v>
      </c>
    </row>
    <row r="8840" spans="1:8">
      <c r="A8840" s="68" t="s">
        <v>16881</v>
      </c>
      <c r="B8840" s="94" t="s">
        <v>24199</v>
      </c>
      <c r="C8840" s="94" t="s">
        <v>17393</v>
      </c>
      <c r="D8840" s="32" t="s">
        <v>20768</v>
      </c>
      <c r="E8840" s="107">
        <v>9</v>
      </c>
      <c r="F8840" s="81" t="s">
        <v>13674</v>
      </c>
      <c r="G8840" s="94" t="s">
        <v>8146</v>
      </c>
      <c r="H8840" s="32" t="s">
        <v>15357</v>
      </c>
    </row>
    <row r="8841" spans="1:8">
      <c r="A8841" s="68" t="s">
        <v>16881</v>
      </c>
      <c r="B8841" s="94" t="s">
        <v>24199</v>
      </c>
      <c r="C8841" s="94" t="s">
        <v>17393</v>
      </c>
      <c r="D8841" s="32" t="s">
        <v>20769</v>
      </c>
      <c r="E8841" s="107">
        <v>5</v>
      </c>
      <c r="F8841" s="81" t="s">
        <v>13674</v>
      </c>
      <c r="G8841" s="94" t="s">
        <v>8146</v>
      </c>
      <c r="H8841" s="32" t="s">
        <v>15358</v>
      </c>
    </row>
    <row r="8842" spans="1:8">
      <c r="A8842" s="68" t="s">
        <v>16881</v>
      </c>
      <c r="B8842" s="94" t="s">
        <v>24199</v>
      </c>
      <c r="C8842" s="94" t="s">
        <v>17393</v>
      </c>
      <c r="D8842" s="32" t="s">
        <v>20770</v>
      </c>
      <c r="E8842" s="107">
        <v>5</v>
      </c>
      <c r="F8842" s="81" t="s">
        <v>13674</v>
      </c>
      <c r="G8842" s="94" t="s">
        <v>8146</v>
      </c>
      <c r="H8842" s="32" t="s">
        <v>15359</v>
      </c>
    </row>
    <row r="8843" spans="1:8">
      <c r="A8843" s="68" t="s">
        <v>16881</v>
      </c>
      <c r="B8843" s="94" t="s">
        <v>24199</v>
      </c>
      <c r="C8843" s="94" t="s">
        <v>17393</v>
      </c>
      <c r="D8843" s="32" t="s">
        <v>20771</v>
      </c>
      <c r="E8843" s="107">
        <v>11</v>
      </c>
      <c r="F8843" s="81" t="s">
        <v>13674</v>
      </c>
      <c r="G8843" s="94" t="s">
        <v>8146</v>
      </c>
      <c r="H8843" s="32" t="s">
        <v>15360</v>
      </c>
    </row>
    <row r="8844" spans="1:8">
      <c r="A8844" s="68" t="s">
        <v>16881</v>
      </c>
      <c r="B8844" s="94" t="s">
        <v>24199</v>
      </c>
      <c r="C8844" s="94" t="s">
        <v>17393</v>
      </c>
      <c r="D8844" s="32" t="s">
        <v>20772</v>
      </c>
      <c r="E8844" s="107">
        <v>6</v>
      </c>
      <c r="F8844" s="81" t="s">
        <v>13674</v>
      </c>
      <c r="G8844" s="94" t="s">
        <v>8146</v>
      </c>
      <c r="H8844" s="32" t="s">
        <v>15361</v>
      </c>
    </row>
    <row r="8845" spans="1:8">
      <c r="A8845" s="68" t="s">
        <v>16881</v>
      </c>
      <c r="B8845" s="94" t="s">
        <v>24199</v>
      </c>
      <c r="C8845" s="94" t="s">
        <v>17393</v>
      </c>
      <c r="D8845" s="32" t="s">
        <v>20773</v>
      </c>
      <c r="E8845" s="107">
        <v>7</v>
      </c>
      <c r="F8845" s="81" t="s">
        <v>13674</v>
      </c>
      <c r="G8845" s="94" t="s">
        <v>8146</v>
      </c>
      <c r="H8845" s="32" t="s">
        <v>15362</v>
      </c>
    </row>
    <row r="8846" spans="1:8">
      <c r="A8846" s="68" t="s">
        <v>16881</v>
      </c>
      <c r="B8846" s="94" t="s">
        <v>24199</v>
      </c>
      <c r="C8846" s="94" t="s">
        <v>17393</v>
      </c>
      <c r="D8846" s="32" t="s">
        <v>20774</v>
      </c>
      <c r="E8846" s="107">
        <v>6</v>
      </c>
      <c r="F8846" s="81" t="s">
        <v>13674</v>
      </c>
      <c r="G8846" s="94" t="s">
        <v>8146</v>
      </c>
      <c r="H8846" s="32" t="s">
        <v>15363</v>
      </c>
    </row>
    <row r="8847" spans="1:8">
      <c r="A8847" s="68" t="s">
        <v>16881</v>
      </c>
      <c r="B8847" s="94" t="s">
        <v>24199</v>
      </c>
      <c r="C8847" s="94" t="s">
        <v>17393</v>
      </c>
      <c r="D8847" s="32" t="s">
        <v>20775</v>
      </c>
      <c r="E8847" s="107">
        <v>6</v>
      </c>
      <c r="F8847" s="81" t="s">
        <v>13674</v>
      </c>
      <c r="G8847" s="94" t="s">
        <v>8146</v>
      </c>
      <c r="H8847" s="32" t="s">
        <v>15364</v>
      </c>
    </row>
    <row r="8848" spans="1:8">
      <c r="A8848" s="68" t="s">
        <v>16881</v>
      </c>
      <c r="B8848" s="94" t="s">
        <v>24199</v>
      </c>
      <c r="C8848" s="94" t="s">
        <v>17393</v>
      </c>
      <c r="D8848" s="32" t="s">
        <v>20776</v>
      </c>
      <c r="E8848" s="107">
        <v>5</v>
      </c>
      <c r="F8848" s="81" t="s">
        <v>13674</v>
      </c>
      <c r="G8848" s="94" t="s">
        <v>8146</v>
      </c>
      <c r="H8848" s="32" t="s">
        <v>15365</v>
      </c>
    </row>
    <row r="8849" spans="1:8">
      <c r="A8849" s="68" t="s">
        <v>16881</v>
      </c>
      <c r="B8849" s="94" t="s">
        <v>24199</v>
      </c>
      <c r="C8849" s="94" t="s">
        <v>17393</v>
      </c>
      <c r="D8849" s="32" t="s">
        <v>20777</v>
      </c>
      <c r="E8849" s="107">
        <v>6</v>
      </c>
      <c r="F8849" s="81" t="s">
        <v>13674</v>
      </c>
      <c r="G8849" s="94" t="s">
        <v>8146</v>
      </c>
      <c r="H8849" s="32" t="s">
        <v>15366</v>
      </c>
    </row>
    <row r="8850" spans="1:8">
      <c r="A8850" s="68" t="s">
        <v>16881</v>
      </c>
      <c r="B8850" s="94" t="s">
        <v>24199</v>
      </c>
      <c r="C8850" s="94" t="s">
        <v>17393</v>
      </c>
      <c r="D8850" s="32" t="s">
        <v>20778</v>
      </c>
      <c r="E8850" s="107">
        <v>7</v>
      </c>
      <c r="F8850" s="81" t="s">
        <v>13674</v>
      </c>
      <c r="G8850" s="94" t="s">
        <v>8146</v>
      </c>
      <c r="H8850" s="32" t="s">
        <v>15367</v>
      </c>
    </row>
    <row r="8851" spans="1:8">
      <c r="A8851" s="68" t="s">
        <v>16881</v>
      </c>
      <c r="B8851" s="94" t="s">
        <v>24199</v>
      </c>
      <c r="C8851" s="94" t="s">
        <v>17393</v>
      </c>
      <c r="D8851" s="32" t="s">
        <v>20779</v>
      </c>
      <c r="E8851" s="107">
        <v>4</v>
      </c>
      <c r="F8851" s="81" t="s">
        <v>13674</v>
      </c>
      <c r="G8851" s="94" t="s">
        <v>8146</v>
      </c>
      <c r="H8851" s="32" t="s">
        <v>15368</v>
      </c>
    </row>
    <row r="8852" spans="1:8">
      <c r="A8852" s="68" t="s">
        <v>16881</v>
      </c>
      <c r="B8852" s="94" t="s">
        <v>24199</v>
      </c>
      <c r="C8852" s="94" t="s">
        <v>17393</v>
      </c>
      <c r="D8852" s="32" t="s">
        <v>20780</v>
      </c>
      <c r="E8852" s="107">
        <v>6</v>
      </c>
      <c r="F8852" s="81" t="s">
        <v>13674</v>
      </c>
      <c r="G8852" s="94" t="s">
        <v>8146</v>
      </c>
      <c r="H8852" s="32" t="s">
        <v>15369</v>
      </c>
    </row>
    <row r="8853" spans="1:8">
      <c r="A8853" s="68" t="s">
        <v>16881</v>
      </c>
      <c r="B8853" s="94" t="s">
        <v>24199</v>
      </c>
      <c r="C8853" s="94" t="s">
        <v>17393</v>
      </c>
      <c r="D8853" s="32" t="s">
        <v>20781</v>
      </c>
      <c r="E8853" s="107">
        <v>6</v>
      </c>
      <c r="F8853" s="81" t="s">
        <v>13674</v>
      </c>
      <c r="G8853" s="94" t="s">
        <v>8146</v>
      </c>
      <c r="H8853" s="32" t="s">
        <v>15370</v>
      </c>
    </row>
    <row r="8854" spans="1:8">
      <c r="A8854" s="68" t="s">
        <v>16881</v>
      </c>
      <c r="B8854" s="94" t="s">
        <v>24199</v>
      </c>
      <c r="C8854" s="94" t="s">
        <v>17393</v>
      </c>
      <c r="D8854" s="32" t="s">
        <v>20782</v>
      </c>
      <c r="E8854" s="107">
        <v>4</v>
      </c>
      <c r="F8854" s="81" t="s">
        <v>13674</v>
      </c>
      <c r="G8854" s="94" t="s">
        <v>8146</v>
      </c>
      <c r="H8854" s="32" t="s">
        <v>15371</v>
      </c>
    </row>
    <row r="8855" spans="1:8">
      <c r="A8855" s="68" t="s">
        <v>16881</v>
      </c>
      <c r="B8855" s="94" t="s">
        <v>24199</v>
      </c>
      <c r="C8855" s="94" t="s">
        <v>17393</v>
      </c>
      <c r="D8855" s="32" t="s">
        <v>10918</v>
      </c>
      <c r="E8855" s="107">
        <v>7</v>
      </c>
      <c r="F8855" s="81" t="s">
        <v>13674</v>
      </c>
      <c r="G8855" s="94" t="s">
        <v>8146</v>
      </c>
      <c r="H8855" s="32" t="s">
        <v>15372</v>
      </c>
    </row>
    <row r="8856" spans="1:8">
      <c r="A8856" s="68" t="s">
        <v>16881</v>
      </c>
      <c r="B8856" s="94" t="s">
        <v>24199</v>
      </c>
      <c r="C8856" s="94" t="s">
        <v>17393</v>
      </c>
      <c r="D8856" s="32" t="s">
        <v>20783</v>
      </c>
      <c r="E8856" s="107">
        <v>8</v>
      </c>
      <c r="F8856" s="81" t="s">
        <v>13674</v>
      </c>
      <c r="G8856" s="94" t="s">
        <v>8146</v>
      </c>
      <c r="H8856" s="32" t="s">
        <v>15373</v>
      </c>
    </row>
    <row r="8857" spans="1:8">
      <c r="A8857" s="68" t="s">
        <v>16881</v>
      </c>
      <c r="B8857" s="94" t="s">
        <v>24199</v>
      </c>
      <c r="C8857" s="94" t="s">
        <v>17393</v>
      </c>
      <c r="D8857" s="32" t="s">
        <v>20784</v>
      </c>
      <c r="E8857" s="107">
        <v>5</v>
      </c>
      <c r="F8857" s="81" t="s">
        <v>13674</v>
      </c>
      <c r="G8857" s="94" t="s">
        <v>8146</v>
      </c>
      <c r="H8857" s="32" t="s">
        <v>15374</v>
      </c>
    </row>
    <row r="8858" spans="1:8">
      <c r="A8858" s="68" t="s">
        <v>16881</v>
      </c>
      <c r="B8858" s="94" t="s">
        <v>24199</v>
      </c>
      <c r="C8858" s="94" t="s">
        <v>17393</v>
      </c>
      <c r="D8858" s="32" t="s">
        <v>20785</v>
      </c>
      <c r="E8858" s="107">
        <v>4</v>
      </c>
      <c r="F8858" s="81" t="s">
        <v>13674</v>
      </c>
      <c r="G8858" s="94" t="s">
        <v>8146</v>
      </c>
      <c r="H8858" s="32" t="s">
        <v>15375</v>
      </c>
    </row>
    <row r="8859" spans="1:8">
      <c r="A8859" s="68" t="s">
        <v>16881</v>
      </c>
      <c r="B8859" s="94" t="s">
        <v>24198</v>
      </c>
      <c r="C8859" s="94" t="s">
        <v>17098</v>
      </c>
      <c r="D8859" s="32" t="s">
        <v>10919</v>
      </c>
      <c r="E8859" s="107">
        <v>9</v>
      </c>
      <c r="F8859" s="81" t="s">
        <v>13674</v>
      </c>
      <c r="G8859" s="94" t="s">
        <v>8146</v>
      </c>
      <c r="H8859" s="32" t="s">
        <v>15376</v>
      </c>
    </row>
    <row r="8860" spans="1:8">
      <c r="A8860" s="68" t="s">
        <v>16881</v>
      </c>
      <c r="B8860" s="94" t="s">
        <v>24198</v>
      </c>
      <c r="C8860" s="94" t="s">
        <v>17098</v>
      </c>
      <c r="D8860" s="32" t="s">
        <v>10920</v>
      </c>
      <c r="E8860" s="107">
        <v>7</v>
      </c>
      <c r="F8860" s="81" t="s">
        <v>13674</v>
      </c>
      <c r="G8860" s="94" t="s">
        <v>8146</v>
      </c>
      <c r="H8860" s="32" t="s">
        <v>15377</v>
      </c>
    </row>
    <row r="8861" spans="1:8">
      <c r="A8861" s="68" t="s">
        <v>16881</v>
      </c>
      <c r="B8861" s="94" t="s">
        <v>24198</v>
      </c>
      <c r="C8861" s="94" t="s">
        <v>17098</v>
      </c>
      <c r="D8861" s="32" t="s">
        <v>10921</v>
      </c>
      <c r="E8861" s="107">
        <v>8</v>
      </c>
      <c r="F8861" s="81" t="s">
        <v>13674</v>
      </c>
      <c r="G8861" s="94" t="s">
        <v>8146</v>
      </c>
      <c r="H8861" s="32" t="s">
        <v>15378</v>
      </c>
    </row>
    <row r="8862" spans="1:8">
      <c r="A8862" s="68" t="s">
        <v>16881</v>
      </c>
      <c r="B8862" s="94" t="s">
        <v>24198</v>
      </c>
      <c r="C8862" s="94" t="s">
        <v>17098</v>
      </c>
      <c r="D8862" s="32" t="s">
        <v>10922</v>
      </c>
      <c r="E8862" s="107">
        <v>7</v>
      </c>
      <c r="F8862" s="81" t="s">
        <v>13674</v>
      </c>
      <c r="G8862" s="94" t="s">
        <v>8146</v>
      </c>
      <c r="H8862" s="32" t="s">
        <v>15379</v>
      </c>
    </row>
    <row r="8863" spans="1:8">
      <c r="A8863" s="68" t="s">
        <v>16881</v>
      </c>
      <c r="B8863" s="94" t="s">
        <v>24198</v>
      </c>
      <c r="C8863" s="94" t="s">
        <v>17098</v>
      </c>
      <c r="D8863" s="32" t="s">
        <v>10923</v>
      </c>
      <c r="E8863" s="107">
        <v>5</v>
      </c>
      <c r="F8863" s="81" t="s">
        <v>13674</v>
      </c>
      <c r="G8863" s="94" t="s">
        <v>8146</v>
      </c>
      <c r="H8863" s="32" t="s">
        <v>15380</v>
      </c>
    </row>
    <row r="8864" spans="1:8">
      <c r="A8864" s="68" t="s">
        <v>16881</v>
      </c>
      <c r="B8864" s="94" t="s">
        <v>24198</v>
      </c>
      <c r="C8864" s="94" t="s">
        <v>17098</v>
      </c>
      <c r="D8864" s="32" t="s">
        <v>10924</v>
      </c>
      <c r="E8864" s="107">
        <v>8</v>
      </c>
      <c r="F8864" s="81" t="s">
        <v>13674</v>
      </c>
      <c r="G8864" s="94" t="s">
        <v>8146</v>
      </c>
      <c r="H8864" s="32" t="s">
        <v>15381</v>
      </c>
    </row>
    <row r="8865" spans="1:8">
      <c r="A8865" s="68" t="s">
        <v>16881</v>
      </c>
      <c r="B8865" s="94" t="s">
        <v>24198</v>
      </c>
      <c r="C8865" s="94" t="s">
        <v>17098</v>
      </c>
      <c r="D8865" s="32" t="s">
        <v>10925</v>
      </c>
      <c r="E8865" s="107">
        <v>7</v>
      </c>
      <c r="F8865" s="81" t="s">
        <v>13674</v>
      </c>
      <c r="G8865" s="94" t="s">
        <v>8146</v>
      </c>
      <c r="H8865" s="32" t="s">
        <v>15382</v>
      </c>
    </row>
    <row r="8866" spans="1:8">
      <c r="A8866" s="68" t="s">
        <v>16881</v>
      </c>
      <c r="B8866" s="94" t="s">
        <v>24198</v>
      </c>
      <c r="C8866" s="94" t="s">
        <v>17098</v>
      </c>
      <c r="D8866" s="32" t="s">
        <v>10926</v>
      </c>
      <c r="E8866" s="107">
        <v>6</v>
      </c>
      <c r="F8866" s="81" t="s">
        <v>13674</v>
      </c>
      <c r="G8866" s="94" t="s">
        <v>8146</v>
      </c>
      <c r="H8866" s="32" t="s">
        <v>15383</v>
      </c>
    </row>
    <row r="8867" spans="1:8">
      <c r="A8867" s="68" t="s">
        <v>16881</v>
      </c>
      <c r="B8867" s="94" t="s">
        <v>24198</v>
      </c>
      <c r="C8867" s="94" t="s">
        <v>17098</v>
      </c>
      <c r="D8867" s="32" t="s">
        <v>10927</v>
      </c>
      <c r="E8867" s="107">
        <v>8</v>
      </c>
      <c r="F8867" s="81" t="s">
        <v>13674</v>
      </c>
      <c r="G8867" s="94" t="s">
        <v>8146</v>
      </c>
      <c r="H8867" s="32" t="s">
        <v>15384</v>
      </c>
    </row>
    <row r="8868" spans="1:8">
      <c r="A8868" s="68" t="s">
        <v>16881</v>
      </c>
      <c r="B8868" s="94" t="s">
        <v>24198</v>
      </c>
      <c r="C8868" s="94" t="s">
        <v>17098</v>
      </c>
      <c r="D8868" s="32" t="s">
        <v>10928</v>
      </c>
      <c r="E8868" s="107">
        <v>11</v>
      </c>
      <c r="F8868" s="81" t="s">
        <v>13674</v>
      </c>
      <c r="G8868" s="94" t="s">
        <v>8146</v>
      </c>
      <c r="H8868" s="32" t="s">
        <v>15385</v>
      </c>
    </row>
    <row r="8869" spans="1:8">
      <c r="A8869" s="68" t="s">
        <v>16881</v>
      </c>
      <c r="B8869" s="94" t="s">
        <v>24198</v>
      </c>
      <c r="C8869" s="94" t="s">
        <v>17098</v>
      </c>
      <c r="D8869" s="32" t="s">
        <v>10929</v>
      </c>
      <c r="E8869" s="107">
        <v>10</v>
      </c>
      <c r="F8869" s="81" t="s">
        <v>13674</v>
      </c>
      <c r="G8869" s="94" t="s">
        <v>8146</v>
      </c>
      <c r="H8869" s="32" t="s">
        <v>15386</v>
      </c>
    </row>
    <row r="8870" spans="1:8">
      <c r="A8870" s="68" t="s">
        <v>16881</v>
      </c>
      <c r="B8870" s="94" t="s">
        <v>24198</v>
      </c>
      <c r="C8870" s="94" t="s">
        <v>17098</v>
      </c>
      <c r="D8870" s="32" t="s">
        <v>10930</v>
      </c>
      <c r="E8870" s="107">
        <v>5</v>
      </c>
      <c r="F8870" s="81" t="s">
        <v>13674</v>
      </c>
      <c r="G8870" s="94" t="s">
        <v>8146</v>
      </c>
      <c r="H8870" s="32" t="s">
        <v>15387</v>
      </c>
    </row>
    <row r="8871" spans="1:8">
      <c r="A8871" s="68" t="s">
        <v>16881</v>
      </c>
      <c r="B8871" s="94" t="s">
        <v>24198</v>
      </c>
      <c r="C8871" s="94" t="s">
        <v>17098</v>
      </c>
      <c r="D8871" s="32" t="s">
        <v>10931</v>
      </c>
      <c r="E8871" s="107">
        <v>10</v>
      </c>
      <c r="F8871" s="81" t="s">
        <v>13674</v>
      </c>
      <c r="G8871" s="94" t="s">
        <v>8146</v>
      </c>
      <c r="H8871" s="32" t="s">
        <v>15388</v>
      </c>
    </row>
    <row r="8872" spans="1:8">
      <c r="A8872" s="68" t="s">
        <v>16881</v>
      </c>
      <c r="B8872" s="94" t="s">
        <v>24198</v>
      </c>
      <c r="C8872" s="94" t="s">
        <v>17098</v>
      </c>
      <c r="D8872" s="32" t="s">
        <v>10932</v>
      </c>
      <c r="E8872" s="107">
        <v>12</v>
      </c>
      <c r="F8872" s="81" t="s">
        <v>13674</v>
      </c>
      <c r="G8872" s="94" t="s">
        <v>8146</v>
      </c>
      <c r="H8872" s="32" t="s">
        <v>15389</v>
      </c>
    </row>
    <row r="8873" spans="1:8">
      <c r="A8873" s="68" t="s">
        <v>16881</v>
      </c>
      <c r="B8873" s="94" t="s">
        <v>24198</v>
      </c>
      <c r="C8873" s="94" t="s">
        <v>17098</v>
      </c>
      <c r="D8873" s="32" t="s">
        <v>10933</v>
      </c>
      <c r="E8873" s="107">
        <v>4</v>
      </c>
      <c r="F8873" s="81" t="s">
        <v>13674</v>
      </c>
      <c r="G8873" s="94" t="s">
        <v>8146</v>
      </c>
      <c r="H8873" s="32" t="s">
        <v>15390</v>
      </c>
    </row>
    <row r="8874" spans="1:8">
      <c r="A8874" s="68" t="s">
        <v>16881</v>
      </c>
      <c r="B8874" s="94" t="s">
        <v>24198</v>
      </c>
      <c r="C8874" s="94" t="s">
        <v>17098</v>
      </c>
      <c r="D8874" s="32" t="s">
        <v>10934</v>
      </c>
      <c r="E8874" s="107">
        <v>8</v>
      </c>
      <c r="F8874" s="81" t="s">
        <v>13674</v>
      </c>
      <c r="G8874" s="94" t="s">
        <v>8146</v>
      </c>
      <c r="H8874" s="32" t="s">
        <v>15391</v>
      </c>
    </row>
    <row r="8875" spans="1:8">
      <c r="A8875" s="68" t="s">
        <v>16881</v>
      </c>
      <c r="B8875" s="94" t="s">
        <v>24198</v>
      </c>
      <c r="C8875" s="94" t="s">
        <v>17098</v>
      </c>
      <c r="D8875" s="32" t="s">
        <v>10935</v>
      </c>
      <c r="E8875" s="107">
        <v>10</v>
      </c>
      <c r="F8875" s="81" t="s">
        <v>13674</v>
      </c>
      <c r="G8875" s="94" t="s">
        <v>8146</v>
      </c>
      <c r="H8875" s="32" t="s">
        <v>15392</v>
      </c>
    </row>
    <row r="8876" spans="1:8">
      <c r="A8876" s="68" t="s">
        <v>16881</v>
      </c>
      <c r="B8876" s="94" t="s">
        <v>24198</v>
      </c>
      <c r="C8876" s="94" t="s">
        <v>17098</v>
      </c>
      <c r="D8876" s="32" t="s">
        <v>10936</v>
      </c>
      <c r="E8876" s="107">
        <v>5</v>
      </c>
      <c r="F8876" s="81" t="s">
        <v>13674</v>
      </c>
      <c r="G8876" s="94" t="s">
        <v>8146</v>
      </c>
      <c r="H8876" s="32" t="s">
        <v>15393</v>
      </c>
    </row>
    <row r="8877" spans="1:8">
      <c r="A8877" s="68" t="s">
        <v>16881</v>
      </c>
      <c r="B8877" s="94" t="s">
        <v>24198</v>
      </c>
      <c r="C8877" s="94" t="s">
        <v>17098</v>
      </c>
      <c r="D8877" s="32" t="s">
        <v>10937</v>
      </c>
      <c r="E8877" s="107">
        <v>6</v>
      </c>
      <c r="F8877" s="81" t="s">
        <v>13674</v>
      </c>
      <c r="G8877" s="94" t="s">
        <v>8146</v>
      </c>
      <c r="H8877" s="32" t="s">
        <v>15394</v>
      </c>
    </row>
    <row r="8878" spans="1:8">
      <c r="A8878" s="68" t="s">
        <v>16881</v>
      </c>
      <c r="B8878" s="94" t="s">
        <v>24198</v>
      </c>
      <c r="C8878" s="94" t="s">
        <v>17098</v>
      </c>
      <c r="D8878" s="32" t="s">
        <v>20786</v>
      </c>
      <c r="E8878" s="107">
        <v>10</v>
      </c>
      <c r="F8878" s="81" t="s">
        <v>13674</v>
      </c>
      <c r="G8878" s="94" t="s">
        <v>8146</v>
      </c>
      <c r="H8878" s="32" t="s">
        <v>15395</v>
      </c>
    </row>
    <row r="8879" spans="1:8">
      <c r="A8879" s="68" t="s">
        <v>16881</v>
      </c>
      <c r="B8879" s="94" t="s">
        <v>24198</v>
      </c>
      <c r="C8879" s="94" t="s">
        <v>17098</v>
      </c>
      <c r="D8879" s="32" t="s">
        <v>10938</v>
      </c>
      <c r="E8879" s="107">
        <v>8</v>
      </c>
      <c r="F8879" s="81" t="s">
        <v>13674</v>
      </c>
      <c r="G8879" s="94" t="s">
        <v>8146</v>
      </c>
      <c r="H8879" s="32" t="s">
        <v>15396</v>
      </c>
    </row>
    <row r="8880" spans="1:8">
      <c r="A8880" s="68" t="s">
        <v>16881</v>
      </c>
      <c r="B8880" s="94" t="s">
        <v>24198</v>
      </c>
      <c r="C8880" s="94" t="s">
        <v>17098</v>
      </c>
      <c r="D8880" s="32" t="s">
        <v>10939</v>
      </c>
      <c r="E8880" s="107">
        <v>8</v>
      </c>
      <c r="F8880" s="81" t="s">
        <v>13674</v>
      </c>
      <c r="G8880" s="94" t="s">
        <v>8146</v>
      </c>
      <c r="H8880" s="32" t="s">
        <v>15397</v>
      </c>
    </row>
    <row r="8881" spans="1:8">
      <c r="A8881" s="68" t="s">
        <v>16881</v>
      </c>
      <c r="B8881" s="94" t="s">
        <v>24198</v>
      </c>
      <c r="C8881" s="94" t="s">
        <v>17098</v>
      </c>
      <c r="D8881" s="32" t="s">
        <v>10940</v>
      </c>
      <c r="E8881" s="107">
        <v>9</v>
      </c>
      <c r="F8881" s="81" t="s">
        <v>13674</v>
      </c>
      <c r="G8881" s="94" t="s">
        <v>8146</v>
      </c>
      <c r="H8881" s="32" t="s">
        <v>15398</v>
      </c>
    </row>
    <row r="8882" spans="1:8">
      <c r="A8882" s="68" t="s">
        <v>16881</v>
      </c>
      <c r="B8882" s="94" t="s">
        <v>24198</v>
      </c>
      <c r="C8882" s="94" t="s">
        <v>17098</v>
      </c>
      <c r="D8882" s="32" t="s">
        <v>10941</v>
      </c>
      <c r="E8882" s="107">
        <v>6</v>
      </c>
      <c r="F8882" s="81" t="s">
        <v>13674</v>
      </c>
      <c r="G8882" s="94" t="s">
        <v>8146</v>
      </c>
      <c r="H8882" s="32" t="s">
        <v>15399</v>
      </c>
    </row>
    <row r="8883" spans="1:8">
      <c r="A8883" s="68" t="s">
        <v>16877</v>
      </c>
      <c r="B8883" s="94" t="s">
        <v>24200</v>
      </c>
      <c r="C8883" s="94" t="s">
        <v>17110</v>
      </c>
      <c r="D8883" s="32" t="s">
        <v>10942</v>
      </c>
      <c r="E8883" s="107">
        <v>11</v>
      </c>
      <c r="F8883" s="81" t="s">
        <v>13674</v>
      </c>
      <c r="G8883" s="94" t="s">
        <v>8146</v>
      </c>
      <c r="H8883" s="32" t="s">
        <v>15400</v>
      </c>
    </row>
    <row r="8884" spans="1:8">
      <c r="A8884" s="68" t="s">
        <v>16877</v>
      </c>
      <c r="B8884" s="94" t="s">
        <v>24200</v>
      </c>
      <c r="C8884" s="94" t="s">
        <v>17110</v>
      </c>
      <c r="D8884" s="32" t="s">
        <v>20787</v>
      </c>
      <c r="E8884" s="107">
        <v>10</v>
      </c>
      <c r="F8884" s="81" t="s">
        <v>13674</v>
      </c>
      <c r="G8884" s="94" t="s">
        <v>8146</v>
      </c>
      <c r="H8884" s="32" t="s">
        <v>15401</v>
      </c>
    </row>
    <row r="8885" spans="1:8">
      <c r="A8885" s="68" t="s">
        <v>16877</v>
      </c>
      <c r="B8885" s="94" t="s">
        <v>24200</v>
      </c>
      <c r="C8885" s="94" t="s">
        <v>17110</v>
      </c>
      <c r="D8885" s="32" t="s">
        <v>20788</v>
      </c>
      <c r="E8885" s="107">
        <v>7</v>
      </c>
      <c r="F8885" s="81" t="s">
        <v>13674</v>
      </c>
      <c r="G8885" s="94" t="s">
        <v>8146</v>
      </c>
      <c r="H8885" s="32" t="s">
        <v>15402</v>
      </c>
    </row>
    <row r="8886" spans="1:8">
      <c r="A8886" s="68" t="s">
        <v>16877</v>
      </c>
      <c r="B8886" s="94" t="s">
        <v>24200</v>
      </c>
      <c r="C8886" s="94" t="s">
        <v>17110</v>
      </c>
      <c r="D8886" s="32" t="s">
        <v>10943</v>
      </c>
      <c r="E8886" s="107">
        <v>7</v>
      </c>
      <c r="F8886" s="81" t="s">
        <v>13674</v>
      </c>
      <c r="G8886" s="94" t="s">
        <v>8146</v>
      </c>
      <c r="H8886" s="32" t="s">
        <v>15403</v>
      </c>
    </row>
    <row r="8887" spans="1:8">
      <c r="A8887" s="68" t="s">
        <v>16877</v>
      </c>
      <c r="B8887" s="94" t="s">
        <v>24200</v>
      </c>
      <c r="C8887" s="94" t="s">
        <v>17110</v>
      </c>
      <c r="D8887" s="32" t="s">
        <v>20789</v>
      </c>
      <c r="E8887" s="107">
        <v>6</v>
      </c>
      <c r="F8887" s="81" t="s">
        <v>13674</v>
      </c>
      <c r="G8887" s="94" t="s">
        <v>8146</v>
      </c>
      <c r="H8887" s="32" t="s">
        <v>15404</v>
      </c>
    </row>
    <row r="8888" spans="1:8">
      <c r="A8888" s="68" t="s">
        <v>16877</v>
      </c>
      <c r="B8888" s="94" t="s">
        <v>24200</v>
      </c>
      <c r="C8888" s="94" t="s">
        <v>17110</v>
      </c>
      <c r="D8888" s="32" t="s">
        <v>10944</v>
      </c>
      <c r="E8888" s="107">
        <v>6</v>
      </c>
      <c r="F8888" s="81" t="s">
        <v>13674</v>
      </c>
      <c r="G8888" s="94" t="s">
        <v>8146</v>
      </c>
      <c r="H8888" s="32" t="s">
        <v>15405</v>
      </c>
    </row>
    <row r="8889" spans="1:8">
      <c r="A8889" s="68" t="s">
        <v>16877</v>
      </c>
      <c r="B8889" s="94" t="s">
        <v>24200</v>
      </c>
      <c r="C8889" s="94" t="s">
        <v>17110</v>
      </c>
      <c r="D8889" s="32" t="s">
        <v>10945</v>
      </c>
      <c r="E8889" s="107">
        <v>7</v>
      </c>
      <c r="F8889" s="81" t="s">
        <v>13674</v>
      </c>
      <c r="G8889" s="94" t="s">
        <v>8146</v>
      </c>
      <c r="H8889" s="32" t="s">
        <v>15406</v>
      </c>
    </row>
    <row r="8890" spans="1:8">
      <c r="A8890" s="68" t="s">
        <v>16877</v>
      </c>
      <c r="B8890" s="94" t="s">
        <v>24200</v>
      </c>
      <c r="C8890" s="94" t="s">
        <v>17110</v>
      </c>
      <c r="D8890" s="32" t="s">
        <v>20790</v>
      </c>
      <c r="E8890" s="107">
        <v>8</v>
      </c>
      <c r="F8890" s="81" t="s">
        <v>13674</v>
      </c>
      <c r="G8890" s="94" t="s">
        <v>8146</v>
      </c>
      <c r="H8890" s="32" t="s">
        <v>15407</v>
      </c>
    </row>
    <row r="8891" spans="1:8">
      <c r="A8891" s="68" t="s">
        <v>16877</v>
      </c>
      <c r="B8891" s="94" t="s">
        <v>24200</v>
      </c>
      <c r="C8891" s="94" t="s">
        <v>17110</v>
      </c>
      <c r="D8891" s="32" t="s">
        <v>20791</v>
      </c>
      <c r="E8891" s="107">
        <v>8</v>
      </c>
      <c r="F8891" s="81" t="s">
        <v>13674</v>
      </c>
      <c r="G8891" s="94" t="s">
        <v>8146</v>
      </c>
      <c r="H8891" s="32" t="s">
        <v>15408</v>
      </c>
    </row>
    <row r="8892" spans="1:8">
      <c r="A8892" s="68" t="s">
        <v>16877</v>
      </c>
      <c r="B8892" s="94" t="s">
        <v>24200</v>
      </c>
      <c r="C8892" s="94" t="s">
        <v>17110</v>
      </c>
      <c r="D8892" s="32" t="s">
        <v>10946</v>
      </c>
      <c r="E8892" s="107">
        <v>7</v>
      </c>
      <c r="F8892" s="81" t="s">
        <v>13674</v>
      </c>
      <c r="G8892" s="94" t="s">
        <v>8146</v>
      </c>
      <c r="H8892" s="32" t="s">
        <v>15409</v>
      </c>
    </row>
    <row r="8893" spans="1:8">
      <c r="A8893" s="68" t="s">
        <v>16877</v>
      </c>
      <c r="B8893" s="94" t="s">
        <v>24200</v>
      </c>
      <c r="C8893" s="94" t="s">
        <v>17110</v>
      </c>
      <c r="D8893" s="32" t="s">
        <v>10947</v>
      </c>
      <c r="E8893" s="107">
        <v>10</v>
      </c>
      <c r="F8893" s="81" t="s">
        <v>13674</v>
      </c>
      <c r="G8893" s="94" t="s">
        <v>8146</v>
      </c>
      <c r="H8893" s="32" t="s">
        <v>15410</v>
      </c>
    </row>
    <row r="8894" spans="1:8">
      <c r="A8894" s="68" t="s">
        <v>16877</v>
      </c>
      <c r="B8894" s="94" t="s">
        <v>24200</v>
      </c>
      <c r="C8894" s="94" t="s">
        <v>17110</v>
      </c>
      <c r="D8894" s="32" t="s">
        <v>20792</v>
      </c>
      <c r="E8894" s="107">
        <v>9</v>
      </c>
      <c r="F8894" s="81" t="s">
        <v>13674</v>
      </c>
      <c r="G8894" s="94" t="s">
        <v>8146</v>
      </c>
      <c r="H8894" s="32" t="s">
        <v>15411</v>
      </c>
    </row>
    <row r="8895" spans="1:8">
      <c r="A8895" s="68" t="s">
        <v>16877</v>
      </c>
      <c r="B8895" s="94" t="s">
        <v>24200</v>
      </c>
      <c r="C8895" s="94" t="s">
        <v>17110</v>
      </c>
      <c r="D8895" s="32" t="s">
        <v>10948</v>
      </c>
      <c r="E8895" s="107">
        <v>10</v>
      </c>
      <c r="F8895" s="81" t="s">
        <v>13674</v>
      </c>
      <c r="G8895" s="94" t="s">
        <v>8146</v>
      </c>
      <c r="H8895" s="32" t="s">
        <v>15412</v>
      </c>
    </row>
    <row r="8896" spans="1:8">
      <c r="A8896" s="68" t="s">
        <v>16877</v>
      </c>
      <c r="B8896" s="94" t="s">
        <v>24200</v>
      </c>
      <c r="C8896" s="94" t="s">
        <v>17110</v>
      </c>
      <c r="D8896" s="32" t="s">
        <v>10949</v>
      </c>
      <c r="E8896" s="107">
        <v>8</v>
      </c>
      <c r="F8896" s="81" t="s">
        <v>13674</v>
      </c>
      <c r="G8896" s="94" t="s">
        <v>8146</v>
      </c>
      <c r="H8896" s="32" t="s">
        <v>15413</v>
      </c>
    </row>
    <row r="8897" spans="1:8">
      <c r="A8897" s="68" t="s">
        <v>16877</v>
      </c>
      <c r="B8897" s="94" t="s">
        <v>24200</v>
      </c>
      <c r="C8897" s="94" t="s">
        <v>17110</v>
      </c>
      <c r="D8897" s="32" t="s">
        <v>10950</v>
      </c>
      <c r="E8897" s="107">
        <v>6</v>
      </c>
      <c r="F8897" s="81" t="s">
        <v>13674</v>
      </c>
      <c r="G8897" s="94" t="s">
        <v>8146</v>
      </c>
      <c r="H8897" s="32" t="s">
        <v>15414</v>
      </c>
    </row>
    <row r="8898" spans="1:8">
      <c r="A8898" s="68" t="s">
        <v>16877</v>
      </c>
      <c r="B8898" s="94" t="s">
        <v>24200</v>
      </c>
      <c r="C8898" s="94" t="s">
        <v>17110</v>
      </c>
      <c r="D8898" s="32" t="s">
        <v>20793</v>
      </c>
      <c r="E8898" s="107">
        <v>10</v>
      </c>
      <c r="F8898" s="81" t="s">
        <v>13674</v>
      </c>
      <c r="G8898" s="94" t="s">
        <v>8146</v>
      </c>
      <c r="H8898" s="32" t="s">
        <v>15415</v>
      </c>
    </row>
    <row r="8899" spans="1:8">
      <c r="A8899" s="68" t="s">
        <v>16877</v>
      </c>
      <c r="B8899" s="94" t="s">
        <v>24200</v>
      </c>
      <c r="C8899" s="94" t="s">
        <v>17110</v>
      </c>
      <c r="D8899" s="32" t="s">
        <v>10951</v>
      </c>
      <c r="E8899" s="107">
        <v>11</v>
      </c>
      <c r="F8899" s="81" t="s">
        <v>13674</v>
      </c>
      <c r="G8899" s="94" t="s">
        <v>8146</v>
      </c>
      <c r="H8899" s="32" t="s">
        <v>15416</v>
      </c>
    </row>
    <row r="8900" spans="1:8">
      <c r="A8900" s="68" t="s">
        <v>16877</v>
      </c>
      <c r="B8900" s="94" t="s">
        <v>24200</v>
      </c>
      <c r="C8900" s="94" t="s">
        <v>17110</v>
      </c>
      <c r="D8900" s="32" t="s">
        <v>20794</v>
      </c>
      <c r="E8900" s="107">
        <v>9</v>
      </c>
      <c r="F8900" s="81" t="s">
        <v>13674</v>
      </c>
      <c r="G8900" s="94" t="s">
        <v>8146</v>
      </c>
      <c r="H8900" s="32" t="s">
        <v>15417</v>
      </c>
    </row>
    <row r="8901" spans="1:8">
      <c r="A8901" s="68" t="s">
        <v>16877</v>
      </c>
      <c r="B8901" s="94" t="s">
        <v>24200</v>
      </c>
      <c r="C8901" s="94" t="s">
        <v>17110</v>
      </c>
      <c r="D8901" s="32" t="s">
        <v>10952</v>
      </c>
      <c r="E8901" s="107">
        <v>11</v>
      </c>
      <c r="F8901" s="81" t="s">
        <v>13674</v>
      </c>
      <c r="G8901" s="94" t="s">
        <v>8146</v>
      </c>
      <c r="H8901" s="32" t="s">
        <v>15418</v>
      </c>
    </row>
    <row r="8902" spans="1:8">
      <c r="A8902" s="68" t="s">
        <v>16877</v>
      </c>
      <c r="B8902" s="94" t="s">
        <v>24200</v>
      </c>
      <c r="C8902" s="94" t="s">
        <v>17110</v>
      </c>
      <c r="D8902" s="32" t="s">
        <v>10953</v>
      </c>
      <c r="E8902" s="107">
        <v>7</v>
      </c>
      <c r="F8902" s="81" t="s">
        <v>13674</v>
      </c>
      <c r="G8902" s="94" t="s">
        <v>8146</v>
      </c>
      <c r="H8902" s="32" t="s">
        <v>15419</v>
      </c>
    </row>
    <row r="8903" spans="1:8">
      <c r="A8903" s="68" t="s">
        <v>16877</v>
      </c>
      <c r="B8903" s="94" t="s">
        <v>24200</v>
      </c>
      <c r="C8903" s="94" t="s">
        <v>17110</v>
      </c>
      <c r="D8903" s="32" t="s">
        <v>10954</v>
      </c>
      <c r="E8903" s="107">
        <v>11</v>
      </c>
      <c r="F8903" s="81" t="s">
        <v>13674</v>
      </c>
      <c r="G8903" s="94" t="s">
        <v>8146</v>
      </c>
      <c r="H8903" s="32" t="s">
        <v>15420</v>
      </c>
    </row>
    <row r="8904" spans="1:8">
      <c r="A8904" s="68" t="s">
        <v>16877</v>
      </c>
      <c r="B8904" s="94" t="s">
        <v>24200</v>
      </c>
      <c r="C8904" s="94" t="s">
        <v>17110</v>
      </c>
      <c r="D8904" s="32" t="s">
        <v>20795</v>
      </c>
      <c r="E8904" s="107">
        <v>6</v>
      </c>
      <c r="F8904" s="81" t="s">
        <v>13674</v>
      </c>
      <c r="G8904" s="94" t="s">
        <v>8146</v>
      </c>
      <c r="H8904" s="32" t="s">
        <v>15421</v>
      </c>
    </row>
    <row r="8905" spans="1:8">
      <c r="A8905" s="68" t="s">
        <v>16877</v>
      </c>
      <c r="B8905" s="94" t="s">
        <v>24200</v>
      </c>
      <c r="C8905" s="94" t="s">
        <v>17110</v>
      </c>
      <c r="D8905" s="32" t="s">
        <v>20796</v>
      </c>
      <c r="E8905" s="107">
        <v>8</v>
      </c>
      <c r="F8905" s="81" t="s">
        <v>13674</v>
      </c>
      <c r="G8905" s="94" t="s">
        <v>8146</v>
      </c>
      <c r="H8905" s="32" t="s">
        <v>15422</v>
      </c>
    </row>
    <row r="8906" spans="1:8">
      <c r="A8906" s="68" t="s">
        <v>16877</v>
      </c>
      <c r="B8906" s="94" t="s">
        <v>24200</v>
      </c>
      <c r="C8906" s="94" t="s">
        <v>17110</v>
      </c>
      <c r="D8906" s="32" t="s">
        <v>10955</v>
      </c>
      <c r="E8906" s="107">
        <v>11</v>
      </c>
      <c r="F8906" s="81" t="s">
        <v>13674</v>
      </c>
      <c r="G8906" s="94" t="s">
        <v>8146</v>
      </c>
      <c r="H8906" s="32" t="s">
        <v>15423</v>
      </c>
    </row>
    <row r="8907" spans="1:8">
      <c r="A8907" s="68" t="s">
        <v>16877</v>
      </c>
      <c r="B8907" s="94" t="s">
        <v>24192</v>
      </c>
      <c r="C8907" s="94" t="s">
        <v>17106</v>
      </c>
      <c r="D8907" s="32" t="s">
        <v>10956</v>
      </c>
      <c r="E8907" s="107">
        <v>9</v>
      </c>
      <c r="F8907" s="81" t="s">
        <v>13674</v>
      </c>
      <c r="G8907" s="94" t="s">
        <v>8146</v>
      </c>
      <c r="H8907" s="32" t="s">
        <v>15424</v>
      </c>
    </row>
    <row r="8908" spans="1:8">
      <c r="A8908" s="68" t="s">
        <v>16877</v>
      </c>
      <c r="B8908" s="94" t="s">
        <v>24192</v>
      </c>
      <c r="C8908" s="94" t="s">
        <v>17106</v>
      </c>
      <c r="D8908" s="32" t="s">
        <v>10957</v>
      </c>
      <c r="E8908" s="107">
        <v>9</v>
      </c>
      <c r="F8908" s="81" t="s">
        <v>13674</v>
      </c>
      <c r="G8908" s="94" t="s">
        <v>8146</v>
      </c>
      <c r="H8908" s="32" t="s">
        <v>15425</v>
      </c>
    </row>
    <row r="8909" spans="1:8">
      <c r="A8909" s="68" t="s">
        <v>16877</v>
      </c>
      <c r="B8909" s="94" t="s">
        <v>24192</v>
      </c>
      <c r="C8909" s="94" t="s">
        <v>17106</v>
      </c>
      <c r="D8909" s="32" t="s">
        <v>10958</v>
      </c>
      <c r="E8909" s="107">
        <v>8</v>
      </c>
      <c r="F8909" s="81" t="s">
        <v>13674</v>
      </c>
      <c r="G8909" s="94" t="s">
        <v>8146</v>
      </c>
      <c r="H8909" s="32" t="s">
        <v>15426</v>
      </c>
    </row>
    <row r="8910" spans="1:8">
      <c r="A8910" s="68" t="s">
        <v>16877</v>
      </c>
      <c r="B8910" s="94" t="s">
        <v>24192</v>
      </c>
      <c r="C8910" s="94" t="s">
        <v>17106</v>
      </c>
      <c r="D8910" s="32" t="s">
        <v>10959</v>
      </c>
      <c r="E8910" s="107">
        <v>8</v>
      </c>
      <c r="F8910" s="81" t="s">
        <v>13674</v>
      </c>
      <c r="G8910" s="94" t="s">
        <v>8146</v>
      </c>
      <c r="H8910" s="32" t="s">
        <v>15427</v>
      </c>
    </row>
    <row r="8911" spans="1:8">
      <c r="A8911" s="68" t="s">
        <v>16877</v>
      </c>
      <c r="B8911" s="94" t="s">
        <v>24192</v>
      </c>
      <c r="C8911" s="94" t="s">
        <v>17106</v>
      </c>
      <c r="D8911" s="32" t="s">
        <v>20797</v>
      </c>
      <c r="E8911" s="107">
        <v>8</v>
      </c>
      <c r="F8911" s="81" t="s">
        <v>13674</v>
      </c>
      <c r="G8911" s="94" t="s">
        <v>8146</v>
      </c>
      <c r="H8911" s="32" t="s">
        <v>15428</v>
      </c>
    </row>
    <row r="8912" spans="1:8">
      <c r="A8912" s="68" t="s">
        <v>16877</v>
      </c>
      <c r="B8912" s="94" t="s">
        <v>24192</v>
      </c>
      <c r="C8912" s="94" t="s">
        <v>17106</v>
      </c>
      <c r="D8912" s="32" t="s">
        <v>10960</v>
      </c>
      <c r="E8912" s="107">
        <v>9</v>
      </c>
      <c r="F8912" s="81" t="s">
        <v>13674</v>
      </c>
      <c r="G8912" s="94" t="s">
        <v>8146</v>
      </c>
      <c r="H8912" s="32" t="s">
        <v>15429</v>
      </c>
    </row>
    <row r="8913" spans="1:8">
      <c r="A8913" s="68" t="s">
        <v>16877</v>
      </c>
      <c r="B8913" s="94" t="s">
        <v>24192</v>
      </c>
      <c r="C8913" s="94" t="s">
        <v>17106</v>
      </c>
      <c r="D8913" s="32" t="s">
        <v>10961</v>
      </c>
      <c r="E8913" s="107">
        <v>9</v>
      </c>
      <c r="F8913" s="81" t="s">
        <v>13674</v>
      </c>
      <c r="G8913" s="94" t="s">
        <v>8146</v>
      </c>
      <c r="H8913" s="32" t="s">
        <v>15430</v>
      </c>
    </row>
    <row r="8914" spans="1:8">
      <c r="A8914" s="68" t="s">
        <v>16877</v>
      </c>
      <c r="B8914" s="94" t="s">
        <v>24192</v>
      </c>
      <c r="C8914" s="94" t="s">
        <v>17106</v>
      </c>
      <c r="D8914" s="32" t="s">
        <v>10962</v>
      </c>
      <c r="E8914" s="107">
        <v>9</v>
      </c>
      <c r="F8914" s="81" t="s">
        <v>13674</v>
      </c>
      <c r="G8914" s="94" t="s">
        <v>8146</v>
      </c>
      <c r="H8914" s="32" t="s">
        <v>15431</v>
      </c>
    </row>
    <row r="8915" spans="1:8">
      <c r="A8915" s="68" t="s">
        <v>16877</v>
      </c>
      <c r="B8915" s="94" t="s">
        <v>24192</v>
      </c>
      <c r="C8915" s="94" t="s">
        <v>17106</v>
      </c>
      <c r="D8915" s="32" t="s">
        <v>10963</v>
      </c>
      <c r="E8915" s="107">
        <v>7</v>
      </c>
      <c r="F8915" s="81" t="s">
        <v>13674</v>
      </c>
      <c r="G8915" s="94" t="s">
        <v>8146</v>
      </c>
      <c r="H8915" s="32" t="s">
        <v>15432</v>
      </c>
    </row>
    <row r="8916" spans="1:8">
      <c r="A8916" s="68" t="s">
        <v>16877</v>
      </c>
      <c r="B8916" s="94" t="s">
        <v>24192</v>
      </c>
      <c r="C8916" s="94" t="s">
        <v>17106</v>
      </c>
      <c r="D8916" s="32" t="s">
        <v>20798</v>
      </c>
      <c r="E8916" s="107">
        <v>7</v>
      </c>
      <c r="F8916" s="81" t="s">
        <v>13674</v>
      </c>
      <c r="G8916" s="94" t="s">
        <v>8146</v>
      </c>
      <c r="H8916" s="32" t="s">
        <v>15433</v>
      </c>
    </row>
    <row r="8917" spans="1:8">
      <c r="A8917" s="68" t="s">
        <v>16877</v>
      </c>
      <c r="B8917" s="94" t="s">
        <v>24192</v>
      </c>
      <c r="C8917" s="94" t="s">
        <v>17106</v>
      </c>
      <c r="D8917" s="32" t="s">
        <v>10964</v>
      </c>
      <c r="E8917" s="107">
        <v>8</v>
      </c>
      <c r="F8917" s="81" t="s">
        <v>13674</v>
      </c>
      <c r="G8917" s="94" t="s">
        <v>8146</v>
      </c>
      <c r="H8917" s="32" t="s">
        <v>15434</v>
      </c>
    </row>
    <row r="8918" spans="1:8">
      <c r="A8918" s="68" t="s">
        <v>16877</v>
      </c>
      <c r="B8918" s="94" t="s">
        <v>24192</v>
      </c>
      <c r="C8918" s="94" t="s">
        <v>17106</v>
      </c>
      <c r="D8918" s="32" t="s">
        <v>10965</v>
      </c>
      <c r="E8918" s="107">
        <v>8</v>
      </c>
      <c r="F8918" s="81" t="s">
        <v>13674</v>
      </c>
      <c r="G8918" s="94" t="s">
        <v>8146</v>
      </c>
      <c r="H8918" s="32" t="s">
        <v>15435</v>
      </c>
    </row>
    <row r="8919" spans="1:8">
      <c r="A8919" s="68" t="s">
        <v>16877</v>
      </c>
      <c r="B8919" s="94" t="s">
        <v>24192</v>
      </c>
      <c r="C8919" s="94" t="s">
        <v>17106</v>
      </c>
      <c r="D8919" s="32" t="s">
        <v>20799</v>
      </c>
      <c r="E8919" s="107">
        <v>8</v>
      </c>
      <c r="F8919" s="81" t="s">
        <v>13674</v>
      </c>
      <c r="G8919" s="94" t="s">
        <v>8146</v>
      </c>
      <c r="H8919" s="32" t="s">
        <v>15436</v>
      </c>
    </row>
    <row r="8920" spans="1:8">
      <c r="A8920" s="68" t="s">
        <v>16877</v>
      </c>
      <c r="B8920" s="94" t="s">
        <v>24192</v>
      </c>
      <c r="C8920" s="94" t="s">
        <v>17106</v>
      </c>
      <c r="D8920" s="32" t="s">
        <v>10966</v>
      </c>
      <c r="E8920" s="107">
        <v>10</v>
      </c>
      <c r="F8920" s="81" t="s">
        <v>13674</v>
      </c>
      <c r="G8920" s="94" t="s">
        <v>8146</v>
      </c>
      <c r="H8920" s="32" t="s">
        <v>15437</v>
      </c>
    </row>
    <row r="8921" spans="1:8">
      <c r="A8921" s="68" t="s">
        <v>16877</v>
      </c>
      <c r="B8921" s="94" t="s">
        <v>24192</v>
      </c>
      <c r="C8921" s="94" t="s">
        <v>17106</v>
      </c>
      <c r="D8921" s="32" t="s">
        <v>10967</v>
      </c>
      <c r="E8921" s="107">
        <v>9</v>
      </c>
      <c r="F8921" s="81" t="s">
        <v>13674</v>
      </c>
      <c r="G8921" s="94" t="s">
        <v>8146</v>
      </c>
      <c r="H8921" s="32" t="s">
        <v>15438</v>
      </c>
    </row>
    <row r="8922" spans="1:8">
      <c r="A8922" s="68" t="s">
        <v>16877</v>
      </c>
      <c r="B8922" s="94" t="s">
        <v>24192</v>
      </c>
      <c r="C8922" s="94" t="s">
        <v>17106</v>
      </c>
      <c r="D8922" s="32" t="s">
        <v>10968</v>
      </c>
      <c r="E8922" s="107">
        <v>8</v>
      </c>
      <c r="F8922" s="81" t="s">
        <v>13674</v>
      </c>
      <c r="G8922" s="94" t="s">
        <v>8146</v>
      </c>
      <c r="H8922" s="32" t="s">
        <v>15439</v>
      </c>
    </row>
    <row r="8923" spans="1:8">
      <c r="A8923" s="68" t="s">
        <v>16877</v>
      </c>
      <c r="B8923" s="94" t="s">
        <v>24192</v>
      </c>
      <c r="C8923" s="94" t="s">
        <v>17106</v>
      </c>
      <c r="D8923" s="32" t="s">
        <v>20800</v>
      </c>
      <c r="E8923" s="107">
        <v>8</v>
      </c>
      <c r="F8923" s="81" t="s">
        <v>13674</v>
      </c>
      <c r="G8923" s="94" t="s">
        <v>8146</v>
      </c>
      <c r="H8923" s="32" t="s">
        <v>25966</v>
      </c>
    </row>
    <row r="8924" spans="1:8">
      <c r="A8924" s="68" t="s">
        <v>16877</v>
      </c>
      <c r="B8924" s="94" t="s">
        <v>24192</v>
      </c>
      <c r="C8924" s="94" t="s">
        <v>17106</v>
      </c>
      <c r="D8924" s="32" t="s">
        <v>10969</v>
      </c>
      <c r="E8924" s="107">
        <v>8</v>
      </c>
      <c r="F8924" s="81" t="s">
        <v>13674</v>
      </c>
      <c r="G8924" s="94" t="s">
        <v>8146</v>
      </c>
      <c r="H8924" s="32" t="s">
        <v>15440</v>
      </c>
    </row>
    <row r="8925" spans="1:8">
      <c r="A8925" s="68" t="s">
        <v>16877</v>
      </c>
      <c r="B8925" s="94" t="s">
        <v>24192</v>
      </c>
      <c r="C8925" s="94" t="s">
        <v>17106</v>
      </c>
      <c r="D8925" s="32" t="s">
        <v>10970</v>
      </c>
      <c r="E8925" s="107">
        <v>6</v>
      </c>
      <c r="F8925" s="81" t="s">
        <v>13674</v>
      </c>
      <c r="G8925" s="94" t="s">
        <v>8146</v>
      </c>
      <c r="H8925" s="32" t="s">
        <v>15441</v>
      </c>
    </row>
    <row r="8926" spans="1:8">
      <c r="A8926" s="68" t="s">
        <v>16877</v>
      </c>
      <c r="B8926" s="94" t="s">
        <v>24192</v>
      </c>
      <c r="C8926" s="94" t="s">
        <v>17106</v>
      </c>
      <c r="D8926" s="32" t="s">
        <v>10971</v>
      </c>
      <c r="E8926" s="107">
        <v>7</v>
      </c>
      <c r="F8926" s="81" t="s">
        <v>13674</v>
      </c>
      <c r="G8926" s="94" t="s">
        <v>8146</v>
      </c>
      <c r="H8926" s="32" t="s">
        <v>15442</v>
      </c>
    </row>
    <row r="8927" spans="1:8">
      <c r="A8927" s="68" t="s">
        <v>16877</v>
      </c>
      <c r="B8927" s="94" t="s">
        <v>24192</v>
      </c>
      <c r="C8927" s="94" t="s">
        <v>17106</v>
      </c>
      <c r="D8927" s="32" t="s">
        <v>10972</v>
      </c>
      <c r="E8927" s="107">
        <v>7</v>
      </c>
      <c r="F8927" s="81" t="s">
        <v>13674</v>
      </c>
      <c r="G8927" s="94" t="s">
        <v>8146</v>
      </c>
      <c r="H8927" s="32" t="s">
        <v>15443</v>
      </c>
    </row>
    <row r="8928" spans="1:8">
      <c r="A8928" s="68" t="s">
        <v>16877</v>
      </c>
      <c r="B8928" s="94" t="s">
        <v>24192</v>
      </c>
      <c r="C8928" s="94" t="s">
        <v>17106</v>
      </c>
      <c r="D8928" s="32" t="s">
        <v>10973</v>
      </c>
      <c r="E8928" s="107">
        <v>8</v>
      </c>
      <c r="F8928" s="81" t="s">
        <v>13674</v>
      </c>
      <c r="G8928" s="94" t="s">
        <v>8146</v>
      </c>
      <c r="H8928" s="32" t="s">
        <v>15444</v>
      </c>
    </row>
    <row r="8929" spans="1:8">
      <c r="A8929" s="68" t="s">
        <v>16877</v>
      </c>
      <c r="B8929" s="94" t="s">
        <v>24192</v>
      </c>
      <c r="C8929" s="94" t="s">
        <v>17106</v>
      </c>
      <c r="D8929" s="32" t="s">
        <v>20801</v>
      </c>
      <c r="E8929" s="107">
        <v>6</v>
      </c>
      <c r="F8929" s="81" t="s">
        <v>13674</v>
      </c>
      <c r="G8929" s="94" t="s">
        <v>8146</v>
      </c>
      <c r="H8929" s="32" t="s">
        <v>15445</v>
      </c>
    </row>
    <row r="8930" spans="1:8">
      <c r="A8930" s="68" t="s">
        <v>16877</v>
      </c>
      <c r="B8930" s="94" t="s">
        <v>24192</v>
      </c>
      <c r="C8930" s="94" t="s">
        <v>17106</v>
      </c>
      <c r="D8930" s="32" t="s">
        <v>10974</v>
      </c>
      <c r="E8930" s="107">
        <v>10</v>
      </c>
      <c r="F8930" s="81" t="s">
        <v>13674</v>
      </c>
      <c r="G8930" s="94" t="s">
        <v>8146</v>
      </c>
      <c r="H8930" s="32" t="s">
        <v>15446</v>
      </c>
    </row>
    <row r="8931" spans="1:8">
      <c r="A8931" s="68" t="s">
        <v>16881</v>
      </c>
      <c r="B8931" s="94" t="s">
        <v>24181</v>
      </c>
      <c r="C8931" s="94" t="s">
        <v>17089</v>
      </c>
      <c r="D8931" s="32" t="s">
        <v>10975</v>
      </c>
      <c r="E8931" s="107">
        <v>8</v>
      </c>
      <c r="F8931" s="81" t="s">
        <v>13674</v>
      </c>
      <c r="G8931" s="94" t="s">
        <v>8146</v>
      </c>
      <c r="H8931" s="32" t="s">
        <v>15447</v>
      </c>
    </row>
    <row r="8932" spans="1:8">
      <c r="A8932" s="68" t="s">
        <v>16881</v>
      </c>
      <c r="B8932" s="94" t="s">
        <v>24181</v>
      </c>
      <c r="C8932" s="94" t="s">
        <v>17089</v>
      </c>
      <c r="D8932" s="32" t="s">
        <v>10976</v>
      </c>
      <c r="E8932" s="107">
        <v>6</v>
      </c>
      <c r="F8932" s="81" t="s">
        <v>13674</v>
      </c>
      <c r="G8932" s="94" t="s">
        <v>8146</v>
      </c>
      <c r="H8932" s="32" t="s">
        <v>15448</v>
      </c>
    </row>
    <row r="8933" spans="1:8">
      <c r="A8933" s="68" t="s">
        <v>16881</v>
      </c>
      <c r="B8933" s="94" t="s">
        <v>24181</v>
      </c>
      <c r="C8933" s="94" t="s">
        <v>17089</v>
      </c>
      <c r="D8933" s="32" t="s">
        <v>10977</v>
      </c>
      <c r="E8933" s="107">
        <v>7</v>
      </c>
      <c r="F8933" s="81" t="s">
        <v>13674</v>
      </c>
      <c r="G8933" s="94" t="s">
        <v>8146</v>
      </c>
      <c r="H8933" s="32" t="s">
        <v>15449</v>
      </c>
    </row>
    <row r="8934" spans="1:8">
      <c r="A8934" s="68" t="s">
        <v>16881</v>
      </c>
      <c r="B8934" s="94" t="s">
        <v>24181</v>
      </c>
      <c r="C8934" s="94" t="s">
        <v>17089</v>
      </c>
      <c r="D8934" s="32" t="s">
        <v>10978</v>
      </c>
      <c r="E8934" s="107">
        <v>9</v>
      </c>
      <c r="F8934" s="81" t="s">
        <v>13674</v>
      </c>
      <c r="G8934" s="94" t="s">
        <v>8146</v>
      </c>
      <c r="H8934" s="32" t="s">
        <v>15450</v>
      </c>
    </row>
    <row r="8935" spans="1:8">
      <c r="A8935" s="68" t="s">
        <v>16881</v>
      </c>
      <c r="B8935" s="94" t="s">
        <v>24181</v>
      </c>
      <c r="C8935" s="94" t="s">
        <v>17089</v>
      </c>
      <c r="D8935" s="32" t="s">
        <v>10979</v>
      </c>
      <c r="E8935" s="107">
        <v>8</v>
      </c>
      <c r="F8935" s="81" t="s">
        <v>13674</v>
      </c>
      <c r="G8935" s="94" t="s">
        <v>8146</v>
      </c>
      <c r="H8935" s="32" t="s">
        <v>15451</v>
      </c>
    </row>
    <row r="8936" spans="1:8">
      <c r="A8936" s="68" t="s">
        <v>16881</v>
      </c>
      <c r="B8936" s="94" t="s">
        <v>24181</v>
      </c>
      <c r="C8936" s="94" t="s">
        <v>17089</v>
      </c>
      <c r="D8936" s="32" t="s">
        <v>10980</v>
      </c>
      <c r="E8936" s="107">
        <v>8</v>
      </c>
      <c r="F8936" s="81" t="s">
        <v>13674</v>
      </c>
      <c r="G8936" s="94" t="s">
        <v>8146</v>
      </c>
      <c r="H8936" s="32" t="s">
        <v>15452</v>
      </c>
    </row>
    <row r="8937" spans="1:8">
      <c r="A8937" s="68" t="s">
        <v>16881</v>
      </c>
      <c r="B8937" s="94" t="s">
        <v>24181</v>
      </c>
      <c r="C8937" s="94" t="s">
        <v>17089</v>
      </c>
      <c r="D8937" s="32" t="s">
        <v>10981</v>
      </c>
      <c r="E8937" s="107">
        <v>8</v>
      </c>
      <c r="F8937" s="81" t="s">
        <v>13674</v>
      </c>
      <c r="G8937" s="94" t="s">
        <v>8146</v>
      </c>
      <c r="H8937" s="32" t="s">
        <v>15453</v>
      </c>
    </row>
    <row r="8938" spans="1:8">
      <c r="A8938" s="68" t="s">
        <v>16881</v>
      </c>
      <c r="B8938" s="94" t="s">
        <v>24181</v>
      </c>
      <c r="C8938" s="94" t="s">
        <v>17089</v>
      </c>
      <c r="D8938" s="32" t="s">
        <v>10982</v>
      </c>
      <c r="E8938" s="107">
        <v>6</v>
      </c>
      <c r="F8938" s="81" t="s">
        <v>13674</v>
      </c>
      <c r="G8938" s="94" t="s">
        <v>8146</v>
      </c>
      <c r="H8938" s="32" t="s">
        <v>15454</v>
      </c>
    </row>
    <row r="8939" spans="1:8">
      <c r="A8939" s="68" t="s">
        <v>16881</v>
      </c>
      <c r="B8939" s="94" t="s">
        <v>24181</v>
      </c>
      <c r="C8939" s="94" t="s">
        <v>17089</v>
      </c>
      <c r="D8939" s="32" t="s">
        <v>10983</v>
      </c>
      <c r="E8939" s="107">
        <v>7</v>
      </c>
      <c r="F8939" s="81" t="s">
        <v>13674</v>
      </c>
      <c r="G8939" s="94" t="s">
        <v>8146</v>
      </c>
      <c r="H8939" s="32" t="s">
        <v>15455</v>
      </c>
    </row>
    <row r="8940" spans="1:8">
      <c r="A8940" s="68" t="s">
        <v>16881</v>
      </c>
      <c r="B8940" s="94" t="s">
        <v>24181</v>
      </c>
      <c r="C8940" s="94" t="s">
        <v>17089</v>
      </c>
      <c r="D8940" s="32" t="s">
        <v>10984</v>
      </c>
      <c r="E8940" s="107">
        <v>6</v>
      </c>
      <c r="F8940" s="81" t="s">
        <v>13674</v>
      </c>
      <c r="G8940" s="94" t="s">
        <v>8146</v>
      </c>
      <c r="H8940" s="32" t="s">
        <v>15456</v>
      </c>
    </row>
    <row r="8941" spans="1:8">
      <c r="A8941" s="68" t="s">
        <v>16881</v>
      </c>
      <c r="B8941" s="94" t="s">
        <v>24181</v>
      </c>
      <c r="C8941" s="94" t="s">
        <v>17089</v>
      </c>
      <c r="D8941" s="32" t="s">
        <v>20802</v>
      </c>
      <c r="E8941" s="107">
        <v>8</v>
      </c>
      <c r="F8941" s="81" t="s">
        <v>13674</v>
      </c>
      <c r="G8941" s="94" t="s">
        <v>8146</v>
      </c>
      <c r="H8941" s="32" t="s">
        <v>15457</v>
      </c>
    </row>
    <row r="8942" spans="1:8">
      <c r="A8942" s="68" t="s">
        <v>16881</v>
      </c>
      <c r="B8942" s="94" t="s">
        <v>24181</v>
      </c>
      <c r="C8942" s="94" t="s">
        <v>17089</v>
      </c>
      <c r="D8942" s="32" t="s">
        <v>10985</v>
      </c>
      <c r="E8942" s="107">
        <v>9</v>
      </c>
      <c r="F8942" s="81" t="s">
        <v>13674</v>
      </c>
      <c r="G8942" s="94" t="s">
        <v>8146</v>
      </c>
      <c r="H8942" s="32" t="s">
        <v>15458</v>
      </c>
    </row>
    <row r="8943" spans="1:8">
      <c r="A8943" s="68" t="s">
        <v>16881</v>
      </c>
      <c r="B8943" s="94" t="s">
        <v>24181</v>
      </c>
      <c r="C8943" s="94" t="s">
        <v>17089</v>
      </c>
      <c r="D8943" s="32" t="s">
        <v>10986</v>
      </c>
      <c r="E8943" s="107">
        <v>6</v>
      </c>
      <c r="F8943" s="81" t="s">
        <v>13674</v>
      </c>
      <c r="G8943" s="94" t="s">
        <v>8146</v>
      </c>
      <c r="H8943" s="32" t="s">
        <v>15459</v>
      </c>
    </row>
    <row r="8944" spans="1:8">
      <c r="A8944" s="68" t="s">
        <v>16881</v>
      </c>
      <c r="B8944" s="94" t="s">
        <v>24181</v>
      </c>
      <c r="C8944" s="94" t="s">
        <v>17089</v>
      </c>
      <c r="D8944" s="32" t="s">
        <v>10987</v>
      </c>
      <c r="E8944" s="107">
        <v>4</v>
      </c>
      <c r="F8944" s="81" t="s">
        <v>13674</v>
      </c>
      <c r="G8944" s="94" t="s">
        <v>8146</v>
      </c>
      <c r="H8944" s="32" t="s">
        <v>15460</v>
      </c>
    </row>
    <row r="8945" spans="1:8">
      <c r="A8945" s="68" t="s">
        <v>16881</v>
      </c>
      <c r="B8945" s="94" t="s">
        <v>24181</v>
      </c>
      <c r="C8945" s="94" t="s">
        <v>17089</v>
      </c>
      <c r="D8945" s="32" t="s">
        <v>10988</v>
      </c>
      <c r="E8945" s="107">
        <v>6</v>
      </c>
      <c r="F8945" s="81" t="s">
        <v>13674</v>
      </c>
      <c r="G8945" s="94" t="s">
        <v>8146</v>
      </c>
      <c r="H8945" s="32" t="s">
        <v>15461</v>
      </c>
    </row>
    <row r="8946" spans="1:8">
      <c r="A8946" s="68" t="s">
        <v>16881</v>
      </c>
      <c r="B8946" s="94" t="s">
        <v>24181</v>
      </c>
      <c r="C8946" s="94" t="s">
        <v>17089</v>
      </c>
      <c r="D8946" s="32" t="s">
        <v>10989</v>
      </c>
      <c r="E8946" s="107">
        <v>7</v>
      </c>
      <c r="F8946" s="81" t="s">
        <v>13674</v>
      </c>
      <c r="G8946" s="94" t="s">
        <v>8146</v>
      </c>
      <c r="H8946" s="32" t="s">
        <v>15462</v>
      </c>
    </row>
    <row r="8947" spans="1:8">
      <c r="A8947" s="68" t="s">
        <v>16881</v>
      </c>
      <c r="B8947" s="94" t="s">
        <v>24181</v>
      </c>
      <c r="C8947" s="94" t="s">
        <v>17089</v>
      </c>
      <c r="D8947" s="32" t="s">
        <v>10990</v>
      </c>
      <c r="E8947" s="107">
        <v>5</v>
      </c>
      <c r="F8947" s="81" t="s">
        <v>13674</v>
      </c>
      <c r="G8947" s="94" t="s">
        <v>8146</v>
      </c>
      <c r="H8947" s="32" t="s">
        <v>15463</v>
      </c>
    </row>
    <row r="8948" spans="1:8">
      <c r="A8948" s="68" t="s">
        <v>16881</v>
      </c>
      <c r="B8948" s="94" t="s">
        <v>24181</v>
      </c>
      <c r="C8948" s="94" t="s">
        <v>17089</v>
      </c>
      <c r="D8948" s="32" t="s">
        <v>10991</v>
      </c>
      <c r="E8948" s="107">
        <v>6</v>
      </c>
      <c r="F8948" s="81" t="s">
        <v>13674</v>
      </c>
      <c r="G8948" s="94" t="s">
        <v>8146</v>
      </c>
      <c r="H8948" s="32" t="s">
        <v>15464</v>
      </c>
    </row>
    <row r="8949" spans="1:8">
      <c r="A8949" s="68" t="s">
        <v>16881</v>
      </c>
      <c r="B8949" s="94" t="s">
        <v>24181</v>
      </c>
      <c r="C8949" s="94" t="s">
        <v>17089</v>
      </c>
      <c r="D8949" s="32" t="s">
        <v>10992</v>
      </c>
      <c r="E8949" s="107">
        <v>7</v>
      </c>
      <c r="F8949" s="81" t="s">
        <v>13674</v>
      </c>
      <c r="G8949" s="94" t="s">
        <v>8146</v>
      </c>
      <c r="H8949" s="32" t="s">
        <v>15465</v>
      </c>
    </row>
    <row r="8950" spans="1:8">
      <c r="A8950" s="68" t="s">
        <v>16881</v>
      </c>
      <c r="B8950" s="94" t="s">
        <v>24181</v>
      </c>
      <c r="C8950" s="94" t="s">
        <v>17089</v>
      </c>
      <c r="D8950" s="32" t="s">
        <v>10993</v>
      </c>
      <c r="E8950" s="107">
        <v>8</v>
      </c>
      <c r="F8950" s="81" t="s">
        <v>13674</v>
      </c>
      <c r="G8950" s="94" t="s">
        <v>8146</v>
      </c>
      <c r="H8950" s="32" t="s">
        <v>15466</v>
      </c>
    </row>
    <row r="8951" spans="1:8">
      <c r="A8951" s="68" t="s">
        <v>16881</v>
      </c>
      <c r="B8951" s="94" t="s">
        <v>24181</v>
      </c>
      <c r="C8951" s="94" t="s">
        <v>17089</v>
      </c>
      <c r="D8951" s="32" t="s">
        <v>10994</v>
      </c>
      <c r="E8951" s="107">
        <v>7</v>
      </c>
      <c r="F8951" s="81" t="s">
        <v>13674</v>
      </c>
      <c r="G8951" s="94" t="s">
        <v>8146</v>
      </c>
      <c r="H8951" s="32" t="s">
        <v>15467</v>
      </c>
    </row>
    <row r="8952" spans="1:8">
      <c r="A8952" s="68" t="s">
        <v>16881</v>
      </c>
      <c r="B8952" s="94" t="s">
        <v>24181</v>
      </c>
      <c r="C8952" s="94" t="s">
        <v>17089</v>
      </c>
      <c r="D8952" s="32" t="s">
        <v>10995</v>
      </c>
      <c r="E8952" s="107">
        <v>8</v>
      </c>
      <c r="F8952" s="81" t="s">
        <v>13674</v>
      </c>
      <c r="G8952" s="94" t="s">
        <v>8146</v>
      </c>
      <c r="H8952" s="32" t="s">
        <v>15468</v>
      </c>
    </row>
    <row r="8953" spans="1:8">
      <c r="A8953" s="68" t="s">
        <v>16881</v>
      </c>
      <c r="B8953" s="94" t="s">
        <v>24181</v>
      </c>
      <c r="C8953" s="94" t="s">
        <v>17089</v>
      </c>
      <c r="D8953" s="32" t="s">
        <v>10996</v>
      </c>
      <c r="E8953" s="107">
        <v>6</v>
      </c>
      <c r="F8953" s="81" t="s">
        <v>13674</v>
      </c>
      <c r="G8953" s="94" t="s">
        <v>8146</v>
      </c>
      <c r="H8953" s="32" t="s">
        <v>15469</v>
      </c>
    </row>
    <row r="8954" spans="1:8">
      <c r="A8954" s="68" t="s">
        <v>16881</v>
      </c>
      <c r="B8954" s="94" t="s">
        <v>24181</v>
      </c>
      <c r="C8954" s="94" t="s">
        <v>17089</v>
      </c>
      <c r="D8954" s="32" t="s">
        <v>10997</v>
      </c>
      <c r="E8954" s="107">
        <v>7</v>
      </c>
      <c r="F8954" s="81" t="s">
        <v>13674</v>
      </c>
      <c r="G8954" s="94" t="s">
        <v>8146</v>
      </c>
      <c r="H8954" s="32" t="s">
        <v>15470</v>
      </c>
    </row>
    <row r="8955" spans="1:8">
      <c r="A8955" s="68" t="s">
        <v>16876</v>
      </c>
      <c r="B8955" s="94" t="s">
        <v>24187</v>
      </c>
      <c r="C8955" s="94" t="s">
        <v>17162</v>
      </c>
      <c r="D8955" s="32" t="s">
        <v>10998</v>
      </c>
      <c r="E8955" s="107">
        <v>12</v>
      </c>
      <c r="F8955" s="81" t="s">
        <v>13674</v>
      </c>
      <c r="G8955" s="94" t="s">
        <v>8146</v>
      </c>
      <c r="H8955" s="32" t="s">
        <v>15471</v>
      </c>
    </row>
    <row r="8956" spans="1:8">
      <c r="A8956" s="68" t="s">
        <v>16876</v>
      </c>
      <c r="B8956" s="94" t="s">
        <v>24187</v>
      </c>
      <c r="C8956" s="94" t="s">
        <v>17162</v>
      </c>
      <c r="D8956" s="32" t="s">
        <v>10999</v>
      </c>
      <c r="E8956" s="107">
        <v>8</v>
      </c>
      <c r="F8956" s="81" t="s">
        <v>13674</v>
      </c>
      <c r="G8956" s="94" t="s">
        <v>8146</v>
      </c>
      <c r="H8956" s="32" t="s">
        <v>15472</v>
      </c>
    </row>
    <row r="8957" spans="1:8">
      <c r="A8957" s="68" t="s">
        <v>16876</v>
      </c>
      <c r="B8957" s="94" t="s">
        <v>24187</v>
      </c>
      <c r="C8957" s="94" t="s">
        <v>17162</v>
      </c>
      <c r="D8957" s="32" t="s">
        <v>11000</v>
      </c>
      <c r="E8957" s="107">
        <v>9</v>
      </c>
      <c r="F8957" s="81" t="s">
        <v>13674</v>
      </c>
      <c r="G8957" s="94" t="s">
        <v>8146</v>
      </c>
      <c r="H8957" s="32" t="s">
        <v>15473</v>
      </c>
    </row>
    <row r="8958" spans="1:8">
      <c r="A8958" s="68" t="s">
        <v>16876</v>
      </c>
      <c r="B8958" s="94" t="s">
        <v>24187</v>
      </c>
      <c r="C8958" s="94" t="s">
        <v>17162</v>
      </c>
      <c r="D8958" s="32" t="s">
        <v>20803</v>
      </c>
      <c r="E8958" s="107">
        <v>10</v>
      </c>
      <c r="F8958" s="81" t="s">
        <v>13674</v>
      </c>
      <c r="G8958" s="94" t="s">
        <v>8146</v>
      </c>
      <c r="H8958" s="32" t="s">
        <v>15474</v>
      </c>
    </row>
    <row r="8959" spans="1:8">
      <c r="A8959" s="68" t="s">
        <v>16876</v>
      </c>
      <c r="B8959" s="94" t="s">
        <v>24187</v>
      </c>
      <c r="C8959" s="94" t="s">
        <v>17162</v>
      </c>
      <c r="D8959" s="32" t="s">
        <v>11001</v>
      </c>
      <c r="E8959" s="107">
        <v>8</v>
      </c>
      <c r="F8959" s="81" t="s">
        <v>13674</v>
      </c>
      <c r="G8959" s="94" t="s">
        <v>8146</v>
      </c>
      <c r="H8959" s="32" t="s">
        <v>15475</v>
      </c>
    </row>
    <row r="8960" spans="1:8">
      <c r="A8960" s="68" t="s">
        <v>16876</v>
      </c>
      <c r="B8960" s="94" t="s">
        <v>24187</v>
      </c>
      <c r="C8960" s="94" t="s">
        <v>17162</v>
      </c>
      <c r="D8960" s="32" t="s">
        <v>11002</v>
      </c>
      <c r="E8960" s="107">
        <v>5</v>
      </c>
      <c r="F8960" s="81" t="s">
        <v>13674</v>
      </c>
      <c r="G8960" s="94" t="s">
        <v>8146</v>
      </c>
      <c r="H8960" s="32" t="s">
        <v>15476</v>
      </c>
    </row>
    <row r="8961" spans="1:8">
      <c r="A8961" s="68" t="s">
        <v>16876</v>
      </c>
      <c r="B8961" s="94" t="s">
        <v>24187</v>
      </c>
      <c r="C8961" s="94" t="s">
        <v>17162</v>
      </c>
      <c r="D8961" s="32" t="s">
        <v>11003</v>
      </c>
      <c r="E8961" s="107">
        <v>8</v>
      </c>
      <c r="F8961" s="81" t="s">
        <v>13674</v>
      </c>
      <c r="G8961" s="94" t="s">
        <v>8146</v>
      </c>
      <c r="H8961" s="32" t="s">
        <v>15477</v>
      </c>
    </row>
    <row r="8962" spans="1:8">
      <c r="A8962" s="68" t="s">
        <v>16876</v>
      </c>
      <c r="B8962" s="94" t="s">
        <v>24187</v>
      </c>
      <c r="C8962" s="94" t="s">
        <v>17162</v>
      </c>
      <c r="D8962" s="32" t="s">
        <v>11004</v>
      </c>
      <c r="E8962" s="107">
        <v>7</v>
      </c>
      <c r="F8962" s="81" t="s">
        <v>13674</v>
      </c>
      <c r="G8962" s="94" t="s">
        <v>8146</v>
      </c>
      <c r="H8962" s="32" t="s">
        <v>15478</v>
      </c>
    </row>
    <row r="8963" spans="1:8">
      <c r="A8963" s="68" t="s">
        <v>16876</v>
      </c>
      <c r="B8963" s="94" t="s">
        <v>24187</v>
      </c>
      <c r="C8963" s="94" t="s">
        <v>17162</v>
      </c>
      <c r="D8963" s="32" t="s">
        <v>11005</v>
      </c>
      <c r="E8963" s="107">
        <v>8</v>
      </c>
      <c r="F8963" s="81" t="s">
        <v>13674</v>
      </c>
      <c r="G8963" s="94" t="s">
        <v>8146</v>
      </c>
      <c r="H8963" s="32" t="s">
        <v>15479</v>
      </c>
    </row>
    <row r="8964" spans="1:8">
      <c r="A8964" s="68" t="s">
        <v>16876</v>
      </c>
      <c r="B8964" s="94" t="s">
        <v>24187</v>
      </c>
      <c r="C8964" s="94" t="s">
        <v>17162</v>
      </c>
      <c r="D8964" s="32" t="s">
        <v>11006</v>
      </c>
      <c r="E8964" s="107">
        <v>7</v>
      </c>
      <c r="F8964" s="81" t="s">
        <v>13674</v>
      </c>
      <c r="G8964" s="94" t="s">
        <v>8146</v>
      </c>
      <c r="H8964" s="32" t="s">
        <v>15480</v>
      </c>
    </row>
    <row r="8965" spans="1:8">
      <c r="A8965" s="68" t="s">
        <v>16876</v>
      </c>
      <c r="B8965" s="94" t="s">
        <v>24187</v>
      </c>
      <c r="C8965" s="94" t="s">
        <v>17162</v>
      </c>
      <c r="D8965" s="32" t="s">
        <v>11007</v>
      </c>
      <c r="E8965" s="107">
        <v>10</v>
      </c>
      <c r="F8965" s="81" t="s">
        <v>13674</v>
      </c>
      <c r="G8965" s="94" t="s">
        <v>8146</v>
      </c>
      <c r="H8965" s="32" t="s">
        <v>15481</v>
      </c>
    </row>
    <row r="8966" spans="1:8">
      <c r="A8966" s="68" t="s">
        <v>16876</v>
      </c>
      <c r="B8966" s="94" t="s">
        <v>24187</v>
      </c>
      <c r="C8966" s="94" t="s">
        <v>17162</v>
      </c>
      <c r="D8966" s="32" t="s">
        <v>11008</v>
      </c>
      <c r="E8966" s="107">
        <v>10</v>
      </c>
      <c r="F8966" s="81" t="s">
        <v>13674</v>
      </c>
      <c r="G8966" s="94" t="s">
        <v>8146</v>
      </c>
      <c r="H8966" s="32" t="s">
        <v>15482</v>
      </c>
    </row>
    <row r="8967" spans="1:8">
      <c r="A8967" s="68" t="s">
        <v>16876</v>
      </c>
      <c r="B8967" s="94" t="s">
        <v>24187</v>
      </c>
      <c r="C8967" s="94" t="s">
        <v>17162</v>
      </c>
      <c r="D8967" s="32" t="s">
        <v>20804</v>
      </c>
      <c r="E8967" s="107">
        <v>8</v>
      </c>
      <c r="F8967" s="81" t="s">
        <v>13674</v>
      </c>
      <c r="G8967" s="94" t="s">
        <v>8146</v>
      </c>
      <c r="H8967" s="32" t="s">
        <v>15483</v>
      </c>
    </row>
    <row r="8968" spans="1:8">
      <c r="A8968" s="68" t="s">
        <v>16876</v>
      </c>
      <c r="B8968" s="94" t="s">
        <v>24187</v>
      </c>
      <c r="C8968" s="94" t="s">
        <v>17162</v>
      </c>
      <c r="D8968" s="32" t="s">
        <v>11009</v>
      </c>
      <c r="E8968" s="107">
        <v>11</v>
      </c>
      <c r="F8968" s="81" t="s">
        <v>13674</v>
      </c>
      <c r="G8968" s="94" t="s">
        <v>8146</v>
      </c>
      <c r="H8968" s="32" t="s">
        <v>15484</v>
      </c>
    </row>
    <row r="8969" spans="1:8">
      <c r="A8969" s="68" t="s">
        <v>16876</v>
      </c>
      <c r="B8969" s="94" t="s">
        <v>24187</v>
      </c>
      <c r="C8969" s="94" t="s">
        <v>17162</v>
      </c>
      <c r="D8969" s="32" t="s">
        <v>20805</v>
      </c>
      <c r="E8969" s="107">
        <v>8</v>
      </c>
      <c r="F8969" s="81" t="s">
        <v>13674</v>
      </c>
      <c r="G8969" s="94" t="s">
        <v>8146</v>
      </c>
      <c r="H8969" s="32" t="s">
        <v>15485</v>
      </c>
    </row>
    <row r="8970" spans="1:8">
      <c r="A8970" s="68" t="s">
        <v>16876</v>
      </c>
      <c r="B8970" s="94" t="s">
        <v>24187</v>
      </c>
      <c r="C8970" s="94" t="s">
        <v>17162</v>
      </c>
      <c r="D8970" s="32" t="s">
        <v>11010</v>
      </c>
      <c r="E8970" s="107">
        <v>7</v>
      </c>
      <c r="F8970" s="81" t="s">
        <v>13674</v>
      </c>
      <c r="G8970" s="94" t="s">
        <v>8146</v>
      </c>
      <c r="H8970" s="32" t="s">
        <v>15486</v>
      </c>
    </row>
    <row r="8971" spans="1:8">
      <c r="A8971" s="68" t="s">
        <v>16876</v>
      </c>
      <c r="B8971" s="94" t="s">
        <v>24187</v>
      </c>
      <c r="C8971" s="94" t="s">
        <v>17162</v>
      </c>
      <c r="D8971" s="32" t="s">
        <v>11011</v>
      </c>
      <c r="E8971" s="107">
        <v>7</v>
      </c>
      <c r="F8971" s="81" t="s">
        <v>13674</v>
      </c>
      <c r="G8971" s="94" t="s">
        <v>8146</v>
      </c>
      <c r="H8971" s="32" t="s">
        <v>15487</v>
      </c>
    </row>
    <row r="8972" spans="1:8">
      <c r="A8972" s="68" t="s">
        <v>16876</v>
      </c>
      <c r="B8972" s="94" t="s">
        <v>24187</v>
      </c>
      <c r="C8972" s="94" t="s">
        <v>17162</v>
      </c>
      <c r="D8972" s="32" t="s">
        <v>11012</v>
      </c>
      <c r="E8972" s="107">
        <v>6</v>
      </c>
      <c r="F8972" s="81" t="s">
        <v>13674</v>
      </c>
      <c r="G8972" s="94" t="s">
        <v>8146</v>
      </c>
      <c r="H8972" s="32" t="s">
        <v>15488</v>
      </c>
    </row>
    <row r="8973" spans="1:8">
      <c r="A8973" s="68" t="s">
        <v>16876</v>
      </c>
      <c r="B8973" s="94" t="s">
        <v>24187</v>
      </c>
      <c r="C8973" s="94" t="s">
        <v>17162</v>
      </c>
      <c r="D8973" s="32" t="s">
        <v>20806</v>
      </c>
      <c r="E8973" s="107">
        <v>10</v>
      </c>
      <c r="F8973" s="81" t="s">
        <v>13674</v>
      </c>
      <c r="G8973" s="94" t="s">
        <v>8146</v>
      </c>
      <c r="H8973" s="32" t="s">
        <v>15489</v>
      </c>
    </row>
    <row r="8974" spans="1:8">
      <c r="A8974" s="68" t="s">
        <v>16876</v>
      </c>
      <c r="B8974" s="94" t="s">
        <v>24187</v>
      </c>
      <c r="C8974" s="94" t="s">
        <v>17162</v>
      </c>
      <c r="D8974" s="32" t="s">
        <v>20807</v>
      </c>
      <c r="E8974" s="107">
        <v>8</v>
      </c>
      <c r="F8974" s="81" t="s">
        <v>13674</v>
      </c>
      <c r="G8974" s="94" t="s">
        <v>8146</v>
      </c>
      <c r="H8974" s="32" t="s">
        <v>15490</v>
      </c>
    </row>
    <row r="8975" spans="1:8">
      <c r="A8975" s="68" t="s">
        <v>16876</v>
      </c>
      <c r="B8975" s="94" t="s">
        <v>24187</v>
      </c>
      <c r="C8975" s="94" t="s">
        <v>17162</v>
      </c>
      <c r="D8975" s="32" t="s">
        <v>20808</v>
      </c>
      <c r="E8975" s="107">
        <v>7</v>
      </c>
      <c r="F8975" s="81" t="s">
        <v>13674</v>
      </c>
      <c r="G8975" s="94" t="s">
        <v>8146</v>
      </c>
      <c r="H8975" s="32" t="s">
        <v>15491</v>
      </c>
    </row>
    <row r="8976" spans="1:8">
      <c r="A8976" s="68" t="s">
        <v>16876</v>
      </c>
      <c r="B8976" s="94" t="s">
        <v>24187</v>
      </c>
      <c r="C8976" s="94" t="s">
        <v>17162</v>
      </c>
      <c r="D8976" s="32" t="s">
        <v>11013</v>
      </c>
      <c r="E8976" s="107">
        <v>9</v>
      </c>
      <c r="F8976" s="81" t="s">
        <v>13674</v>
      </c>
      <c r="G8976" s="94" t="s">
        <v>8146</v>
      </c>
      <c r="H8976" s="32" t="s">
        <v>15492</v>
      </c>
    </row>
    <row r="8977" spans="1:8">
      <c r="A8977" s="68" t="s">
        <v>16876</v>
      </c>
      <c r="B8977" s="94" t="s">
        <v>24187</v>
      </c>
      <c r="C8977" s="94" t="s">
        <v>17162</v>
      </c>
      <c r="D8977" s="32" t="s">
        <v>11014</v>
      </c>
      <c r="E8977" s="107">
        <v>7</v>
      </c>
      <c r="F8977" s="81" t="s">
        <v>13674</v>
      </c>
      <c r="G8977" s="94" t="s">
        <v>8146</v>
      </c>
      <c r="H8977" s="32" t="s">
        <v>15493</v>
      </c>
    </row>
    <row r="8978" spans="1:8">
      <c r="A8978" s="68" t="s">
        <v>16876</v>
      </c>
      <c r="B8978" s="94" t="s">
        <v>24187</v>
      </c>
      <c r="C8978" s="94" t="s">
        <v>17162</v>
      </c>
      <c r="D8978" s="32" t="s">
        <v>11015</v>
      </c>
      <c r="E8978" s="107">
        <v>9</v>
      </c>
      <c r="F8978" s="81" t="s">
        <v>13674</v>
      </c>
      <c r="G8978" s="94" t="s">
        <v>8146</v>
      </c>
      <c r="H8978" s="32" t="s">
        <v>15494</v>
      </c>
    </row>
    <row r="8979" spans="1:8">
      <c r="A8979" s="68" t="s">
        <v>16877</v>
      </c>
      <c r="B8979" s="94" t="s">
        <v>24192</v>
      </c>
      <c r="C8979" s="94" t="s">
        <v>17151</v>
      </c>
      <c r="D8979" s="32" t="s">
        <v>11016</v>
      </c>
      <c r="E8979" s="107">
        <v>6</v>
      </c>
      <c r="F8979" s="81" t="s">
        <v>13674</v>
      </c>
      <c r="G8979" s="94" t="s">
        <v>8146</v>
      </c>
      <c r="H8979" s="32" t="s">
        <v>15495</v>
      </c>
    </row>
    <row r="8980" spans="1:8">
      <c r="A8980" s="68" t="s">
        <v>16877</v>
      </c>
      <c r="B8980" s="94" t="s">
        <v>24192</v>
      </c>
      <c r="C8980" s="94" t="s">
        <v>17151</v>
      </c>
      <c r="D8980" s="32" t="s">
        <v>20809</v>
      </c>
      <c r="E8980" s="107">
        <v>7</v>
      </c>
      <c r="F8980" s="81" t="s">
        <v>13674</v>
      </c>
      <c r="G8980" s="94" t="s">
        <v>8146</v>
      </c>
      <c r="H8980" s="32" t="s">
        <v>15496</v>
      </c>
    </row>
    <row r="8981" spans="1:8">
      <c r="A8981" s="68" t="s">
        <v>16877</v>
      </c>
      <c r="B8981" s="94" t="s">
        <v>24192</v>
      </c>
      <c r="C8981" s="94" t="s">
        <v>17151</v>
      </c>
      <c r="D8981" s="32" t="s">
        <v>20810</v>
      </c>
      <c r="E8981" s="107">
        <v>10</v>
      </c>
      <c r="F8981" s="81" t="s">
        <v>13674</v>
      </c>
      <c r="G8981" s="94" t="s">
        <v>8146</v>
      </c>
      <c r="H8981" s="32" t="s">
        <v>15497</v>
      </c>
    </row>
    <row r="8982" spans="1:8">
      <c r="A8982" s="68" t="s">
        <v>16877</v>
      </c>
      <c r="B8982" s="94" t="s">
        <v>24192</v>
      </c>
      <c r="C8982" s="94" t="s">
        <v>17151</v>
      </c>
      <c r="D8982" s="32" t="s">
        <v>11017</v>
      </c>
      <c r="E8982" s="107">
        <v>11</v>
      </c>
      <c r="F8982" s="81" t="s">
        <v>13674</v>
      </c>
      <c r="G8982" s="94" t="s">
        <v>8146</v>
      </c>
      <c r="H8982" s="32" t="s">
        <v>15498</v>
      </c>
    </row>
    <row r="8983" spans="1:8">
      <c r="A8983" s="68" t="s">
        <v>16877</v>
      </c>
      <c r="B8983" s="94" t="s">
        <v>24192</v>
      </c>
      <c r="C8983" s="94" t="s">
        <v>17151</v>
      </c>
      <c r="D8983" s="32" t="s">
        <v>11018</v>
      </c>
      <c r="E8983" s="107">
        <v>6</v>
      </c>
      <c r="F8983" s="81" t="s">
        <v>13674</v>
      </c>
      <c r="G8983" s="94" t="s">
        <v>8146</v>
      </c>
      <c r="H8983" s="32" t="s">
        <v>15499</v>
      </c>
    </row>
    <row r="8984" spans="1:8">
      <c r="A8984" s="68" t="s">
        <v>16877</v>
      </c>
      <c r="B8984" s="94" t="s">
        <v>24192</v>
      </c>
      <c r="C8984" s="94" t="s">
        <v>17151</v>
      </c>
      <c r="D8984" s="32" t="s">
        <v>20811</v>
      </c>
      <c r="E8984" s="107">
        <v>6</v>
      </c>
      <c r="F8984" s="81" t="s">
        <v>13674</v>
      </c>
      <c r="G8984" s="94" t="s">
        <v>8146</v>
      </c>
      <c r="H8984" s="32" t="s">
        <v>15500</v>
      </c>
    </row>
    <row r="8985" spans="1:8">
      <c r="A8985" s="68" t="s">
        <v>16877</v>
      </c>
      <c r="B8985" s="94" t="s">
        <v>24192</v>
      </c>
      <c r="C8985" s="94" t="s">
        <v>17151</v>
      </c>
      <c r="D8985" s="32" t="s">
        <v>20812</v>
      </c>
      <c r="E8985" s="107">
        <v>9</v>
      </c>
      <c r="F8985" s="81" t="s">
        <v>13674</v>
      </c>
      <c r="G8985" s="94" t="s">
        <v>8146</v>
      </c>
      <c r="H8985" s="32" t="s">
        <v>15501</v>
      </c>
    </row>
    <row r="8986" spans="1:8">
      <c r="A8986" s="68" t="s">
        <v>16877</v>
      </c>
      <c r="B8986" s="94" t="s">
        <v>24192</v>
      </c>
      <c r="C8986" s="94" t="s">
        <v>17151</v>
      </c>
      <c r="D8986" s="32" t="s">
        <v>11019</v>
      </c>
      <c r="E8986" s="107">
        <v>7</v>
      </c>
      <c r="F8986" s="81" t="s">
        <v>13674</v>
      </c>
      <c r="G8986" s="94" t="s">
        <v>8146</v>
      </c>
      <c r="H8986" s="32" t="s">
        <v>15502</v>
      </c>
    </row>
    <row r="8987" spans="1:8">
      <c r="A8987" s="68" t="s">
        <v>16877</v>
      </c>
      <c r="B8987" s="94" t="s">
        <v>24192</v>
      </c>
      <c r="C8987" s="94" t="s">
        <v>17151</v>
      </c>
      <c r="D8987" s="32" t="s">
        <v>20813</v>
      </c>
      <c r="E8987" s="107">
        <v>8</v>
      </c>
      <c r="F8987" s="81" t="s">
        <v>13674</v>
      </c>
      <c r="G8987" s="94" t="s">
        <v>8146</v>
      </c>
      <c r="H8987" s="32" t="s">
        <v>15503</v>
      </c>
    </row>
    <row r="8988" spans="1:8">
      <c r="A8988" s="68" t="s">
        <v>16877</v>
      </c>
      <c r="B8988" s="94" t="s">
        <v>24192</v>
      </c>
      <c r="C8988" s="94" t="s">
        <v>17151</v>
      </c>
      <c r="D8988" s="32" t="s">
        <v>11020</v>
      </c>
      <c r="E8988" s="107">
        <v>13</v>
      </c>
      <c r="F8988" s="81" t="s">
        <v>13674</v>
      </c>
      <c r="G8988" s="94" t="s">
        <v>8146</v>
      </c>
      <c r="H8988" s="32" t="s">
        <v>15504</v>
      </c>
    </row>
    <row r="8989" spans="1:8">
      <c r="A8989" s="68" t="s">
        <v>16877</v>
      </c>
      <c r="B8989" s="94" t="s">
        <v>24192</v>
      </c>
      <c r="C8989" s="94" t="s">
        <v>17151</v>
      </c>
      <c r="D8989" s="32" t="s">
        <v>11021</v>
      </c>
      <c r="E8989" s="107">
        <v>6</v>
      </c>
      <c r="F8989" s="81" t="s">
        <v>13674</v>
      </c>
      <c r="G8989" s="94" t="s">
        <v>8146</v>
      </c>
      <c r="H8989" s="32" t="s">
        <v>15505</v>
      </c>
    </row>
    <row r="8990" spans="1:8">
      <c r="A8990" s="68" t="s">
        <v>16877</v>
      </c>
      <c r="B8990" s="94" t="s">
        <v>24192</v>
      </c>
      <c r="C8990" s="94" t="s">
        <v>17151</v>
      </c>
      <c r="D8990" s="32" t="s">
        <v>20814</v>
      </c>
      <c r="E8990" s="107">
        <v>8</v>
      </c>
      <c r="F8990" s="81" t="s">
        <v>13674</v>
      </c>
      <c r="G8990" s="94" t="s">
        <v>8146</v>
      </c>
      <c r="H8990" s="32" t="s">
        <v>15506</v>
      </c>
    </row>
    <row r="8991" spans="1:8">
      <c r="A8991" s="68" t="s">
        <v>16877</v>
      </c>
      <c r="B8991" s="94" t="s">
        <v>24192</v>
      </c>
      <c r="C8991" s="94" t="s">
        <v>17151</v>
      </c>
      <c r="D8991" s="32" t="s">
        <v>11022</v>
      </c>
      <c r="E8991" s="107">
        <v>10</v>
      </c>
      <c r="F8991" s="81" t="s">
        <v>13674</v>
      </c>
      <c r="G8991" s="94" t="s">
        <v>8146</v>
      </c>
      <c r="H8991" s="32" t="s">
        <v>15507</v>
      </c>
    </row>
    <row r="8992" spans="1:8">
      <c r="A8992" s="68" t="s">
        <v>16877</v>
      </c>
      <c r="B8992" s="94" t="s">
        <v>24192</v>
      </c>
      <c r="C8992" s="94" t="s">
        <v>17151</v>
      </c>
      <c r="D8992" s="32" t="s">
        <v>11023</v>
      </c>
      <c r="E8992" s="107">
        <v>7</v>
      </c>
      <c r="F8992" s="81" t="s">
        <v>13674</v>
      </c>
      <c r="G8992" s="94" t="s">
        <v>8146</v>
      </c>
      <c r="H8992" s="32" t="s">
        <v>15508</v>
      </c>
    </row>
    <row r="8993" spans="1:8">
      <c r="A8993" s="68" t="s">
        <v>16877</v>
      </c>
      <c r="B8993" s="94" t="s">
        <v>24192</v>
      </c>
      <c r="C8993" s="94" t="s">
        <v>17151</v>
      </c>
      <c r="D8993" s="32" t="s">
        <v>11024</v>
      </c>
      <c r="E8993" s="107">
        <v>7</v>
      </c>
      <c r="F8993" s="81" t="s">
        <v>13674</v>
      </c>
      <c r="G8993" s="94" t="s">
        <v>8146</v>
      </c>
      <c r="H8993" s="32" t="s">
        <v>15509</v>
      </c>
    </row>
    <row r="8994" spans="1:8">
      <c r="A8994" s="68" t="s">
        <v>16877</v>
      </c>
      <c r="B8994" s="94" t="s">
        <v>24192</v>
      </c>
      <c r="C8994" s="94" t="s">
        <v>17151</v>
      </c>
      <c r="D8994" s="32" t="s">
        <v>11025</v>
      </c>
      <c r="E8994" s="107">
        <v>11</v>
      </c>
      <c r="F8994" s="81" t="s">
        <v>13674</v>
      </c>
      <c r="G8994" s="94" t="s">
        <v>8146</v>
      </c>
      <c r="H8994" s="32" t="s">
        <v>15510</v>
      </c>
    </row>
    <row r="8995" spans="1:8">
      <c r="A8995" s="68" t="s">
        <v>16877</v>
      </c>
      <c r="B8995" s="94" t="s">
        <v>24192</v>
      </c>
      <c r="C8995" s="94" t="s">
        <v>17151</v>
      </c>
      <c r="D8995" s="32" t="s">
        <v>11026</v>
      </c>
      <c r="E8995" s="107">
        <v>6</v>
      </c>
      <c r="F8995" s="81" t="s">
        <v>13674</v>
      </c>
      <c r="G8995" s="94" t="s">
        <v>8146</v>
      </c>
      <c r="H8995" s="32" t="s">
        <v>15511</v>
      </c>
    </row>
    <row r="8996" spans="1:8">
      <c r="A8996" s="68" t="s">
        <v>16877</v>
      </c>
      <c r="B8996" s="94" t="s">
        <v>24192</v>
      </c>
      <c r="C8996" s="94" t="s">
        <v>17151</v>
      </c>
      <c r="D8996" s="32" t="s">
        <v>20815</v>
      </c>
      <c r="E8996" s="107">
        <v>11</v>
      </c>
      <c r="F8996" s="81" t="s">
        <v>13674</v>
      </c>
      <c r="G8996" s="94" t="s">
        <v>8146</v>
      </c>
      <c r="H8996" s="32" t="s">
        <v>15512</v>
      </c>
    </row>
    <row r="8997" spans="1:8">
      <c r="A8997" s="68" t="s">
        <v>16877</v>
      </c>
      <c r="B8997" s="94" t="s">
        <v>24192</v>
      </c>
      <c r="C8997" s="94" t="s">
        <v>17151</v>
      </c>
      <c r="D8997" s="32" t="s">
        <v>11027</v>
      </c>
      <c r="E8997" s="107">
        <v>9</v>
      </c>
      <c r="F8997" s="81" t="s">
        <v>13674</v>
      </c>
      <c r="G8997" s="94" t="s">
        <v>8146</v>
      </c>
      <c r="H8997" s="32" t="s">
        <v>15513</v>
      </c>
    </row>
    <row r="8998" spans="1:8">
      <c r="A8998" s="68" t="s">
        <v>16877</v>
      </c>
      <c r="B8998" s="94" t="s">
        <v>24192</v>
      </c>
      <c r="C8998" s="94" t="s">
        <v>17151</v>
      </c>
      <c r="D8998" s="32" t="s">
        <v>11028</v>
      </c>
      <c r="E8998" s="107">
        <v>8</v>
      </c>
      <c r="F8998" s="81" t="s">
        <v>13674</v>
      </c>
      <c r="G8998" s="94" t="s">
        <v>8146</v>
      </c>
      <c r="H8998" s="32" t="s">
        <v>15514</v>
      </c>
    </row>
    <row r="8999" spans="1:8">
      <c r="A8999" s="68" t="s">
        <v>16877</v>
      </c>
      <c r="B8999" s="94" t="s">
        <v>24192</v>
      </c>
      <c r="C8999" s="94" t="s">
        <v>17151</v>
      </c>
      <c r="D8999" s="32" t="s">
        <v>11029</v>
      </c>
      <c r="E8999" s="107">
        <v>11</v>
      </c>
      <c r="F8999" s="81" t="s">
        <v>13674</v>
      </c>
      <c r="G8999" s="94" t="s">
        <v>8146</v>
      </c>
      <c r="H8999" s="32" t="s">
        <v>15515</v>
      </c>
    </row>
    <row r="9000" spans="1:8">
      <c r="A9000" s="68" t="s">
        <v>16877</v>
      </c>
      <c r="B9000" s="94" t="s">
        <v>24192</v>
      </c>
      <c r="C9000" s="94" t="s">
        <v>17151</v>
      </c>
      <c r="D9000" s="32" t="s">
        <v>20816</v>
      </c>
      <c r="E9000" s="107">
        <v>11</v>
      </c>
      <c r="F9000" s="81" t="s">
        <v>13674</v>
      </c>
      <c r="G9000" s="94" t="s">
        <v>8146</v>
      </c>
      <c r="H9000" s="32" t="s">
        <v>15516</v>
      </c>
    </row>
    <row r="9001" spans="1:8">
      <c r="A9001" s="68" t="s">
        <v>16877</v>
      </c>
      <c r="B9001" s="94" t="s">
        <v>24192</v>
      </c>
      <c r="C9001" s="94" t="s">
        <v>17151</v>
      </c>
      <c r="D9001" s="32" t="s">
        <v>20817</v>
      </c>
      <c r="E9001" s="107">
        <v>10</v>
      </c>
      <c r="F9001" s="81" t="s">
        <v>13674</v>
      </c>
      <c r="G9001" s="94" t="s">
        <v>8146</v>
      </c>
      <c r="H9001" s="32" t="s">
        <v>15517</v>
      </c>
    </row>
    <row r="9002" spans="1:8">
      <c r="A9002" s="68" t="s">
        <v>16877</v>
      </c>
      <c r="B9002" s="94" t="s">
        <v>24192</v>
      </c>
      <c r="C9002" s="94" t="s">
        <v>17151</v>
      </c>
      <c r="D9002" s="32" t="s">
        <v>11030</v>
      </c>
      <c r="E9002" s="107">
        <v>3</v>
      </c>
      <c r="F9002" s="81" t="s">
        <v>13674</v>
      </c>
      <c r="G9002" s="94" t="s">
        <v>8146</v>
      </c>
      <c r="H9002" s="32" t="s">
        <v>15518</v>
      </c>
    </row>
    <row r="9003" spans="1:8">
      <c r="A9003" s="68" t="s">
        <v>16876</v>
      </c>
      <c r="B9003" s="94" t="s">
        <v>24187</v>
      </c>
      <c r="C9003" s="94" t="s">
        <v>17161</v>
      </c>
      <c r="D9003" s="32" t="s">
        <v>11031</v>
      </c>
      <c r="E9003" s="107">
        <v>8</v>
      </c>
      <c r="F9003" s="81" t="s">
        <v>13674</v>
      </c>
      <c r="G9003" s="94" t="s">
        <v>8146</v>
      </c>
      <c r="H9003" s="32" t="s">
        <v>15519</v>
      </c>
    </row>
    <row r="9004" spans="1:8">
      <c r="A9004" s="68" t="s">
        <v>16876</v>
      </c>
      <c r="B9004" s="94" t="s">
        <v>24187</v>
      </c>
      <c r="C9004" s="94" t="s">
        <v>17161</v>
      </c>
      <c r="D9004" s="32" t="s">
        <v>11032</v>
      </c>
      <c r="E9004" s="107">
        <v>8</v>
      </c>
      <c r="F9004" s="81" t="s">
        <v>13674</v>
      </c>
      <c r="G9004" s="94" t="s">
        <v>8146</v>
      </c>
      <c r="H9004" s="32" t="s">
        <v>15520</v>
      </c>
    </row>
    <row r="9005" spans="1:8">
      <c r="A9005" s="68" t="s">
        <v>16876</v>
      </c>
      <c r="B9005" s="94" t="s">
        <v>24187</v>
      </c>
      <c r="C9005" s="94" t="s">
        <v>17161</v>
      </c>
      <c r="D9005" s="32" t="s">
        <v>11033</v>
      </c>
      <c r="E9005" s="107">
        <v>8</v>
      </c>
      <c r="F9005" s="81" t="s">
        <v>13674</v>
      </c>
      <c r="G9005" s="94" t="s">
        <v>8146</v>
      </c>
      <c r="H9005" s="32" t="s">
        <v>15521</v>
      </c>
    </row>
    <row r="9006" spans="1:8">
      <c r="A9006" s="68" t="s">
        <v>16876</v>
      </c>
      <c r="B9006" s="94" t="s">
        <v>24187</v>
      </c>
      <c r="C9006" s="94" t="s">
        <v>17161</v>
      </c>
      <c r="D9006" s="32" t="s">
        <v>11034</v>
      </c>
      <c r="E9006" s="107">
        <v>9</v>
      </c>
      <c r="F9006" s="81" t="s">
        <v>13674</v>
      </c>
      <c r="G9006" s="94" t="s">
        <v>8146</v>
      </c>
      <c r="H9006" s="32" t="s">
        <v>15522</v>
      </c>
    </row>
    <row r="9007" spans="1:8">
      <c r="A9007" s="68" t="s">
        <v>16876</v>
      </c>
      <c r="B9007" s="94" t="s">
        <v>24187</v>
      </c>
      <c r="C9007" s="94" t="s">
        <v>17161</v>
      </c>
      <c r="D9007" s="32" t="s">
        <v>11035</v>
      </c>
      <c r="E9007" s="107">
        <v>8</v>
      </c>
      <c r="F9007" s="81" t="s">
        <v>13674</v>
      </c>
      <c r="G9007" s="94" t="s">
        <v>8146</v>
      </c>
      <c r="H9007" s="32" t="s">
        <v>15523</v>
      </c>
    </row>
    <row r="9008" spans="1:8">
      <c r="A9008" s="68" t="s">
        <v>16876</v>
      </c>
      <c r="B9008" s="94" t="s">
        <v>24187</v>
      </c>
      <c r="C9008" s="94" t="s">
        <v>17161</v>
      </c>
      <c r="D9008" s="32" t="s">
        <v>11036</v>
      </c>
      <c r="E9008" s="107">
        <v>8</v>
      </c>
      <c r="F9008" s="81" t="s">
        <v>13674</v>
      </c>
      <c r="G9008" s="94" t="s">
        <v>8146</v>
      </c>
      <c r="H9008" s="32" t="s">
        <v>15524</v>
      </c>
    </row>
    <row r="9009" spans="1:8">
      <c r="A9009" s="68" t="s">
        <v>16876</v>
      </c>
      <c r="B9009" s="94" t="s">
        <v>24187</v>
      </c>
      <c r="C9009" s="94" t="s">
        <v>17161</v>
      </c>
      <c r="D9009" s="32" t="s">
        <v>11037</v>
      </c>
      <c r="E9009" s="107">
        <v>8</v>
      </c>
      <c r="F9009" s="81" t="s">
        <v>13674</v>
      </c>
      <c r="G9009" s="94" t="s">
        <v>8146</v>
      </c>
      <c r="H9009" s="32" t="s">
        <v>15525</v>
      </c>
    </row>
    <row r="9010" spans="1:8">
      <c r="A9010" s="68" t="s">
        <v>16876</v>
      </c>
      <c r="B9010" s="94" t="s">
        <v>24187</v>
      </c>
      <c r="C9010" s="94" t="s">
        <v>17161</v>
      </c>
      <c r="D9010" s="32" t="s">
        <v>11038</v>
      </c>
      <c r="E9010" s="107">
        <v>8</v>
      </c>
      <c r="F9010" s="81" t="s">
        <v>13674</v>
      </c>
      <c r="G9010" s="94" t="s">
        <v>8146</v>
      </c>
      <c r="H9010" s="32" t="s">
        <v>15526</v>
      </c>
    </row>
    <row r="9011" spans="1:8">
      <c r="A9011" s="68" t="s">
        <v>16876</v>
      </c>
      <c r="B9011" s="94" t="s">
        <v>24187</v>
      </c>
      <c r="C9011" s="94" t="s">
        <v>17161</v>
      </c>
      <c r="D9011" s="32" t="s">
        <v>11039</v>
      </c>
      <c r="E9011" s="107">
        <v>9</v>
      </c>
      <c r="F9011" s="81" t="s">
        <v>13674</v>
      </c>
      <c r="G9011" s="94" t="s">
        <v>8146</v>
      </c>
      <c r="H9011" s="32" t="s">
        <v>15527</v>
      </c>
    </row>
    <row r="9012" spans="1:8">
      <c r="A9012" s="68" t="s">
        <v>16876</v>
      </c>
      <c r="B9012" s="94" t="s">
        <v>24187</v>
      </c>
      <c r="C9012" s="94" t="s">
        <v>17161</v>
      </c>
      <c r="D9012" s="32" t="s">
        <v>11040</v>
      </c>
      <c r="E9012" s="107">
        <v>8</v>
      </c>
      <c r="F9012" s="81" t="s">
        <v>13674</v>
      </c>
      <c r="G9012" s="94" t="s">
        <v>8146</v>
      </c>
      <c r="H9012" s="32" t="s">
        <v>15528</v>
      </c>
    </row>
    <row r="9013" spans="1:8">
      <c r="A9013" s="68" t="s">
        <v>16876</v>
      </c>
      <c r="B9013" s="94" t="s">
        <v>24187</v>
      </c>
      <c r="C9013" s="94" t="s">
        <v>17161</v>
      </c>
      <c r="D9013" s="32" t="s">
        <v>11041</v>
      </c>
      <c r="E9013" s="107">
        <v>8</v>
      </c>
      <c r="F9013" s="81" t="s">
        <v>13674</v>
      </c>
      <c r="G9013" s="94" t="s">
        <v>8146</v>
      </c>
      <c r="H9013" s="32" t="s">
        <v>15529</v>
      </c>
    </row>
    <row r="9014" spans="1:8">
      <c r="A9014" s="68" t="s">
        <v>16876</v>
      </c>
      <c r="B9014" s="94" t="s">
        <v>24187</v>
      </c>
      <c r="C9014" s="94" t="s">
        <v>17161</v>
      </c>
      <c r="D9014" s="32" t="s">
        <v>11042</v>
      </c>
      <c r="E9014" s="107">
        <v>8</v>
      </c>
      <c r="F9014" s="81" t="s">
        <v>13674</v>
      </c>
      <c r="G9014" s="94" t="s">
        <v>8146</v>
      </c>
      <c r="H9014" s="32" t="s">
        <v>15530</v>
      </c>
    </row>
    <row r="9015" spans="1:8">
      <c r="A9015" s="68" t="s">
        <v>16876</v>
      </c>
      <c r="B9015" s="94" t="s">
        <v>24187</v>
      </c>
      <c r="C9015" s="94" t="s">
        <v>17161</v>
      </c>
      <c r="D9015" s="32" t="s">
        <v>11043</v>
      </c>
      <c r="E9015" s="107">
        <v>8</v>
      </c>
      <c r="F9015" s="81" t="s">
        <v>13674</v>
      </c>
      <c r="G9015" s="94" t="s">
        <v>8146</v>
      </c>
      <c r="H9015" s="32" t="s">
        <v>15531</v>
      </c>
    </row>
    <row r="9016" spans="1:8">
      <c r="A9016" s="68" t="s">
        <v>16876</v>
      </c>
      <c r="B9016" s="94" t="s">
        <v>24187</v>
      </c>
      <c r="C9016" s="94" t="s">
        <v>17161</v>
      </c>
      <c r="D9016" s="32" t="s">
        <v>20818</v>
      </c>
      <c r="E9016" s="107">
        <v>8</v>
      </c>
      <c r="F9016" s="81" t="s">
        <v>13674</v>
      </c>
      <c r="G9016" s="94" t="s">
        <v>8146</v>
      </c>
      <c r="H9016" s="32" t="s">
        <v>15532</v>
      </c>
    </row>
    <row r="9017" spans="1:8">
      <c r="A9017" s="68" t="s">
        <v>16876</v>
      </c>
      <c r="B9017" s="94" t="s">
        <v>24187</v>
      </c>
      <c r="C9017" s="94" t="s">
        <v>17161</v>
      </c>
      <c r="D9017" s="32" t="s">
        <v>20819</v>
      </c>
      <c r="E9017" s="107">
        <v>8</v>
      </c>
      <c r="F9017" s="81" t="s">
        <v>13674</v>
      </c>
      <c r="G9017" s="94" t="s">
        <v>8146</v>
      </c>
      <c r="H9017" s="32" t="s">
        <v>15533</v>
      </c>
    </row>
    <row r="9018" spans="1:8">
      <c r="A9018" s="68" t="s">
        <v>16876</v>
      </c>
      <c r="B9018" s="94" t="s">
        <v>24187</v>
      </c>
      <c r="C9018" s="94" t="s">
        <v>17161</v>
      </c>
      <c r="D9018" s="32" t="s">
        <v>11044</v>
      </c>
      <c r="E9018" s="107">
        <v>7</v>
      </c>
      <c r="F9018" s="81" t="s">
        <v>13674</v>
      </c>
      <c r="G9018" s="94" t="s">
        <v>8146</v>
      </c>
      <c r="H9018" s="32" t="s">
        <v>15534</v>
      </c>
    </row>
    <row r="9019" spans="1:8">
      <c r="A9019" s="68" t="s">
        <v>16876</v>
      </c>
      <c r="B9019" s="94" t="s">
        <v>24187</v>
      </c>
      <c r="C9019" s="94" t="s">
        <v>17161</v>
      </c>
      <c r="D9019" s="32" t="s">
        <v>11045</v>
      </c>
      <c r="E9019" s="107">
        <v>9</v>
      </c>
      <c r="F9019" s="81" t="s">
        <v>13674</v>
      </c>
      <c r="G9019" s="94" t="s">
        <v>8146</v>
      </c>
      <c r="H9019" s="32" t="s">
        <v>15535</v>
      </c>
    </row>
    <row r="9020" spans="1:8">
      <c r="A9020" s="68" t="s">
        <v>16876</v>
      </c>
      <c r="B9020" s="94" t="s">
        <v>24187</v>
      </c>
      <c r="C9020" s="94" t="s">
        <v>17161</v>
      </c>
      <c r="D9020" s="32" t="s">
        <v>11046</v>
      </c>
      <c r="E9020" s="107">
        <v>8</v>
      </c>
      <c r="F9020" s="81" t="s">
        <v>13674</v>
      </c>
      <c r="G9020" s="94" t="s">
        <v>8146</v>
      </c>
      <c r="H9020" s="32" t="s">
        <v>15536</v>
      </c>
    </row>
    <row r="9021" spans="1:8">
      <c r="A9021" s="68" t="s">
        <v>16876</v>
      </c>
      <c r="B9021" s="94" t="s">
        <v>24187</v>
      </c>
      <c r="C9021" s="94" t="s">
        <v>17161</v>
      </c>
      <c r="D9021" s="32" t="s">
        <v>11047</v>
      </c>
      <c r="E9021" s="107">
        <v>8</v>
      </c>
      <c r="F9021" s="81" t="s">
        <v>13674</v>
      </c>
      <c r="G9021" s="94" t="s">
        <v>8146</v>
      </c>
      <c r="H9021" s="32" t="s">
        <v>15537</v>
      </c>
    </row>
    <row r="9022" spans="1:8">
      <c r="A9022" s="68" t="s">
        <v>16876</v>
      </c>
      <c r="B9022" s="94" t="s">
        <v>24187</v>
      </c>
      <c r="C9022" s="94" t="s">
        <v>17161</v>
      </c>
      <c r="D9022" s="32" t="s">
        <v>11048</v>
      </c>
      <c r="E9022" s="107">
        <v>10</v>
      </c>
      <c r="F9022" s="81" t="s">
        <v>13674</v>
      </c>
      <c r="G9022" s="94" t="s">
        <v>8146</v>
      </c>
      <c r="H9022" s="32" t="s">
        <v>15538</v>
      </c>
    </row>
    <row r="9023" spans="1:8">
      <c r="A9023" s="68" t="s">
        <v>16876</v>
      </c>
      <c r="B9023" s="94" t="s">
        <v>24187</v>
      </c>
      <c r="C9023" s="94" t="s">
        <v>17161</v>
      </c>
      <c r="D9023" s="32" t="s">
        <v>11049</v>
      </c>
      <c r="E9023" s="107">
        <v>7</v>
      </c>
      <c r="F9023" s="81" t="s">
        <v>13674</v>
      </c>
      <c r="G9023" s="94" t="s">
        <v>8146</v>
      </c>
      <c r="H9023" s="32" t="s">
        <v>15539</v>
      </c>
    </row>
    <row r="9024" spans="1:8">
      <c r="A9024" s="68" t="s">
        <v>16876</v>
      </c>
      <c r="B9024" s="94" t="s">
        <v>24187</v>
      </c>
      <c r="C9024" s="94" t="s">
        <v>17161</v>
      </c>
      <c r="D9024" s="32" t="s">
        <v>11050</v>
      </c>
      <c r="E9024" s="107">
        <v>8</v>
      </c>
      <c r="F9024" s="81" t="s">
        <v>13674</v>
      </c>
      <c r="G9024" s="94" t="s">
        <v>8146</v>
      </c>
      <c r="H9024" s="32" t="s">
        <v>15540</v>
      </c>
    </row>
    <row r="9025" spans="1:8">
      <c r="A9025" s="68" t="s">
        <v>16876</v>
      </c>
      <c r="B9025" s="94" t="s">
        <v>24187</v>
      </c>
      <c r="C9025" s="94" t="s">
        <v>17161</v>
      </c>
      <c r="D9025" s="32" t="s">
        <v>11051</v>
      </c>
      <c r="E9025" s="107">
        <v>8</v>
      </c>
      <c r="F9025" s="81" t="s">
        <v>13674</v>
      </c>
      <c r="G9025" s="94" t="s">
        <v>8146</v>
      </c>
      <c r="H9025" s="32" t="s">
        <v>15541</v>
      </c>
    </row>
    <row r="9026" spans="1:8">
      <c r="A9026" s="68" t="s">
        <v>16876</v>
      </c>
      <c r="B9026" s="94" t="s">
        <v>24187</v>
      </c>
      <c r="C9026" s="94" t="s">
        <v>17161</v>
      </c>
      <c r="D9026" s="32" t="s">
        <v>11052</v>
      </c>
      <c r="E9026" s="107">
        <v>8</v>
      </c>
      <c r="F9026" s="81" t="s">
        <v>13674</v>
      </c>
      <c r="G9026" s="94" t="s">
        <v>8146</v>
      </c>
      <c r="H9026" s="32" t="s">
        <v>15542</v>
      </c>
    </row>
    <row r="9027" spans="1:8">
      <c r="A9027" s="68" t="s">
        <v>16881</v>
      </c>
      <c r="B9027" s="94" t="s">
        <v>24181</v>
      </c>
      <c r="C9027" s="94" t="s">
        <v>17184</v>
      </c>
      <c r="D9027" s="32" t="s">
        <v>11053</v>
      </c>
      <c r="E9027" s="107">
        <v>11</v>
      </c>
      <c r="F9027" s="81" t="s">
        <v>13674</v>
      </c>
      <c r="G9027" s="94" t="s">
        <v>8146</v>
      </c>
      <c r="H9027" s="32" t="s">
        <v>15543</v>
      </c>
    </row>
    <row r="9028" spans="1:8">
      <c r="A9028" s="68" t="s">
        <v>16881</v>
      </c>
      <c r="B9028" s="94" t="s">
        <v>24181</v>
      </c>
      <c r="C9028" s="94" t="s">
        <v>17184</v>
      </c>
      <c r="D9028" s="32" t="s">
        <v>11054</v>
      </c>
      <c r="E9028" s="107">
        <v>9</v>
      </c>
      <c r="F9028" s="81" t="s">
        <v>13674</v>
      </c>
      <c r="G9028" s="94" t="s">
        <v>8146</v>
      </c>
      <c r="H9028" s="32" t="s">
        <v>15544</v>
      </c>
    </row>
    <row r="9029" spans="1:8">
      <c r="A9029" s="68" t="s">
        <v>16881</v>
      </c>
      <c r="B9029" s="94" t="s">
        <v>24181</v>
      </c>
      <c r="C9029" s="94" t="s">
        <v>17184</v>
      </c>
      <c r="D9029" s="32" t="s">
        <v>11055</v>
      </c>
      <c r="E9029" s="107">
        <v>6</v>
      </c>
      <c r="F9029" s="81" t="s">
        <v>13674</v>
      </c>
      <c r="G9029" s="94" t="s">
        <v>8146</v>
      </c>
      <c r="H9029" s="32" t="s">
        <v>15545</v>
      </c>
    </row>
    <row r="9030" spans="1:8">
      <c r="A9030" s="68" t="s">
        <v>16881</v>
      </c>
      <c r="B9030" s="94" t="s">
        <v>24181</v>
      </c>
      <c r="C9030" s="94" t="s">
        <v>17184</v>
      </c>
      <c r="D9030" s="32" t="s">
        <v>11056</v>
      </c>
      <c r="E9030" s="107">
        <v>7</v>
      </c>
      <c r="F9030" s="81" t="s">
        <v>13674</v>
      </c>
      <c r="G9030" s="94" t="s">
        <v>8146</v>
      </c>
      <c r="H9030" s="32" t="s">
        <v>15546</v>
      </c>
    </row>
    <row r="9031" spans="1:8">
      <c r="A9031" s="68" t="s">
        <v>16881</v>
      </c>
      <c r="B9031" s="94" t="s">
        <v>24181</v>
      </c>
      <c r="C9031" s="94" t="s">
        <v>17184</v>
      </c>
      <c r="D9031" s="32" t="s">
        <v>11057</v>
      </c>
      <c r="E9031" s="107">
        <v>9</v>
      </c>
      <c r="F9031" s="81" t="s">
        <v>13674</v>
      </c>
      <c r="G9031" s="94" t="s">
        <v>8146</v>
      </c>
      <c r="H9031" s="32" t="s">
        <v>15547</v>
      </c>
    </row>
    <row r="9032" spans="1:8">
      <c r="A9032" s="68" t="s">
        <v>16881</v>
      </c>
      <c r="B9032" s="94" t="s">
        <v>24181</v>
      </c>
      <c r="C9032" s="94" t="s">
        <v>17184</v>
      </c>
      <c r="D9032" s="32" t="s">
        <v>11058</v>
      </c>
      <c r="E9032" s="107">
        <v>11</v>
      </c>
      <c r="F9032" s="81" t="s">
        <v>13674</v>
      </c>
      <c r="G9032" s="94" t="s">
        <v>8146</v>
      </c>
      <c r="H9032" s="32" t="s">
        <v>15546</v>
      </c>
    </row>
    <row r="9033" spans="1:8">
      <c r="A9033" s="68" t="s">
        <v>16881</v>
      </c>
      <c r="B9033" s="94" t="s">
        <v>24181</v>
      </c>
      <c r="C9033" s="94" t="s">
        <v>17184</v>
      </c>
      <c r="D9033" s="32" t="s">
        <v>11059</v>
      </c>
      <c r="E9033" s="107">
        <v>10</v>
      </c>
      <c r="F9033" s="81" t="s">
        <v>13674</v>
      </c>
      <c r="G9033" s="94" t="s">
        <v>8146</v>
      </c>
      <c r="H9033" s="32" t="s">
        <v>15548</v>
      </c>
    </row>
    <row r="9034" spans="1:8">
      <c r="A9034" s="68" t="s">
        <v>16881</v>
      </c>
      <c r="B9034" s="94" t="s">
        <v>24181</v>
      </c>
      <c r="C9034" s="94" t="s">
        <v>17184</v>
      </c>
      <c r="D9034" s="32" t="s">
        <v>20820</v>
      </c>
      <c r="E9034" s="107">
        <v>2</v>
      </c>
      <c r="F9034" s="81" t="s">
        <v>13674</v>
      </c>
      <c r="G9034" s="94" t="s">
        <v>8146</v>
      </c>
      <c r="H9034" s="32" t="s">
        <v>15549</v>
      </c>
    </row>
    <row r="9035" spans="1:8">
      <c r="A9035" s="68" t="s">
        <v>16881</v>
      </c>
      <c r="B9035" s="94" t="s">
        <v>24181</v>
      </c>
      <c r="C9035" s="94" t="s">
        <v>17184</v>
      </c>
      <c r="D9035" s="32" t="s">
        <v>20821</v>
      </c>
      <c r="E9035" s="107">
        <v>9</v>
      </c>
      <c r="F9035" s="81" t="s">
        <v>13674</v>
      </c>
      <c r="G9035" s="94" t="s">
        <v>8146</v>
      </c>
      <c r="H9035" s="32" t="s">
        <v>15550</v>
      </c>
    </row>
    <row r="9036" spans="1:8">
      <c r="A9036" s="68" t="s">
        <v>16881</v>
      </c>
      <c r="B9036" s="94" t="s">
        <v>24181</v>
      </c>
      <c r="C9036" s="94" t="s">
        <v>17184</v>
      </c>
      <c r="D9036" s="32" t="s">
        <v>20822</v>
      </c>
      <c r="E9036" s="107">
        <v>3</v>
      </c>
      <c r="F9036" s="81" t="s">
        <v>13674</v>
      </c>
      <c r="G9036" s="94" t="s">
        <v>8146</v>
      </c>
      <c r="H9036" s="32" t="s">
        <v>15551</v>
      </c>
    </row>
    <row r="9037" spans="1:8">
      <c r="A9037" s="68" t="s">
        <v>16881</v>
      </c>
      <c r="B9037" s="94" t="s">
        <v>24181</v>
      </c>
      <c r="C9037" s="94" t="s">
        <v>17184</v>
      </c>
      <c r="D9037" s="32" t="s">
        <v>11060</v>
      </c>
      <c r="E9037" s="107">
        <v>19</v>
      </c>
      <c r="F9037" s="81" t="s">
        <v>13674</v>
      </c>
      <c r="G9037" s="94" t="s">
        <v>8146</v>
      </c>
      <c r="H9037" s="32" t="s">
        <v>15552</v>
      </c>
    </row>
    <row r="9038" spans="1:8">
      <c r="A9038" s="68" t="s">
        <v>16881</v>
      </c>
      <c r="B9038" s="94" t="s">
        <v>24181</v>
      </c>
      <c r="C9038" s="94" t="s">
        <v>17184</v>
      </c>
      <c r="D9038" s="32" t="s">
        <v>11061</v>
      </c>
      <c r="E9038" s="107">
        <v>9</v>
      </c>
      <c r="F9038" s="81" t="s">
        <v>13674</v>
      </c>
      <c r="G9038" s="94" t="s">
        <v>8146</v>
      </c>
      <c r="H9038" s="32" t="s">
        <v>15553</v>
      </c>
    </row>
    <row r="9039" spans="1:8">
      <c r="A9039" s="68" t="s">
        <v>16881</v>
      </c>
      <c r="B9039" s="94" t="s">
        <v>24181</v>
      </c>
      <c r="C9039" s="94" t="s">
        <v>17184</v>
      </c>
      <c r="D9039" s="32" t="s">
        <v>11062</v>
      </c>
      <c r="E9039" s="107">
        <v>11</v>
      </c>
      <c r="F9039" s="81" t="s">
        <v>13674</v>
      </c>
      <c r="G9039" s="94" t="s">
        <v>8146</v>
      </c>
      <c r="H9039" s="32" t="s">
        <v>15554</v>
      </c>
    </row>
    <row r="9040" spans="1:8">
      <c r="A9040" s="68" t="s">
        <v>16881</v>
      </c>
      <c r="B9040" s="94" t="s">
        <v>24181</v>
      </c>
      <c r="C9040" s="94" t="s">
        <v>17184</v>
      </c>
      <c r="D9040" s="32" t="s">
        <v>11063</v>
      </c>
      <c r="E9040" s="107">
        <v>15</v>
      </c>
      <c r="F9040" s="81" t="s">
        <v>13674</v>
      </c>
      <c r="G9040" s="94" t="s">
        <v>8146</v>
      </c>
      <c r="H9040" s="32" t="s">
        <v>15555</v>
      </c>
    </row>
    <row r="9041" spans="1:8">
      <c r="A9041" s="68" t="s">
        <v>16881</v>
      </c>
      <c r="B9041" s="94" t="s">
        <v>24181</v>
      </c>
      <c r="C9041" s="94" t="s">
        <v>17184</v>
      </c>
      <c r="D9041" s="32" t="s">
        <v>11064</v>
      </c>
      <c r="E9041" s="107">
        <v>7</v>
      </c>
      <c r="F9041" s="81" t="s">
        <v>13674</v>
      </c>
      <c r="G9041" s="94" t="s">
        <v>8146</v>
      </c>
      <c r="H9041" s="32" t="s">
        <v>15555</v>
      </c>
    </row>
    <row r="9042" spans="1:8">
      <c r="A9042" s="68" t="s">
        <v>16881</v>
      </c>
      <c r="B9042" s="94" t="s">
        <v>24181</v>
      </c>
      <c r="C9042" s="94" t="s">
        <v>17184</v>
      </c>
      <c r="D9042" s="32" t="s">
        <v>11065</v>
      </c>
      <c r="E9042" s="107">
        <v>2</v>
      </c>
      <c r="F9042" s="81" t="s">
        <v>13674</v>
      </c>
      <c r="G9042" s="94" t="s">
        <v>8146</v>
      </c>
      <c r="H9042" s="32" t="s">
        <v>15556</v>
      </c>
    </row>
    <row r="9043" spans="1:8">
      <c r="A9043" s="68" t="s">
        <v>16881</v>
      </c>
      <c r="B9043" s="94" t="s">
        <v>24181</v>
      </c>
      <c r="C9043" s="94" t="s">
        <v>17184</v>
      </c>
      <c r="D9043" s="32" t="s">
        <v>11066</v>
      </c>
      <c r="E9043" s="107">
        <v>5</v>
      </c>
      <c r="F9043" s="81" t="s">
        <v>13674</v>
      </c>
      <c r="G9043" s="94" t="s">
        <v>8146</v>
      </c>
      <c r="H9043" s="32" t="s">
        <v>15557</v>
      </c>
    </row>
    <row r="9044" spans="1:8">
      <c r="A9044" s="68" t="s">
        <v>16881</v>
      </c>
      <c r="B9044" s="94" t="s">
        <v>24181</v>
      </c>
      <c r="C9044" s="94" t="s">
        <v>17184</v>
      </c>
      <c r="D9044" s="32" t="s">
        <v>11067</v>
      </c>
      <c r="E9044" s="107">
        <v>6</v>
      </c>
      <c r="F9044" s="81" t="s">
        <v>13674</v>
      </c>
      <c r="G9044" s="94" t="s">
        <v>8146</v>
      </c>
      <c r="H9044" s="32" t="s">
        <v>15558</v>
      </c>
    </row>
    <row r="9045" spans="1:8">
      <c r="A9045" s="68" t="s">
        <v>16881</v>
      </c>
      <c r="B9045" s="94" t="s">
        <v>24181</v>
      </c>
      <c r="C9045" s="94" t="s">
        <v>17184</v>
      </c>
      <c r="D9045" s="32" t="s">
        <v>11068</v>
      </c>
      <c r="E9045" s="107">
        <v>13</v>
      </c>
      <c r="F9045" s="81" t="s">
        <v>13674</v>
      </c>
      <c r="G9045" s="94" t="s">
        <v>8146</v>
      </c>
      <c r="H9045" s="32" t="s">
        <v>15559</v>
      </c>
    </row>
    <row r="9046" spans="1:8">
      <c r="A9046" s="68" t="s">
        <v>16881</v>
      </c>
      <c r="B9046" s="94" t="s">
        <v>24181</v>
      </c>
      <c r="C9046" s="94" t="s">
        <v>17184</v>
      </c>
      <c r="D9046" s="32" t="s">
        <v>11069</v>
      </c>
      <c r="E9046" s="107">
        <v>12</v>
      </c>
      <c r="F9046" s="81" t="s">
        <v>13674</v>
      </c>
      <c r="G9046" s="94" t="s">
        <v>8146</v>
      </c>
      <c r="H9046" s="32" t="s">
        <v>15560</v>
      </c>
    </row>
    <row r="9047" spans="1:8">
      <c r="A9047" s="68" t="s">
        <v>16881</v>
      </c>
      <c r="B9047" s="94" t="s">
        <v>24181</v>
      </c>
      <c r="C9047" s="94" t="s">
        <v>17184</v>
      </c>
      <c r="D9047" s="32" t="s">
        <v>11070</v>
      </c>
      <c r="E9047" s="107">
        <v>6</v>
      </c>
      <c r="F9047" s="81" t="s">
        <v>13674</v>
      </c>
      <c r="G9047" s="94" t="s">
        <v>8146</v>
      </c>
      <c r="H9047" s="32" t="s">
        <v>15561</v>
      </c>
    </row>
    <row r="9048" spans="1:8">
      <c r="A9048" s="68" t="s">
        <v>16881</v>
      </c>
      <c r="B9048" s="94" t="s">
        <v>24181</v>
      </c>
      <c r="C9048" s="94" t="s">
        <v>17184</v>
      </c>
      <c r="D9048" s="32" t="s">
        <v>11071</v>
      </c>
      <c r="E9048" s="107">
        <v>20</v>
      </c>
      <c r="F9048" s="81" t="s">
        <v>13674</v>
      </c>
      <c r="G9048" s="94" t="s">
        <v>8146</v>
      </c>
      <c r="H9048" s="32" t="s">
        <v>15562</v>
      </c>
    </row>
    <row r="9049" spans="1:8">
      <c r="A9049" s="68" t="s">
        <v>16877</v>
      </c>
      <c r="B9049" s="94" t="s">
        <v>24192</v>
      </c>
      <c r="C9049" s="94" t="s">
        <v>17186</v>
      </c>
      <c r="D9049" s="32" t="s">
        <v>20823</v>
      </c>
      <c r="E9049" s="107">
        <v>11</v>
      </c>
      <c r="F9049" s="81" t="s">
        <v>13674</v>
      </c>
      <c r="G9049" s="94" t="s">
        <v>8146</v>
      </c>
      <c r="H9049" s="32" t="s">
        <v>15563</v>
      </c>
    </row>
    <row r="9050" spans="1:8">
      <c r="A9050" s="68" t="s">
        <v>16877</v>
      </c>
      <c r="B9050" s="94" t="s">
        <v>24192</v>
      </c>
      <c r="C9050" s="94" t="s">
        <v>17186</v>
      </c>
      <c r="D9050" s="32" t="s">
        <v>20824</v>
      </c>
      <c r="E9050" s="107">
        <v>5</v>
      </c>
      <c r="F9050" s="81" t="s">
        <v>13674</v>
      </c>
      <c r="G9050" s="94" t="s">
        <v>8146</v>
      </c>
      <c r="H9050" s="32" t="s">
        <v>15564</v>
      </c>
    </row>
    <row r="9051" spans="1:8">
      <c r="A9051" s="68" t="s">
        <v>16877</v>
      </c>
      <c r="B9051" s="94" t="s">
        <v>24192</v>
      </c>
      <c r="C9051" s="94" t="s">
        <v>17186</v>
      </c>
      <c r="D9051" s="32" t="s">
        <v>20825</v>
      </c>
      <c r="E9051" s="107">
        <v>7</v>
      </c>
      <c r="F9051" s="81" t="s">
        <v>13674</v>
      </c>
      <c r="G9051" s="94" t="s">
        <v>8146</v>
      </c>
      <c r="H9051" s="32" t="s">
        <v>15565</v>
      </c>
    </row>
    <row r="9052" spans="1:8">
      <c r="A9052" s="68" t="s">
        <v>16877</v>
      </c>
      <c r="B9052" s="94" t="s">
        <v>24192</v>
      </c>
      <c r="C9052" s="94" t="s">
        <v>17186</v>
      </c>
      <c r="D9052" s="32" t="s">
        <v>20826</v>
      </c>
      <c r="E9052" s="107">
        <v>9</v>
      </c>
      <c r="F9052" s="81" t="s">
        <v>13674</v>
      </c>
      <c r="G9052" s="94" t="s">
        <v>8146</v>
      </c>
      <c r="H9052" s="32" t="s">
        <v>15566</v>
      </c>
    </row>
    <row r="9053" spans="1:8">
      <c r="A9053" s="68" t="s">
        <v>16877</v>
      </c>
      <c r="B9053" s="94" t="s">
        <v>24192</v>
      </c>
      <c r="C9053" s="94" t="s">
        <v>17186</v>
      </c>
      <c r="D9053" s="32" t="s">
        <v>20827</v>
      </c>
      <c r="E9053" s="107">
        <v>14</v>
      </c>
      <c r="F9053" s="81" t="s">
        <v>13674</v>
      </c>
      <c r="G9053" s="94" t="s">
        <v>8146</v>
      </c>
      <c r="H9053" s="32" t="s">
        <v>15567</v>
      </c>
    </row>
    <row r="9054" spans="1:8">
      <c r="A9054" s="68" t="s">
        <v>16877</v>
      </c>
      <c r="B9054" s="94" t="s">
        <v>24192</v>
      </c>
      <c r="C9054" s="94" t="s">
        <v>17186</v>
      </c>
      <c r="D9054" s="32" t="s">
        <v>20828</v>
      </c>
      <c r="E9054" s="107">
        <v>9</v>
      </c>
      <c r="F9054" s="81" t="s">
        <v>13674</v>
      </c>
      <c r="G9054" s="94" t="s">
        <v>8146</v>
      </c>
      <c r="H9054" s="32" t="s">
        <v>15568</v>
      </c>
    </row>
    <row r="9055" spans="1:8">
      <c r="A9055" s="68" t="s">
        <v>16877</v>
      </c>
      <c r="B9055" s="94" t="s">
        <v>24192</v>
      </c>
      <c r="C9055" s="94" t="s">
        <v>17186</v>
      </c>
      <c r="D9055" s="32" t="s">
        <v>20829</v>
      </c>
      <c r="E9055" s="107">
        <v>14</v>
      </c>
      <c r="F9055" s="81" t="s">
        <v>13674</v>
      </c>
      <c r="G9055" s="94" t="s">
        <v>8146</v>
      </c>
      <c r="H9055" s="32" t="s">
        <v>15569</v>
      </c>
    </row>
    <row r="9056" spans="1:8">
      <c r="A9056" s="68" t="s">
        <v>16877</v>
      </c>
      <c r="B9056" s="94" t="s">
        <v>24192</v>
      </c>
      <c r="C9056" s="94" t="s">
        <v>17186</v>
      </c>
      <c r="D9056" s="32" t="s">
        <v>20830</v>
      </c>
      <c r="E9056" s="107">
        <v>9</v>
      </c>
      <c r="F9056" s="81" t="s">
        <v>13674</v>
      </c>
      <c r="G9056" s="94" t="s">
        <v>8146</v>
      </c>
      <c r="H9056" s="32" t="s">
        <v>15570</v>
      </c>
    </row>
    <row r="9057" spans="1:8">
      <c r="A9057" s="68" t="s">
        <v>16877</v>
      </c>
      <c r="B9057" s="94" t="s">
        <v>24192</v>
      </c>
      <c r="C9057" s="94" t="s">
        <v>17186</v>
      </c>
      <c r="D9057" s="32" t="s">
        <v>20831</v>
      </c>
      <c r="E9057" s="107">
        <v>6</v>
      </c>
      <c r="F9057" s="81" t="s">
        <v>13674</v>
      </c>
      <c r="G9057" s="94" t="s">
        <v>8146</v>
      </c>
      <c r="H9057" s="32" t="s">
        <v>15571</v>
      </c>
    </row>
    <row r="9058" spans="1:8">
      <c r="A9058" s="68" t="s">
        <v>16877</v>
      </c>
      <c r="B9058" s="94" t="s">
        <v>24192</v>
      </c>
      <c r="C9058" s="94" t="s">
        <v>17186</v>
      </c>
      <c r="D9058" s="32" t="s">
        <v>11072</v>
      </c>
      <c r="E9058" s="107">
        <v>5</v>
      </c>
      <c r="F9058" s="81" t="s">
        <v>13674</v>
      </c>
      <c r="G9058" s="94" t="s">
        <v>8146</v>
      </c>
      <c r="H9058" s="32" t="s">
        <v>15572</v>
      </c>
    </row>
    <row r="9059" spans="1:8">
      <c r="A9059" s="68" t="s">
        <v>16877</v>
      </c>
      <c r="B9059" s="94" t="s">
        <v>24192</v>
      </c>
      <c r="C9059" s="94" t="s">
        <v>17186</v>
      </c>
      <c r="D9059" s="32" t="s">
        <v>11073</v>
      </c>
      <c r="E9059" s="107">
        <v>7</v>
      </c>
      <c r="F9059" s="81" t="s">
        <v>13674</v>
      </c>
      <c r="G9059" s="94" t="s">
        <v>8146</v>
      </c>
      <c r="H9059" s="32" t="s">
        <v>15573</v>
      </c>
    </row>
    <row r="9060" spans="1:8">
      <c r="A9060" s="68" t="s">
        <v>16877</v>
      </c>
      <c r="B9060" s="94" t="s">
        <v>24192</v>
      </c>
      <c r="C9060" s="94" t="s">
        <v>17186</v>
      </c>
      <c r="D9060" s="32" t="s">
        <v>11074</v>
      </c>
      <c r="E9060" s="107">
        <v>9</v>
      </c>
      <c r="F9060" s="81" t="s">
        <v>13674</v>
      </c>
      <c r="G9060" s="94" t="s">
        <v>8146</v>
      </c>
      <c r="H9060" s="32" t="s">
        <v>15574</v>
      </c>
    </row>
    <row r="9061" spans="1:8">
      <c r="A9061" s="68" t="s">
        <v>16877</v>
      </c>
      <c r="B9061" s="94" t="s">
        <v>24192</v>
      </c>
      <c r="C9061" s="94" t="s">
        <v>17186</v>
      </c>
      <c r="D9061" s="32" t="s">
        <v>11075</v>
      </c>
      <c r="E9061" s="107">
        <v>13</v>
      </c>
      <c r="F9061" s="81" t="s">
        <v>13674</v>
      </c>
      <c r="G9061" s="94" t="s">
        <v>8146</v>
      </c>
      <c r="H9061" s="32" t="s">
        <v>15575</v>
      </c>
    </row>
    <row r="9062" spans="1:8">
      <c r="A9062" s="68" t="s">
        <v>16877</v>
      </c>
      <c r="B9062" s="94" t="s">
        <v>24192</v>
      </c>
      <c r="C9062" s="94" t="s">
        <v>17186</v>
      </c>
      <c r="D9062" s="32" t="s">
        <v>11076</v>
      </c>
      <c r="E9062" s="107">
        <v>8</v>
      </c>
      <c r="F9062" s="81" t="s">
        <v>13674</v>
      </c>
      <c r="G9062" s="94" t="s">
        <v>8146</v>
      </c>
      <c r="H9062" s="32" t="s">
        <v>15576</v>
      </c>
    </row>
    <row r="9063" spans="1:8">
      <c r="A9063" s="68" t="s">
        <v>16877</v>
      </c>
      <c r="B9063" s="94" t="s">
        <v>24192</v>
      </c>
      <c r="C9063" s="94" t="s">
        <v>17186</v>
      </c>
      <c r="D9063" s="32" t="s">
        <v>11077</v>
      </c>
      <c r="E9063" s="107">
        <v>9</v>
      </c>
      <c r="F9063" s="81" t="s">
        <v>13674</v>
      </c>
      <c r="G9063" s="94" t="s">
        <v>8146</v>
      </c>
      <c r="H9063" s="32" t="s">
        <v>15577</v>
      </c>
    </row>
    <row r="9064" spans="1:8">
      <c r="A9064" s="68" t="s">
        <v>16877</v>
      </c>
      <c r="B9064" s="94" t="s">
        <v>24192</v>
      </c>
      <c r="C9064" s="94" t="s">
        <v>17186</v>
      </c>
      <c r="D9064" s="32" t="s">
        <v>11078</v>
      </c>
      <c r="E9064" s="107">
        <v>9</v>
      </c>
      <c r="F9064" s="81" t="s">
        <v>13674</v>
      </c>
      <c r="G9064" s="94" t="s">
        <v>8146</v>
      </c>
      <c r="H9064" s="32" t="s">
        <v>15578</v>
      </c>
    </row>
    <row r="9065" spans="1:8">
      <c r="A9065" s="68" t="s">
        <v>16877</v>
      </c>
      <c r="B9065" s="94" t="s">
        <v>24192</v>
      </c>
      <c r="C9065" s="94" t="s">
        <v>17186</v>
      </c>
      <c r="D9065" s="32" t="s">
        <v>11079</v>
      </c>
      <c r="E9065" s="107">
        <v>7</v>
      </c>
      <c r="F9065" s="81" t="s">
        <v>13674</v>
      </c>
      <c r="G9065" s="94" t="s">
        <v>8146</v>
      </c>
      <c r="H9065" s="32" t="s">
        <v>15579</v>
      </c>
    </row>
    <row r="9066" spans="1:8">
      <c r="A9066" s="68" t="s">
        <v>16877</v>
      </c>
      <c r="B9066" s="94" t="s">
        <v>24192</v>
      </c>
      <c r="C9066" s="94" t="s">
        <v>17186</v>
      </c>
      <c r="D9066" s="32" t="s">
        <v>11080</v>
      </c>
      <c r="E9066" s="107">
        <v>8</v>
      </c>
      <c r="F9066" s="81" t="s">
        <v>13674</v>
      </c>
      <c r="G9066" s="94" t="s">
        <v>8146</v>
      </c>
      <c r="H9066" s="32" t="s">
        <v>15580</v>
      </c>
    </row>
    <row r="9067" spans="1:8">
      <c r="A9067" s="68" t="s">
        <v>16877</v>
      </c>
      <c r="B9067" s="94" t="s">
        <v>24192</v>
      </c>
      <c r="C9067" s="94" t="s">
        <v>17186</v>
      </c>
      <c r="D9067" s="32" t="s">
        <v>11081</v>
      </c>
      <c r="E9067" s="107">
        <v>13</v>
      </c>
      <c r="F9067" s="81" t="s">
        <v>13674</v>
      </c>
      <c r="G9067" s="94" t="s">
        <v>8146</v>
      </c>
      <c r="H9067" s="32" t="s">
        <v>15581</v>
      </c>
    </row>
    <row r="9068" spans="1:8">
      <c r="A9068" s="68" t="s">
        <v>16877</v>
      </c>
      <c r="B9068" s="94" t="s">
        <v>24192</v>
      </c>
      <c r="C9068" s="94" t="s">
        <v>17186</v>
      </c>
      <c r="D9068" s="32" t="s">
        <v>11082</v>
      </c>
      <c r="E9068" s="107">
        <v>7</v>
      </c>
      <c r="F9068" s="81" t="s">
        <v>13674</v>
      </c>
      <c r="G9068" s="94" t="s">
        <v>8146</v>
      </c>
      <c r="H9068" s="32" t="s">
        <v>15582</v>
      </c>
    </row>
    <row r="9069" spans="1:8">
      <c r="A9069" s="68" t="s">
        <v>16877</v>
      </c>
      <c r="B9069" s="94" t="s">
        <v>24192</v>
      </c>
      <c r="C9069" s="94" t="s">
        <v>17186</v>
      </c>
      <c r="D9069" s="32" t="s">
        <v>11083</v>
      </c>
      <c r="E9069" s="107">
        <v>9</v>
      </c>
      <c r="F9069" s="81" t="s">
        <v>13674</v>
      </c>
      <c r="G9069" s="94" t="s">
        <v>8146</v>
      </c>
      <c r="H9069" s="32" t="s">
        <v>15583</v>
      </c>
    </row>
    <row r="9070" spans="1:8">
      <c r="A9070" s="68" t="s">
        <v>16877</v>
      </c>
      <c r="B9070" s="94" t="s">
        <v>24192</v>
      </c>
      <c r="C9070" s="94" t="s">
        <v>17186</v>
      </c>
      <c r="D9070" s="32" t="s">
        <v>11084</v>
      </c>
      <c r="E9070" s="107">
        <v>8</v>
      </c>
      <c r="F9070" s="81" t="s">
        <v>13674</v>
      </c>
      <c r="G9070" s="94" t="s">
        <v>8146</v>
      </c>
      <c r="H9070" s="32" t="s">
        <v>15584</v>
      </c>
    </row>
    <row r="9071" spans="1:8">
      <c r="A9071" s="68" t="s">
        <v>16877</v>
      </c>
      <c r="B9071" s="94" t="s">
        <v>24192</v>
      </c>
      <c r="C9071" s="94" t="s">
        <v>17186</v>
      </c>
      <c r="D9071" s="32" t="s">
        <v>11085</v>
      </c>
      <c r="E9071" s="107">
        <v>4</v>
      </c>
      <c r="F9071" s="81" t="s">
        <v>13674</v>
      </c>
      <c r="G9071" s="94" t="s">
        <v>8146</v>
      </c>
      <c r="H9071" s="32" t="s">
        <v>15585</v>
      </c>
    </row>
    <row r="9072" spans="1:8">
      <c r="A9072" s="68" t="s">
        <v>16877</v>
      </c>
      <c r="B9072" s="94" t="s">
        <v>24192</v>
      </c>
      <c r="C9072" s="94" t="s">
        <v>17186</v>
      </c>
      <c r="D9072" s="32" t="s">
        <v>11086</v>
      </c>
      <c r="E9072" s="107">
        <v>12</v>
      </c>
      <c r="F9072" s="81" t="s">
        <v>13674</v>
      </c>
      <c r="G9072" s="94" t="s">
        <v>8146</v>
      </c>
      <c r="H9072" s="32" t="s">
        <v>15586</v>
      </c>
    </row>
    <row r="9073" spans="1:8">
      <c r="A9073" s="68" t="s">
        <v>16881</v>
      </c>
      <c r="B9073" s="94" t="s">
        <v>16888</v>
      </c>
      <c r="C9073" s="94" t="s">
        <v>17167</v>
      </c>
      <c r="D9073" s="32" t="s">
        <v>20832</v>
      </c>
      <c r="E9073" s="107">
        <v>19</v>
      </c>
      <c r="F9073" s="81" t="s">
        <v>13674</v>
      </c>
      <c r="G9073" s="94" t="s">
        <v>8146</v>
      </c>
      <c r="H9073" s="32" t="s">
        <v>15587</v>
      </c>
    </row>
    <row r="9074" spans="1:8">
      <c r="A9074" s="68" t="s">
        <v>16881</v>
      </c>
      <c r="B9074" s="94" t="s">
        <v>16888</v>
      </c>
      <c r="C9074" s="94" t="s">
        <v>17167</v>
      </c>
      <c r="D9074" s="32" t="s">
        <v>11087</v>
      </c>
      <c r="E9074" s="107">
        <v>5</v>
      </c>
      <c r="F9074" s="81" t="s">
        <v>13674</v>
      </c>
      <c r="G9074" s="94" t="s">
        <v>8146</v>
      </c>
      <c r="H9074" s="32" t="s">
        <v>15588</v>
      </c>
    </row>
    <row r="9075" spans="1:8">
      <c r="A9075" s="68" t="s">
        <v>16881</v>
      </c>
      <c r="B9075" s="94" t="s">
        <v>16888</v>
      </c>
      <c r="C9075" s="94" t="s">
        <v>17167</v>
      </c>
      <c r="D9075" s="32" t="s">
        <v>20833</v>
      </c>
      <c r="E9075" s="107">
        <v>12</v>
      </c>
      <c r="F9075" s="81" t="s">
        <v>13674</v>
      </c>
      <c r="G9075" s="94" t="s">
        <v>8146</v>
      </c>
      <c r="H9075" s="32" t="s">
        <v>15589</v>
      </c>
    </row>
    <row r="9076" spans="1:8">
      <c r="A9076" s="68" t="s">
        <v>16881</v>
      </c>
      <c r="B9076" s="94" t="s">
        <v>16888</v>
      </c>
      <c r="C9076" s="94" t="s">
        <v>17167</v>
      </c>
      <c r="D9076" s="32" t="s">
        <v>11088</v>
      </c>
      <c r="E9076" s="107">
        <v>11</v>
      </c>
      <c r="F9076" s="81" t="s">
        <v>13674</v>
      </c>
      <c r="G9076" s="94" t="s">
        <v>8146</v>
      </c>
      <c r="H9076" s="32" t="s">
        <v>15590</v>
      </c>
    </row>
    <row r="9077" spans="1:8">
      <c r="A9077" s="68" t="s">
        <v>16881</v>
      </c>
      <c r="B9077" s="94" t="s">
        <v>16888</v>
      </c>
      <c r="C9077" s="94" t="s">
        <v>17167</v>
      </c>
      <c r="D9077" s="32" t="s">
        <v>20834</v>
      </c>
      <c r="E9077" s="107">
        <v>7</v>
      </c>
      <c r="F9077" s="81" t="s">
        <v>13674</v>
      </c>
      <c r="G9077" s="94" t="s">
        <v>8146</v>
      </c>
      <c r="H9077" s="32" t="s">
        <v>15591</v>
      </c>
    </row>
    <row r="9078" spans="1:8">
      <c r="A9078" s="68" t="s">
        <v>16881</v>
      </c>
      <c r="B9078" s="94" t="s">
        <v>16888</v>
      </c>
      <c r="C9078" s="94" t="s">
        <v>17167</v>
      </c>
      <c r="D9078" s="32" t="s">
        <v>20835</v>
      </c>
      <c r="E9078" s="107">
        <v>15</v>
      </c>
      <c r="F9078" s="81" t="s">
        <v>13674</v>
      </c>
      <c r="G9078" s="94" t="s">
        <v>8146</v>
      </c>
      <c r="H9078" s="32" t="s">
        <v>15592</v>
      </c>
    </row>
    <row r="9079" spans="1:8">
      <c r="A9079" s="68" t="s">
        <v>16881</v>
      </c>
      <c r="B9079" s="94" t="s">
        <v>16888</v>
      </c>
      <c r="C9079" s="94" t="s">
        <v>17167</v>
      </c>
      <c r="D9079" s="32" t="s">
        <v>11089</v>
      </c>
      <c r="E9079" s="107">
        <v>8</v>
      </c>
      <c r="F9079" s="81" t="s">
        <v>13674</v>
      </c>
      <c r="G9079" s="94" t="s">
        <v>8146</v>
      </c>
      <c r="H9079" s="32" t="s">
        <v>15593</v>
      </c>
    </row>
    <row r="9080" spans="1:8">
      <c r="A9080" s="68" t="s">
        <v>16881</v>
      </c>
      <c r="B9080" s="94" t="s">
        <v>16888</v>
      </c>
      <c r="C9080" s="94" t="s">
        <v>17167</v>
      </c>
      <c r="D9080" s="32" t="s">
        <v>20836</v>
      </c>
      <c r="E9080" s="107">
        <v>14</v>
      </c>
      <c r="F9080" s="81" t="s">
        <v>13674</v>
      </c>
      <c r="G9080" s="94" t="s">
        <v>8146</v>
      </c>
      <c r="H9080" s="32" t="s">
        <v>15594</v>
      </c>
    </row>
    <row r="9081" spans="1:8">
      <c r="A9081" s="68" t="s">
        <v>16881</v>
      </c>
      <c r="B9081" s="94" t="s">
        <v>16888</v>
      </c>
      <c r="C9081" s="94" t="s">
        <v>17167</v>
      </c>
      <c r="D9081" s="32" t="s">
        <v>11090</v>
      </c>
      <c r="E9081" s="107">
        <v>16</v>
      </c>
      <c r="F9081" s="81" t="s">
        <v>13674</v>
      </c>
      <c r="G9081" s="94" t="s">
        <v>8146</v>
      </c>
      <c r="H9081" s="32" t="s">
        <v>15595</v>
      </c>
    </row>
    <row r="9082" spans="1:8">
      <c r="A9082" s="68" t="s">
        <v>16881</v>
      </c>
      <c r="B9082" s="94" t="s">
        <v>16888</v>
      </c>
      <c r="C9082" s="94" t="s">
        <v>17167</v>
      </c>
      <c r="D9082" s="32" t="s">
        <v>11091</v>
      </c>
      <c r="E9082" s="107">
        <v>5</v>
      </c>
      <c r="F9082" s="81" t="s">
        <v>13674</v>
      </c>
      <c r="G9082" s="94" t="s">
        <v>8146</v>
      </c>
      <c r="H9082" s="32" t="s">
        <v>15596</v>
      </c>
    </row>
    <row r="9083" spans="1:8">
      <c r="A9083" s="68" t="s">
        <v>16881</v>
      </c>
      <c r="B9083" s="94" t="s">
        <v>16888</v>
      </c>
      <c r="C9083" s="94" t="s">
        <v>17167</v>
      </c>
      <c r="D9083" s="32" t="s">
        <v>11092</v>
      </c>
      <c r="E9083" s="107">
        <v>10</v>
      </c>
      <c r="F9083" s="81" t="s">
        <v>13674</v>
      </c>
      <c r="G9083" s="94" t="s">
        <v>8146</v>
      </c>
      <c r="H9083" s="32" t="s">
        <v>15597</v>
      </c>
    </row>
    <row r="9084" spans="1:8">
      <c r="A9084" s="68" t="s">
        <v>16881</v>
      </c>
      <c r="B9084" s="94" t="s">
        <v>16888</v>
      </c>
      <c r="C9084" s="94" t="s">
        <v>17167</v>
      </c>
      <c r="D9084" s="32" t="s">
        <v>20837</v>
      </c>
      <c r="E9084" s="107">
        <v>12</v>
      </c>
      <c r="F9084" s="81" t="s">
        <v>13674</v>
      </c>
      <c r="G9084" s="94" t="s">
        <v>8146</v>
      </c>
      <c r="H9084" s="32" t="s">
        <v>15598</v>
      </c>
    </row>
    <row r="9085" spans="1:8">
      <c r="A9085" s="68" t="s">
        <v>16881</v>
      </c>
      <c r="B9085" s="94" t="s">
        <v>16888</v>
      </c>
      <c r="C9085" s="94" t="s">
        <v>17167</v>
      </c>
      <c r="D9085" s="32" t="s">
        <v>20838</v>
      </c>
      <c r="E9085" s="107">
        <v>13</v>
      </c>
      <c r="F9085" s="81" t="s">
        <v>13674</v>
      </c>
      <c r="G9085" s="94" t="s">
        <v>8146</v>
      </c>
      <c r="H9085" s="32" t="s">
        <v>15599</v>
      </c>
    </row>
    <row r="9086" spans="1:8">
      <c r="A9086" s="68" t="s">
        <v>16881</v>
      </c>
      <c r="B9086" s="94" t="s">
        <v>16888</v>
      </c>
      <c r="C9086" s="94" t="s">
        <v>17167</v>
      </c>
      <c r="D9086" s="32" t="s">
        <v>20839</v>
      </c>
      <c r="E9086" s="107">
        <v>7</v>
      </c>
      <c r="F9086" s="81" t="s">
        <v>13674</v>
      </c>
      <c r="G9086" s="94" t="s">
        <v>8146</v>
      </c>
      <c r="H9086" s="32" t="s">
        <v>15600</v>
      </c>
    </row>
    <row r="9087" spans="1:8">
      <c r="A9087" s="68" t="s">
        <v>16881</v>
      </c>
      <c r="B9087" s="94" t="s">
        <v>16888</v>
      </c>
      <c r="C9087" s="94" t="s">
        <v>17167</v>
      </c>
      <c r="D9087" s="32" t="s">
        <v>20840</v>
      </c>
      <c r="E9087" s="107">
        <v>7</v>
      </c>
      <c r="F9087" s="81" t="s">
        <v>13674</v>
      </c>
      <c r="G9087" s="94" t="s">
        <v>8146</v>
      </c>
      <c r="H9087" s="32" t="s">
        <v>15601</v>
      </c>
    </row>
    <row r="9088" spans="1:8">
      <c r="A9088" s="68" t="s">
        <v>16881</v>
      </c>
      <c r="B9088" s="94" t="s">
        <v>16888</v>
      </c>
      <c r="C9088" s="94" t="s">
        <v>17167</v>
      </c>
      <c r="D9088" s="32" t="s">
        <v>20841</v>
      </c>
      <c r="E9088" s="107">
        <v>11</v>
      </c>
      <c r="F9088" s="81" t="s">
        <v>13674</v>
      </c>
      <c r="G9088" s="94" t="s">
        <v>8146</v>
      </c>
      <c r="H9088" s="32" t="s">
        <v>15602</v>
      </c>
    </row>
    <row r="9089" spans="1:8">
      <c r="A9089" s="68" t="s">
        <v>16876</v>
      </c>
      <c r="B9089" s="94" t="s">
        <v>24187</v>
      </c>
      <c r="C9089" s="94" t="s">
        <v>17120</v>
      </c>
      <c r="D9089" s="32" t="s">
        <v>11093</v>
      </c>
      <c r="E9089" s="107">
        <v>7</v>
      </c>
      <c r="F9089" s="81" t="s">
        <v>13674</v>
      </c>
      <c r="G9089" s="94" t="s">
        <v>8146</v>
      </c>
      <c r="H9089" s="32" t="s">
        <v>15603</v>
      </c>
    </row>
    <row r="9090" spans="1:8">
      <c r="A9090" s="68" t="s">
        <v>16876</v>
      </c>
      <c r="B9090" s="94" t="s">
        <v>24187</v>
      </c>
      <c r="C9090" s="94" t="s">
        <v>17120</v>
      </c>
      <c r="D9090" s="32" t="s">
        <v>11094</v>
      </c>
      <c r="E9090" s="107">
        <v>10</v>
      </c>
      <c r="F9090" s="81" t="s">
        <v>13674</v>
      </c>
      <c r="G9090" s="94" t="s">
        <v>8146</v>
      </c>
      <c r="H9090" s="32" t="s">
        <v>15604</v>
      </c>
    </row>
    <row r="9091" spans="1:8">
      <c r="A9091" s="68" t="s">
        <v>16876</v>
      </c>
      <c r="B9091" s="94" t="s">
        <v>24187</v>
      </c>
      <c r="C9091" s="94" t="s">
        <v>17120</v>
      </c>
      <c r="D9091" s="32" t="s">
        <v>11095</v>
      </c>
      <c r="E9091" s="107">
        <v>8</v>
      </c>
      <c r="F9091" s="81" t="s">
        <v>13674</v>
      </c>
      <c r="G9091" s="94" t="s">
        <v>8146</v>
      </c>
      <c r="H9091" s="32" t="s">
        <v>15605</v>
      </c>
    </row>
    <row r="9092" spans="1:8">
      <c r="A9092" s="68" t="s">
        <v>16876</v>
      </c>
      <c r="B9092" s="94" t="s">
        <v>24187</v>
      </c>
      <c r="C9092" s="94" t="s">
        <v>17120</v>
      </c>
      <c r="D9092" s="32" t="s">
        <v>11096</v>
      </c>
      <c r="E9092" s="107">
        <v>10</v>
      </c>
      <c r="F9092" s="81" t="s">
        <v>13674</v>
      </c>
      <c r="G9092" s="94" t="s">
        <v>8146</v>
      </c>
      <c r="H9092" s="32" t="s">
        <v>15606</v>
      </c>
    </row>
    <row r="9093" spans="1:8">
      <c r="A9093" s="68" t="s">
        <v>16876</v>
      </c>
      <c r="B9093" s="94" t="s">
        <v>24187</v>
      </c>
      <c r="C9093" s="94" t="s">
        <v>17120</v>
      </c>
      <c r="D9093" s="32" t="s">
        <v>11097</v>
      </c>
      <c r="E9093" s="107">
        <v>8</v>
      </c>
      <c r="F9093" s="81" t="s">
        <v>13674</v>
      </c>
      <c r="G9093" s="94" t="s">
        <v>8146</v>
      </c>
      <c r="H9093" s="32" t="s">
        <v>15607</v>
      </c>
    </row>
    <row r="9094" spans="1:8">
      <c r="A9094" s="68" t="s">
        <v>16876</v>
      </c>
      <c r="B9094" s="94" t="s">
        <v>24187</v>
      </c>
      <c r="C9094" s="94" t="s">
        <v>17120</v>
      </c>
      <c r="D9094" s="32" t="s">
        <v>11098</v>
      </c>
      <c r="E9094" s="107">
        <v>6</v>
      </c>
      <c r="F9094" s="81" t="s">
        <v>13674</v>
      </c>
      <c r="G9094" s="94" t="s">
        <v>8146</v>
      </c>
      <c r="H9094" s="32" t="s">
        <v>15608</v>
      </c>
    </row>
    <row r="9095" spans="1:8">
      <c r="A9095" s="68" t="s">
        <v>16876</v>
      </c>
      <c r="B9095" s="94" t="s">
        <v>24187</v>
      </c>
      <c r="C9095" s="94" t="s">
        <v>17120</v>
      </c>
      <c r="D9095" s="32" t="s">
        <v>11099</v>
      </c>
      <c r="E9095" s="107">
        <v>9</v>
      </c>
      <c r="F9095" s="81" t="s">
        <v>13674</v>
      </c>
      <c r="G9095" s="94" t="s">
        <v>8146</v>
      </c>
      <c r="H9095" s="32" t="s">
        <v>15609</v>
      </c>
    </row>
    <row r="9096" spans="1:8">
      <c r="A9096" s="68" t="s">
        <v>16876</v>
      </c>
      <c r="B9096" s="94" t="s">
        <v>24187</v>
      </c>
      <c r="C9096" s="94" t="s">
        <v>17120</v>
      </c>
      <c r="D9096" s="32" t="s">
        <v>11100</v>
      </c>
      <c r="E9096" s="107">
        <v>8</v>
      </c>
      <c r="F9096" s="81" t="s">
        <v>13674</v>
      </c>
      <c r="G9096" s="94" t="s">
        <v>8146</v>
      </c>
      <c r="H9096" s="32" t="s">
        <v>15610</v>
      </c>
    </row>
    <row r="9097" spans="1:8">
      <c r="A9097" s="68" t="s">
        <v>16876</v>
      </c>
      <c r="B9097" s="94" t="s">
        <v>24187</v>
      </c>
      <c r="C9097" s="94" t="s">
        <v>17120</v>
      </c>
      <c r="D9097" s="32" t="s">
        <v>11101</v>
      </c>
      <c r="E9097" s="107">
        <v>7</v>
      </c>
      <c r="F9097" s="81" t="s">
        <v>13674</v>
      </c>
      <c r="G9097" s="94" t="s">
        <v>8146</v>
      </c>
      <c r="H9097" s="32" t="s">
        <v>15611</v>
      </c>
    </row>
    <row r="9098" spans="1:8">
      <c r="A9098" s="68" t="s">
        <v>16876</v>
      </c>
      <c r="B9098" s="94" t="s">
        <v>24187</v>
      </c>
      <c r="C9098" s="94" t="s">
        <v>17120</v>
      </c>
      <c r="D9098" s="32" t="s">
        <v>11102</v>
      </c>
      <c r="E9098" s="107">
        <v>7</v>
      </c>
      <c r="F9098" s="81" t="s">
        <v>13674</v>
      </c>
      <c r="G9098" s="94" t="s">
        <v>8146</v>
      </c>
      <c r="H9098" s="32" t="s">
        <v>15612</v>
      </c>
    </row>
    <row r="9099" spans="1:8">
      <c r="A9099" s="68" t="s">
        <v>16876</v>
      </c>
      <c r="B9099" s="94" t="s">
        <v>24187</v>
      </c>
      <c r="C9099" s="94" t="s">
        <v>17120</v>
      </c>
      <c r="D9099" s="32" t="s">
        <v>11103</v>
      </c>
      <c r="E9099" s="107">
        <v>7</v>
      </c>
      <c r="F9099" s="81" t="s">
        <v>13674</v>
      </c>
      <c r="G9099" s="94" t="s">
        <v>8146</v>
      </c>
      <c r="H9099" s="32" t="s">
        <v>15613</v>
      </c>
    </row>
    <row r="9100" spans="1:8">
      <c r="A9100" s="68" t="s">
        <v>16876</v>
      </c>
      <c r="B9100" s="94" t="s">
        <v>24187</v>
      </c>
      <c r="C9100" s="94" t="s">
        <v>17120</v>
      </c>
      <c r="D9100" s="32" t="s">
        <v>11104</v>
      </c>
      <c r="E9100" s="107">
        <v>11</v>
      </c>
      <c r="F9100" s="81" t="s">
        <v>13674</v>
      </c>
      <c r="G9100" s="94" t="s">
        <v>8146</v>
      </c>
      <c r="H9100" s="32" t="s">
        <v>15614</v>
      </c>
    </row>
    <row r="9101" spans="1:8">
      <c r="A9101" s="68" t="s">
        <v>16876</v>
      </c>
      <c r="B9101" s="94" t="s">
        <v>24187</v>
      </c>
      <c r="C9101" s="94" t="s">
        <v>17120</v>
      </c>
      <c r="D9101" s="32" t="s">
        <v>11105</v>
      </c>
      <c r="E9101" s="107">
        <v>8</v>
      </c>
      <c r="F9101" s="81" t="s">
        <v>13674</v>
      </c>
      <c r="G9101" s="94" t="s">
        <v>8146</v>
      </c>
      <c r="H9101" s="32" t="s">
        <v>15615</v>
      </c>
    </row>
    <row r="9102" spans="1:8">
      <c r="A9102" s="68" t="s">
        <v>16876</v>
      </c>
      <c r="B9102" s="94" t="s">
        <v>24187</v>
      </c>
      <c r="C9102" s="94" t="s">
        <v>17120</v>
      </c>
      <c r="D9102" s="32" t="s">
        <v>20842</v>
      </c>
      <c r="E9102" s="107">
        <v>14</v>
      </c>
      <c r="F9102" s="81" t="s">
        <v>13674</v>
      </c>
      <c r="G9102" s="94" t="s">
        <v>8146</v>
      </c>
      <c r="H9102" s="32" t="s">
        <v>15616</v>
      </c>
    </row>
    <row r="9103" spans="1:8">
      <c r="A9103" s="68" t="s">
        <v>16876</v>
      </c>
      <c r="B9103" s="94" t="s">
        <v>24187</v>
      </c>
      <c r="C9103" s="94" t="s">
        <v>17120</v>
      </c>
      <c r="D9103" s="32" t="s">
        <v>11106</v>
      </c>
      <c r="E9103" s="107">
        <v>5</v>
      </c>
      <c r="F9103" s="81" t="s">
        <v>13674</v>
      </c>
      <c r="G9103" s="94" t="s">
        <v>8146</v>
      </c>
      <c r="H9103" s="32" t="s">
        <v>15617</v>
      </c>
    </row>
    <row r="9104" spans="1:8">
      <c r="A9104" s="68" t="s">
        <v>16876</v>
      </c>
      <c r="B9104" s="94" t="s">
        <v>24187</v>
      </c>
      <c r="C9104" s="94" t="s">
        <v>17120</v>
      </c>
      <c r="D9104" s="32" t="s">
        <v>11107</v>
      </c>
      <c r="E9104" s="107">
        <v>8</v>
      </c>
      <c r="F9104" s="81" t="s">
        <v>13674</v>
      </c>
      <c r="G9104" s="94" t="s">
        <v>8146</v>
      </c>
      <c r="H9104" s="32" t="s">
        <v>15618</v>
      </c>
    </row>
    <row r="9105" spans="1:8">
      <c r="A9105" s="68" t="s">
        <v>16876</v>
      </c>
      <c r="B9105" s="94" t="s">
        <v>24187</v>
      </c>
      <c r="C9105" s="94" t="s">
        <v>17120</v>
      </c>
      <c r="D9105" s="32" t="s">
        <v>11108</v>
      </c>
      <c r="E9105" s="107">
        <v>9</v>
      </c>
      <c r="F9105" s="81" t="s">
        <v>13674</v>
      </c>
      <c r="G9105" s="94" t="s">
        <v>8146</v>
      </c>
      <c r="H9105" s="32" t="s">
        <v>15619</v>
      </c>
    </row>
    <row r="9106" spans="1:8">
      <c r="A9106" s="68" t="s">
        <v>16876</v>
      </c>
      <c r="B9106" s="94" t="s">
        <v>24187</v>
      </c>
      <c r="C9106" s="94" t="s">
        <v>17120</v>
      </c>
      <c r="D9106" s="32" t="s">
        <v>11109</v>
      </c>
      <c r="E9106" s="107">
        <v>11</v>
      </c>
      <c r="F9106" s="81" t="s">
        <v>13674</v>
      </c>
      <c r="G9106" s="94" t="s">
        <v>8146</v>
      </c>
      <c r="H9106" s="32" t="s">
        <v>15620</v>
      </c>
    </row>
    <row r="9107" spans="1:8">
      <c r="A9107" s="68" t="s">
        <v>16876</v>
      </c>
      <c r="B9107" s="94" t="s">
        <v>24187</v>
      </c>
      <c r="C9107" s="94" t="s">
        <v>17120</v>
      </c>
      <c r="D9107" s="32" t="s">
        <v>11110</v>
      </c>
      <c r="E9107" s="107">
        <v>8</v>
      </c>
      <c r="F9107" s="81" t="s">
        <v>13674</v>
      </c>
      <c r="G9107" s="94" t="s">
        <v>8146</v>
      </c>
      <c r="H9107" s="32" t="s">
        <v>15621</v>
      </c>
    </row>
    <row r="9108" spans="1:8">
      <c r="A9108" s="68" t="s">
        <v>16876</v>
      </c>
      <c r="B9108" s="94" t="s">
        <v>24187</v>
      </c>
      <c r="C9108" s="94" t="s">
        <v>17120</v>
      </c>
      <c r="D9108" s="32" t="s">
        <v>11111</v>
      </c>
      <c r="E9108" s="107">
        <v>5</v>
      </c>
      <c r="F9108" s="81" t="s">
        <v>13674</v>
      </c>
      <c r="G9108" s="94" t="s">
        <v>8146</v>
      </c>
      <c r="H9108" s="32" t="s">
        <v>15622</v>
      </c>
    </row>
    <row r="9109" spans="1:8">
      <c r="A9109" s="68" t="s">
        <v>16876</v>
      </c>
      <c r="B9109" s="94" t="s">
        <v>24187</v>
      </c>
      <c r="C9109" s="94" t="s">
        <v>17120</v>
      </c>
      <c r="D9109" s="32" t="s">
        <v>11112</v>
      </c>
      <c r="E9109" s="107">
        <v>7</v>
      </c>
      <c r="F9109" s="81" t="s">
        <v>13674</v>
      </c>
      <c r="G9109" s="94" t="s">
        <v>8146</v>
      </c>
      <c r="H9109" s="32" t="s">
        <v>15623</v>
      </c>
    </row>
    <row r="9110" spans="1:8">
      <c r="A9110" s="68" t="s">
        <v>16876</v>
      </c>
      <c r="B9110" s="94" t="s">
        <v>24187</v>
      </c>
      <c r="C9110" s="94" t="s">
        <v>17120</v>
      </c>
      <c r="D9110" s="32" t="s">
        <v>11113</v>
      </c>
      <c r="E9110" s="107">
        <v>8</v>
      </c>
      <c r="F9110" s="81" t="s">
        <v>13674</v>
      </c>
      <c r="G9110" s="94" t="s">
        <v>8146</v>
      </c>
      <c r="H9110" s="32" t="s">
        <v>15624</v>
      </c>
    </row>
    <row r="9111" spans="1:8">
      <c r="A9111" s="68" t="s">
        <v>16876</v>
      </c>
      <c r="B9111" s="94" t="s">
        <v>24187</v>
      </c>
      <c r="C9111" s="94" t="s">
        <v>17120</v>
      </c>
      <c r="D9111" s="32" t="s">
        <v>11114</v>
      </c>
      <c r="E9111" s="107">
        <v>7</v>
      </c>
      <c r="F9111" s="81" t="s">
        <v>13674</v>
      </c>
      <c r="G9111" s="94" t="s">
        <v>8146</v>
      </c>
      <c r="H9111" s="32" t="s">
        <v>15625</v>
      </c>
    </row>
    <row r="9112" spans="1:8">
      <c r="A9112" s="68" t="s">
        <v>16876</v>
      </c>
      <c r="B9112" s="94" t="s">
        <v>24187</v>
      </c>
      <c r="C9112" s="94" t="s">
        <v>17120</v>
      </c>
      <c r="D9112" s="32" t="s">
        <v>20843</v>
      </c>
      <c r="E9112" s="107">
        <v>11</v>
      </c>
      <c r="F9112" s="81" t="s">
        <v>13674</v>
      </c>
      <c r="G9112" s="94" t="s">
        <v>8146</v>
      </c>
      <c r="H9112" s="32" t="s">
        <v>15626</v>
      </c>
    </row>
    <row r="9113" spans="1:8">
      <c r="A9113" s="68" t="s">
        <v>16877</v>
      </c>
      <c r="B9113" s="94" t="s">
        <v>24192</v>
      </c>
      <c r="C9113" s="94" t="s">
        <v>17114</v>
      </c>
      <c r="D9113" s="32" t="s">
        <v>11115</v>
      </c>
      <c r="E9113" s="107">
        <v>14</v>
      </c>
      <c r="F9113" s="81" t="s">
        <v>13674</v>
      </c>
      <c r="G9113" s="94" t="s">
        <v>8146</v>
      </c>
      <c r="H9113" s="32" t="s">
        <v>15627</v>
      </c>
    </row>
    <row r="9114" spans="1:8">
      <c r="A9114" s="68" t="s">
        <v>16877</v>
      </c>
      <c r="B9114" s="94" t="s">
        <v>24192</v>
      </c>
      <c r="C9114" s="94" t="s">
        <v>17114</v>
      </c>
      <c r="D9114" s="32" t="s">
        <v>11116</v>
      </c>
      <c r="E9114" s="107">
        <v>13</v>
      </c>
      <c r="F9114" s="81" t="s">
        <v>13674</v>
      </c>
      <c r="G9114" s="94" t="s">
        <v>8146</v>
      </c>
      <c r="H9114" s="32" t="s">
        <v>15628</v>
      </c>
    </row>
    <row r="9115" spans="1:8">
      <c r="A9115" s="68" t="s">
        <v>16877</v>
      </c>
      <c r="B9115" s="94" t="s">
        <v>24192</v>
      </c>
      <c r="C9115" s="94" t="s">
        <v>17114</v>
      </c>
      <c r="D9115" s="32" t="s">
        <v>11117</v>
      </c>
      <c r="E9115" s="107">
        <v>11</v>
      </c>
      <c r="F9115" s="81" t="s">
        <v>13674</v>
      </c>
      <c r="G9115" s="94" t="s">
        <v>8146</v>
      </c>
      <c r="H9115" s="32" t="s">
        <v>15629</v>
      </c>
    </row>
    <row r="9116" spans="1:8">
      <c r="A9116" s="68" t="s">
        <v>16877</v>
      </c>
      <c r="B9116" s="94" t="s">
        <v>24192</v>
      </c>
      <c r="C9116" s="94" t="s">
        <v>17114</v>
      </c>
      <c r="D9116" s="32" t="s">
        <v>11118</v>
      </c>
      <c r="E9116" s="107">
        <v>11</v>
      </c>
      <c r="F9116" s="81" t="s">
        <v>13674</v>
      </c>
      <c r="G9116" s="94" t="s">
        <v>8146</v>
      </c>
      <c r="H9116" s="32" t="s">
        <v>15630</v>
      </c>
    </row>
    <row r="9117" spans="1:8">
      <c r="A9117" s="68" t="s">
        <v>16877</v>
      </c>
      <c r="B9117" s="94" t="s">
        <v>24192</v>
      </c>
      <c r="C9117" s="94" t="s">
        <v>17114</v>
      </c>
      <c r="D9117" s="32" t="s">
        <v>11119</v>
      </c>
      <c r="E9117" s="107">
        <v>9</v>
      </c>
      <c r="F9117" s="81" t="s">
        <v>13674</v>
      </c>
      <c r="G9117" s="94" t="s">
        <v>8146</v>
      </c>
      <c r="H9117" s="32" t="s">
        <v>15631</v>
      </c>
    </row>
    <row r="9118" spans="1:8">
      <c r="A9118" s="68" t="s">
        <v>16877</v>
      </c>
      <c r="B9118" s="94" t="s">
        <v>24192</v>
      </c>
      <c r="C9118" s="94" t="s">
        <v>17114</v>
      </c>
      <c r="D9118" s="32" t="s">
        <v>11120</v>
      </c>
      <c r="E9118" s="107">
        <v>9</v>
      </c>
      <c r="F9118" s="81" t="s">
        <v>13674</v>
      </c>
      <c r="G9118" s="94" t="s">
        <v>8146</v>
      </c>
      <c r="H9118" s="32" t="s">
        <v>15632</v>
      </c>
    </row>
    <row r="9119" spans="1:8">
      <c r="A9119" s="68" t="s">
        <v>16877</v>
      </c>
      <c r="B9119" s="94" t="s">
        <v>24192</v>
      </c>
      <c r="C9119" s="94" t="s">
        <v>17114</v>
      </c>
      <c r="D9119" s="32" t="s">
        <v>11121</v>
      </c>
      <c r="E9119" s="107">
        <v>11</v>
      </c>
      <c r="F9119" s="81" t="s">
        <v>13674</v>
      </c>
      <c r="G9119" s="94" t="s">
        <v>8146</v>
      </c>
      <c r="H9119" s="32" t="s">
        <v>15633</v>
      </c>
    </row>
    <row r="9120" spans="1:8">
      <c r="A9120" s="68" t="s">
        <v>16877</v>
      </c>
      <c r="B9120" s="94" t="s">
        <v>24192</v>
      </c>
      <c r="C9120" s="94" t="s">
        <v>17114</v>
      </c>
      <c r="D9120" s="32" t="s">
        <v>11122</v>
      </c>
      <c r="E9120" s="107">
        <v>11</v>
      </c>
      <c r="F9120" s="81" t="s">
        <v>13674</v>
      </c>
      <c r="G9120" s="94" t="s">
        <v>8146</v>
      </c>
      <c r="H9120" s="32" t="s">
        <v>15634</v>
      </c>
    </row>
    <row r="9121" spans="1:8">
      <c r="A9121" s="68" t="s">
        <v>16877</v>
      </c>
      <c r="B9121" s="94" t="s">
        <v>24192</v>
      </c>
      <c r="C9121" s="94" t="s">
        <v>17114</v>
      </c>
      <c r="D9121" s="32" t="s">
        <v>11123</v>
      </c>
      <c r="E9121" s="107">
        <v>11</v>
      </c>
      <c r="F9121" s="81" t="s">
        <v>13674</v>
      </c>
      <c r="G9121" s="94" t="s">
        <v>8146</v>
      </c>
      <c r="H9121" s="32" t="s">
        <v>15635</v>
      </c>
    </row>
    <row r="9122" spans="1:8">
      <c r="A9122" s="68" t="s">
        <v>16877</v>
      </c>
      <c r="B9122" s="94" t="s">
        <v>24192</v>
      </c>
      <c r="C9122" s="94" t="s">
        <v>17114</v>
      </c>
      <c r="D9122" s="32" t="s">
        <v>11124</v>
      </c>
      <c r="E9122" s="107">
        <v>10</v>
      </c>
      <c r="F9122" s="81" t="s">
        <v>13674</v>
      </c>
      <c r="G9122" s="94" t="s">
        <v>8146</v>
      </c>
      <c r="H9122" s="32" t="s">
        <v>15636</v>
      </c>
    </row>
    <row r="9123" spans="1:8">
      <c r="A9123" s="68" t="s">
        <v>16877</v>
      </c>
      <c r="B9123" s="94" t="s">
        <v>24192</v>
      </c>
      <c r="C9123" s="94" t="s">
        <v>17114</v>
      </c>
      <c r="D9123" s="32" t="s">
        <v>11125</v>
      </c>
      <c r="E9123" s="107">
        <v>11</v>
      </c>
      <c r="F9123" s="81" t="s">
        <v>13674</v>
      </c>
      <c r="G9123" s="94" t="s">
        <v>8146</v>
      </c>
      <c r="H9123" s="32" t="s">
        <v>15637</v>
      </c>
    </row>
    <row r="9124" spans="1:8">
      <c r="A9124" s="68" t="s">
        <v>16877</v>
      </c>
      <c r="B9124" s="94" t="s">
        <v>24192</v>
      </c>
      <c r="C9124" s="94" t="s">
        <v>17114</v>
      </c>
      <c r="D9124" s="32" t="s">
        <v>11126</v>
      </c>
      <c r="E9124" s="107">
        <v>13</v>
      </c>
      <c r="F9124" s="81" t="s">
        <v>13674</v>
      </c>
      <c r="G9124" s="94" t="s">
        <v>8146</v>
      </c>
      <c r="H9124" s="32" t="s">
        <v>15638</v>
      </c>
    </row>
    <row r="9125" spans="1:8">
      <c r="A9125" s="68" t="s">
        <v>16877</v>
      </c>
      <c r="B9125" s="94" t="s">
        <v>24192</v>
      </c>
      <c r="C9125" s="94" t="s">
        <v>17114</v>
      </c>
      <c r="D9125" s="32" t="s">
        <v>11127</v>
      </c>
      <c r="E9125" s="107">
        <v>12</v>
      </c>
      <c r="F9125" s="81" t="s">
        <v>13674</v>
      </c>
      <c r="G9125" s="94" t="s">
        <v>8146</v>
      </c>
      <c r="H9125" s="32" t="s">
        <v>15639</v>
      </c>
    </row>
    <row r="9126" spans="1:8">
      <c r="A9126" s="68" t="s">
        <v>16877</v>
      </c>
      <c r="B9126" s="94" t="s">
        <v>24192</v>
      </c>
      <c r="C9126" s="94" t="s">
        <v>17114</v>
      </c>
      <c r="D9126" s="32" t="s">
        <v>11128</v>
      </c>
      <c r="E9126" s="107">
        <v>10</v>
      </c>
      <c r="F9126" s="81" t="s">
        <v>13674</v>
      </c>
      <c r="G9126" s="94" t="s">
        <v>8146</v>
      </c>
      <c r="H9126" s="32" t="s">
        <v>15640</v>
      </c>
    </row>
    <row r="9127" spans="1:8">
      <c r="A9127" s="68" t="s">
        <v>16877</v>
      </c>
      <c r="B9127" s="94" t="s">
        <v>24192</v>
      </c>
      <c r="C9127" s="94" t="s">
        <v>17114</v>
      </c>
      <c r="D9127" s="32" t="s">
        <v>11129</v>
      </c>
      <c r="E9127" s="107">
        <v>9</v>
      </c>
      <c r="F9127" s="81" t="s">
        <v>13674</v>
      </c>
      <c r="G9127" s="94" t="s">
        <v>8146</v>
      </c>
      <c r="H9127" s="32" t="s">
        <v>15641</v>
      </c>
    </row>
    <row r="9128" spans="1:8">
      <c r="A9128" s="68" t="s">
        <v>16877</v>
      </c>
      <c r="B9128" s="94" t="s">
        <v>24192</v>
      </c>
      <c r="C9128" s="94" t="s">
        <v>17114</v>
      </c>
      <c r="D9128" s="32" t="s">
        <v>11130</v>
      </c>
      <c r="E9128" s="107">
        <v>8</v>
      </c>
      <c r="F9128" s="81" t="s">
        <v>13674</v>
      </c>
      <c r="G9128" s="94" t="s">
        <v>8146</v>
      </c>
      <c r="H9128" s="32" t="s">
        <v>15642</v>
      </c>
    </row>
    <row r="9129" spans="1:8">
      <c r="A9129" s="68" t="s">
        <v>16877</v>
      </c>
      <c r="B9129" s="94" t="s">
        <v>24192</v>
      </c>
      <c r="C9129" s="94" t="s">
        <v>17114</v>
      </c>
      <c r="D9129" s="32" t="s">
        <v>11131</v>
      </c>
      <c r="E9129" s="107">
        <v>9</v>
      </c>
      <c r="F9129" s="81" t="s">
        <v>13674</v>
      </c>
      <c r="G9129" s="94" t="s">
        <v>8146</v>
      </c>
      <c r="H9129" s="32" t="s">
        <v>15643</v>
      </c>
    </row>
    <row r="9130" spans="1:8">
      <c r="A9130" s="68" t="s">
        <v>16881</v>
      </c>
      <c r="B9130" s="94" t="s">
        <v>24199</v>
      </c>
      <c r="C9130" s="94" t="s">
        <v>17111</v>
      </c>
      <c r="D9130" s="32" t="s">
        <v>20844</v>
      </c>
      <c r="E9130" s="107">
        <v>10</v>
      </c>
      <c r="F9130" s="81" t="s">
        <v>13674</v>
      </c>
      <c r="G9130" s="94" t="s">
        <v>8146</v>
      </c>
      <c r="H9130" s="32" t="s">
        <v>15644</v>
      </c>
    </row>
    <row r="9131" spans="1:8">
      <c r="A9131" s="68" t="s">
        <v>16881</v>
      </c>
      <c r="B9131" s="94" t="s">
        <v>24199</v>
      </c>
      <c r="C9131" s="94" t="s">
        <v>17111</v>
      </c>
      <c r="D9131" s="32" t="s">
        <v>11132</v>
      </c>
      <c r="E9131" s="107">
        <v>10</v>
      </c>
      <c r="F9131" s="81" t="s">
        <v>13674</v>
      </c>
      <c r="G9131" s="94" t="s">
        <v>8146</v>
      </c>
      <c r="H9131" s="32" t="s">
        <v>15645</v>
      </c>
    </row>
    <row r="9132" spans="1:8">
      <c r="A9132" s="68" t="s">
        <v>16881</v>
      </c>
      <c r="B9132" s="94" t="s">
        <v>24199</v>
      </c>
      <c r="C9132" s="94" t="s">
        <v>17111</v>
      </c>
      <c r="D9132" s="32" t="s">
        <v>11133</v>
      </c>
      <c r="E9132" s="107">
        <v>7</v>
      </c>
      <c r="F9132" s="81" t="s">
        <v>13674</v>
      </c>
      <c r="G9132" s="94" t="s">
        <v>8146</v>
      </c>
      <c r="H9132" s="32" t="s">
        <v>15646</v>
      </c>
    </row>
    <row r="9133" spans="1:8">
      <c r="A9133" s="68" t="s">
        <v>16881</v>
      </c>
      <c r="B9133" s="94" t="s">
        <v>24199</v>
      </c>
      <c r="C9133" s="94" t="s">
        <v>17111</v>
      </c>
      <c r="D9133" s="32" t="s">
        <v>20845</v>
      </c>
      <c r="E9133" s="107">
        <v>8</v>
      </c>
      <c r="F9133" s="81" t="s">
        <v>13674</v>
      </c>
      <c r="G9133" s="94" t="s">
        <v>8146</v>
      </c>
      <c r="H9133" s="32" t="s">
        <v>15647</v>
      </c>
    </row>
    <row r="9134" spans="1:8">
      <c r="A9134" s="68" t="s">
        <v>16881</v>
      </c>
      <c r="B9134" s="94" t="s">
        <v>24199</v>
      </c>
      <c r="C9134" s="94" t="s">
        <v>17111</v>
      </c>
      <c r="D9134" s="32" t="s">
        <v>11134</v>
      </c>
      <c r="E9134" s="107">
        <v>9</v>
      </c>
      <c r="F9134" s="81" t="s">
        <v>13674</v>
      </c>
      <c r="G9134" s="94" t="s">
        <v>8146</v>
      </c>
      <c r="H9134" s="32" t="s">
        <v>15648</v>
      </c>
    </row>
    <row r="9135" spans="1:8">
      <c r="A9135" s="68" t="s">
        <v>16881</v>
      </c>
      <c r="B9135" s="94" t="s">
        <v>24199</v>
      </c>
      <c r="C9135" s="94" t="s">
        <v>17111</v>
      </c>
      <c r="D9135" s="32" t="s">
        <v>11135</v>
      </c>
      <c r="E9135" s="107">
        <v>9</v>
      </c>
      <c r="F9135" s="81" t="s">
        <v>13674</v>
      </c>
      <c r="G9135" s="94" t="s">
        <v>8146</v>
      </c>
      <c r="H9135" s="32" t="s">
        <v>15649</v>
      </c>
    </row>
    <row r="9136" spans="1:8">
      <c r="A9136" s="68" t="s">
        <v>16881</v>
      </c>
      <c r="B9136" s="94" t="s">
        <v>24199</v>
      </c>
      <c r="C9136" s="94" t="s">
        <v>17111</v>
      </c>
      <c r="D9136" s="32" t="s">
        <v>11136</v>
      </c>
      <c r="E9136" s="107">
        <v>8</v>
      </c>
      <c r="F9136" s="81" t="s">
        <v>13674</v>
      </c>
      <c r="G9136" s="94" t="s">
        <v>8146</v>
      </c>
      <c r="H9136" s="32" t="s">
        <v>15650</v>
      </c>
    </row>
    <row r="9137" spans="1:8">
      <c r="A9137" s="68" t="s">
        <v>16881</v>
      </c>
      <c r="B9137" s="94" t="s">
        <v>24199</v>
      </c>
      <c r="C9137" s="94" t="s">
        <v>17111</v>
      </c>
      <c r="D9137" s="32" t="s">
        <v>11137</v>
      </c>
      <c r="E9137" s="107">
        <v>10</v>
      </c>
      <c r="F9137" s="81" t="s">
        <v>13674</v>
      </c>
      <c r="G9137" s="94" t="s">
        <v>8146</v>
      </c>
      <c r="H9137" s="32" t="s">
        <v>15651</v>
      </c>
    </row>
    <row r="9138" spans="1:8">
      <c r="A9138" s="68" t="s">
        <v>16881</v>
      </c>
      <c r="B9138" s="94" t="s">
        <v>24199</v>
      </c>
      <c r="C9138" s="94" t="s">
        <v>17111</v>
      </c>
      <c r="D9138" s="32" t="s">
        <v>11138</v>
      </c>
      <c r="E9138" s="107">
        <v>10</v>
      </c>
      <c r="F9138" s="81" t="s">
        <v>13674</v>
      </c>
      <c r="G9138" s="94" t="s">
        <v>8146</v>
      </c>
      <c r="H9138" s="32" t="s">
        <v>15652</v>
      </c>
    </row>
    <row r="9139" spans="1:8">
      <c r="A9139" s="68" t="s">
        <v>16881</v>
      </c>
      <c r="B9139" s="94" t="s">
        <v>24199</v>
      </c>
      <c r="C9139" s="94" t="s">
        <v>17111</v>
      </c>
      <c r="D9139" s="32" t="s">
        <v>11139</v>
      </c>
      <c r="E9139" s="107">
        <v>12</v>
      </c>
      <c r="F9139" s="81" t="s">
        <v>13674</v>
      </c>
      <c r="G9139" s="94" t="s">
        <v>8146</v>
      </c>
      <c r="H9139" s="32" t="s">
        <v>15653</v>
      </c>
    </row>
    <row r="9140" spans="1:8">
      <c r="A9140" s="68" t="s">
        <v>16881</v>
      </c>
      <c r="B9140" s="94" t="s">
        <v>24199</v>
      </c>
      <c r="C9140" s="94" t="s">
        <v>17111</v>
      </c>
      <c r="D9140" s="32" t="s">
        <v>11140</v>
      </c>
      <c r="E9140" s="107">
        <v>10</v>
      </c>
      <c r="F9140" s="81" t="s">
        <v>13674</v>
      </c>
      <c r="G9140" s="94" t="s">
        <v>8146</v>
      </c>
      <c r="H9140" s="32" t="s">
        <v>15654</v>
      </c>
    </row>
    <row r="9141" spans="1:8">
      <c r="A9141" s="68" t="s">
        <v>16881</v>
      </c>
      <c r="B9141" s="94" t="s">
        <v>24199</v>
      </c>
      <c r="C9141" s="94" t="s">
        <v>17111</v>
      </c>
      <c r="D9141" s="32" t="s">
        <v>11141</v>
      </c>
      <c r="E9141" s="107">
        <v>10</v>
      </c>
      <c r="F9141" s="81" t="s">
        <v>13674</v>
      </c>
      <c r="G9141" s="94" t="s">
        <v>8146</v>
      </c>
      <c r="H9141" s="32" t="s">
        <v>15655</v>
      </c>
    </row>
    <row r="9142" spans="1:8">
      <c r="A9142" s="68" t="s">
        <v>16881</v>
      </c>
      <c r="B9142" s="94" t="s">
        <v>24199</v>
      </c>
      <c r="C9142" s="94" t="s">
        <v>17111</v>
      </c>
      <c r="D9142" s="32" t="s">
        <v>20846</v>
      </c>
      <c r="E9142" s="107">
        <v>12</v>
      </c>
      <c r="F9142" s="81" t="s">
        <v>13674</v>
      </c>
      <c r="G9142" s="94" t="s">
        <v>8146</v>
      </c>
      <c r="H9142" s="32" t="s">
        <v>15656</v>
      </c>
    </row>
    <row r="9143" spans="1:8">
      <c r="A9143" s="68" t="s">
        <v>16881</v>
      </c>
      <c r="B9143" s="94" t="s">
        <v>24199</v>
      </c>
      <c r="C9143" s="94" t="s">
        <v>17111</v>
      </c>
      <c r="D9143" s="32" t="s">
        <v>11142</v>
      </c>
      <c r="E9143" s="107">
        <v>11</v>
      </c>
      <c r="F9143" s="81" t="s">
        <v>13674</v>
      </c>
      <c r="G9143" s="94" t="s">
        <v>8146</v>
      </c>
      <c r="H9143" s="32" t="s">
        <v>15657</v>
      </c>
    </row>
    <row r="9144" spans="1:8">
      <c r="A9144" s="68" t="s">
        <v>16881</v>
      </c>
      <c r="B9144" s="94" t="s">
        <v>24199</v>
      </c>
      <c r="C9144" s="94" t="s">
        <v>17111</v>
      </c>
      <c r="D9144" s="32" t="s">
        <v>11143</v>
      </c>
      <c r="E9144" s="107">
        <v>9</v>
      </c>
      <c r="F9144" s="81" t="s">
        <v>13674</v>
      </c>
      <c r="G9144" s="94" t="s">
        <v>8146</v>
      </c>
      <c r="H9144" s="32" t="s">
        <v>15658</v>
      </c>
    </row>
    <row r="9145" spans="1:8">
      <c r="A9145" s="68" t="s">
        <v>16881</v>
      </c>
      <c r="B9145" s="94" t="s">
        <v>24199</v>
      </c>
      <c r="C9145" s="94" t="s">
        <v>17111</v>
      </c>
      <c r="D9145" s="32" t="s">
        <v>11144</v>
      </c>
      <c r="E9145" s="107">
        <v>11</v>
      </c>
      <c r="F9145" s="81" t="s">
        <v>13674</v>
      </c>
      <c r="G9145" s="94" t="s">
        <v>8146</v>
      </c>
      <c r="H9145" s="32" t="s">
        <v>15659</v>
      </c>
    </row>
    <row r="9146" spans="1:8">
      <c r="A9146" s="68" t="s">
        <v>16881</v>
      </c>
      <c r="B9146" s="94" t="s">
        <v>24199</v>
      </c>
      <c r="C9146" s="94" t="s">
        <v>17111</v>
      </c>
      <c r="D9146" s="32" t="s">
        <v>11145</v>
      </c>
      <c r="E9146" s="107">
        <v>11</v>
      </c>
      <c r="F9146" s="81" t="s">
        <v>13674</v>
      </c>
      <c r="G9146" s="94" t="s">
        <v>8146</v>
      </c>
      <c r="H9146" s="32" t="s">
        <v>15660</v>
      </c>
    </row>
    <row r="9147" spans="1:8">
      <c r="A9147" s="68" t="s">
        <v>16881</v>
      </c>
      <c r="B9147" s="94" t="s">
        <v>24199</v>
      </c>
      <c r="C9147" s="94" t="s">
        <v>17111</v>
      </c>
      <c r="D9147" s="32" t="s">
        <v>11146</v>
      </c>
      <c r="E9147" s="107">
        <v>10</v>
      </c>
      <c r="F9147" s="81" t="s">
        <v>13674</v>
      </c>
      <c r="G9147" s="94" t="s">
        <v>8146</v>
      </c>
      <c r="H9147" s="32" t="s">
        <v>15661</v>
      </c>
    </row>
    <row r="9148" spans="1:8">
      <c r="A9148" s="68" t="s">
        <v>16881</v>
      </c>
      <c r="B9148" s="94" t="s">
        <v>24199</v>
      </c>
      <c r="C9148" s="94" t="s">
        <v>17111</v>
      </c>
      <c r="D9148" s="32" t="s">
        <v>11147</v>
      </c>
      <c r="E9148" s="107">
        <v>10</v>
      </c>
      <c r="F9148" s="81" t="s">
        <v>13674</v>
      </c>
      <c r="G9148" s="94" t="s">
        <v>8146</v>
      </c>
      <c r="H9148" s="32" t="s">
        <v>15662</v>
      </c>
    </row>
    <row r="9149" spans="1:8">
      <c r="A9149" s="68" t="s">
        <v>16881</v>
      </c>
      <c r="B9149" s="94" t="s">
        <v>24199</v>
      </c>
      <c r="C9149" s="94" t="s">
        <v>17111</v>
      </c>
      <c r="D9149" s="32" t="s">
        <v>11148</v>
      </c>
      <c r="E9149" s="107">
        <v>12</v>
      </c>
      <c r="F9149" s="81" t="s">
        <v>13674</v>
      </c>
      <c r="G9149" s="94" t="s">
        <v>8146</v>
      </c>
      <c r="H9149" s="32" t="s">
        <v>15663</v>
      </c>
    </row>
    <row r="9150" spans="1:8">
      <c r="A9150" s="68" t="s">
        <v>16881</v>
      </c>
      <c r="B9150" s="94" t="s">
        <v>24199</v>
      </c>
      <c r="C9150" s="94" t="s">
        <v>17111</v>
      </c>
      <c r="D9150" s="32" t="s">
        <v>11149</v>
      </c>
      <c r="E9150" s="107">
        <v>10</v>
      </c>
      <c r="F9150" s="81" t="s">
        <v>13674</v>
      </c>
      <c r="G9150" s="94" t="s">
        <v>8146</v>
      </c>
      <c r="H9150" s="32" t="s">
        <v>15664</v>
      </c>
    </row>
    <row r="9151" spans="1:8">
      <c r="A9151" s="68" t="s">
        <v>16881</v>
      </c>
      <c r="B9151" s="94" t="s">
        <v>24199</v>
      </c>
      <c r="C9151" s="94" t="s">
        <v>17111</v>
      </c>
      <c r="D9151" s="32" t="s">
        <v>11150</v>
      </c>
      <c r="E9151" s="107">
        <v>13</v>
      </c>
      <c r="F9151" s="81" t="s">
        <v>13674</v>
      </c>
      <c r="G9151" s="94" t="s">
        <v>8146</v>
      </c>
      <c r="H9151" s="32" t="s">
        <v>15665</v>
      </c>
    </row>
    <row r="9152" spans="1:8">
      <c r="A9152" s="68" t="s">
        <v>16881</v>
      </c>
      <c r="B9152" s="94" t="s">
        <v>24199</v>
      </c>
      <c r="C9152" s="94" t="s">
        <v>17111</v>
      </c>
      <c r="D9152" s="32" t="s">
        <v>11151</v>
      </c>
      <c r="E9152" s="107">
        <v>10</v>
      </c>
      <c r="F9152" s="81" t="s">
        <v>13674</v>
      </c>
      <c r="G9152" s="94" t="s">
        <v>8146</v>
      </c>
      <c r="H9152" s="32" t="s">
        <v>15666</v>
      </c>
    </row>
    <row r="9153" spans="1:8">
      <c r="A9153" s="68" t="s">
        <v>16881</v>
      </c>
      <c r="B9153" s="94" t="s">
        <v>24199</v>
      </c>
      <c r="C9153" s="94" t="s">
        <v>17111</v>
      </c>
      <c r="D9153" s="32" t="s">
        <v>11152</v>
      </c>
      <c r="E9153" s="107">
        <v>10</v>
      </c>
      <c r="F9153" s="81" t="s">
        <v>13674</v>
      </c>
      <c r="G9153" s="94" t="s">
        <v>8146</v>
      </c>
      <c r="H9153" s="32" t="s">
        <v>15667</v>
      </c>
    </row>
    <row r="9154" spans="1:8">
      <c r="A9154" s="68" t="s">
        <v>16877</v>
      </c>
      <c r="B9154" s="94" t="s">
        <v>24192</v>
      </c>
      <c r="C9154" s="94" t="s">
        <v>17152</v>
      </c>
      <c r="D9154" s="32" t="s">
        <v>11153</v>
      </c>
      <c r="E9154" s="107">
        <v>8</v>
      </c>
      <c r="F9154" s="81" t="s">
        <v>13674</v>
      </c>
      <c r="G9154" s="94" t="s">
        <v>8146</v>
      </c>
      <c r="H9154" s="32" t="s">
        <v>15668</v>
      </c>
    </row>
    <row r="9155" spans="1:8">
      <c r="A9155" s="68" t="s">
        <v>16877</v>
      </c>
      <c r="B9155" s="94" t="s">
        <v>24192</v>
      </c>
      <c r="C9155" s="94" t="s">
        <v>17152</v>
      </c>
      <c r="D9155" s="32" t="s">
        <v>11154</v>
      </c>
      <c r="E9155" s="107">
        <v>9</v>
      </c>
      <c r="F9155" s="81" t="s">
        <v>13674</v>
      </c>
      <c r="G9155" s="94" t="s">
        <v>8146</v>
      </c>
      <c r="H9155" s="32" t="s">
        <v>15669</v>
      </c>
    </row>
    <row r="9156" spans="1:8">
      <c r="A9156" s="68" t="s">
        <v>16877</v>
      </c>
      <c r="B9156" s="94" t="s">
        <v>24192</v>
      </c>
      <c r="C9156" s="94" t="s">
        <v>17152</v>
      </c>
      <c r="D9156" s="32" t="s">
        <v>11155</v>
      </c>
      <c r="E9156" s="107">
        <v>9</v>
      </c>
      <c r="F9156" s="81" t="s">
        <v>13674</v>
      </c>
      <c r="G9156" s="94" t="s">
        <v>8146</v>
      </c>
      <c r="H9156" s="32" t="s">
        <v>15670</v>
      </c>
    </row>
    <row r="9157" spans="1:8">
      <c r="A9157" s="68" t="s">
        <v>16877</v>
      </c>
      <c r="B9157" s="94" t="s">
        <v>24192</v>
      </c>
      <c r="C9157" s="94" t="s">
        <v>17152</v>
      </c>
      <c r="D9157" s="32" t="s">
        <v>20847</v>
      </c>
      <c r="E9157" s="107">
        <v>8</v>
      </c>
      <c r="F9157" s="81" t="s">
        <v>13674</v>
      </c>
      <c r="G9157" s="94" t="s">
        <v>8146</v>
      </c>
      <c r="H9157" s="32" t="s">
        <v>15671</v>
      </c>
    </row>
    <row r="9158" spans="1:8">
      <c r="A9158" s="68" t="s">
        <v>16877</v>
      </c>
      <c r="B9158" s="94" t="s">
        <v>24192</v>
      </c>
      <c r="C9158" s="94" t="s">
        <v>17152</v>
      </c>
      <c r="D9158" s="32" t="s">
        <v>11156</v>
      </c>
      <c r="E9158" s="107">
        <v>9</v>
      </c>
      <c r="F9158" s="81" t="s">
        <v>13674</v>
      </c>
      <c r="G9158" s="94" t="s">
        <v>8146</v>
      </c>
      <c r="H9158" s="32" t="s">
        <v>15672</v>
      </c>
    </row>
    <row r="9159" spans="1:8">
      <c r="A9159" s="68" t="s">
        <v>16877</v>
      </c>
      <c r="B9159" s="94" t="s">
        <v>24192</v>
      </c>
      <c r="C9159" s="94" t="s">
        <v>17152</v>
      </c>
      <c r="D9159" s="32" t="s">
        <v>20848</v>
      </c>
      <c r="E9159" s="107">
        <v>8</v>
      </c>
      <c r="F9159" s="81" t="s">
        <v>13674</v>
      </c>
      <c r="G9159" s="94" t="s">
        <v>8146</v>
      </c>
      <c r="H9159" s="32" t="s">
        <v>15673</v>
      </c>
    </row>
    <row r="9160" spans="1:8">
      <c r="A9160" s="68" t="s">
        <v>16877</v>
      </c>
      <c r="B9160" s="94" t="s">
        <v>24192</v>
      </c>
      <c r="C9160" s="94" t="s">
        <v>17152</v>
      </c>
      <c r="D9160" s="32" t="s">
        <v>11157</v>
      </c>
      <c r="E9160" s="107">
        <v>9</v>
      </c>
      <c r="F9160" s="81" t="s">
        <v>13674</v>
      </c>
      <c r="G9160" s="94" t="s">
        <v>8146</v>
      </c>
      <c r="H9160" s="32" t="s">
        <v>15674</v>
      </c>
    </row>
    <row r="9161" spans="1:8">
      <c r="A9161" s="68" t="s">
        <v>16877</v>
      </c>
      <c r="B9161" s="94" t="s">
        <v>24192</v>
      </c>
      <c r="C9161" s="94" t="s">
        <v>17152</v>
      </c>
      <c r="D9161" s="32" t="s">
        <v>11158</v>
      </c>
      <c r="E9161" s="107">
        <v>9</v>
      </c>
      <c r="F9161" s="81" t="s">
        <v>13674</v>
      </c>
      <c r="G9161" s="94" t="s">
        <v>8146</v>
      </c>
      <c r="H9161" s="32" t="s">
        <v>15675</v>
      </c>
    </row>
    <row r="9162" spans="1:8">
      <c r="A9162" s="68" t="s">
        <v>16877</v>
      </c>
      <c r="B9162" s="94" t="s">
        <v>24192</v>
      </c>
      <c r="C9162" s="94" t="s">
        <v>17152</v>
      </c>
      <c r="D9162" s="32" t="s">
        <v>11159</v>
      </c>
      <c r="E9162" s="107">
        <v>9</v>
      </c>
      <c r="F9162" s="81" t="s">
        <v>13674</v>
      </c>
      <c r="G9162" s="94" t="s">
        <v>8146</v>
      </c>
      <c r="H9162" s="32" t="s">
        <v>15676</v>
      </c>
    </row>
    <row r="9163" spans="1:8">
      <c r="A9163" s="68" t="s">
        <v>16877</v>
      </c>
      <c r="B9163" s="94" t="s">
        <v>24192</v>
      </c>
      <c r="C9163" s="94" t="s">
        <v>17152</v>
      </c>
      <c r="D9163" s="32" t="s">
        <v>11160</v>
      </c>
      <c r="E9163" s="107">
        <v>9</v>
      </c>
      <c r="F9163" s="81" t="s">
        <v>13674</v>
      </c>
      <c r="G9163" s="94" t="s">
        <v>8146</v>
      </c>
      <c r="H9163" s="32" t="s">
        <v>15677</v>
      </c>
    </row>
    <row r="9164" spans="1:8">
      <c r="A9164" s="68" t="s">
        <v>16877</v>
      </c>
      <c r="B9164" s="94" t="s">
        <v>24192</v>
      </c>
      <c r="C9164" s="94" t="s">
        <v>17152</v>
      </c>
      <c r="D9164" s="32" t="s">
        <v>11161</v>
      </c>
      <c r="E9164" s="107">
        <v>9</v>
      </c>
      <c r="F9164" s="81" t="s">
        <v>13674</v>
      </c>
      <c r="G9164" s="94" t="s">
        <v>8146</v>
      </c>
      <c r="H9164" s="32" t="s">
        <v>15678</v>
      </c>
    </row>
    <row r="9165" spans="1:8">
      <c r="A9165" s="68" t="s">
        <v>16877</v>
      </c>
      <c r="B9165" s="94" t="s">
        <v>24192</v>
      </c>
      <c r="C9165" s="94" t="s">
        <v>17152</v>
      </c>
      <c r="D9165" s="32" t="s">
        <v>20849</v>
      </c>
      <c r="E9165" s="107">
        <v>8</v>
      </c>
      <c r="F9165" s="81" t="s">
        <v>13674</v>
      </c>
      <c r="G9165" s="94" t="s">
        <v>8146</v>
      </c>
      <c r="H9165" s="32" t="s">
        <v>15679</v>
      </c>
    </row>
    <row r="9166" spans="1:8">
      <c r="A9166" s="68" t="s">
        <v>16877</v>
      </c>
      <c r="B9166" s="94" t="s">
        <v>24192</v>
      </c>
      <c r="C9166" s="94" t="s">
        <v>17152</v>
      </c>
      <c r="D9166" s="32" t="s">
        <v>11162</v>
      </c>
      <c r="E9166" s="107">
        <v>9</v>
      </c>
      <c r="F9166" s="81" t="s">
        <v>13674</v>
      </c>
      <c r="G9166" s="94" t="s">
        <v>8146</v>
      </c>
      <c r="H9166" s="32" t="s">
        <v>15680</v>
      </c>
    </row>
    <row r="9167" spans="1:8">
      <c r="A9167" s="68" t="s">
        <v>16877</v>
      </c>
      <c r="B9167" s="94" t="s">
        <v>24192</v>
      </c>
      <c r="C9167" s="94" t="s">
        <v>17152</v>
      </c>
      <c r="D9167" s="32" t="s">
        <v>11163</v>
      </c>
      <c r="E9167" s="107">
        <v>9</v>
      </c>
      <c r="F9167" s="81" t="s">
        <v>13674</v>
      </c>
      <c r="G9167" s="94" t="s">
        <v>8146</v>
      </c>
      <c r="H9167" s="32" t="s">
        <v>15681</v>
      </c>
    </row>
    <row r="9168" spans="1:8">
      <c r="A9168" s="68" t="s">
        <v>16877</v>
      </c>
      <c r="B9168" s="94" t="s">
        <v>24192</v>
      </c>
      <c r="C9168" s="94" t="s">
        <v>17152</v>
      </c>
      <c r="D9168" s="32" t="s">
        <v>11164</v>
      </c>
      <c r="E9168" s="107">
        <v>10</v>
      </c>
      <c r="F9168" s="81" t="s">
        <v>13674</v>
      </c>
      <c r="G9168" s="94" t="s">
        <v>8146</v>
      </c>
      <c r="H9168" s="32" t="s">
        <v>15682</v>
      </c>
    </row>
    <row r="9169" spans="1:8">
      <c r="A9169" s="68" t="s">
        <v>16877</v>
      </c>
      <c r="B9169" s="94" t="s">
        <v>24192</v>
      </c>
      <c r="C9169" s="94" t="s">
        <v>17152</v>
      </c>
      <c r="D9169" s="32" t="s">
        <v>20850</v>
      </c>
      <c r="E9169" s="107">
        <v>9</v>
      </c>
      <c r="F9169" s="81" t="s">
        <v>13674</v>
      </c>
      <c r="G9169" s="94" t="s">
        <v>8146</v>
      </c>
      <c r="H9169" s="32" t="s">
        <v>15683</v>
      </c>
    </row>
    <row r="9170" spans="1:8">
      <c r="A9170" s="68" t="s">
        <v>16877</v>
      </c>
      <c r="B9170" s="94" t="s">
        <v>24192</v>
      </c>
      <c r="C9170" s="94" t="s">
        <v>17152</v>
      </c>
      <c r="D9170" s="32" t="s">
        <v>20851</v>
      </c>
      <c r="E9170" s="107">
        <v>9</v>
      </c>
      <c r="F9170" s="81" t="s">
        <v>13674</v>
      </c>
      <c r="G9170" s="94" t="s">
        <v>8146</v>
      </c>
      <c r="H9170" s="32" t="s">
        <v>15684</v>
      </c>
    </row>
    <row r="9171" spans="1:8">
      <c r="A9171" s="68" t="s">
        <v>16877</v>
      </c>
      <c r="B9171" s="94" t="s">
        <v>24192</v>
      </c>
      <c r="C9171" s="94" t="s">
        <v>17152</v>
      </c>
      <c r="D9171" s="32" t="s">
        <v>20852</v>
      </c>
      <c r="E9171" s="107">
        <v>10</v>
      </c>
      <c r="F9171" s="81" t="s">
        <v>13674</v>
      </c>
      <c r="G9171" s="94" t="s">
        <v>8146</v>
      </c>
      <c r="H9171" s="32" t="s">
        <v>15685</v>
      </c>
    </row>
    <row r="9172" spans="1:8">
      <c r="A9172" s="68" t="s">
        <v>16877</v>
      </c>
      <c r="B9172" s="94" t="s">
        <v>24192</v>
      </c>
      <c r="C9172" s="94" t="s">
        <v>17152</v>
      </c>
      <c r="D9172" s="32" t="s">
        <v>11165</v>
      </c>
      <c r="E9172" s="107">
        <v>9</v>
      </c>
      <c r="F9172" s="81" t="s">
        <v>13674</v>
      </c>
      <c r="G9172" s="94" t="s">
        <v>8146</v>
      </c>
      <c r="H9172" s="32" t="s">
        <v>15686</v>
      </c>
    </row>
    <row r="9173" spans="1:8">
      <c r="A9173" s="68" t="s">
        <v>16877</v>
      </c>
      <c r="B9173" s="94" t="s">
        <v>24192</v>
      </c>
      <c r="C9173" s="94" t="s">
        <v>17152</v>
      </c>
      <c r="D9173" s="32" t="s">
        <v>20853</v>
      </c>
      <c r="E9173" s="107">
        <v>10</v>
      </c>
      <c r="F9173" s="81" t="s">
        <v>13674</v>
      </c>
      <c r="G9173" s="94" t="s">
        <v>8146</v>
      </c>
      <c r="H9173" s="32" t="s">
        <v>15687</v>
      </c>
    </row>
    <row r="9174" spans="1:8">
      <c r="A9174" s="68" t="s">
        <v>16877</v>
      </c>
      <c r="B9174" s="94" t="s">
        <v>24192</v>
      </c>
      <c r="C9174" s="94" t="s">
        <v>17152</v>
      </c>
      <c r="D9174" s="32" t="s">
        <v>20854</v>
      </c>
      <c r="E9174" s="107">
        <v>7</v>
      </c>
      <c r="F9174" s="81" t="s">
        <v>13674</v>
      </c>
      <c r="G9174" s="94" t="s">
        <v>8146</v>
      </c>
      <c r="H9174" s="32" t="s">
        <v>15687</v>
      </c>
    </row>
    <row r="9175" spans="1:8">
      <c r="A9175" s="68" t="s">
        <v>16877</v>
      </c>
      <c r="B9175" s="94" t="s">
        <v>24192</v>
      </c>
      <c r="C9175" s="94" t="s">
        <v>17152</v>
      </c>
      <c r="D9175" s="32" t="s">
        <v>20855</v>
      </c>
      <c r="E9175" s="107">
        <v>9</v>
      </c>
      <c r="F9175" s="81" t="s">
        <v>13674</v>
      </c>
      <c r="G9175" s="94" t="s">
        <v>8146</v>
      </c>
      <c r="H9175" s="32" t="s">
        <v>15688</v>
      </c>
    </row>
    <row r="9176" spans="1:8">
      <c r="A9176" s="68" t="s">
        <v>16877</v>
      </c>
      <c r="B9176" s="94" t="s">
        <v>24192</v>
      </c>
      <c r="C9176" s="94" t="s">
        <v>17152</v>
      </c>
      <c r="D9176" s="32" t="s">
        <v>20856</v>
      </c>
      <c r="E9176" s="107">
        <v>10</v>
      </c>
      <c r="F9176" s="81" t="s">
        <v>13674</v>
      </c>
      <c r="G9176" s="94" t="s">
        <v>8146</v>
      </c>
      <c r="H9176" s="32" t="s">
        <v>15689</v>
      </c>
    </row>
    <row r="9177" spans="1:8">
      <c r="A9177" s="68" t="s">
        <v>16877</v>
      </c>
      <c r="B9177" s="94" t="s">
        <v>24192</v>
      </c>
      <c r="C9177" s="94" t="s">
        <v>17152</v>
      </c>
      <c r="D9177" s="32" t="s">
        <v>11166</v>
      </c>
      <c r="E9177" s="107">
        <v>9</v>
      </c>
      <c r="F9177" s="81" t="s">
        <v>13674</v>
      </c>
      <c r="G9177" s="94" t="s">
        <v>8146</v>
      </c>
      <c r="H9177" s="32" t="s">
        <v>15690</v>
      </c>
    </row>
    <row r="9178" spans="1:8">
      <c r="A9178" s="68" t="s">
        <v>16881</v>
      </c>
      <c r="B9178" s="94" t="s">
        <v>24199</v>
      </c>
      <c r="C9178" s="94" t="s">
        <v>17187</v>
      </c>
      <c r="D9178" s="32" t="s">
        <v>11167</v>
      </c>
      <c r="E9178" s="107">
        <v>13</v>
      </c>
      <c r="F9178" s="81" t="s">
        <v>13674</v>
      </c>
      <c r="G9178" s="94" t="s">
        <v>8146</v>
      </c>
      <c r="H9178" s="32" t="s">
        <v>15691</v>
      </c>
    </row>
    <row r="9179" spans="1:8">
      <c r="A9179" s="68" t="s">
        <v>16881</v>
      </c>
      <c r="B9179" s="94" t="s">
        <v>24199</v>
      </c>
      <c r="C9179" s="94" t="s">
        <v>17187</v>
      </c>
      <c r="D9179" s="32" t="s">
        <v>20857</v>
      </c>
      <c r="E9179" s="107">
        <v>10</v>
      </c>
      <c r="F9179" s="81" t="s">
        <v>13674</v>
      </c>
      <c r="G9179" s="94" t="s">
        <v>8146</v>
      </c>
      <c r="H9179" s="32" t="s">
        <v>15692</v>
      </c>
    </row>
    <row r="9180" spans="1:8">
      <c r="A9180" s="68" t="s">
        <v>16881</v>
      </c>
      <c r="B9180" s="94" t="s">
        <v>24199</v>
      </c>
      <c r="C9180" s="94" t="s">
        <v>17187</v>
      </c>
      <c r="D9180" s="32" t="s">
        <v>11168</v>
      </c>
      <c r="E9180" s="107">
        <v>11</v>
      </c>
      <c r="F9180" s="81" t="s">
        <v>13674</v>
      </c>
      <c r="G9180" s="94" t="s">
        <v>8146</v>
      </c>
      <c r="H9180" s="32" t="s">
        <v>15693</v>
      </c>
    </row>
    <row r="9181" spans="1:8">
      <c r="A9181" s="68" t="s">
        <v>16881</v>
      </c>
      <c r="B9181" s="94" t="s">
        <v>24199</v>
      </c>
      <c r="C9181" s="94" t="s">
        <v>17187</v>
      </c>
      <c r="D9181" s="32" t="s">
        <v>11169</v>
      </c>
      <c r="E9181" s="107">
        <v>13</v>
      </c>
      <c r="F9181" s="81" t="s">
        <v>13674</v>
      </c>
      <c r="G9181" s="94" t="s">
        <v>8146</v>
      </c>
      <c r="H9181" s="32" t="s">
        <v>15694</v>
      </c>
    </row>
    <row r="9182" spans="1:8">
      <c r="A9182" s="68" t="s">
        <v>16881</v>
      </c>
      <c r="B9182" s="94" t="s">
        <v>24199</v>
      </c>
      <c r="C9182" s="94" t="s">
        <v>17187</v>
      </c>
      <c r="D9182" s="32" t="s">
        <v>11170</v>
      </c>
      <c r="E9182" s="107">
        <v>12</v>
      </c>
      <c r="F9182" s="81" t="s">
        <v>13674</v>
      </c>
      <c r="G9182" s="94" t="s">
        <v>8146</v>
      </c>
      <c r="H9182" s="32" t="s">
        <v>15695</v>
      </c>
    </row>
    <row r="9183" spans="1:8">
      <c r="A9183" s="68" t="s">
        <v>16881</v>
      </c>
      <c r="B9183" s="94" t="s">
        <v>24199</v>
      </c>
      <c r="C9183" s="94" t="s">
        <v>17187</v>
      </c>
      <c r="D9183" s="32" t="s">
        <v>20858</v>
      </c>
      <c r="E9183" s="107">
        <v>11</v>
      </c>
      <c r="F9183" s="81" t="s">
        <v>13674</v>
      </c>
      <c r="G9183" s="94" t="s">
        <v>8146</v>
      </c>
      <c r="H9183" s="32" t="s">
        <v>15696</v>
      </c>
    </row>
    <row r="9184" spans="1:8">
      <c r="A9184" s="68" t="s">
        <v>16881</v>
      </c>
      <c r="B9184" s="94" t="s">
        <v>24199</v>
      </c>
      <c r="C9184" s="94" t="s">
        <v>17187</v>
      </c>
      <c r="D9184" s="32" t="s">
        <v>11171</v>
      </c>
      <c r="E9184" s="107">
        <v>11</v>
      </c>
      <c r="F9184" s="81" t="s">
        <v>13674</v>
      </c>
      <c r="G9184" s="94" t="s">
        <v>8146</v>
      </c>
      <c r="H9184" s="32" t="s">
        <v>15697</v>
      </c>
    </row>
    <row r="9185" spans="1:8">
      <c r="A9185" s="68" t="s">
        <v>16881</v>
      </c>
      <c r="B9185" s="94" t="s">
        <v>24199</v>
      </c>
      <c r="C9185" s="94" t="s">
        <v>17187</v>
      </c>
      <c r="D9185" s="32" t="s">
        <v>11172</v>
      </c>
      <c r="E9185" s="107">
        <v>10</v>
      </c>
      <c r="F9185" s="81" t="s">
        <v>13674</v>
      </c>
      <c r="G9185" s="94" t="s">
        <v>8146</v>
      </c>
      <c r="H9185" s="32" t="s">
        <v>15698</v>
      </c>
    </row>
    <row r="9186" spans="1:8">
      <c r="A9186" s="68" t="s">
        <v>16881</v>
      </c>
      <c r="B9186" s="94" t="s">
        <v>24199</v>
      </c>
      <c r="C9186" s="94" t="s">
        <v>17187</v>
      </c>
      <c r="D9186" s="32" t="s">
        <v>11173</v>
      </c>
      <c r="E9186" s="107">
        <v>15</v>
      </c>
      <c r="F9186" s="81" t="s">
        <v>13674</v>
      </c>
      <c r="G9186" s="94" t="s">
        <v>8146</v>
      </c>
      <c r="H9186" s="32" t="s">
        <v>15699</v>
      </c>
    </row>
    <row r="9187" spans="1:8">
      <c r="A9187" s="68" t="s">
        <v>16881</v>
      </c>
      <c r="B9187" s="94" t="s">
        <v>24199</v>
      </c>
      <c r="C9187" s="94" t="s">
        <v>17187</v>
      </c>
      <c r="D9187" s="32" t="s">
        <v>20859</v>
      </c>
      <c r="E9187" s="107">
        <v>11</v>
      </c>
      <c r="F9187" s="81" t="s">
        <v>13674</v>
      </c>
      <c r="G9187" s="94" t="s">
        <v>8146</v>
      </c>
      <c r="H9187" s="32" t="s">
        <v>15700</v>
      </c>
    </row>
    <row r="9188" spans="1:8">
      <c r="A9188" s="68" t="s">
        <v>16881</v>
      </c>
      <c r="B9188" s="94" t="s">
        <v>24199</v>
      </c>
      <c r="C9188" s="94" t="s">
        <v>17187</v>
      </c>
      <c r="D9188" s="32" t="s">
        <v>11174</v>
      </c>
      <c r="E9188" s="107">
        <v>10</v>
      </c>
      <c r="F9188" s="81" t="s">
        <v>13674</v>
      </c>
      <c r="G9188" s="94" t="s">
        <v>8146</v>
      </c>
      <c r="H9188" s="32" t="s">
        <v>15701</v>
      </c>
    </row>
    <row r="9189" spans="1:8">
      <c r="A9189" s="68" t="s">
        <v>16881</v>
      </c>
      <c r="B9189" s="94" t="s">
        <v>24199</v>
      </c>
      <c r="C9189" s="94" t="s">
        <v>17187</v>
      </c>
      <c r="D9189" s="32" t="s">
        <v>11175</v>
      </c>
      <c r="E9189" s="107">
        <v>15</v>
      </c>
      <c r="F9189" s="81" t="s">
        <v>13674</v>
      </c>
      <c r="G9189" s="94" t="s">
        <v>8146</v>
      </c>
      <c r="H9189" s="32" t="s">
        <v>15702</v>
      </c>
    </row>
    <row r="9190" spans="1:8">
      <c r="A9190" s="68" t="s">
        <v>16881</v>
      </c>
      <c r="B9190" s="94" t="s">
        <v>24199</v>
      </c>
      <c r="C9190" s="94" t="s">
        <v>17187</v>
      </c>
      <c r="D9190" s="32" t="s">
        <v>11176</v>
      </c>
      <c r="E9190" s="107">
        <v>12</v>
      </c>
      <c r="F9190" s="81" t="s">
        <v>13674</v>
      </c>
      <c r="G9190" s="94" t="s">
        <v>8146</v>
      </c>
      <c r="H9190" s="32" t="s">
        <v>15703</v>
      </c>
    </row>
    <row r="9191" spans="1:8">
      <c r="A9191" s="68" t="s">
        <v>16881</v>
      </c>
      <c r="B9191" s="94" t="s">
        <v>24199</v>
      </c>
      <c r="C9191" s="94" t="s">
        <v>17187</v>
      </c>
      <c r="D9191" s="32" t="s">
        <v>11177</v>
      </c>
      <c r="E9191" s="107">
        <v>11</v>
      </c>
      <c r="F9191" s="81" t="s">
        <v>13674</v>
      </c>
      <c r="G9191" s="94" t="s">
        <v>8146</v>
      </c>
      <c r="H9191" s="32" t="s">
        <v>15704</v>
      </c>
    </row>
    <row r="9192" spans="1:8">
      <c r="A9192" s="68" t="s">
        <v>16881</v>
      </c>
      <c r="B9192" s="94" t="s">
        <v>24199</v>
      </c>
      <c r="C9192" s="94" t="s">
        <v>17187</v>
      </c>
      <c r="D9192" s="32" t="s">
        <v>11178</v>
      </c>
      <c r="E9192" s="107">
        <v>12</v>
      </c>
      <c r="F9192" s="81" t="s">
        <v>13674</v>
      </c>
      <c r="G9192" s="94" t="s">
        <v>8146</v>
      </c>
      <c r="H9192" s="32" t="s">
        <v>15705</v>
      </c>
    </row>
    <row r="9193" spans="1:8">
      <c r="A9193" s="68" t="s">
        <v>16881</v>
      </c>
      <c r="B9193" s="94" t="s">
        <v>24199</v>
      </c>
      <c r="C9193" s="94" t="s">
        <v>17187</v>
      </c>
      <c r="D9193" s="32" t="s">
        <v>11179</v>
      </c>
      <c r="E9193" s="107">
        <v>11</v>
      </c>
      <c r="F9193" s="81" t="s">
        <v>13674</v>
      </c>
      <c r="G9193" s="94" t="s">
        <v>8146</v>
      </c>
      <c r="H9193" s="32" t="s">
        <v>15706</v>
      </c>
    </row>
    <row r="9194" spans="1:8">
      <c r="A9194" s="68" t="s">
        <v>16877</v>
      </c>
      <c r="B9194" s="94" t="s">
        <v>24192</v>
      </c>
      <c r="C9194" s="94" t="s">
        <v>17188</v>
      </c>
      <c r="D9194" s="32" t="s">
        <v>11180</v>
      </c>
      <c r="E9194" s="107">
        <v>5</v>
      </c>
      <c r="F9194" s="81" t="s">
        <v>13674</v>
      </c>
      <c r="G9194" s="94" t="s">
        <v>8146</v>
      </c>
      <c r="H9194" s="32" t="s">
        <v>15707</v>
      </c>
    </row>
    <row r="9195" spans="1:8">
      <c r="A9195" s="68" t="s">
        <v>16877</v>
      </c>
      <c r="B9195" s="94" t="s">
        <v>24192</v>
      </c>
      <c r="C9195" s="94" t="s">
        <v>17188</v>
      </c>
      <c r="D9195" s="32" t="s">
        <v>20860</v>
      </c>
      <c r="E9195" s="107">
        <v>12</v>
      </c>
      <c r="F9195" s="81" t="s">
        <v>13674</v>
      </c>
      <c r="G9195" s="94" t="s">
        <v>8146</v>
      </c>
      <c r="H9195" s="32" t="s">
        <v>15708</v>
      </c>
    </row>
    <row r="9196" spans="1:8">
      <c r="A9196" s="68" t="s">
        <v>16877</v>
      </c>
      <c r="B9196" s="94" t="s">
        <v>24192</v>
      </c>
      <c r="C9196" s="94" t="s">
        <v>17188</v>
      </c>
      <c r="D9196" s="32" t="s">
        <v>11181</v>
      </c>
      <c r="E9196" s="107">
        <v>6</v>
      </c>
      <c r="F9196" s="81" t="s">
        <v>13674</v>
      </c>
      <c r="G9196" s="94" t="s">
        <v>8146</v>
      </c>
      <c r="H9196" s="32" t="s">
        <v>15709</v>
      </c>
    </row>
    <row r="9197" spans="1:8">
      <c r="A9197" s="68" t="s">
        <v>16877</v>
      </c>
      <c r="B9197" s="94" t="s">
        <v>24192</v>
      </c>
      <c r="C9197" s="94" t="s">
        <v>17188</v>
      </c>
      <c r="D9197" s="32" t="s">
        <v>11182</v>
      </c>
      <c r="E9197" s="107">
        <v>13</v>
      </c>
      <c r="F9197" s="81" t="s">
        <v>13674</v>
      </c>
      <c r="G9197" s="94" t="s">
        <v>8146</v>
      </c>
      <c r="H9197" s="32" t="s">
        <v>15710</v>
      </c>
    </row>
    <row r="9198" spans="1:8">
      <c r="A9198" s="68" t="s">
        <v>16877</v>
      </c>
      <c r="B9198" s="94" t="s">
        <v>24192</v>
      </c>
      <c r="C9198" s="94" t="s">
        <v>17188</v>
      </c>
      <c r="D9198" s="32" t="s">
        <v>11183</v>
      </c>
      <c r="E9198" s="107">
        <v>6</v>
      </c>
      <c r="F9198" s="81" t="s">
        <v>13674</v>
      </c>
      <c r="G9198" s="94" t="s">
        <v>8146</v>
      </c>
      <c r="H9198" s="32" t="s">
        <v>15711</v>
      </c>
    </row>
    <row r="9199" spans="1:8">
      <c r="A9199" s="68" t="s">
        <v>16877</v>
      </c>
      <c r="B9199" s="94" t="s">
        <v>24192</v>
      </c>
      <c r="C9199" s="94" t="s">
        <v>17188</v>
      </c>
      <c r="D9199" s="32" t="s">
        <v>11184</v>
      </c>
      <c r="E9199" s="107">
        <v>3</v>
      </c>
      <c r="F9199" s="81" t="s">
        <v>13674</v>
      </c>
      <c r="G9199" s="94" t="s">
        <v>8146</v>
      </c>
      <c r="H9199" s="32" t="s">
        <v>15712</v>
      </c>
    </row>
    <row r="9200" spans="1:8">
      <c r="A9200" s="68" t="s">
        <v>16877</v>
      </c>
      <c r="B9200" s="94" t="s">
        <v>24192</v>
      </c>
      <c r="C9200" s="94" t="s">
        <v>17188</v>
      </c>
      <c r="D9200" s="32" t="s">
        <v>11185</v>
      </c>
      <c r="E9200" s="107">
        <v>9</v>
      </c>
      <c r="F9200" s="81" t="s">
        <v>13674</v>
      </c>
      <c r="G9200" s="94" t="s">
        <v>8146</v>
      </c>
      <c r="H9200" s="32" t="s">
        <v>15713</v>
      </c>
    </row>
    <row r="9201" spans="1:8">
      <c r="A9201" s="68" t="s">
        <v>16877</v>
      </c>
      <c r="B9201" s="94" t="s">
        <v>24192</v>
      </c>
      <c r="C9201" s="94" t="s">
        <v>17188</v>
      </c>
      <c r="D9201" s="32" t="s">
        <v>11186</v>
      </c>
      <c r="E9201" s="107">
        <v>12</v>
      </c>
      <c r="F9201" s="81" t="s">
        <v>13674</v>
      </c>
      <c r="G9201" s="94" t="s">
        <v>8146</v>
      </c>
      <c r="H9201" s="32" t="s">
        <v>15714</v>
      </c>
    </row>
    <row r="9202" spans="1:8">
      <c r="A9202" s="68" t="s">
        <v>16877</v>
      </c>
      <c r="B9202" s="94" t="s">
        <v>24192</v>
      </c>
      <c r="C9202" s="94" t="s">
        <v>17188</v>
      </c>
      <c r="D9202" s="32" t="s">
        <v>11187</v>
      </c>
      <c r="E9202" s="107">
        <v>12</v>
      </c>
      <c r="F9202" s="81" t="s">
        <v>13674</v>
      </c>
      <c r="G9202" s="94" t="s">
        <v>8146</v>
      </c>
      <c r="H9202" s="32" t="s">
        <v>15715</v>
      </c>
    </row>
    <row r="9203" spans="1:8">
      <c r="A9203" s="68" t="s">
        <v>16877</v>
      </c>
      <c r="B9203" s="94" t="s">
        <v>24192</v>
      </c>
      <c r="C9203" s="94" t="s">
        <v>17188</v>
      </c>
      <c r="D9203" s="32" t="s">
        <v>11188</v>
      </c>
      <c r="E9203" s="107">
        <v>7</v>
      </c>
      <c r="F9203" s="81" t="s">
        <v>13674</v>
      </c>
      <c r="G9203" s="94" t="s">
        <v>8146</v>
      </c>
      <c r="H9203" s="32" t="s">
        <v>15716</v>
      </c>
    </row>
    <row r="9204" spans="1:8">
      <c r="A9204" s="68" t="s">
        <v>16877</v>
      </c>
      <c r="B9204" s="94" t="s">
        <v>24192</v>
      </c>
      <c r="C9204" s="94" t="s">
        <v>17188</v>
      </c>
      <c r="D9204" s="32" t="s">
        <v>11189</v>
      </c>
      <c r="E9204" s="107">
        <v>8</v>
      </c>
      <c r="F9204" s="81" t="s">
        <v>13674</v>
      </c>
      <c r="G9204" s="94" t="s">
        <v>8146</v>
      </c>
      <c r="H9204" s="32" t="s">
        <v>15717</v>
      </c>
    </row>
    <row r="9205" spans="1:8">
      <c r="A9205" s="68" t="s">
        <v>16877</v>
      </c>
      <c r="B9205" s="94" t="s">
        <v>24192</v>
      </c>
      <c r="C9205" s="94" t="s">
        <v>17188</v>
      </c>
      <c r="D9205" s="32" t="s">
        <v>20861</v>
      </c>
      <c r="E9205" s="107">
        <v>4</v>
      </c>
      <c r="F9205" s="81" t="s">
        <v>13674</v>
      </c>
      <c r="G9205" s="94" t="s">
        <v>8146</v>
      </c>
      <c r="H9205" s="32" t="s">
        <v>15718</v>
      </c>
    </row>
    <row r="9206" spans="1:8">
      <c r="A9206" s="68" t="s">
        <v>16877</v>
      </c>
      <c r="B9206" s="94" t="s">
        <v>24192</v>
      </c>
      <c r="C9206" s="94" t="s">
        <v>17188</v>
      </c>
      <c r="D9206" s="32" t="s">
        <v>20862</v>
      </c>
      <c r="E9206" s="107">
        <v>8</v>
      </c>
      <c r="F9206" s="81" t="s">
        <v>13674</v>
      </c>
      <c r="G9206" s="94" t="s">
        <v>8146</v>
      </c>
      <c r="H9206" s="32" t="s">
        <v>15719</v>
      </c>
    </row>
    <row r="9207" spans="1:8">
      <c r="A9207" s="68" t="s">
        <v>16877</v>
      </c>
      <c r="B9207" s="94" t="s">
        <v>24192</v>
      </c>
      <c r="C9207" s="94" t="s">
        <v>17188</v>
      </c>
      <c r="D9207" s="32" t="s">
        <v>20863</v>
      </c>
      <c r="E9207" s="107">
        <v>7</v>
      </c>
      <c r="F9207" s="81" t="s">
        <v>13674</v>
      </c>
      <c r="G9207" s="94" t="s">
        <v>8146</v>
      </c>
      <c r="H9207" s="32" t="s">
        <v>15720</v>
      </c>
    </row>
    <row r="9208" spans="1:8">
      <c r="A9208" s="68" t="s">
        <v>16877</v>
      </c>
      <c r="B9208" s="94" t="s">
        <v>24192</v>
      </c>
      <c r="C9208" s="94" t="s">
        <v>17188</v>
      </c>
      <c r="D9208" s="32" t="s">
        <v>20864</v>
      </c>
      <c r="E9208" s="107">
        <v>14</v>
      </c>
      <c r="F9208" s="81" t="s">
        <v>13674</v>
      </c>
      <c r="G9208" s="94" t="s">
        <v>8146</v>
      </c>
      <c r="H9208" s="32" t="s">
        <v>15721</v>
      </c>
    </row>
    <row r="9209" spans="1:8">
      <c r="A9209" s="68" t="s">
        <v>16877</v>
      </c>
      <c r="B9209" s="94" t="s">
        <v>24192</v>
      </c>
      <c r="C9209" s="94" t="s">
        <v>17188</v>
      </c>
      <c r="D9209" s="32" t="s">
        <v>20865</v>
      </c>
      <c r="E9209" s="107">
        <v>11</v>
      </c>
      <c r="F9209" s="81" t="s">
        <v>13674</v>
      </c>
      <c r="G9209" s="94" t="s">
        <v>8146</v>
      </c>
      <c r="H9209" s="32" t="s">
        <v>15722</v>
      </c>
    </row>
    <row r="9210" spans="1:8">
      <c r="A9210" s="68" t="s">
        <v>16877</v>
      </c>
      <c r="B9210" s="94" t="s">
        <v>24192</v>
      </c>
      <c r="C9210" s="94" t="s">
        <v>17188</v>
      </c>
      <c r="D9210" s="32" t="s">
        <v>20866</v>
      </c>
      <c r="E9210" s="107">
        <v>7</v>
      </c>
      <c r="F9210" s="81" t="s">
        <v>13674</v>
      </c>
      <c r="G9210" s="94" t="s">
        <v>8146</v>
      </c>
      <c r="H9210" s="32" t="s">
        <v>15723</v>
      </c>
    </row>
    <row r="9211" spans="1:8">
      <c r="A9211" s="68" t="s">
        <v>16877</v>
      </c>
      <c r="B9211" s="94" t="s">
        <v>24192</v>
      </c>
      <c r="C9211" s="94" t="s">
        <v>17188</v>
      </c>
      <c r="D9211" s="32" t="s">
        <v>20867</v>
      </c>
      <c r="E9211" s="107">
        <v>9</v>
      </c>
      <c r="F9211" s="81" t="s">
        <v>13674</v>
      </c>
      <c r="G9211" s="94" t="s">
        <v>8146</v>
      </c>
      <c r="H9211" s="32" t="s">
        <v>15724</v>
      </c>
    </row>
    <row r="9212" spans="1:8">
      <c r="A9212" s="68" t="s">
        <v>16877</v>
      </c>
      <c r="B9212" s="94" t="s">
        <v>24192</v>
      </c>
      <c r="C9212" s="94" t="s">
        <v>17188</v>
      </c>
      <c r="D9212" s="32" t="s">
        <v>20868</v>
      </c>
      <c r="E9212" s="107">
        <v>8</v>
      </c>
      <c r="F9212" s="81" t="s">
        <v>13674</v>
      </c>
      <c r="G9212" s="94" t="s">
        <v>8146</v>
      </c>
      <c r="H9212" s="32" t="s">
        <v>15725</v>
      </c>
    </row>
    <row r="9213" spans="1:8">
      <c r="A9213" s="68" t="s">
        <v>16877</v>
      </c>
      <c r="B9213" s="94" t="s">
        <v>24192</v>
      </c>
      <c r="C9213" s="94" t="s">
        <v>17188</v>
      </c>
      <c r="D9213" s="32" t="s">
        <v>20869</v>
      </c>
      <c r="E9213" s="107">
        <v>12</v>
      </c>
      <c r="F9213" s="81" t="s">
        <v>13674</v>
      </c>
      <c r="G9213" s="94" t="s">
        <v>8146</v>
      </c>
      <c r="H9213" s="32" t="s">
        <v>15726</v>
      </c>
    </row>
    <row r="9214" spans="1:8">
      <c r="A9214" s="68" t="s">
        <v>16877</v>
      </c>
      <c r="B9214" s="94" t="s">
        <v>24192</v>
      </c>
      <c r="C9214" s="94" t="s">
        <v>17188</v>
      </c>
      <c r="D9214" s="32" t="s">
        <v>20870</v>
      </c>
      <c r="E9214" s="107">
        <v>10</v>
      </c>
      <c r="F9214" s="81" t="s">
        <v>13674</v>
      </c>
      <c r="G9214" s="94" t="s">
        <v>8146</v>
      </c>
      <c r="H9214" s="32" t="s">
        <v>15727</v>
      </c>
    </row>
    <row r="9215" spans="1:8">
      <c r="A9215" s="68" t="s">
        <v>16877</v>
      </c>
      <c r="B9215" s="94" t="s">
        <v>24192</v>
      </c>
      <c r="C9215" s="94" t="s">
        <v>17189</v>
      </c>
      <c r="D9215" s="32" t="s">
        <v>20871</v>
      </c>
      <c r="E9215" s="107">
        <v>13</v>
      </c>
      <c r="F9215" s="81" t="s">
        <v>13674</v>
      </c>
      <c r="G9215" s="94" t="s">
        <v>8146</v>
      </c>
      <c r="H9215" s="32" t="s">
        <v>15728</v>
      </c>
    </row>
    <row r="9216" spans="1:8">
      <c r="A9216" s="68" t="s">
        <v>16877</v>
      </c>
      <c r="B9216" s="94" t="s">
        <v>24192</v>
      </c>
      <c r="C9216" s="94" t="s">
        <v>17189</v>
      </c>
      <c r="D9216" s="32" t="s">
        <v>11190</v>
      </c>
      <c r="E9216" s="107">
        <v>11</v>
      </c>
      <c r="F9216" s="81" t="s">
        <v>13674</v>
      </c>
      <c r="G9216" s="94" t="s">
        <v>8146</v>
      </c>
      <c r="H9216" s="32" t="s">
        <v>15729</v>
      </c>
    </row>
    <row r="9217" spans="1:8">
      <c r="A9217" s="68" t="s">
        <v>16877</v>
      </c>
      <c r="B9217" s="94" t="s">
        <v>24192</v>
      </c>
      <c r="C9217" s="94" t="s">
        <v>17189</v>
      </c>
      <c r="D9217" s="32" t="s">
        <v>20872</v>
      </c>
      <c r="E9217" s="107">
        <v>15</v>
      </c>
      <c r="F9217" s="81" t="s">
        <v>13674</v>
      </c>
      <c r="G9217" s="94" t="s">
        <v>8146</v>
      </c>
      <c r="H9217" s="32" t="s">
        <v>15730</v>
      </c>
    </row>
    <row r="9218" spans="1:8">
      <c r="A9218" s="68" t="s">
        <v>16877</v>
      </c>
      <c r="B9218" s="94" t="s">
        <v>24192</v>
      </c>
      <c r="C9218" s="94" t="s">
        <v>17189</v>
      </c>
      <c r="D9218" s="32" t="s">
        <v>11191</v>
      </c>
      <c r="E9218" s="107">
        <v>9</v>
      </c>
      <c r="F9218" s="81" t="s">
        <v>13674</v>
      </c>
      <c r="G9218" s="94" t="s">
        <v>8146</v>
      </c>
      <c r="H9218" s="32" t="s">
        <v>15731</v>
      </c>
    </row>
    <row r="9219" spans="1:8">
      <c r="A9219" s="68" t="s">
        <v>16877</v>
      </c>
      <c r="B9219" s="94" t="s">
        <v>24192</v>
      </c>
      <c r="C9219" s="94" t="s">
        <v>17189</v>
      </c>
      <c r="D9219" s="32" t="s">
        <v>20873</v>
      </c>
      <c r="E9219" s="107">
        <v>14</v>
      </c>
      <c r="F9219" s="81" t="s">
        <v>13674</v>
      </c>
      <c r="G9219" s="94" t="s">
        <v>8146</v>
      </c>
      <c r="H9219" s="32" t="s">
        <v>15732</v>
      </c>
    </row>
    <row r="9220" spans="1:8">
      <c r="A9220" s="68" t="s">
        <v>16877</v>
      </c>
      <c r="B9220" s="94" t="s">
        <v>24192</v>
      </c>
      <c r="C9220" s="94" t="s">
        <v>17189</v>
      </c>
      <c r="D9220" s="32" t="s">
        <v>20874</v>
      </c>
      <c r="E9220" s="107">
        <v>10</v>
      </c>
      <c r="F9220" s="81" t="s">
        <v>13674</v>
      </c>
      <c r="G9220" s="94" t="s">
        <v>8146</v>
      </c>
      <c r="H9220" s="32" t="s">
        <v>15733</v>
      </c>
    </row>
    <row r="9221" spans="1:8">
      <c r="A9221" s="68" t="s">
        <v>16877</v>
      </c>
      <c r="B9221" s="94" t="s">
        <v>24192</v>
      </c>
      <c r="C9221" s="94" t="s">
        <v>17189</v>
      </c>
      <c r="D9221" s="32" t="s">
        <v>11192</v>
      </c>
      <c r="E9221" s="107">
        <v>16</v>
      </c>
      <c r="F9221" s="81" t="s">
        <v>13674</v>
      </c>
      <c r="G9221" s="94" t="s">
        <v>8146</v>
      </c>
      <c r="H9221" s="32" t="s">
        <v>15734</v>
      </c>
    </row>
    <row r="9222" spans="1:8">
      <c r="A9222" s="68" t="s">
        <v>16877</v>
      </c>
      <c r="B9222" s="94" t="s">
        <v>24192</v>
      </c>
      <c r="C9222" s="94" t="s">
        <v>17189</v>
      </c>
      <c r="D9222" s="32" t="s">
        <v>11193</v>
      </c>
      <c r="E9222" s="107">
        <v>10</v>
      </c>
      <c r="F9222" s="81" t="s">
        <v>13674</v>
      </c>
      <c r="G9222" s="94" t="s">
        <v>8146</v>
      </c>
      <c r="H9222" s="32" t="s">
        <v>15735</v>
      </c>
    </row>
    <row r="9223" spans="1:8">
      <c r="A9223" s="68" t="s">
        <v>16877</v>
      </c>
      <c r="B9223" s="94" t="s">
        <v>24192</v>
      </c>
      <c r="C9223" s="94" t="s">
        <v>17189</v>
      </c>
      <c r="D9223" s="32" t="s">
        <v>11194</v>
      </c>
      <c r="E9223" s="107">
        <v>6</v>
      </c>
      <c r="F9223" s="81" t="s">
        <v>13674</v>
      </c>
      <c r="G9223" s="94" t="s">
        <v>8146</v>
      </c>
      <c r="H9223" s="32" t="s">
        <v>15736</v>
      </c>
    </row>
    <row r="9224" spans="1:8">
      <c r="A9224" s="68" t="s">
        <v>16877</v>
      </c>
      <c r="B9224" s="94" t="s">
        <v>24192</v>
      </c>
      <c r="C9224" s="94" t="s">
        <v>17189</v>
      </c>
      <c r="D9224" s="32" t="s">
        <v>11195</v>
      </c>
      <c r="E9224" s="107">
        <v>13</v>
      </c>
      <c r="F9224" s="81" t="s">
        <v>13674</v>
      </c>
      <c r="G9224" s="94" t="s">
        <v>8146</v>
      </c>
      <c r="H9224" s="32" t="s">
        <v>15737</v>
      </c>
    </row>
    <row r="9225" spans="1:8">
      <c r="A9225" s="68" t="s">
        <v>16877</v>
      </c>
      <c r="B9225" s="94" t="s">
        <v>24192</v>
      </c>
      <c r="C9225" s="94" t="s">
        <v>17189</v>
      </c>
      <c r="D9225" s="32" t="s">
        <v>11196</v>
      </c>
      <c r="E9225" s="107">
        <v>15</v>
      </c>
      <c r="F9225" s="81" t="s">
        <v>13674</v>
      </c>
      <c r="G9225" s="94" t="s">
        <v>8146</v>
      </c>
      <c r="H9225" s="32" t="s">
        <v>15738</v>
      </c>
    </row>
    <row r="9226" spans="1:8">
      <c r="A9226" s="68" t="s">
        <v>16877</v>
      </c>
      <c r="B9226" s="94" t="s">
        <v>24192</v>
      </c>
      <c r="C9226" s="94" t="s">
        <v>17189</v>
      </c>
      <c r="D9226" s="32" t="s">
        <v>11197</v>
      </c>
      <c r="E9226" s="107">
        <v>12</v>
      </c>
      <c r="F9226" s="81" t="s">
        <v>13674</v>
      </c>
      <c r="G9226" s="94" t="s">
        <v>8146</v>
      </c>
      <c r="H9226" s="32" t="s">
        <v>15739</v>
      </c>
    </row>
    <row r="9227" spans="1:8">
      <c r="A9227" s="68" t="s">
        <v>16877</v>
      </c>
      <c r="B9227" s="94" t="s">
        <v>24192</v>
      </c>
      <c r="C9227" s="94" t="s">
        <v>17189</v>
      </c>
      <c r="D9227" s="32" t="s">
        <v>11198</v>
      </c>
      <c r="E9227" s="107">
        <v>11</v>
      </c>
      <c r="F9227" s="81" t="s">
        <v>13674</v>
      </c>
      <c r="G9227" s="94" t="s">
        <v>8146</v>
      </c>
      <c r="H9227" s="32" t="s">
        <v>15740</v>
      </c>
    </row>
    <row r="9228" spans="1:8">
      <c r="A9228" s="68" t="s">
        <v>16877</v>
      </c>
      <c r="B9228" s="94" t="s">
        <v>24192</v>
      </c>
      <c r="C9228" s="94" t="s">
        <v>17189</v>
      </c>
      <c r="D9228" s="32" t="s">
        <v>11199</v>
      </c>
      <c r="E9228" s="107">
        <v>12</v>
      </c>
      <c r="F9228" s="81" t="s">
        <v>13674</v>
      </c>
      <c r="G9228" s="94" t="s">
        <v>8146</v>
      </c>
      <c r="H9228" s="32" t="s">
        <v>15741</v>
      </c>
    </row>
    <row r="9229" spans="1:8">
      <c r="A9229" s="68" t="s">
        <v>16877</v>
      </c>
      <c r="B9229" s="94" t="s">
        <v>24192</v>
      </c>
      <c r="C9229" s="94" t="s">
        <v>17189</v>
      </c>
      <c r="D9229" s="32" t="s">
        <v>11200</v>
      </c>
      <c r="E9229" s="107">
        <v>15</v>
      </c>
      <c r="F9229" s="81" t="s">
        <v>13674</v>
      </c>
      <c r="G9229" s="94" t="s">
        <v>8146</v>
      </c>
      <c r="H9229" s="32" t="s">
        <v>15742</v>
      </c>
    </row>
    <row r="9230" spans="1:8">
      <c r="A9230" s="68" t="s">
        <v>16877</v>
      </c>
      <c r="B9230" s="94" t="s">
        <v>24192</v>
      </c>
      <c r="C9230" s="94" t="s">
        <v>17189</v>
      </c>
      <c r="D9230" s="32" t="s">
        <v>11201</v>
      </c>
      <c r="E9230" s="107">
        <v>10</v>
      </c>
      <c r="F9230" s="81" t="s">
        <v>13674</v>
      </c>
      <c r="G9230" s="94" t="s">
        <v>8146</v>
      </c>
      <c r="H9230" s="32" t="s">
        <v>15743</v>
      </c>
    </row>
    <row r="9231" spans="1:8">
      <c r="A9231" s="68" t="s">
        <v>16876</v>
      </c>
      <c r="B9231" s="94" t="s">
        <v>24187</v>
      </c>
      <c r="C9231" s="94" t="s">
        <v>17190</v>
      </c>
      <c r="D9231" s="32" t="s">
        <v>20875</v>
      </c>
      <c r="E9231" s="107">
        <v>4</v>
      </c>
      <c r="F9231" s="81" t="s">
        <v>13674</v>
      </c>
      <c r="G9231" s="94" t="s">
        <v>8146</v>
      </c>
      <c r="H9231" s="32" t="s">
        <v>15744</v>
      </c>
    </row>
    <row r="9232" spans="1:8">
      <c r="A9232" s="68" t="s">
        <v>16876</v>
      </c>
      <c r="B9232" s="94" t="s">
        <v>24187</v>
      </c>
      <c r="C9232" s="94" t="s">
        <v>17190</v>
      </c>
      <c r="D9232" s="32" t="s">
        <v>20876</v>
      </c>
      <c r="E9232" s="107">
        <v>8</v>
      </c>
      <c r="F9232" s="81" t="s">
        <v>13674</v>
      </c>
      <c r="G9232" s="94" t="s">
        <v>8146</v>
      </c>
      <c r="H9232" s="32" t="s">
        <v>15745</v>
      </c>
    </row>
    <row r="9233" spans="1:8">
      <c r="A9233" s="68" t="s">
        <v>16876</v>
      </c>
      <c r="B9233" s="94" t="s">
        <v>24187</v>
      </c>
      <c r="C9233" s="94" t="s">
        <v>17190</v>
      </c>
      <c r="D9233" s="32" t="s">
        <v>20877</v>
      </c>
      <c r="E9233" s="107">
        <v>8</v>
      </c>
      <c r="F9233" s="81" t="s">
        <v>13674</v>
      </c>
      <c r="G9233" s="94" t="s">
        <v>8146</v>
      </c>
      <c r="H9233" s="32" t="s">
        <v>15746</v>
      </c>
    </row>
    <row r="9234" spans="1:8">
      <c r="A9234" s="68" t="s">
        <v>16876</v>
      </c>
      <c r="B9234" s="94" t="s">
        <v>24187</v>
      </c>
      <c r="C9234" s="94" t="s">
        <v>17190</v>
      </c>
      <c r="D9234" s="32" t="s">
        <v>11205</v>
      </c>
      <c r="E9234" s="107">
        <v>11</v>
      </c>
      <c r="F9234" s="81" t="s">
        <v>13674</v>
      </c>
      <c r="G9234" s="94" t="s">
        <v>8146</v>
      </c>
      <c r="H9234" s="32" t="s">
        <v>15747</v>
      </c>
    </row>
    <row r="9235" spans="1:8">
      <c r="A9235" s="68" t="s">
        <v>16876</v>
      </c>
      <c r="B9235" s="94" t="s">
        <v>24187</v>
      </c>
      <c r="C9235" s="94" t="s">
        <v>17190</v>
      </c>
      <c r="D9235" s="32" t="s">
        <v>11206</v>
      </c>
      <c r="E9235" s="107">
        <v>5</v>
      </c>
      <c r="F9235" s="81" t="s">
        <v>13674</v>
      </c>
      <c r="G9235" s="94" t="s">
        <v>8146</v>
      </c>
      <c r="H9235" s="32" t="s">
        <v>15748</v>
      </c>
    </row>
    <row r="9236" spans="1:8">
      <c r="A9236" s="68" t="s">
        <v>16876</v>
      </c>
      <c r="B9236" s="94" t="s">
        <v>24187</v>
      </c>
      <c r="C9236" s="94" t="s">
        <v>17190</v>
      </c>
      <c r="D9236" s="32" t="s">
        <v>11207</v>
      </c>
      <c r="E9236" s="107">
        <v>3</v>
      </c>
      <c r="F9236" s="81" t="s">
        <v>13674</v>
      </c>
      <c r="G9236" s="94" t="s">
        <v>8146</v>
      </c>
      <c r="H9236" s="32" t="s">
        <v>15749</v>
      </c>
    </row>
    <row r="9237" spans="1:8">
      <c r="A9237" s="68" t="s">
        <v>16876</v>
      </c>
      <c r="B9237" s="94" t="s">
        <v>24187</v>
      </c>
      <c r="C9237" s="94" t="s">
        <v>17190</v>
      </c>
      <c r="D9237" s="32" t="s">
        <v>20878</v>
      </c>
      <c r="E9237" s="107">
        <v>13</v>
      </c>
      <c r="F9237" s="81" t="s">
        <v>13674</v>
      </c>
      <c r="G9237" s="94" t="s">
        <v>8146</v>
      </c>
      <c r="H9237" s="32" t="s">
        <v>15750</v>
      </c>
    </row>
    <row r="9238" spans="1:8">
      <c r="A9238" s="68" t="s">
        <v>16876</v>
      </c>
      <c r="B9238" s="94" t="s">
        <v>24187</v>
      </c>
      <c r="C9238" s="94" t="s">
        <v>17190</v>
      </c>
      <c r="D9238" s="32" t="s">
        <v>11209</v>
      </c>
      <c r="E9238" s="107">
        <v>8</v>
      </c>
      <c r="F9238" s="81" t="s">
        <v>13674</v>
      </c>
      <c r="G9238" s="94" t="s">
        <v>8146</v>
      </c>
      <c r="H9238" s="32" t="s">
        <v>15751</v>
      </c>
    </row>
    <row r="9239" spans="1:8">
      <c r="A9239" s="68" t="s">
        <v>16876</v>
      </c>
      <c r="B9239" s="94" t="s">
        <v>24187</v>
      </c>
      <c r="C9239" s="94" t="s">
        <v>17190</v>
      </c>
      <c r="D9239" s="32" t="s">
        <v>20879</v>
      </c>
      <c r="E9239" s="107">
        <v>8</v>
      </c>
      <c r="F9239" s="81" t="s">
        <v>13674</v>
      </c>
      <c r="G9239" s="94" t="s">
        <v>8146</v>
      </c>
      <c r="H9239" s="32" t="s">
        <v>15752</v>
      </c>
    </row>
    <row r="9240" spans="1:8">
      <c r="A9240" s="68" t="s">
        <v>16876</v>
      </c>
      <c r="B9240" s="94" t="s">
        <v>24187</v>
      </c>
      <c r="C9240" s="94" t="s">
        <v>17190</v>
      </c>
      <c r="D9240" s="32" t="s">
        <v>20880</v>
      </c>
      <c r="E9240" s="107">
        <v>9</v>
      </c>
      <c r="F9240" s="81" t="s">
        <v>13674</v>
      </c>
      <c r="G9240" s="94" t="s">
        <v>8146</v>
      </c>
      <c r="H9240" s="32" t="s">
        <v>15753</v>
      </c>
    </row>
    <row r="9241" spans="1:8">
      <c r="A9241" s="68" t="s">
        <v>16876</v>
      </c>
      <c r="B9241" s="94" t="s">
        <v>24187</v>
      </c>
      <c r="C9241" s="94" t="s">
        <v>17190</v>
      </c>
      <c r="D9241" s="32" t="s">
        <v>20881</v>
      </c>
      <c r="E9241" s="107">
        <v>4</v>
      </c>
      <c r="F9241" s="81" t="s">
        <v>13674</v>
      </c>
      <c r="G9241" s="94" t="s">
        <v>8146</v>
      </c>
      <c r="H9241" s="32" t="s">
        <v>15754</v>
      </c>
    </row>
    <row r="9242" spans="1:8">
      <c r="A9242" s="68" t="s">
        <v>16876</v>
      </c>
      <c r="B9242" s="94" t="s">
        <v>24187</v>
      </c>
      <c r="C9242" s="94" t="s">
        <v>17190</v>
      </c>
      <c r="D9242" s="32" t="s">
        <v>20882</v>
      </c>
      <c r="E9242" s="107">
        <v>6</v>
      </c>
      <c r="F9242" s="81" t="s">
        <v>13674</v>
      </c>
      <c r="G9242" s="94" t="s">
        <v>8146</v>
      </c>
      <c r="H9242" s="32" t="s">
        <v>15755</v>
      </c>
    </row>
    <row r="9243" spans="1:8">
      <c r="A9243" s="68" t="s">
        <v>16876</v>
      </c>
      <c r="B9243" s="94" t="s">
        <v>24187</v>
      </c>
      <c r="C9243" s="94" t="s">
        <v>17190</v>
      </c>
      <c r="D9243" s="32" t="s">
        <v>20883</v>
      </c>
      <c r="E9243" s="107">
        <v>7</v>
      </c>
      <c r="F9243" s="81" t="s">
        <v>13674</v>
      </c>
      <c r="G9243" s="94" t="s">
        <v>8146</v>
      </c>
      <c r="H9243" s="32" t="s">
        <v>15756</v>
      </c>
    </row>
    <row r="9244" spans="1:8">
      <c r="A9244" s="68" t="s">
        <v>16876</v>
      </c>
      <c r="B9244" s="94" t="s">
        <v>24187</v>
      </c>
      <c r="C9244" s="94" t="s">
        <v>17190</v>
      </c>
      <c r="D9244" s="32" t="s">
        <v>20884</v>
      </c>
      <c r="E9244" s="107">
        <v>8</v>
      </c>
      <c r="F9244" s="81" t="s">
        <v>13674</v>
      </c>
      <c r="G9244" s="94" t="s">
        <v>8146</v>
      </c>
      <c r="H9244" s="32" t="s">
        <v>15757</v>
      </c>
    </row>
    <row r="9245" spans="1:8">
      <c r="A9245" s="68" t="s">
        <v>16876</v>
      </c>
      <c r="B9245" s="94" t="s">
        <v>24187</v>
      </c>
      <c r="C9245" s="94" t="s">
        <v>17190</v>
      </c>
      <c r="D9245" s="32" t="s">
        <v>20885</v>
      </c>
      <c r="E9245" s="107">
        <v>7</v>
      </c>
      <c r="F9245" s="81" t="s">
        <v>13674</v>
      </c>
      <c r="G9245" s="94" t="s">
        <v>8146</v>
      </c>
      <c r="H9245" s="32" t="s">
        <v>15758</v>
      </c>
    </row>
    <row r="9246" spans="1:8">
      <c r="A9246" s="68" t="s">
        <v>16876</v>
      </c>
      <c r="B9246" s="94" t="s">
        <v>24187</v>
      </c>
      <c r="C9246" s="94" t="s">
        <v>17190</v>
      </c>
      <c r="D9246" s="32" t="s">
        <v>20886</v>
      </c>
      <c r="E9246" s="107">
        <v>4</v>
      </c>
      <c r="F9246" s="81" t="s">
        <v>13674</v>
      </c>
      <c r="G9246" s="94" t="s">
        <v>8146</v>
      </c>
      <c r="H9246" s="32" t="s">
        <v>15759</v>
      </c>
    </row>
    <row r="9247" spans="1:8">
      <c r="A9247" s="68" t="s">
        <v>16876</v>
      </c>
      <c r="B9247" s="94" t="s">
        <v>24187</v>
      </c>
      <c r="C9247" s="94" t="s">
        <v>17190</v>
      </c>
      <c r="D9247" s="32" t="s">
        <v>20887</v>
      </c>
      <c r="E9247" s="107">
        <v>10</v>
      </c>
      <c r="F9247" s="81" t="s">
        <v>13674</v>
      </c>
      <c r="G9247" s="94" t="s">
        <v>8146</v>
      </c>
      <c r="H9247" s="32" t="s">
        <v>15760</v>
      </c>
    </row>
    <row r="9248" spans="1:8">
      <c r="A9248" s="68" t="s">
        <v>16876</v>
      </c>
      <c r="B9248" s="94" t="s">
        <v>24187</v>
      </c>
      <c r="C9248" s="94" t="s">
        <v>17190</v>
      </c>
      <c r="D9248" s="32" t="s">
        <v>20888</v>
      </c>
      <c r="E9248" s="107">
        <v>7</v>
      </c>
      <c r="F9248" s="81" t="s">
        <v>13674</v>
      </c>
      <c r="G9248" s="94" t="s">
        <v>8146</v>
      </c>
      <c r="H9248" s="32" t="s">
        <v>15761</v>
      </c>
    </row>
    <row r="9249" spans="1:8">
      <c r="A9249" s="68" t="s">
        <v>16876</v>
      </c>
      <c r="B9249" s="94" t="s">
        <v>24187</v>
      </c>
      <c r="C9249" s="94" t="s">
        <v>17190</v>
      </c>
      <c r="D9249" s="32" t="s">
        <v>11220</v>
      </c>
      <c r="E9249" s="107">
        <v>5</v>
      </c>
      <c r="F9249" s="81" t="s">
        <v>13674</v>
      </c>
      <c r="G9249" s="94" t="s">
        <v>8146</v>
      </c>
      <c r="H9249" s="32" t="s">
        <v>15762</v>
      </c>
    </row>
    <row r="9250" spans="1:8">
      <c r="A9250" s="68" t="s">
        <v>16876</v>
      </c>
      <c r="B9250" s="94" t="s">
        <v>24187</v>
      </c>
      <c r="C9250" s="94" t="s">
        <v>17190</v>
      </c>
      <c r="D9250" s="32" t="s">
        <v>11221</v>
      </c>
      <c r="E9250" s="107">
        <v>7</v>
      </c>
      <c r="F9250" s="81" t="s">
        <v>13674</v>
      </c>
      <c r="G9250" s="94" t="s">
        <v>8146</v>
      </c>
      <c r="H9250" s="32" t="s">
        <v>15763</v>
      </c>
    </row>
    <row r="9251" spans="1:8">
      <c r="A9251" s="68" t="s">
        <v>16876</v>
      </c>
      <c r="B9251" s="94" t="s">
        <v>24187</v>
      </c>
      <c r="C9251" s="94" t="s">
        <v>17190</v>
      </c>
      <c r="D9251" s="32" t="s">
        <v>20889</v>
      </c>
      <c r="E9251" s="107">
        <v>9</v>
      </c>
      <c r="F9251" s="81" t="s">
        <v>13674</v>
      </c>
      <c r="G9251" s="94" t="s">
        <v>8146</v>
      </c>
      <c r="H9251" s="32" t="s">
        <v>15764</v>
      </c>
    </row>
    <row r="9252" spans="1:8">
      <c r="A9252" s="68" t="s">
        <v>16876</v>
      </c>
      <c r="B9252" s="94" t="s">
        <v>24187</v>
      </c>
      <c r="C9252" s="94" t="s">
        <v>17190</v>
      </c>
      <c r="D9252" s="32" t="s">
        <v>11223</v>
      </c>
      <c r="E9252" s="107">
        <v>6</v>
      </c>
      <c r="F9252" s="81" t="s">
        <v>13674</v>
      </c>
      <c r="G9252" s="94" t="s">
        <v>8146</v>
      </c>
      <c r="H9252" s="32" t="s">
        <v>15765</v>
      </c>
    </row>
    <row r="9253" spans="1:8">
      <c r="A9253" s="68" t="s">
        <v>16876</v>
      </c>
      <c r="B9253" s="94" t="s">
        <v>24187</v>
      </c>
      <c r="C9253" s="94" t="s">
        <v>17190</v>
      </c>
      <c r="D9253" s="32" t="s">
        <v>11224</v>
      </c>
      <c r="E9253" s="107">
        <v>6</v>
      </c>
      <c r="F9253" s="81" t="s">
        <v>13674</v>
      </c>
      <c r="G9253" s="94" t="s">
        <v>8146</v>
      </c>
      <c r="H9253" s="32" t="s">
        <v>15766</v>
      </c>
    </row>
    <row r="9254" spans="1:8">
      <c r="A9254" s="68" t="s">
        <v>16877</v>
      </c>
      <c r="B9254" s="94" t="s">
        <v>24192</v>
      </c>
      <c r="C9254" s="94" t="s">
        <v>17192</v>
      </c>
      <c r="D9254" s="32" t="s">
        <v>11225</v>
      </c>
      <c r="E9254" s="107">
        <v>15</v>
      </c>
      <c r="F9254" s="81" t="s">
        <v>13674</v>
      </c>
      <c r="G9254" s="94" t="s">
        <v>8146</v>
      </c>
      <c r="H9254" s="32" t="s">
        <v>15767</v>
      </c>
    </row>
    <row r="9255" spans="1:8">
      <c r="A9255" s="68" t="s">
        <v>16877</v>
      </c>
      <c r="B9255" s="94" t="s">
        <v>24192</v>
      </c>
      <c r="C9255" s="94" t="s">
        <v>17192</v>
      </c>
      <c r="D9255" s="32" t="s">
        <v>20890</v>
      </c>
      <c r="E9255" s="107">
        <v>10</v>
      </c>
      <c r="F9255" s="81" t="s">
        <v>13674</v>
      </c>
      <c r="G9255" s="94" t="s">
        <v>8146</v>
      </c>
      <c r="H9255" s="32" t="s">
        <v>15768</v>
      </c>
    </row>
    <row r="9256" spans="1:8">
      <c r="A9256" s="68" t="s">
        <v>16877</v>
      </c>
      <c r="B9256" s="94" t="s">
        <v>24192</v>
      </c>
      <c r="C9256" s="94" t="s">
        <v>17192</v>
      </c>
      <c r="D9256" s="32" t="s">
        <v>11226</v>
      </c>
      <c r="E9256" s="107">
        <v>5</v>
      </c>
      <c r="F9256" s="81" t="s">
        <v>13674</v>
      </c>
      <c r="G9256" s="94" t="s">
        <v>8146</v>
      </c>
      <c r="H9256" s="32" t="s">
        <v>15769</v>
      </c>
    </row>
    <row r="9257" spans="1:8">
      <c r="A9257" s="68" t="s">
        <v>16877</v>
      </c>
      <c r="B9257" s="94" t="s">
        <v>24192</v>
      </c>
      <c r="C9257" s="94" t="s">
        <v>17192</v>
      </c>
      <c r="D9257" s="32" t="s">
        <v>20891</v>
      </c>
      <c r="E9257" s="107">
        <v>5</v>
      </c>
      <c r="F9257" s="81" t="s">
        <v>13674</v>
      </c>
      <c r="G9257" s="94" t="s">
        <v>8146</v>
      </c>
      <c r="H9257" s="32" t="s">
        <v>15770</v>
      </c>
    </row>
    <row r="9258" spans="1:8">
      <c r="A9258" s="68" t="s">
        <v>16877</v>
      </c>
      <c r="B9258" s="94" t="s">
        <v>24192</v>
      </c>
      <c r="C9258" s="94" t="s">
        <v>17192</v>
      </c>
      <c r="D9258" s="32" t="s">
        <v>20892</v>
      </c>
      <c r="E9258" s="107">
        <v>6</v>
      </c>
      <c r="F9258" s="81" t="s">
        <v>13674</v>
      </c>
      <c r="G9258" s="94" t="s">
        <v>8146</v>
      </c>
      <c r="H9258" s="32" t="s">
        <v>15771</v>
      </c>
    </row>
    <row r="9259" spans="1:8">
      <c r="A9259" s="68" t="s">
        <v>16877</v>
      </c>
      <c r="B9259" s="94" t="s">
        <v>24192</v>
      </c>
      <c r="C9259" s="94" t="s">
        <v>17192</v>
      </c>
      <c r="D9259" s="32" t="s">
        <v>20893</v>
      </c>
      <c r="E9259" s="107">
        <v>15</v>
      </c>
      <c r="F9259" s="81" t="s">
        <v>13674</v>
      </c>
      <c r="G9259" s="94" t="s">
        <v>8146</v>
      </c>
      <c r="H9259" s="32" t="s">
        <v>15772</v>
      </c>
    </row>
    <row r="9260" spans="1:8">
      <c r="A9260" s="68" t="s">
        <v>16877</v>
      </c>
      <c r="B9260" s="94" t="s">
        <v>24192</v>
      </c>
      <c r="C9260" s="94" t="s">
        <v>17192</v>
      </c>
      <c r="D9260" s="32" t="s">
        <v>20894</v>
      </c>
      <c r="E9260" s="107">
        <v>6</v>
      </c>
      <c r="F9260" s="81" t="s">
        <v>13674</v>
      </c>
      <c r="G9260" s="94" t="s">
        <v>8146</v>
      </c>
      <c r="H9260" s="32" t="s">
        <v>15773</v>
      </c>
    </row>
    <row r="9261" spans="1:8">
      <c r="A9261" s="68" t="s">
        <v>16877</v>
      </c>
      <c r="B9261" s="94" t="s">
        <v>24192</v>
      </c>
      <c r="C9261" s="94" t="s">
        <v>17192</v>
      </c>
      <c r="D9261" s="32" t="s">
        <v>20895</v>
      </c>
      <c r="E9261" s="107">
        <v>8</v>
      </c>
      <c r="F9261" s="81" t="s">
        <v>13674</v>
      </c>
      <c r="G9261" s="94" t="s">
        <v>8146</v>
      </c>
      <c r="H9261" s="32" t="s">
        <v>25967</v>
      </c>
    </row>
    <row r="9262" spans="1:8">
      <c r="A9262" s="68" t="s">
        <v>16877</v>
      </c>
      <c r="B9262" s="94" t="s">
        <v>24192</v>
      </c>
      <c r="C9262" s="94" t="s">
        <v>17192</v>
      </c>
      <c r="D9262" s="32" t="s">
        <v>20896</v>
      </c>
      <c r="E9262" s="107">
        <v>8</v>
      </c>
      <c r="F9262" s="81" t="s">
        <v>13674</v>
      </c>
      <c r="G9262" s="94" t="s">
        <v>8146</v>
      </c>
      <c r="H9262" s="32" t="s">
        <v>15774</v>
      </c>
    </row>
    <row r="9263" spans="1:8">
      <c r="A9263" s="68" t="s">
        <v>16877</v>
      </c>
      <c r="B9263" s="94" t="s">
        <v>24192</v>
      </c>
      <c r="C9263" s="94" t="s">
        <v>17192</v>
      </c>
      <c r="D9263" s="32" t="s">
        <v>20897</v>
      </c>
      <c r="E9263" s="107">
        <v>7</v>
      </c>
      <c r="F9263" s="81" t="s">
        <v>13674</v>
      </c>
      <c r="G9263" s="94" t="s">
        <v>8146</v>
      </c>
      <c r="H9263" s="32" t="s">
        <v>15775</v>
      </c>
    </row>
    <row r="9264" spans="1:8">
      <c r="A9264" s="68" t="s">
        <v>16877</v>
      </c>
      <c r="B9264" s="94" t="s">
        <v>24192</v>
      </c>
      <c r="C9264" s="94" t="s">
        <v>17192</v>
      </c>
      <c r="D9264" s="32" t="s">
        <v>11227</v>
      </c>
      <c r="E9264" s="107">
        <v>10</v>
      </c>
      <c r="F9264" s="81" t="s">
        <v>13674</v>
      </c>
      <c r="G9264" s="94" t="s">
        <v>8146</v>
      </c>
      <c r="H9264" s="32" t="s">
        <v>15776</v>
      </c>
    </row>
    <row r="9265" spans="1:8">
      <c r="A9265" s="68" t="s">
        <v>16877</v>
      </c>
      <c r="B9265" s="94" t="s">
        <v>24192</v>
      </c>
      <c r="C9265" s="94" t="s">
        <v>17192</v>
      </c>
      <c r="D9265" s="32" t="s">
        <v>20898</v>
      </c>
      <c r="E9265" s="107">
        <v>8</v>
      </c>
      <c r="F9265" s="81" t="s">
        <v>13674</v>
      </c>
      <c r="G9265" s="94" t="s">
        <v>8146</v>
      </c>
      <c r="H9265" s="32" t="s">
        <v>15777</v>
      </c>
    </row>
    <row r="9266" spans="1:8">
      <c r="A9266" s="68" t="s">
        <v>16877</v>
      </c>
      <c r="B9266" s="94" t="s">
        <v>24192</v>
      </c>
      <c r="C9266" s="94" t="s">
        <v>17192</v>
      </c>
      <c r="D9266" s="32" t="s">
        <v>20899</v>
      </c>
      <c r="E9266" s="107">
        <v>6</v>
      </c>
      <c r="F9266" s="81" t="s">
        <v>13674</v>
      </c>
      <c r="G9266" s="94" t="s">
        <v>8146</v>
      </c>
      <c r="H9266" s="32" t="s">
        <v>25968</v>
      </c>
    </row>
    <row r="9267" spans="1:8">
      <c r="A9267" s="68" t="s">
        <v>16877</v>
      </c>
      <c r="B9267" s="94" t="s">
        <v>24192</v>
      </c>
      <c r="C9267" s="94" t="s">
        <v>17192</v>
      </c>
      <c r="D9267" s="32" t="s">
        <v>20900</v>
      </c>
      <c r="E9267" s="107">
        <v>8</v>
      </c>
      <c r="F9267" s="81" t="s">
        <v>13674</v>
      </c>
      <c r="G9267" s="94" t="s">
        <v>8146</v>
      </c>
      <c r="H9267" s="32" t="s">
        <v>25969</v>
      </c>
    </row>
    <row r="9268" spans="1:8">
      <c r="A9268" s="68" t="s">
        <v>16877</v>
      </c>
      <c r="B9268" s="94" t="s">
        <v>24192</v>
      </c>
      <c r="C9268" s="94" t="s">
        <v>17192</v>
      </c>
      <c r="D9268" s="32" t="s">
        <v>11228</v>
      </c>
      <c r="E9268" s="107">
        <v>8</v>
      </c>
      <c r="F9268" s="81" t="s">
        <v>13674</v>
      </c>
      <c r="G9268" s="94" t="s">
        <v>8146</v>
      </c>
      <c r="H9268" s="32" t="s">
        <v>25970</v>
      </c>
    </row>
    <row r="9269" spans="1:8">
      <c r="A9269" s="68" t="s">
        <v>16877</v>
      </c>
      <c r="B9269" s="94" t="s">
        <v>24192</v>
      </c>
      <c r="C9269" s="94" t="s">
        <v>17192</v>
      </c>
      <c r="D9269" s="32" t="s">
        <v>20901</v>
      </c>
      <c r="E9269" s="107">
        <v>9</v>
      </c>
      <c r="F9269" s="81" t="s">
        <v>13674</v>
      </c>
      <c r="G9269" s="94" t="s">
        <v>8146</v>
      </c>
      <c r="H9269" s="32" t="s">
        <v>15778</v>
      </c>
    </row>
    <row r="9270" spans="1:8">
      <c r="A9270" s="68" t="s">
        <v>16877</v>
      </c>
      <c r="B9270" s="94" t="s">
        <v>24192</v>
      </c>
      <c r="C9270" s="94" t="s">
        <v>17192</v>
      </c>
      <c r="D9270" s="32" t="s">
        <v>20902</v>
      </c>
      <c r="E9270" s="107">
        <v>6</v>
      </c>
      <c r="F9270" s="81" t="s">
        <v>13674</v>
      </c>
      <c r="G9270" s="94" t="s">
        <v>8146</v>
      </c>
      <c r="H9270" s="32" t="s">
        <v>15779</v>
      </c>
    </row>
    <row r="9271" spans="1:8">
      <c r="A9271" s="68" t="s">
        <v>16877</v>
      </c>
      <c r="B9271" s="94" t="s">
        <v>24192</v>
      </c>
      <c r="C9271" s="94" t="s">
        <v>17192</v>
      </c>
      <c r="D9271" s="32" t="s">
        <v>20903</v>
      </c>
      <c r="E9271" s="107">
        <v>6</v>
      </c>
      <c r="F9271" s="81" t="s">
        <v>13674</v>
      </c>
      <c r="G9271" s="94" t="s">
        <v>8146</v>
      </c>
      <c r="H9271" s="32" t="s">
        <v>15780</v>
      </c>
    </row>
    <row r="9272" spans="1:8">
      <c r="A9272" s="68" t="s">
        <v>16877</v>
      </c>
      <c r="B9272" s="94" t="s">
        <v>24192</v>
      </c>
      <c r="C9272" s="94" t="s">
        <v>17192</v>
      </c>
      <c r="D9272" s="32" t="s">
        <v>11229</v>
      </c>
      <c r="E9272" s="107">
        <v>6</v>
      </c>
      <c r="F9272" s="81" t="s">
        <v>13674</v>
      </c>
      <c r="G9272" s="94" t="s">
        <v>8146</v>
      </c>
      <c r="H9272" s="32" t="s">
        <v>25971</v>
      </c>
    </row>
    <row r="9273" spans="1:8">
      <c r="A9273" s="68" t="s">
        <v>16877</v>
      </c>
      <c r="B9273" s="94" t="s">
        <v>24192</v>
      </c>
      <c r="C9273" s="94" t="s">
        <v>17192</v>
      </c>
      <c r="D9273" s="32" t="s">
        <v>11230</v>
      </c>
      <c r="E9273" s="107">
        <v>9</v>
      </c>
      <c r="F9273" s="81" t="s">
        <v>13674</v>
      </c>
      <c r="G9273" s="94" t="s">
        <v>8146</v>
      </c>
      <c r="H9273" s="32" t="s">
        <v>15781</v>
      </c>
    </row>
    <row r="9274" spans="1:8">
      <c r="A9274" s="68" t="s">
        <v>16877</v>
      </c>
      <c r="B9274" s="94" t="s">
        <v>24192</v>
      </c>
      <c r="C9274" s="94" t="s">
        <v>17192</v>
      </c>
      <c r="D9274" s="32" t="s">
        <v>20904</v>
      </c>
      <c r="E9274" s="107">
        <v>7</v>
      </c>
      <c r="F9274" s="81" t="s">
        <v>13674</v>
      </c>
      <c r="G9274" s="94" t="s">
        <v>8146</v>
      </c>
      <c r="H9274" s="32" t="s">
        <v>15782</v>
      </c>
    </row>
    <row r="9275" spans="1:8">
      <c r="A9275" s="68" t="s">
        <v>16877</v>
      </c>
      <c r="B9275" s="94" t="s">
        <v>24192</v>
      </c>
      <c r="C9275" s="94" t="s">
        <v>17192</v>
      </c>
      <c r="D9275" s="32" t="s">
        <v>20905</v>
      </c>
      <c r="E9275" s="107">
        <v>5</v>
      </c>
      <c r="F9275" s="81" t="s">
        <v>13674</v>
      </c>
      <c r="G9275" s="94" t="s">
        <v>8146</v>
      </c>
      <c r="H9275" s="32" t="s">
        <v>15783</v>
      </c>
    </row>
    <row r="9276" spans="1:8">
      <c r="A9276" s="68" t="s">
        <v>16877</v>
      </c>
      <c r="B9276" s="94" t="s">
        <v>24192</v>
      </c>
      <c r="C9276" s="94" t="s">
        <v>17192</v>
      </c>
      <c r="D9276" s="32" t="s">
        <v>11231</v>
      </c>
      <c r="E9276" s="107">
        <v>8</v>
      </c>
      <c r="F9276" s="81" t="s">
        <v>13674</v>
      </c>
      <c r="G9276" s="94" t="s">
        <v>8146</v>
      </c>
      <c r="H9276" s="32" t="s">
        <v>15784</v>
      </c>
    </row>
    <row r="9277" spans="1:8">
      <c r="A9277" s="68" t="s">
        <v>16877</v>
      </c>
      <c r="B9277" s="94" t="s">
        <v>24192</v>
      </c>
      <c r="C9277" s="94" t="s">
        <v>17192</v>
      </c>
      <c r="D9277" s="32" t="s">
        <v>20906</v>
      </c>
      <c r="E9277" s="107">
        <v>9</v>
      </c>
      <c r="F9277" s="81" t="s">
        <v>13674</v>
      </c>
      <c r="G9277" s="94" t="s">
        <v>8146</v>
      </c>
      <c r="H9277" s="32" t="s">
        <v>15785</v>
      </c>
    </row>
    <row r="9278" spans="1:8">
      <c r="A9278" s="68" t="s">
        <v>16877</v>
      </c>
      <c r="B9278" s="94" t="s">
        <v>24177</v>
      </c>
      <c r="C9278" s="94" t="s">
        <v>17193</v>
      </c>
      <c r="D9278" s="32" t="s">
        <v>20907</v>
      </c>
      <c r="E9278" s="107">
        <v>6</v>
      </c>
      <c r="F9278" s="81" t="s">
        <v>13674</v>
      </c>
      <c r="G9278" s="94" t="s">
        <v>8146</v>
      </c>
      <c r="H9278" s="32" t="s">
        <v>15786</v>
      </c>
    </row>
    <row r="9279" spans="1:8">
      <c r="A9279" s="68" t="s">
        <v>16877</v>
      </c>
      <c r="B9279" s="94" t="s">
        <v>24177</v>
      </c>
      <c r="C9279" s="94" t="s">
        <v>17193</v>
      </c>
      <c r="D9279" s="32" t="s">
        <v>11232</v>
      </c>
      <c r="E9279" s="107">
        <v>12</v>
      </c>
      <c r="F9279" s="81" t="s">
        <v>13674</v>
      </c>
      <c r="G9279" s="94" t="s">
        <v>8146</v>
      </c>
      <c r="H9279" s="32" t="s">
        <v>15787</v>
      </c>
    </row>
    <row r="9280" spans="1:8">
      <c r="A9280" s="68" t="s">
        <v>16877</v>
      </c>
      <c r="B9280" s="94" t="s">
        <v>24177</v>
      </c>
      <c r="C9280" s="94" t="s">
        <v>17193</v>
      </c>
      <c r="D9280" s="32" t="s">
        <v>20908</v>
      </c>
      <c r="E9280" s="107">
        <v>7</v>
      </c>
      <c r="F9280" s="81" t="s">
        <v>13674</v>
      </c>
      <c r="G9280" s="94" t="s">
        <v>8146</v>
      </c>
      <c r="H9280" s="32" t="s">
        <v>15788</v>
      </c>
    </row>
    <row r="9281" spans="1:8">
      <c r="A9281" s="68" t="s">
        <v>16877</v>
      </c>
      <c r="B9281" s="94" t="s">
        <v>24177</v>
      </c>
      <c r="C9281" s="94" t="s">
        <v>17193</v>
      </c>
      <c r="D9281" s="32" t="s">
        <v>20909</v>
      </c>
      <c r="E9281" s="107">
        <v>8</v>
      </c>
      <c r="F9281" s="81" t="s">
        <v>13674</v>
      </c>
      <c r="G9281" s="94" t="s">
        <v>8146</v>
      </c>
      <c r="H9281" s="32" t="s">
        <v>15789</v>
      </c>
    </row>
    <row r="9282" spans="1:8">
      <c r="A9282" s="68" t="s">
        <v>16877</v>
      </c>
      <c r="B9282" s="94" t="s">
        <v>24177</v>
      </c>
      <c r="C9282" s="94" t="s">
        <v>17193</v>
      </c>
      <c r="D9282" s="32" t="s">
        <v>11233</v>
      </c>
      <c r="E9282" s="107">
        <v>14</v>
      </c>
      <c r="F9282" s="81" t="s">
        <v>13674</v>
      </c>
      <c r="G9282" s="94" t="s">
        <v>8146</v>
      </c>
      <c r="H9282" s="32" t="s">
        <v>15790</v>
      </c>
    </row>
    <row r="9283" spans="1:8">
      <c r="A9283" s="68" t="s">
        <v>16877</v>
      </c>
      <c r="B9283" s="94" t="s">
        <v>24177</v>
      </c>
      <c r="C9283" s="94" t="s">
        <v>17193</v>
      </c>
      <c r="D9283" s="32" t="s">
        <v>11234</v>
      </c>
      <c r="E9283" s="107">
        <v>5</v>
      </c>
      <c r="F9283" s="81" t="s">
        <v>13674</v>
      </c>
      <c r="G9283" s="94" t="s">
        <v>8146</v>
      </c>
      <c r="H9283" s="32" t="s">
        <v>15791</v>
      </c>
    </row>
    <row r="9284" spans="1:8">
      <c r="A9284" s="68" t="s">
        <v>16877</v>
      </c>
      <c r="B9284" s="94" t="s">
        <v>24177</v>
      </c>
      <c r="C9284" s="94" t="s">
        <v>17193</v>
      </c>
      <c r="D9284" s="32" t="s">
        <v>11235</v>
      </c>
      <c r="E9284" s="107">
        <v>7</v>
      </c>
      <c r="F9284" s="81" t="s">
        <v>13674</v>
      </c>
      <c r="G9284" s="94" t="s">
        <v>8146</v>
      </c>
      <c r="H9284" s="32" t="s">
        <v>15792</v>
      </c>
    </row>
    <row r="9285" spans="1:8">
      <c r="A9285" s="68" t="s">
        <v>16877</v>
      </c>
      <c r="B9285" s="94" t="s">
        <v>24177</v>
      </c>
      <c r="C9285" s="94" t="s">
        <v>17193</v>
      </c>
      <c r="D9285" s="32" t="s">
        <v>11236</v>
      </c>
      <c r="E9285" s="107">
        <v>7</v>
      </c>
      <c r="F9285" s="81" t="s">
        <v>13674</v>
      </c>
      <c r="G9285" s="94" t="s">
        <v>8146</v>
      </c>
      <c r="H9285" s="32" t="s">
        <v>15793</v>
      </c>
    </row>
    <row r="9286" spans="1:8">
      <c r="A9286" s="68" t="s">
        <v>16877</v>
      </c>
      <c r="B9286" s="94" t="s">
        <v>24177</v>
      </c>
      <c r="C9286" s="94" t="s">
        <v>17193</v>
      </c>
      <c r="D9286" s="32" t="s">
        <v>20910</v>
      </c>
      <c r="E9286" s="107">
        <v>14</v>
      </c>
      <c r="F9286" s="81" t="s">
        <v>13674</v>
      </c>
      <c r="G9286" s="94" t="s">
        <v>8146</v>
      </c>
      <c r="H9286" s="32" t="s">
        <v>15791</v>
      </c>
    </row>
    <row r="9287" spans="1:8">
      <c r="A9287" s="68" t="s">
        <v>16877</v>
      </c>
      <c r="B9287" s="94" t="s">
        <v>24177</v>
      </c>
      <c r="C9287" s="94" t="s">
        <v>17193</v>
      </c>
      <c r="D9287" s="32" t="s">
        <v>11237</v>
      </c>
      <c r="E9287" s="107">
        <v>9</v>
      </c>
      <c r="F9287" s="81" t="s">
        <v>13674</v>
      </c>
      <c r="G9287" s="94" t="s">
        <v>8146</v>
      </c>
      <c r="H9287" s="32" t="s">
        <v>15794</v>
      </c>
    </row>
    <row r="9288" spans="1:8">
      <c r="A9288" s="68" t="s">
        <v>16877</v>
      </c>
      <c r="B9288" s="94" t="s">
        <v>24177</v>
      </c>
      <c r="C9288" s="94" t="s">
        <v>17193</v>
      </c>
      <c r="D9288" s="32" t="s">
        <v>11238</v>
      </c>
      <c r="E9288" s="107">
        <v>19</v>
      </c>
      <c r="F9288" s="81" t="s">
        <v>13674</v>
      </c>
      <c r="G9288" s="94" t="s">
        <v>8146</v>
      </c>
      <c r="H9288" s="32" t="s">
        <v>15795</v>
      </c>
    </row>
    <row r="9289" spans="1:8">
      <c r="A9289" s="68" t="s">
        <v>16877</v>
      </c>
      <c r="B9289" s="94" t="s">
        <v>24177</v>
      </c>
      <c r="C9289" s="94" t="s">
        <v>17193</v>
      </c>
      <c r="D9289" s="32" t="s">
        <v>20911</v>
      </c>
      <c r="E9289" s="107">
        <v>10</v>
      </c>
      <c r="F9289" s="81" t="s">
        <v>13674</v>
      </c>
      <c r="G9289" s="94" t="s">
        <v>8146</v>
      </c>
      <c r="H9289" s="32" t="s">
        <v>15796</v>
      </c>
    </row>
    <row r="9290" spans="1:8">
      <c r="A9290" s="68" t="s">
        <v>16877</v>
      </c>
      <c r="B9290" s="94" t="s">
        <v>24177</v>
      </c>
      <c r="C9290" s="94" t="s">
        <v>17193</v>
      </c>
      <c r="D9290" s="32" t="s">
        <v>11239</v>
      </c>
      <c r="E9290" s="107">
        <v>8</v>
      </c>
      <c r="F9290" s="81" t="s">
        <v>13674</v>
      </c>
      <c r="G9290" s="94" t="s">
        <v>8146</v>
      </c>
      <c r="H9290" s="32" t="s">
        <v>15797</v>
      </c>
    </row>
    <row r="9291" spans="1:8">
      <c r="A9291" s="68" t="s">
        <v>16877</v>
      </c>
      <c r="B9291" s="94" t="s">
        <v>24177</v>
      </c>
      <c r="C9291" s="94" t="s">
        <v>17193</v>
      </c>
      <c r="D9291" s="32" t="s">
        <v>20912</v>
      </c>
      <c r="E9291" s="107">
        <v>6</v>
      </c>
      <c r="F9291" s="81" t="s">
        <v>13674</v>
      </c>
      <c r="G9291" s="94" t="s">
        <v>8146</v>
      </c>
      <c r="H9291" s="32" t="s">
        <v>15798</v>
      </c>
    </row>
    <row r="9292" spans="1:8">
      <c r="A9292" s="68" t="s">
        <v>16877</v>
      </c>
      <c r="B9292" s="94" t="s">
        <v>24177</v>
      </c>
      <c r="C9292" s="94" t="s">
        <v>17193</v>
      </c>
      <c r="D9292" s="32" t="s">
        <v>11240</v>
      </c>
      <c r="E9292" s="107">
        <v>6</v>
      </c>
      <c r="F9292" s="81" t="s">
        <v>13674</v>
      </c>
      <c r="G9292" s="94" t="s">
        <v>8146</v>
      </c>
      <c r="H9292" s="32" t="s">
        <v>15799</v>
      </c>
    </row>
    <row r="9293" spans="1:8">
      <c r="A9293" s="68" t="s">
        <v>16877</v>
      </c>
      <c r="B9293" s="94" t="s">
        <v>24177</v>
      </c>
      <c r="C9293" s="94" t="s">
        <v>17193</v>
      </c>
      <c r="D9293" s="32" t="s">
        <v>11241</v>
      </c>
      <c r="E9293" s="107">
        <v>13</v>
      </c>
      <c r="F9293" s="81" t="s">
        <v>13674</v>
      </c>
      <c r="G9293" s="94" t="s">
        <v>8146</v>
      </c>
      <c r="H9293" s="32" t="s">
        <v>15800</v>
      </c>
    </row>
    <row r="9294" spans="1:8">
      <c r="A9294" s="68" t="s">
        <v>16877</v>
      </c>
      <c r="B9294" s="94" t="s">
        <v>24177</v>
      </c>
      <c r="C9294" s="94" t="s">
        <v>17193</v>
      </c>
      <c r="D9294" s="32" t="s">
        <v>11242</v>
      </c>
      <c r="E9294" s="107">
        <v>5</v>
      </c>
      <c r="F9294" s="81" t="s">
        <v>13674</v>
      </c>
      <c r="G9294" s="94" t="s">
        <v>8146</v>
      </c>
      <c r="H9294" s="32" t="s">
        <v>15801</v>
      </c>
    </row>
    <row r="9295" spans="1:8">
      <c r="A9295" s="68" t="s">
        <v>16877</v>
      </c>
      <c r="B9295" s="94" t="s">
        <v>24177</v>
      </c>
      <c r="C9295" s="94" t="s">
        <v>17193</v>
      </c>
      <c r="D9295" s="32" t="s">
        <v>11243</v>
      </c>
      <c r="E9295" s="107">
        <v>13</v>
      </c>
      <c r="F9295" s="81" t="s">
        <v>13674</v>
      </c>
      <c r="G9295" s="94" t="s">
        <v>8146</v>
      </c>
      <c r="H9295" s="32" t="s">
        <v>15802</v>
      </c>
    </row>
    <row r="9296" spans="1:8">
      <c r="A9296" s="68" t="s">
        <v>16877</v>
      </c>
      <c r="B9296" s="94" t="s">
        <v>24177</v>
      </c>
      <c r="C9296" s="94" t="s">
        <v>17193</v>
      </c>
      <c r="D9296" s="32" t="s">
        <v>11244</v>
      </c>
      <c r="E9296" s="107">
        <v>7</v>
      </c>
      <c r="F9296" s="81" t="s">
        <v>13674</v>
      </c>
      <c r="G9296" s="94" t="s">
        <v>8146</v>
      </c>
      <c r="H9296" s="32" t="s">
        <v>15803</v>
      </c>
    </row>
    <row r="9297" spans="1:8">
      <c r="A9297" s="68" t="s">
        <v>16877</v>
      </c>
      <c r="B9297" s="94" t="s">
        <v>24177</v>
      </c>
      <c r="C9297" s="94" t="s">
        <v>17193</v>
      </c>
      <c r="D9297" s="32" t="s">
        <v>11245</v>
      </c>
      <c r="E9297" s="107">
        <v>4</v>
      </c>
      <c r="F9297" s="81" t="s">
        <v>13674</v>
      </c>
      <c r="G9297" s="94" t="s">
        <v>8146</v>
      </c>
      <c r="H9297" s="32" t="s">
        <v>15804</v>
      </c>
    </row>
    <row r="9298" spans="1:8">
      <c r="A9298" s="68" t="s">
        <v>16877</v>
      </c>
      <c r="B9298" s="94" t="s">
        <v>24177</v>
      </c>
      <c r="C9298" s="94" t="s">
        <v>17193</v>
      </c>
      <c r="D9298" s="32" t="s">
        <v>11246</v>
      </c>
      <c r="E9298" s="107">
        <v>6</v>
      </c>
      <c r="F9298" s="81" t="s">
        <v>13674</v>
      </c>
      <c r="G9298" s="94" t="s">
        <v>8146</v>
      </c>
      <c r="H9298" s="32" t="s">
        <v>15805</v>
      </c>
    </row>
    <row r="9299" spans="1:8">
      <c r="A9299" s="68" t="s">
        <v>16877</v>
      </c>
      <c r="B9299" s="94" t="s">
        <v>24177</v>
      </c>
      <c r="C9299" s="94" t="s">
        <v>17193</v>
      </c>
      <c r="D9299" s="32" t="s">
        <v>11247</v>
      </c>
      <c r="E9299" s="107">
        <v>7</v>
      </c>
      <c r="F9299" s="81" t="s">
        <v>13674</v>
      </c>
      <c r="G9299" s="94" t="s">
        <v>8146</v>
      </c>
      <c r="H9299" s="32" t="s">
        <v>15806</v>
      </c>
    </row>
    <row r="9300" spans="1:8">
      <c r="A9300" s="68" t="s">
        <v>16877</v>
      </c>
      <c r="B9300" s="94" t="s">
        <v>24177</v>
      </c>
      <c r="C9300" s="94" t="s">
        <v>17193</v>
      </c>
      <c r="D9300" s="32" t="s">
        <v>11248</v>
      </c>
      <c r="E9300" s="107">
        <v>10</v>
      </c>
      <c r="F9300" s="81" t="s">
        <v>13674</v>
      </c>
      <c r="G9300" s="94" t="s">
        <v>8146</v>
      </c>
      <c r="H9300" s="32" t="s">
        <v>15807</v>
      </c>
    </row>
    <row r="9301" spans="1:8">
      <c r="A9301" s="68" t="s">
        <v>16876</v>
      </c>
      <c r="B9301" s="94" t="s">
        <v>24187</v>
      </c>
      <c r="C9301" s="94" t="s">
        <v>17195</v>
      </c>
      <c r="D9301" s="32" t="s">
        <v>11249</v>
      </c>
      <c r="E9301" s="107">
        <v>4</v>
      </c>
      <c r="F9301" s="81" t="s">
        <v>13674</v>
      </c>
      <c r="G9301" s="94" t="s">
        <v>8146</v>
      </c>
      <c r="H9301" s="32" t="s">
        <v>15808</v>
      </c>
    </row>
    <row r="9302" spans="1:8">
      <c r="A9302" s="68" t="s">
        <v>16876</v>
      </c>
      <c r="B9302" s="94" t="s">
        <v>24187</v>
      </c>
      <c r="C9302" s="94" t="s">
        <v>17195</v>
      </c>
      <c r="D9302" s="32" t="s">
        <v>11250</v>
      </c>
      <c r="E9302" s="107">
        <v>10</v>
      </c>
      <c r="F9302" s="81" t="s">
        <v>13674</v>
      </c>
      <c r="G9302" s="94" t="s">
        <v>8146</v>
      </c>
      <c r="H9302" s="32" t="s">
        <v>15809</v>
      </c>
    </row>
    <row r="9303" spans="1:8">
      <c r="A9303" s="68" t="s">
        <v>16876</v>
      </c>
      <c r="B9303" s="94" t="s">
        <v>24187</v>
      </c>
      <c r="C9303" s="94" t="s">
        <v>17195</v>
      </c>
      <c r="D9303" s="32" t="s">
        <v>11251</v>
      </c>
      <c r="E9303" s="107">
        <v>6</v>
      </c>
      <c r="F9303" s="81" t="s">
        <v>13674</v>
      </c>
      <c r="G9303" s="94" t="s">
        <v>8146</v>
      </c>
      <c r="H9303" s="32" t="s">
        <v>15810</v>
      </c>
    </row>
    <row r="9304" spans="1:8">
      <c r="A9304" s="68" t="s">
        <v>16876</v>
      </c>
      <c r="B9304" s="94" t="s">
        <v>24187</v>
      </c>
      <c r="C9304" s="94" t="s">
        <v>17195</v>
      </c>
      <c r="D9304" s="32" t="s">
        <v>11252</v>
      </c>
      <c r="E9304" s="107">
        <v>8</v>
      </c>
      <c r="F9304" s="81" t="s">
        <v>13674</v>
      </c>
      <c r="G9304" s="94" t="s">
        <v>8146</v>
      </c>
      <c r="H9304" s="32" t="s">
        <v>15811</v>
      </c>
    </row>
    <row r="9305" spans="1:8">
      <c r="A9305" s="68" t="s">
        <v>16876</v>
      </c>
      <c r="B9305" s="94" t="s">
        <v>24187</v>
      </c>
      <c r="C9305" s="94" t="s">
        <v>17195</v>
      </c>
      <c r="D9305" s="32" t="s">
        <v>11253</v>
      </c>
      <c r="E9305" s="107">
        <v>5</v>
      </c>
      <c r="F9305" s="81" t="s">
        <v>13674</v>
      </c>
      <c r="G9305" s="94" t="s">
        <v>8146</v>
      </c>
      <c r="H9305" s="32" t="s">
        <v>15812</v>
      </c>
    </row>
    <row r="9306" spans="1:8">
      <c r="A9306" s="68" t="s">
        <v>16876</v>
      </c>
      <c r="B9306" s="94" t="s">
        <v>24187</v>
      </c>
      <c r="C9306" s="94" t="s">
        <v>17195</v>
      </c>
      <c r="D9306" s="32" t="s">
        <v>11254</v>
      </c>
      <c r="E9306" s="107">
        <v>5</v>
      </c>
      <c r="F9306" s="81" t="s">
        <v>13674</v>
      </c>
      <c r="G9306" s="94" t="s">
        <v>8146</v>
      </c>
      <c r="H9306" s="32" t="s">
        <v>15813</v>
      </c>
    </row>
    <row r="9307" spans="1:8">
      <c r="A9307" s="68" t="s">
        <v>16876</v>
      </c>
      <c r="B9307" s="94" t="s">
        <v>24187</v>
      </c>
      <c r="C9307" s="94" t="s">
        <v>17195</v>
      </c>
      <c r="D9307" s="32" t="s">
        <v>11255</v>
      </c>
      <c r="E9307" s="107">
        <v>8</v>
      </c>
      <c r="F9307" s="81" t="s">
        <v>13674</v>
      </c>
      <c r="G9307" s="94" t="s">
        <v>8146</v>
      </c>
      <c r="H9307" s="32" t="s">
        <v>15814</v>
      </c>
    </row>
    <row r="9308" spans="1:8">
      <c r="A9308" s="68" t="s">
        <v>16876</v>
      </c>
      <c r="B9308" s="94" t="s">
        <v>24187</v>
      </c>
      <c r="C9308" s="94" t="s">
        <v>17195</v>
      </c>
      <c r="D9308" s="32" t="s">
        <v>11256</v>
      </c>
      <c r="E9308" s="107">
        <v>7</v>
      </c>
      <c r="F9308" s="81" t="s">
        <v>13674</v>
      </c>
      <c r="G9308" s="94" t="s">
        <v>8146</v>
      </c>
      <c r="H9308" s="32" t="s">
        <v>15815</v>
      </c>
    </row>
    <row r="9309" spans="1:8">
      <c r="A9309" s="68" t="s">
        <v>16876</v>
      </c>
      <c r="B9309" s="94" t="s">
        <v>24187</v>
      </c>
      <c r="C9309" s="94" t="s">
        <v>17195</v>
      </c>
      <c r="D9309" s="32" t="s">
        <v>11257</v>
      </c>
      <c r="E9309" s="107">
        <v>5</v>
      </c>
      <c r="F9309" s="81" t="s">
        <v>13674</v>
      </c>
      <c r="G9309" s="94" t="s">
        <v>8146</v>
      </c>
      <c r="H9309" s="32" t="s">
        <v>15816</v>
      </c>
    </row>
    <row r="9310" spans="1:8">
      <c r="A9310" s="68" t="s">
        <v>16876</v>
      </c>
      <c r="B9310" s="94" t="s">
        <v>24187</v>
      </c>
      <c r="C9310" s="94" t="s">
        <v>17195</v>
      </c>
      <c r="D9310" s="32" t="s">
        <v>11258</v>
      </c>
      <c r="E9310" s="107">
        <v>6</v>
      </c>
      <c r="F9310" s="81" t="s">
        <v>13674</v>
      </c>
      <c r="G9310" s="94" t="s">
        <v>8146</v>
      </c>
      <c r="H9310" s="32" t="s">
        <v>15817</v>
      </c>
    </row>
    <row r="9311" spans="1:8">
      <c r="A9311" s="68" t="s">
        <v>16876</v>
      </c>
      <c r="B9311" s="94" t="s">
        <v>24187</v>
      </c>
      <c r="C9311" s="94" t="s">
        <v>17195</v>
      </c>
      <c r="D9311" s="32" t="s">
        <v>20913</v>
      </c>
      <c r="E9311" s="107">
        <v>7</v>
      </c>
      <c r="F9311" s="81" t="s">
        <v>13674</v>
      </c>
      <c r="G9311" s="94" t="s">
        <v>8146</v>
      </c>
      <c r="H9311" s="32" t="s">
        <v>15818</v>
      </c>
    </row>
    <row r="9312" spans="1:8">
      <c r="A9312" s="68" t="s">
        <v>16876</v>
      </c>
      <c r="B9312" s="94" t="s">
        <v>24187</v>
      </c>
      <c r="C9312" s="94" t="s">
        <v>17195</v>
      </c>
      <c r="D9312" s="32" t="s">
        <v>11259</v>
      </c>
      <c r="E9312" s="107">
        <v>7</v>
      </c>
      <c r="F9312" s="81" t="s">
        <v>13674</v>
      </c>
      <c r="G9312" s="94" t="s">
        <v>8146</v>
      </c>
      <c r="H9312" s="32" t="s">
        <v>15819</v>
      </c>
    </row>
    <row r="9313" spans="1:8">
      <c r="A9313" s="68" t="s">
        <v>16876</v>
      </c>
      <c r="B9313" s="94" t="s">
        <v>24187</v>
      </c>
      <c r="C9313" s="94" t="s">
        <v>17195</v>
      </c>
      <c r="D9313" s="32" t="s">
        <v>20914</v>
      </c>
      <c r="E9313" s="107">
        <v>8</v>
      </c>
      <c r="F9313" s="81" t="s">
        <v>13674</v>
      </c>
      <c r="G9313" s="94" t="s">
        <v>8146</v>
      </c>
      <c r="H9313" s="32" t="s">
        <v>15820</v>
      </c>
    </row>
    <row r="9314" spans="1:8">
      <c r="A9314" s="68" t="s">
        <v>16876</v>
      </c>
      <c r="B9314" s="94" t="s">
        <v>24187</v>
      </c>
      <c r="C9314" s="94" t="s">
        <v>17195</v>
      </c>
      <c r="D9314" s="32" t="s">
        <v>11260</v>
      </c>
      <c r="E9314" s="107">
        <v>6</v>
      </c>
      <c r="F9314" s="81" t="s">
        <v>13674</v>
      </c>
      <c r="G9314" s="94" t="s">
        <v>8146</v>
      </c>
      <c r="H9314" s="32" t="s">
        <v>15821</v>
      </c>
    </row>
    <row r="9315" spans="1:8">
      <c r="A9315" s="68" t="s">
        <v>16876</v>
      </c>
      <c r="B9315" s="94" t="s">
        <v>24187</v>
      </c>
      <c r="C9315" s="94" t="s">
        <v>17195</v>
      </c>
      <c r="D9315" s="32" t="s">
        <v>11261</v>
      </c>
      <c r="E9315" s="107">
        <v>4</v>
      </c>
      <c r="F9315" s="81" t="s">
        <v>13674</v>
      </c>
      <c r="G9315" s="94" t="s">
        <v>8146</v>
      </c>
      <c r="H9315" s="32" t="s">
        <v>15822</v>
      </c>
    </row>
    <row r="9316" spans="1:8">
      <c r="A9316" s="68" t="s">
        <v>16876</v>
      </c>
      <c r="B9316" s="94" t="s">
        <v>24187</v>
      </c>
      <c r="C9316" s="94" t="s">
        <v>17195</v>
      </c>
      <c r="D9316" s="32" t="s">
        <v>11262</v>
      </c>
      <c r="E9316" s="107">
        <v>7</v>
      </c>
      <c r="F9316" s="81" t="s">
        <v>13674</v>
      </c>
      <c r="G9316" s="94" t="s">
        <v>8146</v>
      </c>
      <c r="H9316" s="32" t="s">
        <v>15823</v>
      </c>
    </row>
    <row r="9317" spans="1:8">
      <c r="A9317" s="68" t="s">
        <v>16876</v>
      </c>
      <c r="B9317" s="94" t="s">
        <v>24187</v>
      </c>
      <c r="C9317" s="94" t="s">
        <v>17195</v>
      </c>
      <c r="D9317" s="32" t="s">
        <v>11263</v>
      </c>
      <c r="E9317" s="107">
        <v>4</v>
      </c>
      <c r="F9317" s="81" t="s">
        <v>13674</v>
      </c>
      <c r="G9317" s="94" t="s">
        <v>8146</v>
      </c>
      <c r="H9317" s="32" t="s">
        <v>15824</v>
      </c>
    </row>
    <row r="9318" spans="1:8">
      <c r="A9318" s="68" t="s">
        <v>16876</v>
      </c>
      <c r="B9318" s="94" t="s">
        <v>24187</v>
      </c>
      <c r="C9318" s="94" t="s">
        <v>17195</v>
      </c>
      <c r="D9318" s="32" t="s">
        <v>11264</v>
      </c>
      <c r="E9318" s="107">
        <v>7</v>
      </c>
      <c r="F9318" s="81" t="s">
        <v>13674</v>
      </c>
      <c r="G9318" s="94" t="s">
        <v>8146</v>
      </c>
      <c r="H9318" s="32" t="s">
        <v>15825</v>
      </c>
    </row>
    <row r="9319" spans="1:8">
      <c r="A9319" s="68" t="s">
        <v>16876</v>
      </c>
      <c r="B9319" s="94" t="s">
        <v>24187</v>
      </c>
      <c r="C9319" s="94" t="s">
        <v>17195</v>
      </c>
      <c r="D9319" s="32" t="s">
        <v>11265</v>
      </c>
      <c r="E9319" s="107">
        <v>7</v>
      </c>
      <c r="F9319" s="81" t="s">
        <v>13674</v>
      </c>
      <c r="G9319" s="94" t="s">
        <v>8146</v>
      </c>
      <c r="H9319" s="32" t="s">
        <v>15826</v>
      </c>
    </row>
    <row r="9320" spans="1:8">
      <c r="A9320" s="68" t="s">
        <v>16876</v>
      </c>
      <c r="B9320" s="94" t="s">
        <v>24187</v>
      </c>
      <c r="C9320" s="94" t="s">
        <v>17195</v>
      </c>
      <c r="D9320" s="32" t="s">
        <v>11266</v>
      </c>
      <c r="E9320" s="107">
        <v>7</v>
      </c>
      <c r="F9320" s="81" t="s">
        <v>13674</v>
      </c>
      <c r="G9320" s="94" t="s">
        <v>8146</v>
      </c>
      <c r="H9320" s="32" t="s">
        <v>15827</v>
      </c>
    </row>
    <row r="9321" spans="1:8">
      <c r="A9321" s="68" t="s">
        <v>16876</v>
      </c>
      <c r="B9321" s="94" t="s">
        <v>24187</v>
      </c>
      <c r="C9321" s="94" t="s">
        <v>17195</v>
      </c>
      <c r="D9321" s="32" t="s">
        <v>11267</v>
      </c>
      <c r="E9321" s="107">
        <v>5</v>
      </c>
      <c r="F9321" s="81" t="s">
        <v>13674</v>
      </c>
      <c r="G9321" s="94" t="s">
        <v>8146</v>
      </c>
      <c r="H9321" s="32" t="s">
        <v>15828</v>
      </c>
    </row>
    <row r="9322" spans="1:8">
      <c r="A9322" s="68" t="s">
        <v>16876</v>
      </c>
      <c r="B9322" s="94" t="s">
        <v>24187</v>
      </c>
      <c r="C9322" s="94" t="s">
        <v>17195</v>
      </c>
      <c r="D9322" s="32" t="s">
        <v>11268</v>
      </c>
      <c r="E9322" s="107">
        <v>6</v>
      </c>
      <c r="F9322" s="81" t="s">
        <v>13674</v>
      </c>
      <c r="G9322" s="94" t="s">
        <v>8146</v>
      </c>
      <c r="H9322" s="32" t="s">
        <v>15829</v>
      </c>
    </row>
    <row r="9323" spans="1:8">
      <c r="A9323" s="68" t="s">
        <v>16876</v>
      </c>
      <c r="B9323" s="94" t="s">
        <v>24187</v>
      </c>
      <c r="C9323" s="94" t="s">
        <v>17195</v>
      </c>
      <c r="D9323" s="32" t="s">
        <v>11269</v>
      </c>
      <c r="E9323" s="107">
        <v>8</v>
      </c>
      <c r="F9323" s="81" t="s">
        <v>13674</v>
      </c>
      <c r="G9323" s="94" t="s">
        <v>8146</v>
      </c>
      <c r="H9323" s="32" t="s">
        <v>15830</v>
      </c>
    </row>
    <row r="9324" spans="1:8">
      <c r="A9324" s="68" t="s">
        <v>16876</v>
      </c>
      <c r="B9324" s="94" t="s">
        <v>24187</v>
      </c>
      <c r="C9324" s="94" t="s">
        <v>17195</v>
      </c>
      <c r="D9324" s="32" t="s">
        <v>11270</v>
      </c>
      <c r="E9324" s="107">
        <v>6</v>
      </c>
      <c r="F9324" s="81" t="s">
        <v>13674</v>
      </c>
      <c r="G9324" s="94" t="s">
        <v>8146</v>
      </c>
      <c r="H9324" s="32" t="s">
        <v>15831</v>
      </c>
    </row>
    <row r="9325" spans="1:8">
      <c r="A9325" s="68" t="s">
        <v>16881</v>
      </c>
      <c r="B9325" s="94" t="s">
        <v>24191</v>
      </c>
      <c r="C9325" s="94" t="s">
        <v>17196</v>
      </c>
      <c r="D9325" s="32" t="s">
        <v>11271</v>
      </c>
      <c r="E9325" s="107">
        <v>7</v>
      </c>
      <c r="F9325" s="81" t="s">
        <v>13674</v>
      </c>
      <c r="G9325" s="94" t="s">
        <v>8146</v>
      </c>
      <c r="H9325" s="32" t="s">
        <v>15832</v>
      </c>
    </row>
    <row r="9326" spans="1:8">
      <c r="A9326" s="68" t="s">
        <v>16881</v>
      </c>
      <c r="B9326" s="94" t="s">
        <v>24191</v>
      </c>
      <c r="C9326" s="94" t="s">
        <v>17196</v>
      </c>
      <c r="D9326" s="32" t="s">
        <v>11272</v>
      </c>
      <c r="E9326" s="107">
        <v>9</v>
      </c>
      <c r="F9326" s="81" t="s">
        <v>13674</v>
      </c>
      <c r="G9326" s="94" t="s">
        <v>8146</v>
      </c>
      <c r="H9326" s="32" t="s">
        <v>15833</v>
      </c>
    </row>
    <row r="9327" spans="1:8">
      <c r="A9327" s="68" t="s">
        <v>16881</v>
      </c>
      <c r="B9327" s="94" t="s">
        <v>24191</v>
      </c>
      <c r="C9327" s="94" t="s">
        <v>17196</v>
      </c>
      <c r="D9327" s="32" t="s">
        <v>11273</v>
      </c>
      <c r="E9327" s="107">
        <v>9</v>
      </c>
      <c r="F9327" s="81" t="s">
        <v>13674</v>
      </c>
      <c r="G9327" s="94" t="s">
        <v>8146</v>
      </c>
      <c r="H9327" s="32" t="s">
        <v>15834</v>
      </c>
    </row>
    <row r="9328" spans="1:8">
      <c r="A9328" s="68" t="s">
        <v>16881</v>
      </c>
      <c r="B9328" s="94" t="s">
        <v>24191</v>
      </c>
      <c r="C9328" s="94" t="s">
        <v>17196</v>
      </c>
      <c r="D9328" s="32" t="s">
        <v>11274</v>
      </c>
      <c r="E9328" s="107">
        <v>9</v>
      </c>
      <c r="F9328" s="81" t="s">
        <v>13674</v>
      </c>
      <c r="G9328" s="94" t="s">
        <v>8146</v>
      </c>
      <c r="H9328" s="32" t="s">
        <v>15835</v>
      </c>
    </row>
    <row r="9329" spans="1:8">
      <c r="A9329" s="68" t="s">
        <v>16881</v>
      </c>
      <c r="B9329" s="94" t="s">
        <v>24191</v>
      </c>
      <c r="C9329" s="94" t="s">
        <v>17196</v>
      </c>
      <c r="D9329" s="32" t="s">
        <v>11275</v>
      </c>
      <c r="E9329" s="107">
        <v>8</v>
      </c>
      <c r="F9329" s="81" t="s">
        <v>13674</v>
      </c>
      <c r="G9329" s="94" t="s">
        <v>8146</v>
      </c>
      <c r="H9329" s="32" t="s">
        <v>15836</v>
      </c>
    </row>
    <row r="9330" spans="1:8">
      <c r="A9330" s="68" t="s">
        <v>16881</v>
      </c>
      <c r="B9330" s="94" t="s">
        <v>24191</v>
      </c>
      <c r="C9330" s="94" t="s">
        <v>17196</v>
      </c>
      <c r="D9330" s="32" t="s">
        <v>20915</v>
      </c>
      <c r="E9330" s="107">
        <v>9</v>
      </c>
      <c r="F9330" s="81" t="s">
        <v>13674</v>
      </c>
      <c r="G9330" s="94" t="s">
        <v>8146</v>
      </c>
      <c r="H9330" s="32" t="s">
        <v>15837</v>
      </c>
    </row>
    <row r="9331" spans="1:8">
      <c r="A9331" s="68" t="s">
        <v>16881</v>
      </c>
      <c r="B9331" s="94" t="s">
        <v>24191</v>
      </c>
      <c r="C9331" s="94" t="s">
        <v>17196</v>
      </c>
      <c r="D9331" s="32" t="s">
        <v>11276</v>
      </c>
      <c r="E9331" s="107">
        <v>10</v>
      </c>
      <c r="F9331" s="81" t="s">
        <v>13674</v>
      </c>
      <c r="G9331" s="94" t="s">
        <v>8146</v>
      </c>
      <c r="H9331" s="32" t="s">
        <v>15838</v>
      </c>
    </row>
    <row r="9332" spans="1:8">
      <c r="A9332" s="68" t="s">
        <v>16881</v>
      </c>
      <c r="B9332" s="94" t="s">
        <v>24191</v>
      </c>
      <c r="C9332" s="94" t="s">
        <v>17196</v>
      </c>
      <c r="D9332" s="32" t="s">
        <v>11277</v>
      </c>
      <c r="E9332" s="107">
        <v>7</v>
      </c>
      <c r="F9332" s="81" t="s">
        <v>13674</v>
      </c>
      <c r="G9332" s="94" t="s">
        <v>8146</v>
      </c>
      <c r="H9332" s="32" t="s">
        <v>15839</v>
      </c>
    </row>
    <row r="9333" spans="1:8">
      <c r="A9333" s="68" t="s">
        <v>16881</v>
      </c>
      <c r="B9333" s="94" t="s">
        <v>24191</v>
      </c>
      <c r="C9333" s="94" t="s">
        <v>17196</v>
      </c>
      <c r="D9333" s="32" t="s">
        <v>20916</v>
      </c>
      <c r="E9333" s="107">
        <v>12</v>
      </c>
      <c r="F9333" s="81" t="s">
        <v>13674</v>
      </c>
      <c r="G9333" s="94" t="s">
        <v>8146</v>
      </c>
      <c r="H9333" s="32" t="s">
        <v>15840</v>
      </c>
    </row>
    <row r="9334" spans="1:8">
      <c r="A9334" s="68" t="s">
        <v>16881</v>
      </c>
      <c r="B9334" s="94" t="s">
        <v>24191</v>
      </c>
      <c r="C9334" s="94" t="s">
        <v>17196</v>
      </c>
      <c r="D9334" s="32" t="s">
        <v>11278</v>
      </c>
      <c r="E9334" s="107">
        <v>13</v>
      </c>
      <c r="F9334" s="81" t="s">
        <v>13674</v>
      </c>
      <c r="G9334" s="94" t="s">
        <v>8146</v>
      </c>
      <c r="H9334" s="32" t="s">
        <v>15841</v>
      </c>
    </row>
    <row r="9335" spans="1:8">
      <c r="A9335" s="68" t="s">
        <v>16881</v>
      </c>
      <c r="B9335" s="94" t="s">
        <v>24191</v>
      </c>
      <c r="C9335" s="94" t="s">
        <v>17196</v>
      </c>
      <c r="D9335" s="32" t="s">
        <v>11279</v>
      </c>
      <c r="E9335" s="107">
        <v>7</v>
      </c>
      <c r="F9335" s="81" t="s">
        <v>13674</v>
      </c>
      <c r="G9335" s="94" t="s">
        <v>8146</v>
      </c>
      <c r="H9335" s="32" t="s">
        <v>15842</v>
      </c>
    </row>
    <row r="9336" spans="1:8">
      <c r="A9336" s="68" t="s">
        <v>16881</v>
      </c>
      <c r="B9336" s="94" t="s">
        <v>24191</v>
      </c>
      <c r="C9336" s="94" t="s">
        <v>17196</v>
      </c>
      <c r="D9336" s="32" t="s">
        <v>11280</v>
      </c>
      <c r="E9336" s="107">
        <v>8</v>
      </c>
      <c r="F9336" s="81" t="s">
        <v>13674</v>
      </c>
      <c r="G9336" s="94" t="s">
        <v>8146</v>
      </c>
      <c r="H9336" s="32" t="s">
        <v>15843</v>
      </c>
    </row>
    <row r="9337" spans="1:8">
      <c r="A9337" s="68" t="s">
        <v>16881</v>
      </c>
      <c r="B9337" s="94" t="s">
        <v>24191</v>
      </c>
      <c r="C9337" s="94" t="s">
        <v>17196</v>
      </c>
      <c r="D9337" s="32" t="s">
        <v>11281</v>
      </c>
      <c r="E9337" s="107">
        <v>10</v>
      </c>
      <c r="F9337" s="81" t="s">
        <v>13674</v>
      </c>
      <c r="G9337" s="94" t="s">
        <v>8146</v>
      </c>
      <c r="H9337" s="32" t="s">
        <v>15844</v>
      </c>
    </row>
    <row r="9338" spans="1:8">
      <c r="A9338" s="68" t="s">
        <v>16881</v>
      </c>
      <c r="B9338" s="94" t="s">
        <v>24191</v>
      </c>
      <c r="C9338" s="94" t="s">
        <v>17196</v>
      </c>
      <c r="D9338" s="32" t="s">
        <v>11282</v>
      </c>
      <c r="E9338" s="107">
        <v>8</v>
      </c>
      <c r="F9338" s="81" t="s">
        <v>13674</v>
      </c>
      <c r="G9338" s="94" t="s">
        <v>8146</v>
      </c>
      <c r="H9338" s="32" t="s">
        <v>15845</v>
      </c>
    </row>
    <row r="9339" spans="1:8">
      <c r="A9339" s="68" t="s">
        <v>16881</v>
      </c>
      <c r="B9339" s="94" t="s">
        <v>24191</v>
      </c>
      <c r="C9339" s="94" t="s">
        <v>17196</v>
      </c>
      <c r="D9339" s="32" t="s">
        <v>11283</v>
      </c>
      <c r="E9339" s="107">
        <v>15</v>
      </c>
      <c r="F9339" s="81" t="s">
        <v>13674</v>
      </c>
      <c r="G9339" s="94" t="s">
        <v>8146</v>
      </c>
      <c r="H9339" s="32" t="s">
        <v>15846</v>
      </c>
    </row>
    <row r="9340" spans="1:8">
      <c r="A9340" s="68" t="s">
        <v>16881</v>
      </c>
      <c r="B9340" s="94" t="s">
        <v>24191</v>
      </c>
      <c r="C9340" s="94" t="s">
        <v>17196</v>
      </c>
      <c r="D9340" s="32" t="s">
        <v>11284</v>
      </c>
      <c r="E9340" s="107">
        <v>7</v>
      </c>
      <c r="F9340" s="81" t="s">
        <v>13674</v>
      </c>
      <c r="G9340" s="94" t="s">
        <v>8146</v>
      </c>
      <c r="H9340" s="32" t="s">
        <v>15847</v>
      </c>
    </row>
    <row r="9341" spans="1:8">
      <c r="A9341" s="68" t="s">
        <v>16881</v>
      </c>
      <c r="B9341" s="94" t="s">
        <v>24191</v>
      </c>
      <c r="C9341" s="94" t="s">
        <v>17196</v>
      </c>
      <c r="D9341" s="32" t="s">
        <v>11285</v>
      </c>
      <c r="E9341" s="107">
        <v>10</v>
      </c>
      <c r="F9341" s="81" t="s">
        <v>13674</v>
      </c>
      <c r="G9341" s="94" t="s">
        <v>8146</v>
      </c>
      <c r="H9341" s="32" t="s">
        <v>15848</v>
      </c>
    </row>
    <row r="9342" spans="1:8">
      <c r="A9342" s="68" t="s">
        <v>16881</v>
      </c>
      <c r="B9342" s="94" t="s">
        <v>24191</v>
      </c>
      <c r="C9342" s="94" t="s">
        <v>17196</v>
      </c>
      <c r="D9342" s="32" t="s">
        <v>11286</v>
      </c>
      <c r="E9342" s="107">
        <v>9</v>
      </c>
      <c r="F9342" s="81" t="s">
        <v>13674</v>
      </c>
      <c r="G9342" s="94" t="s">
        <v>8146</v>
      </c>
      <c r="H9342" s="32" t="s">
        <v>15849</v>
      </c>
    </row>
    <row r="9343" spans="1:8">
      <c r="A9343" s="68" t="s">
        <v>16881</v>
      </c>
      <c r="B9343" s="94" t="s">
        <v>24191</v>
      </c>
      <c r="C9343" s="94" t="s">
        <v>17196</v>
      </c>
      <c r="D9343" s="32" t="s">
        <v>11287</v>
      </c>
      <c r="E9343" s="107">
        <v>7</v>
      </c>
      <c r="F9343" s="81" t="s">
        <v>13674</v>
      </c>
      <c r="G9343" s="94" t="s">
        <v>8146</v>
      </c>
      <c r="H9343" s="32" t="s">
        <v>15850</v>
      </c>
    </row>
    <row r="9344" spans="1:8">
      <c r="A9344" s="68" t="s">
        <v>16881</v>
      </c>
      <c r="B9344" s="94" t="s">
        <v>24191</v>
      </c>
      <c r="C9344" s="94" t="s">
        <v>17196</v>
      </c>
      <c r="D9344" s="32" t="s">
        <v>11288</v>
      </c>
      <c r="E9344" s="107">
        <v>8</v>
      </c>
      <c r="F9344" s="81" t="s">
        <v>13674</v>
      </c>
      <c r="G9344" s="94" t="s">
        <v>8146</v>
      </c>
      <c r="H9344" s="32" t="s">
        <v>15851</v>
      </c>
    </row>
    <row r="9345" spans="1:8">
      <c r="A9345" s="68" t="s">
        <v>16881</v>
      </c>
      <c r="B9345" s="94" t="s">
        <v>24191</v>
      </c>
      <c r="C9345" s="94" t="s">
        <v>17196</v>
      </c>
      <c r="D9345" s="32" t="s">
        <v>11289</v>
      </c>
      <c r="E9345" s="107">
        <v>8</v>
      </c>
      <c r="F9345" s="81" t="s">
        <v>13674</v>
      </c>
      <c r="G9345" s="94" t="s">
        <v>8146</v>
      </c>
      <c r="H9345" s="32" t="s">
        <v>15852</v>
      </c>
    </row>
    <row r="9346" spans="1:8">
      <c r="A9346" s="68" t="s">
        <v>16881</v>
      </c>
      <c r="B9346" s="94" t="s">
        <v>16888</v>
      </c>
      <c r="C9346" s="94" t="s">
        <v>17168</v>
      </c>
      <c r="D9346" s="32" t="s">
        <v>20917</v>
      </c>
      <c r="E9346" s="107">
        <v>14</v>
      </c>
      <c r="F9346" s="81" t="s">
        <v>13674</v>
      </c>
      <c r="G9346" s="94" t="s">
        <v>8146</v>
      </c>
      <c r="H9346" s="32" t="s">
        <v>15853</v>
      </c>
    </row>
    <row r="9347" spans="1:8">
      <c r="A9347" s="68" t="s">
        <v>16881</v>
      </c>
      <c r="B9347" s="94" t="s">
        <v>16888</v>
      </c>
      <c r="C9347" s="94" t="s">
        <v>17168</v>
      </c>
      <c r="D9347" s="32" t="s">
        <v>20918</v>
      </c>
      <c r="E9347" s="107">
        <v>5</v>
      </c>
      <c r="F9347" s="81" t="s">
        <v>13674</v>
      </c>
      <c r="G9347" s="94" t="s">
        <v>8146</v>
      </c>
      <c r="H9347" s="32" t="s">
        <v>15854</v>
      </c>
    </row>
    <row r="9348" spans="1:8">
      <c r="A9348" s="68" t="s">
        <v>16881</v>
      </c>
      <c r="B9348" s="94" t="s">
        <v>16888</v>
      </c>
      <c r="C9348" s="94" t="s">
        <v>17168</v>
      </c>
      <c r="D9348" s="32" t="s">
        <v>20919</v>
      </c>
      <c r="E9348" s="107">
        <v>7</v>
      </c>
      <c r="F9348" s="81" t="s">
        <v>13674</v>
      </c>
      <c r="G9348" s="94" t="s">
        <v>8146</v>
      </c>
      <c r="H9348" s="32" t="s">
        <v>15855</v>
      </c>
    </row>
    <row r="9349" spans="1:8">
      <c r="A9349" s="68" t="s">
        <v>16881</v>
      </c>
      <c r="B9349" s="94" t="s">
        <v>16888</v>
      </c>
      <c r="C9349" s="94" t="s">
        <v>17168</v>
      </c>
      <c r="D9349" s="32" t="s">
        <v>20920</v>
      </c>
      <c r="E9349" s="107">
        <v>18</v>
      </c>
      <c r="F9349" s="81" t="s">
        <v>13674</v>
      </c>
      <c r="G9349" s="94" t="s">
        <v>8146</v>
      </c>
      <c r="H9349" s="32" t="s">
        <v>15856</v>
      </c>
    </row>
    <row r="9350" spans="1:8">
      <c r="A9350" s="68" t="s">
        <v>16881</v>
      </c>
      <c r="B9350" s="94" t="s">
        <v>16888</v>
      </c>
      <c r="C9350" s="94" t="s">
        <v>17168</v>
      </c>
      <c r="D9350" s="32" t="s">
        <v>20921</v>
      </c>
      <c r="E9350" s="107">
        <v>9</v>
      </c>
      <c r="F9350" s="81" t="s">
        <v>13674</v>
      </c>
      <c r="G9350" s="94" t="s">
        <v>8146</v>
      </c>
      <c r="H9350" s="32" t="s">
        <v>15857</v>
      </c>
    </row>
    <row r="9351" spans="1:8">
      <c r="A9351" s="68" t="s">
        <v>16881</v>
      </c>
      <c r="B9351" s="94" t="s">
        <v>16888</v>
      </c>
      <c r="C9351" s="94" t="s">
        <v>17168</v>
      </c>
      <c r="D9351" s="32" t="s">
        <v>20922</v>
      </c>
      <c r="E9351" s="107">
        <v>15</v>
      </c>
      <c r="F9351" s="81" t="s">
        <v>13674</v>
      </c>
      <c r="G9351" s="94" t="s">
        <v>8146</v>
      </c>
      <c r="H9351" s="32" t="s">
        <v>15858</v>
      </c>
    </row>
    <row r="9352" spans="1:8">
      <c r="A9352" s="68" t="s">
        <v>16881</v>
      </c>
      <c r="B9352" s="94" t="s">
        <v>16888</v>
      </c>
      <c r="C9352" s="94" t="s">
        <v>17168</v>
      </c>
      <c r="D9352" s="32" t="s">
        <v>20923</v>
      </c>
      <c r="E9352" s="107">
        <v>4</v>
      </c>
      <c r="F9352" s="81" t="s">
        <v>13674</v>
      </c>
      <c r="G9352" s="94" t="s">
        <v>8146</v>
      </c>
      <c r="H9352" s="32" t="s">
        <v>15859</v>
      </c>
    </row>
    <row r="9353" spans="1:8">
      <c r="A9353" s="68" t="s">
        <v>16881</v>
      </c>
      <c r="B9353" s="94" t="s">
        <v>16888</v>
      </c>
      <c r="C9353" s="94" t="s">
        <v>17168</v>
      </c>
      <c r="D9353" s="32" t="s">
        <v>20924</v>
      </c>
      <c r="E9353" s="107">
        <v>16</v>
      </c>
      <c r="F9353" s="81" t="s">
        <v>13674</v>
      </c>
      <c r="G9353" s="94" t="s">
        <v>8146</v>
      </c>
      <c r="H9353" s="32" t="s">
        <v>15860</v>
      </c>
    </row>
    <row r="9354" spans="1:8">
      <c r="A9354" s="68" t="s">
        <v>16881</v>
      </c>
      <c r="B9354" s="94" t="s">
        <v>16888</v>
      </c>
      <c r="C9354" s="94" t="s">
        <v>17168</v>
      </c>
      <c r="D9354" s="32" t="s">
        <v>20925</v>
      </c>
      <c r="E9354" s="107">
        <v>9</v>
      </c>
      <c r="F9354" s="81" t="s">
        <v>13674</v>
      </c>
      <c r="G9354" s="94" t="s">
        <v>8146</v>
      </c>
      <c r="H9354" s="32" t="s">
        <v>15861</v>
      </c>
    </row>
    <row r="9355" spans="1:8">
      <c r="A9355" s="68" t="s">
        <v>16881</v>
      </c>
      <c r="B9355" s="94" t="s">
        <v>16888</v>
      </c>
      <c r="C9355" s="94" t="s">
        <v>17168</v>
      </c>
      <c r="D9355" s="32" t="s">
        <v>20926</v>
      </c>
      <c r="E9355" s="107">
        <v>8</v>
      </c>
      <c r="F9355" s="81" t="s">
        <v>13674</v>
      </c>
      <c r="G9355" s="94" t="s">
        <v>8146</v>
      </c>
      <c r="H9355" s="32" t="s">
        <v>15862</v>
      </c>
    </row>
    <row r="9356" spans="1:8">
      <c r="A9356" s="68" t="s">
        <v>16881</v>
      </c>
      <c r="B9356" s="94" t="s">
        <v>16888</v>
      </c>
      <c r="C9356" s="94" t="s">
        <v>17168</v>
      </c>
      <c r="D9356" s="32" t="s">
        <v>20927</v>
      </c>
      <c r="E9356" s="107">
        <v>15</v>
      </c>
      <c r="F9356" s="81" t="s">
        <v>13674</v>
      </c>
      <c r="G9356" s="94" t="s">
        <v>8146</v>
      </c>
      <c r="H9356" s="32" t="s">
        <v>15863</v>
      </c>
    </row>
    <row r="9357" spans="1:8">
      <c r="A9357" s="68" t="s">
        <v>16881</v>
      </c>
      <c r="B9357" s="94" t="s">
        <v>16888</v>
      </c>
      <c r="C9357" s="94" t="s">
        <v>17168</v>
      </c>
      <c r="D9357" s="32" t="s">
        <v>20928</v>
      </c>
      <c r="E9357" s="107">
        <v>12</v>
      </c>
      <c r="F9357" s="81" t="s">
        <v>13674</v>
      </c>
      <c r="G9357" s="94" t="s">
        <v>8146</v>
      </c>
      <c r="H9357" s="32" t="s">
        <v>15864</v>
      </c>
    </row>
    <row r="9358" spans="1:8">
      <c r="A9358" s="68" t="s">
        <v>16881</v>
      </c>
      <c r="B9358" s="94" t="s">
        <v>16888</v>
      </c>
      <c r="C9358" s="94" t="s">
        <v>17168</v>
      </c>
      <c r="D9358" s="32" t="s">
        <v>20929</v>
      </c>
      <c r="E9358" s="107">
        <v>12</v>
      </c>
      <c r="F9358" s="81" t="s">
        <v>13674</v>
      </c>
      <c r="G9358" s="94" t="s">
        <v>8146</v>
      </c>
      <c r="H9358" s="32" t="s">
        <v>15865</v>
      </c>
    </row>
    <row r="9359" spans="1:8">
      <c r="A9359" s="68" t="s">
        <v>16881</v>
      </c>
      <c r="B9359" s="94" t="s">
        <v>16888</v>
      </c>
      <c r="C9359" s="94" t="s">
        <v>17168</v>
      </c>
      <c r="D9359" s="32" t="s">
        <v>20930</v>
      </c>
      <c r="E9359" s="107">
        <v>20</v>
      </c>
      <c r="F9359" s="81" t="s">
        <v>13674</v>
      </c>
      <c r="G9359" s="94" t="s">
        <v>8146</v>
      </c>
      <c r="H9359" s="32" t="s">
        <v>15866</v>
      </c>
    </row>
    <row r="9360" spans="1:8">
      <c r="A9360" s="68" t="s">
        <v>16881</v>
      </c>
      <c r="B9360" s="94" t="s">
        <v>16888</v>
      </c>
      <c r="C9360" s="94" t="s">
        <v>17168</v>
      </c>
      <c r="D9360" s="32" t="s">
        <v>20931</v>
      </c>
      <c r="E9360" s="107">
        <v>7</v>
      </c>
      <c r="F9360" s="81" t="s">
        <v>13674</v>
      </c>
      <c r="G9360" s="94" t="s">
        <v>8146</v>
      </c>
      <c r="H9360" s="32" t="s">
        <v>15866</v>
      </c>
    </row>
    <row r="9361" spans="1:8">
      <c r="A9361" s="68" t="s">
        <v>16881</v>
      </c>
      <c r="B9361" s="94" t="s">
        <v>16888</v>
      </c>
      <c r="C9361" s="94" t="s">
        <v>17168</v>
      </c>
      <c r="D9361" s="32" t="s">
        <v>20932</v>
      </c>
      <c r="E9361" s="107">
        <v>12</v>
      </c>
      <c r="F9361" s="81" t="s">
        <v>13674</v>
      </c>
      <c r="G9361" s="94" t="s">
        <v>8146</v>
      </c>
      <c r="H9361" s="32" t="s">
        <v>15867</v>
      </c>
    </row>
    <row r="9362" spans="1:8">
      <c r="A9362" s="68" t="s">
        <v>16881</v>
      </c>
      <c r="B9362" s="94" t="s">
        <v>16888</v>
      </c>
      <c r="C9362" s="94" t="s">
        <v>17168</v>
      </c>
      <c r="D9362" s="32" t="s">
        <v>20933</v>
      </c>
      <c r="E9362" s="107">
        <v>11</v>
      </c>
      <c r="F9362" s="81" t="s">
        <v>13674</v>
      </c>
      <c r="G9362" s="94" t="s">
        <v>8146</v>
      </c>
      <c r="H9362" s="32" t="s">
        <v>15868</v>
      </c>
    </row>
    <row r="9363" spans="1:8">
      <c r="A9363" s="68" t="s">
        <v>16881</v>
      </c>
      <c r="B9363" s="94" t="s">
        <v>24198</v>
      </c>
      <c r="C9363" s="94" t="s">
        <v>17163</v>
      </c>
      <c r="D9363" s="32" t="s">
        <v>11290</v>
      </c>
      <c r="E9363" s="107">
        <v>12</v>
      </c>
      <c r="F9363" s="81" t="s">
        <v>13674</v>
      </c>
      <c r="G9363" s="94" t="s">
        <v>8146</v>
      </c>
      <c r="H9363" s="32" t="s">
        <v>15869</v>
      </c>
    </row>
    <row r="9364" spans="1:8">
      <c r="A9364" s="68" t="s">
        <v>16881</v>
      </c>
      <c r="B9364" s="94" t="s">
        <v>24198</v>
      </c>
      <c r="C9364" s="94" t="s">
        <v>17163</v>
      </c>
      <c r="D9364" s="32" t="s">
        <v>11291</v>
      </c>
      <c r="E9364" s="107">
        <v>9</v>
      </c>
      <c r="F9364" s="81" t="s">
        <v>13674</v>
      </c>
      <c r="G9364" s="94" t="s">
        <v>8146</v>
      </c>
      <c r="H9364" s="32" t="s">
        <v>15870</v>
      </c>
    </row>
    <row r="9365" spans="1:8">
      <c r="A9365" s="68" t="s">
        <v>16881</v>
      </c>
      <c r="B9365" s="94" t="s">
        <v>24198</v>
      </c>
      <c r="C9365" s="94" t="s">
        <v>17163</v>
      </c>
      <c r="D9365" s="32" t="s">
        <v>11292</v>
      </c>
      <c r="E9365" s="107">
        <v>2</v>
      </c>
      <c r="F9365" s="81" t="s">
        <v>13674</v>
      </c>
      <c r="G9365" s="94" t="s">
        <v>8146</v>
      </c>
      <c r="H9365" s="32" t="s">
        <v>15871</v>
      </c>
    </row>
    <row r="9366" spans="1:8">
      <c r="A9366" s="68" t="s">
        <v>16881</v>
      </c>
      <c r="B9366" s="94" t="s">
        <v>24198</v>
      </c>
      <c r="C9366" s="94" t="s">
        <v>17163</v>
      </c>
      <c r="D9366" s="32" t="s">
        <v>11293</v>
      </c>
      <c r="E9366" s="107">
        <v>9</v>
      </c>
      <c r="F9366" s="81" t="s">
        <v>13674</v>
      </c>
      <c r="G9366" s="94" t="s">
        <v>8146</v>
      </c>
      <c r="H9366" s="32" t="s">
        <v>15872</v>
      </c>
    </row>
    <row r="9367" spans="1:8">
      <c r="A9367" s="68" t="s">
        <v>16881</v>
      </c>
      <c r="B9367" s="94" t="s">
        <v>24198</v>
      </c>
      <c r="C9367" s="94" t="s">
        <v>17163</v>
      </c>
      <c r="D9367" s="32" t="s">
        <v>20934</v>
      </c>
      <c r="E9367" s="107">
        <v>5</v>
      </c>
      <c r="F9367" s="81" t="s">
        <v>13674</v>
      </c>
      <c r="G9367" s="94" t="s">
        <v>8146</v>
      </c>
      <c r="H9367" s="32" t="s">
        <v>15873</v>
      </c>
    </row>
    <row r="9368" spans="1:8">
      <c r="A9368" s="68" t="s">
        <v>16881</v>
      </c>
      <c r="B9368" s="94" t="s">
        <v>24198</v>
      </c>
      <c r="C9368" s="94" t="s">
        <v>17163</v>
      </c>
      <c r="D9368" s="32" t="s">
        <v>11294</v>
      </c>
      <c r="E9368" s="107">
        <v>4</v>
      </c>
      <c r="F9368" s="81" t="s">
        <v>13674</v>
      </c>
      <c r="G9368" s="94" t="s">
        <v>8146</v>
      </c>
      <c r="H9368" s="32" t="s">
        <v>15874</v>
      </c>
    </row>
    <row r="9369" spans="1:8">
      <c r="A9369" s="68" t="s">
        <v>16881</v>
      </c>
      <c r="B9369" s="94" t="s">
        <v>24198</v>
      </c>
      <c r="C9369" s="94" t="s">
        <v>17163</v>
      </c>
      <c r="D9369" s="32" t="s">
        <v>11295</v>
      </c>
      <c r="E9369" s="107">
        <v>7</v>
      </c>
      <c r="F9369" s="81" t="s">
        <v>13674</v>
      </c>
      <c r="G9369" s="94" t="s">
        <v>8146</v>
      </c>
      <c r="H9369" s="32" t="s">
        <v>15875</v>
      </c>
    </row>
    <row r="9370" spans="1:8">
      <c r="A9370" s="68" t="s">
        <v>16881</v>
      </c>
      <c r="B9370" s="94" t="s">
        <v>24198</v>
      </c>
      <c r="C9370" s="94" t="s">
        <v>17163</v>
      </c>
      <c r="D9370" s="32" t="s">
        <v>11296</v>
      </c>
      <c r="E9370" s="107">
        <v>7</v>
      </c>
      <c r="F9370" s="81" t="s">
        <v>13674</v>
      </c>
      <c r="G9370" s="94" t="s">
        <v>8146</v>
      </c>
      <c r="H9370" s="32" t="s">
        <v>15876</v>
      </c>
    </row>
    <row r="9371" spans="1:8">
      <c r="A9371" s="68" t="s">
        <v>16881</v>
      </c>
      <c r="B9371" s="94" t="s">
        <v>24198</v>
      </c>
      <c r="C9371" s="94" t="s">
        <v>17163</v>
      </c>
      <c r="D9371" s="32" t="s">
        <v>11297</v>
      </c>
      <c r="E9371" s="107">
        <v>6</v>
      </c>
      <c r="F9371" s="81" t="s">
        <v>13674</v>
      </c>
      <c r="G9371" s="94" t="s">
        <v>8146</v>
      </c>
      <c r="H9371" s="32" t="s">
        <v>15877</v>
      </c>
    </row>
    <row r="9372" spans="1:8">
      <c r="A9372" s="68" t="s">
        <v>16881</v>
      </c>
      <c r="B9372" s="94" t="s">
        <v>24198</v>
      </c>
      <c r="C9372" s="94" t="s">
        <v>17163</v>
      </c>
      <c r="D9372" s="32" t="s">
        <v>11298</v>
      </c>
      <c r="E9372" s="107">
        <v>8</v>
      </c>
      <c r="F9372" s="81" t="s">
        <v>13674</v>
      </c>
      <c r="G9372" s="94" t="s">
        <v>8146</v>
      </c>
      <c r="H9372" s="32" t="s">
        <v>15878</v>
      </c>
    </row>
    <row r="9373" spans="1:8">
      <c r="A9373" s="68" t="s">
        <v>16881</v>
      </c>
      <c r="B9373" s="94" t="s">
        <v>24198</v>
      </c>
      <c r="C9373" s="94" t="s">
        <v>17163</v>
      </c>
      <c r="D9373" s="32" t="s">
        <v>11299</v>
      </c>
      <c r="E9373" s="107">
        <v>9</v>
      </c>
      <c r="F9373" s="81" t="s">
        <v>13674</v>
      </c>
      <c r="G9373" s="94" t="s">
        <v>8146</v>
      </c>
      <c r="H9373" s="32" t="s">
        <v>15879</v>
      </c>
    </row>
    <row r="9374" spans="1:8">
      <c r="A9374" s="68" t="s">
        <v>16881</v>
      </c>
      <c r="B9374" s="94" t="s">
        <v>24198</v>
      </c>
      <c r="C9374" s="94" t="s">
        <v>17163</v>
      </c>
      <c r="D9374" s="32" t="s">
        <v>11300</v>
      </c>
      <c r="E9374" s="107">
        <v>4</v>
      </c>
      <c r="F9374" s="81" t="s">
        <v>13674</v>
      </c>
      <c r="G9374" s="94" t="s">
        <v>8146</v>
      </c>
      <c r="H9374" s="32" t="s">
        <v>15880</v>
      </c>
    </row>
    <row r="9375" spans="1:8">
      <c r="A9375" s="68" t="s">
        <v>16881</v>
      </c>
      <c r="B9375" s="94" t="s">
        <v>24198</v>
      </c>
      <c r="C9375" s="94" t="s">
        <v>17163</v>
      </c>
      <c r="D9375" s="32" t="s">
        <v>11301</v>
      </c>
      <c r="E9375" s="107">
        <v>6</v>
      </c>
      <c r="F9375" s="81" t="s">
        <v>13674</v>
      </c>
      <c r="G9375" s="94" t="s">
        <v>8146</v>
      </c>
      <c r="H9375" s="32" t="s">
        <v>15881</v>
      </c>
    </row>
    <row r="9376" spans="1:8">
      <c r="A9376" s="68" t="s">
        <v>16881</v>
      </c>
      <c r="B9376" s="94" t="s">
        <v>24198</v>
      </c>
      <c r="C9376" s="94" t="s">
        <v>17163</v>
      </c>
      <c r="D9376" s="32" t="s">
        <v>11302</v>
      </c>
      <c r="E9376" s="107">
        <v>9</v>
      </c>
      <c r="F9376" s="81" t="s">
        <v>13674</v>
      </c>
      <c r="G9376" s="94" t="s">
        <v>8146</v>
      </c>
      <c r="H9376" s="32" t="s">
        <v>15882</v>
      </c>
    </row>
    <row r="9377" spans="1:8">
      <c r="A9377" s="68" t="s">
        <v>16881</v>
      </c>
      <c r="B9377" s="94" t="s">
        <v>24198</v>
      </c>
      <c r="C9377" s="94" t="s">
        <v>17163</v>
      </c>
      <c r="D9377" s="32" t="s">
        <v>11303</v>
      </c>
      <c r="E9377" s="107">
        <v>6</v>
      </c>
      <c r="F9377" s="81" t="s">
        <v>13674</v>
      </c>
      <c r="G9377" s="94" t="s">
        <v>8146</v>
      </c>
      <c r="H9377" s="32" t="s">
        <v>15883</v>
      </c>
    </row>
    <row r="9378" spans="1:8">
      <c r="A9378" s="68" t="s">
        <v>16881</v>
      </c>
      <c r="B9378" s="94" t="s">
        <v>24198</v>
      </c>
      <c r="C9378" s="94" t="s">
        <v>17163</v>
      </c>
      <c r="D9378" s="32" t="s">
        <v>11304</v>
      </c>
      <c r="E9378" s="107">
        <v>8</v>
      </c>
      <c r="F9378" s="81" t="s">
        <v>13674</v>
      </c>
      <c r="G9378" s="94" t="s">
        <v>8146</v>
      </c>
      <c r="H9378" s="32" t="s">
        <v>15884</v>
      </c>
    </row>
    <row r="9379" spans="1:8">
      <c r="A9379" s="68" t="s">
        <v>16881</v>
      </c>
      <c r="B9379" s="94" t="s">
        <v>24198</v>
      </c>
      <c r="C9379" s="94" t="s">
        <v>17163</v>
      </c>
      <c r="D9379" s="32" t="s">
        <v>11305</v>
      </c>
      <c r="E9379" s="107">
        <v>6</v>
      </c>
      <c r="F9379" s="81" t="s">
        <v>13674</v>
      </c>
      <c r="G9379" s="94" t="s">
        <v>8146</v>
      </c>
      <c r="H9379" s="32" t="s">
        <v>15885</v>
      </c>
    </row>
    <row r="9380" spans="1:8">
      <c r="A9380" s="68" t="s">
        <v>16881</v>
      </c>
      <c r="B9380" s="94" t="s">
        <v>24198</v>
      </c>
      <c r="C9380" s="94" t="s">
        <v>17163</v>
      </c>
      <c r="D9380" s="32" t="s">
        <v>11306</v>
      </c>
      <c r="E9380" s="107">
        <v>6</v>
      </c>
      <c r="F9380" s="81" t="s">
        <v>13674</v>
      </c>
      <c r="G9380" s="94" t="s">
        <v>8146</v>
      </c>
      <c r="H9380" s="32" t="s">
        <v>15886</v>
      </c>
    </row>
    <row r="9381" spans="1:8">
      <c r="A9381" s="68" t="s">
        <v>16881</v>
      </c>
      <c r="B9381" s="94" t="s">
        <v>24198</v>
      </c>
      <c r="C9381" s="94" t="s">
        <v>17163</v>
      </c>
      <c r="D9381" s="32" t="s">
        <v>11307</v>
      </c>
      <c r="E9381" s="107">
        <v>8</v>
      </c>
      <c r="F9381" s="81" t="s">
        <v>13674</v>
      </c>
      <c r="G9381" s="94" t="s">
        <v>8146</v>
      </c>
      <c r="H9381" s="32" t="s">
        <v>15887</v>
      </c>
    </row>
    <row r="9382" spans="1:8">
      <c r="A9382" s="68" t="s">
        <v>16881</v>
      </c>
      <c r="B9382" s="94" t="s">
        <v>24198</v>
      </c>
      <c r="C9382" s="94" t="s">
        <v>17163</v>
      </c>
      <c r="D9382" s="32" t="s">
        <v>11308</v>
      </c>
      <c r="E9382" s="107">
        <v>5</v>
      </c>
      <c r="F9382" s="81" t="s">
        <v>13674</v>
      </c>
      <c r="G9382" s="94" t="s">
        <v>8146</v>
      </c>
      <c r="H9382" s="32" t="s">
        <v>15888</v>
      </c>
    </row>
    <row r="9383" spans="1:8">
      <c r="A9383" s="68" t="s">
        <v>16881</v>
      </c>
      <c r="B9383" s="94" t="s">
        <v>24198</v>
      </c>
      <c r="C9383" s="94" t="s">
        <v>17163</v>
      </c>
      <c r="D9383" s="32" t="s">
        <v>11309</v>
      </c>
      <c r="E9383" s="107">
        <v>8</v>
      </c>
      <c r="F9383" s="81" t="s">
        <v>13674</v>
      </c>
      <c r="G9383" s="94" t="s">
        <v>8146</v>
      </c>
      <c r="H9383" s="32" t="s">
        <v>15889</v>
      </c>
    </row>
    <row r="9384" spans="1:8">
      <c r="A9384" s="68" t="s">
        <v>16881</v>
      </c>
      <c r="B9384" s="94" t="s">
        <v>24198</v>
      </c>
      <c r="C9384" s="94" t="s">
        <v>17163</v>
      </c>
      <c r="D9384" s="32" t="s">
        <v>11310</v>
      </c>
      <c r="E9384" s="107">
        <v>6</v>
      </c>
      <c r="F9384" s="81" t="s">
        <v>13674</v>
      </c>
      <c r="G9384" s="94" t="s">
        <v>8146</v>
      </c>
      <c r="H9384" s="32" t="s">
        <v>15890</v>
      </c>
    </row>
    <row r="9385" spans="1:8">
      <c r="A9385" s="68" t="s">
        <v>16881</v>
      </c>
      <c r="B9385" s="94" t="s">
        <v>24198</v>
      </c>
      <c r="C9385" s="94" t="s">
        <v>17163</v>
      </c>
      <c r="D9385" s="32" t="s">
        <v>11311</v>
      </c>
      <c r="E9385" s="107">
        <v>6</v>
      </c>
      <c r="F9385" s="81" t="s">
        <v>13674</v>
      </c>
      <c r="G9385" s="94" t="s">
        <v>8146</v>
      </c>
      <c r="H9385" s="32" t="s">
        <v>15891</v>
      </c>
    </row>
    <row r="9386" spans="1:8">
      <c r="A9386" s="68" t="s">
        <v>16881</v>
      </c>
      <c r="B9386" s="94" t="s">
        <v>24198</v>
      </c>
      <c r="C9386" s="94" t="s">
        <v>17163</v>
      </c>
      <c r="D9386" s="32" t="s">
        <v>11312</v>
      </c>
      <c r="E9386" s="107">
        <v>8</v>
      </c>
      <c r="F9386" s="81" t="s">
        <v>13674</v>
      </c>
      <c r="G9386" s="94" t="s">
        <v>8146</v>
      </c>
      <c r="H9386" s="32" t="s">
        <v>15892</v>
      </c>
    </row>
    <row r="9387" spans="1:8">
      <c r="A9387" s="68" t="s">
        <v>16877</v>
      </c>
      <c r="B9387" s="94" t="s">
        <v>24192</v>
      </c>
      <c r="C9387" s="94" t="s">
        <v>17115</v>
      </c>
      <c r="D9387" s="32" t="s">
        <v>11313</v>
      </c>
      <c r="E9387" s="107">
        <v>9</v>
      </c>
      <c r="F9387" s="81" t="s">
        <v>13674</v>
      </c>
      <c r="G9387" s="94" t="s">
        <v>8146</v>
      </c>
      <c r="H9387" s="32" t="s">
        <v>15893</v>
      </c>
    </row>
    <row r="9388" spans="1:8">
      <c r="A9388" s="68" t="s">
        <v>16877</v>
      </c>
      <c r="B9388" s="94" t="s">
        <v>24192</v>
      </c>
      <c r="C9388" s="94" t="s">
        <v>17115</v>
      </c>
      <c r="D9388" s="32" t="s">
        <v>11314</v>
      </c>
      <c r="E9388" s="107">
        <v>7</v>
      </c>
      <c r="F9388" s="81" t="s">
        <v>13674</v>
      </c>
      <c r="G9388" s="94" t="s">
        <v>8146</v>
      </c>
      <c r="H9388" s="32" t="s">
        <v>15894</v>
      </c>
    </row>
    <row r="9389" spans="1:8">
      <c r="A9389" s="68" t="s">
        <v>16877</v>
      </c>
      <c r="B9389" s="94" t="s">
        <v>24192</v>
      </c>
      <c r="C9389" s="94" t="s">
        <v>17115</v>
      </c>
      <c r="D9389" s="32" t="s">
        <v>11315</v>
      </c>
      <c r="E9389" s="107">
        <v>8</v>
      </c>
      <c r="F9389" s="81" t="s">
        <v>13674</v>
      </c>
      <c r="G9389" s="94" t="s">
        <v>8146</v>
      </c>
      <c r="H9389" s="32" t="s">
        <v>15895</v>
      </c>
    </row>
    <row r="9390" spans="1:8">
      <c r="A9390" s="68" t="s">
        <v>16877</v>
      </c>
      <c r="B9390" s="94" t="s">
        <v>24192</v>
      </c>
      <c r="C9390" s="94" t="s">
        <v>17115</v>
      </c>
      <c r="D9390" s="32" t="s">
        <v>11316</v>
      </c>
      <c r="E9390" s="107">
        <v>9</v>
      </c>
      <c r="F9390" s="81" t="s">
        <v>13674</v>
      </c>
      <c r="G9390" s="94" t="s">
        <v>8146</v>
      </c>
      <c r="H9390" s="32" t="s">
        <v>15896</v>
      </c>
    </row>
    <row r="9391" spans="1:8">
      <c r="A9391" s="68" t="s">
        <v>16877</v>
      </c>
      <c r="B9391" s="94" t="s">
        <v>24192</v>
      </c>
      <c r="C9391" s="94" t="s">
        <v>17115</v>
      </c>
      <c r="D9391" s="32" t="s">
        <v>11317</v>
      </c>
      <c r="E9391" s="107">
        <v>8</v>
      </c>
      <c r="F9391" s="81" t="s">
        <v>13674</v>
      </c>
      <c r="G9391" s="94" t="s">
        <v>8146</v>
      </c>
      <c r="H9391" s="32" t="s">
        <v>15897</v>
      </c>
    </row>
    <row r="9392" spans="1:8">
      <c r="A9392" s="68" t="s">
        <v>16877</v>
      </c>
      <c r="B9392" s="94" t="s">
        <v>24192</v>
      </c>
      <c r="C9392" s="94" t="s">
        <v>17115</v>
      </c>
      <c r="D9392" s="32" t="s">
        <v>11318</v>
      </c>
      <c r="E9392" s="107">
        <v>10</v>
      </c>
      <c r="F9392" s="81" t="s">
        <v>13674</v>
      </c>
      <c r="G9392" s="94" t="s">
        <v>8146</v>
      </c>
      <c r="H9392" s="32" t="s">
        <v>15898</v>
      </c>
    </row>
    <row r="9393" spans="1:8">
      <c r="A9393" s="68" t="s">
        <v>16877</v>
      </c>
      <c r="B9393" s="94" t="s">
        <v>24192</v>
      </c>
      <c r="C9393" s="94" t="s">
        <v>17115</v>
      </c>
      <c r="D9393" s="32" t="s">
        <v>11319</v>
      </c>
      <c r="E9393" s="107">
        <v>9</v>
      </c>
      <c r="F9393" s="81" t="s">
        <v>13674</v>
      </c>
      <c r="G9393" s="94" t="s">
        <v>8146</v>
      </c>
      <c r="H9393" s="32" t="s">
        <v>15899</v>
      </c>
    </row>
    <row r="9394" spans="1:8">
      <c r="A9394" s="68" t="s">
        <v>16877</v>
      </c>
      <c r="B9394" s="94" t="s">
        <v>24192</v>
      </c>
      <c r="C9394" s="94" t="s">
        <v>17115</v>
      </c>
      <c r="D9394" s="32" t="s">
        <v>11320</v>
      </c>
      <c r="E9394" s="107">
        <v>9</v>
      </c>
      <c r="F9394" s="81" t="s">
        <v>13674</v>
      </c>
      <c r="G9394" s="94" t="s">
        <v>8146</v>
      </c>
      <c r="H9394" s="32" t="s">
        <v>15900</v>
      </c>
    </row>
    <row r="9395" spans="1:8">
      <c r="A9395" s="68" t="s">
        <v>16877</v>
      </c>
      <c r="B9395" s="94" t="s">
        <v>24192</v>
      </c>
      <c r="C9395" s="94" t="s">
        <v>17115</v>
      </c>
      <c r="D9395" s="32" t="s">
        <v>20935</v>
      </c>
      <c r="E9395" s="107">
        <v>10</v>
      </c>
      <c r="F9395" s="81" t="s">
        <v>13674</v>
      </c>
      <c r="G9395" s="94" t="s">
        <v>8146</v>
      </c>
      <c r="H9395" s="32" t="s">
        <v>15901</v>
      </c>
    </row>
    <row r="9396" spans="1:8">
      <c r="A9396" s="68" t="s">
        <v>16877</v>
      </c>
      <c r="B9396" s="94" t="s">
        <v>24192</v>
      </c>
      <c r="C9396" s="94" t="s">
        <v>17115</v>
      </c>
      <c r="D9396" s="32" t="s">
        <v>11321</v>
      </c>
      <c r="E9396" s="107">
        <v>8</v>
      </c>
      <c r="F9396" s="81" t="s">
        <v>13674</v>
      </c>
      <c r="G9396" s="94" t="s">
        <v>8146</v>
      </c>
      <c r="H9396" s="32" t="s">
        <v>15902</v>
      </c>
    </row>
    <row r="9397" spans="1:8">
      <c r="A9397" s="68" t="s">
        <v>16877</v>
      </c>
      <c r="B9397" s="94" t="s">
        <v>24192</v>
      </c>
      <c r="C9397" s="94" t="s">
        <v>17115</v>
      </c>
      <c r="D9397" s="32" t="s">
        <v>20936</v>
      </c>
      <c r="E9397" s="107">
        <v>9</v>
      </c>
      <c r="F9397" s="81" t="s">
        <v>13674</v>
      </c>
      <c r="G9397" s="94" t="s">
        <v>8146</v>
      </c>
      <c r="H9397" s="32" t="s">
        <v>15903</v>
      </c>
    </row>
    <row r="9398" spans="1:8">
      <c r="A9398" s="68" t="s">
        <v>16877</v>
      </c>
      <c r="B9398" s="94" t="s">
        <v>24192</v>
      </c>
      <c r="C9398" s="94" t="s">
        <v>17115</v>
      </c>
      <c r="D9398" s="32" t="s">
        <v>11322</v>
      </c>
      <c r="E9398" s="107">
        <v>8</v>
      </c>
      <c r="F9398" s="81" t="s">
        <v>13674</v>
      </c>
      <c r="G9398" s="94" t="s">
        <v>8146</v>
      </c>
      <c r="H9398" s="32" t="s">
        <v>25972</v>
      </c>
    </row>
    <row r="9399" spans="1:8">
      <c r="A9399" s="68" t="s">
        <v>16877</v>
      </c>
      <c r="B9399" s="94" t="s">
        <v>24192</v>
      </c>
      <c r="C9399" s="94" t="s">
        <v>17115</v>
      </c>
      <c r="D9399" s="32" t="s">
        <v>11323</v>
      </c>
      <c r="E9399" s="107">
        <v>10</v>
      </c>
      <c r="F9399" s="81" t="s">
        <v>13674</v>
      </c>
      <c r="G9399" s="94" t="s">
        <v>8146</v>
      </c>
      <c r="H9399" s="32" t="s">
        <v>15904</v>
      </c>
    </row>
    <row r="9400" spans="1:8">
      <c r="A9400" s="68" t="s">
        <v>16877</v>
      </c>
      <c r="B9400" s="94" t="s">
        <v>24192</v>
      </c>
      <c r="C9400" s="94" t="s">
        <v>17115</v>
      </c>
      <c r="D9400" s="32" t="s">
        <v>11324</v>
      </c>
      <c r="E9400" s="107">
        <v>9</v>
      </c>
      <c r="F9400" s="81" t="s">
        <v>13674</v>
      </c>
      <c r="G9400" s="94" t="s">
        <v>8146</v>
      </c>
      <c r="H9400" s="32" t="s">
        <v>15905</v>
      </c>
    </row>
    <row r="9401" spans="1:8">
      <c r="A9401" s="68" t="s">
        <v>16877</v>
      </c>
      <c r="B9401" s="94" t="s">
        <v>24192</v>
      </c>
      <c r="C9401" s="94" t="s">
        <v>17115</v>
      </c>
      <c r="D9401" s="32" t="s">
        <v>11325</v>
      </c>
      <c r="E9401" s="107">
        <v>9</v>
      </c>
      <c r="F9401" s="81" t="s">
        <v>13674</v>
      </c>
      <c r="G9401" s="94" t="s">
        <v>8146</v>
      </c>
      <c r="H9401" s="32" t="s">
        <v>15906</v>
      </c>
    </row>
    <row r="9402" spans="1:8">
      <c r="A9402" s="68" t="s">
        <v>16877</v>
      </c>
      <c r="B9402" s="94" t="s">
        <v>24192</v>
      </c>
      <c r="C9402" s="94" t="s">
        <v>17115</v>
      </c>
      <c r="D9402" s="32" t="s">
        <v>11326</v>
      </c>
      <c r="E9402" s="107">
        <v>9</v>
      </c>
      <c r="F9402" s="81" t="s">
        <v>13674</v>
      </c>
      <c r="G9402" s="94" t="s">
        <v>8146</v>
      </c>
      <c r="H9402" s="32" t="s">
        <v>15907</v>
      </c>
    </row>
    <row r="9403" spans="1:8">
      <c r="A9403" s="68" t="s">
        <v>16877</v>
      </c>
      <c r="B9403" s="94" t="s">
        <v>24192</v>
      </c>
      <c r="C9403" s="94" t="s">
        <v>17115</v>
      </c>
      <c r="D9403" s="32" t="s">
        <v>20937</v>
      </c>
      <c r="E9403" s="107">
        <v>9</v>
      </c>
      <c r="F9403" s="81" t="s">
        <v>13674</v>
      </c>
      <c r="G9403" s="94" t="s">
        <v>8146</v>
      </c>
      <c r="H9403" s="32" t="s">
        <v>15908</v>
      </c>
    </row>
    <row r="9404" spans="1:8">
      <c r="A9404" s="68" t="s">
        <v>16877</v>
      </c>
      <c r="B9404" s="94" t="s">
        <v>24192</v>
      </c>
      <c r="C9404" s="94" t="s">
        <v>17115</v>
      </c>
      <c r="D9404" s="32" t="s">
        <v>11327</v>
      </c>
      <c r="E9404" s="107">
        <v>8</v>
      </c>
      <c r="F9404" s="81" t="s">
        <v>13674</v>
      </c>
      <c r="G9404" s="94" t="s">
        <v>8146</v>
      </c>
      <c r="H9404" s="32" t="s">
        <v>15909</v>
      </c>
    </row>
    <row r="9405" spans="1:8">
      <c r="A9405" s="68" t="s">
        <v>16877</v>
      </c>
      <c r="B9405" s="94" t="s">
        <v>24192</v>
      </c>
      <c r="C9405" s="94" t="s">
        <v>17115</v>
      </c>
      <c r="D9405" s="32" t="s">
        <v>11328</v>
      </c>
      <c r="E9405" s="107">
        <v>9</v>
      </c>
      <c r="F9405" s="81" t="s">
        <v>13674</v>
      </c>
      <c r="G9405" s="94" t="s">
        <v>8146</v>
      </c>
      <c r="H9405" s="32" t="s">
        <v>15910</v>
      </c>
    </row>
    <row r="9406" spans="1:8">
      <c r="A9406" s="68" t="s">
        <v>16877</v>
      </c>
      <c r="B9406" s="94" t="s">
        <v>24192</v>
      </c>
      <c r="C9406" s="94" t="s">
        <v>17115</v>
      </c>
      <c r="D9406" s="32" t="s">
        <v>11329</v>
      </c>
      <c r="E9406" s="107">
        <v>10</v>
      </c>
      <c r="F9406" s="81" t="s">
        <v>13674</v>
      </c>
      <c r="G9406" s="94" t="s">
        <v>8146</v>
      </c>
      <c r="H9406" s="32" t="s">
        <v>15911</v>
      </c>
    </row>
    <row r="9407" spans="1:8">
      <c r="A9407" s="68" t="s">
        <v>16877</v>
      </c>
      <c r="B9407" s="94" t="s">
        <v>24192</v>
      </c>
      <c r="C9407" s="94" t="s">
        <v>17115</v>
      </c>
      <c r="D9407" s="32" t="s">
        <v>20938</v>
      </c>
      <c r="E9407" s="107">
        <v>10</v>
      </c>
      <c r="F9407" s="81" t="s">
        <v>13674</v>
      </c>
      <c r="G9407" s="94" t="s">
        <v>8146</v>
      </c>
      <c r="H9407" s="32" t="s">
        <v>15912</v>
      </c>
    </row>
    <row r="9408" spans="1:8">
      <c r="A9408" s="68" t="s">
        <v>16877</v>
      </c>
      <c r="B9408" s="94" t="s">
        <v>24192</v>
      </c>
      <c r="C9408" s="94" t="s">
        <v>17115</v>
      </c>
      <c r="D9408" s="32" t="s">
        <v>20939</v>
      </c>
      <c r="E9408" s="107">
        <v>8</v>
      </c>
      <c r="F9408" s="81" t="s">
        <v>13674</v>
      </c>
      <c r="G9408" s="94" t="s">
        <v>8146</v>
      </c>
      <c r="H9408" s="32" t="s">
        <v>15913</v>
      </c>
    </row>
    <row r="9409" spans="1:8">
      <c r="A9409" s="68" t="s">
        <v>16877</v>
      </c>
      <c r="B9409" s="94" t="s">
        <v>24192</v>
      </c>
      <c r="C9409" s="94" t="s">
        <v>17115</v>
      </c>
      <c r="D9409" s="32" t="s">
        <v>11330</v>
      </c>
      <c r="E9409" s="107">
        <v>7</v>
      </c>
      <c r="F9409" s="81" t="s">
        <v>13674</v>
      </c>
      <c r="G9409" s="94" t="s">
        <v>8146</v>
      </c>
      <c r="H9409" s="32" t="s">
        <v>15914</v>
      </c>
    </row>
    <row r="9410" spans="1:8">
      <c r="A9410" s="68" t="s">
        <v>16877</v>
      </c>
      <c r="B9410" s="94" t="s">
        <v>24192</v>
      </c>
      <c r="C9410" s="94" t="s">
        <v>17115</v>
      </c>
      <c r="D9410" s="32" t="s">
        <v>11331</v>
      </c>
      <c r="E9410" s="107">
        <v>9</v>
      </c>
      <c r="F9410" s="81" t="s">
        <v>13674</v>
      </c>
      <c r="G9410" s="94" t="s">
        <v>8146</v>
      </c>
      <c r="H9410" s="32" t="s">
        <v>15915</v>
      </c>
    </row>
    <row r="9411" spans="1:8">
      <c r="A9411" s="68" t="s">
        <v>16876</v>
      </c>
      <c r="B9411" s="94" t="s">
        <v>24187</v>
      </c>
      <c r="C9411" s="94" t="s">
        <v>16639</v>
      </c>
      <c r="D9411" s="32" t="s">
        <v>20940</v>
      </c>
      <c r="E9411" s="107">
        <v>6</v>
      </c>
      <c r="F9411" s="81" t="s">
        <v>13674</v>
      </c>
      <c r="G9411" s="94" t="s">
        <v>8146</v>
      </c>
      <c r="H9411" s="32" t="s">
        <v>15916</v>
      </c>
    </row>
    <row r="9412" spans="1:8">
      <c r="A9412" s="68" t="s">
        <v>16876</v>
      </c>
      <c r="B9412" s="94" t="s">
        <v>24187</v>
      </c>
      <c r="C9412" s="94" t="s">
        <v>16639</v>
      </c>
      <c r="D9412" s="32" t="s">
        <v>20941</v>
      </c>
      <c r="E9412" s="107">
        <v>10</v>
      </c>
      <c r="F9412" s="81" t="s">
        <v>13674</v>
      </c>
      <c r="G9412" s="94" t="s">
        <v>8146</v>
      </c>
      <c r="H9412" s="32" t="s">
        <v>15917</v>
      </c>
    </row>
    <row r="9413" spans="1:8">
      <c r="A9413" s="68" t="s">
        <v>16876</v>
      </c>
      <c r="B9413" s="94" t="s">
        <v>24187</v>
      </c>
      <c r="C9413" s="94" t="s">
        <v>16639</v>
      </c>
      <c r="D9413" s="32" t="s">
        <v>20942</v>
      </c>
      <c r="E9413" s="107">
        <v>10</v>
      </c>
      <c r="F9413" s="81" t="s">
        <v>13674</v>
      </c>
      <c r="G9413" s="94" t="s">
        <v>8146</v>
      </c>
      <c r="H9413" s="32" t="s">
        <v>15918</v>
      </c>
    </row>
    <row r="9414" spans="1:8">
      <c r="A9414" s="68" t="s">
        <v>16876</v>
      </c>
      <c r="B9414" s="94" t="s">
        <v>24187</v>
      </c>
      <c r="C9414" s="94" t="s">
        <v>16639</v>
      </c>
      <c r="D9414" s="32" t="s">
        <v>20943</v>
      </c>
      <c r="E9414" s="107">
        <v>7</v>
      </c>
      <c r="F9414" s="81" t="s">
        <v>13674</v>
      </c>
      <c r="G9414" s="94" t="s">
        <v>8146</v>
      </c>
      <c r="H9414" s="32" t="s">
        <v>15919</v>
      </c>
    </row>
    <row r="9415" spans="1:8">
      <c r="A9415" s="68" t="s">
        <v>16876</v>
      </c>
      <c r="B9415" s="94" t="s">
        <v>24187</v>
      </c>
      <c r="C9415" s="94" t="s">
        <v>16639</v>
      </c>
      <c r="D9415" s="32" t="s">
        <v>20944</v>
      </c>
      <c r="E9415" s="107">
        <v>10</v>
      </c>
      <c r="F9415" s="81" t="s">
        <v>13674</v>
      </c>
      <c r="G9415" s="94" t="s">
        <v>8146</v>
      </c>
      <c r="H9415" s="32" t="s">
        <v>15920</v>
      </c>
    </row>
    <row r="9416" spans="1:8">
      <c r="A9416" s="68" t="s">
        <v>16876</v>
      </c>
      <c r="B9416" s="94" t="s">
        <v>24187</v>
      </c>
      <c r="C9416" s="94" t="s">
        <v>16639</v>
      </c>
      <c r="D9416" s="32" t="s">
        <v>20945</v>
      </c>
      <c r="E9416" s="107">
        <v>8</v>
      </c>
      <c r="F9416" s="81" t="s">
        <v>13674</v>
      </c>
      <c r="G9416" s="94" t="s">
        <v>8146</v>
      </c>
      <c r="H9416" s="32" t="s">
        <v>15921</v>
      </c>
    </row>
    <row r="9417" spans="1:8">
      <c r="A9417" s="68" t="s">
        <v>16876</v>
      </c>
      <c r="B9417" s="94" t="s">
        <v>24187</v>
      </c>
      <c r="C9417" s="94" t="s">
        <v>16639</v>
      </c>
      <c r="D9417" s="32" t="s">
        <v>20946</v>
      </c>
      <c r="E9417" s="107">
        <v>6</v>
      </c>
      <c r="F9417" s="81" t="s">
        <v>13674</v>
      </c>
      <c r="G9417" s="94" t="s">
        <v>8146</v>
      </c>
      <c r="H9417" s="32" t="s">
        <v>15922</v>
      </c>
    </row>
    <row r="9418" spans="1:8">
      <c r="A9418" s="68" t="s">
        <v>16876</v>
      </c>
      <c r="B9418" s="94" t="s">
        <v>24187</v>
      </c>
      <c r="C9418" s="94" t="s">
        <v>16639</v>
      </c>
      <c r="D9418" s="32" t="s">
        <v>20947</v>
      </c>
      <c r="E9418" s="107">
        <v>11</v>
      </c>
      <c r="F9418" s="81" t="s">
        <v>13674</v>
      </c>
      <c r="G9418" s="94" t="s">
        <v>8146</v>
      </c>
      <c r="H9418" s="32" t="s">
        <v>15923</v>
      </c>
    </row>
    <row r="9419" spans="1:8">
      <c r="A9419" s="68" t="s">
        <v>16876</v>
      </c>
      <c r="B9419" s="94" t="s">
        <v>24187</v>
      </c>
      <c r="C9419" s="94" t="s">
        <v>16639</v>
      </c>
      <c r="D9419" s="32" t="s">
        <v>20948</v>
      </c>
      <c r="E9419" s="107">
        <v>9</v>
      </c>
      <c r="F9419" s="81" t="s">
        <v>13674</v>
      </c>
      <c r="G9419" s="94" t="s">
        <v>8146</v>
      </c>
      <c r="H9419" s="32" t="s">
        <v>15924</v>
      </c>
    </row>
    <row r="9420" spans="1:8">
      <c r="A9420" s="68" t="s">
        <v>16876</v>
      </c>
      <c r="B9420" s="94" t="s">
        <v>24187</v>
      </c>
      <c r="C9420" s="94" t="s">
        <v>16639</v>
      </c>
      <c r="D9420" s="32" t="s">
        <v>20949</v>
      </c>
      <c r="E9420" s="107">
        <v>8</v>
      </c>
      <c r="F9420" s="81" t="s">
        <v>13674</v>
      </c>
      <c r="G9420" s="94" t="s">
        <v>8146</v>
      </c>
      <c r="H9420" s="32" t="s">
        <v>15925</v>
      </c>
    </row>
    <row r="9421" spans="1:8">
      <c r="A9421" s="68" t="s">
        <v>16876</v>
      </c>
      <c r="B9421" s="94" t="s">
        <v>24187</v>
      </c>
      <c r="C9421" s="94" t="s">
        <v>16639</v>
      </c>
      <c r="D9421" s="32" t="s">
        <v>20950</v>
      </c>
      <c r="E9421" s="107">
        <v>7</v>
      </c>
      <c r="F9421" s="81" t="s">
        <v>13674</v>
      </c>
      <c r="G9421" s="94" t="s">
        <v>8146</v>
      </c>
      <c r="H9421" s="32" t="s">
        <v>15926</v>
      </c>
    </row>
    <row r="9422" spans="1:8">
      <c r="A9422" s="68" t="s">
        <v>16876</v>
      </c>
      <c r="B9422" s="94" t="s">
        <v>24187</v>
      </c>
      <c r="C9422" s="94" t="s">
        <v>16639</v>
      </c>
      <c r="D9422" s="32" t="s">
        <v>20951</v>
      </c>
      <c r="E9422" s="107">
        <v>7</v>
      </c>
      <c r="F9422" s="81" t="s">
        <v>13674</v>
      </c>
      <c r="G9422" s="94" t="s">
        <v>8146</v>
      </c>
      <c r="H9422" s="32" t="s">
        <v>15927</v>
      </c>
    </row>
    <row r="9423" spans="1:8">
      <c r="A9423" s="68" t="s">
        <v>16876</v>
      </c>
      <c r="B9423" s="94" t="s">
        <v>24182</v>
      </c>
      <c r="C9423" s="94" t="s">
        <v>17394</v>
      </c>
      <c r="D9423" s="32" t="s">
        <v>11332</v>
      </c>
      <c r="E9423" s="107">
        <v>9</v>
      </c>
      <c r="F9423" s="81" t="s">
        <v>13674</v>
      </c>
      <c r="G9423" s="94" t="s">
        <v>8146</v>
      </c>
      <c r="H9423" s="32" t="s">
        <v>15928</v>
      </c>
    </row>
    <row r="9424" spans="1:8">
      <c r="A9424" s="68" t="s">
        <v>16876</v>
      </c>
      <c r="B9424" s="94" t="s">
        <v>24182</v>
      </c>
      <c r="C9424" s="94" t="s">
        <v>17394</v>
      </c>
      <c r="D9424" s="32" t="s">
        <v>11333</v>
      </c>
      <c r="E9424" s="107">
        <v>13</v>
      </c>
      <c r="F9424" s="81" t="s">
        <v>13674</v>
      </c>
      <c r="G9424" s="94" t="s">
        <v>8146</v>
      </c>
      <c r="H9424" s="32" t="s">
        <v>15929</v>
      </c>
    </row>
    <row r="9425" spans="1:8">
      <c r="A9425" s="68" t="s">
        <v>16876</v>
      </c>
      <c r="B9425" s="94" t="s">
        <v>24182</v>
      </c>
      <c r="C9425" s="94" t="s">
        <v>17394</v>
      </c>
      <c r="D9425" s="32" t="s">
        <v>20952</v>
      </c>
      <c r="E9425" s="107">
        <v>9</v>
      </c>
      <c r="F9425" s="81" t="s">
        <v>13674</v>
      </c>
      <c r="G9425" s="94" t="s">
        <v>8146</v>
      </c>
      <c r="H9425" s="32" t="s">
        <v>15930</v>
      </c>
    </row>
    <row r="9426" spans="1:8">
      <c r="A9426" s="68" t="s">
        <v>16876</v>
      </c>
      <c r="B9426" s="94" t="s">
        <v>24182</v>
      </c>
      <c r="C9426" s="94" t="s">
        <v>17394</v>
      </c>
      <c r="D9426" s="32" t="s">
        <v>20953</v>
      </c>
      <c r="E9426" s="107">
        <v>14</v>
      </c>
      <c r="F9426" s="81" t="s">
        <v>13674</v>
      </c>
      <c r="G9426" s="94" t="s">
        <v>8146</v>
      </c>
      <c r="H9426" s="32" t="s">
        <v>15931</v>
      </c>
    </row>
    <row r="9427" spans="1:8">
      <c r="A9427" s="68" t="s">
        <v>16876</v>
      </c>
      <c r="B9427" s="94" t="s">
        <v>24182</v>
      </c>
      <c r="C9427" s="94" t="s">
        <v>17394</v>
      </c>
      <c r="D9427" s="32" t="s">
        <v>20954</v>
      </c>
      <c r="E9427" s="107">
        <v>13</v>
      </c>
      <c r="F9427" s="81" t="s">
        <v>13674</v>
      </c>
      <c r="G9427" s="94" t="s">
        <v>8146</v>
      </c>
      <c r="H9427" s="32" t="s">
        <v>15932</v>
      </c>
    </row>
    <row r="9428" spans="1:8">
      <c r="A9428" s="68" t="s">
        <v>16876</v>
      </c>
      <c r="B9428" s="94" t="s">
        <v>24182</v>
      </c>
      <c r="C9428" s="94" t="s">
        <v>17394</v>
      </c>
      <c r="D9428" s="32" t="s">
        <v>20955</v>
      </c>
      <c r="E9428" s="107">
        <v>15</v>
      </c>
      <c r="F9428" s="81" t="s">
        <v>13674</v>
      </c>
      <c r="G9428" s="94" t="s">
        <v>8146</v>
      </c>
      <c r="H9428" s="32" t="s">
        <v>15933</v>
      </c>
    </row>
    <row r="9429" spans="1:8">
      <c r="A9429" s="68" t="s">
        <v>16876</v>
      </c>
      <c r="B9429" s="94" t="s">
        <v>24182</v>
      </c>
      <c r="C9429" s="94" t="s">
        <v>17394</v>
      </c>
      <c r="D9429" s="32" t="s">
        <v>20956</v>
      </c>
      <c r="E9429" s="107">
        <v>11</v>
      </c>
      <c r="F9429" s="81" t="s">
        <v>13674</v>
      </c>
      <c r="G9429" s="94" t="s">
        <v>8146</v>
      </c>
      <c r="H9429" s="32" t="s">
        <v>15934</v>
      </c>
    </row>
    <row r="9430" spans="1:8">
      <c r="A9430" s="68" t="s">
        <v>16876</v>
      </c>
      <c r="B9430" s="94" t="s">
        <v>24182</v>
      </c>
      <c r="C9430" s="94" t="s">
        <v>17394</v>
      </c>
      <c r="D9430" s="32" t="s">
        <v>20957</v>
      </c>
      <c r="E9430" s="107">
        <v>16</v>
      </c>
      <c r="F9430" s="81" t="s">
        <v>13674</v>
      </c>
      <c r="G9430" s="94" t="s">
        <v>8146</v>
      </c>
      <c r="H9430" s="32" t="s">
        <v>15935</v>
      </c>
    </row>
    <row r="9431" spans="1:8">
      <c r="A9431" s="68" t="s">
        <v>16876</v>
      </c>
      <c r="B9431" s="94" t="s">
        <v>24182</v>
      </c>
      <c r="C9431" s="94" t="s">
        <v>17394</v>
      </c>
      <c r="D9431" s="32" t="s">
        <v>20958</v>
      </c>
      <c r="E9431" s="107">
        <v>12</v>
      </c>
      <c r="F9431" s="81" t="s">
        <v>13674</v>
      </c>
      <c r="G9431" s="94" t="s">
        <v>8146</v>
      </c>
      <c r="H9431" s="32" t="s">
        <v>15936</v>
      </c>
    </row>
    <row r="9432" spans="1:8">
      <c r="A9432" s="68" t="s">
        <v>16876</v>
      </c>
      <c r="B9432" s="94" t="s">
        <v>24182</v>
      </c>
      <c r="C9432" s="94" t="s">
        <v>17394</v>
      </c>
      <c r="D9432" s="32" t="s">
        <v>20959</v>
      </c>
      <c r="E9432" s="107">
        <v>17</v>
      </c>
      <c r="F9432" s="81" t="s">
        <v>13674</v>
      </c>
      <c r="G9432" s="94" t="s">
        <v>8146</v>
      </c>
      <c r="H9432" s="32" t="s">
        <v>15937</v>
      </c>
    </row>
    <row r="9433" spans="1:8">
      <c r="A9433" s="68" t="s">
        <v>16876</v>
      </c>
      <c r="B9433" s="94" t="s">
        <v>24182</v>
      </c>
      <c r="C9433" s="94" t="s">
        <v>17394</v>
      </c>
      <c r="D9433" s="32" t="s">
        <v>20960</v>
      </c>
      <c r="E9433" s="107">
        <v>10</v>
      </c>
      <c r="F9433" s="81" t="s">
        <v>13674</v>
      </c>
      <c r="G9433" s="94" t="s">
        <v>8146</v>
      </c>
      <c r="H9433" s="32" t="s">
        <v>15938</v>
      </c>
    </row>
    <row r="9434" spans="1:8">
      <c r="A9434" s="68" t="s">
        <v>16876</v>
      </c>
      <c r="B9434" s="94" t="s">
        <v>24182</v>
      </c>
      <c r="C9434" s="94" t="s">
        <v>17394</v>
      </c>
      <c r="D9434" s="32" t="s">
        <v>20961</v>
      </c>
      <c r="E9434" s="107">
        <v>14</v>
      </c>
      <c r="F9434" s="81" t="s">
        <v>13674</v>
      </c>
      <c r="G9434" s="94" t="s">
        <v>8146</v>
      </c>
      <c r="H9434" s="32" t="s">
        <v>15939</v>
      </c>
    </row>
    <row r="9435" spans="1:8">
      <c r="A9435" s="68" t="s">
        <v>16881</v>
      </c>
      <c r="B9435" s="94" t="s">
        <v>24201</v>
      </c>
      <c r="C9435" s="94" t="s">
        <v>17395</v>
      </c>
      <c r="D9435" s="32" t="s">
        <v>11334</v>
      </c>
      <c r="E9435" s="107">
        <v>19</v>
      </c>
      <c r="F9435" s="81" t="s">
        <v>13674</v>
      </c>
      <c r="G9435" s="94" t="s">
        <v>8146</v>
      </c>
      <c r="H9435" s="32" t="s">
        <v>15940</v>
      </c>
    </row>
    <row r="9436" spans="1:8">
      <c r="A9436" s="68" t="s">
        <v>16881</v>
      </c>
      <c r="B9436" s="94" t="s">
        <v>24201</v>
      </c>
      <c r="C9436" s="94" t="s">
        <v>17395</v>
      </c>
      <c r="D9436" s="32" t="s">
        <v>11335</v>
      </c>
      <c r="E9436" s="107">
        <v>18</v>
      </c>
      <c r="F9436" s="81" t="s">
        <v>13674</v>
      </c>
      <c r="G9436" s="94" t="s">
        <v>8146</v>
      </c>
      <c r="H9436" s="32" t="s">
        <v>15941</v>
      </c>
    </row>
    <row r="9437" spans="1:8">
      <c r="A9437" s="68" t="s">
        <v>16881</v>
      </c>
      <c r="B9437" s="94" t="s">
        <v>24201</v>
      </c>
      <c r="C9437" s="94" t="s">
        <v>17395</v>
      </c>
      <c r="D9437" s="32" t="s">
        <v>11336</v>
      </c>
      <c r="E9437" s="107">
        <v>20</v>
      </c>
      <c r="F9437" s="81" t="s">
        <v>13674</v>
      </c>
      <c r="G9437" s="94" t="s">
        <v>8146</v>
      </c>
      <c r="H9437" s="32" t="s">
        <v>15942</v>
      </c>
    </row>
    <row r="9438" spans="1:8">
      <c r="A9438" s="68" t="s">
        <v>16881</v>
      </c>
      <c r="B9438" s="94" t="s">
        <v>24201</v>
      </c>
      <c r="C9438" s="94" t="s">
        <v>17395</v>
      </c>
      <c r="D9438" s="32" t="s">
        <v>11337</v>
      </c>
      <c r="E9438" s="107">
        <v>20</v>
      </c>
      <c r="F9438" s="81" t="s">
        <v>13674</v>
      </c>
      <c r="G9438" s="94" t="s">
        <v>8146</v>
      </c>
      <c r="H9438" s="32" t="s">
        <v>15943</v>
      </c>
    </row>
    <row r="9439" spans="1:8">
      <c r="A9439" s="68" t="s">
        <v>16881</v>
      </c>
      <c r="B9439" s="94" t="s">
        <v>24201</v>
      </c>
      <c r="C9439" s="94" t="s">
        <v>17395</v>
      </c>
      <c r="D9439" s="32" t="s">
        <v>11338</v>
      </c>
      <c r="E9439" s="107">
        <v>20</v>
      </c>
      <c r="F9439" s="81" t="s">
        <v>13674</v>
      </c>
      <c r="G9439" s="94" t="s">
        <v>8146</v>
      </c>
      <c r="H9439" s="32" t="s">
        <v>15944</v>
      </c>
    </row>
    <row r="9440" spans="1:8">
      <c r="A9440" s="68" t="s">
        <v>16881</v>
      </c>
      <c r="B9440" s="94" t="s">
        <v>24201</v>
      </c>
      <c r="C9440" s="94" t="s">
        <v>17395</v>
      </c>
      <c r="D9440" s="32" t="s">
        <v>11339</v>
      </c>
      <c r="E9440" s="107">
        <v>22</v>
      </c>
      <c r="F9440" s="81" t="s">
        <v>13674</v>
      </c>
      <c r="G9440" s="94" t="s">
        <v>8146</v>
      </c>
      <c r="H9440" s="32" t="s">
        <v>15945</v>
      </c>
    </row>
    <row r="9441" spans="1:8">
      <c r="A9441" s="68" t="s">
        <v>16881</v>
      </c>
      <c r="B9441" s="94" t="s">
        <v>24201</v>
      </c>
      <c r="C9441" s="94" t="s">
        <v>17395</v>
      </c>
      <c r="D9441" s="32" t="s">
        <v>11340</v>
      </c>
      <c r="E9441" s="107">
        <v>18</v>
      </c>
      <c r="F9441" s="81" t="s">
        <v>13674</v>
      </c>
      <c r="G9441" s="94" t="s">
        <v>8146</v>
      </c>
      <c r="H9441" s="32" t="s">
        <v>15946</v>
      </c>
    </row>
    <row r="9442" spans="1:8">
      <c r="A9442" s="68" t="s">
        <v>16881</v>
      </c>
      <c r="B9442" s="94" t="s">
        <v>24201</v>
      </c>
      <c r="C9442" s="94" t="s">
        <v>17395</v>
      </c>
      <c r="D9442" s="32" t="s">
        <v>11341</v>
      </c>
      <c r="E9442" s="107">
        <v>20</v>
      </c>
      <c r="F9442" s="81" t="s">
        <v>13674</v>
      </c>
      <c r="G9442" s="94" t="s">
        <v>8146</v>
      </c>
      <c r="H9442" s="32" t="s">
        <v>15947</v>
      </c>
    </row>
    <row r="9443" spans="1:8">
      <c r="A9443" s="68" t="s">
        <v>16877</v>
      </c>
      <c r="B9443" s="94" t="s">
        <v>24192</v>
      </c>
      <c r="C9443" s="94" t="s">
        <v>17396</v>
      </c>
      <c r="D9443" s="32" t="s">
        <v>20962</v>
      </c>
      <c r="E9443" s="107">
        <v>7</v>
      </c>
      <c r="F9443" s="81" t="s">
        <v>13674</v>
      </c>
      <c r="G9443" s="94" t="s">
        <v>8146</v>
      </c>
      <c r="H9443" s="32" t="s">
        <v>15948</v>
      </c>
    </row>
    <row r="9444" spans="1:8">
      <c r="A9444" s="68" t="s">
        <v>16877</v>
      </c>
      <c r="B9444" s="94" t="s">
        <v>24192</v>
      </c>
      <c r="C9444" s="94" t="s">
        <v>17396</v>
      </c>
      <c r="D9444" s="32" t="s">
        <v>20963</v>
      </c>
      <c r="E9444" s="107">
        <v>7</v>
      </c>
      <c r="F9444" s="81" t="s">
        <v>13674</v>
      </c>
      <c r="G9444" s="94" t="s">
        <v>8146</v>
      </c>
      <c r="H9444" s="32" t="s">
        <v>15949</v>
      </c>
    </row>
    <row r="9445" spans="1:8">
      <c r="A9445" s="68" t="s">
        <v>16877</v>
      </c>
      <c r="B9445" s="94" t="s">
        <v>24192</v>
      </c>
      <c r="C9445" s="94" t="s">
        <v>17396</v>
      </c>
      <c r="D9445" s="32" t="s">
        <v>11342</v>
      </c>
      <c r="E9445" s="107">
        <v>6</v>
      </c>
      <c r="F9445" s="81" t="s">
        <v>13674</v>
      </c>
      <c r="G9445" s="94" t="s">
        <v>8146</v>
      </c>
      <c r="H9445" s="32" t="s">
        <v>15950</v>
      </c>
    </row>
    <row r="9446" spans="1:8">
      <c r="A9446" s="68" t="s">
        <v>16877</v>
      </c>
      <c r="B9446" s="94" t="s">
        <v>24192</v>
      </c>
      <c r="C9446" s="94" t="s">
        <v>17396</v>
      </c>
      <c r="D9446" s="32" t="s">
        <v>20964</v>
      </c>
      <c r="E9446" s="107">
        <v>5</v>
      </c>
      <c r="F9446" s="81" t="s">
        <v>13674</v>
      </c>
      <c r="G9446" s="94" t="s">
        <v>8146</v>
      </c>
      <c r="H9446" s="32" t="s">
        <v>15951</v>
      </c>
    </row>
    <row r="9447" spans="1:8">
      <c r="A9447" s="68" t="s">
        <v>16877</v>
      </c>
      <c r="B9447" s="94" t="s">
        <v>24192</v>
      </c>
      <c r="C9447" s="94" t="s">
        <v>17396</v>
      </c>
      <c r="D9447" s="32" t="s">
        <v>20965</v>
      </c>
      <c r="E9447" s="107">
        <v>5</v>
      </c>
      <c r="F9447" s="81" t="s">
        <v>13674</v>
      </c>
      <c r="G9447" s="94" t="s">
        <v>8146</v>
      </c>
      <c r="H9447" s="32" t="s">
        <v>15952</v>
      </c>
    </row>
    <row r="9448" spans="1:8">
      <c r="A9448" s="68" t="s">
        <v>16877</v>
      </c>
      <c r="B9448" s="94" t="s">
        <v>24192</v>
      </c>
      <c r="C9448" s="94" t="s">
        <v>17396</v>
      </c>
      <c r="D9448" s="32" t="s">
        <v>20966</v>
      </c>
      <c r="E9448" s="107">
        <v>5</v>
      </c>
      <c r="F9448" s="81" t="s">
        <v>13674</v>
      </c>
      <c r="G9448" s="94" t="s">
        <v>8146</v>
      </c>
      <c r="H9448" s="32" t="s">
        <v>15953</v>
      </c>
    </row>
    <row r="9449" spans="1:8">
      <c r="A9449" s="68" t="s">
        <v>16877</v>
      </c>
      <c r="B9449" s="94" t="s">
        <v>24192</v>
      </c>
      <c r="C9449" s="94" t="s">
        <v>17396</v>
      </c>
      <c r="D9449" s="32" t="s">
        <v>11343</v>
      </c>
      <c r="E9449" s="107">
        <v>5</v>
      </c>
      <c r="F9449" s="81" t="s">
        <v>13674</v>
      </c>
      <c r="G9449" s="94" t="s">
        <v>8146</v>
      </c>
      <c r="H9449" s="32" t="s">
        <v>15954</v>
      </c>
    </row>
    <row r="9450" spans="1:8">
      <c r="A9450" s="68" t="s">
        <v>16877</v>
      </c>
      <c r="B9450" s="94" t="s">
        <v>24192</v>
      </c>
      <c r="C9450" s="94" t="s">
        <v>17396</v>
      </c>
      <c r="D9450" s="32" t="s">
        <v>20967</v>
      </c>
      <c r="E9450" s="107">
        <v>5</v>
      </c>
      <c r="F9450" s="81" t="s">
        <v>13674</v>
      </c>
      <c r="G9450" s="94" t="s">
        <v>8146</v>
      </c>
      <c r="H9450" s="32" t="s">
        <v>15955</v>
      </c>
    </row>
    <row r="9451" spans="1:8">
      <c r="A9451" s="68" t="s">
        <v>16877</v>
      </c>
      <c r="B9451" s="94" t="s">
        <v>24192</v>
      </c>
      <c r="C9451" s="94" t="s">
        <v>17396</v>
      </c>
      <c r="D9451" s="32" t="s">
        <v>11344</v>
      </c>
      <c r="E9451" s="107">
        <v>6</v>
      </c>
      <c r="F9451" s="81" t="s">
        <v>13674</v>
      </c>
      <c r="G9451" s="94" t="s">
        <v>8146</v>
      </c>
      <c r="H9451" s="32" t="s">
        <v>15956</v>
      </c>
    </row>
    <row r="9452" spans="1:8">
      <c r="A9452" s="68" t="s">
        <v>16877</v>
      </c>
      <c r="B9452" s="94" t="s">
        <v>24192</v>
      </c>
      <c r="C9452" s="94" t="s">
        <v>17396</v>
      </c>
      <c r="D9452" s="32" t="s">
        <v>20968</v>
      </c>
      <c r="E9452" s="107">
        <v>6</v>
      </c>
      <c r="F9452" s="81" t="s">
        <v>13674</v>
      </c>
      <c r="G9452" s="94" t="s">
        <v>8146</v>
      </c>
      <c r="H9452" s="32" t="s">
        <v>15957</v>
      </c>
    </row>
    <row r="9453" spans="1:8">
      <c r="A9453" s="68" t="s">
        <v>16876</v>
      </c>
      <c r="B9453" s="94" t="s">
        <v>24182</v>
      </c>
      <c r="C9453" s="94" t="s">
        <v>17397</v>
      </c>
      <c r="D9453" s="32" t="s">
        <v>20969</v>
      </c>
      <c r="E9453" s="107">
        <v>12</v>
      </c>
      <c r="F9453" s="81" t="s">
        <v>13674</v>
      </c>
      <c r="G9453" s="94" t="s">
        <v>8146</v>
      </c>
      <c r="H9453" s="32" t="s">
        <v>15958</v>
      </c>
    </row>
    <row r="9454" spans="1:8">
      <c r="A9454" s="68" t="s">
        <v>16876</v>
      </c>
      <c r="B9454" s="94" t="s">
        <v>24182</v>
      </c>
      <c r="C9454" s="94" t="s">
        <v>17397</v>
      </c>
      <c r="D9454" s="32" t="s">
        <v>11346</v>
      </c>
      <c r="E9454" s="107">
        <v>12</v>
      </c>
      <c r="F9454" s="81" t="s">
        <v>13674</v>
      </c>
      <c r="G9454" s="94" t="s">
        <v>8146</v>
      </c>
      <c r="H9454" s="32" t="s">
        <v>15959</v>
      </c>
    </row>
    <row r="9455" spans="1:8">
      <c r="A9455" s="68" t="s">
        <v>16876</v>
      </c>
      <c r="B9455" s="94" t="s">
        <v>24182</v>
      </c>
      <c r="C9455" s="94" t="s">
        <v>17397</v>
      </c>
      <c r="D9455" s="32" t="s">
        <v>11347</v>
      </c>
      <c r="E9455" s="107">
        <v>12</v>
      </c>
      <c r="F9455" s="81" t="s">
        <v>13674</v>
      </c>
      <c r="G9455" s="94" t="s">
        <v>8146</v>
      </c>
      <c r="H9455" s="32" t="s">
        <v>15960</v>
      </c>
    </row>
    <row r="9456" spans="1:8">
      <c r="A9456" s="68" t="s">
        <v>16876</v>
      </c>
      <c r="B9456" s="94" t="s">
        <v>24182</v>
      </c>
      <c r="C9456" s="94" t="s">
        <v>17397</v>
      </c>
      <c r="D9456" s="32" t="s">
        <v>11348</v>
      </c>
      <c r="E9456" s="107">
        <v>14</v>
      </c>
      <c r="F9456" s="81" t="s">
        <v>13674</v>
      </c>
      <c r="G9456" s="94" t="s">
        <v>8146</v>
      </c>
      <c r="H9456" s="32" t="s">
        <v>15961</v>
      </c>
    </row>
    <row r="9457" spans="1:8">
      <c r="A9457" s="68" t="s">
        <v>16876</v>
      </c>
      <c r="B9457" s="94" t="s">
        <v>24182</v>
      </c>
      <c r="C9457" s="94" t="s">
        <v>17397</v>
      </c>
      <c r="D9457" s="32" t="s">
        <v>20970</v>
      </c>
      <c r="E9457" s="107">
        <v>12</v>
      </c>
      <c r="F9457" s="81" t="s">
        <v>13674</v>
      </c>
      <c r="G9457" s="94" t="s">
        <v>8146</v>
      </c>
      <c r="H9457" s="32" t="s">
        <v>15962</v>
      </c>
    </row>
    <row r="9458" spans="1:8">
      <c r="A9458" s="68" t="s">
        <v>16876</v>
      </c>
      <c r="B9458" s="94" t="s">
        <v>24182</v>
      </c>
      <c r="C9458" s="94" t="s">
        <v>17397</v>
      </c>
      <c r="D9458" s="32" t="s">
        <v>11350</v>
      </c>
      <c r="E9458" s="107">
        <v>14</v>
      </c>
      <c r="F9458" s="81" t="s">
        <v>13674</v>
      </c>
      <c r="G9458" s="94" t="s">
        <v>8146</v>
      </c>
      <c r="H9458" s="32" t="s">
        <v>15963</v>
      </c>
    </row>
    <row r="9459" spans="1:8">
      <c r="A9459" s="68" t="s">
        <v>16876</v>
      </c>
      <c r="B9459" s="94" t="s">
        <v>24182</v>
      </c>
      <c r="C9459" s="94" t="s">
        <v>17397</v>
      </c>
      <c r="D9459" s="32" t="s">
        <v>20971</v>
      </c>
      <c r="E9459" s="107">
        <v>14</v>
      </c>
      <c r="F9459" s="81" t="s">
        <v>13674</v>
      </c>
      <c r="G9459" s="94" t="s">
        <v>8146</v>
      </c>
      <c r="H9459" s="32" t="s">
        <v>15964</v>
      </c>
    </row>
    <row r="9460" spans="1:8">
      <c r="A9460" s="68" t="s">
        <v>16876</v>
      </c>
      <c r="B9460" s="94" t="s">
        <v>24182</v>
      </c>
      <c r="C9460" s="94" t="s">
        <v>17397</v>
      </c>
      <c r="D9460" s="32" t="s">
        <v>20972</v>
      </c>
      <c r="E9460" s="107">
        <v>13</v>
      </c>
      <c r="F9460" s="81" t="s">
        <v>13674</v>
      </c>
      <c r="G9460" s="94" t="s">
        <v>8146</v>
      </c>
      <c r="H9460" s="32" t="s">
        <v>15965</v>
      </c>
    </row>
    <row r="9461" spans="1:8">
      <c r="A9461" s="68" t="s">
        <v>16876</v>
      </c>
      <c r="B9461" s="94" t="s">
        <v>24182</v>
      </c>
      <c r="C9461" s="94" t="s">
        <v>17397</v>
      </c>
      <c r="D9461" s="32" t="s">
        <v>11353</v>
      </c>
      <c r="E9461" s="107">
        <v>14</v>
      </c>
      <c r="F9461" s="81" t="s">
        <v>13674</v>
      </c>
      <c r="G9461" s="94" t="s">
        <v>8146</v>
      </c>
      <c r="H9461" s="32" t="s">
        <v>15966</v>
      </c>
    </row>
    <row r="9462" spans="1:8">
      <c r="A9462" s="68" t="s">
        <v>16876</v>
      </c>
      <c r="B9462" s="94" t="s">
        <v>24182</v>
      </c>
      <c r="C9462" s="94" t="s">
        <v>17397</v>
      </c>
      <c r="D9462" s="32" t="s">
        <v>11354</v>
      </c>
      <c r="E9462" s="107">
        <v>13</v>
      </c>
      <c r="F9462" s="81" t="s">
        <v>13674</v>
      </c>
      <c r="G9462" s="94" t="s">
        <v>8146</v>
      </c>
      <c r="H9462" s="32" t="s">
        <v>15967</v>
      </c>
    </row>
    <row r="9463" spans="1:8">
      <c r="A9463" s="68" t="s">
        <v>16876</v>
      </c>
      <c r="B9463" s="94" t="s">
        <v>24187</v>
      </c>
      <c r="C9463" s="94" t="s">
        <v>17398</v>
      </c>
      <c r="D9463" s="32" t="s">
        <v>20973</v>
      </c>
      <c r="E9463" s="107">
        <v>9</v>
      </c>
      <c r="F9463" s="81" t="s">
        <v>13674</v>
      </c>
      <c r="G9463" s="94" t="s">
        <v>8146</v>
      </c>
      <c r="H9463" s="32" t="s">
        <v>15968</v>
      </c>
    </row>
    <row r="9464" spans="1:8">
      <c r="A9464" s="68" t="s">
        <v>16876</v>
      </c>
      <c r="B9464" s="94" t="s">
        <v>24187</v>
      </c>
      <c r="C9464" s="94" t="s">
        <v>17398</v>
      </c>
      <c r="D9464" s="32" t="s">
        <v>20974</v>
      </c>
      <c r="E9464" s="107">
        <v>11</v>
      </c>
      <c r="F9464" s="81" t="s">
        <v>13674</v>
      </c>
      <c r="G9464" s="94" t="s">
        <v>8146</v>
      </c>
      <c r="H9464" s="32" t="s">
        <v>15969</v>
      </c>
    </row>
    <row r="9465" spans="1:8">
      <c r="A9465" s="68" t="s">
        <v>16876</v>
      </c>
      <c r="B9465" s="94" t="s">
        <v>24187</v>
      </c>
      <c r="C9465" s="94" t="s">
        <v>17398</v>
      </c>
      <c r="D9465" s="32" t="s">
        <v>20975</v>
      </c>
      <c r="E9465" s="107">
        <v>9</v>
      </c>
      <c r="F9465" s="81" t="s">
        <v>13674</v>
      </c>
      <c r="G9465" s="94" t="s">
        <v>8146</v>
      </c>
      <c r="H9465" s="32" t="s">
        <v>15970</v>
      </c>
    </row>
    <row r="9466" spans="1:8">
      <c r="A9466" s="68" t="s">
        <v>16876</v>
      </c>
      <c r="B9466" s="94" t="s">
        <v>24187</v>
      </c>
      <c r="C9466" s="94" t="s">
        <v>17398</v>
      </c>
      <c r="D9466" s="32" t="s">
        <v>20976</v>
      </c>
      <c r="E9466" s="107">
        <v>14</v>
      </c>
      <c r="F9466" s="81" t="s">
        <v>13674</v>
      </c>
      <c r="G9466" s="94" t="s">
        <v>8146</v>
      </c>
      <c r="H9466" s="32" t="s">
        <v>15971</v>
      </c>
    </row>
    <row r="9467" spans="1:8">
      <c r="A9467" s="68" t="s">
        <v>16876</v>
      </c>
      <c r="B9467" s="94" t="s">
        <v>24187</v>
      </c>
      <c r="C9467" s="94" t="s">
        <v>17398</v>
      </c>
      <c r="D9467" s="32" t="s">
        <v>20977</v>
      </c>
      <c r="E9467" s="107">
        <v>11</v>
      </c>
      <c r="F9467" s="81" t="s">
        <v>13674</v>
      </c>
      <c r="G9467" s="94" t="s">
        <v>8146</v>
      </c>
      <c r="H9467" s="32" t="s">
        <v>15972</v>
      </c>
    </row>
    <row r="9468" spans="1:8">
      <c r="A9468" s="68" t="s">
        <v>16876</v>
      </c>
      <c r="B9468" s="94" t="s">
        <v>24187</v>
      </c>
      <c r="C9468" s="94" t="s">
        <v>17398</v>
      </c>
      <c r="D9468" s="32" t="s">
        <v>20978</v>
      </c>
      <c r="E9468" s="107">
        <v>14</v>
      </c>
      <c r="F9468" s="81" t="s">
        <v>13674</v>
      </c>
      <c r="G9468" s="94" t="s">
        <v>8146</v>
      </c>
      <c r="H9468" s="32" t="s">
        <v>15973</v>
      </c>
    </row>
    <row r="9469" spans="1:8">
      <c r="A9469" s="68" t="s">
        <v>16876</v>
      </c>
      <c r="B9469" s="94" t="s">
        <v>24187</v>
      </c>
      <c r="C9469" s="94" t="s">
        <v>17398</v>
      </c>
      <c r="D9469" s="32" t="s">
        <v>20979</v>
      </c>
      <c r="E9469" s="107">
        <v>12</v>
      </c>
      <c r="F9469" s="81" t="s">
        <v>13674</v>
      </c>
      <c r="G9469" s="94" t="s">
        <v>8146</v>
      </c>
      <c r="H9469" s="32" t="s">
        <v>15974</v>
      </c>
    </row>
    <row r="9470" spans="1:8">
      <c r="A9470" s="68" t="s">
        <v>16876</v>
      </c>
      <c r="B9470" s="94" t="s">
        <v>24187</v>
      </c>
      <c r="C9470" s="94" t="s">
        <v>17398</v>
      </c>
      <c r="D9470" s="32" t="s">
        <v>20980</v>
      </c>
      <c r="E9470" s="107">
        <v>10</v>
      </c>
      <c r="F9470" s="81" t="s">
        <v>13674</v>
      </c>
      <c r="G9470" s="94" t="s">
        <v>8146</v>
      </c>
      <c r="H9470" s="32" t="s">
        <v>15975</v>
      </c>
    </row>
    <row r="9471" spans="1:8">
      <c r="A9471" s="68" t="s">
        <v>16876</v>
      </c>
      <c r="B9471" s="94" t="s">
        <v>24187</v>
      </c>
      <c r="C9471" s="94" t="s">
        <v>17398</v>
      </c>
      <c r="D9471" s="32" t="s">
        <v>20981</v>
      </c>
      <c r="E9471" s="107">
        <v>12</v>
      </c>
      <c r="F9471" s="81" t="s">
        <v>13674</v>
      </c>
      <c r="G9471" s="94" t="s">
        <v>8146</v>
      </c>
      <c r="H9471" s="32" t="s">
        <v>15976</v>
      </c>
    </row>
    <row r="9472" spans="1:8">
      <c r="A9472" s="68" t="s">
        <v>16876</v>
      </c>
      <c r="B9472" s="94" t="s">
        <v>24187</v>
      </c>
      <c r="C9472" s="94" t="s">
        <v>17398</v>
      </c>
      <c r="D9472" s="32" t="s">
        <v>20982</v>
      </c>
      <c r="E9472" s="107">
        <v>10</v>
      </c>
      <c r="F9472" s="81" t="s">
        <v>13674</v>
      </c>
      <c r="G9472" s="94" t="s">
        <v>8146</v>
      </c>
      <c r="H9472" s="32" t="s">
        <v>15977</v>
      </c>
    </row>
    <row r="9473" spans="1:8">
      <c r="A9473" s="68" t="s">
        <v>16876</v>
      </c>
      <c r="B9473" s="94" t="s">
        <v>24187</v>
      </c>
      <c r="C9473" s="94" t="s">
        <v>17398</v>
      </c>
      <c r="D9473" s="32" t="s">
        <v>20983</v>
      </c>
      <c r="E9473" s="107">
        <v>13</v>
      </c>
      <c r="F9473" s="81" t="s">
        <v>13674</v>
      </c>
      <c r="G9473" s="94" t="s">
        <v>8146</v>
      </c>
      <c r="H9473" s="32" t="s">
        <v>15978</v>
      </c>
    </row>
    <row r="9474" spans="1:8">
      <c r="A9474" s="68" t="s">
        <v>16876</v>
      </c>
      <c r="B9474" s="94" t="s">
        <v>24187</v>
      </c>
      <c r="C9474" s="94" t="s">
        <v>17398</v>
      </c>
      <c r="D9474" s="32" t="s">
        <v>20984</v>
      </c>
      <c r="E9474" s="107">
        <v>10</v>
      </c>
      <c r="F9474" s="81" t="s">
        <v>13674</v>
      </c>
      <c r="G9474" s="94" t="s">
        <v>8146</v>
      </c>
      <c r="H9474" s="32" t="s">
        <v>15979</v>
      </c>
    </row>
    <row r="9475" spans="1:8">
      <c r="A9475" s="68" t="s">
        <v>16876</v>
      </c>
      <c r="B9475" s="94" t="s">
        <v>24187</v>
      </c>
      <c r="C9475" s="94" t="s">
        <v>17398</v>
      </c>
      <c r="D9475" s="32" t="s">
        <v>20985</v>
      </c>
      <c r="E9475" s="107">
        <v>11</v>
      </c>
      <c r="F9475" s="81" t="s">
        <v>13674</v>
      </c>
      <c r="G9475" s="94" t="s">
        <v>8146</v>
      </c>
      <c r="H9475" s="32" t="s">
        <v>15980</v>
      </c>
    </row>
    <row r="9476" spans="1:8">
      <c r="A9476" s="68" t="s">
        <v>16876</v>
      </c>
      <c r="B9476" s="94" t="s">
        <v>24187</v>
      </c>
      <c r="C9476" s="94" t="s">
        <v>17398</v>
      </c>
      <c r="D9476" s="32" t="s">
        <v>20986</v>
      </c>
      <c r="E9476" s="107">
        <v>15</v>
      </c>
      <c r="F9476" s="81" t="s">
        <v>13674</v>
      </c>
      <c r="G9476" s="94" t="s">
        <v>8146</v>
      </c>
      <c r="H9476" s="32" t="s">
        <v>15981</v>
      </c>
    </row>
    <row r="9477" spans="1:8">
      <c r="A9477" s="68" t="s">
        <v>16876</v>
      </c>
      <c r="B9477" s="94" t="s">
        <v>24187</v>
      </c>
      <c r="C9477" s="94" t="s">
        <v>17399</v>
      </c>
      <c r="D9477" s="32" t="s">
        <v>11355</v>
      </c>
      <c r="E9477" s="107">
        <v>13</v>
      </c>
      <c r="F9477" s="81" t="s">
        <v>13674</v>
      </c>
      <c r="G9477" s="94" t="s">
        <v>8146</v>
      </c>
      <c r="H9477" s="32" t="s">
        <v>15982</v>
      </c>
    </row>
    <row r="9478" spans="1:8">
      <c r="A9478" s="68" t="s">
        <v>16876</v>
      </c>
      <c r="B9478" s="94" t="s">
        <v>24187</v>
      </c>
      <c r="C9478" s="94" t="s">
        <v>17399</v>
      </c>
      <c r="D9478" s="32" t="s">
        <v>11356</v>
      </c>
      <c r="E9478" s="107">
        <v>15</v>
      </c>
      <c r="F9478" s="81" t="s">
        <v>13674</v>
      </c>
      <c r="G9478" s="94" t="s">
        <v>8146</v>
      </c>
      <c r="H9478" s="32" t="s">
        <v>15983</v>
      </c>
    </row>
    <row r="9479" spans="1:8">
      <c r="A9479" s="68" t="s">
        <v>16876</v>
      </c>
      <c r="B9479" s="94" t="s">
        <v>24187</v>
      </c>
      <c r="C9479" s="94" t="s">
        <v>17399</v>
      </c>
      <c r="D9479" s="32" t="s">
        <v>11357</v>
      </c>
      <c r="E9479" s="107">
        <v>20</v>
      </c>
      <c r="F9479" s="81" t="s">
        <v>13674</v>
      </c>
      <c r="G9479" s="94" t="s">
        <v>8146</v>
      </c>
      <c r="H9479" s="32" t="s">
        <v>15984</v>
      </c>
    </row>
    <row r="9480" spans="1:8">
      <c r="A9480" s="68" t="s">
        <v>16876</v>
      </c>
      <c r="B9480" s="94" t="s">
        <v>24187</v>
      </c>
      <c r="C9480" s="94" t="s">
        <v>17399</v>
      </c>
      <c r="D9480" s="32" t="s">
        <v>11358</v>
      </c>
      <c r="E9480" s="107">
        <v>13</v>
      </c>
      <c r="F9480" s="81" t="s">
        <v>13674</v>
      </c>
      <c r="G9480" s="94" t="s">
        <v>8146</v>
      </c>
      <c r="H9480" s="32" t="s">
        <v>15985</v>
      </c>
    </row>
    <row r="9481" spans="1:8">
      <c r="A9481" s="68" t="s">
        <v>16876</v>
      </c>
      <c r="B9481" s="94" t="s">
        <v>24187</v>
      </c>
      <c r="C9481" s="94" t="s">
        <v>17399</v>
      </c>
      <c r="D9481" s="32" t="s">
        <v>11359</v>
      </c>
      <c r="E9481" s="107">
        <v>13</v>
      </c>
      <c r="F9481" s="81" t="s">
        <v>13674</v>
      </c>
      <c r="G9481" s="94" t="s">
        <v>8146</v>
      </c>
      <c r="H9481" s="32" t="s">
        <v>15986</v>
      </c>
    </row>
    <row r="9482" spans="1:8">
      <c r="A9482" s="68" t="s">
        <v>16876</v>
      </c>
      <c r="B9482" s="94" t="s">
        <v>24187</v>
      </c>
      <c r="C9482" s="94" t="s">
        <v>17399</v>
      </c>
      <c r="D9482" s="32" t="s">
        <v>11360</v>
      </c>
      <c r="E9482" s="107">
        <v>11</v>
      </c>
      <c r="F9482" s="81" t="s">
        <v>13674</v>
      </c>
      <c r="G9482" s="94" t="s">
        <v>8146</v>
      </c>
      <c r="H9482" s="32" t="s">
        <v>15987</v>
      </c>
    </row>
    <row r="9483" spans="1:8">
      <c r="A9483" s="68" t="s">
        <v>16876</v>
      </c>
      <c r="B9483" s="94" t="s">
        <v>24187</v>
      </c>
      <c r="C9483" s="94" t="s">
        <v>17399</v>
      </c>
      <c r="D9483" s="32" t="s">
        <v>11361</v>
      </c>
      <c r="E9483" s="107">
        <v>13</v>
      </c>
      <c r="F9483" s="81" t="s">
        <v>13674</v>
      </c>
      <c r="G9483" s="94" t="s">
        <v>8146</v>
      </c>
      <c r="H9483" s="32" t="s">
        <v>15988</v>
      </c>
    </row>
    <row r="9484" spans="1:8">
      <c r="A9484" s="68" t="s">
        <v>16876</v>
      </c>
      <c r="B9484" s="94" t="s">
        <v>24187</v>
      </c>
      <c r="C9484" s="94" t="s">
        <v>17399</v>
      </c>
      <c r="D9484" s="32" t="s">
        <v>11362</v>
      </c>
      <c r="E9484" s="107">
        <v>13</v>
      </c>
      <c r="F9484" s="81" t="s">
        <v>13674</v>
      </c>
      <c r="G9484" s="94" t="s">
        <v>8146</v>
      </c>
      <c r="H9484" s="32" t="s">
        <v>15989</v>
      </c>
    </row>
    <row r="9485" spans="1:8">
      <c r="A9485" s="68" t="s">
        <v>16876</v>
      </c>
      <c r="B9485" s="94" t="s">
        <v>24187</v>
      </c>
      <c r="C9485" s="94" t="s">
        <v>17399</v>
      </c>
      <c r="D9485" s="32" t="s">
        <v>11363</v>
      </c>
      <c r="E9485" s="107">
        <v>13</v>
      </c>
      <c r="F9485" s="81" t="s">
        <v>13674</v>
      </c>
      <c r="G9485" s="94" t="s">
        <v>8146</v>
      </c>
      <c r="H9485" s="32" t="s">
        <v>15990</v>
      </c>
    </row>
    <row r="9486" spans="1:8">
      <c r="A9486" s="68" t="s">
        <v>16876</v>
      </c>
      <c r="B9486" s="94" t="s">
        <v>24187</v>
      </c>
      <c r="C9486" s="94" t="s">
        <v>17399</v>
      </c>
      <c r="D9486" s="32" t="s">
        <v>11364</v>
      </c>
      <c r="E9486" s="107">
        <v>14</v>
      </c>
      <c r="F9486" s="81" t="s">
        <v>13674</v>
      </c>
      <c r="G9486" s="94" t="s">
        <v>8146</v>
      </c>
      <c r="H9486" s="32" t="s">
        <v>15991</v>
      </c>
    </row>
    <row r="9487" spans="1:8">
      <c r="A9487" s="68" t="s">
        <v>16876</v>
      </c>
      <c r="B9487" s="94" t="s">
        <v>24187</v>
      </c>
      <c r="C9487" s="94" t="s">
        <v>17400</v>
      </c>
      <c r="D9487" s="32" t="s">
        <v>11365</v>
      </c>
      <c r="E9487" s="107">
        <v>13</v>
      </c>
      <c r="F9487" s="81" t="s">
        <v>13674</v>
      </c>
      <c r="G9487" s="94" t="s">
        <v>8146</v>
      </c>
      <c r="H9487" s="32" t="s">
        <v>15992</v>
      </c>
    </row>
    <row r="9488" spans="1:8">
      <c r="A9488" s="68" t="s">
        <v>16876</v>
      </c>
      <c r="B9488" s="94" t="s">
        <v>24187</v>
      </c>
      <c r="C9488" s="94" t="s">
        <v>17400</v>
      </c>
      <c r="D9488" s="32" t="s">
        <v>20987</v>
      </c>
      <c r="E9488" s="107">
        <v>22</v>
      </c>
      <c r="F9488" s="81" t="s">
        <v>13674</v>
      </c>
      <c r="G9488" s="94" t="s">
        <v>8146</v>
      </c>
      <c r="H9488" s="32" t="s">
        <v>15993</v>
      </c>
    </row>
    <row r="9489" spans="1:8">
      <c r="A9489" s="68" t="s">
        <v>16876</v>
      </c>
      <c r="B9489" s="94" t="s">
        <v>24187</v>
      </c>
      <c r="C9489" s="94" t="s">
        <v>17400</v>
      </c>
      <c r="D9489" s="32" t="s">
        <v>11367</v>
      </c>
      <c r="E9489" s="107">
        <v>15</v>
      </c>
      <c r="F9489" s="81" t="s">
        <v>13674</v>
      </c>
      <c r="G9489" s="94" t="s">
        <v>8146</v>
      </c>
      <c r="H9489" s="32" t="s">
        <v>15994</v>
      </c>
    </row>
    <row r="9490" spans="1:8">
      <c r="A9490" s="68" t="s">
        <v>16876</v>
      </c>
      <c r="B9490" s="94" t="s">
        <v>24187</v>
      </c>
      <c r="C9490" s="94" t="s">
        <v>17400</v>
      </c>
      <c r="D9490" s="32" t="s">
        <v>20988</v>
      </c>
      <c r="E9490" s="107">
        <v>19</v>
      </c>
      <c r="F9490" s="81" t="s">
        <v>13674</v>
      </c>
      <c r="G9490" s="94" t="s">
        <v>8146</v>
      </c>
      <c r="H9490" s="32" t="s">
        <v>15995</v>
      </c>
    </row>
    <row r="9491" spans="1:8">
      <c r="A9491" s="68" t="s">
        <v>16876</v>
      </c>
      <c r="B9491" s="94" t="s">
        <v>24187</v>
      </c>
      <c r="C9491" s="94" t="s">
        <v>17400</v>
      </c>
      <c r="D9491" s="32" t="s">
        <v>20989</v>
      </c>
      <c r="E9491" s="107">
        <v>15</v>
      </c>
      <c r="F9491" s="81" t="s">
        <v>13674</v>
      </c>
      <c r="G9491" s="94" t="s">
        <v>8146</v>
      </c>
      <c r="H9491" s="32" t="s">
        <v>15996</v>
      </c>
    </row>
    <row r="9492" spans="1:8">
      <c r="A9492" s="68" t="s">
        <v>16876</v>
      </c>
      <c r="B9492" s="94" t="s">
        <v>24187</v>
      </c>
      <c r="C9492" s="94" t="s">
        <v>17400</v>
      </c>
      <c r="D9492" s="32" t="s">
        <v>20990</v>
      </c>
      <c r="E9492" s="107">
        <v>12</v>
      </c>
      <c r="F9492" s="81" t="s">
        <v>13674</v>
      </c>
      <c r="G9492" s="94" t="s">
        <v>8146</v>
      </c>
      <c r="H9492" s="32" t="s">
        <v>15997</v>
      </c>
    </row>
    <row r="9493" spans="1:8">
      <c r="A9493" s="68" t="s">
        <v>16876</v>
      </c>
      <c r="B9493" s="94" t="s">
        <v>24187</v>
      </c>
      <c r="C9493" s="94" t="s">
        <v>17400</v>
      </c>
      <c r="D9493" s="32" t="s">
        <v>20991</v>
      </c>
      <c r="E9493" s="107">
        <v>14</v>
      </c>
      <c r="F9493" s="81" t="s">
        <v>13674</v>
      </c>
      <c r="G9493" s="94" t="s">
        <v>8146</v>
      </c>
      <c r="H9493" s="32" t="s">
        <v>15998</v>
      </c>
    </row>
    <row r="9494" spans="1:8">
      <c r="A9494" s="68" t="s">
        <v>16876</v>
      </c>
      <c r="B9494" s="94" t="s">
        <v>24187</v>
      </c>
      <c r="C9494" s="94" t="s">
        <v>17400</v>
      </c>
      <c r="D9494" s="32" t="s">
        <v>11372</v>
      </c>
      <c r="E9494" s="107">
        <v>11</v>
      </c>
      <c r="F9494" s="81" t="s">
        <v>13674</v>
      </c>
      <c r="G9494" s="94" t="s">
        <v>8146</v>
      </c>
      <c r="H9494" s="32" t="s">
        <v>15999</v>
      </c>
    </row>
    <row r="9495" spans="1:8">
      <c r="A9495" s="68" t="s">
        <v>16876</v>
      </c>
      <c r="B9495" s="94" t="s">
        <v>24187</v>
      </c>
      <c r="C9495" s="94" t="s">
        <v>17400</v>
      </c>
      <c r="D9495" s="32" t="s">
        <v>20992</v>
      </c>
      <c r="E9495" s="107">
        <v>9</v>
      </c>
      <c r="F9495" s="81" t="s">
        <v>13674</v>
      </c>
      <c r="G9495" s="94" t="s">
        <v>8146</v>
      </c>
      <c r="H9495" s="32" t="s">
        <v>16000</v>
      </c>
    </row>
    <row r="9496" spans="1:8">
      <c r="A9496" s="68" t="s">
        <v>16876</v>
      </c>
      <c r="B9496" s="94" t="s">
        <v>24187</v>
      </c>
      <c r="C9496" s="94" t="s">
        <v>17400</v>
      </c>
      <c r="D9496" s="32" t="s">
        <v>20993</v>
      </c>
      <c r="E9496" s="107">
        <v>11</v>
      </c>
      <c r="F9496" s="81" t="s">
        <v>13674</v>
      </c>
      <c r="G9496" s="94" t="s">
        <v>8146</v>
      </c>
      <c r="H9496" s="32" t="s">
        <v>16000</v>
      </c>
    </row>
    <row r="9497" spans="1:8">
      <c r="A9497" s="68" t="s">
        <v>16881</v>
      </c>
      <c r="B9497" s="94" t="s">
        <v>24184</v>
      </c>
      <c r="C9497" s="94" t="s">
        <v>17401</v>
      </c>
      <c r="D9497" s="32" t="s">
        <v>11375</v>
      </c>
      <c r="E9497" s="107">
        <v>12</v>
      </c>
      <c r="F9497" s="81" t="s">
        <v>13674</v>
      </c>
      <c r="G9497" s="94" t="s">
        <v>8146</v>
      </c>
      <c r="H9497" s="32" t="s">
        <v>16001</v>
      </c>
    </row>
    <row r="9498" spans="1:8">
      <c r="A9498" s="68" t="s">
        <v>16881</v>
      </c>
      <c r="B9498" s="94" t="s">
        <v>24184</v>
      </c>
      <c r="C9498" s="94" t="s">
        <v>17401</v>
      </c>
      <c r="D9498" s="32" t="s">
        <v>11376</v>
      </c>
      <c r="E9498" s="107">
        <v>13</v>
      </c>
      <c r="F9498" s="81" t="s">
        <v>13674</v>
      </c>
      <c r="G9498" s="94" t="s">
        <v>8146</v>
      </c>
      <c r="H9498" s="32" t="s">
        <v>16002</v>
      </c>
    </row>
    <row r="9499" spans="1:8">
      <c r="A9499" s="68" t="s">
        <v>16881</v>
      </c>
      <c r="B9499" s="94" t="s">
        <v>24184</v>
      </c>
      <c r="C9499" s="94" t="s">
        <v>17401</v>
      </c>
      <c r="D9499" s="32" t="s">
        <v>20994</v>
      </c>
      <c r="E9499" s="107">
        <v>10</v>
      </c>
      <c r="F9499" s="81" t="s">
        <v>13674</v>
      </c>
      <c r="G9499" s="94" t="s">
        <v>8146</v>
      </c>
      <c r="H9499" s="32" t="s">
        <v>16003</v>
      </c>
    </row>
    <row r="9500" spans="1:8">
      <c r="A9500" s="68" t="s">
        <v>16881</v>
      </c>
      <c r="B9500" s="94" t="s">
        <v>24184</v>
      </c>
      <c r="C9500" s="94" t="s">
        <v>17401</v>
      </c>
      <c r="D9500" s="32" t="s">
        <v>20995</v>
      </c>
      <c r="E9500" s="107">
        <v>10</v>
      </c>
      <c r="F9500" s="81" t="s">
        <v>13674</v>
      </c>
      <c r="G9500" s="94" t="s">
        <v>8146</v>
      </c>
      <c r="H9500" s="32" t="s">
        <v>16004</v>
      </c>
    </row>
    <row r="9501" spans="1:8">
      <c r="A9501" s="68" t="s">
        <v>16881</v>
      </c>
      <c r="B9501" s="94" t="s">
        <v>24184</v>
      </c>
      <c r="C9501" s="94" t="s">
        <v>17401</v>
      </c>
      <c r="D9501" s="32" t="s">
        <v>11377</v>
      </c>
      <c r="E9501" s="107">
        <v>11</v>
      </c>
      <c r="F9501" s="81" t="s">
        <v>13674</v>
      </c>
      <c r="G9501" s="94" t="s">
        <v>8146</v>
      </c>
      <c r="H9501" s="32" t="s">
        <v>16005</v>
      </c>
    </row>
    <row r="9502" spans="1:8">
      <c r="A9502" s="68" t="s">
        <v>16881</v>
      </c>
      <c r="B9502" s="94" t="s">
        <v>24184</v>
      </c>
      <c r="C9502" s="94" t="s">
        <v>17401</v>
      </c>
      <c r="D9502" s="32" t="s">
        <v>20996</v>
      </c>
      <c r="E9502" s="107">
        <v>10</v>
      </c>
      <c r="F9502" s="81" t="s">
        <v>13674</v>
      </c>
      <c r="G9502" s="94" t="s">
        <v>8146</v>
      </c>
      <c r="H9502" s="32" t="s">
        <v>16006</v>
      </c>
    </row>
    <row r="9503" spans="1:8">
      <c r="A9503" s="68" t="s">
        <v>16881</v>
      </c>
      <c r="B9503" s="94" t="s">
        <v>24184</v>
      </c>
      <c r="C9503" s="94" t="s">
        <v>17401</v>
      </c>
      <c r="D9503" s="32" t="s">
        <v>11378</v>
      </c>
      <c r="E9503" s="107">
        <v>6</v>
      </c>
      <c r="F9503" s="81" t="s">
        <v>13674</v>
      </c>
      <c r="G9503" s="94" t="s">
        <v>8146</v>
      </c>
      <c r="H9503" s="32" t="s">
        <v>16007</v>
      </c>
    </row>
    <row r="9504" spans="1:8">
      <c r="A9504" s="68" t="s">
        <v>16881</v>
      </c>
      <c r="B9504" s="94" t="s">
        <v>24184</v>
      </c>
      <c r="C9504" s="94" t="s">
        <v>17401</v>
      </c>
      <c r="D9504" s="32" t="s">
        <v>20997</v>
      </c>
      <c r="E9504" s="107">
        <v>11</v>
      </c>
      <c r="F9504" s="81" t="s">
        <v>13674</v>
      </c>
      <c r="G9504" s="94" t="s">
        <v>8146</v>
      </c>
      <c r="H9504" s="32" t="s">
        <v>16008</v>
      </c>
    </row>
    <row r="9505" spans="1:8">
      <c r="A9505" s="68" t="s">
        <v>16881</v>
      </c>
      <c r="B9505" s="94" t="s">
        <v>24184</v>
      </c>
      <c r="C9505" s="94" t="s">
        <v>17401</v>
      </c>
      <c r="D9505" s="32" t="s">
        <v>11379</v>
      </c>
      <c r="E9505" s="107">
        <v>8</v>
      </c>
      <c r="F9505" s="81" t="s">
        <v>13674</v>
      </c>
      <c r="G9505" s="94" t="s">
        <v>8146</v>
      </c>
      <c r="H9505" s="32" t="s">
        <v>16009</v>
      </c>
    </row>
    <row r="9506" spans="1:8">
      <c r="A9506" s="68" t="s">
        <v>16881</v>
      </c>
      <c r="B9506" s="94" t="s">
        <v>24184</v>
      </c>
      <c r="C9506" s="94" t="s">
        <v>17401</v>
      </c>
      <c r="D9506" s="32" t="s">
        <v>20998</v>
      </c>
      <c r="E9506" s="107">
        <v>10</v>
      </c>
      <c r="F9506" s="81" t="s">
        <v>13674</v>
      </c>
      <c r="G9506" s="94" t="s">
        <v>8146</v>
      </c>
      <c r="H9506" s="32" t="s">
        <v>16010</v>
      </c>
    </row>
    <row r="9507" spans="1:8">
      <c r="A9507" s="68" t="s">
        <v>16876</v>
      </c>
      <c r="B9507" s="94" t="s">
        <v>24182</v>
      </c>
      <c r="C9507" s="94" t="s">
        <v>17402</v>
      </c>
      <c r="D9507" s="32" t="s">
        <v>11380</v>
      </c>
      <c r="E9507" s="107">
        <v>15</v>
      </c>
      <c r="F9507" s="81" t="s">
        <v>13674</v>
      </c>
      <c r="G9507" s="94" t="s">
        <v>8146</v>
      </c>
      <c r="H9507" s="32" t="s">
        <v>16011</v>
      </c>
    </row>
    <row r="9508" spans="1:8">
      <c r="A9508" s="68" t="s">
        <v>16876</v>
      </c>
      <c r="B9508" s="94" t="s">
        <v>24182</v>
      </c>
      <c r="C9508" s="94" t="s">
        <v>17402</v>
      </c>
      <c r="D9508" s="32" t="s">
        <v>20999</v>
      </c>
      <c r="E9508" s="107">
        <v>13</v>
      </c>
      <c r="F9508" s="81" t="s">
        <v>13674</v>
      </c>
      <c r="G9508" s="94" t="s">
        <v>8146</v>
      </c>
      <c r="H9508" s="32" t="s">
        <v>16012</v>
      </c>
    </row>
    <row r="9509" spans="1:8">
      <c r="A9509" s="68" t="s">
        <v>16876</v>
      </c>
      <c r="B9509" s="94" t="s">
        <v>24182</v>
      </c>
      <c r="C9509" s="94" t="s">
        <v>17402</v>
      </c>
      <c r="D9509" s="32" t="s">
        <v>11381</v>
      </c>
      <c r="E9509" s="107">
        <v>13</v>
      </c>
      <c r="F9509" s="81" t="s">
        <v>13674</v>
      </c>
      <c r="G9509" s="94" t="s">
        <v>8146</v>
      </c>
      <c r="H9509" s="32" t="s">
        <v>16013</v>
      </c>
    </row>
    <row r="9510" spans="1:8">
      <c r="A9510" s="68" t="s">
        <v>16876</v>
      </c>
      <c r="B9510" s="94" t="s">
        <v>24182</v>
      </c>
      <c r="C9510" s="94" t="s">
        <v>17402</v>
      </c>
      <c r="D9510" s="32" t="s">
        <v>21000</v>
      </c>
      <c r="E9510" s="107">
        <v>13</v>
      </c>
      <c r="F9510" s="81" t="s">
        <v>13674</v>
      </c>
      <c r="G9510" s="94" t="s">
        <v>8146</v>
      </c>
      <c r="H9510" s="32" t="s">
        <v>16014</v>
      </c>
    </row>
    <row r="9511" spans="1:8">
      <c r="A9511" s="68" t="s">
        <v>16876</v>
      </c>
      <c r="B9511" s="94" t="s">
        <v>24182</v>
      </c>
      <c r="C9511" s="94" t="s">
        <v>17402</v>
      </c>
      <c r="D9511" s="32" t="s">
        <v>11382</v>
      </c>
      <c r="E9511" s="107">
        <v>14</v>
      </c>
      <c r="F9511" s="81" t="s">
        <v>13674</v>
      </c>
      <c r="G9511" s="94" t="s">
        <v>8146</v>
      </c>
      <c r="H9511" s="32" t="s">
        <v>16015</v>
      </c>
    </row>
    <row r="9512" spans="1:8">
      <c r="A9512" s="68" t="s">
        <v>16876</v>
      </c>
      <c r="B9512" s="94" t="s">
        <v>24182</v>
      </c>
      <c r="C9512" s="94" t="s">
        <v>17402</v>
      </c>
      <c r="D9512" s="32" t="s">
        <v>21001</v>
      </c>
      <c r="E9512" s="107">
        <v>12</v>
      </c>
      <c r="F9512" s="81" t="s">
        <v>13674</v>
      </c>
      <c r="G9512" s="94" t="s">
        <v>8146</v>
      </c>
      <c r="H9512" s="32" t="s">
        <v>16016</v>
      </c>
    </row>
    <row r="9513" spans="1:8">
      <c r="A9513" s="68" t="s">
        <v>16876</v>
      </c>
      <c r="B9513" s="94" t="s">
        <v>24182</v>
      </c>
      <c r="C9513" s="94" t="s">
        <v>17402</v>
      </c>
      <c r="D9513" s="32" t="s">
        <v>21002</v>
      </c>
      <c r="E9513" s="107">
        <v>13</v>
      </c>
      <c r="F9513" s="81" t="s">
        <v>13674</v>
      </c>
      <c r="G9513" s="94" t="s">
        <v>8146</v>
      </c>
      <c r="H9513" s="32" t="s">
        <v>16017</v>
      </c>
    </row>
    <row r="9514" spans="1:8">
      <c r="A9514" s="68" t="s">
        <v>16876</v>
      </c>
      <c r="B9514" s="94" t="s">
        <v>24182</v>
      </c>
      <c r="C9514" s="94" t="s">
        <v>17402</v>
      </c>
      <c r="D9514" s="32" t="s">
        <v>11383</v>
      </c>
      <c r="E9514" s="107">
        <v>12</v>
      </c>
      <c r="F9514" s="81" t="s">
        <v>13674</v>
      </c>
      <c r="G9514" s="94" t="s">
        <v>8146</v>
      </c>
      <c r="H9514" s="32" t="s">
        <v>16018</v>
      </c>
    </row>
    <row r="9515" spans="1:8">
      <c r="A9515" s="68" t="s">
        <v>16876</v>
      </c>
      <c r="B9515" s="94" t="s">
        <v>24182</v>
      </c>
      <c r="C9515" s="94" t="s">
        <v>17402</v>
      </c>
      <c r="D9515" s="32" t="s">
        <v>11384</v>
      </c>
      <c r="E9515" s="107">
        <v>13</v>
      </c>
      <c r="F9515" s="81" t="s">
        <v>13674</v>
      </c>
      <c r="G9515" s="94" t="s">
        <v>8146</v>
      </c>
      <c r="H9515" s="32" t="s">
        <v>16019</v>
      </c>
    </row>
    <row r="9516" spans="1:8">
      <c r="A9516" s="68" t="s">
        <v>16876</v>
      </c>
      <c r="B9516" s="94" t="s">
        <v>24182</v>
      </c>
      <c r="C9516" s="94" t="s">
        <v>17402</v>
      </c>
      <c r="D9516" s="32" t="s">
        <v>21003</v>
      </c>
      <c r="E9516" s="107">
        <v>12</v>
      </c>
      <c r="F9516" s="81" t="s">
        <v>13674</v>
      </c>
      <c r="G9516" s="94" t="s">
        <v>8146</v>
      </c>
      <c r="H9516" s="32" t="s">
        <v>16020</v>
      </c>
    </row>
    <row r="9517" spans="1:8">
      <c r="A9517" s="68" t="s">
        <v>16876</v>
      </c>
      <c r="B9517" s="94" t="s">
        <v>24182</v>
      </c>
      <c r="C9517" s="94" t="s">
        <v>17402</v>
      </c>
      <c r="D9517" s="32" t="s">
        <v>21004</v>
      </c>
      <c r="E9517" s="107">
        <v>13</v>
      </c>
      <c r="F9517" s="81" t="s">
        <v>13674</v>
      </c>
      <c r="G9517" s="94" t="s">
        <v>8146</v>
      </c>
      <c r="H9517" s="32" t="s">
        <v>16021</v>
      </c>
    </row>
    <row r="9518" spans="1:8">
      <c r="A9518" s="68" t="s">
        <v>16876</v>
      </c>
      <c r="B9518" s="94" t="s">
        <v>24182</v>
      </c>
      <c r="C9518" s="94" t="s">
        <v>17402</v>
      </c>
      <c r="D9518" s="32" t="s">
        <v>11385</v>
      </c>
      <c r="E9518" s="107">
        <v>12</v>
      </c>
      <c r="F9518" s="81" t="s">
        <v>13674</v>
      </c>
      <c r="G9518" s="94" t="s">
        <v>8146</v>
      </c>
      <c r="H9518" s="32" t="s">
        <v>16022</v>
      </c>
    </row>
    <row r="9519" spans="1:8">
      <c r="A9519" s="68" t="s">
        <v>16876</v>
      </c>
      <c r="B9519" s="94" t="s">
        <v>24182</v>
      </c>
      <c r="C9519" s="94" t="s">
        <v>17403</v>
      </c>
      <c r="D9519" s="32" t="s">
        <v>11386</v>
      </c>
      <c r="E9519" s="107">
        <v>10</v>
      </c>
      <c r="F9519" s="81" t="s">
        <v>13674</v>
      </c>
      <c r="G9519" s="94" t="s">
        <v>8146</v>
      </c>
      <c r="H9519" s="32" t="s">
        <v>16023</v>
      </c>
    </row>
    <row r="9520" spans="1:8">
      <c r="A9520" s="68" t="s">
        <v>16876</v>
      </c>
      <c r="B9520" s="94" t="s">
        <v>24182</v>
      </c>
      <c r="C9520" s="94" t="s">
        <v>17403</v>
      </c>
      <c r="D9520" s="32" t="s">
        <v>11387</v>
      </c>
      <c r="E9520" s="107">
        <v>10</v>
      </c>
      <c r="F9520" s="81" t="s">
        <v>13674</v>
      </c>
      <c r="G9520" s="94" t="s">
        <v>8146</v>
      </c>
      <c r="H9520" s="32" t="s">
        <v>16024</v>
      </c>
    </row>
    <row r="9521" spans="1:8">
      <c r="A9521" s="68" t="s">
        <v>16876</v>
      </c>
      <c r="B9521" s="94" t="s">
        <v>24182</v>
      </c>
      <c r="C9521" s="94" t="s">
        <v>17403</v>
      </c>
      <c r="D9521" s="32" t="s">
        <v>21005</v>
      </c>
      <c r="E9521" s="107">
        <v>10</v>
      </c>
      <c r="F9521" s="81" t="s">
        <v>13674</v>
      </c>
      <c r="G9521" s="94" t="s">
        <v>8146</v>
      </c>
      <c r="H9521" s="32" t="s">
        <v>16025</v>
      </c>
    </row>
    <row r="9522" spans="1:8">
      <c r="A9522" s="68" t="s">
        <v>16876</v>
      </c>
      <c r="B9522" s="94" t="s">
        <v>24182</v>
      </c>
      <c r="C9522" s="94" t="s">
        <v>17403</v>
      </c>
      <c r="D9522" s="32" t="s">
        <v>21006</v>
      </c>
      <c r="E9522" s="107">
        <v>10</v>
      </c>
      <c r="F9522" s="81" t="s">
        <v>13674</v>
      </c>
      <c r="G9522" s="94" t="s">
        <v>8146</v>
      </c>
      <c r="H9522" s="32" t="s">
        <v>16026</v>
      </c>
    </row>
    <row r="9523" spans="1:8">
      <c r="A9523" s="68" t="s">
        <v>16876</v>
      </c>
      <c r="B9523" s="94" t="s">
        <v>24182</v>
      </c>
      <c r="C9523" s="94" t="s">
        <v>17404</v>
      </c>
      <c r="D9523" s="32" t="s">
        <v>11388</v>
      </c>
      <c r="E9523" s="107">
        <v>13</v>
      </c>
      <c r="F9523" s="81" t="s">
        <v>13674</v>
      </c>
      <c r="G9523" s="94" t="s">
        <v>8146</v>
      </c>
      <c r="H9523" s="32" t="s">
        <v>16027</v>
      </c>
    </row>
    <row r="9524" spans="1:8">
      <c r="A9524" s="68" t="s">
        <v>16876</v>
      </c>
      <c r="B9524" s="94" t="s">
        <v>24182</v>
      </c>
      <c r="C9524" s="94" t="s">
        <v>17404</v>
      </c>
      <c r="D9524" s="32" t="s">
        <v>11389</v>
      </c>
      <c r="E9524" s="107">
        <v>12</v>
      </c>
      <c r="F9524" s="81" t="s">
        <v>13674</v>
      </c>
      <c r="G9524" s="94" t="s">
        <v>8146</v>
      </c>
      <c r="H9524" s="32" t="s">
        <v>16028</v>
      </c>
    </row>
    <row r="9525" spans="1:8">
      <c r="A9525" s="68" t="s">
        <v>16876</v>
      </c>
      <c r="B9525" s="94" t="s">
        <v>24182</v>
      </c>
      <c r="C9525" s="94" t="s">
        <v>17404</v>
      </c>
      <c r="D9525" s="32" t="s">
        <v>11390</v>
      </c>
      <c r="E9525" s="107">
        <v>12</v>
      </c>
      <c r="F9525" s="81" t="s">
        <v>13674</v>
      </c>
      <c r="G9525" s="94" t="s">
        <v>8146</v>
      </c>
      <c r="H9525" s="32" t="s">
        <v>16029</v>
      </c>
    </row>
    <row r="9526" spans="1:8">
      <c r="A9526" s="68" t="s">
        <v>16876</v>
      </c>
      <c r="B9526" s="94" t="s">
        <v>24182</v>
      </c>
      <c r="C9526" s="94" t="s">
        <v>17404</v>
      </c>
      <c r="D9526" s="32" t="s">
        <v>11391</v>
      </c>
      <c r="E9526" s="107">
        <v>12</v>
      </c>
      <c r="F9526" s="81" t="s">
        <v>13674</v>
      </c>
      <c r="G9526" s="94" t="s">
        <v>8146</v>
      </c>
      <c r="H9526" s="32" t="s">
        <v>16027</v>
      </c>
    </row>
    <row r="9527" spans="1:8">
      <c r="A9527" s="68" t="s">
        <v>16876</v>
      </c>
      <c r="B9527" s="94" t="s">
        <v>24182</v>
      </c>
      <c r="C9527" s="94" t="s">
        <v>17404</v>
      </c>
      <c r="D9527" s="32" t="s">
        <v>11392</v>
      </c>
      <c r="E9527" s="107">
        <v>11</v>
      </c>
      <c r="F9527" s="81" t="s">
        <v>13674</v>
      </c>
      <c r="G9527" s="94" t="s">
        <v>8146</v>
      </c>
      <c r="H9527" s="32" t="s">
        <v>16028</v>
      </c>
    </row>
    <row r="9528" spans="1:8">
      <c r="A9528" s="68" t="s">
        <v>16876</v>
      </c>
      <c r="B9528" s="94" t="s">
        <v>24182</v>
      </c>
      <c r="C9528" s="94" t="s">
        <v>17405</v>
      </c>
      <c r="D9528" s="32" t="s">
        <v>11393</v>
      </c>
      <c r="E9528" s="107">
        <v>10</v>
      </c>
      <c r="F9528" s="81" t="s">
        <v>13674</v>
      </c>
      <c r="G9528" s="94" t="s">
        <v>8146</v>
      </c>
      <c r="H9528" s="32" t="s">
        <v>16030</v>
      </c>
    </row>
    <row r="9529" spans="1:8">
      <c r="A9529" s="68" t="s">
        <v>16876</v>
      </c>
      <c r="B9529" s="94" t="s">
        <v>24182</v>
      </c>
      <c r="C9529" s="94" t="s">
        <v>17405</v>
      </c>
      <c r="D9529" s="32" t="s">
        <v>21007</v>
      </c>
      <c r="E9529" s="107">
        <v>10</v>
      </c>
      <c r="F9529" s="81" t="s">
        <v>13674</v>
      </c>
      <c r="G9529" s="94" t="s">
        <v>8146</v>
      </c>
      <c r="H9529" s="32" t="s">
        <v>16031</v>
      </c>
    </row>
    <row r="9530" spans="1:8">
      <c r="A9530" s="68" t="s">
        <v>16876</v>
      </c>
      <c r="B9530" s="94" t="s">
        <v>24182</v>
      </c>
      <c r="C9530" s="94" t="s">
        <v>17405</v>
      </c>
      <c r="D9530" s="32" t="s">
        <v>11394</v>
      </c>
      <c r="E9530" s="107">
        <v>11</v>
      </c>
      <c r="F9530" s="81" t="s">
        <v>13674</v>
      </c>
      <c r="G9530" s="94" t="s">
        <v>8146</v>
      </c>
      <c r="H9530" s="32" t="s">
        <v>16032</v>
      </c>
    </row>
    <row r="9531" spans="1:8">
      <c r="A9531" s="68" t="s">
        <v>16876</v>
      </c>
      <c r="B9531" s="94" t="s">
        <v>24182</v>
      </c>
      <c r="C9531" s="94" t="s">
        <v>17405</v>
      </c>
      <c r="D9531" s="32" t="s">
        <v>21008</v>
      </c>
      <c r="E9531" s="107">
        <v>12</v>
      </c>
      <c r="F9531" s="81" t="s">
        <v>13674</v>
      </c>
      <c r="G9531" s="94" t="s">
        <v>8146</v>
      </c>
      <c r="H9531" s="32" t="s">
        <v>16033</v>
      </c>
    </row>
    <row r="9532" spans="1:8">
      <c r="A9532" s="68" t="s">
        <v>16881</v>
      </c>
      <c r="B9532" s="94" t="s">
        <v>24191</v>
      </c>
      <c r="C9532" s="94" t="s">
        <v>17406</v>
      </c>
      <c r="D9532" s="32" t="s">
        <v>21009</v>
      </c>
      <c r="E9532" s="107">
        <v>8</v>
      </c>
      <c r="F9532" s="81" t="s">
        <v>13674</v>
      </c>
      <c r="G9532" s="94" t="s">
        <v>8146</v>
      </c>
      <c r="H9532" s="32" t="s">
        <v>16034</v>
      </c>
    </row>
    <row r="9533" spans="1:8">
      <c r="A9533" s="68" t="s">
        <v>16881</v>
      </c>
      <c r="B9533" s="94" t="s">
        <v>24191</v>
      </c>
      <c r="C9533" s="94" t="s">
        <v>17406</v>
      </c>
      <c r="D9533" s="32" t="s">
        <v>21010</v>
      </c>
      <c r="E9533" s="107">
        <v>11</v>
      </c>
      <c r="F9533" s="81" t="s">
        <v>13674</v>
      </c>
      <c r="G9533" s="94" t="s">
        <v>8146</v>
      </c>
      <c r="H9533" s="32" t="s">
        <v>16035</v>
      </c>
    </row>
    <row r="9534" spans="1:8">
      <c r="A9534" s="68" t="s">
        <v>16881</v>
      </c>
      <c r="B9534" s="94" t="s">
        <v>24191</v>
      </c>
      <c r="C9534" s="94" t="s">
        <v>17406</v>
      </c>
      <c r="D9534" s="32" t="s">
        <v>21011</v>
      </c>
      <c r="E9534" s="107">
        <v>11</v>
      </c>
      <c r="F9534" s="81" t="s">
        <v>13674</v>
      </c>
      <c r="G9534" s="94" t="s">
        <v>8146</v>
      </c>
      <c r="H9534" s="32" t="s">
        <v>16036</v>
      </c>
    </row>
    <row r="9535" spans="1:8">
      <c r="A9535" s="68" t="s">
        <v>16881</v>
      </c>
      <c r="B9535" s="94" t="s">
        <v>24191</v>
      </c>
      <c r="C9535" s="94" t="s">
        <v>17406</v>
      </c>
      <c r="D9535" s="32" t="s">
        <v>21012</v>
      </c>
      <c r="E9535" s="107">
        <v>10</v>
      </c>
      <c r="F9535" s="81" t="s">
        <v>13674</v>
      </c>
      <c r="G9535" s="94" t="s">
        <v>8146</v>
      </c>
      <c r="H9535" s="32" t="s">
        <v>16037</v>
      </c>
    </row>
    <row r="9536" spans="1:8">
      <c r="A9536" s="68" t="s">
        <v>16881</v>
      </c>
      <c r="B9536" s="94" t="s">
        <v>24191</v>
      </c>
      <c r="C9536" s="94" t="s">
        <v>17406</v>
      </c>
      <c r="D9536" s="32" t="s">
        <v>21013</v>
      </c>
      <c r="E9536" s="107">
        <v>9</v>
      </c>
      <c r="F9536" s="81" t="s">
        <v>13674</v>
      </c>
      <c r="G9536" s="94" t="s">
        <v>8146</v>
      </c>
      <c r="H9536" s="32" t="s">
        <v>16038</v>
      </c>
    </row>
    <row r="9537" spans="1:8">
      <c r="A9537" s="68" t="s">
        <v>16881</v>
      </c>
      <c r="B9537" s="94" t="s">
        <v>24191</v>
      </c>
      <c r="C9537" s="94" t="s">
        <v>17406</v>
      </c>
      <c r="D9537" s="32" t="s">
        <v>21014</v>
      </c>
      <c r="E9537" s="107">
        <v>10</v>
      </c>
      <c r="F9537" s="81" t="s">
        <v>13674</v>
      </c>
      <c r="G9537" s="94" t="s">
        <v>8146</v>
      </c>
      <c r="H9537" s="32" t="s">
        <v>16039</v>
      </c>
    </row>
    <row r="9538" spans="1:8">
      <c r="A9538" s="68" t="s">
        <v>16881</v>
      </c>
      <c r="B9538" s="94" t="s">
        <v>24191</v>
      </c>
      <c r="C9538" s="94" t="s">
        <v>17406</v>
      </c>
      <c r="D9538" s="32" t="s">
        <v>21015</v>
      </c>
      <c r="E9538" s="107">
        <v>10</v>
      </c>
      <c r="F9538" s="81" t="s">
        <v>13674</v>
      </c>
      <c r="G9538" s="94" t="s">
        <v>8146</v>
      </c>
      <c r="H9538" s="32" t="s">
        <v>16040</v>
      </c>
    </row>
    <row r="9539" spans="1:8">
      <c r="A9539" s="68" t="s">
        <v>16881</v>
      </c>
      <c r="B9539" s="94" t="s">
        <v>24191</v>
      </c>
      <c r="C9539" s="94" t="s">
        <v>17406</v>
      </c>
      <c r="D9539" s="32" t="s">
        <v>21016</v>
      </c>
      <c r="E9539" s="107">
        <v>9</v>
      </c>
      <c r="F9539" s="81" t="s">
        <v>13674</v>
      </c>
      <c r="G9539" s="94" t="s">
        <v>8146</v>
      </c>
      <c r="H9539" s="32" t="s">
        <v>16041</v>
      </c>
    </row>
    <row r="9540" spans="1:8">
      <c r="A9540" s="68" t="s">
        <v>16881</v>
      </c>
      <c r="B9540" s="94" t="s">
        <v>24191</v>
      </c>
      <c r="C9540" s="94" t="s">
        <v>17406</v>
      </c>
      <c r="D9540" s="32" t="s">
        <v>21017</v>
      </c>
      <c r="E9540" s="107">
        <v>9</v>
      </c>
      <c r="F9540" s="81" t="s">
        <v>13674</v>
      </c>
      <c r="G9540" s="94" t="s">
        <v>8146</v>
      </c>
      <c r="H9540" s="32" t="s">
        <v>16042</v>
      </c>
    </row>
    <row r="9541" spans="1:8">
      <c r="A9541" s="68" t="s">
        <v>16881</v>
      </c>
      <c r="B9541" s="94" t="s">
        <v>24191</v>
      </c>
      <c r="C9541" s="94" t="s">
        <v>17406</v>
      </c>
      <c r="D9541" s="32" t="s">
        <v>21018</v>
      </c>
      <c r="E9541" s="107">
        <v>11</v>
      </c>
      <c r="F9541" s="81" t="s">
        <v>13674</v>
      </c>
      <c r="G9541" s="94" t="s">
        <v>8146</v>
      </c>
      <c r="H9541" s="32" t="s">
        <v>16043</v>
      </c>
    </row>
    <row r="9542" spans="1:8">
      <c r="A9542" s="68" t="s">
        <v>16876</v>
      </c>
      <c r="B9542" s="94" t="s">
        <v>24182</v>
      </c>
      <c r="C9542" s="94" t="s">
        <v>17407</v>
      </c>
      <c r="D9542" s="32" t="s">
        <v>11395</v>
      </c>
      <c r="E9542" s="107">
        <v>8</v>
      </c>
      <c r="F9542" s="81" t="s">
        <v>13674</v>
      </c>
      <c r="G9542" s="94" t="s">
        <v>8146</v>
      </c>
      <c r="H9542" s="32" t="s">
        <v>16044</v>
      </c>
    </row>
    <row r="9543" spans="1:8">
      <c r="A9543" s="68" t="s">
        <v>16876</v>
      </c>
      <c r="B9543" s="94" t="s">
        <v>24182</v>
      </c>
      <c r="C9543" s="94" t="s">
        <v>17407</v>
      </c>
      <c r="D9543" s="32" t="s">
        <v>11396</v>
      </c>
      <c r="E9543" s="107">
        <v>9</v>
      </c>
      <c r="F9543" s="81" t="s">
        <v>13674</v>
      </c>
      <c r="G9543" s="94" t="s">
        <v>8146</v>
      </c>
      <c r="H9543" s="32" t="s">
        <v>16045</v>
      </c>
    </row>
    <row r="9544" spans="1:8">
      <c r="A9544" s="68" t="s">
        <v>16876</v>
      </c>
      <c r="B9544" s="94" t="s">
        <v>24182</v>
      </c>
      <c r="C9544" s="94" t="s">
        <v>17407</v>
      </c>
      <c r="D9544" s="32" t="s">
        <v>11397</v>
      </c>
      <c r="E9544" s="107">
        <v>9</v>
      </c>
      <c r="F9544" s="81" t="s">
        <v>13674</v>
      </c>
      <c r="G9544" s="94" t="s">
        <v>8146</v>
      </c>
      <c r="H9544" s="32" t="s">
        <v>16046</v>
      </c>
    </row>
    <row r="9545" spans="1:8">
      <c r="A9545" s="68" t="s">
        <v>16876</v>
      </c>
      <c r="B9545" s="94" t="s">
        <v>24182</v>
      </c>
      <c r="C9545" s="94" t="s">
        <v>17407</v>
      </c>
      <c r="D9545" s="32" t="s">
        <v>11398</v>
      </c>
      <c r="E9545" s="107">
        <v>11</v>
      </c>
      <c r="F9545" s="81" t="s">
        <v>13674</v>
      </c>
      <c r="G9545" s="94" t="s">
        <v>8146</v>
      </c>
      <c r="H9545" s="32" t="s">
        <v>16047</v>
      </c>
    </row>
    <row r="9546" spans="1:8">
      <c r="A9546" s="68" t="s">
        <v>16876</v>
      </c>
      <c r="B9546" s="94" t="s">
        <v>24182</v>
      </c>
      <c r="C9546" s="94" t="s">
        <v>17408</v>
      </c>
      <c r="D9546" s="32" t="s">
        <v>21019</v>
      </c>
      <c r="E9546" s="107">
        <v>12</v>
      </c>
      <c r="F9546" s="81" t="s">
        <v>13674</v>
      </c>
      <c r="G9546" s="94" t="s">
        <v>8146</v>
      </c>
      <c r="H9546" s="32" t="s">
        <v>16048</v>
      </c>
    </row>
    <row r="9547" spans="1:8">
      <c r="A9547" s="68" t="s">
        <v>16876</v>
      </c>
      <c r="B9547" s="94" t="s">
        <v>24182</v>
      </c>
      <c r="C9547" s="94" t="s">
        <v>17408</v>
      </c>
      <c r="D9547" s="32" t="s">
        <v>11399</v>
      </c>
      <c r="E9547" s="107">
        <v>13</v>
      </c>
      <c r="F9547" s="81" t="s">
        <v>13674</v>
      </c>
      <c r="G9547" s="94" t="s">
        <v>8146</v>
      </c>
      <c r="H9547" s="32" t="s">
        <v>16049</v>
      </c>
    </row>
    <row r="9548" spans="1:8">
      <c r="A9548" s="68" t="s">
        <v>16876</v>
      </c>
      <c r="B9548" s="94" t="s">
        <v>24182</v>
      </c>
      <c r="C9548" s="94" t="s">
        <v>17408</v>
      </c>
      <c r="D9548" s="32" t="s">
        <v>11400</v>
      </c>
      <c r="E9548" s="107">
        <v>9</v>
      </c>
      <c r="F9548" s="81" t="s">
        <v>13674</v>
      </c>
      <c r="G9548" s="94" t="s">
        <v>8146</v>
      </c>
      <c r="H9548" s="32" t="s">
        <v>16050</v>
      </c>
    </row>
    <row r="9549" spans="1:8">
      <c r="A9549" s="68" t="s">
        <v>16876</v>
      </c>
      <c r="B9549" s="94" t="s">
        <v>24182</v>
      </c>
      <c r="C9549" s="94" t="s">
        <v>17408</v>
      </c>
      <c r="D9549" s="32" t="s">
        <v>21020</v>
      </c>
      <c r="E9549" s="107">
        <v>11</v>
      </c>
      <c r="F9549" s="81" t="s">
        <v>13674</v>
      </c>
      <c r="G9549" s="94" t="s">
        <v>8146</v>
      </c>
      <c r="H9549" s="32" t="s">
        <v>16051</v>
      </c>
    </row>
    <row r="9550" spans="1:8">
      <c r="A9550" s="68" t="s">
        <v>16876</v>
      </c>
      <c r="B9550" s="94" t="s">
        <v>24182</v>
      </c>
      <c r="C9550" s="94" t="s">
        <v>17408</v>
      </c>
      <c r="D9550" s="32" t="s">
        <v>11401</v>
      </c>
      <c r="E9550" s="107">
        <v>12</v>
      </c>
      <c r="F9550" s="81" t="s">
        <v>13674</v>
      </c>
      <c r="G9550" s="94" t="s">
        <v>8146</v>
      </c>
      <c r="H9550" s="32" t="s">
        <v>16052</v>
      </c>
    </row>
    <row r="9551" spans="1:8">
      <c r="A9551" s="68" t="s">
        <v>16881</v>
      </c>
      <c r="B9551" s="94" t="s">
        <v>24191</v>
      </c>
      <c r="C9551" s="94" t="s">
        <v>16642</v>
      </c>
      <c r="D9551" s="32" t="s">
        <v>11402</v>
      </c>
      <c r="E9551" s="107">
        <v>7</v>
      </c>
      <c r="F9551" s="81" t="s">
        <v>13674</v>
      </c>
      <c r="G9551" s="94" t="s">
        <v>8146</v>
      </c>
      <c r="H9551" s="32" t="s">
        <v>16053</v>
      </c>
    </row>
    <row r="9552" spans="1:8">
      <c r="A9552" s="68" t="s">
        <v>16881</v>
      </c>
      <c r="B9552" s="94" t="s">
        <v>24191</v>
      </c>
      <c r="C9552" s="94" t="s">
        <v>16642</v>
      </c>
      <c r="D9552" s="32" t="s">
        <v>11403</v>
      </c>
      <c r="E9552" s="107">
        <v>7</v>
      </c>
      <c r="F9552" s="81" t="s">
        <v>13674</v>
      </c>
      <c r="G9552" s="94" t="s">
        <v>8146</v>
      </c>
      <c r="H9552" s="32" t="s">
        <v>16054</v>
      </c>
    </row>
    <row r="9553" spans="1:8">
      <c r="A9553" s="68" t="s">
        <v>16881</v>
      </c>
      <c r="B9553" s="94" t="s">
        <v>24191</v>
      </c>
      <c r="C9553" s="94" t="s">
        <v>16642</v>
      </c>
      <c r="D9553" s="32" t="s">
        <v>11404</v>
      </c>
      <c r="E9553" s="107">
        <v>7</v>
      </c>
      <c r="F9553" s="81" t="s">
        <v>13674</v>
      </c>
      <c r="G9553" s="94" t="s">
        <v>8146</v>
      </c>
      <c r="H9553" s="32" t="s">
        <v>16055</v>
      </c>
    </row>
    <row r="9554" spans="1:8">
      <c r="A9554" s="68" t="s">
        <v>16881</v>
      </c>
      <c r="B9554" s="94" t="s">
        <v>24191</v>
      </c>
      <c r="C9554" s="94" t="s">
        <v>16642</v>
      </c>
      <c r="D9554" s="32" t="s">
        <v>11405</v>
      </c>
      <c r="E9554" s="107">
        <v>6</v>
      </c>
      <c r="F9554" s="81" t="s">
        <v>13674</v>
      </c>
      <c r="G9554" s="94" t="s">
        <v>8146</v>
      </c>
      <c r="H9554" s="32" t="s">
        <v>16056</v>
      </c>
    </row>
    <row r="9555" spans="1:8">
      <c r="A9555" s="68" t="s">
        <v>16881</v>
      </c>
      <c r="B9555" s="94" t="s">
        <v>24191</v>
      </c>
      <c r="C9555" s="94" t="s">
        <v>16642</v>
      </c>
      <c r="D9555" s="32" t="s">
        <v>21021</v>
      </c>
      <c r="E9555" s="107">
        <v>9</v>
      </c>
      <c r="F9555" s="81" t="s">
        <v>13674</v>
      </c>
      <c r="G9555" s="94" t="s">
        <v>8146</v>
      </c>
      <c r="H9555" s="32" t="s">
        <v>16057</v>
      </c>
    </row>
    <row r="9556" spans="1:8">
      <c r="A9556" s="68" t="s">
        <v>16881</v>
      </c>
      <c r="B9556" s="94" t="s">
        <v>24191</v>
      </c>
      <c r="C9556" s="94" t="s">
        <v>16642</v>
      </c>
      <c r="D9556" s="32" t="s">
        <v>11406</v>
      </c>
      <c r="E9556" s="107">
        <v>7</v>
      </c>
      <c r="F9556" s="81" t="s">
        <v>13674</v>
      </c>
      <c r="G9556" s="94" t="s">
        <v>8146</v>
      </c>
      <c r="H9556" s="32" t="s">
        <v>16058</v>
      </c>
    </row>
    <row r="9557" spans="1:8">
      <c r="A9557" s="68" t="s">
        <v>16881</v>
      </c>
      <c r="B9557" s="94" t="s">
        <v>24191</v>
      </c>
      <c r="C9557" s="94" t="s">
        <v>16643</v>
      </c>
      <c r="D9557" s="32" t="s">
        <v>11407</v>
      </c>
      <c r="E9557" s="107">
        <v>7</v>
      </c>
      <c r="F9557" s="81" t="s">
        <v>13674</v>
      </c>
      <c r="G9557" s="94" t="s">
        <v>8146</v>
      </c>
      <c r="H9557" s="32" t="s">
        <v>16059</v>
      </c>
    </row>
    <row r="9558" spans="1:8">
      <c r="A9558" s="68" t="s">
        <v>16881</v>
      </c>
      <c r="B9558" s="94" t="s">
        <v>24191</v>
      </c>
      <c r="C9558" s="94" t="s">
        <v>16643</v>
      </c>
      <c r="D9558" s="32" t="s">
        <v>11408</v>
      </c>
      <c r="E9558" s="107">
        <v>6</v>
      </c>
      <c r="F9558" s="81" t="s">
        <v>13674</v>
      </c>
      <c r="G9558" s="94" t="s">
        <v>8146</v>
      </c>
      <c r="H9558" s="32" t="s">
        <v>16060</v>
      </c>
    </row>
    <row r="9559" spans="1:8">
      <c r="A9559" s="68" t="s">
        <v>16881</v>
      </c>
      <c r="B9559" s="94" t="s">
        <v>24191</v>
      </c>
      <c r="C9559" s="94" t="s">
        <v>16643</v>
      </c>
      <c r="D9559" s="32" t="s">
        <v>11409</v>
      </c>
      <c r="E9559" s="107">
        <v>6</v>
      </c>
      <c r="F9559" s="81" t="s">
        <v>13674</v>
      </c>
      <c r="G9559" s="94" t="s">
        <v>8146</v>
      </c>
      <c r="H9559" s="32" t="s">
        <v>16061</v>
      </c>
    </row>
    <row r="9560" spans="1:8">
      <c r="A9560" s="68" t="s">
        <v>16881</v>
      </c>
      <c r="B9560" s="94" t="s">
        <v>24191</v>
      </c>
      <c r="C9560" s="94" t="s">
        <v>16643</v>
      </c>
      <c r="D9560" s="32" t="s">
        <v>11410</v>
      </c>
      <c r="E9560" s="107">
        <v>6</v>
      </c>
      <c r="F9560" s="81" t="s">
        <v>13674</v>
      </c>
      <c r="G9560" s="94" t="s">
        <v>8146</v>
      </c>
      <c r="H9560" s="32" t="s">
        <v>16062</v>
      </c>
    </row>
    <row r="9561" spans="1:8">
      <c r="A9561" s="68" t="s">
        <v>16881</v>
      </c>
      <c r="B9561" s="94" t="s">
        <v>24191</v>
      </c>
      <c r="C9561" s="94" t="s">
        <v>16643</v>
      </c>
      <c r="D9561" s="32" t="s">
        <v>11411</v>
      </c>
      <c r="E9561" s="107">
        <v>7</v>
      </c>
      <c r="F9561" s="81" t="s">
        <v>13674</v>
      </c>
      <c r="G9561" s="94" t="s">
        <v>8146</v>
      </c>
      <c r="H9561" s="32" t="s">
        <v>16063</v>
      </c>
    </row>
    <row r="9562" spans="1:8">
      <c r="A9562" s="68" t="s">
        <v>16881</v>
      </c>
      <c r="B9562" s="94" t="s">
        <v>24191</v>
      </c>
      <c r="C9562" s="94" t="s">
        <v>17409</v>
      </c>
      <c r="D9562" s="32" t="s">
        <v>21022</v>
      </c>
      <c r="E9562" s="107">
        <v>6</v>
      </c>
      <c r="F9562" s="81" t="s">
        <v>13674</v>
      </c>
      <c r="G9562" s="94" t="s">
        <v>8146</v>
      </c>
      <c r="H9562" s="32" t="s">
        <v>16064</v>
      </c>
    </row>
    <row r="9563" spans="1:8">
      <c r="A9563" s="68" t="s">
        <v>16881</v>
      </c>
      <c r="B9563" s="94" t="s">
        <v>24191</v>
      </c>
      <c r="C9563" s="94" t="s">
        <v>17409</v>
      </c>
      <c r="D9563" s="32" t="s">
        <v>11412</v>
      </c>
      <c r="E9563" s="107">
        <v>6</v>
      </c>
      <c r="F9563" s="81" t="s">
        <v>13674</v>
      </c>
      <c r="G9563" s="94" t="s">
        <v>8146</v>
      </c>
      <c r="H9563" s="32" t="s">
        <v>16065</v>
      </c>
    </row>
    <row r="9564" spans="1:8">
      <c r="A9564" s="68" t="s">
        <v>16881</v>
      </c>
      <c r="B9564" s="94" t="s">
        <v>24191</v>
      </c>
      <c r="C9564" s="94" t="s">
        <v>17409</v>
      </c>
      <c r="D9564" s="32" t="s">
        <v>11413</v>
      </c>
      <c r="E9564" s="107">
        <v>6</v>
      </c>
      <c r="F9564" s="81" t="s">
        <v>13674</v>
      </c>
      <c r="G9564" s="94" t="s">
        <v>8146</v>
      </c>
      <c r="H9564" s="32" t="s">
        <v>16066</v>
      </c>
    </row>
    <row r="9565" spans="1:8">
      <c r="A9565" s="68" t="s">
        <v>16881</v>
      </c>
      <c r="B9565" s="94" t="s">
        <v>24191</v>
      </c>
      <c r="C9565" s="94" t="s">
        <v>17409</v>
      </c>
      <c r="D9565" s="32" t="s">
        <v>11414</v>
      </c>
      <c r="E9565" s="107">
        <v>7</v>
      </c>
      <c r="F9565" s="81" t="s">
        <v>13674</v>
      </c>
      <c r="G9565" s="94" t="s">
        <v>8146</v>
      </c>
      <c r="H9565" s="32" t="s">
        <v>16067</v>
      </c>
    </row>
    <row r="9566" spans="1:8">
      <c r="A9566" s="68" t="s">
        <v>16876</v>
      </c>
      <c r="B9566" s="94" t="s">
        <v>24183</v>
      </c>
      <c r="C9566" s="94" t="s">
        <v>17410</v>
      </c>
      <c r="D9566" s="32" t="s">
        <v>21023</v>
      </c>
      <c r="E9566" s="107">
        <v>11</v>
      </c>
      <c r="F9566" s="81" t="s">
        <v>13674</v>
      </c>
      <c r="G9566" s="94" t="s">
        <v>8146</v>
      </c>
      <c r="H9566" s="32" t="s">
        <v>16068</v>
      </c>
    </row>
    <row r="9567" spans="1:8">
      <c r="A9567" s="68" t="s">
        <v>16876</v>
      </c>
      <c r="B9567" s="94" t="s">
        <v>24183</v>
      </c>
      <c r="C9567" s="94" t="s">
        <v>17410</v>
      </c>
      <c r="D9567" s="32" t="s">
        <v>11415</v>
      </c>
      <c r="E9567" s="107">
        <v>11</v>
      </c>
      <c r="F9567" s="81" t="s">
        <v>13674</v>
      </c>
      <c r="G9567" s="94" t="s">
        <v>8146</v>
      </c>
      <c r="H9567" s="32" t="s">
        <v>16069</v>
      </c>
    </row>
    <row r="9568" spans="1:8">
      <c r="A9568" s="68" t="s">
        <v>16876</v>
      </c>
      <c r="B9568" s="94" t="s">
        <v>24183</v>
      </c>
      <c r="C9568" s="94" t="s">
        <v>17410</v>
      </c>
      <c r="D9568" s="32" t="s">
        <v>11416</v>
      </c>
      <c r="E9568" s="107">
        <v>11</v>
      </c>
      <c r="F9568" s="81" t="s">
        <v>13674</v>
      </c>
      <c r="G9568" s="94" t="s">
        <v>8146</v>
      </c>
      <c r="H9568" s="32" t="s">
        <v>16070</v>
      </c>
    </row>
    <row r="9569" spans="1:8">
      <c r="A9569" s="68" t="s">
        <v>16876</v>
      </c>
      <c r="B9569" s="94" t="s">
        <v>24183</v>
      </c>
      <c r="C9569" s="94" t="s">
        <v>17410</v>
      </c>
      <c r="D9569" s="32" t="s">
        <v>11417</v>
      </c>
      <c r="E9569" s="107">
        <v>11</v>
      </c>
      <c r="F9569" s="81" t="s">
        <v>13674</v>
      </c>
      <c r="G9569" s="94" t="s">
        <v>8146</v>
      </c>
      <c r="H9569" s="32" t="s">
        <v>16071</v>
      </c>
    </row>
    <row r="9570" spans="1:8">
      <c r="A9570" s="68" t="s">
        <v>16876</v>
      </c>
      <c r="B9570" s="94" t="s">
        <v>24183</v>
      </c>
      <c r="C9570" s="94" t="s">
        <v>17410</v>
      </c>
      <c r="D9570" s="32" t="s">
        <v>11418</v>
      </c>
      <c r="E9570" s="107">
        <v>10</v>
      </c>
      <c r="F9570" s="81" t="s">
        <v>13674</v>
      </c>
      <c r="G9570" s="94" t="s">
        <v>8146</v>
      </c>
      <c r="H9570" s="32" t="s">
        <v>16072</v>
      </c>
    </row>
    <row r="9571" spans="1:8">
      <c r="A9571" s="68" t="s">
        <v>16876</v>
      </c>
      <c r="B9571" s="94" t="s">
        <v>24183</v>
      </c>
      <c r="C9571" s="94" t="s">
        <v>17410</v>
      </c>
      <c r="D9571" s="32" t="s">
        <v>11419</v>
      </c>
      <c r="E9571" s="107">
        <v>11</v>
      </c>
      <c r="F9571" s="81" t="s">
        <v>13674</v>
      </c>
      <c r="G9571" s="94" t="s">
        <v>8146</v>
      </c>
      <c r="H9571" s="32" t="s">
        <v>16073</v>
      </c>
    </row>
    <row r="9572" spans="1:8">
      <c r="A9572" s="68" t="s">
        <v>16876</v>
      </c>
      <c r="B9572" s="94" t="s">
        <v>24183</v>
      </c>
      <c r="C9572" s="94" t="s">
        <v>17410</v>
      </c>
      <c r="D9572" s="32" t="s">
        <v>11420</v>
      </c>
      <c r="E9572" s="107">
        <v>11</v>
      </c>
      <c r="F9572" s="81" t="s">
        <v>13674</v>
      </c>
      <c r="G9572" s="94" t="s">
        <v>8146</v>
      </c>
      <c r="H9572" s="32" t="s">
        <v>16074</v>
      </c>
    </row>
    <row r="9573" spans="1:8">
      <c r="A9573" s="68" t="s">
        <v>16876</v>
      </c>
      <c r="B9573" s="94" t="s">
        <v>24183</v>
      </c>
      <c r="C9573" s="94" t="s">
        <v>17410</v>
      </c>
      <c r="D9573" s="32" t="s">
        <v>11421</v>
      </c>
      <c r="E9573" s="107">
        <v>10</v>
      </c>
      <c r="F9573" s="81" t="s">
        <v>13674</v>
      </c>
      <c r="G9573" s="94" t="s">
        <v>8146</v>
      </c>
      <c r="H9573" s="32" t="s">
        <v>16075</v>
      </c>
    </row>
    <row r="9574" spans="1:8">
      <c r="A9574" s="68" t="s">
        <v>16876</v>
      </c>
      <c r="B9574" s="94" t="s">
        <v>24183</v>
      </c>
      <c r="C9574" s="94" t="s">
        <v>17410</v>
      </c>
      <c r="D9574" s="32" t="s">
        <v>21024</v>
      </c>
      <c r="E9574" s="107">
        <v>10</v>
      </c>
      <c r="F9574" s="81" t="s">
        <v>13674</v>
      </c>
      <c r="G9574" s="94" t="s">
        <v>8146</v>
      </c>
      <c r="H9574" s="32" t="s">
        <v>16076</v>
      </c>
    </row>
    <row r="9575" spans="1:8">
      <c r="A9575" s="68" t="s">
        <v>16876</v>
      </c>
      <c r="B9575" s="94" t="s">
        <v>24182</v>
      </c>
      <c r="C9575" s="94" t="s">
        <v>17411</v>
      </c>
      <c r="D9575" s="32" t="s">
        <v>11422</v>
      </c>
      <c r="E9575" s="107">
        <v>12</v>
      </c>
      <c r="F9575" s="81" t="s">
        <v>13674</v>
      </c>
      <c r="G9575" s="94" t="s">
        <v>8146</v>
      </c>
      <c r="H9575" s="32" t="s">
        <v>16077</v>
      </c>
    </row>
    <row r="9576" spans="1:8">
      <c r="A9576" s="68" t="s">
        <v>16876</v>
      </c>
      <c r="B9576" s="94" t="s">
        <v>24182</v>
      </c>
      <c r="C9576" s="94" t="s">
        <v>17411</v>
      </c>
      <c r="D9576" s="32" t="s">
        <v>11423</v>
      </c>
      <c r="E9576" s="107">
        <v>10</v>
      </c>
      <c r="F9576" s="81" t="s">
        <v>13674</v>
      </c>
      <c r="G9576" s="94" t="s">
        <v>8146</v>
      </c>
      <c r="H9576" s="32" t="s">
        <v>16078</v>
      </c>
    </row>
    <row r="9577" spans="1:8">
      <c r="A9577" s="68" t="s">
        <v>16876</v>
      </c>
      <c r="B9577" s="94" t="s">
        <v>24182</v>
      </c>
      <c r="C9577" s="94" t="s">
        <v>17411</v>
      </c>
      <c r="D9577" s="32" t="s">
        <v>11424</v>
      </c>
      <c r="E9577" s="107">
        <v>11</v>
      </c>
      <c r="F9577" s="81" t="s">
        <v>13674</v>
      </c>
      <c r="G9577" s="94" t="s">
        <v>8146</v>
      </c>
      <c r="H9577" s="32" t="s">
        <v>16079</v>
      </c>
    </row>
    <row r="9578" spans="1:8">
      <c r="A9578" s="68" t="s">
        <v>16876</v>
      </c>
      <c r="B9578" s="94" t="s">
        <v>24182</v>
      </c>
      <c r="C9578" s="94" t="s">
        <v>17411</v>
      </c>
      <c r="D9578" s="32" t="s">
        <v>11425</v>
      </c>
      <c r="E9578" s="107">
        <v>11</v>
      </c>
      <c r="F9578" s="81" t="s">
        <v>13674</v>
      </c>
      <c r="G9578" s="94" t="s">
        <v>8146</v>
      </c>
      <c r="H9578" s="32" t="s">
        <v>16080</v>
      </c>
    </row>
    <row r="9579" spans="1:8">
      <c r="A9579" s="68" t="s">
        <v>16876</v>
      </c>
      <c r="B9579" s="94" t="s">
        <v>24182</v>
      </c>
      <c r="C9579" s="94" t="s">
        <v>17411</v>
      </c>
      <c r="D9579" s="32" t="s">
        <v>11426</v>
      </c>
      <c r="E9579" s="107">
        <v>12</v>
      </c>
      <c r="F9579" s="81" t="s">
        <v>13674</v>
      </c>
      <c r="G9579" s="94" t="s">
        <v>8146</v>
      </c>
      <c r="H9579" s="32" t="s">
        <v>16081</v>
      </c>
    </row>
    <row r="9580" spans="1:8">
      <c r="A9580" s="68" t="s">
        <v>16876</v>
      </c>
      <c r="B9580" s="94" t="s">
        <v>24182</v>
      </c>
      <c r="C9580" s="94" t="s">
        <v>17412</v>
      </c>
      <c r="D9580" s="32" t="s">
        <v>11427</v>
      </c>
      <c r="E9580" s="107">
        <v>12</v>
      </c>
      <c r="F9580" s="81" t="s">
        <v>13674</v>
      </c>
      <c r="G9580" s="94" t="s">
        <v>8146</v>
      </c>
      <c r="H9580" s="32" t="s">
        <v>16082</v>
      </c>
    </row>
    <row r="9581" spans="1:8">
      <c r="A9581" s="68" t="s">
        <v>16876</v>
      </c>
      <c r="B9581" s="94" t="s">
        <v>24182</v>
      </c>
      <c r="C9581" s="94" t="s">
        <v>17412</v>
      </c>
      <c r="D9581" s="32" t="s">
        <v>11428</v>
      </c>
      <c r="E9581" s="107">
        <v>11</v>
      </c>
      <c r="F9581" s="81" t="s">
        <v>13674</v>
      </c>
      <c r="G9581" s="94" t="s">
        <v>8146</v>
      </c>
      <c r="H9581" s="32" t="s">
        <v>16083</v>
      </c>
    </row>
    <row r="9582" spans="1:8">
      <c r="A9582" s="68" t="s">
        <v>16876</v>
      </c>
      <c r="B9582" s="94" t="s">
        <v>24182</v>
      </c>
      <c r="C9582" s="94" t="s">
        <v>17412</v>
      </c>
      <c r="D9582" s="32" t="s">
        <v>11429</v>
      </c>
      <c r="E9582" s="107">
        <v>10</v>
      </c>
      <c r="F9582" s="81" t="s">
        <v>13674</v>
      </c>
      <c r="G9582" s="94" t="s">
        <v>8146</v>
      </c>
      <c r="H9582" s="32" t="s">
        <v>16084</v>
      </c>
    </row>
    <row r="9583" spans="1:8">
      <c r="A9583" s="68" t="s">
        <v>16876</v>
      </c>
      <c r="B9583" s="94" t="s">
        <v>24182</v>
      </c>
      <c r="C9583" s="94" t="s">
        <v>17412</v>
      </c>
      <c r="D9583" s="32" t="s">
        <v>11430</v>
      </c>
      <c r="E9583" s="107">
        <v>13</v>
      </c>
      <c r="F9583" s="81" t="s">
        <v>13674</v>
      </c>
      <c r="G9583" s="94" t="s">
        <v>8146</v>
      </c>
      <c r="H9583" s="32" t="s">
        <v>16085</v>
      </c>
    </row>
    <row r="9584" spans="1:8">
      <c r="A9584" s="68" t="s">
        <v>16876</v>
      </c>
      <c r="B9584" s="94" t="s">
        <v>24182</v>
      </c>
      <c r="C9584" s="94" t="s">
        <v>17412</v>
      </c>
      <c r="D9584" s="32" t="s">
        <v>11431</v>
      </c>
      <c r="E9584" s="107">
        <v>12</v>
      </c>
      <c r="F9584" s="81" t="s">
        <v>13674</v>
      </c>
      <c r="G9584" s="94" t="s">
        <v>8146</v>
      </c>
      <c r="H9584" s="32" t="s">
        <v>16086</v>
      </c>
    </row>
    <row r="9585" spans="1:8">
      <c r="A9585" s="68" t="s">
        <v>16876</v>
      </c>
      <c r="B9585" s="94" t="s">
        <v>24182</v>
      </c>
      <c r="C9585" s="94" t="s">
        <v>17413</v>
      </c>
      <c r="D9585" s="32" t="s">
        <v>11432</v>
      </c>
      <c r="E9585" s="107">
        <v>10</v>
      </c>
      <c r="F9585" s="81" t="s">
        <v>13674</v>
      </c>
      <c r="G9585" s="94" t="s">
        <v>8146</v>
      </c>
      <c r="H9585" s="32" t="s">
        <v>16087</v>
      </c>
    </row>
    <row r="9586" spans="1:8">
      <c r="A9586" s="68" t="s">
        <v>16876</v>
      </c>
      <c r="B9586" s="94" t="s">
        <v>24182</v>
      </c>
      <c r="C9586" s="94" t="s">
        <v>17413</v>
      </c>
      <c r="D9586" s="32" t="s">
        <v>11433</v>
      </c>
      <c r="E9586" s="107">
        <v>12</v>
      </c>
      <c r="F9586" s="81" t="s">
        <v>13674</v>
      </c>
      <c r="G9586" s="94" t="s">
        <v>8146</v>
      </c>
      <c r="H9586" s="32" t="s">
        <v>16088</v>
      </c>
    </row>
    <row r="9587" spans="1:8">
      <c r="A9587" s="68" t="s">
        <v>16876</v>
      </c>
      <c r="B9587" s="94" t="s">
        <v>24182</v>
      </c>
      <c r="C9587" s="94" t="s">
        <v>17413</v>
      </c>
      <c r="D9587" s="32" t="s">
        <v>11434</v>
      </c>
      <c r="E9587" s="107">
        <v>12</v>
      </c>
      <c r="F9587" s="81" t="s">
        <v>13674</v>
      </c>
      <c r="G9587" s="94" t="s">
        <v>8146</v>
      </c>
      <c r="H9587" s="32" t="s">
        <v>16089</v>
      </c>
    </row>
    <row r="9588" spans="1:8">
      <c r="A9588" s="68" t="s">
        <v>16876</v>
      </c>
      <c r="B9588" s="94" t="s">
        <v>24182</v>
      </c>
      <c r="C9588" s="94" t="s">
        <v>17413</v>
      </c>
      <c r="D9588" s="32" t="s">
        <v>11435</v>
      </c>
      <c r="E9588" s="107">
        <v>10</v>
      </c>
      <c r="F9588" s="81" t="s">
        <v>13674</v>
      </c>
      <c r="G9588" s="94" t="s">
        <v>8146</v>
      </c>
      <c r="H9588" s="32" t="s">
        <v>16090</v>
      </c>
    </row>
    <row r="9589" spans="1:8">
      <c r="A9589" s="68" t="s">
        <v>16876</v>
      </c>
      <c r="B9589" s="94" t="s">
        <v>24182</v>
      </c>
      <c r="C9589" s="94" t="s">
        <v>17413</v>
      </c>
      <c r="D9589" s="32" t="s">
        <v>11436</v>
      </c>
      <c r="E9589" s="107">
        <v>11</v>
      </c>
      <c r="F9589" s="81" t="s">
        <v>13674</v>
      </c>
      <c r="G9589" s="94" t="s">
        <v>8146</v>
      </c>
      <c r="H9589" s="32" t="s">
        <v>16091</v>
      </c>
    </row>
    <row r="9590" spans="1:8">
      <c r="A9590" s="68" t="s">
        <v>16876</v>
      </c>
      <c r="B9590" s="94" t="s">
        <v>24182</v>
      </c>
      <c r="C9590" s="94" t="s">
        <v>17414</v>
      </c>
      <c r="D9590" s="32" t="s">
        <v>11437</v>
      </c>
      <c r="E9590" s="107">
        <v>12</v>
      </c>
      <c r="F9590" s="81" t="s">
        <v>13674</v>
      </c>
      <c r="G9590" s="94" t="s">
        <v>8146</v>
      </c>
      <c r="H9590" s="32" t="s">
        <v>16092</v>
      </c>
    </row>
    <row r="9591" spans="1:8">
      <c r="A9591" s="68" t="s">
        <v>16876</v>
      </c>
      <c r="B9591" s="94" t="s">
        <v>24182</v>
      </c>
      <c r="C9591" s="94" t="s">
        <v>17414</v>
      </c>
      <c r="D9591" s="32" t="s">
        <v>11438</v>
      </c>
      <c r="E9591" s="107">
        <v>11</v>
      </c>
      <c r="F9591" s="81" t="s">
        <v>13674</v>
      </c>
      <c r="G9591" s="94" t="s">
        <v>8146</v>
      </c>
      <c r="H9591" s="32" t="s">
        <v>16093</v>
      </c>
    </row>
    <row r="9592" spans="1:8">
      <c r="A9592" s="68" t="s">
        <v>16876</v>
      </c>
      <c r="B9592" s="94" t="s">
        <v>24182</v>
      </c>
      <c r="C9592" s="94" t="s">
        <v>17414</v>
      </c>
      <c r="D9592" s="32" t="s">
        <v>11439</v>
      </c>
      <c r="E9592" s="107">
        <v>11</v>
      </c>
      <c r="F9592" s="81" t="s">
        <v>13674</v>
      </c>
      <c r="G9592" s="94" t="s">
        <v>8146</v>
      </c>
      <c r="H9592" s="32" t="s">
        <v>16094</v>
      </c>
    </row>
    <row r="9593" spans="1:8">
      <c r="A9593" s="68" t="s">
        <v>16876</v>
      </c>
      <c r="B9593" s="94" t="s">
        <v>24182</v>
      </c>
      <c r="C9593" s="94" t="s">
        <v>17414</v>
      </c>
      <c r="D9593" s="32" t="s">
        <v>11440</v>
      </c>
      <c r="E9593" s="107">
        <v>13</v>
      </c>
      <c r="F9593" s="81" t="s">
        <v>13674</v>
      </c>
      <c r="G9593" s="94" t="s">
        <v>8146</v>
      </c>
      <c r="H9593" s="32" t="s">
        <v>16095</v>
      </c>
    </row>
    <row r="9594" spans="1:8">
      <c r="A9594" s="68" t="s">
        <v>16876</v>
      </c>
      <c r="B9594" s="94" t="s">
        <v>24182</v>
      </c>
      <c r="C9594" s="94" t="s">
        <v>17414</v>
      </c>
      <c r="D9594" s="32" t="s">
        <v>21025</v>
      </c>
      <c r="E9594" s="107">
        <v>13</v>
      </c>
      <c r="F9594" s="81" t="s">
        <v>13674</v>
      </c>
      <c r="G9594" s="94" t="s">
        <v>8146</v>
      </c>
      <c r="H9594" s="32" t="s">
        <v>16096</v>
      </c>
    </row>
    <row r="9595" spans="1:8">
      <c r="A9595" s="68" t="s">
        <v>16876</v>
      </c>
      <c r="B9595" s="94" t="s">
        <v>24182</v>
      </c>
      <c r="C9595" s="94" t="s">
        <v>16644</v>
      </c>
      <c r="D9595" s="32" t="s">
        <v>21026</v>
      </c>
      <c r="E9595" s="107">
        <v>12</v>
      </c>
      <c r="F9595" s="81" t="s">
        <v>13674</v>
      </c>
      <c r="G9595" s="94" t="s">
        <v>8146</v>
      </c>
      <c r="H9595" s="32" t="s">
        <v>16097</v>
      </c>
    </row>
    <row r="9596" spans="1:8">
      <c r="A9596" s="68" t="s">
        <v>16876</v>
      </c>
      <c r="B9596" s="94" t="s">
        <v>24182</v>
      </c>
      <c r="C9596" s="94" t="s">
        <v>16644</v>
      </c>
      <c r="D9596" s="32" t="s">
        <v>21027</v>
      </c>
      <c r="E9596" s="107">
        <v>8</v>
      </c>
      <c r="F9596" s="81" t="s">
        <v>13674</v>
      </c>
      <c r="G9596" s="94" t="s">
        <v>8146</v>
      </c>
      <c r="H9596" s="32" t="s">
        <v>16098</v>
      </c>
    </row>
    <row r="9597" spans="1:8">
      <c r="A9597" s="68" t="s">
        <v>16876</v>
      </c>
      <c r="B9597" s="94" t="s">
        <v>24182</v>
      </c>
      <c r="C9597" s="94" t="s">
        <v>16644</v>
      </c>
      <c r="D9597" s="32" t="s">
        <v>11441</v>
      </c>
      <c r="E9597" s="107">
        <v>10</v>
      </c>
      <c r="F9597" s="81" t="s">
        <v>13674</v>
      </c>
      <c r="G9597" s="94" t="s">
        <v>8146</v>
      </c>
      <c r="H9597" s="32" t="s">
        <v>16099</v>
      </c>
    </row>
    <row r="9598" spans="1:8">
      <c r="A9598" s="68" t="s">
        <v>16876</v>
      </c>
      <c r="B9598" s="94" t="s">
        <v>24182</v>
      </c>
      <c r="C9598" s="94" t="s">
        <v>16644</v>
      </c>
      <c r="D9598" s="32" t="s">
        <v>11442</v>
      </c>
      <c r="E9598" s="107">
        <v>10</v>
      </c>
      <c r="F9598" s="81" t="s">
        <v>13674</v>
      </c>
      <c r="G9598" s="94" t="s">
        <v>8146</v>
      </c>
      <c r="H9598" s="32" t="s">
        <v>16100</v>
      </c>
    </row>
    <row r="9599" spans="1:8">
      <c r="A9599" s="68" t="s">
        <v>16876</v>
      </c>
      <c r="B9599" s="94" t="s">
        <v>24182</v>
      </c>
      <c r="C9599" s="94" t="s">
        <v>16644</v>
      </c>
      <c r="D9599" s="32" t="s">
        <v>21028</v>
      </c>
      <c r="E9599" s="107">
        <v>10</v>
      </c>
      <c r="F9599" s="81" t="s">
        <v>13674</v>
      </c>
      <c r="G9599" s="94" t="s">
        <v>8146</v>
      </c>
      <c r="H9599" s="32" t="s">
        <v>16101</v>
      </c>
    </row>
    <row r="9600" spans="1:8">
      <c r="A9600" s="68" t="s">
        <v>16876</v>
      </c>
      <c r="B9600" s="94" t="s">
        <v>24182</v>
      </c>
      <c r="C9600" s="94" t="s">
        <v>16644</v>
      </c>
      <c r="D9600" s="32" t="s">
        <v>11443</v>
      </c>
      <c r="E9600" s="107">
        <v>11</v>
      </c>
      <c r="F9600" s="81" t="s">
        <v>13674</v>
      </c>
      <c r="G9600" s="94" t="s">
        <v>8146</v>
      </c>
      <c r="H9600" s="32" t="s">
        <v>16102</v>
      </c>
    </row>
    <row r="9601" spans="1:8">
      <c r="A9601" s="68" t="s">
        <v>16876</v>
      </c>
      <c r="B9601" s="94" t="s">
        <v>24182</v>
      </c>
      <c r="C9601" s="94" t="s">
        <v>16644</v>
      </c>
      <c r="D9601" s="32" t="s">
        <v>11444</v>
      </c>
      <c r="E9601" s="107">
        <v>8</v>
      </c>
      <c r="F9601" s="81" t="s">
        <v>13674</v>
      </c>
      <c r="G9601" s="94" t="s">
        <v>8146</v>
      </c>
      <c r="H9601" s="32" t="s">
        <v>16103</v>
      </c>
    </row>
    <row r="9602" spans="1:8">
      <c r="A9602" s="68" t="s">
        <v>16876</v>
      </c>
      <c r="B9602" s="94" t="s">
        <v>24182</v>
      </c>
      <c r="C9602" s="94" t="s">
        <v>16644</v>
      </c>
      <c r="D9602" s="32" t="s">
        <v>21029</v>
      </c>
      <c r="E9602" s="107">
        <v>8</v>
      </c>
      <c r="F9602" s="81" t="s">
        <v>13674</v>
      </c>
      <c r="G9602" s="94" t="s">
        <v>8146</v>
      </c>
      <c r="H9602" s="32" t="s">
        <v>16104</v>
      </c>
    </row>
    <row r="9603" spans="1:8">
      <c r="A9603" s="68" t="s">
        <v>16876</v>
      </c>
      <c r="B9603" s="94" t="s">
        <v>24182</v>
      </c>
      <c r="C9603" s="94" t="s">
        <v>16644</v>
      </c>
      <c r="D9603" s="32" t="s">
        <v>11445</v>
      </c>
      <c r="E9603" s="107">
        <v>8</v>
      </c>
      <c r="F9603" s="81" t="s">
        <v>13674</v>
      </c>
      <c r="G9603" s="94" t="s">
        <v>8146</v>
      </c>
      <c r="H9603" s="32" t="s">
        <v>16105</v>
      </c>
    </row>
    <row r="9604" spans="1:8">
      <c r="A9604" s="68" t="s">
        <v>16876</v>
      </c>
      <c r="B9604" s="94" t="s">
        <v>24182</v>
      </c>
      <c r="C9604" s="94" t="s">
        <v>16644</v>
      </c>
      <c r="D9604" s="32" t="s">
        <v>21030</v>
      </c>
      <c r="E9604" s="107">
        <v>8</v>
      </c>
      <c r="F9604" s="81" t="s">
        <v>13674</v>
      </c>
      <c r="G9604" s="94" t="s">
        <v>8146</v>
      </c>
      <c r="H9604" s="32" t="s">
        <v>16106</v>
      </c>
    </row>
    <row r="9605" spans="1:8">
      <c r="A9605" s="68" t="s">
        <v>16876</v>
      </c>
      <c r="B9605" s="94" t="s">
        <v>24182</v>
      </c>
      <c r="C9605" s="94" t="s">
        <v>16644</v>
      </c>
      <c r="D9605" s="32" t="s">
        <v>21031</v>
      </c>
      <c r="E9605" s="107">
        <v>8</v>
      </c>
      <c r="F9605" s="81" t="s">
        <v>13674</v>
      </c>
      <c r="G9605" s="94" t="s">
        <v>8146</v>
      </c>
      <c r="H9605" s="32" t="s">
        <v>16107</v>
      </c>
    </row>
    <row r="9606" spans="1:8">
      <c r="A9606" s="68" t="s">
        <v>16876</v>
      </c>
      <c r="B9606" s="94" t="s">
        <v>24182</v>
      </c>
      <c r="C9606" s="94" t="s">
        <v>16644</v>
      </c>
      <c r="D9606" s="32" t="s">
        <v>11446</v>
      </c>
      <c r="E9606" s="107">
        <v>9</v>
      </c>
      <c r="F9606" s="81" t="s">
        <v>13674</v>
      </c>
      <c r="G9606" s="94" t="s">
        <v>8146</v>
      </c>
      <c r="H9606" s="32" t="s">
        <v>16108</v>
      </c>
    </row>
    <row r="9607" spans="1:8">
      <c r="A9607" s="68" t="s">
        <v>16876</v>
      </c>
      <c r="B9607" s="94" t="s">
        <v>24182</v>
      </c>
      <c r="C9607" s="94" t="s">
        <v>17415</v>
      </c>
      <c r="D9607" s="32" t="s">
        <v>11447</v>
      </c>
      <c r="E9607" s="107">
        <v>13</v>
      </c>
      <c r="F9607" s="81" t="s">
        <v>13674</v>
      </c>
      <c r="G9607" s="94" t="s">
        <v>8146</v>
      </c>
      <c r="H9607" s="32" t="s">
        <v>16109</v>
      </c>
    </row>
    <row r="9608" spans="1:8">
      <c r="A9608" s="68" t="s">
        <v>16876</v>
      </c>
      <c r="B9608" s="94" t="s">
        <v>24182</v>
      </c>
      <c r="C9608" s="94" t="s">
        <v>17415</v>
      </c>
      <c r="D9608" s="32" t="s">
        <v>11448</v>
      </c>
      <c r="E9608" s="107">
        <v>13</v>
      </c>
      <c r="F9608" s="81" t="s">
        <v>13674</v>
      </c>
      <c r="G9608" s="94" t="s">
        <v>8146</v>
      </c>
      <c r="H9608" s="32" t="s">
        <v>16110</v>
      </c>
    </row>
    <row r="9609" spans="1:8">
      <c r="A9609" s="68" t="s">
        <v>16876</v>
      </c>
      <c r="B9609" s="94" t="s">
        <v>24182</v>
      </c>
      <c r="C9609" s="94" t="s">
        <v>17415</v>
      </c>
      <c r="D9609" s="32" t="s">
        <v>11449</v>
      </c>
      <c r="E9609" s="107">
        <v>13</v>
      </c>
      <c r="F9609" s="81" t="s">
        <v>13674</v>
      </c>
      <c r="G9609" s="94" t="s">
        <v>8146</v>
      </c>
      <c r="H9609" s="32" t="s">
        <v>16111</v>
      </c>
    </row>
    <row r="9610" spans="1:8">
      <c r="A9610" s="68" t="s">
        <v>16876</v>
      </c>
      <c r="B9610" s="94" t="s">
        <v>24182</v>
      </c>
      <c r="C9610" s="94" t="s">
        <v>17415</v>
      </c>
      <c r="D9610" s="32" t="s">
        <v>11450</v>
      </c>
      <c r="E9610" s="107">
        <v>13</v>
      </c>
      <c r="F9610" s="81" t="s">
        <v>13674</v>
      </c>
      <c r="G9610" s="94" t="s">
        <v>8146</v>
      </c>
      <c r="H9610" s="32" t="s">
        <v>16112</v>
      </c>
    </row>
    <row r="9611" spans="1:8">
      <c r="A9611" s="68" t="s">
        <v>16876</v>
      </c>
      <c r="B9611" s="94" t="s">
        <v>24182</v>
      </c>
      <c r="C9611" s="94" t="s">
        <v>17415</v>
      </c>
      <c r="D9611" s="32" t="s">
        <v>11451</v>
      </c>
      <c r="E9611" s="107">
        <v>13</v>
      </c>
      <c r="F9611" s="81" t="s">
        <v>13674</v>
      </c>
      <c r="G9611" s="94" t="s">
        <v>8146</v>
      </c>
      <c r="H9611" s="32" t="s">
        <v>16113</v>
      </c>
    </row>
    <row r="9612" spans="1:8">
      <c r="A9612" s="68" t="s">
        <v>16876</v>
      </c>
      <c r="B9612" s="94" t="s">
        <v>24182</v>
      </c>
      <c r="C9612" s="94" t="s">
        <v>17416</v>
      </c>
      <c r="D9612" s="32" t="s">
        <v>11452</v>
      </c>
      <c r="E9612" s="107">
        <v>13</v>
      </c>
      <c r="F9612" s="81" t="s">
        <v>13674</v>
      </c>
      <c r="G9612" s="94" t="s">
        <v>8146</v>
      </c>
      <c r="H9612" s="32" t="s">
        <v>16114</v>
      </c>
    </row>
    <row r="9613" spans="1:8">
      <c r="A9613" s="68" t="s">
        <v>16876</v>
      </c>
      <c r="B9613" s="94" t="s">
        <v>24182</v>
      </c>
      <c r="C9613" s="94" t="s">
        <v>17416</v>
      </c>
      <c r="D9613" s="32" t="s">
        <v>11453</v>
      </c>
      <c r="E9613" s="107">
        <v>12</v>
      </c>
      <c r="F9613" s="81" t="s">
        <v>13674</v>
      </c>
      <c r="G9613" s="94" t="s">
        <v>8146</v>
      </c>
      <c r="H9613" s="32" t="s">
        <v>16115</v>
      </c>
    </row>
    <row r="9614" spans="1:8">
      <c r="A9614" s="68" t="s">
        <v>16876</v>
      </c>
      <c r="B9614" s="94" t="s">
        <v>24182</v>
      </c>
      <c r="C9614" s="94" t="s">
        <v>17416</v>
      </c>
      <c r="D9614" s="32" t="s">
        <v>11454</v>
      </c>
      <c r="E9614" s="107">
        <v>13</v>
      </c>
      <c r="F9614" s="81" t="s">
        <v>13674</v>
      </c>
      <c r="G9614" s="94" t="s">
        <v>8146</v>
      </c>
      <c r="H9614" s="32" t="s">
        <v>16116</v>
      </c>
    </row>
    <row r="9615" spans="1:8">
      <c r="A9615" s="68" t="s">
        <v>16876</v>
      </c>
      <c r="B9615" s="94" t="s">
        <v>24182</v>
      </c>
      <c r="C9615" s="94" t="s">
        <v>17416</v>
      </c>
      <c r="D9615" s="32" t="s">
        <v>11455</v>
      </c>
      <c r="E9615" s="107">
        <v>14</v>
      </c>
      <c r="F9615" s="81" t="s">
        <v>13674</v>
      </c>
      <c r="G9615" s="94" t="s">
        <v>8146</v>
      </c>
      <c r="H9615" s="32" t="s">
        <v>16117</v>
      </c>
    </row>
    <row r="9616" spans="1:8">
      <c r="A9616" s="68" t="s">
        <v>16876</v>
      </c>
      <c r="B9616" s="94" t="s">
        <v>24182</v>
      </c>
      <c r="C9616" s="94" t="s">
        <v>17416</v>
      </c>
      <c r="D9616" s="32" t="s">
        <v>11456</v>
      </c>
      <c r="E9616" s="107">
        <v>13</v>
      </c>
      <c r="F9616" s="81" t="s">
        <v>13674</v>
      </c>
      <c r="G9616" s="94" t="s">
        <v>8146</v>
      </c>
      <c r="H9616" s="32" t="s">
        <v>16118</v>
      </c>
    </row>
    <row r="9617" spans="1:8">
      <c r="A9617" s="68" t="s">
        <v>16876</v>
      </c>
      <c r="B9617" s="94" t="s">
        <v>24195</v>
      </c>
      <c r="C9617" s="94" t="s">
        <v>16645</v>
      </c>
      <c r="D9617" s="32" t="s">
        <v>11457</v>
      </c>
      <c r="E9617" s="107">
        <v>7</v>
      </c>
      <c r="F9617" s="81" t="s">
        <v>13674</v>
      </c>
      <c r="G9617" s="94" t="s">
        <v>8146</v>
      </c>
      <c r="H9617" s="32" t="s">
        <v>16119</v>
      </c>
    </row>
    <row r="9618" spans="1:8">
      <c r="A9618" s="68" t="s">
        <v>16876</v>
      </c>
      <c r="B9618" s="94" t="s">
        <v>24195</v>
      </c>
      <c r="C9618" s="94" t="s">
        <v>16645</v>
      </c>
      <c r="D9618" s="32" t="s">
        <v>11458</v>
      </c>
      <c r="E9618" s="107">
        <v>9</v>
      </c>
      <c r="F9618" s="81" t="s">
        <v>13674</v>
      </c>
      <c r="G9618" s="94" t="s">
        <v>8146</v>
      </c>
      <c r="H9618" s="32" t="s">
        <v>16120</v>
      </c>
    </row>
    <row r="9619" spans="1:8">
      <c r="A9619" s="68" t="s">
        <v>16876</v>
      </c>
      <c r="B9619" s="94" t="s">
        <v>24195</v>
      </c>
      <c r="C9619" s="94" t="s">
        <v>16645</v>
      </c>
      <c r="D9619" s="32" t="s">
        <v>11459</v>
      </c>
      <c r="E9619" s="107">
        <v>12</v>
      </c>
      <c r="F9619" s="81" t="s">
        <v>13674</v>
      </c>
      <c r="G9619" s="94" t="s">
        <v>8146</v>
      </c>
      <c r="H9619" s="32" t="s">
        <v>16121</v>
      </c>
    </row>
    <row r="9620" spans="1:8">
      <c r="A9620" s="68" t="s">
        <v>16876</v>
      </c>
      <c r="B9620" s="94" t="s">
        <v>24195</v>
      </c>
      <c r="C9620" s="94" t="s">
        <v>16645</v>
      </c>
      <c r="D9620" s="32" t="s">
        <v>21032</v>
      </c>
      <c r="E9620" s="107">
        <v>10</v>
      </c>
      <c r="F9620" s="81" t="s">
        <v>13674</v>
      </c>
      <c r="G9620" s="94" t="s">
        <v>8146</v>
      </c>
      <c r="H9620" s="32" t="s">
        <v>16122</v>
      </c>
    </row>
    <row r="9621" spans="1:8">
      <c r="A9621" s="68" t="s">
        <v>16876</v>
      </c>
      <c r="B9621" s="94" t="s">
        <v>24195</v>
      </c>
      <c r="C9621" s="94" t="s">
        <v>16645</v>
      </c>
      <c r="D9621" s="32" t="s">
        <v>11460</v>
      </c>
      <c r="E9621" s="107">
        <v>15</v>
      </c>
      <c r="F9621" s="81" t="s">
        <v>13674</v>
      </c>
      <c r="G9621" s="94" t="s">
        <v>8146</v>
      </c>
      <c r="H9621" s="32" t="s">
        <v>16123</v>
      </c>
    </row>
    <row r="9622" spans="1:8">
      <c r="A9622" s="68" t="s">
        <v>16876</v>
      </c>
      <c r="B9622" s="94" t="s">
        <v>24195</v>
      </c>
      <c r="C9622" s="94" t="s">
        <v>16645</v>
      </c>
      <c r="D9622" s="32" t="s">
        <v>11461</v>
      </c>
      <c r="E9622" s="107">
        <v>11</v>
      </c>
      <c r="F9622" s="81" t="s">
        <v>13674</v>
      </c>
      <c r="G9622" s="94" t="s">
        <v>8146</v>
      </c>
      <c r="H9622" s="32" t="s">
        <v>16124</v>
      </c>
    </row>
    <row r="9623" spans="1:8">
      <c r="A9623" s="68" t="s">
        <v>16876</v>
      </c>
      <c r="B9623" s="94" t="s">
        <v>24195</v>
      </c>
      <c r="C9623" s="94" t="s">
        <v>16645</v>
      </c>
      <c r="D9623" s="32" t="s">
        <v>11462</v>
      </c>
      <c r="E9623" s="107">
        <v>13</v>
      </c>
      <c r="F9623" s="81" t="s">
        <v>13674</v>
      </c>
      <c r="G9623" s="94" t="s">
        <v>8146</v>
      </c>
      <c r="H9623" s="32" t="s">
        <v>16125</v>
      </c>
    </row>
    <row r="9624" spans="1:8">
      <c r="A9624" s="68" t="s">
        <v>16876</v>
      </c>
      <c r="B9624" s="94" t="s">
        <v>24195</v>
      </c>
      <c r="C9624" s="94" t="s">
        <v>16645</v>
      </c>
      <c r="D9624" s="32" t="s">
        <v>11463</v>
      </c>
      <c r="E9624" s="107">
        <v>12</v>
      </c>
      <c r="F9624" s="81" t="s">
        <v>13674</v>
      </c>
      <c r="G9624" s="94" t="s">
        <v>8146</v>
      </c>
      <c r="H9624" s="32" t="s">
        <v>25973</v>
      </c>
    </row>
    <row r="9625" spans="1:8">
      <c r="A9625" s="68" t="s">
        <v>16876</v>
      </c>
      <c r="B9625" s="94" t="s">
        <v>24195</v>
      </c>
      <c r="C9625" s="94" t="s">
        <v>16645</v>
      </c>
      <c r="D9625" s="32" t="s">
        <v>11464</v>
      </c>
      <c r="E9625" s="107">
        <v>10</v>
      </c>
      <c r="F9625" s="81" t="s">
        <v>13674</v>
      </c>
      <c r="G9625" s="94" t="s">
        <v>8146</v>
      </c>
      <c r="H9625" s="32" t="s">
        <v>16126</v>
      </c>
    </row>
    <row r="9626" spans="1:8">
      <c r="A9626" s="68" t="s">
        <v>16876</v>
      </c>
      <c r="B9626" s="94" t="s">
        <v>24195</v>
      </c>
      <c r="C9626" s="94" t="s">
        <v>16645</v>
      </c>
      <c r="D9626" s="32" t="s">
        <v>11465</v>
      </c>
      <c r="E9626" s="107">
        <v>9</v>
      </c>
      <c r="F9626" s="81" t="s">
        <v>13674</v>
      </c>
      <c r="G9626" s="94" t="s">
        <v>8146</v>
      </c>
      <c r="H9626" s="32" t="s">
        <v>16127</v>
      </c>
    </row>
    <row r="9627" spans="1:8">
      <c r="A9627" s="68" t="s">
        <v>16876</v>
      </c>
      <c r="B9627" s="94" t="s">
        <v>24195</v>
      </c>
      <c r="C9627" s="94" t="s">
        <v>16645</v>
      </c>
      <c r="D9627" s="32" t="s">
        <v>21033</v>
      </c>
      <c r="E9627" s="107">
        <v>9</v>
      </c>
      <c r="F9627" s="81" t="s">
        <v>13674</v>
      </c>
      <c r="G9627" s="94" t="s">
        <v>8146</v>
      </c>
      <c r="H9627" s="32" t="s">
        <v>16128</v>
      </c>
    </row>
    <row r="9628" spans="1:8">
      <c r="A9628" s="68" t="s">
        <v>16876</v>
      </c>
      <c r="B9628" s="94" t="s">
        <v>24195</v>
      </c>
      <c r="C9628" s="94" t="s">
        <v>16645</v>
      </c>
      <c r="D9628" s="32" t="s">
        <v>11466</v>
      </c>
      <c r="E9628" s="107">
        <v>12</v>
      </c>
      <c r="F9628" s="81" t="s">
        <v>13674</v>
      </c>
      <c r="G9628" s="94" t="s">
        <v>8146</v>
      </c>
      <c r="H9628" s="32" t="s">
        <v>16129</v>
      </c>
    </row>
    <row r="9629" spans="1:8">
      <c r="A9629" s="68" t="s">
        <v>16876</v>
      </c>
      <c r="B9629" s="94" t="s">
        <v>24195</v>
      </c>
      <c r="C9629" s="94" t="s">
        <v>16645</v>
      </c>
      <c r="D9629" s="32" t="s">
        <v>11467</v>
      </c>
      <c r="E9629" s="107">
        <v>9</v>
      </c>
      <c r="F9629" s="81" t="s">
        <v>13674</v>
      </c>
      <c r="G9629" s="94" t="s">
        <v>8146</v>
      </c>
      <c r="H9629" s="32" t="s">
        <v>16130</v>
      </c>
    </row>
    <row r="9630" spans="1:8">
      <c r="A9630" s="68" t="s">
        <v>16876</v>
      </c>
      <c r="B9630" s="94" t="s">
        <v>24195</v>
      </c>
      <c r="C9630" s="94" t="s">
        <v>16645</v>
      </c>
      <c r="D9630" s="32" t="s">
        <v>11468</v>
      </c>
      <c r="E9630" s="107">
        <v>10</v>
      </c>
      <c r="F9630" s="81" t="s">
        <v>13674</v>
      </c>
      <c r="G9630" s="94" t="s">
        <v>8146</v>
      </c>
      <c r="H9630" s="32" t="s">
        <v>16131</v>
      </c>
    </row>
    <row r="9631" spans="1:8">
      <c r="A9631" s="68" t="s">
        <v>16876</v>
      </c>
      <c r="B9631" s="94" t="s">
        <v>24195</v>
      </c>
      <c r="C9631" s="94" t="s">
        <v>16645</v>
      </c>
      <c r="D9631" s="32" t="s">
        <v>11469</v>
      </c>
      <c r="E9631" s="107">
        <v>10</v>
      </c>
      <c r="F9631" s="81" t="s">
        <v>13674</v>
      </c>
      <c r="G9631" s="94" t="s">
        <v>8146</v>
      </c>
      <c r="H9631" s="32" t="s">
        <v>16132</v>
      </c>
    </row>
    <row r="9632" spans="1:8">
      <c r="A9632" s="68" t="s">
        <v>16876</v>
      </c>
      <c r="B9632" s="94" t="s">
        <v>24182</v>
      </c>
      <c r="C9632" s="94" t="s">
        <v>16646</v>
      </c>
      <c r="D9632" s="32" t="s">
        <v>11470</v>
      </c>
      <c r="E9632" s="107">
        <v>12</v>
      </c>
      <c r="F9632" s="81" t="s">
        <v>13674</v>
      </c>
      <c r="G9632" s="94" t="s">
        <v>8146</v>
      </c>
      <c r="H9632" s="32" t="s">
        <v>16133</v>
      </c>
    </row>
    <row r="9633" spans="1:8">
      <c r="A9633" s="68" t="s">
        <v>16876</v>
      </c>
      <c r="B9633" s="94" t="s">
        <v>24182</v>
      </c>
      <c r="C9633" s="94" t="s">
        <v>16646</v>
      </c>
      <c r="D9633" s="32" t="s">
        <v>21034</v>
      </c>
      <c r="E9633" s="107">
        <v>13</v>
      </c>
      <c r="F9633" s="81" t="s">
        <v>13674</v>
      </c>
      <c r="G9633" s="94" t="s">
        <v>8146</v>
      </c>
      <c r="H9633" s="32" t="s">
        <v>16134</v>
      </c>
    </row>
    <row r="9634" spans="1:8">
      <c r="A9634" s="68" t="s">
        <v>16876</v>
      </c>
      <c r="B9634" s="94" t="s">
        <v>24182</v>
      </c>
      <c r="C9634" s="94" t="s">
        <v>16646</v>
      </c>
      <c r="D9634" s="32" t="s">
        <v>21035</v>
      </c>
      <c r="E9634" s="107">
        <v>13</v>
      </c>
      <c r="F9634" s="81" t="s">
        <v>13674</v>
      </c>
      <c r="G9634" s="94" t="s">
        <v>8146</v>
      </c>
      <c r="H9634" s="32" t="s">
        <v>16135</v>
      </c>
    </row>
    <row r="9635" spans="1:8">
      <c r="A9635" s="68" t="s">
        <v>16876</v>
      </c>
      <c r="B9635" s="94" t="s">
        <v>24182</v>
      </c>
      <c r="C9635" s="94" t="s">
        <v>16646</v>
      </c>
      <c r="D9635" s="32" t="s">
        <v>11471</v>
      </c>
      <c r="E9635" s="107">
        <v>9</v>
      </c>
      <c r="F9635" s="81" t="s">
        <v>13674</v>
      </c>
      <c r="G9635" s="94" t="s">
        <v>8146</v>
      </c>
      <c r="H9635" s="32" t="s">
        <v>16136</v>
      </c>
    </row>
    <row r="9636" spans="1:8">
      <c r="A9636" s="68" t="s">
        <v>16876</v>
      </c>
      <c r="B9636" s="94" t="s">
        <v>24182</v>
      </c>
      <c r="C9636" s="94" t="s">
        <v>16646</v>
      </c>
      <c r="D9636" s="32" t="s">
        <v>21036</v>
      </c>
      <c r="E9636" s="107">
        <v>12</v>
      </c>
      <c r="F9636" s="81" t="s">
        <v>13674</v>
      </c>
      <c r="G9636" s="94" t="s">
        <v>8146</v>
      </c>
      <c r="H9636" s="32" t="s">
        <v>16137</v>
      </c>
    </row>
    <row r="9637" spans="1:8">
      <c r="A9637" s="68" t="s">
        <v>16876</v>
      </c>
      <c r="B9637" s="94" t="s">
        <v>24182</v>
      </c>
      <c r="C9637" s="94" t="s">
        <v>16646</v>
      </c>
      <c r="D9637" s="32" t="s">
        <v>21037</v>
      </c>
      <c r="E9637" s="107">
        <v>9</v>
      </c>
      <c r="F9637" s="81" t="s">
        <v>13674</v>
      </c>
      <c r="G9637" s="94" t="s">
        <v>8146</v>
      </c>
      <c r="H9637" s="32" t="s">
        <v>16138</v>
      </c>
    </row>
    <row r="9638" spans="1:8">
      <c r="A9638" s="68" t="s">
        <v>16876</v>
      </c>
      <c r="B9638" s="94" t="s">
        <v>24182</v>
      </c>
      <c r="C9638" s="94" t="s">
        <v>16646</v>
      </c>
      <c r="D9638" s="32" t="s">
        <v>11472</v>
      </c>
      <c r="E9638" s="107">
        <v>11</v>
      </c>
      <c r="F9638" s="81" t="s">
        <v>13674</v>
      </c>
      <c r="G9638" s="94" t="s">
        <v>8146</v>
      </c>
      <c r="H9638" s="32" t="s">
        <v>16139</v>
      </c>
    </row>
    <row r="9639" spans="1:8">
      <c r="A9639" s="68" t="s">
        <v>16876</v>
      </c>
      <c r="B9639" s="94" t="s">
        <v>24182</v>
      </c>
      <c r="C9639" s="94" t="s">
        <v>16646</v>
      </c>
      <c r="D9639" s="32" t="s">
        <v>11473</v>
      </c>
      <c r="E9639" s="107">
        <v>11</v>
      </c>
      <c r="F9639" s="81" t="s">
        <v>13674</v>
      </c>
      <c r="G9639" s="94" t="s">
        <v>8146</v>
      </c>
      <c r="H9639" s="32" t="s">
        <v>16140</v>
      </c>
    </row>
    <row r="9640" spans="1:8">
      <c r="A9640" s="68" t="s">
        <v>16876</v>
      </c>
      <c r="B9640" s="94" t="s">
        <v>24182</v>
      </c>
      <c r="C9640" s="94" t="s">
        <v>16646</v>
      </c>
      <c r="D9640" s="32" t="s">
        <v>11474</v>
      </c>
      <c r="E9640" s="107">
        <v>10</v>
      </c>
      <c r="F9640" s="81" t="s">
        <v>13674</v>
      </c>
      <c r="G9640" s="94" t="s">
        <v>8146</v>
      </c>
      <c r="H9640" s="32" t="s">
        <v>16141</v>
      </c>
    </row>
    <row r="9641" spans="1:8">
      <c r="A9641" s="68" t="s">
        <v>16876</v>
      </c>
      <c r="B9641" s="94" t="s">
        <v>24182</v>
      </c>
      <c r="C9641" s="94" t="s">
        <v>16646</v>
      </c>
      <c r="D9641" s="32" t="s">
        <v>11475</v>
      </c>
      <c r="E9641" s="107">
        <v>10</v>
      </c>
      <c r="F9641" s="81" t="s">
        <v>13674</v>
      </c>
      <c r="G9641" s="94" t="s">
        <v>8146</v>
      </c>
      <c r="H9641" s="32" t="s">
        <v>16142</v>
      </c>
    </row>
    <row r="9642" spans="1:8">
      <c r="A9642" s="68" t="s">
        <v>16876</v>
      </c>
      <c r="B9642" s="94" t="s">
        <v>24182</v>
      </c>
      <c r="C9642" s="94" t="s">
        <v>16646</v>
      </c>
      <c r="D9642" s="32" t="s">
        <v>11476</v>
      </c>
      <c r="E9642" s="107">
        <v>11</v>
      </c>
      <c r="F9642" s="81" t="s">
        <v>13674</v>
      </c>
      <c r="G9642" s="94" t="s">
        <v>8146</v>
      </c>
      <c r="H9642" s="32" t="s">
        <v>16143</v>
      </c>
    </row>
    <row r="9643" spans="1:8">
      <c r="A9643" s="68" t="s">
        <v>16876</v>
      </c>
      <c r="B9643" s="94" t="s">
        <v>24182</v>
      </c>
      <c r="C9643" s="94" t="s">
        <v>16646</v>
      </c>
      <c r="D9643" s="32" t="s">
        <v>11477</v>
      </c>
      <c r="E9643" s="107">
        <v>10</v>
      </c>
      <c r="F9643" s="81" t="s">
        <v>13674</v>
      </c>
      <c r="G9643" s="94" t="s">
        <v>8146</v>
      </c>
      <c r="H9643" s="32" t="s">
        <v>16144</v>
      </c>
    </row>
    <row r="9644" spans="1:8">
      <c r="A9644" s="68" t="s">
        <v>16876</v>
      </c>
      <c r="B9644" s="94" t="s">
        <v>24182</v>
      </c>
      <c r="C9644" s="94" t="s">
        <v>16646</v>
      </c>
      <c r="D9644" s="32" t="s">
        <v>11478</v>
      </c>
      <c r="E9644" s="107">
        <v>8</v>
      </c>
      <c r="F9644" s="81" t="s">
        <v>13674</v>
      </c>
      <c r="G9644" s="94" t="s">
        <v>8146</v>
      </c>
      <c r="H9644" s="32" t="s">
        <v>16145</v>
      </c>
    </row>
    <row r="9645" spans="1:8">
      <c r="A9645" s="68" t="s">
        <v>16876</v>
      </c>
      <c r="B9645" s="94" t="s">
        <v>24182</v>
      </c>
      <c r="C9645" s="94" t="s">
        <v>17417</v>
      </c>
      <c r="D9645" s="32" t="s">
        <v>21038</v>
      </c>
      <c r="E9645" s="107">
        <v>15</v>
      </c>
      <c r="F9645" s="81" t="s">
        <v>13674</v>
      </c>
      <c r="G9645" s="94" t="s">
        <v>8146</v>
      </c>
      <c r="H9645" s="32" t="s">
        <v>16146</v>
      </c>
    </row>
    <row r="9646" spans="1:8">
      <c r="A9646" s="68" t="s">
        <v>16876</v>
      </c>
      <c r="B9646" s="94" t="s">
        <v>24182</v>
      </c>
      <c r="C9646" s="94" t="s">
        <v>17417</v>
      </c>
      <c r="D9646" s="32" t="s">
        <v>21039</v>
      </c>
      <c r="E9646" s="107">
        <v>13</v>
      </c>
      <c r="F9646" s="81" t="s">
        <v>13674</v>
      </c>
      <c r="G9646" s="94" t="s">
        <v>8146</v>
      </c>
      <c r="H9646" s="32" t="s">
        <v>16146</v>
      </c>
    </row>
    <row r="9647" spans="1:8">
      <c r="A9647" s="68" t="s">
        <v>16876</v>
      </c>
      <c r="B9647" s="94" t="s">
        <v>24182</v>
      </c>
      <c r="C9647" s="94" t="s">
        <v>17417</v>
      </c>
      <c r="D9647" s="32" t="s">
        <v>21040</v>
      </c>
      <c r="E9647" s="107">
        <v>14</v>
      </c>
      <c r="F9647" s="81" t="s">
        <v>13674</v>
      </c>
      <c r="G9647" s="94" t="s">
        <v>8146</v>
      </c>
      <c r="H9647" s="32" t="s">
        <v>16147</v>
      </c>
    </row>
    <row r="9648" spans="1:8">
      <c r="A9648" s="68" t="s">
        <v>16876</v>
      </c>
      <c r="B9648" s="94" t="s">
        <v>24182</v>
      </c>
      <c r="C9648" s="94" t="s">
        <v>17417</v>
      </c>
      <c r="D9648" s="32" t="s">
        <v>21041</v>
      </c>
      <c r="E9648" s="107">
        <v>13</v>
      </c>
      <c r="F9648" s="81" t="s">
        <v>13674</v>
      </c>
      <c r="G9648" s="94" t="s">
        <v>8146</v>
      </c>
      <c r="H9648" s="32" t="s">
        <v>16147</v>
      </c>
    </row>
    <row r="9649" spans="1:8">
      <c r="A9649" s="68" t="s">
        <v>16876</v>
      </c>
      <c r="B9649" s="94" t="s">
        <v>24182</v>
      </c>
      <c r="C9649" s="94" t="s">
        <v>17417</v>
      </c>
      <c r="D9649" s="32" t="s">
        <v>21042</v>
      </c>
      <c r="E9649" s="107">
        <v>13</v>
      </c>
      <c r="F9649" s="81" t="s">
        <v>13674</v>
      </c>
      <c r="G9649" s="94" t="s">
        <v>8146</v>
      </c>
      <c r="H9649" s="32" t="s">
        <v>16148</v>
      </c>
    </row>
    <row r="9650" spans="1:8">
      <c r="A9650" s="68" t="s">
        <v>16876</v>
      </c>
      <c r="B9650" s="94" t="s">
        <v>24182</v>
      </c>
      <c r="C9650" s="94" t="s">
        <v>17417</v>
      </c>
      <c r="D9650" s="32" t="s">
        <v>21043</v>
      </c>
      <c r="E9650" s="107">
        <v>11</v>
      </c>
      <c r="F9650" s="81" t="s">
        <v>13674</v>
      </c>
      <c r="G9650" s="94" t="s">
        <v>8146</v>
      </c>
      <c r="H9650" s="32" t="s">
        <v>16148</v>
      </c>
    </row>
    <row r="9651" spans="1:8">
      <c r="A9651" s="68" t="s">
        <v>16876</v>
      </c>
      <c r="B9651" s="94" t="s">
        <v>24195</v>
      </c>
      <c r="C9651" s="94" t="s">
        <v>16647</v>
      </c>
      <c r="D9651" s="32" t="s">
        <v>11479</v>
      </c>
      <c r="E9651" s="107">
        <v>13</v>
      </c>
      <c r="F9651" s="81" t="s">
        <v>13674</v>
      </c>
      <c r="G9651" s="94" t="s">
        <v>8146</v>
      </c>
      <c r="H9651" s="32" t="s">
        <v>16149</v>
      </c>
    </row>
    <row r="9652" spans="1:8">
      <c r="A9652" s="68" t="s">
        <v>16876</v>
      </c>
      <c r="B9652" s="94" t="s">
        <v>24195</v>
      </c>
      <c r="C9652" s="94" t="s">
        <v>16647</v>
      </c>
      <c r="D9652" s="32" t="s">
        <v>11480</v>
      </c>
      <c r="E9652" s="107">
        <v>14</v>
      </c>
      <c r="F9652" s="81" t="s">
        <v>13674</v>
      </c>
      <c r="G9652" s="94" t="s">
        <v>8146</v>
      </c>
      <c r="H9652" s="32" t="s">
        <v>16150</v>
      </c>
    </row>
    <row r="9653" spans="1:8">
      <c r="A9653" s="68" t="s">
        <v>16876</v>
      </c>
      <c r="B9653" s="94" t="s">
        <v>24195</v>
      </c>
      <c r="C9653" s="94" t="s">
        <v>16647</v>
      </c>
      <c r="D9653" s="32" t="s">
        <v>11481</v>
      </c>
      <c r="E9653" s="107">
        <v>14</v>
      </c>
      <c r="F9653" s="81" t="s">
        <v>13674</v>
      </c>
      <c r="G9653" s="94" t="s">
        <v>8146</v>
      </c>
      <c r="H9653" s="32" t="s">
        <v>16151</v>
      </c>
    </row>
    <row r="9654" spans="1:8">
      <c r="A9654" s="68" t="s">
        <v>16876</v>
      </c>
      <c r="B9654" s="94" t="s">
        <v>24195</v>
      </c>
      <c r="C9654" s="94" t="s">
        <v>16647</v>
      </c>
      <c r="D9654" s="32" t="s">
        <v>11482</v>
      </c>
      <c r="E9654" s="107">
        <v>14</v>
      </c>
      <c r="F9654" s="81" t="s">
        <v>13674</v>
      </c>
      <c r="G9654" s="94" t="s">
        <v>8146</v>
      </c>
      <c r="H9654" s="32" t="s">
        <v>16152</v>
      </c>
    </row>
    <row r="9655" spans="1:8">
      <c r="A9655" s="68" t="s">
        <v>16876</v>
      </c>
      <c r="B9655" s="94" t="s">
        <v>24195</v>
      </c>
      <c r="C9655" s="94" t="s">
        <v>16647</v>
      </c>
      <c r="D9655" s="32" t="s">
        <v>11483</v>
      </c>
      <c r="E9655" s="107">
        <v>15</v>
      </c>
      <c r="F9655" s="81" t="s">
        <v>13674</v>
      </c>
      <c r="G9655" s="94" t="s">
        <v>8146</v>
      </c>
      <c r="H9655" s="32" t="s">
        <v>16153</v>
      </c>
    </row>
    <row r="9656" spans="1:8">
      <c r="A9656" s="68" t="s">
        <v>16876</v>
      </c>
      <c r="B9656" s="94" t="s">
        <v>24195</v>
      </c>
      <c r="C9656" s="94" t="s">
        <v>16648</v>
      </c>
      <c r="D9656" s="32" t="s">
        <v>21044</v>
      </c>
      <c r="E9656" s="107">
        <v>26</v>
      </c>
      <c r="F9656" s="81" t="s">
        <v>13674</v>
      </c>
      <c r="G9656" s="94" t="s">
        <v>8146</v>
      </c>
      <c r="H9656" s="32" t="s">
        <v>16154</v>
      </c>
    </row>
    <row r="9657" spans="1:8">
      <c r="A9657" s="68" t="s">
        <v>16876</v>
      </c>
      <c r="B9657" s="94" t="s">
        <v>24195</v>
      </c>
      <c r="C9657" s="94" t="s">
        <v>16648</v>
      </c>
      <c r="D9657" s="32" t="s">
        <v>11484</v>
      </c>
      <c r="E9657" s="107">
        <v>18</v>
      </c>
      <c r="F9657" s="81" t="s">
        <v>13674</v>
      </c>
      <c r="G9657" s="94" t="s">
        <v>8146</v>
      </c>
      <c r="H9657" s="32" t="s">
        <v>16155</v>
      </c>
    </row>
    <row r="9658" spans="1:8">
      <c r="A9658" s="68" t="s">
        <v>16876</v>
      </c>
      <c r="B9658" s="94" t="s">
        <v>24195</v>
      </c>
      <c r="C9658" s="94" t="s">
        <v>16648</v>
      </c>
      <c r="D9658" s="32" t="s">
        <v>11485</v>
      </c>
      <c r="E9658" s="107">
        <v>31</v>
      </c>
      <c r="F9658" s="81" t="s">
        <v>13674</v>
      </c>
      <c r="G9658" s="94" t="s">
        <v>8146</v>
      </c>
      <c r="H9658" s="32" t="s">
        <v>16156</v>
      </c>
    </row>
    <row r="9659" spans="1:8">
      <c r="A9659" s="68" t="s">
        <v>16876</v>
      </c>
      <c r="B9659" s="94" t="s">
        <v>24195</v>
      </c>
      <c r="C9659" s="94" t="s">
        <v>16648</v>
      </c>
      <c r="D9659" s="32" t="s">
        <v>21045</v>
      </c>
      <c r="E9659" s="107">
        <v>23</v>
      </c>
      <c r="F9659" s="81" t="s">
        <v>13674</v>
      </c>
      <c r="G9659" s="94" t="s">
        <v>8146</v>
      </c>
      <c r="H9659" s="32" t="s">
        <v>16157</v>
      </c>
    </row>
    <row r="9660" spans="1:8">
      <c r="A9660" s="68" t="s">
        <v>16876</v>
      </c>
      <c r="B9660" s="94" t="s">
        <v>24182</v>
      </c>
      <c r="C9660" s="94" t="s">
        <v>16649</v>
      </c>
      <c r="D9660" s="32" t="s">
        <v>21046</v>
      </c>
      <c r="E9660" s="107">
        <v>10</v>
      </c>
      <c r="F9660" s="81" t="s">
        <v>13674</v>
      </c>
      <c r="G9660" s="94" t="s">
        <v>8146</v>
      </c>
      <c r="H9660" s="32" t="s">
        <v>16158</v>
      </c>
    </row>
    <row r="9661" spans="1:8">
      <c r="A9661" s="68" t="s">
        <v>16876</v>
      </c>
      <c r="B9661" s="94" t="s">
        <v>24182</v>
      </c>
      <c r="C9661" s="94" t="s">
        <v>16649</v>
      </c>
      <c r="D9661" s="32" t="s">
        <v>11486</v>
      </c>
      <c r="E9661" s="107">
        <v>9</v>
      </c>
      <c r="F9661" s="81" t="s">
        <v>13674</v>
      </c>
      <c r="G9661" s="94" t="s">
        <v>8146</v>
      </c>
      <c r="H9661" s="32" t="s">
        <v>16159</v>
      </c>
    </row>
    <row r="9662" spans="1:8">
      <c r="A9662" s="68" t="s">
        <v>16876</v>
      </c>
      <c r="B9662" s="94" t="s">
        <v>24182</v>
      </c>
      <c r="C9662" s="94" t="s">
        <v>16649</v>
      </c>
      <c r="D9662" s="32" t="s">
        <v>11487</v>
      </c>
      <c r="E9662" s="107">
        <v>11</v>
      </c>
      <c r="F9662" s="81" t="s">
        <v>13674</v>
      </c>
      <c r="G9662" s="94" t="s">
        <v>8146</v>
      </c>
      <c r="H9662" s="32" t="s">
        <v>16160</v>
      </c>
    </row>
    <row r="9663" spans="1:8">
      <c r="A9663" s="68" t="s">
        <v>16876</v>
      </c>
      <c r="B9663" s="94" t="s">
        <v>24182</v>
      </c>
      <c r="C9663" s="94" t="s">
        <v>16649</v>
      </c>
      <c r="D9663" s="32" t="s">
        <v>11488</v>
      </c>
      <c r="E9663" s="107">
        <v>11</v>
      </c>
      <c r="F9663" s="81" t="s">
        <v>13674</v>
      </c>
      <c r="G9663" s="94" t="s">
        <v>8146</v>
      </c>
      <c r="H9663" s="32" t="s">
        <v>16161</v>
      </c>
    </row>
    <row r="9664" spans="1:8">
      <c r="A9664" s="68" t="s">
        <v>16876</v>
      </c>
      <c r="B9664" s="94" t="s">
        <v>24182</v>
      </c>
      <c r="C9664" s="94" t="s">
        <v>16649</v>
      </c>
      <c r="D9664" s="32" t="s">
        <v>11489</v>
      </c>
      <c r="E9664" s="107">
        <v>10</v>
      </c>
      <c r="F9664" s="81" t="s">
        <v>13674</v>
      </c>
      <c r="G9664" s="94" t="s">
        <v>8146</v>
      </c>
      <c r="H9664" s="32" t="s">
        <v>16162</v>
      </c>
    </row>
    <row r="9665" spans="1:8">
      <c r="A9665" s="68" t="s">
        <v>16876</v>
      </c>
      <c r="B9665" s="94" t="s">
        <v>24182</v>
      </c>
      <c r="C9665" s="94" t="s">
        <v>16650</v>
      </c>
      <c r="D9665" s="32" t="s">
        <v>21047</v>
      </c>
      <c r="E9665" s="107">
        <v>10</v>
      </c>
      <c r="F9665" s="81" t="s">
        <v>13674</v>
      </c>
      <c r="G9665" s="94" t="s">
        <v>8146</v>
      </c>
      <c r="H9665" s="32" t="s">
        <v>16163</v>
      </c>
    </row>
    <row r="9666" spans="1:8">
      <c r="A9666" s="68" t="s">
        <v>16876</v>
      </c>
      <c r="B9666" s="94" t="s">
        <v>24182</v>
      </c>
      <c r="C9666" s="94" t="s">
        <v>16650</v>
      </c>
      <c r="D9666" s="32" t="s">
        <v>11490</v>
      </c>
      <c r="E9666" s="107">
        <v>10</v>
      </c>
      <c r="F9666" s="81" t="s">
        <v>13674</v>
      </c>
      <c r="G9666" s="94" t="s">
        <v>8146</v>
      </c>
      <c r="H9666" s="32" t="s">
        <v>16164</v>
      </c>
    </row>
    <row r="9667" spans="1:8">
      <c r="A9667" s="68" t="s">
        <v>16876</v>
      </c>
      <c r="B9667" s="94" t="s">
        <v>24182</v>
      </c>
      <c r="C9667" s="94" t="s">
        <v>16650</v>
      </c>
      <c r="D9667" s="32" t="s">
        <v>21048</v>
      </c>
      <c r="E9667" s="107">
        <v>10</v>
      </c>
      <c r="F9667" s="81" t="s">
        <v>13674</v>
      </c>
      <c r="G9667" s="94" t="s">
        <v>8146</v>
      </c>
      <c r="H9667" s="32" t="s">
        <v>16165</v>
      </c>
    </row>
    <row r="9668" spans="1:8">
      <c r="A9668" s="68" t="s">
        <v>16876</v>
      </c>
      <c r="B9668" s="94" t="s">
        <v>24182</v>
      </c>
      <c r="C9668" s="94" t="s">
        <v>16650</v>
      </c>
      <c r="D9668" s="32" t="s">
        <v>21049</v>
      </c>
      <c r="E9668" s="107">
        <v>11</v>
      </c>
      <c r="F9668" s="81" t="s">
        <v>13674</v>
      </c>
      <c r="G9668" s="94" t="s">
        <v>8146</v>
      </c>
      <c r="H9668" s="32" t="s">
        <v>16166</v>
      </c>
    </row>
    <row r="9669" spans="1:8">
      <c r="A9669" s="68" t="s">
        <v>16876</v>
      </c>
      <c r="B9669" s="94" t="s">
        <v>24182</v>
      </c>
      <c r="C9669" s="94" t="s">
        <v>16650</v>
      </c>
      <c r="D9669" s="32" t="s">
        <v>11491</v>
      </c>
      <c r="E9669" s="107">
        <v>10</v>
      </c>
      <c r="F9669" s="81" t="s">
        <v>13674</v>
      </c>
      <c r="G9669" s="94" t="s">
        <v>8146</v>
      </c>
      <c r="H9669" s="32" t="s">
        <v>16167</v>
      </c>
    </row>
    <row r="9670" spans="1:8">
      <c r="A9670" s="68" t="s">
        <v>16876</v>
      </c>
      <c r="B9670" s="94" t="s">
        <v>24182</v>
      </c>
      <c r="C9670" s="94" t="s">
        <v>16650</v>
      </c>
      <c r="D9670" s="32" t="s">
        <v>11492</v>
      </c>
      <c r="E9670" s="107">
        <v>10</v>
      </c>
      <c r="F9670" s="81" t="s">
        <v>13674</v>
      </c>
      <c r="G9670" s="94" t="s">
        <v>8146</v>
      </c>
      <c r="H9670" s="32" t="s">
        <v>25974</v>
      </c>
    </row>
    <row r="9671" spans="1:8">
      <c r="A9671" s="68" t="s">
        <v>16876</v>
      </c>
      <c r="B9671" s="94" t="s">
        <v>24182</v>
      </c>
      <c r="C9671" s="94" t="s">
        <v>16650</v>
      </c>
      <c r="D9671" s="32" t="s">
        <v>11493</v>
      </c>
      <c r="E9671" s="107">
        <v>10</v>
      </c>
      <c r="F9671" s="81" t="s">
        <v>13674</v>
      </c>
      <c r="G9671" s="94" t="s">
        <v>8146</v>
      </c>
      <c r="H9671" s="32" t="s">
        <v>16168</v>
      </c>
    </row>
    <row r="9672" spans="1:8">
      <c r="A9672" s="68" t="s">
        <v>16876</v>
      </c>
      <c r="B9672" s="94" t="s">
        <v>24182</v>
      </c>
      <c r="C9672" s="94" t="s">
        <v>16651</v>
      </c>
      <c r="D9672" s="32" t="s">
        <v>11494</v>
      </c>
      <c r="E9672" s="107">
        <v>9</v>
      </c>
      <c r="F9672" s="81" t="s">
        <v>13674</v>
      </c>
      <c r="G9672" s="94" t="s">
        <v>8146</v>
      </c>
      <c r="H9672" s="32" t="s">
        <v>16169</v>
      </c>
    </row>
    <row r="9673" spans="1:8">
      <c r="A9673" s="68" t="s">
        <v>16876</v>
      </c>
      <c r="B9673" s="94" t="s">
        <v>24182</v>
      </c>
      <c r="C9673" s="94" t="s">
        <v>16651</v>
      </c>
      <c r="D9673" s="32" t="s">
        <v>11495</v>
      </c>
      <c r="E9673" s="107">
        <v>10</v>
      </c>
      <c r="F9673" s="81" t="s">
        <v>13674</v>
      </c>
      <c r="G9673" s="94" t="s">
        <v>8146</v>
      </c>
      <c r="H9673" s="32" t="s">
        <v>16170</v>
      </c>
    </row>
    <row r="9674" spans="1:8">
      <c r="A9674" s="68" t="s">
        <v>16876</v>
      </c>
      <c r="B9674" s="94" t="s">
        <v>24182</v>
      </c>
      <c r="C9674" s="94" t="s">
        <v>16651</v>
      </c>
      <c r="D9674" s="32" t="s">
        <v>11496</v>
      </c>
      <c r="E9674" s="107">
        <v>10</v>
      </c>
      <c r="F9674" s="81" t="s">
        <v>13674</v>
      </c>
      <c r="G9674" s="94" t="s">
        <v>8146</v>
      </c>
      <c r="H9674" s="32" t="s">
        <v>16171</v>
      </c>
    </row>
    <row r="9675" spans="1:8">
      <c r="A9675" s="68" t="s">
        <v>16876</v>
      </c>
      <c r="B9675" s="94" t="s">
        <v>24182</v>
      </c>
      <c r="C9675" s="94" t="s">
        <v>16651</v>
      </c>
      <c r="D9675" s="32" t="s">
        <v>11497</v>
      </c>
      <c r="E9675" s="107">
        <v>10</v>
      </c>
      <c r="F9675" s="81" t="s">
        <v>13674</v>
      </c>
      <c r="G9675" s="94" t="s">
        <v>8146</v>
      </c>
      <c r="H9675" s="32" t="s">
        <v>16172</v>
      </c>
    </row>
    <row r="9676" spans="1:8">
      <c r="A9676" s="68" t="s">
        <v>16876</v>
      </c>
      <c r="B9676" s="94" t="s">
        <v>24182</v>
      </c>
      <c r="C9676" s="94" t="s">
        <v>16651</v>
      </c>
      <c r="D9676" s="32" t="s">
        <v>11498</v>
      </c>
      <c r="E9676" s="107">
        <v>11</v>
      </c>
      <c r="F9676" s="81" t="s">
        <v>13674</v>
      </c>
      <c r="G9676" s="94" t="s">
        <v>8146</v>
      </c>
      <c r="H9676" s="32" t="s">
        <v>16173</v>
      </c>
    </row>
    <row r="9677" spans="1:8">
      <c r="A9677" s="68" t="s">
        <v>16876</v>
      </c>
      <c r="B9677" s="94" t="s">
        <v>24182</v>
      </c>
      <c r="C9677" s="94" t="s">
        <v>16651</v>
      </c>
      <c r="D9677" s="32" t="s">
        <v>11499</v>
      </c>
      <c r="E9677" s="107">
        <v>10</v>
      </c>
      <c r="F9677" s="81" t="s">
        <v>13674</v>
      </c>
      <c r="G9677" s="94" t="s">
        <v>8146</v>
      </c>
      <c r="H9677" s="32" t="s">
        <v>16174</v>
      </c>
    </row>
    <row r="9678" spans="1:8">
      <c r="A9678" s="68" t="s">
        <v>16876</v>
      </c>
      <c r="B9678" s="94" t="s">
        <v>24182</v>
      </c>
      <c r="C9678" s="94" t="s">
        <v>16651</v>
      </c>
      <c r="D9678" s="32" t="s">
        <v>11500</v>
      </c>
      <c r="E9678" s="107">
        <v>10</v>
      </c>
      <c r="F9678" s="81" t="s">
        <v>13674</v>
      </c>
      <c r="G9678" s="94" t="s">
        <v>8146</v>
      </c>
      <c r="H9678" s="32" t="s">
        <v>16175</v>
      </c>
    </row>
    <row r="9679" spans="1:8">
      <c r="A9679" s="68" t="s">
        <v>16876</v>
      </c>
      <c r="B9679" s="94" t="s">
        <v>24182</v>
      </c>
      <c r="C9679" s="94" t="s">
        <v>16651</v>
      </c>
      <c r="D9679" s="32" t="s">
        <v>11501</v>
      </c>
      <c r="E9679" s="107">
        <v>10</v>
      </c>
      <c r="F9679" s="81" t="s">
        <v>13674</v>
      </c>
      <c r="G9679" s="94" t="s">
        <v>8146</v>
      </c>
      <c r="H9679" s="32" t="s">
        <v>16176</v>
      </c>
    </row>
    <row r="9680" spans="1:8">
      <c r="A9680" s="68" t="s">
        <v>16876</v>
      </c>
      <c r="B9680" s="94" t="s">
        <v>24182</v>
      </c>
      <c r="C9680" s="94" t="s">
        <v>16651</v>
      </c>
      <c r="D9680" s="32" t="s">
        <v>11502</v>
      </c>
      <c r="E9680" s="107">
        <v>10</v>
      </c>
      <c r="F9680" s="81" t="s">
        <v>13674</v>
      </c>
      <c r="G9680" s="94" t="s">
        <v>8146</v>
      </c>
      <c r="H9680" s="32" t="s">
        <v>16177</v>
      </c>
    </row>
    <row r="9681" spans="1:8">
      <c r="A9681" s="68" t="s">
        <v>16876</v>
      </c>
      <c r="B9681" s="94" t="s">
        <v>24182</v>
      </c>
      <c r="C9681" s="94" t="s">
        <v>16651</v>
      </c>
      <c r="D9681" s="32" t="s">
        <v>11503</v>
      </c>
      <c r="E9681" s="107">
        <v>11</v>
      </c>
      <c r="F9681" s="81" t="s">
        <v>13674</v>
      </c>
      <c r="G9681" s="94" t="s">
        <v>8146</v>
      </c>
      <c r="H9681" s="32" t="s">
        <v>16178</v>
      </c>
    </row>
    <row r="9682" spans="1:8">
      <c r="A9682" s="68" t="s">
        <v>16876</v>
      </c>
      <c r="B9682" s="94" t="s">
        <v>24185</v>
      </c>
      <c r="C9682" s="94" t="s">
        <v>16652</v>
      </c>
      <c r="D9682" s="32" t="s">
        <v>21050</v>
      </c>
      <c r="E9682" s="107">
        <v>11</v>
      </c>
      <c r="F9682" s="81" t="s">
        <v>13674</v>
      </c>
      <c r="G9682" s="94" t="s">
        <v>8146</v>
      </c>
      <c r="H9682" s="32" t="s">
        <v>16179</v>
      </c>
    </row>
    <row r="9683" spans="1:8">
      <c r="A9683" s="68" t="s">
        <v>16876</v>
      </c>
      <c r="B9683" s="94" t="s">
        <v>24185</v>
      </c>
      <c r="C9683" s="94" t="s">
        <v>16652</v>
      </c>
      <c r="D9683" s="32" t="s">
        <v>11504</v>
      </c>
      <c r="E9683" s="107">
        <v>9</v>
      </c>
      <c r="F9683" s="81" t="s">
        <v>13674</v>
      </c>
      <c r="G9683" s="94" t="s">
        <v>8146</v>
      </c>
      <c r="H9683" s="32" t="s">
        <v>16180</v>
      </c>
    </row>
    <row r="9684" spans="1:8">
      <c r="A9684" s="68" t="s">
        <v>16876</v>
      </c>
      <c r="B9684" s="94" t="s">
        <v>24185</v>
      </c>
      <c r="C9684" s="94" t="s">
        <v>16652</v>
      </c>
      <c r="D9684" s="32" t="s">
        <v>11505</v>
      </c>
      <c r="E9684" s="107">
        <v>8</v>
      </c>
      <c r="F9684" s="81" t="s">
        <v>13674</v>
      </c>
      <c r="G9684" s="94" t="s">
        <v>8146</v>
      </c>
      <c r="H9684" s="32" t="s">
        <v>16181</v>
      </c>
    </row>
    <row r="9685" spans="1:8">
      <c r="A9685" s="68" t="s">
        <v>16876</v>
      </c>
      <c r="B9685" s="94" t="s">
        <v>24185</v>
      </c>
      <c r="C9685" s="94" t="s">
        <v>16652</v>
      </c>
      <c r="D9685" s="32" t="s">
        <v>11506</v>
      </c>
      <c r="E9685" s="107">
        <v>11</v>
      </c>
      <c r="F9685" s="81" t="s">
        <v>13674</v>
      </c>
      <c r="G9685" s="94" t="s">
        <v>8146</v>
      </c>
      <c r="H9685" s="32" t="s">
        <v>16182</v>
      </c>
    </row>
    <row r="9686" spans="1:8">
      <c r="A9686" s="68" t="s">
        <v>16876</v>
      </c>
      <c r="B9686" s="94" t="s">
        <v>24185</v>
      </c>
      <c r="C9686" s="94" t="s">
        <v>16652</v>
      </c>
      <c r="D9686" s="32" t="s">
        <v>11507</v>
      </c>
      <c r="E9686" s="107">
        <v>8</v>
      </c>
      <c r="F9686" s="81" t="s">
        <v>13674</v>
      </c>
      <c r="G9686" s="94" t="s">
        <v>8146</v>
      </c>
      <c r="H9686" s="32" t="s">
        <v>16183</v>
      </c>
    </row>
    <row r="9687" spans="1:8">
      <c r="A9687" s="68" t="s">
        <v>16876</v>
      </c>
      <c r="B9687" s="94" t="s">
        <v>24185</v>
      </c>
      <c r="C9687" s="94" t="s">
        <v>16652</v>
      </c>
      <c r="D9687" s="32" t="s">
        <v>11508</v>
      </c>
      <c r="E9687" s="107">
        <v>12</v>
      </c>
      <c r="F9687" s="81" t="s">
        <v>13674</v>
      </c>
      <c r="G9687" s="94" t="s">
        <v>8146</v>
      </c>
      <c r="H9687" s="32" t="s">
        <v>16184</v>
      </c>
    </row>
    <row r="9688" spans="1:8">
      <c r="A9688" s="68" t="s">
        <v>16876</v>
      </c>
      <c r="B9688" s="94" t="s">
        <v>24185</v>
      </c>
      <c r="C9688" s="94" t="s">
        <v>16652</v>
      </c>
      <c r="D9688" s="32" t="s">
        <v>21051</v>
      </c>
      <c r="E9688" s="107">
        <v>11</v>
      </c>
      <c r="F9688" s="81" t="s">
        <v>13674</v>
      </c>
      <c r="G9688" s="94" t="s">
        <v>8146</v>
      </c>
      <c r="H9688" s="32" t="s">
        <v>16185</v>
      </c>
    </row>
    <row r="9689" spans="1:8">
      <c r="A9689" s="68" t="s">
        <v>16876</v>
      </c>
      <c r="B9689" s="94" t="s">
        <v>24185</v>
      </c>
      <c r="C9689" s="94" t="s">
        <v>16652</v>
      </c>
      <c r="D9689" s="32" t="s">
        <v>21052</v>
      </c>
      <c r="E9689" s="107">
        <v>17</v>
      </c>
      <c r="F9689" s="81" t="s">
        <v>13674</v>
      </c>
      <c r="G9689" s="94" t="s">
        <v>8146</v>
      </c>
      <c r="H9689" s="32" t="s">
        <v>16186</v>
      </c>
    </row>
    <row r="9690" spans="1:8">
      <c r="A9690" s="68" t="s">
        <v>16876</v>
      </c>
      <c r="B9690" s="94" t="s">
        <v>24185</v>
      </c>
      <c r="C9690" s="94" t="s">
        <v>16652</v>
      </c>
      <c r="D9690" s="32" t="s">
        <v>11509</v>
      </c>
      <c r="E9690" s="107">
        <v>11</v>
      </c>
      <c r="F9690" s="81" t="s">
        <v>13674</v>
      </c>
      <c r="G9690" s="94" t="s">
        <v>8146</v>
      </c>
      <c r="H9690" s="32" t="s">
        <v>16187</v>
      </c>
    </row>
    <row r="9691" spans="1:8">
      <c r="A9691" s="68" t="s">
        <v>16876</v>
      </c>
      <c r="B9691" s="94" t="s">
        <v>24185</v>
      </c>
      <c r="C9691" s="94" t="s">
        <v>16652</v>
      </c>
      <c r="D9691" s="32" t="s">
        <v>11510</v>
      </c>
      <c r="E9691" s="107">
        <v>12</v>
      </c>
      <c r="F9691" s="81" t="s">
        <v>13674</v>
      </c>
      <c r="G9691" s="94" t="s">
        <v>8146</v>
      </c>
      <c r="H9691" s="32" t="s">
        <v>16188</v>
      </c>
    </row>
    <row r="9692" spans="1:8">
      <c r="A9692" s="68" t="s">
        <v>16876</v>
      </c>
      <c r="B9692" s="94" t="s">
        <v>24182</v>
      </c>
      <c r="C9692" s="94" t="s">
        <v>16653</v>
      </c>
      <c r="D9692" s="32" t="s">
        <v>11511</v>
      </c>
      <c r="E9692" s="107">
        <v>11</v>
      </c>
      <c r="F9692" s="81" t="s">
        <v>13674</v>
      </c>
      <c r="G9692" s="94" t="s">
        <v>8146</v>
      </c>
      <c r="H9692" s="32" t="s">
        <v>16189</v>
      </c>
    </row>
    <row r="9693" spans="1:8">
      <c r="A9693" s="68" t="s">
        <v>16876</v>
      </c>
      <c r="B9693" s="94" t="s">
        <v>24182</v>
      </c>
      <c r="C9693" s="94" t="s">
        <v>16653</v>
      </c>
      <c r="D9693" s="32" t="s">
        <v>11512</v>
      </c>
      <c r="E9693" s="107">
        <v>12</v>
      </c>
      <c r="F9693" s="81" t="s">
        <v>13674</v>
      </c>
      <c r="G9693" s="94" t="s">
        <v>8146</v>
      </c>
      <c r="H9693" s="32" t="s">
        <v>16190</v>
      </c>
    </row>
    <row r="9694" spans="1:8">
      <c r="A9694" s="68" t="s">
        <v>16876</v>
      </c>
      <c r="B9694" s="94" t="s">
        <v>24182</v>
      </c>
      <c r="C9694" s="94" t="s">
        <v>16653</v>
      </c>
      <c r="D9694" s="32" t="s">
        <v>11513</v>
      </c>
      <c r="E9694" s="107">
        <v>13</v>
      </c>
      <c r="F9694" s="81" t="s">
        <v>13674</v>
      </c>
      <c r="G9694" s="94" t="s">
        <v>8146</v>
      </c>
      <c r="H9694" s="32" t="s">
        <v>16191</v>
      </c>
    </row>
    <row r="9695" spans="1:8">
      <c r="A9695" s="68" t="s">
        <v>16876</v>
      </c>
      <c r="B9695" s="94" t="s">
        <v>24182</v>
      </c>
      <c r="C9695" s="94" t="s">
        <v>16653</v>
      </c>
      <c r="D9695" s="32" t="s">
        <v>11514</v>
      </c>
      <c r="E9695" s="107">
        <v>12</v>
      </c>
      <c r="F9695" s="81" t="s">
        <v>13674</v>
      </c>
      <c r="G9695" s="94" t="s">
        <v>8146</v>
      </c>
      <c r="H9695" s="32" t="s">
        <v>16192</v>
      </c>
    </row>
    <row r="9696" spans="1:8">
      <c r="A9696" s="68" t="s">
        <v>16876</v>
      </c>
      <c r="B9696" s="94" t="s">
        <v>24182</v>
      </c>
      <c r="C9696" s="94" t="s">
        <v>16653</v>
      </c>
      <c r="D9696" s="32" t="s">
        <v>11515</v>
      </c>
      <c r="E9696" s="107">
        <v>12</v>
      </c>
      <c r="F9696" s="81" t="s">
        <v>13674</v>
      </c>
      <c r="G9696" s="94" t="s">
        <v>8146</v>
      </c>
      <c r="H9696" s="32" t="s">
        <v>16193</v>
      </c>
    </row>
    <row r="9697" spans="1:8">
      <c r="A9697" s="68" t="s">
        <v>16876</v>
      </c>
      <c r="B9697" s="94" t="s">
        <v>24182</v>
      </c>
      <c r="C9697" s="94" t="s">
        <v>16654</v>
      </c>
      <c r="D9697" s="32" t="s">
        <v>11516</v>
      </c>
      <c r="E9697" s="107">
        <v>11</v>
      </c>
      <c r="F9697" s="81" t="s">
        <v>13674</v>
      </c>
      <c r="G9697" s="94" t="s">
        <v>8146</v>
      </c>
      <c r="H9697" s="32" t="s">
        <v>16194</v>
      </c>
    </row>
    <row r="9698" spans="1:8">
      <c r="A9698" s="68" t="s">
        <v>16876</v>
      </c>
      <c r="B9698" s="94" t="s">
        <v>24182</v>
      </c>
      <c r="C9698" s="94" t="s">
        <v>16654</v>
      </c>
      <c r="D9698" s="32" t="s">
        <v>11517</v>
      </c>
      <c r="E9698" s="107">
        <v>22</v>
      </c>
      <c r="F9698" s="81" t="s">
        <v>13674</v>
      </c>
      <c r="G9698" s="94" t="s">
        <v>8146</v>
      </c>
      <c r="H9698" s="32" t="s">
        <v>16195</v>
      </c>
    </row>
    <row r="9699" spans="1:8">
      <c r="A9699" s="68" t="s">
        <v>16876</v>
      </c>
      <c r="B9699" s="94" t="s">
        <v>24182</v>
      </c>
      <c r="C9699" s="94" t="s">
        <v>16654</v>
      </c>
      <c r="D9699" s="32" t="s">
        <v>11518</v>
      </c>
      <c r="E9699" s="107">
        <v>11</v>
      </c>
      <c r="F9699" s="81" t="s">
        <v>13674</v>
      </c>
      <c r="G9699" s="94" t="s">
        <v>8146</v>
      </c>
      <c r="H9699" s="32" t="s">
        <v>16196</v>
      </c>
    </row>
    <row r="9700" spans="1:8">
      <c r="A9700" s="68" t="s">
        <v>16876</v>
      </c>
      <c r="B9700" s="94" t="s">
        <v>24182</v>
      </c>
      <c r="C9700" s="94" t="s">
        <v>16654</v>
      </c>
      <c r="D9700" s="32" t="s">
        <v>11519</v>
      </c>
      <c r="E9700" s="107">
        <v>11</v>
      </c>
      <c r="F9700" s="81" t="s">
        <v>13674</v>
      </c>
      <c r="G9700" s="94" t="s">
        <v>8146</v>
      </c>
      <c r="H9700" s="32" t="s">
        <v>16197</v>
      </c>
    </row>
    <row r="9701" spans="1:8">
      <c r="A9701" s="68" t="s">
        <v>16876</v>
      </c>
      <c r="B9701" s="94" t="s">
        <v>24182</v>
      </c>
      <c r="C9701" s="94" t="s">
        <v>16654</v>
      </c>
      <c r="D9701" s="32" t="s">
        <v>11520</v>
      </c>
      <c r="E9701" s="107">
        <v>11</v>
      </c>
      <c r="F9701" s="81" t="s">
        <v>13674</v>
      </c>
      <c r="G9701" s="94" t="s">
        <v>8146</v>
      </c>
      <c r="H9701" s="32" t="s">
        <v>16198</v>
      </c>
    </row>
    <row r="9702" spans="1:8">
      <c r="A9702" s="68" t="s">
        <v>16876</v>
      </c>
      <c r="B9702" s="94" t="s">
        <v>24182</v>
      </c>
      <c r="C9702" s="94" t="s">
        <v>16654</v>
      </c>
      <c r="D9702" s="32" t="s">
        <v>21053</v>
      </c>
      <c r="E9702" s="107">
        <v>10</v>
      </c>
      <c r="F9702" s="81" t="s">
        <v>13674</v>
      </c>
      <c r="G9702" s="94" t="s">
        <v>8146</v>
      </c>
      <c r="H9702" s="32" t="s">
        <v>16199</v>
      </c>
    </row>
    <row r="9703" spans="1:8">
      <c r="A9703" s="68" t="s">
        <v>16876</v>
      </c>
      <c r="B9703" s="94" t="s">
        <v>24182</v>
      </c>
      <c r="C9703" s="94" t="s">
        <v>16654</v>
      </c>
      <c r="D9703" s="32" t="s">
        <v>11521</v>
      </c>
      <c r="E9703" s="107">
        <v>10</v>
      </c>
      <c r="F9703" s="81" t="s">
        <v>13674</v>
      </c>
      <c r="G9703" s="94" t="s">
        <v>8146</v>
      </c>
      <c r="H9703" s="32" t="s">
        <v>16200</v>
      </c>
    </row>
    <row r="9704" spans="1:8">
      <c r="A9704" s="68" t="s">
        <v>16876</v>
      </c>
      <c r="B9704" s="94" t="s">
        <v>24182</v>
      </c>
      <c r="C9704" s="94" t="s">
        <v>16654</v>
      </c>
      <c r="D9704" s="32" t="s">
        <v>11522</v>
      </c>
      <c r="E9704" s="107">
        <v>11</v>
      </c>
      <c r="F9704" s="81" t="s">
        <v>13674</v>
      </c>
      <c r="G9704" s="94" t="s">
        <v>8146</v>
      </c>
      <c r="H9704" s="32" t="s">
        <v>16201</v>
      </c>
    </row>
    <row r="9705" spans="1:8">
      <c r="A9705" s="68" t="s">
        <v>16876</v>
      </c>
      <c r="B9705" s="94" t="s">
        <v>24182</v>
      </c>
      <c r="C9705" s="94" t="s">
        <v>16654</v>
      </c>
      <c r="D9705" s="32" t="s">
        <v>11523</v>
      </c>
      <c r="E9705" s="107">
        <v>13</v>
      </c>
      <c r="F9705" s="81" t="s">
        <v>13674</v>
      </c>
      <c r="G9705" s="94" t="s">
        <v>8146</v>
      </c>
      <c r="H9705" s="32" t="s">
        <v>25975</v>
      </c>
    </row>
    <row r="9706" spans="1:8">
      <c r="A9706" s="68" t="s">
        <v>16876</v>
      </c>
      <c r="B9706" s="94" t="s">
        <v>24182</v>
      </c>
      <c r="C9706" s="94" t="s">
        <v>16655</v>
      </c>
      <c r="D9706" s="32" t="s">
        <v>11524</v>
      </c>
      <c r="E9706" s="107">
        <v>14</v>
      </c>
      <c r="F9706" s="81" t="s">
        <v>13674</v>
      </c>
      <c r="G9706" s="94" t="s">
        <v>8146</v>
      </c>
      <c r="H9706" s="32" t="s">
        <v>16202</v>
      </c>
    </row>
    <row r="9707" spans="1:8">
      <c r="A9707" s="68" t="s">
        <v>29</v>
      </c>
      <c r="B9707" s="94" t="s">
        <v>9371</v>
      </c>
      <c r="C9707" s="94" t="s">
        <v>17135</v>
      </c>
      <c r="D9707" s="32" t="s">
        <v>21054</v>
      </c>
      <c r="E9707" s="107">
        <v>29.433333333333334</v>
      </c>
      <c r="F9707" s="81" t="s">
        <v>13674</v>
      </c>
      <c r="G9707" s="94" t="s">
        <v>15</v>
      </c>
      <c r="H9707" s="32" t="s">
        <v>24824</v>
      </c>
    </row>
    <row r="9708" spans="1:8">
      <c r="A9708" s="68" t="s">
        <v>16876</v>
      </c>
      <c r="B9708" s="94" t="s">
        <v>24182</v>
      </c>
      <c r="C9708" s="94" t="s">
        <v>16655</v>
      </c>
      <c r="D9708" s="32" t="s">
        <v>11525</v>
      </c>
      <c r="E9708" s="107">
        <v>11</v>
      </c>
      <c r="F9708" s="81" t="s">
        <v>13674</v>
      </c>
      <c r="G9708" s="94" t="s">
        <v>8146</v>
      </c>
      <c r="H9708" s="32" t="s">
        <v>16204</v>
      </c>
    </row>
    <row r="9709" spans="1:8">
      <c r="A9709" s="68" t="s">
        <v>16876</v>
      </c>
      <c r="B9709" s="94" t="s">
        <v>24182</v>
      </c>
      <c r="C9709" s="94" t="s">
        <v>16655</v>
      </c>
      <c r="D9709" s="32" t="s">
        <v>21055</v>
      </c>
      <c r="E9709" s="107">
        <v>15</v>
      </c>
      <c r="F9709" s="81" t="s">
        <v>13674</v>
      </c>
      <c r="G9709" s="94" t="s">
        <v>8146</v>
      </c>
      <c r="H9709" s="32" t="s">
        <v>16205</v>
      </c>
    </row>
    <row r="9710" spans="1:8">
      <c r="A9710" s="68" t="s">
        <v>16876</v>
      </c>
      <c r="B9710" s="94" t="s">
        <v>24182</v>
      </c>
      <c r="C9710" s="94" t="s">
        <v>16655</v>
      </c>
      <c r="D9710" s="32" t="s">
        <v>11526</v>
      </c>
      <c r="E9710" s="107">
        <v>17</v>
      </c>
      <c r="F9710" s="81" t="s">
        <v>13674</v>
      </c>
      <c r="G9710" s="94" t="s">
        <v>8146</v>
      </c>
      <c r="H9710" s="32" t="s">
        <v>16206</v>
      </c>
    </row>
    <row r="9711" spans="1:8">
      <c r="A9711" s="68" t="s">
        <v>29</v>
      </c>
      <c r="B9711" s="94" t="s">
        <v>9371</v>
      </c>
      <c r="C9711" s="94" t="s">
        <v>17090</v>
      </c>
      <c r="D9711" s="32" t="s">
        <v>21056</v>
      </c>
      <c r="E9711" s="107">
        <v>18.066666666666666</v>
      </c>
      <c r="F9711" s="81" t="s">
        <v>13674</v>
      </c>
      <c r="G9711" s="94" t="s">
        <v>15</v>
      </c>
      <c r="H9711" s="32" t="s">
        <v>25976</v>
      </c>
    </row>
    <row r="9712" spans="1:8">
      <c r="A9712" s="68" t="s">
        <v>16876</v>
      </c>
      <c r="B9712" s="94" t="s">
        <v>24182</v>
      </c>
      <c r="C9712" s="94" t="s">
        <v>16655</v>
      </c>
      <c r="D9712" s="32" t="s">
        <v>11527</v>
      </c>
      <c r="E9712" s="107">
        <v>10</v>
      </c>
      <c r="F9712" s="81" t="s">
        <v>13674</v>
      </c>
      <c r="G9712" s="94" t="s">
        <v>8146</v>
      </c>
      <c r="H9712" s="32" t="s">
        <v>16208</v>
      </c>
    </row>
    <row r="9713" spans="1:8">
      <c r="A9713" s="68" t="s">
        <v>16876</v>
      </c>
      <c r="B9713" s="94" t="s">
        <v>24182</v>
      </c>
      <c r="C9713" s="94" t="s">
        <v>16655</v>
      </c>
      <c r="D9713" s="32" t="s">
        <v>11528</v>
      </c>
      <c r="E9713" s="107">
        <v>11</v>
      </c>
      <c r="F9713" s="81" t="s">
        <v>13674</v>
      </c>
      <c r="G9713" s="94" t="s">
        <v>8146</v>
      </c>
      <c r="H9713" s="32" t="s">
        <v>16209</v>
      </c>
    </row>
    <row r="9714" spans="1:8">
      <c r="A9714" s="68" t="s">
        <v>29</v>
      </c>
      <c r="B9714" s="94" t="s">
        <v>9371</v>
      </c>
      <c r="C9714" s="94" t="s">
        <v>17136</v>
      </c>
      <c r="D9714" s="32" t="s">
        <v>21057</v>
      </c>
      <c r="E9714" s="107">
        <v>18.066666666666666</v>
      </c>
      <c r="F9714" s="81" t="s">
        <v>13674</v>
      </c>
      <c r="G9714" s="94" t="s">
        <v>15</v>
      </c>
      <c r="H9714" s="32" t="s">
        <v>25976</v>
      </c>
    </row>
    <row r="9715" spans="1:8">
      <c r="A9715" s="68" t="s">
        <v>16876</v>
      </c>
      <c r="B9715" s="94" t="s">
        <v>24182</v>
      </c>
      <c r="C9715" s="94" t="s">
        <v>16656</v>
      </c>
      <c r="D9715" s="32" t="s">
        <v>11529</v>
      </c>
      <c r="E9715" s="107">
        <v>15</v>
      </c>
      <c r="F9715" s="81" t="s">
        <v>13674</v>
      </c>
      <c r="G9715" s="94" t="s">
        <v>8146</v>
      </c>
      <c r="H9715" s="32" t="s">
        <v>16211</v>
      </c>
    </row>
    <row r="9716" spans="1:8">
      <c r="A9716" s="68" t="s">
        <v>16876</v>
      </c>
      <c r="B9716" s="94" t="s">
        <v>24182</v>
      </c>
      <c r="C9716" s="94" t="s">
        <v>16656</v>
      </c>
      <c r="D9716" s="32" t="s">
        <v>11530</v>
      </c>
      <c r="E9716" s="107">
        <v>10</v>
      </c>
      <c r="F9716" s="81" t="s">
        <v>13674</v>
      </c>
      <c r="G9716" s="94" t="s">
        <v>8146</v>
      </c>
      <c r="H9716" s="32" t="s">
        <v>16212</v>
      </c>
    </row>
    <row r="9717" spans="1:8">
      <c r="A9717" s="68" t="s">
        <v>16876</v>
      </c>
      <c r="B9717" s="94" t="s">
        <v>24182</v>
      </c>
      <c r="C9717" s="94" t="s">
        <v>16656</v>
      </c>
      <c r="D9717" s="32" t="s">
        <v>11531</v>
      </c>
      <c r="E9717" s="107">
        <v>11</v>
      </c>
      <c r="F9717" s="81" t="s">
        <v>13674</v>
      </c>
      <c r="G9717" s="94" t="s">
        <v>8146</v>
      </c>
      <c r="H9717" s="32" t="s">
        <v>16213</v>
      </c>
    </row>
    <row r="9718" spans="1:8">
      <c r="A9718" s="68" t="s">
        <v>16876</v>
      </c>
      <c r="B9718" s="94" t="s">
        <v>24182</v>
      </c>
      <c r="C9718" s="94" t="s">
        <v>16656</v>
      </c>
      <c r="D9718" s="32" t="s">
        <v>11532</v>
      </c>
      <c r="E9718" s="107">
        <v>14</v>
      </c>
      <c r="F9718" s="81" t="s">
        <v>13674</v>
      </c>
      <c r="G9718" s="94" t="s">
        <v>8146</v>
      </c>
      <c r="H9718" s="32" t="s">
        <v>16214</v>
      </c>
    </row>
    <row r="9719" spans="1:8">
      <c r="A9719" s="68" t="s">
        <v>16876</v>
      </c>
      <c r="B9719" s="94" t="s">
        <v>24182</v>
      </c>
      <c r="C9719" s="94" t="s">
        <v>16656</v>
      </c>
      <c r="D9719" s="32" t="s">
        <v>11533</v>
      </c>
      <c r="E9719" s="107">
        <v>11</v>
      </c>
      <c r="F9719" s="81" t="s">
        <v>13674</v>
      </c>
      <c r="G9719" s="94" t="s">
        <v>8146</v>
      </c>
      <c r="H9719" s="32" t="s">
        <v>16215</v>
      </c>
    </row>
    <row r="9720" spans="1:8">
      <c r="A9720" s="68" t="s">
        <v>16876</v>
      </c>
      <c r="B9720" s="94" t="s">
        <v>24182</v>
      </c>
      <c r="C9720" s="94" t="s">
        <v>16656</v>
      </c>
      <c r="D9720" s="32" t="s">
        <v>11534</v>
      </c>
      <c r="E9720" s="107">
        <v>12</v>
      </c>
      <c r="F9720" s="81" t="s">
        <v>13674</v>
      </c>
      <c r="G9720" s="94" t="s">
        <v>8146</v>
      </c>
      <c r="H9720" s="32" t="s">
        <v>25977</v>
      </c>
    </row>
    <row r="9721" spans="1:8">
      <c r="A9721" s="68" t="s">
        <v>29</v>
      </c>
      <c r="B9721" s="94" t="s">
        <v>9371</v>
      </c>
      <c r="C9721" s="94" t="s">
        <v>17090</v>
      </c>
      <c r="D9721" s="32" t="s">
        <v>21058</v>
      </c>
      <c r="E9721" s="107">
        <v>39.1</v>
      </c>
      <c r="F9721" s="81" t="s">
        <v>13674</v>
      </c>
      <c r="G9721" s="94" t="s">
        <v>15</v>
      </c>
      <c r="H9721" s="32" t="s">
        <v>25978</v>
      </c>
    </row>
    <row r="9722" spans="1:8">
      <c r="A9722" s="68" t="s">
        <v>16876</v>
      </c>
      <c r="B9722" s="94" t="s">
        <v>24183</v>
      </c>
      <c r="C9722" s="94" t="s">
        <v>17418</v>
      </c>
      <c r="D9722" s="32" t="s">
        <v>21059</v>
      </c>
      <c r="E9722" s="107">
        <v>10</v>
      </c>
      <c r="F9722" s="81" t="s">
        <v>13674</v>
      </c>
      <c r="G9722" s="94" t="s">
        <v>8146</v>
      </c>
      <c r="H9722" s="32" t="s">
        <v>16217</v>
      </c>
    </row>
    <row r="9723" spans="1:8">
      <c r="A9723" s="68" t="s">
        <v>16876</v>
      </c>
      <c r="B9723" s="94" t="s">
        <v>24183</v>
      </c>
      <c r="C9723" s="94" t="s">
        <v>17418</v>
      </c>
      <c r="D9723" s="32" t="s">
        <v>11535</v>
      </c>
      <c r="E9723" s="107">
        <v>11</v>
      </c>
      <c r="F9723" s="81" t="s">
        <v>13674</v>
      </c>
      <c r="G9723" s="94" t="s">
        <v>8146</v>
      </c>
      <c r="H9723" s="32" t="s">
        <v>16217</v>
      </c>
    </row>
    <row r="9724" spans="1:8">
      <c r="A9724" s="68" t="s">
        <v>16876</v>
      </c>
      <c r="B9724" s="94" t="s">
        <v>24183</v>
      </c>
      <c r="C9724" s="94" t="s">
        <v>17418</v>
      </c>
      <c r="D9724" s="32" t="s">
        <v>11536</v>
      </c>
      <c r="E9724" s="107">
        <v>12</v>
      </c>
      <c r="F9724" s="81" t="s">
        <v>13674</v>
      </c>
      <c r="G9724" s="94" t="s">
        <v>8146</v>
      </c>
      <c r="H9724" s="32" t="s">
        <v>16217</v>
      </c>
    </row>
    <row r="9725" spans="1:8">
      <c r="A9725" s="68" t="s">
        <v>16876</v>
      </c>
      <c r="B9725" s="94" t="s">
        <v>24183</v>
      </c>
      <c r="C9725" s="94" t="s">
        <v>17419</v>
      </c>
      <c r="D9725" s="32" t="s">
        <v>21060</v>
      </c>
      <c r="E9725" s="107">
        <v>10</v>
      </c>
      <c r="F9725" s="81" t="s">
        <v>13674</v>
      </c>
      <c r="G9725" s="94" t="s">
        <v>8146</v>
      </c>
      <c r="H9725" s="32" t="s">
        <v>25979</v>
      </c>
    </row>
    <row r="9726" spans="1:8">
      <c r="A9726" s="68" t="s">
        <v>16876</v>
      </c>
      <c r="B9726" s="94" t="s">
        <v>24183</v>
      </c>
      <c r="C9726" s="94" t="s">
        <v>17419</v>
      </c>
      <c r="D9726" s="32" t="s">
        <v>21061</v>
      </c>
      <c r="E9726" s="107">
        <v>11</v>
      </c>
      <c r="F9726" s="81" t="s">
        <v>13674</v>
      </c>
      <c r="G9726" s="94" t="s">
        <v>8146</v>
      </c>
      <c r="H9726" s="32" t="s">
        <v>25979</v>
      </c>
    </row>
    <row r="9727" spans="1:8">
      <c r="A9727" s="68" t="s">
        <v>16876</v>
      </c>
      <c r="B9727" s="94" t="s">
        <v>24183</v>
      </c>
      <c r="C9727" s="94" t="s">
        <v>17420</v>
      </c>
      <c r="D9727" s="32" t="s">
        <v>11537</v>
      </c>
      <c r="E9727" s="107">
        <v>10</v>
      </c>
      <c r="F9727" s="81" t="s">
        <v>13674</v>
      </c>
      <c r="G9727" s="94" t="s">
        <v>8146</v>
      </c>
      <c r="H9727" s="32" t="s">
        <v>16218</v>
      </c>
    </row>
    <row r="9728" spans="1:8">
      <c r="A9728" s="68" t="s">
        <v>16876</v>
      </c>
      <c r="B9728" s="94" t="s">
        <v>24183</v>
      </c>
      <c r="C9728" s="94" t="s">
        <v>17420</v>
      </c>
      <c r="D9728" s="32" t="s">
        <v>21062</v>
      </c>
      <c r="E9728" s="107">
        <v>10</v>
      </c>
      <c r="F9728" s="81" t="s">
        <v>13674</v>
      </c>
      <c r="G9728" s="94" t="s">
        <v>8146</v>
      </c>
      <c r="H9728" s="32" t="s">
        <v>16218</v>
      </c>
    </row>
    <row r="9729" spans="1:8">
      <c r="A9729" s="68" t="s">
        <v>16876</v>
      </c>
      <c r="B9729" s="94" t="s">
        <v>24183</v>
      </c>
      <c r="C9729" s="94" t="s">
        <v>17420</v>
      </c>
      <c r="D9729" s="32" t="s">
        <v>11538</v>
      </c>
      <c r="E9729" s="107">
        <v>10</v>
      </c>
      <c r="F9729" s="81" t="s">
        <v>13674</v>
      </c>
      <c r="G9729" s="94" t="s">
        <v>8146</v>
      </c>
      <c r="H9729" s="32" t="s">
        <v>16218</v>
      </c>
    </row>
    <row r="9730" spans="1:8">
      <c r="A9730" s="68" t="s">
        <v>16876</v>
      </c>
      <c r="B9730" s="94" t="s">
        <v>24183</v>
      </c>
      <c r="C9730" s="94" t="s">
        <v>17421</v>
      </c>
      <c r="D9730" s="32" t="s">
        <v>11539</v>
      </c>
      <c r="E9730" s="107">
        <v>11</v>
      </c>
      <c r="F9730" s="81" t="s">
        <v>13674</v>
      </c>
      <c r="G9730" s="94" t="s">
        <v>8146</v>
      </c>
      <c r="H9730" s="32" t="s">
        <v>25980</v>
      </c>
    </row>
    <row r="9731" spans="1:8">
      <c r="A9731" s="68" t="s">
        <v>16876</v>
      </c>
      <c r="B9731" s="94" t="s">
        <v>24183</v>
      </c>
      <c r="C9731" s="94" t="s">
        <v>17421</v>
      </c>
      <c r="D9731" s="32" t="s">
        <v>11540</v>
      </c>
      <c r="E9731" s="107">
        <v>13</v>
      </c>
      <c r="F9731" s="81" t="s">
        <v>13674</v>
      </c>
      <c r="G9731" s="94" t="s">
        <v>8146</v>
      </c>
      <c r="H9731" s="32" t="s">
        <v>25980</v>
      </c>
    </row>
    <row r="9732" spans="1:8">
      <c r="A9732" s="68" t="s">
        <v>16876</v>
      </c>
      <c r="B9732" s="94" t="s">
        <v>24183</v>
      </c>
      <c r="C9732" s="94" t="s">
        <v>17421</v>
      </c>
      <c r="D9732" s="32" t="s">
        <v>21063</v>
      </c>
      <c r="E9732" s="107">
        <v>12</v>
      </c>
      <c r="F9732" s="81" t="s">
        <v>13674</v>
      </c>
      <c r="G9732" s="94" t="s">
        <v>8146</v>
      </c>
      <c r="H9732" s="32" t="s">
        <v>25980</v>
      </c>
    </row>
    <row r="9733" spans="1:8">
      <c r="A9733" s="68" t="s">
        <v>16881</v>
      </c>
      <c r="B9733" s="94" t="s">
        <v>24201</v>
      </c>
      <c r="C9733" s="94" t="s">
        <v>17422</v>
      </c>
      <c r="D9733" s="32" t="s">
        <v>21064</v>
      </c>
      <c r="E9733" s="107">
        <v>25</v>
      </c>
      <c r="F9733" s="81" t="s">
        <v>13674</v>
      </c>
      <c r="G9733" s="94" t="s">
        <v>13675</v>
      </c>
      <c r="H9733" s="32" t="s">
        <v>16219</v>
      </c>
    </row>
    <row r="9734" spans="1:8">
      <c r="A9734" s="68" t="s">
        <v>16881</v>
      </c>
      <c r="B9734" s="94" t="s">
        <v>24201</v>
      </c>
      <c r="C9734" s="94" t="s">
        <v>17422</v>
      </c>
      <c r="D9734" s="32" t="s">
        <v>21065</v>
      </c>
      <c r="E9734" s="107">
        <v>24</v>
      </c>
      <c r="F9734" s="81" t="s">
        <v>13674</v>
      </c>
      <c r="G9734" s="94" t="s">
        <v>13675</v>
      </c>
      <c r="H9734" s="32" t="s">
        <v>16219</v>
      </c>
    </row>
    <row r="9735" spans="1:8">
      <c r="A9735" s="68" t="s">
        <v>16881</v>
      </c>
      <c r="B9735" s="94" t="s">
        <v>24201</v>
      </c>
      <c r="C9735" s="94" t="s">
        <v>17422</v>
      </c>
      <c r="D9735" s="32" t="s">
        <v>11541</v>
      </c>
      <c r="E9735" s="107">
        <v>22</v>
      </c>
      <c r="F9735" s="81" t="s">
        <v>13674</v>
      </c>
      <c r="G9735" s="94" t="s">
        <v>13675</v>
      </c>
      <c r="H9735" s="32" t="s">
        <v>16219</v>
      </c>
    </row>
    <row r="9736" spans="1:8">
      <c r="A9736" s="68" t="s">
        <v>16881</v>
      </c>
      <c r="B9736" s="94" t="s">
        <v>24201</v>
      </c>
      <c r="C9736" s="94" t="s">
        <v>17422</v>
      </c>
      <c r="D9736" s="32" t="s">
        <v>11542</v>
      </c>
      <c r="E9736" s="107">
        <v>24</v>
      </c>
      <c r="F9736" s="81" t="s">
        <v>13674</v>
      </c>
      <c r="G9736" s="94" t="s">
        <v>13675</v>
      </c>
      <c r="H9736" s="32" t="s">
        <v>16219</v>
      </c>
    </row>
    <row r="9737" spans="1:8">
      <c r="A9737" s="68" t="s">
        <v>16881</v>
      </c>
      <c r="B9737" s="94" t="s">
        <v>24201</v>
      </c>
      <c r="C9737" s="94" t="s">
        <v>17422</v>
      </c>
      <c r="D9737" s="32" t="s">
        <v>21066</v>
      </c>
      <c r="E9737" s="107">
        <v>25</v>
      </c>
      <c r="F9737" s="81" t="s">
        <v>13674</v>
      </c>
      <c r="G9737" s="94" t="s">
        <v>13675</v>
      </c>
      <c r="H9737" s="32" t="s">
        <v>16219</v>
      </c>
    </row>
    <row r="9738" spans="1:8">
      <c r="A9738" s="68" t="s">
        <v>16881</v>
      </c>
      <c r="B9738" s="94" t="s">
        <v>24201</v>
      </c>
      <c r="C9738" s="94" t="s">
        <v>17422</v>
      </c>
      <c r="D9738" s="32" t="s">
        <v>11543</v>
      </c>
      <c r="E9738" s="107">
        <v>25</v>
      </c>
      <c r="F9738" s="81" t="s">
        <v>13674</v>
      </c>
      <c r="G9738" s="94" t="s">
        <v>13675</v>
      </c>
      <c r="H9738" s="32" t="s">
        <v>16219</v>
      </c>
    </row>
    <row r="9739" spans="1:8">
      <c r="A9739" s="68" t="s">
        <v>16881</v>
      </c>
      <c r="B9739" s="94" t="s">
        <v>24201</v>
      </c>
      <c r="C9739" s="94" t="s">
        <v>17422</v>
      </c>
      <c r="D9739" s="32" t="s">
        <v>11544</v>
      </c>
      <c r="E9739" s="107">
        <v>24</v>
      </c>
      <c r="F9739" s="81" t="s">
        <v>13674</v>
      </c>
      <c r="G9739" s="94" t="s">
        <v>13675</v>
      </c>
      <c r="H9739" s="32" t="s">
        <v>16219</v>
      </c>
    </row>
    <row r="9740" spans="1:8">
      <c r="A9740" s="68" t="s">
        <v>16881</v>
      </c>
      <c r="B9740" s="94" t="s">
        <v>24201</v>
      </c>
      <c r="C9740" s="94" t="s">
        <v>17422</v>
      </c>
      <c r="D9740" s="32" t="s">
        <v>11545</v>
      </c>
      <c r="E9740" s="107">
        <v>23</v>
      </c>
      <c r="F9740" s="81" t="s">
        <v>13674</v>
      </c>
      <c r="G9740" s="94" t="s">
        <v>13675</v>
      </c>
      <c r="H9740" s="32" t="s">
        <v>16219</v>
      </c>
    </row>
    <row r="9741" spans="1:8">
      <c r="A9741" s="68" t="s">
        <v>16881</v>
      </c>
      <c r="B9741" s="94" t="s">
        <v>24201</v>
      </c>
      <c r="C9741" s="94" t="s">
        <v>17422</v>
      </c>
      <c r="D9741" s="32" t="s">
        <v>11546</v>
      </c>
      <c r="E9741" s="107">
        <v>23</v>
      </c>
      <c r="F9741" s="81" t="s">
        <v>13674</v>
      </c>
      <c r="G9741" s="94" t="s">
        <v>13675</v>
      </c>
      <c r="H9741" s="32" t="s">
        <v>16219</v>
      </c>
    </row>
    <row r="9742" spans="1:8">
      <c r="A9742" s="68" t="s">
        <v>16876</v>
      </c>
      <c r="B9742" s="94" t="s">
        <v>24185</v>
      </c>
      <c r="C9742" s="94" t="s">
        <v>16850</v>
      </c>
      <c r="D9742" s="32" t="s">
        <v>21067</v>
      </c>
      <c r="E9742" s="107">
        <v>5</v>
      </c>
      <c r="F9742" s="81" t="s">
        <v>13674</v>
      </c>
      <c r="G9742" s="94" t="s">
        <v>13675</v>
      </c>
      <c r="H9742" s="32" t="s">
        <v>16220</v>
      </c>
    </row>
    <row r="9743" spans="1:8">
      <c r="A9743" s="68" t="s">
        <v>16876</v>
      </c>
      <c r="B9743" s="94" t="s">
        <v>24185</v>
      </c>
      <c r="C9743" s="94" t="s">
        <v>16850</v>
      </c>
      <c r="D9743" s="32" t="s">
        <v>11548</v>
      </c>
      <c r="E9743" s="107">
        <v>4</v>
      </c>
      <c r="F9743" s="81" t="s">
        <v>13674</v>
      </c>
      <c r="G9743" s="94" t="s">
        <v>13675</v>
      </c>
      <c r="H9743" s="32" t="s">
        <v>16220</v>
      </c>
    </row>
    <row r="9744" spans="1:8">
      <c r="A9744" s="68" t="s">
        <v>16876</v>
      </c>
      <c r="B9744" s="94" t="s">
        <v>24185</v>
      </c>
      <c r="C9744" s="94" t="s">
        <v>16850</v>
      </c>
      <c r="D9744" s="32" t="s">
        <v>11549</v>
      </c>
      <c r="E9744" s="107">
        <v>2</v>
      </c>
      <c r="F9744" s="81" t="s">
        <v>13674</v>
      </c>
      <c r="G9744" s="94" t="s">
        <v>13675</v>
      </c>
      <c r="H9744" s="32" t="s">
        <v>16220</v>
      </c>
    </row>
    <row r="9745" spans="1:8">
      <c r="A9745" s="68" t="s">
        <v>16876</v>
      </c>
      <c r="B9745" s="94" t="s">
        <v>24185</v>
      </c>
      <c r="C9745" s="94" t="s">
        <v>16850</v>
      </c>
      <c r="D9745" s="32" t="s">
        <v>21068</v>
      </c>
      <c r="E9745" s="107">
        <v>4</v>
      </c>
      <c r="F9745" s="81" t="s">
        <v>13674</v>
      </c>
      <c r="G9745" s="94" t="s">
        <v>13675</v>
      </c>
      <c r="H9745" s="32" t="s">
        <v>16220</v>
      </c>
    </row>
    <row r="9746" spans="1:8">
      <c r="A9746" s="68" t="s">
        <v>16876</v>
      </c>
      <c r="B9746" s="94" t="s">
        <v>24185</v>
      </c>
      <c r="C9746" s="94" t="s">
        <v>16850</v>
      </c>
      <c r="D9746" s="32" t="s">
        <v>11550</v>
      </c>
      <c r="E9746" s="107">
        <v>4</v>
      </c>
      <c r="F9746" s="81" t="s">
        <v>13674</v>
      </c>
      <c r="G9746" s="94" t="s">
        <v>13675</v>
      </c>
      <c r="H9746" s="32" t="s">
        <v>16220</v>
      </c>
    </row>
    <row r="9747" spans="1:8">
      <c r="A9747" s="68" t="s">
        <v>16876</v>
      </c>
      <c r="B9747" s="94" t="s">
        <v>24185</v>
      </c>
      <c r="C9747" s="94" t="s">
        <v>16850</v>
      </c>
      <c r="D9747" s="32" t="s">
        <v>11551</v>
      </c>
      <c r="E9747" s="107">
        <v>2</v>
      </c>
      <c r="F9747" s="81" t="s">
        <v>13674</v>
      </c>
      <c r="G9747" s="94" t="s">
        <v>13675</v>
      </c>
      <c r="H9747" s="32" t="s">
        <v>16220</v>
      </c>
    </row>
    <row r="9748" spans="1:8">
      <c r="A9748" s="68" t="s">
        <v>16876</v>
      </c>
      <c r="B9748" s="94" t="s">
        <v>24185</v>
      </c>
      <c r="C9748" s="94" t="s">
        <v>16850</v>
      </c>
      <c r="D9748" s="32" t="s">
        <v>21069</v>
      </c>
      <c r="E9748" s="107">
        <v>10</v>
      </c>
      <c r="F9748" s="81" t="s">
        <v>13674</v>
      </c>
      <c r="G9748" s="94" t="s">
        <v>13675</v>
      </c>
      <c r="H9748" s="32" t="s">
        <v>16220</v>
      </c>
    </row>
    <row r="9749" spans="1:8">
      <c r="A9749" s="68" t="s">
        <v>16876</v>
      </c>
      <c r="B9749" s="94" t="s">
        <v>24185</v>
      </c>
      <c r="C9749" s="94" t="s">
        <v>16850</v>
      </c>
      <c r="D9749" s="32" t="s">
        <v>21070</v>
      </c>
      <c r="E9749" s="107">
        <v>3</v>
      </c>
      <c r="F9749" s="81" t="s">
        <v>13674</v>
      </c>
      <c r="G9749" s="94" t="s">
        <v>13675</v>
      </c>
      <c r="H9749" s="32" t="s">
        <v>16220</v>
      </c>
    </row>
    <row r="9750" spans="1:8">
      <c r="A9750" s="68" t="s">
        <v>16876</v>
      </c>
      <c r="B9750" s="94" t="s">
        <v>24185</v>
      </c>
      <c r="C9750" s="94" t="s">
        <v>16850</v>
      </c>
      <c r="D9750" s="32" t="s">
        <v>11552</v>
      </c>
      <c r="E9750" s="107">
        <v>5</v>
      </c>
      <c r="F9750" s="81" t="s">
        <v>13674</v>
      </c>
      <c r="G9750" s="94" t="s">
        <v>13675</v>
      </c>
      <c r="H9750" s="32" t="s">
        <v>16220</v>
      </c>
    </row>
    <row r="9751" spans="1:8">
      <c r="A9751" s="68" t="s">
        <v>16876</v>
      </c>
      <c r="B9751" s="94" t="s">
        <v>24185</v>
      </c>
      <c r="C9751" s="94" t="s">
        <v>16850</v>
      </c>
      <c r="D9751" s="32" t="s">
        <v>11553</v>
      </c>
      <c r="E9751" s="107">
        <v>3</v>
      </c>
      <c r="F9751" s="81" t="s">
        <v>13674</v>
      </c>
      <c r="G9751" s="94" t="s">
        <v>13675</v>
      </c>
      <c r="H9751" s="32" t="s">
        <v>16220</v>
      </c>
    </row>
    <row r="9752" spans="1:8">
      <c r="A9752" s="68" t="s">
        <v>16876</v>
      </c>
      <c r="B9752" s="94" t="s">
        <v>24185</v>
      </c>
      <c r="C9752" s="94" t="s">
        <v>16850</v>
      </c>
      <c r="D9752" s="32" t="s">
        <v>21071</v>
      </c>
      <c r="E9752" s="107">
        <v>4</v>
      </c>
      <c r="F9752" s="81" t="s">
        <v>13674</v>
      </c>
      <c r="G9752" s="94" t="s">
        <v>13675</v>
      </c>
      <c r="H9752" s="32" t="s">
        <v>16220</v>
      </c>
    </row>
    <row r="9753" spans="1:8">
      <c r="A9753" s="68" t="s">
        <v>16876</v>
      </c>
      <c r="B9753" s="94" t="s">
        <v>24185</v>
      </c>
      <c r="C9753" s="94" t="s">
        <v>16850</v>
      </c>
      <c r="D9753" s="32" t="s">
        <v>21072</v>
      </c>
      <c r="E9753" s="107">
        <v>2</v>
      </c>
      <c r="F9753" s="81" t="s">
        <v>13674</v>
      </c>
      <c r="G9753" s="94" t="s">
        <v>13675</v>
      </c>
      <c r="H9753" s="32" t="s">
        <v>16220</v>
      </c>
    </row>
    <row r="9754" spans="1:8">
      <c r="A9754" s="68" t="s">
        <v>16876</v>
      </c>
      <c r="B9754" s="94" t="s">
        <v>24185</v>
      </c>
      <c r="C9754" s="94" t="s">
        <v>16850</v>
      </c>
      <c r="D9754" s="32" t="s">
        <v>21073</v>
      </c>
      <c r="E9754" s="107">
        <v>4</v>
      </c>
      <c r="F9754" s="81" t="s">
        <v>13674</v>
      </c>
      <c r="G9754" s="94" t="s">
        <v>13675</v>
      </c>
      <c r="H9754" s="32" t="s">
        <v>16220</v>
      </c>
    </row>
    <row r="9755" spans="1:8">
      <c r="A9755" s="68" t="s">
        <v>16876</v>
      </c>
      <c r="B9755" s="94" t="s">
        <v>24185</v>
      </c>
      <c r="C9755" s="94" t="s">
        <v>16850</v>
      </c>
      <c r="D9755" s="32" t="s">
        <v>21074</v>
      </c>
      <c r="E9755" s="107">
        <v>7</v>
      </c>
      <c r="F9755" s="81" t="s">
        <v>13674</v>
      </c>
      <c r="G9755" s="94" t="s">
        <v>13675</v>
      </c>
      <c r="H9755" s="32" t="s">
        <v>16220</v>
      </c>
    </row>
    <row r="9756" spans="1:8">
      <c r="A9756" s="68" t="s">
        <v>16876</v>
      </c>
      <c r="B9756" s="94" t="s">
        <v>24185</v>
      </c>
      <c r="C9756" s="94" t="s">
        <v>16850</v>
      </c>
      <c r="D9756" s="32" t="s">
        <v>21075</v>
      </c>
      <c r="E9756" s="107">
        <v>6</v>
      </c>
      <c r="F9756" s="81" t="s">
        <v>13674</v>
      </c>
      <c r="G9756" s="94" t="s">
        <v>13675</v>
      </c>
      <c r="H9756" s="32" t="s">
        <v>16220</v>
      </c>
    </row>
    <row r="9757" spans="1:8">
      <c r="A9757" s="68" t="s">
        <v>16876</v>
      </c>
      <c r="B9757" s="94" t="s">
        <v>24185</v>
      </c>
      <c r="C9757" s="94" t="s">
        <v>16850</v>
      </c>
      <c r="D9757" s="32" t="s">
        <v>11554</v>
      </c>
      <c r="E9757" s="107">
        <v>3</v>
      </c>
      <c r="F9757" s="81" t="s">
        <v>13674</v>
      </c>
      <c r="G9757" s="94" t="s">
        <v>13675</v>
      </c>
      <c r="H9757" s="32" t="s">
        <v>16220</v>
      </c>
    </row>
    <row r="9758" spans="1:8">
      <c r="A9758" s="68" t="s">
        <v>16876</v>
      </c>
      <c r="B9758" s="94" t="s">
        <v>24185</v>
      </c>
      <c r="C9758" s="94" t="s">
        <v>16850</v>
      </c>
      <c r="D9758" s="32" t="s">
        <v>11555</v>
      </c>
      <c r="E9758" s="107">
        <v>3</v>
      </c>
      <c r="F9758" s="81" t="s">
        <v>13674</v>
      </c>
      <c r="G9758" s="94" t="s">
        <v>13675</v>
      </c>
      <c r="H9758" s="32" t="s">
        <v>16220</v>
      </c>
    </row>
    <row r="9759" spans="1:8">
      <c r="A9759" s="68" t="s">
        <v>16876</v>
      </c>
      <c r="B9759" s="94" t="s">
        <v>24185</v>
      </c>
      <c r="C9759" s="94" t="s">
        <v>16850</v>
      </c>
      <c r="D9759" s="32" t="s">
        <v>11556</v>
      </c>
      <c r="E9759" s="107">
        <v>3</v>
      </c>
      <c r="F9759" s="81" t="s">
        <v>13674</v>
      </c>
      <c r="G9759" s="94" t="s">
        <v>13675</v>
      </c>
      <c r="H9759" s="32" t="s">
        <v>16220</v>
      </c>
    </row>
    <row r="9760" spans="1:8">
      <c r="A9760" s="68" t="s">
        <v>16876</v>
      </c>
      <c r="B9760" s="94" t="s">
        <v>24185</v>
      </c>
      <c r="C9760" s="94" t="s">
        <v>16850</v>
      </c>
      <c r="D9760" s="32" t="s">
        <v>11557</v>
      </c>
      <c r="E9760" s="107">
        <v>3</v>
      </c>
      <c r="F9760" s="81" t="s">
        <v>13674</v>
      </c>
      <c r="G9760" s="94" t="s">
        <v>13675</v>
      </c>
      <c r="H9760" s="32" t="s">
        <v>16220</v>
      </c>
    </row>
    <row r="9761" spans="1:8">
      <c r="A9761" s="68" t="s">
        <v>16876</v>
      </c>
      <c r="B9761" s="94" t="s">
        <v>24185</v>
      </c>
      <c r="C9761" s="94" t="s">
        <v>16850</v>
      </c>
      <c r="D9761" s="32" t="s">
        <v>21076</v>
      </c>
      <c r="E9761" s="107">
        <v>3</v>
      </c>
      <c r="F9761" s="81" t="s">
        <v>13674</v>
      </c>
      <c r="G9761" s="94" t="s">
        <v>13675</v>
      </c>
      <c r="H9761" s="32" t="s">
        <v>16220</v>
      </c>
    </row>
    <row r="9762" spans="1:8">
      <c r="A9762" s="68" t="s">
        <v>16876</v>
      </c>
      <c r="B9762" s="94" t="s">
        <v>24185</v>
      </c>
      <c r="C9762" s="94" t="s">
        <v>16850</v>
      </c>
      <c r="D9762" s="32" t="s">
        <v>21077</v>
      </c>
      <c r="E9762" s="107">
        <v>6</v>
      </c>
      <c r="F9762" s="81" t="s">
        <v>13674</v>
      </c>
      <c r="G9762" s="94" t="s">
        <v>13675</v>
      </c>
      <c r="H9762" s="32" t="s">
        <v>16220</v>
      </c>
    </row>
    <row r="9763" spans="1:8">
      <c r="A9763" s="68" t="s">
        <v>16876</v>
      </c>
      <c r="B9763" s="94" t="s">
        <v>24185</v>
      </c>
      <c r="C9763" s="94" t="s">
        <v>16850</v>
      </c>
      <c r="D9763" s="32" t="s">
        <v>21078</v>
      </c>
      <c r="E9763" s="107">
        <v>5</v>
      </c>
      <c r="F9763" s="81" t="s">
        <v>13674</v>
      </c>
      <c r="G9763" s="94" t="s">
        <v>13675</v>
      </c>
      <c r="H9763" s="32" t="s">
        <v>16220</v>
      </c>
    </row>
    <row r="9764" spans="1:8">
      <c r="A9764" s="68" t="s">
        <v>16876</v>
      </c>
      <c r="B9764" s="94" t="s">
        <v>24185</v>
      </c>
      <c r="C9764" s="94" t="s">
        <v>16850</v>
      </c>
      <c r="D9764" s="32" t="s">
        <v>21079</v>
      </c>
      <c r="E9764" s="107">
        <v>7</v>
      </c>
      <c r="F9764" s="81" t="s">
        <v>13674</v>
      </c>
      <c r="G9764" s="94" t="s">
        <v>13675</v>
      </c>
      <c r="H9764" s="32" t="s">
        <v>16220</v>
      </c>
    </row>
    <row r="9765" spans="1:8">
      <c r="A9765" s="68" t="s">
        <v>16876</v>
      </c>
      <c r="B9765" s="94" t="s">
        <v>24185</v>
      </c>
      <c r="C9765" s="94" t="s">
        <v>16850</v>
      </c>
      <c r="D9765" s="32" t="s">
        <v>11558</v>
      </c>
      <c r="E9765" s="107">
        <v>11</v>
      </c>
      <c r="F9765" s="81" t="s">
        <v>13674</v>
      </c>
      <c r="G9765" s="94" t="s">
        <v>13675</v>
      </c>
      <c r="H9765" s="32" t="s">
        <v>16220</v>
      </c>
    </row>
    <row r="9766" spans="1:8">
      <c r="A9766" s="68" t="s">
        <v>16876</v>
      </c>
      <c r="B9766" s="94" t="s">
        <v>24185</v>
      </c>
      <c r="C9766" s="94" t="s">
        <v>16850</v>
      </c>
      <c r="D9766" s="32" t="s">
        <v>11559</v>
      </c>
      <c r="E9766" s="107">
        <v>6</v>
      </c>
      <c r="F9766" s="81" t="s">
        <v>13674</v>
      </c>
      <c r="G9766" s="94" t="s">
        <v>13675</v>
      </c>
      <c r="H9766" s="32" t="s">
        <v>16220</v>
      </c>
    </row>
    <row r="9767" spans="1:8">
      <c r="A9767" s="68" t="s">
        <v>16876</v>
      </c>
      <c r="B9767" s="94" t="s">
        <v>24185</v>
      </c>
      <c r="C9767" s="94" t="s">
        <v>16850</v>
      </c>
      <c r="D9767" s="32" t="s">
        <v>11560</v>
      </c>
      <c r="E9767" s="107">
        <v>8</v>
      </c>
      <c r="F9767" s="81" t="s">
        <v>13674</v>
      </c>
      <c r="G9767" s="94" t="s">
        <v>13675</v>
      </c>
      <c r="H9767" s="32" t="s">
        <v>16220</v>
      </c>
    </row>
    <row r="9768" spans="1:8">
      <c r="A9768" s="68" t="s">
        <v>16876</v>
      </c>
      <c r="B9768" s="94" t="s">
        <v>24185</v>
      </c>
      <c r="C9768" s="94" t="s">
        <v>16850</v>
      </c>
      <c r="D9768" s="32" t="s">
        <v>11561</v>
      </c>
      <c r="E9768" s="107">
        <v>3</v>
      </c>
      <c r="F9768" s="81" t="s">
        <v>13674</v>
      </c>
      <c r="G9768" s="94" t="s">
        <v>13675</v>
      </c>
      <c r="H9768" s="32" t="s">
        <v>16220</v>
      </c>
    </row>
    <row r="9769" spans="1:8">
      <c r="A9769" s="68" t="s">
        <v>16876</v>
      </c>
      <c r="B9769" s="94" t="s">
        <v>24185</v>
      </c>
      <c r="C9769" s="94" t="s">
        <v>16850</v>
      </c>
      <c r="D9769" s="32" t="s">
        <v>11562</v>
      </c>
      <c r="E9769" s="107">
        <v>3</v>
      </c>
      <c r="F9769" s="81" t="s">
        <v>13674</v>
      </c>
      <c r="G9769" s="94" t="s">
        <v>13675</v>
      </c>
      <c r="H9769" s="32" t="s">
        <v>16220</v>
      </c>
    </row>
    <row r="9770" spans="1:8">
      <c r="A9770" s="68" t="s">
        <v>16876</v>
      </c>
      <c r="B9770" s="94" t="s">
        <v>24185</v>
      </c>
      <c r="C9770" s="94" t="s">
        <v>16850</v>
      </c>
      <c r="D9770" s="32" t="s">
        <v>21080</v>
      </c>
      <c r="E9770" s="107">
        <v>8</v>
      </c>
      <c r="F9770" s="81" t="s">
        <v>13674</v>
      </c>
      <c r="G9770" s="94" t="s">
        <v>13675</v>
      </c>
      <c r="H9770" s="32" t="s">
        <v>16220</v>
      </c>
    </row>
    <row r="9771" spans="1:8">
      <c r="A9771" s="68" t="s">
        <v>16876</v>
      </c>
      <c r="B9771" s="94" t="s">
        <v>24182</v>
      </c>
      <c r="C9771" s="94" t="s">
        <v>17423</v>
      </c>
      <c r="D9771" s="32" t="s">
        <v>21081</v>
      </c>
      <c r="E9771" s="107">
        <v>3</v>
      </c>
      <c r="F9771" s="81" t="s">
        <v>13674</v>
      </c>
      <c r="G9771" s="94" t="s">
        <v>13675</v>
      </c>
      <c r="H9771" s="32" t="s">
        <v>16221</v>
      </c>
    </row>
    <row r="9772" spans="1:8">
      <c r="A9772" s="68" t="s">
        <v>16876</v>
      </c>
      <c r="B9772" s="94" t="s">
        <v>24182</v>
      </c>
      <c r="C9772" s="94" t="s">
        <v>17423</v>
      </c>
      <c r="D9772" s="32" t="s">
        <v>11563</v>
      </c>
      <c r="E9772" s="107">
        <v>6</v>
      </c>
      <c r="F9772" s="81" t="s">
        <v>13674</v>
      </c>
      <c r="G9772" s="94" t="s">
        <v>13675</v>
      </c>
      <c r="H9772" s="32" t="s">
        <v>16221</v>
      </c>
    </row>
    <row r="9773" spans="1:8">
      <c r="A9773" s="68" t="s">
        <v>16876</v>
      </c>
      <c r="B9773" s="94" t="s">
        <v>24182</v>
      </c>
      <c r="C9773" s="94" t="s">
        <v>17423</v>
      </c>
      <c r="D9773" s="32" t="s">
        <v>11564</v>
      </c>
      <c r="E9773" s="107">
        <v>1</v>
      </c>
      <c r="F9773" s="81" t="s">
        <v>13674</v>
      </c>
      <c r="G9773" s="94" t="s">
        <v>13675</v>
      </c>
      <c r="H9773" s="32" t="s">
        <v>16221</v>
      </c>
    </row>
    <row r="9774" spans="1:8">
      <c r="A9774" s="68" t="s">
        <v>16876</v>
      </c>
      <c r="B9774" s="94" t="s">
        <v>24182</v>
      </c>
      <c r="C9774" s="94" t="s">
        <v>17423</v>
      </c>
      <c r="D9774" s="32" t="s">
        <v>11565</v>
      </c>
      <c r="E9774" s="107">
        <v>5</v>
      </c>
      <c r="F9774" s="81" t="s">
        <v>13674</v>
      </c>
      <c r="G9774" s="94" t="s">
        <v>13675</v>
      </c>
      <c r="H9774" s="32" t="s">
        <v>16221</v>
      </c>
    </row>
    <row r="9775" spans="1:8">
      <c r="A9775" s="68" t="s">
        <v>16876</v>
      </c>
      <c r="B9775" s="94" t="s">
        <v>24182</v>
      </c>
      <c r="C9775" s="94" t="s">
        <v>17423</v>
      </c>
      <c r="D9775" s="32" t="s">
        <v>11566</v>
      </c>
      <c r="E9775" s="107">
        <v>6</v>
      </c>
      <c r="F9775" s="81" t="s">
        <v>13674</v>
      </c>
      <c r="G9775" s="94" t="s">
        <v>13675</v>
      </c>
      <c r="H9775" s="32" t="s">
        <v>16221</v>
      </c>
    </row>
    <row r="9776" spans="1:8">
      <c r="A9776" s="68" t="s">
        <v>16876</v>
      </c>
      <c r="B9776" s="94" t="s">
        <v>24182</v>
      </c>
      <c r="C9776" s="94" t="s">
        <v>17423</v>
      </c>
      <c r="D9776" s="32" t="s">
        <v>11567</v>
      </c>
      <c r="E9776" s="107">
        <v>6</v>
      </c>
      <c r="F9776" s="81" t="s">
        <v>13674</v>
      </c>
      <c r="G9776" s="94" t="s">
        <v>13675</v>
      </c>
      <c r="H9776" s="32" t="s">
        <v>16221</v>
      </c>
    </row>
    <row r="9777" spans="1:8">
      <c r="A9777" s="68" t="s">
        <v>16876</v>
      </c>
      <c r="B9777" s="94" t="s">
        <v>24182</v>
      </c>
      <c r="C9777" s="94" t="s">
        <v>17423</v>
      </c>
      <c r="D9777" s="32" t="s">
        <v>11568</v>
      </c>
      <c r="E9777" s="107">
        <v>8</v>
      </c>
      <c r="F9777" s="81" t="s">
        <v>13674</v>
      </c>
      <c r="G9777" s="94" t="s">
        <v>13675</v>
      </c>
      <c r="H9777" s="32" t="s">
        <v>16221</v>
      </c>
    </row>
    <row r="9778" spans="1:8">
      <c r="A9778" s="68" t="s">
        <v>16876</v>
      </c>
      <c r="B9778" s="94" t="s">
        <v>24182</v>
      </c>
      <c r="C9778" s="94" t="s">
        <v>17423</v>
      </c>
      <c r="D9778" s="32" t="s">
        <v>11569</v>
      </c>
      <c r="E9778" s="107">
        <v>7</v>
      </c>
      <c r="F9778" s="81" t="s">
        <v>13674</v>
      </c>
      <c r="G9778" s="94" t="s">
        <v>13675</v>
      </c>
      <c r="H9778" s="32" t="s">
        <v>16221</v>
      </c>
    </row>
    <row r="9779" spans="1:8">
      <c r="A9779" s="68" t="s">
        <v>16876</v>
      </c>
      <c r="B9779" s="94" t="s">
        <v>24182</v>
      </c>
      <c r="C9779" s="94" t="s">
        <v>17423</v>
      </c>
      <c r="D9779" s="32" t="s">
        <v>21082</v>
      </c>
      <c r="E9779" s="107">
        <v>12</v>
      </c>
      <c r="F9779" s="81" t="s">
        <v>13674</v>
      </c>
      <c r="G9779" s="94" t="s">
        <v>13675</v>
      </c>
      <c r="H9779" s="32" t="s">
        <v>16221</v>
      </c>
    </row>
    <row r="9780" spans="1:8">
      <c r="A9780" s="68" t="s">
        <v>16876</v>
      </c>
      <c r="B9780" s="94" t="s">
        <v>24182</v>
      </c>
      <c r="C9780" s="94" t="s">
        <v>17423</v>
      </c>
      <c r="D9780" s="32" t="s">
        <v>11570</v>
      </c>
      <c r="E9780" s="107">
        <v>6</v>
      </c>
      <c r="F9780" s="81" t="s">
        <v>13674</v>
      </c>
      <c r="G9780" s="94" t="s">
        <v>13675</v>
      </c>
      <c r="H9780" s="32" t="s">
        <v>16221</v>
      </c>
    </row>
    <row r="9781" spans="1:8">
      <c r="A9781" s="68" t="s">
        <v>16876</v>
      </c>
      <c r="B9781" s="94" t="s">
        <v>24182</v>
      </c>
      <c r="C9781" s="94" t="s">
        <v>17423</v>
      </c>
      <c r="D9781" s="32" t="s">
        <v>11571</v>
      </c>
      <c r="E9781" s="107">
        <v>3</v>
      </c>
      <c r="F9781" s="81" t="s">
        <v>13674</v>
      </c>
      <c r="G9781" s="94" t="s">
        <v>13675</v>
      </c>
      <c r="H9781" s="32" t="s">
        <v>16221</v>
      </c>
    </row>
    <row r="9782" spans="1:8">
      <c r="A9782" s="68" t="s">
        <v>16876</v>
      </c>
      <c r="B9782" s="94" t="s">
        <v>24182</v>
      </c>
      <c r="C9782" s="94" t="s">
        <v>17423</v>
      </c>
      <c r="D9782" s="32" t="s">
        <v>11572</v>
      </c>
      <c r="E9782" s="107">
        <v>2</v>
      </c>
      <c r="F9782" s="81" t="s">
        <v>13674</v>
      </c>
      <c r="G9782" s="94" t="s">
        <v>13675</v>
      </c>
      <c r="H9782" s="32" t="s">
        <v>16221</v>
      </c>
    </row>
    <row r="9783" spans="1:8">
      <c r="A9783" s="68" t="s">
        <v>16876</v>
      </c>
      <c r="B9783" s="94" t="s">
        <v>24182</v>
      </c>
      <c r="C9783" s="94" t="s">
        <v>17423</v>
      </c>
      <c r="D9783" s="32" t="s">
        <v>21083</v>
      </c>
      <c r="E9783" s="107">
        <v>6</v>
      </c>
      <c r="F9783" s="81" t="s">
        <v>13674</v>
      </c>
      <c r="G9783" s="94" t="s">
        <v>13675</v>
      </c>
      <c r="H9783" s="32" t="s">
        <v>16221</v>
      </c>
    </row>
    <row r="9784" spans="1:8">
      <c r="A9784" s="68" t="s">
        <v>16876</v>
      </c>
      <c r="B9784" s="94" t="s">
        <v>24182</v>
      </c>
      <c r="C9784" s="94" t="s">
        <v>17423</v>
      </c>
      <c r="D9784" s="32" t="s">
        <v>11573</v>
      </c>
      <c r="E9784" s="107">
        <v>14</v>
      </c>
      <c r="F9784" s="81" t="s">
        <v>13674</v>
      </c>
      <c r="G9784" s="94" t="s">
        <v>13675</v>
      </c>
      <c r="H9784" s="32" t="s">
        <v>16221</v>
      </c>
    </row>
    <row r="9785" spans="1:8">
      <c r="A9785" s="68" t="s">
        <v>16876</v>
      </c>
      <c r="B9785" s="94" t="s">
        <v>24182</v>
      </c>
      <c r="C9785" s="94" t="s">
        <v>17423</v>
      </c>
      <c r="D9785" s="32" t="s">
        <v>11574</v>
      </c>
      <c r="E9785" s="107">
        <v>9</v>
      </c>
      <c r="F9785" s="81" t="s">
        <v>13674</v>
      </c>
      <c r="G9785" s="94" t="s">
        <v>13675</v>
      </c>
      <c r="H9785" s="32" t="s">
        <v>16221</v>
      </c>
    </row>
    <row r="9786" spans="1:8">
      <c r="A9786" s="68" t="s">
        <v>16876</v>
      </c>
      <c r="B9786" s="94" t="s">
        <v>24182</v>
      </c>
      <c r="C9786" s="94" t="s">
        <v>17423</v>
      </c>
      <c r="D9786" s="32" t="s">
        <v>11575</v>
      </c>
      <c r="E9786" s="107">
        <v>4</v>
      </c>
      <c r="F9786" s="81" t="s">
        <v>13674</v>
      </c>
      <c r="G9786" s="94" t="s">
        <v>13675</v>
      </c>
      <c r="H9786" s="32" t="s">
        <v>16221</v>
      </c>
    </row>
    <row r="9787" spans="1:8">
      <c r="A9787" s="68" t="s">
        <v>16876</v>
      </c>
      <c r="B9787" s="94" t="s">
        <v>24182</v>
      </c>
      <c r="C9787" s="94" t="s">
        <v>17423</v>
      </c>
      <c r="D9787" s="32" t="s">
        <v>11576</v>
      </c>
      <c r="E9787" s="107">
        <v>9</v>
      </c>
      <c r="F9787" s="81" t="s">
        <v>13674</v>
      </c>
      <c r="G9787" s="94" t="s">
        <v>13675</v>
      </c>
      <c r="H9787" s="32" t="s">
        <v>16221</v>
      </c>
    </row>
    <row r="9788" spans="1:8">
      <c r="A9788" s="68" t="s">
        <v>16876</v>
      </c>
      <c r="B9788" s="94" t="s">
        <v>24182</v>
      </c>
      <c r="C9788" s="94" t="s">
        <v>17423</v>
      </c>
      <c r="D9788" s="32" t="s">
        <v>11577</v>
      </c>
      <c r="E9788" s="107">
        <v>6</v>
      </c>
      <c r="F9788" s="81" t="s">
        <v>13674</v>
      </c>
      <c r="G9788" s="94" t="s">
        <v>13675</v>
      </c>
      <c r="H9788" s="32" t="s">
        <v>16221</v>
      </c>
    </row>
    <row r="9789" spans="1:8">
      <c r="A9789" s="68" t="s">
        <v>16876</v>
      </c>
      <c r="B9789" s="94" t="s">
        <v>24182</v>
      </c>
      <c r="C9789" s="94" t="s">
        <v>17423</v>
      </c>
      <c r="D9789" s="32" t="s">
        <v>21084</v>
      </c>
      <c r="E9789" s="107">
        <v>10</v>
      </c>
      <c r="F9789" s="81" t="s">
        <v>13674</v>
      </c>
      <c r="G9789" s="94" t="s">
        <v>13675</v>
      </c>
      <c r="H9789" s="32" t="s">
        <v>16221</v>
      </c>
    </row>
    <row r="9790" spans="1:8">
      <c r="A9790" s="68" t="s">
        <v>16876</v>
      </c>
      <c r="B9790" s="94" t="s">
        <v>24182</v>
      </c>
      <c r="C9790" s="94" t="s">
        <v>17423</v>
      </c>
      <c r="D9790" s="32" t="s">
        <v>11578</v>
      </c>
      <c r="E9790" s="107">
        <v>11</v>
      </c>
      <c r="F9790" s="81" t="s">
        <v>13674</v>
      </c>
      <c r="G9790" s="94" t="s">
        <v>13675</v>
      </c>
      <c r="H9790" s="32" t="s">
        <v>16221</v>
      </c>
    </row>
    <row r="9791" spans="1:8">
      <c r="A9791" s="68" t="s">
        <v>16876</v>
      </c>
      <c r="B9791" s="94" t="s">
        <v>24182</v>
      </c>
      <c r="C9791" s="94" t="s">
        <v>17423</v>
      </c>
      <c r="D9791" s="32" t="s">
        <v>11579</v>
      </c>
      <c r="E9791" s="107">
        <v>3</v>
      </c>
      <c r="F9791" s="81" t="s">
        <v>13674</v>
      </c>
      <c r="G9791" s="94" t="s">
        <v>13675</v>
      </c>
      <c r="H9791" s="32" t="s">
        <v>16221</v>
      </c>
    </row>
    <row r="9792" spans="1:8">
      <c r="A9792" s="68" t="s">
        <v>16876</v>
      </c>
      <c r="B9792" s="94" t="s">
        <v>24182</v>
      </c>
      <c r="C9792" s="94" t="s">
        <v>17423</v>
      </c>
      <c r="D9792" s="32" t="s">
        <v>11580</v>
      </c>
      <c r="E9792" s="107">
        <v>7</v>
      </c>
      <c r="F9792" s="81" t="s">
        <v>13674</v>
      </c>
      <c r="G9792" s="94" t="s">
        <v>13675</v>
      </c>
      <c r="H9792" s="32" t="s">
        <v>16221</v>
      </c>
    </row>
    <row r="9793" spans="1:8">
      <c r="A9793" s="68" t="s">
        <v>16876</v>
      </c>
      <c r="B9793" s="94" t="s">
        <v>24182</v>
      </c>
      <c r="C9793" s="94" t="s">
        <v>17423</v>
      </c>
      <c r="D9793" s="32" t="s">
        <v>11581</v>
      </c>
      <c r="E9793" s="107">
        <v>8</v>
      </c>
      <c r="F9793" s="81" t="s">
        <v>13674</v>
      </c>
      <c r="G9793" s="94" t="s">
        <v>13675</v>
      </c>
      <c r="H9793" s="32" t="s">
        <v>16221</v>
      </c>
    </row>
    <row r="9794" spans="1:8">
      <c r="A9794" s="68" t="s">
        <v>16876</v>
      </c>
      <c r="B9794" s="94" t="s">
        <v>24182</v>
      </c>
      <c r="C9794" s="94" t="s">
        <v>17423</v>
      </c>
      <c r="D9794" s="32" t="s">
        <v>11582</v>
      </c>
      <c r="E9794" s="107">
        <v>10</v>
      </c>
      <c r="F9794" s="81" t="s">
        <v>13674</v>
      </c>
      <c r="G9794" s="94" t="s">
        <v>13675</v>
      </c>
      <c r="H9794" s="32" t="s">
        <v>16221</v>
      </c>
    </row>
    <row r="9795" spans="1:8">
      <c r="A9795" s="68" t="s">
        <v>16876</v>
      </c>
      <c r="B9795" s="94" t="s">
        <v>24182</v>
      </c>
      <c r="C9795" s="94" t="s">
        <v>17423</v>
      </c>
      <c r="D9795" s="32" t="s">
        <v>11583</v>
      </c>
      <c r="E9795" s="107">
        <v>3</v>
      </c>
      <c r="F9795" s="81" t="s">
        <v>13674</v>
      </c>
      <c r="G9795" s="94" t="s">
        <v>13675</v>
      </c>
      <c r="H9795" s="32" t="s">
        <v>16221</v>
      </c>
    </row>
    <row r="9796" spans="1:8">
      <c r="A9796" s="68" t="s">
        <v>16876</v>
      </c>
      <c r="B9796" s="94" t="s">
        <v>24182</v>
      </c>
      <c r="C9796" s="94" t="s">
        <v>17423</v>
      </c>
      <c r="D9796" s="32" t="s">
        <v>11584</v>
      </c>
      <c r="E9796" s="107">
        <v>6</v>
      </c>
      <c r="F9796" s="81" t="s">
        <v>13674</v>
      </c>
      <c r="G9796" s="94" t="s">
        <v>13675</v>
      </c>
      <c r="H9796" s="32" t="s">
        <v>16221</v>
      </c>
    </row>
    <row r="9797" spans="1:8">
      <c r="A9797" s="68" t="s">
        <v>16876</v>
      </c>
      <c r="B9797" s="94" t="s">
        <v>24182</v>
      </c>
      <c r="C9797" s="94" t="s">
        <v>17423</v>
      </c>
      <c r="D9797" s="32" t="s">
        <v>11585</v>
      </c>
      <c r="E9797" s="107">
        <v>10</v>
      </c>
      <c r="F9797" s="81" t="s">
        <v>13674</v>
      </c>
      <c r="G9797" s="94" t="s">
        <v>13675</v>
      </c>
      <c r="H9797" s="32" t="s">
        <v>16221</v>
      </c>
    </row>
    <row r="9798" spans="1:8">
      <c r="A9798" s="68" t="s">
        <v>16876</v>
      </c>
      <c r="B9798" s="94" t="s">
        <v>24182</v>
      </c>
      <c r="C9798" s="94" t="s">
        <v>17423</v>
      </c>
      <c r="D9798" s="32" t="s">
        <v>11586</v>
      </c>
      <c r="E9798" s="107">
        <v>5</v>
      </c>
      <c r="F9798" s="81" t="s">
        <v>13674</v>
      </c>
      <c r="G9798" s="94" t="s">
        <v>13675</v>
      </c>
      <c r="H9798" s="32" t="s">
        <v>16221</v>
      </c>
    </row>
    <row r="9799" spans="1:8">
      <c r="A9799" s="68" t="s">
        <v>16876</v>
      </c>
      <c r="B9799" s="94" t="s">
        <v>24182</v>
      </c>
      <c r="C9799" s="94" t="s">
        <v>17423</v>
      </c>
      <c r="D9799" s="32" t="s">
        <v>11587</v>
      </c>
      <c r="E9799" s="107">
        <v>3</v>
      </c>
      <c r="F9799" s="81" t="s">
        <v>13674</v>
      </c>
      <c r="G9799" s="94" t="s">
        <v>13675</v>
      </c>
      <c r="H9799" s="32" t="s">
        <v>16221</v>
      </c>
    </row>
    <row r="9800" spans="1:8">
      <c r="A9800" s="68" t="s">
        <v>16876</v>
      </c>
      <c r="B9800" s="94" t="s">
        <v>24182</v>
      </c>
      <c r="C9800" s="94" t="s">
        <v>17423</v>
      </c>
      <c r="D9800" s="32" t="s">
        <v>11588</v>
      </c>
      <c r="E9800" s="107">
        <v>5</v>
      </c>
      <c r="F9800" s="81" t="s">
        <v>13674</v>
      </c>
      <c r="G9800" s="94" t="s">
        <v>13675</v>
      </c>
      <c r="H9800" s="32" t="s">
        <v>16221</v>
      </c>
    </row>
    <row r="9801" spans="1:8">
      <c r="A9801" s="68" t="s">
        <v>16876</v>
      </c>
      <c r="B9801" s="94" t="s">
        <v>24182</v>
      </c>
      <c r="C9801" s="94" t="s">
        <v>17423</v>
      </c>
      <c r="D9801" s="32" t="s">
        <v>11589</v>
      </c>
      <c r="E9801" s="107">
        <v>7</v>
      </c>
      <c r="F9801" s="81" t="s">
        <v>13674</v>
      </c>
      <c r="G9801" s="94" t="s">
        <v>13675</v>
      </c>
      <c r="H9801" s="32" t="s">
        <v>16221</v>
      </c>
    </row>
    <row r="9802" spans="1:8">
      <c r="A9802" s="68" t="s">
        <v>16876</v>
      </c>
      <c r="B9802" s="94" t="s">
        <v>24182</v>
      </c>
      <c r="C9802" s="94" t="s">
        <v>16851</v>
      </c>
      <c r="D9802" s="32" t="s">
        <v>21085</v>
      </c>
      <c r="E9802" s="107">
        <v>2</v>
      </c>
      <c r="F9802" s="81" t="s">
        <v>13674</v>
      </c>
      <c r="G9802" s="94" t="s">
        <v>13675</v>
      </c>
      <c r="H9802" s="32" t="s">
        <v>16222</v>
      </c>
    </row>
    <row r="9803" spans="1:8">
      <c r="A9803" s="68" t="s">
        <v>16876</v>
      </c>
      <c r="B9803" s="94" t="s">
        <v>24182</v>
      </c>
      <c r="C9803" s="94" t="s">
        <v>16851</v>
      </c>
      <c r="D9803" s="32" t="s">
        <v>21086</v>
      </c>
      <c r="E9803" s="107">
        <v>4</v>
      </c>
      <c r="F9803" s="81" t="s">
        <v>13674</v>
      </c>
      <c r="G9803" s="94" t="s">
        <v>13675</v>
      </c>
      <c r="H9803" s="32" t="s">
        <v>16222</v>
      </c>
    </row>
    <row r="9804" spans="1:8">
      <c r="A9804" s="68" t="s">
        <v>16876</v>
      </c>
      <c r="B9804" s="94" t="s">
        <v>24182</v>
      </c>
      <c r="C9804" s="94" t="s">
        <v>16851</v>
      </c>
      <c r="D9804" s="32" t="s">
        <v>21087</v>
      </c>
      <c r="E9804" s="107">
        <v>11</v>
      </c>
      <c r="F9804" s="81" t="s">
        <v>13674</v>
      </c>
      <c r="G9804" s="94" t="s">
        <v>13675</v>
      </c>
      <c r="H9804" s="32" t="s">
        <v>16222</v>
      </c>
    </row>
    <row r="9805" spans="1:8">
      <c r="A9805" s="68" t="s">
        <v>16876</v>
      </c>
      <c r="B9805" s="94" t="s">
        <v>24182</v>
      </c>
      <c r="C9805" s="94" t="s">
        <v>16851</v>
      </c>
      <c r="D9805" s="32" t="s">
        <v>21088</v>
      </c>
      <c r="E9805" s="107">
        <v>4</v>
      </c>
      <c r="F9805" s="81" t="s">
        <v>13674</v>
      </c>
      <c r="G9805" s="94" t="s">
        <v>13675</v>
      </c>
      <c r="H9805" s="32" t="s">
        <v>16222</v>
      </c>
    </row>
    <row r="9806" spans="1:8">
      <c r="A9806" s="68" t="s">
        <v>16876</v>
      </c>
      <c r="B9806" s="94" t="s">
        <v>24182</v>
      </c>
      <c r="C9806" s="94" t="s">
        <v>16851</v>
      </c>
      <c r="D9806" s="32" t="s">
        <v>21089</v>
      </c>
      <c r="E9806" s="107">
        <v>9</v>
      </c>
      <c r="F9806" s="81" t="s">
        <v>13674</v>
      </c>
      <c r="G9806" s="94" t="s">
        <v>13675</v>
      </c>
      <c r="H9806" s="32" t="s">
        <v>16222</v>
      </c>
    </row>
    <row r="9807" spans="1:8">
      <c r="A9807" s="68" t="s">
        <v>16876</v>
      </c>
      <c r="B9807" s="94" t="s">
        <v>24182</v>
      </c>
      <c r="C9807" s="94" t="s">
        <v>16851</v>
      </c>
      <c r="D9807" s="32" t="s">
        <v>21090</v>
      </c>
      <c r="E9807" s="107">
        <v>10</v>
      </c>
      <c r="F9807" s="81" t="s">
        <v>13674</v>
      </c>
      <c r="G9807" s="94" t="s">
        <v>13675</v>
      </c>
      <c r="H9807" s="32" t="s">
        <v>16222</v>
      </c>
    </row>
    <row r="9808" spans="1:8">
      <c r="A9808" s="68" t="s">
        <v>16876</v>
      </c>
      <c r="B9808" s="94" t="s">
        <v>24182</v>
      </c>
      <c r="C9808" s="94" t="s">
        <v>16851</v>
      </c>
      <c r="D9808" s="32" t="s">
        <v>21091</v>
      </c>
      <c r="E9808" s="107">
        <v>7</v>
      </c>
      <c r="F9808" s="81" t="s">
        <v>13674</v>
      </c>
      <c r="G9808" s="94" t="s">
        <v>13675</v>
      </c>
      <c r="H9808" s="32" t="s">
        <v>16222</v>
      </c>
    </row>
    <row r="9809" spans="1:8">
      <c r="A9809" s="68" t="s">
        <v>16876</v>
      </c>
      <c r="B9809" s="94" t="s">
        <v>24182</v>
      </c>
      <c r="C9809" s="94" t="s">
        <v>16851</v>
      </c>
      <c r="D9809" s="32" t="s">
        <v>21092</v>
      </c>
      <c r="E9809" s="107">
        <v>6</v>
      </c>
      <c r="F9809" s="81" t="s">
        <v>13674</v>
      </c>
      <c r="G9809" s="94" t="s">
        <v>13675</v>
      </c>
      <c r="H9809" s="32" t="s">
        <v>16222</v>
      </c>
    </row>
    <row r="9810" spans="1:8">
      <c r="A9810" s="68" t="s">
        <v>16876</v>
      </c>
      <c r="B9810" s="94" t="s">
        <v>24182</v>
      </c>
      <c r="C9810" s="94" t="s">
        <v>16851</v>
      </c>
      <c r="D9810" s="32" t="s">
        <v>21093</v>
      </c>
      <c r="E9810" s="107">
        <v>6</v>
      </c>
      <c r="F9810" s="81" t="s">
        <v>13674</v>
      </c>
      <c r="G9810" s="94" t="s">
        <v>13675</v>
      </c>
      <c r="H9810" s="32" t="s">
        <v>16222</v>
      </c>
    </row>
    <row r="9811" spans="1:8">
      <c r="A9811" s="68" t="s">
        <v>16876</v>
      </c>
      <c r="B9811" s="94" t="s">
        <v>24182</v>
      </c>
      <c r="C9811" s="94" t="s">
        <v>16851</v>
      </c>
      <c r="D9811" s="32" t="s">
        <v>21094</v>
      </c>
      <c r="E9811" s="107">
        <v>5</v>
      </c>
      <c r="F9811" s="81" t="s">
        <v>13674</v>
      </c>
      <c r="G9811" s="94" t="s">
        <v>13675</v>
      </c>
      <c r="H9811" s="32" t="s">
        <v>16222</v>
      </c>
    </row>
    <row r="9812" spans="1:8">
      <c r="A9812" s="68" t="s">
        <v>16876</v>
      </c>
      <c r="B9812" s="94" t="s">
        <v>24182</v>
      </c>
      <c r="C9812" s="94" t="s">
        <v>16851</v>
      </c>
      <c r="D9812" s="32" t="s">
        <v>21095</v>
      </c>
      <c r="E9812" s="107">
        <v>13</v>
      </c>
      <c r="F9812" s="81" t="s">
        <v>13674</v>
      </c>
      <c r="G9812" s="94" t="s">
        <v>13675</v>
      </c>
      <c r="H9812" s="32" t="s">
        <v>16222</v>
      </c>
    </row>
    <row r="9813" spans="1:8">
      <c r="A9813" s="68" t="s">
        <v>16876</v>
      </c>
      <c r="B9813" s="94" t="s">
        <v>24182</v>
      </c>
      <c r="C9813" s="94" t="s">
        <v>16851</v>
      </c>
      <c r="D9813" s="32" t="s">
        <v>21096</v>
      </c>
      <c r="E9813" s="107">
        <v>9</v>
      </c>
      <c r="F9813" s="81" t="s">
        <v>13674</v>
      </c>
      <c r="G9813" s="94" t="s">
        <v>13675</v>
      </c>
      <c r="H9813" s="32" t="s">
        <v>16222</v>
      </c>
    </row>
    <row r="9814" spans="1:8">
      <c r="A9814" s="68" t="s">
        <v>16876</v>
      </c>
      <c r="B9814" s="94" t="s">
        <v>24182</v>
      </c>
      <c r="C9814" s="94" t="s">
        <v>16851</v>
      </c>
      <c r="D9814" s="32" t="s">
        <v>21097</v>
      </c>
      <c r="E9814" s="107">
        <v>4</v>
      </c>
      <c r="F9814" s="81" t="s">
        <v>13674</v>
      </c>
      <c r="G9814" s="94" t="s">
        <v>13675</v>
      </c>
      <c r="H9814" s="32" t="s">
        <v>16222</v>
      </c>
    </row>
    <row r="9815" spans="1:8">
      <c r="A9815" s="68" t="s">
        <v>16876</v>
      </c>
      <c r="B9815" s="94" t="s">
        <v>24182</v>
      </c>
      <c r="C9815" s="94" t="s">
        <v>16851</v>
      </c>
      <c r="D9815" s="32" t="s">
        <v>21098</v>
      </c>
      <c r="E9815" s="107">
        <v>4</v>
      </c>
      <c r="F9815" s="81" t="s">
        <v>13674</v>
      </c>
      <c r="G9815" s="94" t="s">
        <v>13675</v>
      </c>
      <c r="H9815" s="32" t="s">
        <v>16222</v>
      </c>
    </row>
    <row r="9816" spans="1:8">
      <c r="A9816" s="68" t="s">
        <v>16876</v>
      </c>
      <c r="B9816" s="94" t="s">
        <v>24182</v>
      </c>
      <c r="C9816" s="94" t="s">
        <v>16851</v>
      </c>
      <c r="D9816" s="32" t="s">
        <v>21099</v>
      </c>
      <c r="E9816" s="107">
        <v>10</v>
      </c>
      <c r="F9816" s="81" t="s">
        <v>13674</v>
      </c>
      <c r="G9816" s="94" t="s">
        <v>13675</v>
      </c>
      <c r="H9816" s="32" t="s">
        <v>16222</v>
      </c>
    </row>
    <row r="9817" spans="1:8">
      <c r="A9817" s="68" t="s">
        <v>16876</v>
      </c>
      <c r="B9817" s="94" t="s">
        <v>24182</v>
      </c>
      <c r="C9817" s="94" t="s">
        <v>16851</v>
      </c>
      <c r="D9817" s="32" t="s">
        <v>21100</v>
      </c>
      <c r="E9817" s="107">
        <v>8</v>
      </c>
      <c r="F9817" s="81" t="s">
        <v>13674</v>
      </c>
      <c r="G9817" s="94" t="s">
        <v>13675</v>
      </c>
      <c r="H9817" s="32" t="s">
        <v>16222</v>
      </c>
    </row>
    <row r="9818" spans="1:8">
      <c r="A9818" s="68" t="s">
        <v>16876</v>
      </c>
      <c r="B9818" s="94" t="s">
        <v>24182</v>
      </c>
      <c r="C9818" s="94" t="s">
        <v>16851</v>
      </c>
      <c r="D9818" s="32" t="s">
        <v>21101</v>
      </c>
      <c r="E9818" s="107">
        <v>6</v>
      </c>
      <c r="F9818" s="81" t="s">
        <v>13674</v>
      </c>
      <c r="G9818" s="94" t="s">
        <v>13675</v>
      </c>
      <c r="H9818" s="32" t="s">
        <v>16222</v>
      </c>
    </row>
    <row r="9819" spans="1:8">
      <c r="A9819" s="68" t="s">
        <v>16876</v>
      </c>
      <c r="B9819" s="94" t="s">
        <v>24182</v>
      </c>
      <c r="C9819" s="94" t="s">
        <v>16851</v>
      </c>
      <c r="D9819" s="32" t="s">
        <v>21102</v>
      </c>
      <c r="E9819" s="107">
        <v>10</v>
      </c>
      <c r="F9819" s="81" t="s">
        <v>13674</v>
      </c>
      <c r="G9819" s="94" t="s">
        <v>13675</v>
      </c>
      <c r="H9819" s="32" t="s">
        <v>16222</v>
      </c>
    </row>
    <row r="9820" spans="1:8">
      <c r="A9820" s="68" t="s">
        <v>16876</v>
      </c>
      <c r="B9820" s="94" t="s">
        <v>24182</v>
      </c>
      <c r="C9820" s="94" t="s">
        <v>16852</v>
      </c>
      <c r="D9820" s="32" t="s">
        <v>11547</v>
      </c>
      <c r="E9820" s="107">
        <v>4</v>
      </c>
      <c r="F9820" s="81" t="s">
        <v>13674</v>
      </c>
      <c r="G9820" s="94" t="s">
        <v>13675</v>
      </c>
      <c r="H9820" s="32" t="s">
        <v>16223</v>
      </c>
    </row>
    <row r="9821" spans="1:8">
      <c r="A9821" s="68" t="s">
        <v>16876</v>
      </c>
      <c r="B9821" s="94" t="s">
        <v>24182</v>
      </c>
      <c r="C9821" s="94" t="s">
        <v>16852</v>
      </c>
      <c r="D9821" s="32" t="s">
        <v>11590</v>
      </c>
      <c r="E9821" s="107">
        <v>6</v>
      </c>
      <c r="F9821" s="81" t="s">
        <v>13674</v>
      </c>
      <c r="G9821" s="94" t="s">
        <v>13675</v>
      </c>
      <c r="H9821" s="32" t="s">
        <v>16223</v>
      </c>
    </row>
    <row r="9822" spans="1:8">
      <c r="A9822" s="68" t="s">
        <v>16876</v>
      </c>
      <c r="B9822" s="94" t="s">
        <v>24182</v>
      </c>
      <c r="C9822" s="94" t="s">
        <v>16852</v>
      </c>
      <c r="D9822" s="32" t="s">
        <v>11591</v>
      </c>
      <c r="E9822" s="107">
        <v>9</v>
      </c>
      <c r="F9822" s="81" t="s">
        <v>13674</v>
      </c>
      <c r="G9822" s="94" t="s">
        <v>13675</v>
      </c>
      <c r="H9822" s="32" t="s">
        <v>16223</v>
      </c>
    </row>
    <row r="9823" spans="1:8">
      <c r="A9823" s="68" t="s">
        <v>16876</v>
      </c>
      <c r="B9823" s="94" t="s">
        <v>24182</v>
      </c>
      <c r="C9823" s="94" t="s">
        <v>16852</v>
      </c>
      <c r="D9823" s="32" t="s">
        <v>11592</v>
      </c>
      <c r="E9823" s="107">
        <v>9</v>
      </c>
      <c r="F9823" s="81" t="s">
        <v>13674</v>
      </c>
      <c r="G9823" s="94" t="s">
        <v>13675</v>
      </c>
      <c r="H9823" s="32" t="s">
        <v>16223</v>
      </c>
    </row>
    <row r="9824" spans="1:8">
      <c r="A9824" s="68" t="s">
        <v>16876</v>
      </c>
      <c r="B9824" s="94" t="s">
        <v>24182</v>
      </c>
      <c r="C9824" s="94" t="s">
        <v>16852</v>
      </c>
      <c r="D9824" s="32" t="s">
        <v>11593</v>
      </c>
      <c r="E9824" s="107">
        <v>3</v>
      </c>
      <c r="F9824" s="81" t="s">
        <v>13674</v>
      </c>
      <c r="G9824" s="94" t="s">
        <v>13675</v>
      </c>
      <c r="H9824" s="32" t="s">
        <v>16223</v>
      </c>
    </row>
    <row r="9825" spans="1:8">
      <c r="A9825" s="68" t="s">
        <v>16876</v>
      </c>
      <c r="B9825" s="94" t="s">
        <v>24182</v>
      </c>
      <c r="C9825" s="94" t="s">
        <v>16852</v>
      </c>
      <c r="D9825" s="32" t="s">
        <v>11594</v>
      </c>
      <c r="E9825" s="107">
        <v>11</v>
      </c>
      <c r="F9825" s="81" t="s">
        <v>13674</v>
      </c>
      <c r="G9825" s="94" t="s">
        <v>13675</v>
      </c>
      <c r="H9825" s="32" t="s">
        <v>16223</v>
      </c>
    </row>
    <row r="9826" spans="1:8">
      <c r="A9826" s="68" t="s">
        <v>16876</v>
      </c>
      <c r="B9826" s="94" t="s">
        <v>24182</v>
      </c>
      <c r="C9826" s="94" t="s">
        <v>16852</v>
      </c>
      <c r="D9826" s="32" t="s">
        <v>11595</v>
      </c>
      <c r="E9826" s="107">
        <v>10</v>
      </c>
      <c r="F9826" s="81" t="s">
        <v>13674</v>
      </c>
      <c r="G9826" s="94" t="s">
        <v>13675</v>
      </c>
      <c r="H9826" s="32" t="s">
        <v>16223</v>
      </c>
    </row>
    <row r="9827" spans="1:8">
      <c r="A9827" s="68" t="s">
        <v>16876</v>
      </c>
      <c r="B9827" s="94" t="s">
        <v>24182</v>
      </c>
      <c r="C9827" s="94" t="s">
        <v>16852</v>
      </c>
      <c r="D9827" s="32" t="s">
        <v>11596</v>
      </c>
      <c r="E9827" s="107">
        <v>6</v>
      </c>
      <c r="F9827" s="81" t="s">
        <v>13674</v>
      </c>
      <c r="G9827" s="94" t="s">
        <v>13675</v>
      </c>
      <c r="H9827" s="32" t="s">
        <v>16223</v>
      </c>
    </row>
    <row r="9828" spans="1:8">
      <c r="A9828" s="68" t="s">
        <v>16876</v>
      </c>
      <c r="B9828" s="94" t="s">
        <v>24182</v>
      </c>
      <c r="C9828" s="94" t="s">
        <v>16852</v>
      </c>
      <c r="D9828" s="32" t="s">
        <v>11597</v>
      </c>
      <c r="E9828" s="107">
        <v>5</v>
      </c>
      <c r="F9828" s="81" t="s">
        <v>13674</v>
      </c>
      <c r="G9828" s="94" t="s">
        <v>13675</v>
      </c>
      <c r="H9828" s="32" t="s">
        <v>16223</v>
      </c>
    </row>
    <row r="9829" spans="1:8">
      <c r="A9829" s="68" t="s">
        <v>16876</v>
      </c>
      <c r="B9829" s="94" t="s">
        <v>24182</v>
      </c>
      <c r="C9829" s="94" t="s">
        <v>16852</v>
      </c>
      <c r="D9829" s="32" t="s">
        <v>11598</v>
      </c>
      <c r="E9829" s="107">
        <v>8</v>
      </c>
      <c r="F9829" s="81" t="s">
        <v>13674</v>
      </c>
      <c r="G9829" s="94" t="s">
        <v>13675</v>
      </c>
      <c r="H9829" s="32" t="s">
        <v>16223</v>
      </c>
    </row>
    <row r="9830" spans="1:8">
      <c r="A9830" s="68" t="s">
        <v>16876</v>
      </c>
      <c r="B9830" s="94" t="s">
        <v>24182</v>
      </c>
      <c r="C9830" s="94" t="s">
        <v>16852</v>
      </c>
      <c r="D9830" s="32" t="s">
        <v>11599</v>
      </c>
      <c r="E9830" s="107">
        <v>10</v>
      </c>
      <c r="F9830" s="81" t="s">
        <v>13674</v>
      </c>
      <c r="G9830" s="94" t="s">
        <v>13675</v>
      </c>
      <c r="H9830" s="32" t="s">
        <v>16223</v>
      </c>
    </row>
    <row r="9831" spans="1:8">
      <c r="A9831" s="68" t="s">
        <v>16876</v>
      </c>
      <c r="B9831" s="94" t="s">
        <v>24182</v>
      </c>
      <c r="C9831" s="94" t="s">
        <v>16852</v>
      </c>
      <c r="D9831" s="32" t="s">
        <v>11600</v>
      </c>
      <c r="E9831" s="107">
        <v>6</v>
      </c>
      <c r="F9831" s="81" t="s">
        <v>13674</v>
      </c>
      <c r="G9831" s="94" t="s">
        <v>13675</v>
      </c>
      <c r="H9831" s="32" t="s">
        <v>16223</v>
      </c>
    </row>
    <row r="9832" spans="1:8">
      <c r="A9832" s="68" t="s">
        <v>16876</v>
      </c>
      <c r="B9832" s="94" t="s">
        <v>24182</v>
      </c>
      <c r="C9832" s="94" t="s">
        <v>16852</v>
      </c>
      <c r="D9832" s="32" t="s">
        <v>11601</v>
      </c>
      <c r="E9832" s="107">
        <v>5</v>
      </c>
      <c r="F9832" s="81" t="s">
        <v>13674</v>
      </c>
      <c r="G9832" s="94" t="s">
        <v>13675</v>
      </c>
      <c r="H9832" s="32" t="s">
        <v>16223</v>
      </c>
    </row>
    <row r="9833" spans="1:8">
      <c r="A9833" s="68" t="s">
        <v>16876</v>
      </c>
      <c r="B9833" s="94" t="s">
        <v>24182</v>
      </c>
      <c r="C9833" s="94" t="s">
        <v>16852</v>
      </c>
      <c r="D9833" s="32" t="s">
        <v>11602</v>
      </c>
      <c r="E9833" s="107">
        <v>5</v>
      </c>
      <c r="F9833" s="81" t="s">
        <v>13674</v>
      </c>
      <c r="G9833" s="94" t="s">
        <v>13675</v>
      </c>
      <c r="H9833" s="32" t="s">
        <v>16223</v>
      </c>
    </row>
    <row r="9834" spans="1:8">
      <c r="A9834" s="68" t="s">
        <v>16876</v>
      </c>
      <c r="B9834" s="94" t="s">
        <v>24182</v>
      </c>
      <c r="C9834" s="94" t="s">
        <v>16852</v>
      </c>
      <c r="D9834" s="32" t="s">
        <v>11603</v>
      </c>
      <c r="E9834" s="107">
        <v>7</v>
      </c>
      <c r="F9834" s="81" t="s">
        <v>13674</v>
      </c>
      <c r="G9834" s="94" t="s">
        <v>13675</v>
      </c>
      <c r="H9834" s="32" t="s">
        <v>16223</v>
      </c>
    </row>
    <row r="9835" spans="1:8">
      <c r="A9835" s="68" t="s">
        <v>16876</v>
      </c>
      <c r="B9835" s="94" t="s">
        <v>24182</v>
      </c>
      <c r="C9835" s="94" t="s">
        <v>16852</v>
      </c>
      <c r="D9835" s="32" t="s">
        <v>11604</v>
      </c>
      <c r="E9835" s="107">
        <v>6</v>
      </c>
      <c r="F9835" s="81" t="s">
        <v>13674</v>
      </c>
      <c r="G9835" s="94" t="s">
        <v>13675</v>
      </c>
      <c r="H9835" s="32" t="s">
        <v>16223</v>
      </c>
    </row>
    <row r="9836" spans="1:8">
      <c r="A9836" s="68" t="s">
        <v>16876</v>
      </c>
      <c r="B9836" s="94" t="s">
        <v>24182</v>
      </c>
      <c r="C9836" s="94" t="s">
        <v>16852</v>
      </c>
      <c r="D9836" s="32" t="s">
        <v>11605</v>
      </c>
      <c r="E9836" s="107">
        <v>5</v>
      </c>
      <c r="F9836" s="81" t="s">
        <v>13674</v>
      </c>
      <c r="G9836" s="94" t="s">
        <v>13675</v>
      </c>
      <c r="H9836" s="32" t="s">
        <v>16223</v>
      </c>
    </row>
    <row r="9837" spans="1:8">
      <c r="A9837" s="68" t="s">
        <v>16876</v>
      </c>
      <c r="B9837" s="94" t="s">
        <v>24182</v>
      </c>
      <c r="C9837" s="94" t="s">
        <v>16852</v>
      </c>
      <c r="D9837" s="32" t="s">
        <v>11606</v>
      </c>
      <c r="E9837" s="107">
        <v>7</v>
      </c>
      <c r="F9837" s="81" t="s">
        <v>13674</v>
      </c>
      <c r="G9837" s="94" t="s">
        <v>13675</v>
      </c>
      <c r="H9837" s="32" t="s">
        <v>16223</v>
      </c>
    </row>
    <row r="9838" spans="1:8">
      <c r="A9838" s="68" t="s">
        <v>16876</v>
      </c>
      <c r="B9838" s="94" t="s">
        <v>24182</v>
      </c>
      <c r="C9838" s="94" t="s">
        <v>16852</v>
      </c>
      <c r="D9838" s="32" t="s">
        <v>11607</v>
      </c>
      <c r="E9838" s="107">
        <v>4</v>
      </c>
      <c r="F9838" s="81" t="s">
        <v>13674</v>
      </c>
      <c r="G9838" s="94" t="s">
        <v>13675</v>
      </c>
      <c r="H9838" s="32" t="s">
        <v>16223</v>
      </c>
    </row>
    <row r="9839" spans="1:8">
      <c r="A9839" s="68" t="s">
        <v>16876</v>
      </c>
      <c r="B9839" s="94" t="s">
        <v>24182</v>
      </c>
      <c r="C9839" s="94" t="s">
        <v>16852</v>
      </c>
      <c r="D9839" s="32" t="s">
        <v>11608</v>
      </c>
      <c r="E9839" s="107">
        <v>4</v>
      </c>
      <c r="F9839" s="81" t="s">
        <v>13674</v>
      </c>
      <c r="G9839" s="94" t="s">
        <v>13675</v>
      </c>
      <c r="H9839" s="32" t="s">
        <v>16223</v>
      </c>
    </row>
    <row r="9840" spans="1:8">
      <c r="A9840" s="68" t="s">
        <v>16876</v>
      </c>
      <c r="B9840" s="94" t="s">
        <v>24182</v>
      </c>
      <c r="C9840" s="94" t="s">
        <v>16852</v>
      </c>
      <c r="D9840" s="32" t="s">
        <v>11609</v>
      </c>
      <c r="E9840" s="107">
        <v>6</v>
      </c>
      <c r="F9840" s="81" t="s">
        <v>13674</v>
      </c>
      <c r="G9840" s="94" t="s">
        <v>13675</v>
      </c>
      <c r="H9840" s="32" t="s">
        <v>16223</v>
      </c>
    </row>
    <row r="9841" spans="1:8">
      <c r="A9841" s="68" t="s">
        <v>16876</v>
      </c>
      <c r="B9841" s="94" t="s">
        <v>24182</v>
      </c>
      <c r="C9841" s="94" t="s">
        <v>16852</v>
      </c>
      <c r="D9841" s="32" t="s">
        <v>11610</v>
      </c>
      <c r="E9841" s="107">
        <v>3</v>
      </c>
      <c r="F9841" s="81" t="s">
        <v>13674</v>
      </c>
      <c r="G9841" s="94" t="s">
        <v>13675</v>
      </c>
      <c r="H9841" s="32" t="s">
        <v>16223</v>
      </c>
    </row>
    <row r="9842" spans="1:8">
      <c r="A9842" s="68" t="s">
        <v>16876</v>
      </c>
      <c r="B9842" s="94" t="s">
        <v>24182</v>
      </c>
      <c r="C9842" s="94" t="s">
        <v>16852</v>
      </c>
      <c r="D9842" s="32" t="s">
        <v>11611</v>
      </c>
      <c r="E9842" s="107">
        <v>5</v>
      </c>
      <c r="F9842" s="81" t="s">
        <v>13674</v>
      </c>
      <c r="G9842" s="94" t="s">
        <v>13675</v>
      </c>
      <c r="H9842" s="32" t="s">
        <v>16223</v>
      </c>
    </row>
    <row r="9843" spans="1:8">
      <c r="A9843" s="68" t="s">
        <v>16876</v>
      </c>
      <c r="B9843" s="94" t="s">
        <v>24182</v>
      </c>
      <c r="C9843" s="94" t="s">
        <v>16852</v>
      </c>
      <c r="D9843" s="32" t="s">
        <v>11612</v>
      </c>
      <c r="E9843" s="107">
        <v>5</v>
      </c>
      <c r="F9843" s="81" t="s">
        <v>13674</v>
      </c>
      <c r="G9843" s="94" t="s">
        <v>13675</v>
      </c>
      <c r="H9843" s="32" t="s">
        <v>16223</v>
      </c>
    </row>
    <row r="9844" spans="1:8">
      <c r="A9844" s="68" t="s">
        <v>16881</v>
      </c>
      <c r="B9844" s="94" t="s">
        <v>24188</v>
      </c>
      <c r="C9844" s="94" t="s">
        <v>17424</v>
      </c>
      <c r="D9844" s="32" t="s">
        <v>11613</v>
      </c>
      <c r="E9844" s="107">
        <v>12</v>
      </c>
      <c r="F9844" s="81" t="s">
        <v>13674</v>
      </c>
      <c r="G9844" s="94" t="s">
        <v>13675</v>
      </c>
      <c r="H9844" s="32" t="s">
        <v>13825</v>
      </c>
    </row>
    <row r="9845" spans="1:8">
      <c r="A9845" s="68" t="s">
        <v>16881</v>
      </c>
      <c r="B9845" s="94" t="s">
        <v>24188</v>
      </c>
      <c r="C9845" s="94" t="s">
        <v>17424</v>
      </c>
      <c r="D9845" s="32" t="s">
        <v>11614</v>
      </c>
      <c r="E9845" s="107">
        <v>12</v>
      </c>
      <c r="F9845" s="81" t="s">
        <v>13674</v>
      </c>
      <c r="G9845" s="94" t="s">
        <v>13675</v>
      </c>
      <c r="H9845" s="32" t="s">
        <v>13825</v>
      </c>
    </row>
    <row r="9846" spans="1:8">
      <c r="A9846" s="68" t="s">
        <v>16881</v>
      </c>
      <c r="B9846" s="94" t="s">
        <v>24188</v>
      </c>
      <c r="C9846" s="94" t="s">
        <v>17424</v>
      </c>
      <c r="D9846" s="32" t="s">
        <v>11615</v>
      </c>
      <c r="E9846" s="107">
        <v>11</v>
      </c>
      <c r="F9846" s="81" t="s">
        <v>13674</v>
      </c>
      <c r="G9846" s="94" t="s">
        <v>13675</v>
      </c>
      <c r="H9846" s="32" t="s">
        <v>13825</v>
      </c>
    </row>
    <row r="9847" spans="1:8">
      <c r="A9847" s="68" t="s">
        <v>16881</v>
      </c>
      <c r="B9847" s="94" t="s">
        <v>24188</v>
      </c>
      <c r="C9847" s="94" t="s">
        <v>17424</v>
      </c>
      <c r="D9847" s="32" t="s">
        <v>11616</v>
      </c>
      <c r="E9847" s="107">
        <v>11</v>
      </c>
      <c r="F9847" s="81" t="s">
        <v>13674</v>
      </c>
      <c r="G9847" s="94" t="s">
        <v>13675</v>
      </c>
      <c r="H9847" s="32" t="s">
        <v>13825</v>
      </c>
    </row>
    <row r="9848" spans="1:8">
      <c r="A9848" s="68" t="s">
        <v>16881</v>
      </c>
      <c r="B9848" s="94" t="s">
        <v>24188</v>
      </c>
      <c r="C9848" s="94" t="s">
        <v>17424</v>
      </c>
      <c r="D9848" s="32" t="s">
        <v>11617</v>
      </c>
      <c r="E9848" s="107">
        <v>10</v>
      </c>
      <c r="F9848" s="81" t="s">
        <v>13674</v>
      </c>
      <c r="G9848" s="94" t="s">
        <v>13675</v>
      </c>
      <c r="H9848" s="32" t="s">
        <v>13825</v>
      </c>
    </row>
    <row r="9849" spans="1:8">
      <c r="A9849" s="68" t="s">
        <v>16881</v>
      </c>
      <c r="B9849" s="94" t="s">
        <v>24188</v>
      </c>
      <c r="C9849" s="94" t="s">
        <v>17424</v>
      </c>
      <c r="D9849" s="32" t="s">
        <v>11618</v>
      </c>
      <c r="E9849" s="107">
        <v>10</v>
      </c>
      <c r="F9849" s="81" t="s">
        <v>13674</v>
      </c>
      <c r="G9849" s="94" t="s">
        <v>13675</v>
      </c>
      <c r="H9849" s="32" t="s">
        <v>13825</v>
      </c>
    </row>
    <row r="9850" spans="1:8">
      <c r="A9850" s="68" t="s">
        <v>16881</v>
      </c>
      <c r="B9850" s="94" t="s">
        <v>24188</v>
      </c>
      <c r="C9850" s="94" t="s">
        <v>17424</v>
      </c>
      <c r="D9850" s="32" t="s">
        <v>21103</v>
      </c>
      <c r="E9850" s="107">
        <v>9</v>
      </c>
      <c r="F9850" s="81" t="s">
        <v>13674</v>
      </c>
      <c r="G9850" s="94" t="s">
        <v>13675</v>
      </c>
      <c r="H9850" s="32" t="s">
        <v>13825</v>
      </c>
    </row>
    <row r="9851" spans="1:8">
      <c r="A9851" s="68" t="s">
        <v>16881</v>
      </c>
      <c r="B9851" s="94" t="s">
        <v>24188</v>
      </c>
      <c r="C9851" s="94" t="s">
        <v>17424</v>
      </c>
      <c r="D9851" s="32" t="s">
        <v>11619</v>
      </c>
      <c r="E9851" s="107">
        <v>10</v>
      </c>
      <c r="F9851" s="81" t="s">
        <v>13674</v>
      </c>
      <c r="G9851" s="94" t="s">
        <v>13675</v>
      </c>
      <c r="H9851" s="32" t="s">
        <v>13825</v>
      </c>
    </row>
    <row r="9852" spans="1:8">
      <c r="A9852" s="68" t="s">
        <v>16881</v>
      </c>
      <c r="B9852" s="94" t="s">
        <v>24188</v>
      </c>
      <c r="C9852" s="94" t="s">
        <v>17424</v>
      </c>
      <c r="D9852" s="32" t="s">
        <v>11620</v>
      </c>
      <c r="E9852" s="107">
        <v>10</v>
      </c>
      <c r="F9852" s="81" t="s">
        <v>13674</v>
      </c>
      <c r="G9852" s="94" t="s">
        <v>13675</v>
      </c>
      <c r="H9852" s="32" t="s">
        <v>13825</v>
      </c>
    </row>
    <row r="9853" spans="1:8">
      <c r="A9853" s="68" t="s">
        <v>16881</v>
      </c>
      <c r="B9853" s="94" t="s">
        <v>24188</v>
      </c>
      <c r="C9853" s="94" t="s">
        <v>17424</v>
      </c>
      <c r="D9853" s="32" t="s">
        <v>11621</v>
      </c>
      <c r="E9853" s="107">
        <v>10</v>
      </c>
      <c r="F9853" s="81" t="s">
        <v>13674</v>
      </c>
      <c r="G9853" s="94" t="s">
        <v>13675</v>
      </c>
      <c r="H9853" s="32" t="s">
        <v>13825</v>
      </c>
    </row>
    <row r="9854" spans="1:8">
      <c r="A9854" s="68" t="s">
        <v>16881</v>
      </c>
      <c r="B9854" s="94" t="s">
        <v>24188</v>
      </c>
      <c r="C9854" s="94" t="s">
        <v>17424</v>
      </c>
      <c r="D9854" s="32" t="s">
        <v>21104</v>
      </c>
      <c r="E9854" s="107">
        <v>10</v>
      </c>
      <c r="F9854" s="81" t="s">
        <v>13674</v>
      </c>
      <c r="G9854" s="94" t="s">
        <v>13675</v>
      </c>
      <c r="H9854" s="32" t="s">
        <v>13825</v>
      </c>
    </row>
    <row r="9855" spans="1:8">
      <c r="A9855" s="68" t="s">
        <v>16881</v>
      </c>
      <c r="B9855" s="94" t="s">
        <v>24188</v>
      </c>
      <c r="C9855" s="94" t="s">
        <v>17424</v>
      </c>
      <c r="D9855" s="32" t="s">
        <v>21105</v>
      </c>
      <c r="E9855" s="107">
        <v>10</v>
      </c>
      <c r="F9855" s="81" t="s">
        <v>13674</v>
      </c>
      <c r="G9855" s="94" t="s">
        <v>13675</v>
      </c>
      <c r="H9855" s="32" t="s">
        <v>13825</v>
      </c>
    </row>
    <row r="9856" spans="1:8">
      <c r="A9856" s="68" t="s">
        <v>16881</v>
      </c>
      <c r="B9856" s="94" t="s">
        <v>24188</v>
      </c>
      <c r="C9856" s="94" t="s">
        <v>17424</v>
      </c>
      <c r="D9856" s="32" t="s">
        <v>11622</v>
      </c>
      <c r="E9856" s="107">
        <v>10</v>
      </c>
      <c r="F9856" s="81" t="s">
        <v>13674</v>
      </c>
      <c r="G9856" s="94" t="s">
        <v>13675</v>
      </c>
      <c r="H9856" s="32" t="s">
        <v>13825</v>
      </c>
    </row>
    <row r="9857" spans="1:8">
      <c r="A9857" s="68" t="s">
        <v>16881</v>
      </c>
      <c r="B9857" s="94" t="s">
        <v>24188</v>
      </c>
      <c r="C9857" s="94" t="s">
        <v>17424</v>
      </c>
      <c r="D9857" s="32" t="s">
        <v>11623</v>
      </c>
      <c r="E9857" s="107">
        <v>11</v>
      </c>
      <c r="F9857" s="81" t="s">
        <v>13674</v>
      </c>
      <c r="G9857" s="94" t="s">
        <v>13675</v>
      </c>
      <c r="H9857" s="32" t="s">
        <v>13825</v>
      </c>
    </row>
    <row r="9858" spans="1:8">
      <c r="A9858" s="68" t="s">
        <v>16881</v>
      </c>
      <c r="B9858" s="94" t="s">
        <v>24188</v>
      </c>
      <c r="C9858" s="94" t="s">
        <v>17424</v>
      </c>
      <c r="D9858" s="32" t="s">
        <v>21106</v>
      </c>
      <c r="E9858" s="107">
        <v>9</v>
      </c>
      <c r="F9858" s="81" t="s">
        <v>13674</v>
      </c>
      <c r="G9858" s="94" t="s">
        <v>13675</v>
      </c>
      <c r="H9858" s="32" t="s">
        <v>13825</v>
      </c>
    </row>
    <row r="9859" spans="1:8">
      <c r="A9859" s="68" t="s">
        <v>16881</v>
      </c>
      <c r="B9859" s="94" t="s">
        <v>24188</v>
      </c>
      <c r="C9859" s="94" t="s">
        <v>17424</v>
      </c>
      <c r="D9859" s="32" t="s">
        <v>11624</v>
      </c>
      <c r="E9859" s="107">
        <v>11</v>
      </c>
      <c r="F9859" s="81" t="s">
        <v>13674</v>
      </c>
      <c r="G9859" s="94" t="s">
        <v>13675</v>
      </c>
      <c r="H9859" s="32" t="s">
        <v>13825</v>
      </c>
    </row>
    <row r="9860" spans="1:8">
      <c r="A9860" s="68" t="s">
        <v>16881</v>
      </c>
      <c r="B9860" s="94" t="s">
        <v>24188</v>
      </c>
      <c r="C9860" s="94" t="s">
        <v>17424</v>
      </c>
      <c r="D9860" s="32" t="s">
        <v>11625</v>
      </c>
      <c r="E9860" s="107">
        <v>10</v>
      </c>
      <c r="F9860" s="81" t="s">
        <v>13674</v>
      </c>
      <c r="G9860" s="94" t="s">
        <v>13675</v>
      </c>
      <c r="H9860" s="32" t="s">
        <v>13825</v>
      </c>
    </row>
    <row r="9861" spans="1:8">
      <c r="A9861" s="68" t="s">
        <v>16881</v>
      </c>
      <c r="B9861" s="94" t="s">
        <v>24188</v>
      </c>
      <c r="C9861" s="94" t="s">
        <v>17424</v>
      </c>
      <c r="D9861" s="32" t="s">
        <v>11626</v>
      </c>
      <c r="E9861" s="107">
        <v>10</v>
      </c>
      <c r="F9861" s="81" t="s">
        <v>13674</v>
      </c>
      <c r="G9861" s="94" t="s">
        <v>13675</v>
      </c>
      <c r="H9861" s="32" t="s">
        <v>13825</v>
      </c>
    </row>
    <row r="9862" spans="1:8">
      <c r="A9862" s="68" t="s">
        <v>16881</v>
      </c>
      <c r="B9862" s="94" t="s">
        <v>24188</v>
      </c>
      <c r="C9862" s="94" t="s">
        <v>17424</v>
      </c>
      <c r="D9862" s="32" t="s">
        <v>11627</v>
      </c>
      <c r="E9862" s="107">
        <v>10</v>
      </c>
      <c r="F9862" s="81" t="s">
        <v>13674</v>
      </c>
      <c r="G9862" s="94" t="s">
        <v>13675</v>
      </c>
      <c r="H9862" s="32" t="s">
        <v>13825</v>
      </c>
    </row>
    <row r="9863" spans="1:8">
      <c r="A9863" s="68" t="s">
        <v>16881</v>
      </c>
      <c r="B9863" s="94" t="s">
        <v>24188</v>
      </c>
      <c r="C9863" s="94" t="s">
        <v>17424</v>
      </c>
      <c r="D9863" s="32" t="s">
        <v>11628</v>
      </c>
      <c r="E9863" s="107">
        <v>10</v>
      </c>
      <c r="F9863" s="81" t="s">
        <v>13674</v>
      </c>
      <c r="G9863" s="94" t="s">
        <v>13675</v>
      </c>
      <c r="H9863" s="32" t="s">
        <v>13825</v>
      </c>
    </row>
    <row r="9864" spans="1:8">
      <c r="A9864" s="68" t="s">
        <v>16881</v>
      </c>
      <c r="B9864" s="94" t="s">
        <v>24181</v>
      </c>
      <c r="C9864" s="94" t="s">
        <v>16853</v>
      </c>
      <c r="D9864" s="32" t="s">
        <v>11629</v>
      </c>
      <c r="E9864" s="107">
        <v>11</v>
      </c>
      <c r="F9864" s="81" t="s">
        <v>13674</v>
      </c>
      <c r="G9864" s="94" t="s">
        <v>13675</v>
      </c>
      <c r="H9864" s="32" t="s">
        <v>16224</v>
      </c>
    </row>
    <row r="9865" spans="1:8">
      <c r="A9865" s="68" t="s">
        <v>16881</v>
      </c>
      <c r="B9865" s="94" t="s">
        <v>24181</v>
      </c>
      <c r="C9865" s="94" t="s">
        <v>16853</v>
      </c>
      <c r="D9865" s="32" t="s">
        <v>11630</v>
      </c>
      <c r="E9865" s="107">
        <v>12</v>
      </c>
      <c r="F9865" s="81" t="s">
        <v>13674</v>
      </c>
      <c r="G9865" s="94" t="s">
        <v>13675</v>
      </c>
      <c r="H9865" s="32" t="s">
        <v>16224</v>
      </c>
    </row>
    <row r="9866" spans="1:8">
      <c r="A9866" s="68" t="s">
        <v>16881</v>
      </c>
      <c r="B9866" s="94" t="s">
        <v>24181</v>
      </c>
      <c r="C9866" s="94" t="s">
        <v>16853</v>
      </c>
      <c r="D9866" s="32" t="s">
        <v>11631</v>
      </c>
      <c r="E9866" s="107">
        <v>11</v>
      </c>
      <c r="F9866" s="81" t="s">
        <v>13674</v>
      </c>
      <c r="G9866" s="94" t="s">
        <v>13675</v>
      </c>
      <c r="H9866" s="32" t="s">
        <v>16224</v>
      </c>
    </row>
    <row r="9867" spans="1:8">
      <c r="A9867" s="68" t="s">
        <v>16881</v>
      </c>
      <c r="B9867" s="94" t="s">
        <v>24181</v>
      </c>
      <c r="C9867" s="94" t="s">
        <v>16853</v>
      </c>
      <c r="D9867" s="32" t="s">
        <v>9100</v>
      </c>
      <c r="E9867" s="107">
        <v>13</v>
      </c>
      <c r="F9867" s="81" t="s">
        <v>13674</v>
      </c>
      <c r="G9867" s="94" t="s">
        <v>13675</v>
      </c>
      <c r="H9867" s="32" t="s">
        <v>16224</v>
      </c>
    </row>
    <row r="9868" spans="1:8">
      <c r="A9868" s="68" t="s">
        <v>16881</v>
      </c>
      <c r="B9868" s="94" t="s">
        <v>24181</v>
      </c>
      <c r="C9868" s="94" t="s">
        <v>16853</v>
      </c>
      <c r="D9868" s="32" t="s">
        <v>11632</v>
      </c>
      <c r="E9868" s="107">
        <v>12</v>
      </c>
      <c r="F9868" s="81" t="s">
        <v>13674</v>
      </c>
      <c r="G9868" s="94" t="s">
        <v>13675</v>
      </c>
      <c r="H9868" s="32" t="s">
        <v>16224</v>
      </c>
    </row>
    <row r="9869" spans="1:8">
      <c r="A9869" s="68" t="s">
        <v>16881</v>
      </c>
      <c r="B9869" s="94" t="s">
        <v>24181</v>
      </c>
      <c r="C9869" s="94" t="s">
        <v>17129</v>
      </c>
      <c r="D9869" s="32" t="s">
        <v>9079</v>
      </c>
      <c r="E9869" s="107">
        <v>12</v>
      </c>
      <c r="F9869" s="81" t="s">
        <v>13674</v>
      </c>
      <c r="G9869" s="94" t="s">
        <v>13675</v>
      </c>
      <c r="H9869" s="32" t="s">
        <v>16225</v>
      </c>
    </row>
    <row r="9870" spans="1:8">
      <c r="A9870" s="68" t="s">
        <v>16881</v>
      </c>
      <c r="B9870" s="94" t="s">
        <v>24181</v>
      </c>
      <c r="C9870" s="94" t="s">
        <v>17129</v>
      </c>
      <c r="D9870" s="32" t="s">
        <v>9081</v>
      </c>
      <c r="E9870" s="107">
        <v>11</v>
      </c>
      <c r="F9870" s="81" t="s">
        <v>13674</v>
      </c>
      <c r="G9870" s="94" t="s">
        <v>13675</v>
      </c>
      <c r="H9870" s="32" t="s">
        <v>16225</v>
      </c>
    </row>
    <row r="9871" spans="1:8">
      <c r="A9871" s="68" t="s">
        <v>16881</v>
      </c>
      <c r="B9871" s="94" t="s">
        <v>24181</v>
      </c>
      <c r="C9871" s="94" t="s">
        <v>17129</v>
      </c>
      <c r="D9871" s="32" t="s">
        <v>9083</v>
      </c>
      <c r="E9871" s="107">
        <v>11</v>
      </c>
      <c r="F9871" s="81" t="s">
        <v>13674</v>
      </c>
      <c r="G9871" s="94" t="s">
        <v>13675</v>
      </c>
      <c r="H9871" s="32" t="s">
        <v>16225</v>
      </c>
    </row>
    <row r="9872" spans="1:8">
      <c r="A9872" s="68" t="s">
        <v>29</v>
      </c>
      <c r="B9872" s="94" t="s">
        <v>9371</v>
      </c>
      <c r="C9872" s="94" t="s">
        <v>17136</v>
      </c>
      <c r="D9872" s="32" t="s">
        <v>21107</v>
      </c>
      <c r="E9872" s="107">
        <v>39.1</v>
      </c>
      <c r="F9872" s="81" t="s">
        <v>13674</v>
      </c>
      <c r="G9872" s="94" t="s">
        <v>15</v>
      </c>
      <c r="H9872" s="32" t="s">
        <v>25978</v>
      </c>
    </row>
    <row r="9873" spans="1:8">
      <c r="A9873" s="68" t="s">
        <v>29</v>
      </c>
      <c r="B9873" s="94" t="s">
        <v>9371</v>
      </c>
      <c r="C9873" s="94" t="s">
        <v>17090</v>
      </c>
      <c r="D9873" s="32" t="s">
        <v>21108</v>
      </c>
      <c r="E9873" s="107">
        <v>35.333333333333336</v>
      </c>
      <c r="F9873" s="81" t="s">
        <v>13674</v>
      </c>
      <c r="G9873" s="94" t="s">
        <v>15</v>
      </c>
      <c r="H9873" s="32" t="s">
        <v>24782</v>
      </c>
    </row>
    <row r="9874" spans="1:8">
      <c r="A9874" s="68" t="s">
        <v>16881</v>
      </c>
      <c r="B9874" s="94" t="s">
        <v>24181</v>
      </c>
      <c r="C9874" s="94" t="s">
        <v>17128</v>
      </c>
      <c r="D9874" s="32" t="s">
        <v>9084</v>
      </c>
      <c r="E9874" s="107">
        <v>11</v>
      </c>
      <c r="F9874" s="81" t="s">
        <v>13674</v>
      </c>
      <c r="G9874" s="94" t="s">
        <v>13675</v>
      </c>
      <c r="H9874" s="32" t="s">
        <v>16226</v>
      </c>
    </row>
    <row r="9875" spans="1:8">
      <c r="A9875" s="68" t="s">
        <v>16881</v>
      </c>
      <c r="B9875" s="94" t="s">
        <v>24181</v>
      </c>
      <c r="C9875" s="94" t="s">
        <v>17128</v>
      </c>
      <c r="D9875" s="32" t="s">
        <v>9085</v>
      </c>
      <c r="E9875" s="107">
        <v>11</v>
      </c>
      <c r="F9875" s="81" t="s">
        <v>13674</v>
      </c>
      <c r="G9875" s="94" t="s">
        <v>13675</v>
      </c>
      <c r="H9875" s="32" t="s">
        <v>16226</v>
      </c>
    </row>
    <row r="9876" spans="1:8">
      <c r="A9876" s="68" t="s">
        <v>16881</v>
      </c>
      <c r="B9876" s="94" t="s">
        <v>24181</v>
      </c>
      <c r="C9876" s="94" t="s">
        <v>17128</v>
      </c>
      <c r="D9876" s="32" t="s">
        <v>9086</v>
      </c>
      <c r="E9876" s="107">
        <v>10</v>
      </c>
      <c r="F9876" s="81" t="s">
        <v>13674</v>
      </c>
      <c r="G9876" s="94" t="s">
        <v>13675</v>
      </c>
      <c r="H9876" s="32" t="s">
        <v>16226</v>
      </c>
    </row>
    <row r="9877" spans="1:8">
      <c r="A9877" s="68" t="s">
        <v>29</v>
      </c>
      <c r="B9877" s="94" t="s">
        <v>9371</v>
      </c>
      <c r="C9877" s="94" t="s">
        <v>17091</v>
      </c>
      <c r="D9877" s="32" t="s">
        <v>21109</v>
      </c>
      <c r="E9877" s="107">
        <v>35.333333333333336</v>
      </c>
      <c r="F9877" s="81" t="s">
        <v>13674</v>
      </c>
      <c r="G9877" s="94" t="s">
        <v>15</v>
      </c>
      <c r="H9877" s="32" t="s">
        <v>24782</v>
      </c>
    </row>
    <row r="9878" spans="1:8">
      <c r="A9878" s="68" t="s">
        <v>16881</v>
      </c>
      <c r="B9878" s="94" t="s">
        <v>24181</v>
      </c>
      <c r="C9878" s="94" t="s">
        <v>17128</v>
      </c>
      <c r="D9878" s="32" t="s">
        <v>9087</v>
      </c>
      <c r="E9878" s="107">
        <v>11</v>
      </c>
      <c r="F9878" s="81" t="s">
        <v>13674</v>
      </c>
      <c r="G9878" s="94" t="s">
        <v>13675</v>
      </c>
      <c r="H9878" s="32" t="s">
        <v>16226</v>
      </c>
    </row>
    <row r="9879" spans="1:8">
      <c r="A9879" s="68" t="s">
        <v>16876</v>
      </c>
      <c r="B9879" s="94" t="s">
        <v>24185</v>
      </c>
      <c r="C9879" s="94" t="s">
        <v>17425</v>
      </c>
      <c r="D9879" s="32" t="s">
        <v>21110</v>
      </c>
      <c r="E9879" s="107">
        <v>22</v>
      </c>
      <c r="F9879" s="81" t="s">
        <v>13674</v>
      </c>
      <c r="G9879" s="94" t="s">
        <v>13675</v>
      </c>
      <c r="H9879" s="32" t="s">
        <v>13865</v>
      </c>
    </row>
    <row r="9880" spans="1:8">
      <c r="A9880" s="68" t="s">
        <v>16876</v>
      </c>
      <c r="B9880" s="94" t="s">
        <v>24185</v>
      </c>
      <c r="C9880" s="94" t="s">
        <v>17425</v>
      </c>
      <c r="D9880" s="32" t="s">
        <v>21111</v>
      </c>
      <c r="E9880" s="107">
        <v>25</v>
      </c>
      <c r="F9880" s="81" t="s">
        <v>13674</v>
      </c>
      <c r="G9880" s="94" t="s">
        <v>13675</v>
      </c>
      <c r="H9880" s="32" t="s">
        <v>13865</v>
      </c>
    </row>
    <row r="9881" spans="1:8">
      <c r="A9881" s="68" t="s">
        <v>16876</v>
      </c>
      <c r="B9881" s="94" t="s">
        <v>24185</v>
      </c>
      <c r="C9881" s="94" t="s">
        <v>17425</v>
      </c>
      <c r="D9881" s="32" t="s">
        <v>21112</v>
      </c>
      <c r="E9881" s="107">
        <v>29</v>
      </c>
      <c r="F9881" s="81" t="s">
        <v>13674</v>
      </c>
      <c r="G9881" s="94" t="s">
        <v>13675</v>
      </c>
      <c r="H9881" s="32" t="s">
        <v>13865</v>
      </c>
    </row>
    <row r="9882" spans="1:8">
      <c r="A9882" s="68" t="s">
        <v>16876</v>
      </c>
      <c r="B9882" s="94" t="s">
        <v>24185</v>
      </c>
      <c r="C9882" s="94" t="s">
        <v>17425</v>
      </c>
      <c r="D9882" s="32" t="s">
        <v>21113</v>
      </c>
      <c r="E9882" s="107">
        <v>31</v>
      </c>
      <c r="F9882" s="81" t="s">
        <v>13674</v>
      </c>
      <c r="G9882" s="94" t="s">
        <v>13675</v>
      </c>
      <c r="H9882" s="32" t="s">
        <v>13865</v>
      </c>
    </row>
    <row r="9883" spans="1:8">
      <c r="A9883" s="68" t="s">
        <v>16876</v>
      </c>
      <c r="B9883" s="94" t="s">
        <v>24185</v>
      </c>
      <c r="C9883" s="94" t="s">
        <v>17425</v>
      </c>
      <c r="D9883" s="32" t="s">
        <v>21114</v>
      </c>
      <c r="E9883" s="107">
        <v>36</v>
      </c>
      <c r="F9883" s="81" t="s">
        <v>13674</v>
      </c>
      <c r="G9883" s="94" t="s">
        <v>13675</v>
      </c>
      <c r="H9883" s="32" t="s">
        <v>13865</v>
      </c>
    </row>
    <row r="9884" spans="1:8">
      <c r="A9884" s="68" t="s">
        <v>16876</v>
      </c>
      <c r="B9884" s="94" t="s">
        <v>24185</v>
      </c>
      <c r="C9884" s="94" t="s">
        <v>17425</v>
      </c>
      <c r="D9884" s="32" t="s">
        <v>21115</v>
      </c>
      <c r="E9884" s="107">
        <v>21</v>
      </c>
      <c r="F9884" s="81" t="s">
        <v>13674</v>
      </c>
      <c r="G9884" s="94" t="s">
        <v>13675</v>
      </c>
      <c r="H9884" s="32" t="s">
        <v>13865</v>
      </c>
    </row>
    <row r="9885" spans="1:8">
      <c r="A9885" s="68" t="s">
        <v>16876</v>
      </c>
      <c r="B9885" s="94" t="s">
        <v>24185</v>
      </c>
      <c r="C9885" s="94" t="s">
        <v>17425</v>
      </c>
      <c r="D9885" s="32" t="s">
        <v>21116</v>
      </c>
      <c r="E9885" s="107">
        <v>24</v>
      </c>
      <c r="F9885" s="81" t="s">
        <v>13674</v>
      </c>
      <c r="G9885" s="94" t="s">
        <v>13675</v>
      </c>
      <c r="H9885" s="32" t="s">
        <v>13865</v>
      </c>
    </row>
    <row r="9886" spans="1:8">
      <c r="A9886" s="68" t="s">
        <v>16876</v>
      </c>
      <c r="B9886" s="94" t="s">
        <v>24185</v>
      </c>
      <c r="C9886" s="94" t="s">
        <v>17425</v>
      </c>
      <c r="D9886" s="32" t="s">
        <v>21117</v>
      </c>
      <c r="E9886" s="107">
        <v>30</v>
      </c>
      <c r="F9886" s="81" t="s">
        <v>13674</v>
      </c>
      <c r="G9886" s="94" t="s">
        <v>13675</v>
      </c>
      <c r="H9886" s="32" t="s">
        <v>13865</v>
      </c>
    </row>
    <row r="9887" spans="1:8">
      <c r="A9887" s="68" t="s">
        <v>16876</v>
      </c>
      <c r="B9887" s="94" t="s">
        <v>24185</v>
      </c>
      <c r="C9887" s="94" t="s">
        <v>17425</v>
      </c>
      <c r="D9887" s="32" t="s">
        <v>21118</v>
      </c>
      <c r="E9887" s="107">
        <v>17</v>
      </c>
      <c r="F9887" s="81" t="s">
        <v>13674</v>
      </c>
      <c r="G9887" s="94" t="s">
        <v>13675</v>
      </c>
      <c r="H9887" s="32" t="s">
        <v>13865</v>
      </c>
    </row>
    <row r="9888" spans="1:8">
      <c r="A9888" s="68" t="s">
        <v>16876</v>
      </c>
      <c r="B9888" s="94" t="s">
        <v>24185</v>
      </c>
      <c r="C9888" s="94" t="s">
        <v>17425</v>
      </c>
      <c r="D9888" s="32" t="s">
        <v>21119</v>
      </c>
      <c r="E9888" s="107">
        <v>16</v>
      </c>
      <c r="F9888" s="81" t="s">
        <v>13674</v>
      </c>
      <c r="G9888" s="94" t="s">
        <v>13675</v>
      </c>
      <c r="H9888" s="32" t="s">
        <v>13865</v>
      </c>
    </row>
    <row r="9889" spans="1:8">
      <c r="A9889" s="68" t="s">
        <v>16876</v>
      </c>
      <c r="B9889" s="94" t="s">
        <v>24185</v>
      </c>
      <c r="C9889" s="94" t="s">
        <v>17425</v>
      </c>
      <c r="D9889" s="32" t="s">
        <v>21120</v>
      </c>
      <c r="E9889" s="107">
        <v>20</v>
      </c>
      <c r="F9889" s="81" t="s">
        <v>13674</v>
      </c>
      <c r="G9889" s="94" t="s">
        <v>13675</v>
      </c>
      <c r="H9889" s="32" t="s">
        <v>13865</v>
      </c>
    </row>
    <row r="9890" spans="1:8">
      <c r="A9890" s="68" t="s">
        <v>16876</v>
      </c>
      <c r="B9890" s="94" t="s">
        <v>24185</v>
      </c>
      <c r="C9890" s="94" t="s">
        <v>17425</v>
      </c>
      <c r="D9890" s="32" t="s">
        <v>21121</v>
      </c>
      <c r="E9890" s="107">
        <v>16</v>
      </c>
      <c r="F9890" s="81" t="s">
        <v>13674</v>
      </c>
      <c r="G9890" s="94" t="s">
        <v>13675</v>
      </c>
      <c r="H9890" s="32" t="s">
        <v>13865</v>
      </c>
    </row>
    <row r="9891" spans="1:8">
      <c r="A9891" s="68" t="s">
        <v>16876</v>
      </c>
      <c r="B9891" s="94" t="s">
        <v>24185</v>
      </c>
      <c r="C9891" s="94" t="s">
        <v>17425</v>
      </c>
      <c r="D9891" s="32" t="s">
        <v>21122</v>
      </c>
      <c r="E9891" s="107">
        <v>18</v>
      </c>
      <c r="F9891" s="81" t="s">
        <v>13674</v>
      </c>
      <c r="G9891" s="94" t="s">
        <v>13675</v>
      </c>
      <c r="H9891" s="32" t="s">
        <v>13865</v>
      </c>
    </row>
    <row r="9892" spans="1:8">
      <c r="A9892" s="68" t="s">
        <v>16876</v>
      </c>
      <c r="B9892" s="94" t="s">
        <v>24185</v>
      </c>
      <c r="C9892" s="94" t="s">
        <v>17425</v>
      </c>
      <c r="D9892" s="32" t="s">
        <v>21123</v>
      </c>
      <c r="E9892" s="107">
        <v>20</v>
      </c>
      <c r="F9892" s="81" t="s">
        <v>13674</v>
      </c>
      <c r="G9892" s="94" t="s">
        <v>13675</v>
      </c>
      <c r="H9892" s="32" t="s">
        <v>13865</v>
      </c>
    </row>
    <row r="9893" spans="1:8">
      <c r="A9893" s="68" t="s">
        <v>16881</v>
      </c>
      <c r="B9893" s="94" t="s">
        <v>16888</v>
      </c>
      <c r="C9893" s="94" t="s">
        <v>17426</v>
      </c>
      <c r="D9893" s="32" t="s">
        <v>21124</v>
      </c>
      <c r="E9893" s="107">
        <v>34</v>
      </c>
      <c r="F9893" s="81" t="s">
        <v>13674</v>
      </c>
      <c r="G9893" s="94" t="s">
        <v>13675</v>
      </c>
      <c r="H9893" s="32" t="s">
        <v>16227</v>
      </c>
    </row>
    <row r="9894" spans="1:8">
      <c r="A9894" s="68" t="s">
        <v>16881</v>
      </c>
      <c r="B9894" s="94" t="s">
        <v>16888</v>
      </c>
      <c r="C9894" s="94" t="s">
        <v>17426</v>
      </c>
      <c r="D9894" s="32" t="s">
        <v>21125</v>
      </c>
      <c r="E9894" s="107">
        <v>30</v>
      </c>
      <c r="F9894" s="81" t="s">
        <v>13674</v>
      </c>
      <c r="G9894" s="94" t="s">
        <v>13675</v>
      </c>
      <c r="H9894" s="32" t="s">
        <v>16227</v>
      </c>
    </row>
    <row r="9895" spans="1:8">
      <c r="A9895" s="68" t="s">
        <v>16881</v>
      </c>
      <c r="B9895" s="94" t="s">
        <v>16888</v>
      </c>
      <c r="C9895" s="94" t="s">
        <v>17426</v>
      </c>
      <c r="D9895" s="32" t="s">
        <v>21126</v>
      </c>
      <c r="E9895" s="107">
        <v>45</v>
      </c>
      <c r="F9895" s="81" t="s">
        <v>13674</v>
      </c>
      <c r="G9895" s="94" t="s">
        <v>13675</v>
      </c>
      <c r="H9895" s="32" t="s">
        <v>16227</v>
      </c>
    </row>
    <row r="9896" spans="1:8">
      <c r="A9896" s="68" t="s">
        <v>16881</v>
      </c>
      <c r="B9896" s="94" t="s">
        <v>16888</v>
      </c>
      <c r="C9896" s="94" t="s">
        <v>17426</v>
      </c>
      <c r="D9896" s="32" t="s">
        <v>21127</v>
      </c>
      <c r="E9896" s="107">
        <v>23</v>
      </c>
      <c r="F9896" s="81" t="s">
        <v>13674</v>
      </c>
      <c r="G9896" s="94" t="s">
        <v>13675</v>
      </c>
      <c r="H9896" s="32" t="s">
        <v>16227</v>
      </c>
    </row>
    <row r="9897" spans="1:8">
      <c r="A9897" s="68" t="s">
        <v>16881</v>
      </c>
      <c r="B9897" s="94" t="s">
        <v>16888</v>
      </c>
      <c r="C9897" s="94" t="s">
        <v>17426</v>
      </c>
      <c r="D9897" s="32" t="s">
        <v>21128</v>
      </c>
      <c r="E9897" s="107">
        <v>25</v>
      </c>
      <c r="F9897" s="81" t="s">
        <v>13674</v>
      </c>
      <c r="G9897" s="94" t="s">
        <v>13675</v>
      </c>
      <c r="H9897" s="32" t="s">
        <v>16227</v>
      </c>
    </row>
    <row r="9898" spans="1:8">
      <c r="A9898" s="68" t="s">
        <v>16881</v>
      </c>
      <c r="B9898" s="94" t="s">
        <v>16888</v>
      </c>
      <c r="C9898" s="94" t="s">
        <v>17426</v>
      </c>
      <c r="D9898" s="32" t="s">
        <v>21129</v>
      </c>
      <c r="E9898" s="107">
        <v>25</v>
      </c>
      <c r="F9898" s="81" t="s">
        <v>13674</v>
      </c>
      <c r="G9898" s="94" t="s">
        <v>13675</v>
      </c>
      <c r="H9898" s="32" t="s">
        <v>16227</v>
      </c>
    </row>
    <row r="9899" spans="1:8">
      <c r="A9899" s="68" t="s">
        <v>16881</v>
      </c>
      <c r="B9899" s="94" t="s">
        <v>16888</v>
      </c>
      <c r="C9899" s="94" t="s">
        <v>17426</v>
      </c>
      <c r="D9899" s="32" t="s">
        <v>21130</v>
      </c>
      <c r="E9899" s="107">
        <v>45</v>
      </c>
      <c r="F9899" s="81" t="s">
        <v>13674</v>
      </c>
      <c r="G9899" s="94" t="s">
        <v>13675</v>
      </c>
      <c r="H9899" s="32" t="s">
        <v>16227</v>
      </c>
    </row>
    <row r="9900" spans="1:8">
      <c r="A9900" s="68" t="s">
        <v>16881</v>
      </c>
      <c r="B9900" s="94" t="s">
        <v>16888</v>
      </c>
      <c r="C9900" s="94" t="s">
        <v>17426</v>
      </c>
      <c r="D9900" s="32" t="s">
        <v>21131</v>
      </c>
      <c r="E9900" s="107">
        <v>36</v>
      </c>
      <c r="F9900" s="81" t="s">
        <v>13674</v>
      </c>
      <c r="G9900" s="94" t="s">
        <v>13675</v>
      </c>
      <c r="H9900" s="32" t="s">
        <v>16227</v>
      </c>
    </row>
    <row r="9901" spans="1:8">
      <c r="A9901" s="68" t="s">
        <v>16881</v>
      </c>
      <c r="B9901" s="94" t="s">
        <v>16888</v>
      </c>
      <c r="C9901" s="94" t="s">
        <v>17426</v>
      </c>
      <c r="D9901" s="32" t="s">
        <v>21132</v>
      </c>
      <c r="E9901" s="107">
        <v>30</v>
      </c>
      <c r="F9901" s="81" t="s">
        <v>13674</v>
      </c>
      <c r="G9901" s="94" t="s">
        <v>13675</v>
      </c>
      <c r="H9901" s="32" t="s">
        <v>16227</v>
      </c>
    </row>
    <row r="9902" spans="1:8">
      <c r="A9902" s="68" t="s">
        <v>16881</v>
      </c>
      <c r="B9902" s="94" t="s">
        <v>16888</v>
      </c>
      <c r="C9902" s="94" t="s">
        <v>17426</v>
      </c>
      <c r="D9902" s="32" t="s">
        <v>21133</v>
      </c>
      <c r="E9902" s="107">
        <v>36</v>
      </c>
      <c r="F9902" s="81" t="s">
        <v>13674</v>
      </c>
      <c r="G9902" s="94" t="s">
        <v>13675</v>
      </c>
      <c r="H9902" s="32" t="s">
        <v>16227</v>
      </c>
    </row>
    <row r="9903" spans="1:8">
      <c r="A9903" s="68" t="s">
        <v>16881</v>
      </c>
      <c r="B9903" s="94" t="s">
        <v>16888</v>
      </c>
      <c r="C9903" s="94" t="s">
        <v>17427</v>
      </c>
      <c r="D9903" s="32" t="s">
        <v>21134</v>
      </c>
      <c r="E9903" s="107">
        <v>36</v>
      </c>
      <c r="F9903" s="81" t="s">
        <v>13674</v>
      </c>
      <c r="G9903" s="94" t="s">
        <v>13675</v>
      </c>
      <c r="H9903" s="32" t="s">
        <v>16227</v>
      </c>
    </row>
    <row r="9904" spans="1:8">
      <c r="A9904" s="68" t="s">
        <v>16881</v>
      </c>
      <c r="B9904" s="94" t="s">
        <v>16888</v>
      </c>
      <c r="C9904" s="94" t="s">
        <v>17427</v>
      </c>
      <c r="D9904" s="32" t="s">
        <v>21135</v>
      </c>
      <c r="E9904" s="107">
        <v>30</v>
      </c>
      <c r="F9904" s="81" t="s">
        <v>13674</v>
      </c>
      <c r="G9904" s="94" t="s">
        <v>13675</v>
      </c>
      <c r="H9904" s="32" t="s">
        <v>16227</v>
      </c>
    </row>
    <row r="9905" spans="1:8">
      <c r="A9905" s="68" t="s">
        <v>16881</v>
      </c>
      <c r="B9905" s="94" t="s">
        <v>16888</v>
      </c>
      <c r="C9905" s="94" t="s">
        <v>17427</v>
      </c>
      <c r="D9905" s="32" t="s">
        <v>21136</v>
      </c>
      <c r="E9905" s="107">
        <v>25</v>
      </c>
      <c r="F9905" s="81" t="s">
        <v>13674</v>
      </c>
      <c r="G9905" s="94" t="s">
        <v>13675</v>
      </c>
      <c r="H9905" s="32" t="s">
        <v>16227</v>
      </c>
    </row>
    <row r="9906" spans="1:8">
      <c r="A9906" s="68" t="s">
        <v>16881</v>
      </c>
      <c r="B9906" s="94" t="s">
        <v>16888</v>
      </c>
      <c r="C9906" s="94" t="s">
        <v>17427</v>
      </c>
      <c r="D9906" s="32" t="s">
        <v>21137</v>
      </c>
      <c r="E9906" s="107">
        <v>20</v>
      </c>
      <c r="F9906" s="81" t="s">
        <v>13674</v>
      </c>
      <c r="G9906" s="94" t="s">
        <v>13675</v>
      </c>
      <c r="H9906" s="32" t="s">
        <v>16227</v>
      </c>
    </row>
    <row r="9907" spans="1:8">
      <c r="A9907" s="68" t="s">
        <v>16881</v>
      </c>
      <c r="B9907" s="94" t="s">
        <v>16888</v>
      </c>
      <c r="C9907" s="94" t="s">
        <v>17427</v>
      </c>
      <c r="D9907" s="32" t="s">
        <v>21138</v>
      </c>
      <c r="E9907" s="107">
        <v>24</v>
      </c>
      <c r="F9907" s="81" t="s">
        <v>13674</v>
      </c>
      <c r="G9907" s="94" t="s">
        <v>13675</v>
      </c>
      <c r="H9907" s="32" t="s">
        <v>16227</v>
      </c>
    </row>
    <row r="9908" spans="1:8">
      <c r="A9908" s="68" t="s">
        <v>16881</v>
      </c>
      <c r="B9908" s="94" t="s">
        <v>16888</v>
      </c>
      <c r="C9908" s="94" t="s">
        <v>17427</v>
      </c>
      <c r="D9908" s="32" t="s">
        <v>21139</v>
      </c>
      <c r="E9908" s="107">
        <v>31</v>
      </c>
      <c r="F9908" s="81" t="s">
        <v>13674</v>
      </c>
      <c r="G9908" s="94" t="s">
        <v>13675</v>
      </c>
      <c r="H9908" s="32" t="s">
        <v>16227</v>
      </c>
    </row>
    <row r="9909" spans="1:8">
      <c r="A9909" s="68" t="s">
        <v>16881</v>
      </c>
      <c r="B9909" s="94" t="s">
        <v>16888</v>
      </c>
      <c r="C9909" s="94" t="s">
        <v>17427</v>
      </c>
      <c r="D9909" s="32" t="s">
        <v>21140</v>
      </c>
      <c r="E9909" s="107">
        <v>39</v>
      </c>
      <c r="F9909" s="81" t="s">
        <v>13674</v>
      </c>
      <c r="G9909" s="94" t="s">
        <v>13675</v>
      </c>
      <c r="H9909" s="32" t="s">
        <v>16227</v>
      </c>
    </row>
    <row r="9910" spans="1:8">
      <c r="A9910" s="68" t="s">
        <v>16881</v>
      </c>
      <c r="B9910" s="94" t="s">
        <v>16888</v>
      </c>
      <c r="C9910" s="94" t="s">
        <v>17427</v>
      </c>
      <c r="D9910" s="32" t="s">
        <v>21141</v>
      </c>
      <c r="E9910" s="107">
        <v>31</v>
      </c>
      <c r="F9910" s="81" t="s">
        <v>13674</v>
      </c>
      <c r="G9910" s="94" t="s">
        <v>13675</v>
      </c>
      <c r="H9910" s="32" t="s">
        <v>16227</v>
      </c>
    </row>
    <row r="9911" spans="1:8">
      <c r="A9911" s="68" t="s">
        <v>16881</v>
      </c>
      <c r="B9911" s="94" t="s">
        <v>16888</v>
      </c>
      <c r="C9911" s="94" t="s">
        <v>17427</v>
      </c>
      <c r="D9911" s="32" t="s">
        <v>21142</v>
      </c>
      <c r="E9911" s="107">
        <v>33</v>
      </c>
      <c r="F9911" s="81" t="s">
        <v>13674</v>
      </c>
      <c r="G9911" s="94" t="s">
        <v>13675</v>
      </c>
      <c r="H9911" s="32" t="s">
        <v>16227</v>
      </c>
    </row>
    <row r="9912" spans="1:8">
      <c r="A9912" s="68" t="s">
        <v>16881</v>
      </c>
      <c r="B9912" s="94" t="s">
        <v>16888</v>
      </c>
      <c r="C9912" s="94" t="s">
        <v>17427</v>
      </c>
      <c r="D9912" s="32" t="s">
        <v>21143</v>
      </c>
      <c r="E9912" s="107">
        <v>26</v>
      </c>
      <c r="F9912" s="81" t="s">
        <v>13674</v>
      </c>
      <c r="G9912" s="94" t="s">
        <v>13675</v>
      </c>
      <c r="H9912" s="32" t="s">
        <v>16227</v>
      </c>
    </row>
    <row r="9913" spans="1:8">
      <c r="A9913" s="68" t="s">
        <v>16881</v>
      </c>
      <c r="B9913" s="94" t="s">
        <v>16888</v>
      </c>
      <c r="C9913" s="94" t="s">
        <v>17427</v>
      </c>
      <c r="D9913" s="32" t="s">
        <v>21144</v>
      </c>
      <c r="E9913" s="107">
        <v>17</v>
      </c>
      <c r="F9913" s="81" t="s">
        <v>13674</v>
      </c>
      <c r="G9913" s="94" t="s">
        <v>13675</v>
      </c>
      <c r="H9913" s="32" t="s">
        <v>16227</v>
      </c>
    </row>
    <row r="9914" spans="1:8">
      <c r="A9914" s="68" t="s">
        <v>16881</v>
      </c>
      <c r="B9914" s="94" t="s">
        <v>16888</v>
      </c>
      <c r="C9914" s="94" t="s">
        <v>17428</v>
      </c>
      <c r="D9914" s="32" t="s">
        <v>21145</v>
      </c>
      <c r="E9914" s="107">
        <v>28</v>
      </c>
      <c r="F9914" s="81" t="s">
        <v>13674</v>
      </c>
      <c r="G9914" s="94" t="s">
        <v>13675</v>
      </c>
      <c r="H9914" s="32" t="s">
        <v>16228</v>
      </c>
    </row>
    <row r="9915" spans="1:8">
      <c r="A9915" s="68" t="s">
        <v>16881</v>
      </c>
      <c r="B9915" s="94" t="s">
        <v>16888</v>
      </c>
      <c r="C9915" s="94" t="s">
        <v>17428</v>
      </c>
      <c r="D9915" s="32" t="s">
        <v>21146</v>
      </c>
      <c r="E9915" s="107">
        <v>30</v>
      </c>
      <c r="F9915" s="81" t="s">
        <v>13674</v>
      </c>
      <c r="G9915" s="94" t="s">
        <v>13675</v>
      </c>
      <c r="H9915" s="32" t="s">
        <v>16228</v>
      </c>
    </row>
    <row r="9916" spans="1:8">
      <c r="A9916" s="68" t="s">
        <v>16881</v>
      </c>
      <c r="B9916" s="94" t="s">
        <v>16888</v>
      </c>
      <c r="C9916" s="94" t="s">
        <v>17428</v>
      </c>
      <c r="D9916" s="32" t="s">
        <v>21147</v>
      </c>
      <c r="E9916" s="107">
        <v>31</v>
      </c>
      <c r="F9916" s="81" t="s">
        <v>13674</v>
      </c>
      <c r="G9916" s="94" t="s">
        <v>13675</v>
      </c>
      <c r="H9916" s="32" t="s">
        <v>16228</v>
      </c>
    </row>
    <row r="9917" spans="1:8">
      <c r="A9917" s="68" t="s">
        <v>16881</v>
      </c>
      <c r="B9917" s="94" t="s">
        <v>16888</v>
      </c>
      <c r="C9917" s="94" t="s">
        <v>17428</v>
      </c>
      <c r="D9917" s="32" t="s">
        <v>21148</v>
      </c>
      <c r="E9917" s="107">
        <v>11</v>
      </c>
      <c r="F9917" s="81" t="s">
        <v>13674</v>
      </c>
      <c r="G9917" s="94" t="s">
        <v>13675</v>
      </c>
      <c r="H9917" s="32" t="s">
        <v>16228</v>
      </c>
    </row>
    <row r="9918" spans="1:8">
      <c r="A9918" s="68" t="s">
        <v>16881</v>
      </c>
      <c r="B9918" s="94" t="s">
        <v>16888</v>
      </c>
      <c r="C9918" s="94" t="s">
        <v>17428</v>
      </c>
      <c r="D9918" s="32" t="s">
        <v>21149</v>
      </c>
      <c r="E9918" s="107">
        <v>26</v>
      </c>
      <c r="F9918" s="81" t="s">
        <v>13674</v>
      </c>
      <c r="G9918" s="94" t="s">
        <v>13675</v>
      </c>
      <c r="H9918" s="32" t="s">
        <v>16228</v>
      </c>
    </row>
    <row r="9919" spans="1:8">
      <c r="A9919" s="68" t="s">
        <v>16881</v>
      </c>
      <c r="B9919" s="94" t="s">
        <v>16888</v>
      </c>
      <c r="C9919" s="94" t="s">
        <v>17428</v>
      </c>
      <c r="D9919" s="32" t="s">
        <v>21150</v>
      </c>
      <c r="E9919" s="107">
        <v>34</v>
      </c>
      <c r="F9919" s="81" t="s">
        <v>13674</v>
      </c>
      <c r="G9919" s="94" t="s">
        <v>13675</v>
      </c>
      <c r="H9919" s="32" t="s">
        <v>16228</v>
      </c>
    </row>
    <row r="9920" spans="1:8">
      <c r="A9920" s="68" t="s">
        <v>16881</v>
      </c>
      <c r="B9920" s="94" t="s">
        <v>16888</v>
      </c>
      <c r="C9920" s="94" t="s">
        <v>17428</v>
      </c>
      <c r="D9920" s="32" t="s">
        <v>21151</v>
      </c>
      <c r="E9920" s="107">
        <v>23</v>
      </c>
      <c r="F9920" s="81" t="s">
        <v>13674</v>
      </c>
      <c r="G9920" s="94" t="s">
        <v>13675</v>
      </c>
      <c r="H9920" s="32" t="s">
        <v>16228</v>
      </c>
    </row>
    <row r="9921" spans="1:8">
      <c r="A9921" s="68" t="s">
        <v>16881</v>
      </c>
      <c r="B9921" s="94" t="s">
        <v>16888</v>
      </c>
      <c r="C9921" s="94" t="s">
        <v>17428</v>
      </c>
      <c r="D9921" s="32" t="s">
        <v>21152</v>
      </c>
      <c r="E9921" s="107">
        <v>24</v>
      </c>
      <c r="F9921" s="81" t="s">
        <v>13674</v>
      </c>
      <c r="G9921" s="94" t="s">
        <v>13675</v>
      </c>
      <c r="H9921" s="32" t="s">
        <v>16228</v>
      </c>
    </row>
    <row r="9922" spans="1:8">
      <c r="A9922" s="68" t="s">
        <v>16881</v>
      </c>
      <c r="B9922" s="94" t="s">
        <v>16888</v>
      </c>
      <c r="C9922" s="94" t="s">
        <v>17428</v>
      </c>
      <c r="D9922" s="32" t="s">
        <v>21153</v>
      </c>
      <c r="E9922" s="107">
        <v>25</v>
      </c>
      <c r="F9922" s="81" t="s">
        <v>13674</v>
      </c>
      <c r="G9922" s="94" t="s">
        <v>13675</v>
      </c>
      <c r="H9922" s="32" t="s">
        <v>16228</v>
      </c>
    </row>
    <row r="9923" spans="1:8">
      <c r="A9923" s="68" t="s">
        <v>16881</v>
      </c>
      <c r="B9923" s="94" t="s">
        <v>16888</v>
      </c>
      <c r="C9923" s="94" t="s">
        <v>17428</v>
      </c>
      <c r="D9923" s="32" t="s">
        <v>21154</v>
      </c>
      <c r="E9923" s="107">
        <v>12</v>
      </c>
      <c r="F9923" s="81" t="s">
        <v>13674</v>
      </c>
      <c r="G9923" s="94" t="s">
        <v>13675</v>
      </c>
      <c r="H9923" s="32" t="s">
        <v>16228</v>
      </c>
    </row>
    <row r="9924" spans="1:8">
      <c r="A9924" s="68" t="s">
        <v>16881</v>
      </c>
      <c r="B9924" s="94" t="s">
        <v>16888</v>
      </c>
      <c r="C9924" s="94" t="s">
        <v>17428</v>
      </c>
      <c r="D9924" s="32" t="s">
        <v>21155</v>
      </c>
      <c r="E9924" s="107">
        <v>13</v>
      </c>
      <c r="F9924" s="81" t="s">
        <v>13674</v>
      </c>
      <c r="G9924" s="94" t="s">
        <v>13675</v>
      </c>
      <c r="H9924" s="32" t="s">
        <v>16228</v>
      </c>
    </row>
    <row r="9925" spans="1:8">
      <c r="A9925" s="68" t="s">
        <v>16881</v>
      </c>
      <c r="B9925" s="94" t="s">
        <v>16888</v>
      </c>
      <c r="C9925" s="94" t="s">
        <v>17428</v>
      </c>
      <c r="D9925" s="32" t="s">
        <v>21156</v>
      </c>
      <c r="E9925" s="107">
        <v>21</v>
      </c>
      <c r="F9925" s="81" t="s">
        <v>13674</v>
      </c>
      <c r="G9925" s="94" t="s">
        <v>13675</v>
      </c>
      <c r="H9925" s="32" t="s">
        <v>16228</v>
      </c>
    </row>
    <row r="9926" spans="1:8">
      <c r="A9926" s="68" t="s">
        <v>16881</v>
      </c>
      <c r="B9926" s="94" t="s">
        <v>16888</v>
      </c>
      <c r="C9926" s="94" t="s">
        <v>17428</v>
      </c>
      <c r="D9926" s="32" t="s">
        <v>21157</v>
      </c>
      <c r="E9926" s="107">
        <v>20</v>
      </c>
      <c r="F9926" s="81" t="s">
        <v>13674</v>
      </c>
      <c r="G9926" s="94" t="s">
        <v>13675</v>
      </c>
      <c r="H9926" s="32" t="s">
        <v>16228</v>
      </c>
    </row>
    <row r="9927" spans="1:8">
      <c r="A9927" s="68" t="s">
        <v>16881</v>
      </c>
      <c r="B9927" s="94" t="s">
        <v>16888</v>
      </c>
      <c r="C9927" s="94" t="s">
        <v>17428</v>
      </c>
      <c r="D9927" s="32" t="s">
        <v>21158</v>
      </c>
      <c r="E9927" s="107">
        <v>17</v>
      </c>
      <c r="F9927" s="81" t="s">
        <v>13674</v>
      </c>
      <c r="G9927" s="94" t="s">
        <v>13675</v>
      </c>
      <c r="H9927" s="32" t="s">
        <v>16228</v>
      </c>
    </row>
    <row r="9928" spans="1:8">
      <c r="A9928" s="68" t="s">
        <v>16881</v>
      </c>
      <c r="B9928" s="94" t="s">
        <v>24179</v>
      </c>
      <c r="C9928" s="94" t="s">
        <v>17429</v>
      </c>
      <c r="D9928" s="32" t="s">
        <v>21159</v>
      </c>
      <c r="E9928" s="107">
        <v>30</v>
      </c>
      <c r="F9928" s="81" t="s">
        <v>13674</v>
      </c>
      <c r="G9928" s="94" t="s">
        <v>13675</v>
      </c>
      <c r="H9928" s="32" t="s">
        <v>16229</v>
      </c>
    </row>
    <row r="9929" spans="1:8">
      <c r="A9929" s="68" t="s">
        <v>16881</v>
      </c>
      <c r="B9929" s="94" t="s">
        <v>24179</v>
      </c>
      <c r="C9929" s="94" t="s">
        <v>17429</v>
      </c>
      <c r="D9929" s="32" t="s">
        <v>21160</v>
      </c>
      <c r="E9929" s="107">
        <v>38</v>
      </c>
      <c r="F9929" s="81" t="s">
        <v>13674</v>
      </c>
      <c r="G9929" s="94" t="s">
        <v>13675</v>
      </c>
      <c r="H9929" s="32" t="s">
        <v>16229</v>
      </c>
    </row>
    <row r="9930" spans="1:8">
      <c r="A9930" s="68" t="s">
        <v>16881</v>
      </c>
      <c r="B9930" s="94" t="s">
        <v>24179</v>
      </c>
      <c r="C9930" s="94" t="s">
        <v>17429</v>
      </c>
      <c r="D9930" s="32" t="s">
        <v>21161</v>
      </c>
      <c r="E9930" s="107">
        <v>27</v>
      </c>
      <c r="F9930" s="81" t="s">
        <v>13674</v>
      </c>
      <c r="G9930" s="94" t="s">
        <v>13675</v>
      </c>
      <c r="H9930" s="32" t="s">
        <v>16229</v>
      </c>
    </row>
    <row r="9931" spans="1:8">
      <c r="A9931" s="68" t="s">
        <v>16881</v>
      </c>
      <c r="B9931" s="94" t="s">
        <v>24179</v>
      </c>
      <c r="C9931" s="94" t="s">
        <v>17429</v>
      </c>
      <c r="D9931" s="32" t="s">
        <v>21162</v>
      </c>
      <c r="E9931" s="107">
        <v>33</v>
      </c>
      <c r="F9931" s="81" t="s">
        <v>13674</v>
      </c>
      <c r="G9931" s="94" t="s">
        <v>13675</v>
      </c>
      <c r="H9931" s="32" t="s">
        <v>16229</v>
      </c>
    </row>
    <row r="9932" spans="1:8">
      <c r="A9932" s="68" t="s">
        <v>16881</v>
      </c>
      <c r="B9932" s="94" t="s">
        <v>24179</v>
      </c>
      <c r="C9932" s="94" t="s">
        <v>17429</v>
      </c>
      <c r="D9932" s="32" t="s">
        <v>11634</v>
      </c>
      <c r="E9932" s="107">
        <v>31</v>
      </c>
      <c r="F9932" s="81" t="s">
        <v>13674</v>
      </c>
      <c r="G9932" s="94" t="s">
        <v>13675</v>
      </c>
      <c r="H9932" s="32" t="s">
        <v>16229</v>
      </c>
    </row>
    <row r="9933" spans="1:8">
      <c r="A9933" s="68" t="s">
        <v>16881</v>
      </c>
      <c r="B9933" s="94" t="s">
        <v>24179</v>
      </c>
      <c r="C9933" s="94" t="s">
        <v>17429</v>
      </c>
      <c r="D9933" s="32" t="s">
        <v>21163</v>
      </c>
      <c r="E9933" s="107">
        <v>22</v>
      </c>
      <c r="F9933" s="81" t="s">
        <v>13674</v>
      </c>
      <c r="G9933" s="94" t="s">
        <v>13675</v>
      </c>
      <c r="H9933" s="32" t="s">
        <v>16229</v>
      </c>
    </row>
    <row r="9934" spans="1:8">
      <c r="A9934" s="68" t="s">
        <v>16881</v>
      </c>
      <c r="B9934" s="94" t="s">
        <v>24179</v>
      </c>
      <c r="C9934" s="94" t="s">
        <v>17429</v>
      </c>
      <c r="D9934" s="32" t="s">
        <v>21164</v>
      </c>
      <c r="E9934" s="107">
        <v>34</v>
      </c>
      <c r="F9934" s="81" t="s">
        <v>13674</v>
      </c>
      <c r="G9934" s="94" t="s">
        <v>13675</v>
      </c>
      <c r="H9934" s="32" t="s">
        <v>16229</v>
      </c>
    </row>
    <row r="9935" spans="1:8">
      <c r="A9935" s="68" t="s">
        <v>16881</v>
      </c>
      <c r="B9935" s="94" t="s">
        <v>24179</v>
      </c>
      <c r="C9935" s="94" t="s">
        <v>17429</v>
      </c>
      <c r="D9935" s="32" t="s">
        <v>11635</v>
      </c>
      <c r="E9935" s="107">
        <v>30</v>
      </c>
      <c r="F9935" s="81" t="s">
        <v>13674</v>
      </c>
      <c r="G9935" s="94" t="s">
        <v>13675</v>
      </c>
      <c r="H9935" s="32" t="s">
        <v>16229</v>
      </c>
    </row>
    <row r="9936" spans="1:8">
      <c r="A9936" s="68" t="s">
        <v>16881</v>
      </c>
      <c r="B9936" s="94" t="s">
        <v>24179</v>
      </c>
      <c r="C9936" s="94" t="s">
        <v>17429</v>
      </c>
      <c r="D9936" s="32" t="s">
        <v>11636</v>
      </c>
      <c r="E9936" s="107">
        <v>25</v>
      </c>
      <c r="F9936" s="81" t="s">
        <v>13674</v>
      </c>
      <c r="G9936" s="94" t="s">
        <v>13675</v>
      </c>
      <c r="H9936" s="32" t="s">
        <v>16229</v>
      </c>
    </row>
    <row r="9937" spans="1:8">
      <c r="A9937" s="68" t="s">
        <v>16881</v>
      </c>
      <c r="B9937" s="94" t="s">
        <v>24179</v>
      </c>
      <c r="C9937" s="94" t="s">
        <v>17430</v>
      </c>
      <c r="D9937" s="32" t="s">
        <v>21165</v>
      </c>
      <c r="E9937" s="107">
        <v>28</v>
      </c>
      <c r="F9937" s="81" t="s">
        <v>13674</v>
      </c>
      <c r="G9937" s="94" t="s">
        <v>13675</v>
      </c>
      <c r="H9937" s="32" t="s">
        <v>16230</v>
      </c>
    </row>
    <row r="9938" spans="1:8">
      <c r="A9938" s="68" t="s">
        <v>16881</v>
      </c>
      <c r="B9938" s="94" t="s">
        <v>24179</v>
      </c>
      <c r="C9938" s="94" t="s">
        <v>17430</v>
      </c>
      <c r="D9938" s="32" t="s">
        <v>21166</v>
      </c>
      <c r="E9938" s="107">
        <v>46</v>
      </c>
      <c r="F9938" s="81" t="s">
        <v>13674</v>
      </c>
      <c r="G9938" s="94" t="s">
        <v>13675</v>
      </c>
      <c r="H9938" s="32" t="s">
        <v>16230</v>
      </c>
    </row>
    <row r="9939" spans="1:8">
      <c r="A9939" s="68" t="s">
        <v>16881</v>
      </c>
      <c r="B9939" s="94" t="s">
        <v>24179</v>
      </c>
      <c r="C9939" s="94" t="s">
        <v>17430</v>
      </c>
      <c r="D9939" s="32" t="s">
        <v>11637</v>
      </c>
      <c r="E9939" s="107">
        <v>36</v>
      </c>
      <c r="F9939" s="81" t="s">
        <v>13674</v>
      </c>
      <c r="G9939" s="94" t="s">
        <v>13675</v>
      </c>
      <c r="H9939" s="32" t="s">
        <v>16230</v>
      </c>
    </row>
    <row r="9940" spans="1:8">
      <c r="A9940" s="68" t="s">
        <v>16881</v>
      </c>
      <c r="B9940" s="94" t="s">
        <v>24179</v>
      </c>
      <c r="C9940" s="94" t="s">
        <v>17430</v>
      </c>
      <c r="D9940" s="32" t="s">
        <v>11638</v>
      </c>
      <c r="E9940" s="107">
        <v>41</v>
      </c>
      <c r="F9940" s="81" t="s">
        <v>13674</v>
      </c>
      <c r="G9940" s="94" t="s">
        <v>13675</v>
      </c>
      <c r="H9940" s="32" t="s">
        <v>16230</v>
      </c>
    </row>
    <row r="9941" spans="1:8">
      <c r="A9941" s="68" t="s">
        <v>16881</v>
      </c>
      <c r="B9941" s="94" t="s">
        <v>24179</v>
      </c>
      <c r="C9941" s="94" t="s">
        <v>17430</v>
      </c>
      <c r="D9941" s="32" t="s">
        <v>11639</v>
      </c>
      <c r="E9941" s="107">
        <v>28</v>
      </c>
      <c r="F9941" s="81" t="s">
        <v>13674</v>
      </c>
      <c r="G9941" s="94" t="s">
        <v>13675</v>
      </c>
      <c r="H9941" s="32" t="s">
        <v>16230</v>
      </c>
    </row>
    <row r="9942" spans="1:8">
      <c r="A9942" s="68" t="s">
        <v>16881</v>
      </c>
      <c r="B9942" s="94" t="s">
        <v>16888</v>
      </c>
      <c r="C9942" s="94" t="s">
        <v>17431</v>
      </c>
      <c r="D9942" s="32" t="s">
        <v>11640</v>
      </c>
      <c r="E9942" s="107">
        <v>31</v>
      </c>
      <c r="F9942" s="81" t="s">
        <v>13674</v>
      </c>
      <c r="G9942" s="94" t="s">
        <v>13675</v>
      </c>
      <c r="H9942" s="32" t="s">
        <v>16231</v>
      </c>
    </row>
    <row r="9943" spans="1:8">
      <c r="A9943" s="68" t="s">
        <v>16881</v>
      </c>
      <c r="B9943" s="94" t="s">
        <v>16888</v>
      </c>
      <c r="C9943" s="94" t="s">
        <v>17431</v>
      </c>
      <c r="D9943" s="32" t="s">
        <v>11641</v>
      </c>
      <c r="E9943" s="107">
        <v>27</v>
      </c>
      <c r="F9943" s="81" t="s">
        <v>13674</v>
      </c>
      <c r="G9943" s="94" t="s">
        <v>13675</v>
      </c>
      <c r="H9943" s="32" t="s">
        <v>16231</v>
      </c>
    </row>
    <row r="9944" spans="1:8">
      <c r="A9944" s="68" t="s">
        <v>16881</v>
      </c>
      <c r="B9944" s="94" t="s">
        <v>16888</v>
      </c>
      <c r="C9944" s="94" t="s">
        <v>17431</v>
      </c>
      <c r="D9944" s="32" t="s">
        <v>11642</v>
      </c>
      <c r="E9944" s="107">
        <v>24</v>
      </c>
      <c r="F9944" s="81" t="s">
        <v>13674</v>
      </c>
      <c r="G9944" s="94" t="s">
        <v>13675</v>
      </c>
      <c r="H9944" s="32" t="s">
        <v>16231</v>
      </c>
    </row>
    <row r="9945" spans="1:8">
      <c r="A9945" s="68" t="s">
        <v>16881</v>
      </c>
      <c r="B9945" s="94" t="s">
        <v>16888</v>
      </c>
      <c r="C9945" s="94" t="s">
        <v>17431</v>
      </c>
      <c r="D9945" s="32" t="s">
        <v>11643</v>
      </c>
      <c r="E9945" s="107">
        <v>28</v>
      </c>
      <c r="F9945" s="81" t="s">
        <v>13674</v>
      </c>
      <c r="G9945" s="94" t="s">
        <v>13675</v>
      </c>
      <c r="H9945" s="32" t="s">
        <v>16231</v>
      </c>
    </row>
    <row r="9946" spans="1:8">
      <c r="A9946" s="68" t="s">
        <v>16881</v>
      </c>
      <c r="B9946" s="94" t="s">
        <v>16888</v>
      </c>
      <c r="C9946" s="94" t="s">
        <v>17431</v>
      </c>
      <c r="D9946" s="32" t="s">
        <v>21167</v>
      </c>
      <c r="E9946" s="107">
        <v>11</v>
      </c>
      <c r="F9946" s="81" t="s">
        <v>13674</v>
      </c>
      <c r="G9946" s="94" t="s">
        <v>13675</v>
      </c>
      <c r="H9946" s="32" t="s">
        <v>16231</v>
      </c>
    </row>
    <row r="9947" spans="1:8">
      <c r="A9947" s="68" t="s">
        <v>16881</v>
      </c>
      <c r="B9947" s="94" t="s">
        <v>16888</v>
      </c>
      <c r="C9947" s="94" t="s">
        <v>17431</v>
      </c>
      <c r="D9947" s="32" t="s">
        <v>11645</v>
      </c>
      <c r="E9947" s="107">
        <v>29</v>
      </c>
      <c r="F9947" s="81" t="s">
        <v>13674</v>
      </c>
      <c r="G9947" s="94" t="s">
        <v>13675</v>
      </c>
      <c r="H9947" s="32" t="s">
        <v>16231</v>
      </c>
    </row>
    <row r="9948" spans="1:8">
      <c r="A9948" s="68" t="s">
        <v>16881</v>
      </c>
      <c r="B9948" s="94" t="s">
        <v>16888</v>
      </c>
      <c r="C9948" s="94" t="s">
        <v>17431</v>
      </c>
      <c r="D9948" s="32" t="s">
        <v>11646</v>
      </c>
      <c r="E9948" s="107">
        <v>28</v>
      </c>
      <c r="F9948" s="81" t="s">
        <v>13674</v>
      </c>
      <c r="G9948" s="94" t="s">
        <v>13675</v>
      </c>
      <c r="H9948" s="32" t="s">
        <v>16231</v>
      </c>
    </row>
    <row r="9949" spans="1:8">
      <c r="A9949" s="68" t="s">
        <v>16881</v>
      </c>
      <c r="B9949" s="94" t="s">
        <v>16888</v>
      </c>
      <c r="C9949" s="94" t="s">
        <v>17431</v>
      </c>
      <c r="D9949" s="32" t="s">
        <v>11647</v>
      </c>
      <c r="E9949" s="107">
        <v>27</v>
      </c>
      <c r="F9949" s="81" t="s">
        <v>13674</v>
      </c>
      <c r="G9949" s="94" t="s">
        <v>13675</v>
      </c>
      <c r="H9949" s="32" t="s">
        <v>16231</v>
      </c>
    </row>
    <row r="9950" spans="1:8">
      <c r="A9950" s="68" t="s">
        <v>16881</v>
      </c>
      <c r="B9950" s="94" t="s">
        <v>16888</v>
      </c>
      <c r="C9950" s="94" t="s">
        <v>17431</v>
      </c>
      <c r="D9950" s="32" t="s">
        <v>21168</v>
      </c>
      <c r="E9950" s="107">
        <v>22</v>
      </c>
      <c r="F9950" s="81" t="s">
        <v>13674</v>
      </c>
      <c r="G9950" s="94" t="s">
        <v>13675</v>
      </c>
      <c r="H9950" s="32" t="s">
        <v>16231</v>
      </c>
    </row>
    <row r="9951" spans="1:8">
      <c r="A9951" s="68" t="s">
        <v>16881</v>
      </c>
      <c r="B9951" s="94" t="s">
        <v>16888</v>
      </c>
      <c r="C9951" s="94" t="s">
        <v>17431</v>
      </c>
      <c r="D9951" s="32" t="s">
        <v>11633</v>
      </c>
      <c r="E9951" s="107">
        <v>25</v>
      </c>
      <c r="F9951" s="81" t="s">
        <v>13674</v>
      </c>
      <c r="G9951" s="94" t="s">
        <v>13675</v>
      </c>
      <c r="H9951" s="32" t="s">
        <v>16231</v>
      </c>
    </row>
    <row r="9952" spans="1:8">
      <c r="A9952" s="68" t="s">
        <v>16881</v>
      </c>
      <c r="B9952" s="94" t="s">
        <v>24179</v>
      </c>
      <c r="C9952" s="94" t="s">
        <v>17432</v>
      </c>
      <c r="D9952" s="32" t="s">
        <v>21169</v>
      </c>
      <c r="E9952" s="107">
        <v>23</v>
      </c>
      <c r="F9952" s="81" t="s">
        <v>13674</v>
      </c>
      <c r="G9952" s="94" t="s">
        <v>13675</v>
      </c>
      <c r="H9952" s="32" t="s">
        <v>16232</v>
      </c>
    </row>
    <row r="9953" spans="1:8">
      <c r="A9953" s="68" t="s">
        <v>16881</v>
      </c>
      <c r="B9953" s="94" t="s">
        <v>24179</v>
      </c>
      <c r="C9953" s="94" t="s">
        <v>17432</v>
      </c>
      <c r="D9953" s="32" t="s">
        <v>21170</v>
      </c>
      <c r="E9953" s="107">
        <v>27</v>
      </c>
      <c r="F9953" s="81" t="s">
        <v>13674</v>
      </c>
      <c r="G9953" s="94" t="s">
        <v>13675</v>
      </c>
      <c r="H9953" s="32" t="s">
        <v>16232</v>
      </c>
    </row>
    <row r="9954" spans="1:8">
      <c r="A9954" s="68" t="s">
        <v>16881</v>
      </c>
      <c r="B9954" s="94" t="s">
        <v>24179</v>
      </c>
      <c r="C9954" s="94" t="s">
        <v>17432</v>
      </c>
      <c r="D9954" s="32" t="s">
        <v>21171</v>
      </c>
      <c r="E9954" s="107">
        <v>28</v>
      </c>
      <c r="F9954" s="81" t="s">
        <v>13674</v>
      </c>
      <c r="G9954" s="94" t="s">
        <v>13675</v>
      </c>
      <c r="H9954" s="32" t="s">
        <v>16232</v>
      </c>
    </row>
    <row r="9955" spans="1:8">
      <c r="A9955" s="68" t="s">
        <v>16881</v>
      </c>
      <c r="B9955" s="94" t="s">
        <v>24179</v>
      </c>
      <c r="C9955" s="94" t="s">
        <v>17432</v>
      </c>
      <c r="D9955" s="32" t="s">
        <v>21172</v>
      </c>
      <c r="E9955" s="107">
        <v>29</v>
      </c>
      <c r="F9955" s="81" t="s">
        <v>13674</v>
      </c>
      <c r="G9955" s="94" t="s">
        <v>13675</v>
      </c>
      <c r="H9955" s="32" t="s">
        <v>16232</v>
      </c>
    </row>
    <row r="9956" spans="1:8">
      <c r="A9956" s="68" t="s">
        <v>16881</v>
      </c>
      <c r="B9956" s="94" t="s">
        <v>24179</v>
      </c>
      <c r="C9956" s="94" t="s">
        <v>17432</v>
      </c>
      <c r="D9956" s="32" t="s">
        <v>21173</v>
      </c>
      <c r="E9956" s="107">
        <v>24</v>
      </c>
      <c r="F9956" s="81" t="s">
        <v>13674</v>
      </c>
      <c r="G9956" s="94" t="s">
        <v>13675</v>
      </c>
      <c r="H9956" s="32" t="s">
        <v>16232</v>
      </c>
    </row>
    <row r="9957" spans="1:8">
      <c r="A9957" s="68" t="s">
        <v>16881</v>
      </c>
      <c r="B9957" s="94" t="s">
        <v>24179</v>
      </c>
      <c r="C9957" s="94" t="s">
        <v>17432</v>
      </c>
      <c r="D9957" s="32" t="s">
        <v>21174</v>
      </c>
      <c r="E9957" s="107">
        <v>28</v>
      </c>
      <c r="F9957" s="81" t="s">
        <v>13674</v>
      </c>
      <c r="G9957" s="94" t="s">
        <v>13675</v>
      </c>
      <c r="H9957" s="32" t="s">
        <v>16232</v>
      </c>
    </row>
    <row r="9958" spans="1:8">
      <c r="A9958" s="68" t="s">
        <v>16881</v>
      </c>
      <c r="B9958" s="94" t="s">
        <v>24179</v>
      </c>
      <c r="C9958" s="94" t="s">
        <v>17432</v>
      </c>
      <c r="D9958" s="32" t="s">
        <v>11649</v>
      </c>
      <c r="E9958" s="107">
        <v>23</v>
      </c>
      <c r="F9958" s="81" t="s">
        <v>13674</v>
      </c>
      <c r="G9958" s="94" t="s">
        <v>13675</v>
      </c>
      <c r="H9958" s="32" t="s">
        <v>16232</v>
      </c>
    </row>
    <row r="9959" spans="1:8">
      <c r="A9959" s="68" t="s">
        <v>16881</v>
      </c>
      <c r="B9959" s="94" t="s">
        <v>24179</v>
      </c>
      <c r="C9959" s="94" t="s">
        <v>17432</v>
      </c>
      <c r="D9959" s="32" t="s">
        <v>11650</v>
      </c>
      <c r="E9959" s="107">
        <v>28</v>
      </c>
      <c r="F9959" s="81" t="s">
        <v>13674</v>
      </c>
      <c r="G9959" s="94" t="s">
        <v>13675</v>
      </c>
      <c r="H9959" s="32" t="s">
        <v>16232</v>
      </c>
    </row>
    <row r="9960" spans="1:8">
      <c r="A9960" s="68" t="s">
        <v>16881</v>
      </c>
      <c r="B9960" s="94" t="s">
        <v>24179</v>
      </c>
      <c r="C9960" s="94" t="s">
        <v>17432</v>
      </c>
      <c r="D9960" s="32" t="s">
        <v>11651</v>
      </c>
      <c r="E9960" s="107">
        <v>25</v>
      </c>
      <c r="F9960" s="81" t="s">
        <v>13674</v>
      </c>
      <c r="G9960" s="94" t="s">
        <v>13675</v>
      </c>
      <c r="H9960" s="32" t="s">
        <v>16232</v>
      </c>
    </row>
    <row r="9961" spans="1:8">
      <c r="A9961" s="68" t="s">
        <v>16881</v>
      </c>
      <c r="B9961" s="94" t="s">
        <v>24179</v>
      </c>
      <c r="C9961" s="94" t="s">
        <v>17432</v>
      </c>
      <c r="D9961" s="32" t="s">
        <v>11652</v>
      </c>
      <c r="E9961" s="107">
        <v>33</v>
      </c>
      <c r="F9961" s="81" t="s">
        <v>13674</v>
      </c>
      <c r="G9961" s="94" t="s">
        <v>13675</v>
      </c>
      <c r="H9961" s="32" t="s">
        <v>16232</v>
      </c>
    </row>
    <row r="9962" spans="1:8">
      <c r="A9962" s="68" t="s">
        <v>16876</v>
      </c>
      <c r="B9962" s="94" t="s">
        <v>24185</v>
      </c>
      <c r="C9962" s="94" t="s">
        <v>17433</v>
      </c>
      <c r="D9962" s="32" t="s">
        <v>11653</v>
      </c>
      <c r="E9962" s="107">
        <v>32</v>
      </c>
      <c r="F9962" s="81" t="s">
        <v>13674</v>
      </c>
      <c r="G9962" s="94" t="s">
        <v>13675</v>
      </c>
      <c r="H9962" s="32" t="s">
        <v>16233</v>
      </c>
    </row>
    <row r="9963" spans="1:8">
      <c r="A9963" s="68" t="s">
        <v>16876</v>
      </c>
      <c r="B9963" s="94" t="s">
        <v>24185</v>
      </c>
      <c r="C9963" s="94" t="s">
        <v>17433</v>
      </c>
      <c r="D9963" s="32" t="s">
        <v>11654</v>
      </c>
      <c r="E9963" s="107">
        <v>46</v>
      </c>
      <c r="F9963" s="81" t="s">
        <v>13674</v>
      </c>
      <c r="G9963" s="94" t="s">
        <v>13675</v>
      </c>
      <c r="H9963" s="32" t="s">
        <v>16233</v>
      </c>
    </row>
    <row r="9964" spans="1:8">
      <c r="A9964" s="68" t="s">
        <v>16876</v>
      </c>
      <c r="B9964" s="94" t="s">
        <v>24185</v>
      </c>
      <c r="C9964" s="94" t="s">
        <v>17433</v>
      </c>
      <c r="D9964" s="32" t="s">
        <v>11655</v>
      </c>
      <c r="E9964" s="107">
        <v>34</v>
      </c>
      <c r="F9964" s="81" t="s">
        <v>13674</v>
      </c>
      <c r="G9964" s="94" t="s">
        <v>13675</v>
      </c>
      <c r="H9964" s="32" t="s">
        <v>16233</v>
      </c>
    </row>
    <row r="9965" spans="1:8">
      <c r="A9965" s="68" t="s">
        <v>16876</v>
      </c>
      <c r="B9965" s="94" t="s">
        <v>24185</v>
      </c>
      <c r="C9965" s="94" t="s">
        <v>17433</v>
      </c>
      <c r="D9965" s="32" t="s">
        <v>11656</v>
      </c>
      <c r="E9965" s="107">
        <v>40</v>
      </c>
      <c r="F9965" s="81" t="s">
        <v>13674</v>
      </c>
      <c r="G9965" s="94" t="s">
        <v>13675</v>
      </c>
      <c r="H9965" s="32" t="s">
        <v>16233</v>
      </c>
    </row>
    <row r="9966" spans="1:8">
      <c r="A9966" s="68" t="s">
        <v>16876</v>
      </c>
      <c r="B9966" s="94" t="s">
        <v>24185</v>
      </c>
      <c r="C9966" s="94" t="s">
        <v>17433</v>
      </c>
      <c r="D9966" s="32" t="s">
        <v>11657</v>
      </c>
      <c r="E9966" s="107">
        <v>43</v>
      </c>
      <c r="F9966" s="81" t="s">
        <v>13674</v>
      </c>
      <c r="G9966" s="94" t="s">
        <v>13675</v>
      </c>
      <c r="H9966" s="32" t="s">
        <v>16233</v>
      </c>
    </row>
    <row r="9967" spans="1:8">
      <c r="A9967" s="68" t="s">
        <v>16876</v>
      </c>
      <c r="B9967" s="94" t="s">
        <v>24185</v>
      </c>
      <c r="C9967" s="94" t="s">
        <v>17433</v>
      </c>
      <c r="D9967" s="32" t="s">
        <v>21175</v>
      </c>
      <c r="E9967" s="107">
        <v>33</v>
      </c>
      <c r="F9967" s="81" t="s">
        <v>13674</v>
      </c>
      <c r="G9967" s="94" t="s">
        <v>13675</v>
      </c>
      <c r="H9967" s="32" t="s">
        <v>16233</v>
      </c>
    </row>
    <row r="9968" spans="1:8">
      <c r="A9968" s="68" t="s">
        <v>16876</v>
      </c>
      <c r="B9968" s="94" t="s">
        <v>24185</v>
      </c>
      <c r="C9968" s="94" t="s">
        <v>17433</v>
      </c>
      <c r="D9968" s="32" t="s">
        <v>21176</v>
      </c>
      <c r="E9968" s="107">
        <v>36</v>
      </c>
      <c r="F9968" s="81" t="s">
        <v>13674</v>
      </c>
      <c r="G9968" s="94" t="s">
        <v>13675</v>
      </c>
      <c r="H9968" s="32" t="s">
        <v>16233</v>
      </c>
    </row>
    <row r="9969" spans="1:8">
      <c r="A9969" s="68" t="s">
        <v>16881</v>
      </c>
      <c r="B9969" s="94" t="s">
        <v>24181</v>
      </c>
      <c r="C9969" s="94" t="s">
        <v>17434</v>
      </c>
      <c r="D9969" s="32" t="s">
        <v>21177</v>
      </c>
      <c r="E9969" s="107">
        <v>13</v>
      </c>
      <c r="F9969" s="81" t="s">
        <v>13674</v>
      </c>
      <c r="G9969" s="94" t="s">
        <v>13675</v>
      </c>
      <c r="H9969" s="32" t="s">
        <v>16234</v>
      </c>
    </row>
    <row r="9970" spans="1:8">
      <c r="A9970" s="68" t="s">
        <v>16881</v>
      </c>
      <c r="B9970" s="94" t="s">
        <v>24181</v>
      </c>
      <c r="C9970" s="94" t="s">
        <v>17434</v>
      </c>
      <c r="D9970" s="32" t="s">
        <v>21178</v>
      </c>
      <c r="E9970" s="107">
        <v>17</v>
      </c>
      <c r="F9970" s="81" t="s">
        <v>13674</v>
      </c>
      <c r="G9970" s="94" t="s">
        <v>13675</v>
      </c>
      <c r="H9970" s="32" t="s">
        <v>16234</v>
      </c>
    </row>
    <row r="9971" spans="1:8">
      <c r="A9971" s="68" t="s">
        <v>16881</v>
      </c>
      <c r="B9971" s="94" t="s">
        <v>24181</v>
      </c>
      <c r="C9971" s="94" t="s">
        <v>17434</v>
      </c>
      <c r="D9971" s="32" t="s">
        <v>21179</v>
      </c>
      <c r="E9971" s="107">
        <v>17</v>
      </c>
      <c r="F9971" s="81" t="s">
        <v>13674</v>
      </c>
      <c r="G9971" s="94" t="s">
        <v>13675</v>
      </c>
      <c r="H9971" s="32" t="s">
        <v>16234</v>
      </c>
    </row>
    <row r="9972" spans="1:8">
      <c r="A9972" s="68" t="s">
        <v>16881</v>
      </c>
      <c r="B9972" s="94" t="s">
        <v>24181</v>
      </c>
      <c r="C9972" s="94" t="s">
        <v>17434</v>
      </c>
      <c r="D9972" s="32" t="s">
        <v>21180</v>
      </c>
      <c r="E9972" s="107">
        <v>18</v>
      </c>
      <c r="F9972" s="81" t="s">
        <v>13674</v>
      </c>
      <c r="G9972" s="94" t="s">
        <v>13675</v>
      </c>
      <c r="H9972" s="32" t="s">
        <v>16234</v>
      </c>
    </row>
    <row r="9973" spans="1:8">
      <c r="A9973" s="68" t="s">
        <v>16881</v>
      </c>
      <c r="B9973" s="94" t="s">
        <v>24181</v>
      </c>
      <c r="C9973" s="94" t="s">
        <v>17434</v>
      </c>
      <c r="D9973" s="32" t="s">
        <v>21181</v>
      </c>
      <c r="E9973" s="107">
        <v>12</v>
      </c>
      <c r="F9973" s="81" t="s">
        <v>13674</v>
      </c>
      <c r="G9973" s="94" t="s">
        <v>13675</v>
      </c>
      <c r="H9973" s="32" t="s">
        <v>16234</v>
      </c>
    </row>
    <row r="9974" spans="1:8">
      <c r="A9974" s="68" t="s">
        <v>16881</v>
      </c>
      <c r="B9974" s="94" t="s">
        <v>24181</v>
      </c>
      <c r="C9974" s="94" t="s">
        <v>17434</v>
      </c>
      <c r="D9974" s="32" t="s">
        <v>21182</v>
      </c>
      <c r="E9974" s="107">
        <v>8</v>
      </c>
      <c r="F9974" s="81" t="s">
        <v>13674</v>
      </c>
      <c r="G9974" s="94" t="s">
        <v>13675</v>
      </c>
      <c r="H9974" s="32" t="s">
        <v>16234</v>
      </c>
    </row>
    <row r="9975" spans="1:8">
      <c r="A9975" s="68" t="s">
        <v>16881</v>
      </c>
      <c r="B9975" s="94" t="s">
        <v>24181</v>
      </c>
      <c r="C9975" s="94" t="s">
        <v>17434</v>
      </c>
      <c r="D9975" s="32" t="s">
        <v>21183</v>
      </c>
      <c r="E9975" s="107">
        <v>20</v>
      </c>
      <c r="F9975" s="81" t="s">
        <v>13674</v>
      </c>
      <c r="G9975" s="94" t="s">
        <v>13675</v>
      </c>
      <c r="H9975" s="32" t="s">
        <v>16234</v>
      </c>
    </row>
    <row r="9976" spans="1:8">
      <c r="A9976" s="68" t="s">
        <v>16881</v>
      </c>
      <c r="B9976" s="94" t="s">
        <v>24181</v>
      </c>
      <c r="C9976" s="94" t="s">
        <v>17434</v>
      </c>
      <c r="D9976" s="32" t="s">
        <v>21184</v>
      </c>
      <c r="E9976" s="107">
        <v>7</v>
      </c>
      <c r="F9976" s="81" t="s">
        <v>13674</v>
      </c>
      <c r="G9976" s="94" t="s">
        <v>13675</v>
      </c>
      <c r="H9976" s="32" t="s">
        <v>16234</v>
      </c>
    </row>
    <row r="9977" spans="1:8">
      <c r="A9977" s="68" t="s">
        <v>16881</v>
      </c>
      <c r="B9977" s="94" t="s">
        <v>24181</v>
      </c>
      <c r="C9977" s="94" t="s">
        <v>17434</v>
      </c>
      <c r="D9977" s="32" t="s">
        <v>21185</v>
      </c>
      <c r="E9977" s="107">
        <v>12</v>
      </c>
      <c r="F9977" s="81" t="s">
        <v>13674</v>
      </c>
      <c r="G9977" s="94" t="s">
        <v>13675</v>
      </c>
      <c r="H9977" s="32" t="s">
        <v>16234</v>
      </c>
    </row>
    <row r="9978" spans="1:8">
      <c r="A9978" s="68" t="s">
        <v>16881</v>
      </c>
      <c r="B9978" s="94" t="s">
        <v>24181</v>
      </c>
      <c r="C9978" s="94" t="s">
        <v>17434</v>
      </c>
      <c r="D9978" s="32" t="s">
        <v>21186</v>
      </c>
      <c r="E9978" s="107">
        <v>13</v>
      </c>
      <c r="F9978" s="81" t="s">
        <v>13674</v>
      </c>
      <c r="G9978" s="94" t="s">
        <v>13675</v>
      </c>
      <c r="H9978" s="32" t="s">
        <v>16234</v>
      </c>
    </row>
    <row r="9979" spans="1:8">
      <c r="A9979" s="68" t="s">
        <v>16881</v>
      </c>
      <c r="B9979" s="94" t="s">
        <v>24181</v>
      </c>
      <c r="C9979" s="94" t="s">
        <v>17434</v>
      </c>
      <c r="D9979" s="32" t="s">
        <v>21187</v>
      </c>
      <c r="E9979" s="107">
        <v>10</v>
      </c>
      <c r="F9979" s="81" t="s">
        <v>13674</v>
      </c>
      <c r="G9979" s="94" t="s">
        <v>13675</v>
      </c>
      <c r="H9979" s="32" t="s">
        <v>16234</v>
      </c>
    </row>
    <row r="9980" spans="1:8">
      <c r="A9980" s="68" t="s">
        <v>16881</v>
      </c>
      <c r="B9980" s="94" t="s">
        <v>24181</v>
      </c>
      <c r="C9980" s="94" t="s">
        <v>17137</v>
      </c>
      <c r="D9980" s="32" t="s">
        <v>11660</v>
      </c>
      <c r="E9980" s="107">
        <v>10</v>
      </c>
      <c r="F9980" s="81" t="s">
        <v>13674</v>
      </c>
      <c r="G9980" s="94" t="s">
        <v>13675</v>
      </c>
      <c r="H9980" s="32" t="s">
        <v>16235</v>
      </c>
    </row>
    <row r="9981" spans="1:8">
      <c r="A9981" s="68" t="s">
        <v>29</v>
      </c>
      <c r="B9981" s="94" t="s">
        <v>9371</v>
      </c>
      <c r="C9981" s="94" t="s">
        <v>17090</v>
      </c>
      <c r="D9981" s="32" t="s">
        <v>21188</v>
      </c>
      <c r="E9981" s="107">
        <v>40.033333333333331</v>
      </c>
      <c r="F9981" s="81" t="s">
        <v>13674</v>
      </c>
      <c r="G9981" s="94" t="s">
        <v>15</v>
      </c>
      <c r="H9981" s="32" t="s">
        <v>24831</v>
      </c>
    </row>
    <row r="9982" spans="1:8">
      <c r="A9982" s="68" t="s">
        <v>16881</v>
      </c>
      <c r="B9982" s="94" t="s">
        <v>24181</v>
      </c>
      <c r="C9982" s="94" t="s">
        <v>17137</v>
      </c>
      <c r="D9982" s="32" t="s">
        <v>11658</v>
      </c>
      <c r="E9982" s="107">
        <v>14</v>
      </c>
      <c r="F9982" s="81" t="s">
        <v>13674</v>
      </c>
      <c r="G9982" s="94" t="s">
        <v>13675</v>
      </c>
      <c r="H9982" s="32" t="s">
        <v>16235</v>
      </c>
    </row>
    <row r="9983" spans="1:8">
      <c r="A9983" s="68" t="s">
        <v>16881</v>
      </c>
      <c r="B9983" s="94" t="s">
        <v>24181</v>
      </c>
      <c r="C9983" s="94" t="s">
        <v>17137</v>
      </c>
      <c r="D9983" s="32" t="s">
        <v>11659</v>
      </c>
      <c r="E9983" s="107">
        <v>9</v>
      </c>
      <c r="F9983" s="81" t="s">
        <v>13674</v>
      </c>
      <c r="G9983" s="94" t="s">
        <v>13675</v>
      </c>
      <c r="H9983" s="32" t="s">
        <v>16235</v>
      </c>
    </row>
    <row r="9984" spans="1:8">
      <c r="A9984" s="68" t="s">
        <v>16881</v>
      </c>
      <c r="B9984" s="94" t="s">
        <v>24181</v>
      </c>
      <c r="C9984" s="94" t="s">
        <v>17137</v>
      </c>
      <c r="D9984" s="32" t="s">
        <v>11661</v>
      </c>
      <c r="E9984" s="107">
        <v>20</v>
      </c>
      <c r="F9984" s="81" t="s">
        <v>13674</v>
      </c>
      <c r="G9984" s="94" t="s">
        <v>13675</v>
      </c>
      <c r="H9984" s="32" t="s">
        <v>16235</v>
      </c>
    </row>
    <row r="9985" spans="1:8">
      <c r="A9985" s="68" t="s">
        <v>16881</v>
      </c>
      <c r="B9985" s="94" t="s">
        <v>24181</v>
      </c>
      <c r="C9985" s="94" t="s">
        <v>17137</v>
      </c>
      <c r="D9985" s="32" t="s">
        <v>11662</v>
      </c>
      <c r="E9985" s="107">
        <v>5</v>
      </c>
      <c r="F9985" s="81" t="s">
        <v>13674</v>
      </c>
      <c r="G9985" s="94" t="s">
        <v>13675</v>
      </c>
      <c r="H9985" s="32" t="s">
        <v>16235</v>
      </c>
    </row>
    <row r="9986" spans="1:8">
      <c r="A9986" s="68" t="s">
        <v>16881</v>
      </c>
      <c r="B9986" s="94" t="s">
        <v>24181</v>
      </c>
      <c r="C9986" s="94" t="s">
        <v>17137</v>
      </c>
      <c r="D9986" s="32" t="s">
        <v>21189</v>
      </c>
      <c r="E9986" s="107">
        <v>8</v>
      </c>
      <c r="F9986" s="81" t="s">
        <v>13674</v>
      </c>
      <c r="G9986" s="94" t="s">
        <v>13675</v>
      </c>
      <c r="H9986" s="32" t="s">
        <v>16235</v>
      </c>
    </row>
    <row r="9987" spans="1:8">
      <c r="A9987" s="68" t="s">
        <v>16881</v>
      </c>
      <c r="B9987" s="94" t="s">
        <v>24181</v>
      </c>
      <c r="C9987" s="94" t="s">
        <v>17137</v>
      </c>
      <c r="D9987" s="32" t="s">
        <v>21190</v>
      </c>
      <c r="E9987" s="107">
        <v>13</v>
      </c>
      <c r="F9987" s="81" t="s">
        <v>13674</v>
      </c>
      <c r="G9987" s="94" t="s">
        <v>13675</v>
      </c>
      <c r="H9987" s="32" t="s">
        <v>16235</v>
      </c>
    </row>
    <row r="9988" spans="1:8">
      <c r="A9988" s="68" t="s">
        <v>16881</v>
      </c>
      <c r="B9988" s="94" t="s">
        <v>24181</v>
      </c>
      <c r="C9988" s="94" t="s">
        <v>17137</v>
      </c>
      <c r="D9988" s="32" t="s">
        <v>21191</v>
      </c>
      <c r="E9988" s="107">
        <v>6</v>
      </c>
      <c r="F9988" s="81" t="s">
        <v>13674</v>
      </c>
      <c r="G9988" s="94" t="s">
        <v>13675</v>
      </c>
      <c r="H9988" s="32" t="s">
        <v>16235</v>
      </c>
    </row>
    <row r="9989" spans="1:8">
      <c r="A9989" s="68" t="s">
        <v>16881</v>
      </c>
      <c r="B9989" s="94" t="s">
        <v>24181</v>
      </c>
      <c r="C9989" s="94" t="s">
        <v>17435</v>
      </c>
      <c r="D9989" s="32" t="s">
        <v>21192</v>
      </c>
      <c r="E9989" s="107">
        <v>22</v>
      </c>
      <c r="F9989" s="81" t="s">
        <v>13674</v>
      </c>
      <c r="G9989" s="94" t="s">
        <v>13675</v>
      </c>
      <c r="H9989" s="32" t="s">
        <v>16236</v>
      </c>
    </row>
    <row r="9990" spans="1:8">
      <c r="A9990" s="68" t="s">
        <v>16881</v>
      </c>
      <c r="B9990" s="94" t="s">
        <v>24181</v>
      </c>
      <c r="C9990" s="94" t="s">
        <v>17435</v>
      </c>
      <c r="D9990" s="32" t="s">
        <v>21193</v>
      </c>
      <c r="E9990" s="107">
        <v>22</v>
      </c>
      <c r="F9990" s="81" t="s">
        <v>13674</v>
      </c>
      <c r="G9990" s="94" t="s">
        <v>13675</v>
      </c>
      <c r="H9990" s="32" t="s">
        <v>16236</v>
      </c>
    </row>
    <row r="9991" spans="1:8">
      <c r="A9991" s="68" t="s">
        <v>16881</v>
      </c>
      <c r="B9991" s="94" t="s">
        <v>24181</v>
      </c>
      <c r="C9991" s="94" t="s">
        <v>17435</v>
      </c>
      <c r="D9991" s="32" t="s">
        <v>21194</v>
      </c>
      <c r="E9991" s="107">
        <v>11</v>
      </c>
      <c r="F9991" s="81" t="s">
        <v>13674</v>
      </c>
      <c r="G9991" s="94" t="s">
        <v>13675</v>
      </c>
      <c r="H9991" s="32" t="s">
        <v>16236</v>
      </c>
    </row>
    <row r="9992" spans="1:8">
      <c r="A9992" s="68" t="s">
        <v>16881</v>
      </c>
      <c r="B9992" s="94" t="s">
        <v>24181</v>
      </c>
      <c r="C9992" s="94" t="s">
        <v>17435</v>
      </c>
      <c r="D9992" s="32" t="s">
        <v>21195</v>
      </c>
      <c r="E9992" s="107">
        <v>15</v>
      </c>
      <c r="F9992" s="81" t="s">
        <v>13674</v>
      </c>
      <c r="G9992" s="94" t="s">
        <v>13675</v>
      </c>
      <c r="H9992" s="32" t="s">
        <v>16236</v>
      </c>
    </row>
    <row r="9993" spans="1:8">
      <c r="A9993" s="68" t="s">
        <v>16881</v>
      </c>
      <c r="B9993" s="94" t="s">
        <v>24181</v>
      </c>
      <c r="C9993" s="94" t="s">
        <v>17435</v>
      </c>
      <c r="D9993" s="32" t="s">
        <v>21196</v>
      </c>
      <c r="E9993" s="107">
        <v>17</v>
      </c>
      <c r="F9993" s="81" t="s">
        <v>13674</v>
      </c>
      <c r="G9993" s="94" t="s">
        <v>13675</v>
      </c>
      <c r="H9993" s="32" t="s">
        <v>16236</v>
      </c>
    </row>
    <row r="9994" spans="1:8">
      <c r="A9994" s="68" t="s">
        <v>16881</v>
      </c>
      <c r="B9994" s="94" t="s">
        <v>24181</v>
      </c>
      <c r="C9994" s="94" t="s">
        <v>17435</v>
      </c>
      <c r="D9994" s="32" t="s">
        <v>21197</v>
      </c>
      <c r="E9994" s="107">
        <v>13</v>
      </c>
      <c r="F9994" s="81" t="s">
        <v>13674</v>
      </c>
      <c r="G9994" s="94" t="s">
        <v>13675</v>
      </c>
      <c r="H9994" s="32" t="s">
        <v>16236</v>
      </c>
    </row>
    <row r="9995" spans="1:8">
      <c r="A9995" s="68" t="s">
        <v>16881</v>
      </c>
      <c r="B9995" s="94" t="s">
        <v>24181</v>
      </c>
      <c r="C9995" s="94" t="s">
        <v>17435</v>
      </c>
      <c r="D9995" s="32" t="s">
        <v>21198</v>
      </c>
      <c r="E9995" s="107">
        <v>21</v>
      </c>
      <c r="F9995" s="81" t="s">
        <v>13674</v>
      </c>
      <c r="G9995" s="94" t="s">
        <v>13675</v>
      </c>
      <c r="H9995" s="32" t="s">
        <v>16236</v>
      </c>
    </row>
    <row r="9996" spans="1:8">
      <c r="A9996" s="68" t="s">
        <v>16881</v>
      </c>
      <c r="B9996" s="94" t="s">
        <v>24181</v>
      </c>
      <c r="C9996" s="94" t="s">
        <v>17435</v>
      </c>
      <c r="D9996" s="32" t="s">
        <v>21199</v>
      </c>
      <c r="E9996" s="107">
        <v>15</v>
      </c>
      <c r="F9996" s="81" t="s">
        <v>13674</v>
      </c>
      <c r="G9996" s="94" t="s">
        <v>13675</v>
      </c>
      <c r="H9996" s="32" t="s">
        <v>16236</v>
      </c>
    </row>
    <row r="9997" spans="1:8">
      <c r="A9997" s="68" t="s">
        <v>16881</v>
      </c>
      <c r="B9997" s="94" t="s">
        <v>24181</v>
      </c>
      <c r="C9997" s="94" t="s">
        <v>17436</v>
      </c>
      <c r="D9997" s="32" t="s">
        <v>21200</v>
      </c>
      <c r="E9997" s="107">
        <v>18</v>
      </c>
      <c r="F9997" s="81" t="s">
        <v>13674</v>
      </c>
      <c r="G9997" s="94" t="s">
        <v>13675</v>
      </c>
      <c r="H9997" s="32" t="s">
        <v>16236</v>
      </c>
    </row>
    <row r="9998" spans="1:8">
      <c r="A9998" s="68" t="s">
        <v>16881</v>
      </c>
      <c r="B9998" s="94" t="s">
        <v>24181</v>
      </c>
      <c r="C9998" s="94" t="s">
        <v>17436</v>
      </c>
      <c r="D9998" s="32" t="s">
        <v>21201</v>
      </c>
      <c r="E9998" s="107">
        <v>17</v>
      </c>
      <c r="F9998" s="81" t="s">
        <v>13674</v>
      </c>
      <c r="G9998" s="94" t="s">
        <v>13675</v>
      </c>
      <c r="H9998" s="32" t="s">
        <v>16236</v>
      </c>
    </row>
    <row r="9999" spans="1:8">
      <c r="A9999" s="68" t="s">
        <v>16881</v>
      </c>
      <c r="B9999" s="94" t="s">
        <v>24181</v>
      </c>
      <c r="C9999" s="94" t="s">
        <v>17436</v>
      </c>
      <c r="D9999" s="32" t="s">
        <v>21202</v>
      </c>
      <c r="E9999" s="107">
        <v>20</v>
      </c>
      <c r="F9999" s="81" t="s">
        <v>13674</v>
      </c>
      <c r="G9999" s="94" t="s">
        <v>13675</v>
      </c>
      <c r="H9999" s="32" t="s">
        <v>16236</v>
      </c>
    </row>
    <row r="10000" spans="1:8">
      <c r="A10000" s="68" t="s">
        <v>16881</v>
      </c>
      <c r="B10000" s="94" t="s">
        <v>24181</v>
      </c>
      <c r="C10000" s="94" t="s">
        <v>17436</v>
      </c>
      <c r="D10000" s="32" t="s">
        <v>21203</v>
      </c>
      <c r="E10000" s="107">
        <v>25</v>
      </c>
      <c r="F10000" s="81" t="s">
        <v>13674</v>
      </c>
      <c r="G10000" s="94" t="s">
        <v>13675</v>
      </c>
      <c r="H10000" s="32" t="s">
        <v>16236</v>
      </c>
    </row>
    <row r="10001" spans="1:8">
      <c r="A10001" s="68" t="s">
        <v>16881</v>
      </c>
      <c r="B10001" s="94" t="s">
        <v>24181</v>
      </c>
      <c r="C10001" s="94" t="s">
        <v>17436</v>
      </c>
      <c r="D10001" s="32" t="s">
        <v>21204</v>
      </c>
      <c r="E10001" s="107">
        <v>19</v>
      </c>
      <c r="F10001" s="81" t="s">
        <v>13674</v>
      </c>
      <c r="G10001" s="94" t="s">
        <v>13675</v>
      </c>
      <c r="H10001" s="32" t="s">
        <v>16236</v>
      </c>
    </row>
    <row r="10002" spans="1:8">
      <c r="A10002" s="68" t="s">
        <v>16881</v>
      </c>
      <c r="B10002" s="94" t="s">
        <v>24181</v>
      </c>
      <c r="C10002" s="94" t="s">
        <v>17436</v>
      </c>
      <c r="D10002" s="32" t="s">
        <v>21205</v>
      </c>
      <c r="E10002" s="107">
        <v>26</v>
      </c>
      <c r="F10002" s="81" t="s">
        <v>13674</v>
      </c>
      <c r="G10002" s="94" t="s">
        <v>13675</v>
      </c>
      <c r="H10002" s="32" t="s">
        <v>16236</v>
      </c>
    </row>
    <row r="10003" spans="1:8">
      <c r="A10003" s="68" t="s">
        <v>16881</v>
      </c>
      <c r="B10003" s="94" t="s">
        <v>24181</v>
      </c>
      <c r="C10003" s="94" t="s">
        <v>17436</v>
      </c>
      <c r="D10003" s="32" t="s">
        <v>21206</v>
      </c>
      <c r="E10003" s="107">
        <v>17</v>
      </c>
      <c r="F10003" s="81" t="s">
        <v>13674</v>
      </c>
      <c r="G10003" s="94" t="s">
        <v>13675</v>
      </c>
      <c r="H10003" s="32" t="s">
        <v>16236</v>
      </c>
    </row>
    <row r="10004" spans="1:8">
      <c r="A10004" s="68" t="s">
        <v>16881</v>
      </c>
      <c r="B10004" s="94" t="s">
        <v>24181</v>
      </c>
      <c r="C10004" s="94" t="s">
        <v>17436</v>
      </c>
      <c r="D10004" s="32" t="s">
        <v>21207</v>
      </c>
      <c r="E10004" s="107">
        <v>27</v>
      </c>
      <c r="F10004" s="81" t="s">
        <v>13674</v>
      </c>
      <c r="G10004" s="94" t="s">
        <v>13675</v>
      </c>
      <c r="H10004" s="32" t="s">
        <v>16236</v>
      </c>
    </row>
    <row r="10005" spans="1:8">
      <c r="A10005" s="68" t="s">
        <v>16881</v>
      </c>
      <c r="B10005" s="94" t="s">
        <v>24181</v>
      </c>
      <c r="C10005" s="94" t="s">
        <v>17436</v>
      </c>
      <c r="D10005" s="32" t="s">
        <v>21208</v>
      </c>
      <c r="E10005" s="107">
        <v>16</v>
      </c>
      <c r="F10005" s="81" t="s">
        <v>13674</v>
      </c>
      <c r="G10005" s="94" t="s">
        <v>13675</v>
      </c>
      <c r="H10005" s="32" t="s">
        <v>16236</v>
      </c>
    </row>
    <row r="10006" spans="1:8">
      <c r="A10006" s="68" t="s">
        <v>16881</v>
      </c>
      <c r="B10006" s="94" t="s">
        <v>24181</v>
      </c>
      <c r="C10006" s="94" t="s">
        <v>17436</v>
      </c>
      <c r="D10006" s="32" t="s">
        <v>21209</v>
      </c>
      <c r="E10006" s="107">
        <v>34</v>
      </c>
      <c r="F10006" s="81" t="s">
        <v>13674</v>
      </c>
      <c r="G10006" s="94" t="s">
        <v>13675</v>
      </c>
      <c r="H10006" s="32" t="s">
        <v>16236</v>
      </c>
    </row>
    <row r="10007" spans="1:8">
      <c r="A10007" s="68" t="s">
        <v>16881</v>
      </c>
      <c r="B10007" s="94" t="s">
        <v>24181</v>
      </c>
      <c r="C10007" s="94" t="s">
        <v>17437</v>
      </c>
      <c r="D10007" s="32" t="s">
        <v>21210</v>
      </c>
      <c r="E10007" s="107">
        <v>25</v>
      </c>
      <c r="F10007" s="81" t="s">
        <v>13674</v>
      </c>
      <c r="G10007" s="94" t="s">
        <v>13675</v>
      </c>
      <c r="H10007" s="32" t="s">
        <v>16237</v>
      </c>
    </row>
    <row r="10008" spans="1:8">
      <c r="A10008" s="68" t="s">
        <v>16881</v>
      </c>
      <c r="B10008" s="94" t="s">
        <v>24181</v>
      </c>
      <c r="C10008" s="94" t="s">
        <v>17437</v>
      </c>
      <c r="D10008" s="32" t="s">
        <v>21211</v>
      </c>
      <c r="E10008" s="107">
        <v>22</v>
      </c>
      <c r="F10008" s="81" t="s">
        <v>13674</v>
      </c>
      <c r="G10008" s="94" t="s">
        <v>13675</v>
      </c>
      <c r="H10008" s="32" t="s">
        <v>16237</v>
      </c>
    </row>
    <row r="10009" spans="1:8">
      <c r="A10009" s="68" t="s">
        <v>16881</v>
      </c>
      <c r="B10009" s="94" t="s">
        <v>24181</v>
      </c>
      <c r="C10009" s="94" t="s">
        <v>17437</v>
      </c>
      <c r="D10009" s="32" t="s">
        <v>21212</v>
      </c>
      <c r="E10009" s="107">
        <v>11</v>
      </c>
      <c r="F10009" s="81" t="s">
        <v>13674</v>
      </c>
      <c r="G10009" s="94" t="s">
        <v>13675</v>
      </c>
      <c r="H10009" s="32" t="s">
        <v>16237</v>
      </c>
    </row>
    <row r="10010" spans="1:8">
      <c r="A10010" s="68" t="s">
        <v>16881</v>
      </c>
      <c r="B10010" s="94" t="s">
        <v>24181</v>
      </c>
      <c r="C10010" s="94" t="s">
        <v>17437</v>
      </c>
      <c r="D10010" s="32" t="s">
        <v>21213</v>
      </c>
      <c r="E10010" s="107">
        <v>18</v>
      </c>
      <c r="F10010" s="81" t="s">
        <v>13674</v>
      </c>
      <c r="G10010" s="94" t="s">
        <v>13675</v>
      </c>
      <c r="H10010" s="32" t="s">
        <v>16237</v>
      </c>
    </row>
    <row r="10011" spans="1:8">
      <c r="A10011" s="68" t="s">
        <v>16881</v>
      </c>
      <c r="B10011" s="94" t="s">
        <v>24181</v>
      </c>
      <c r="C10011" s="94" t="s">
        <v>17437</v>
      </c>
      <c r="D10011" s="32" t="s">
        <v>21214</v>
      </c>
      <c r="E10011" s="107">
        <v>15</v>
      </c>
      <c r="F10011" s="81" t="s">
        <v>13674</v>
      </c>
      <c r="G10011" s="94" t="s">
        <v>13675</v>
      </c>
      <c r="H10011" s="32" t="s">
        <v>16237</v>
      </c>
    </row>
    <row r="10012" spans="1:8">
      <c r="A10012" s="68" t="s">
        <v>16881</v>
      </c>
      <c r="B10012" s="94" t="s">
        <v>24181</v>
      </c>
      <c r="C10012" s="94" t="s">
        <v>17437</v>
      </c>
      <c r="D10012" s="32" t="s">
        <v>21215</v>
      </c>
      <c r="E10012" s="107">
        <v>10</v>
      </c>
      <c r="F10012" s="81" t="s">
        <v>13674</v>
      </c>
      <c r="G10012" s="94" t="s">
        <v>13675</v>
      </c>
      <c r="H10012" s="32" t="s">
        <v>16237</v>
      </c>
    </row>
    <row r="10013" spans="1:8">
      <c r="A10013" s="68" t="s">
        <v>16881</v>
      </c>
      <c r="B10013" s="94" t="s">
        <v>24181</v>
      </c>
      <c r="C10013" s="94" t="s">
        <v>17437</v>
      </c>
      <c r="D10013" s="32" t="s">
        <v>21216</v>
      </c>
      <c r="E10013" s="107">
        <v>14</v>
      </c>
      <c r="F10013" s="81" t="s">
        <v>13674</v>
      </c>
      <c r="G10013" s="94" t="s">
        <v>13675</v>
      </c>
      <c r="H10013" s="32" t="s">
        <v>16237</v>
      </c>
    </row>
    <row r="10014" spans="1:8">
      <c r="A10014" s="68" t="s">
        <v>16881</v>
      </c>
      <c r="B10014" s="94" t="s">
        <v>24181</v>
      </c>
      <c r="C10014" s="94" t="s">
        <v>17437</v>
      </c>
      <c r="D10014" s="32" t="s">
        <v>21217</v>
      </c>
      <c r="E10014" s="107">
        <v>17</v>
      </c>
      <c r="F10014" s="81" t="s">
        <v>13674</v>
      </c>
      <c r="G10014" s="94" t="s">
        <v>13675</v>
      </c>
      <c r="H10014" s="32" t="s">
        <v>16237</v>
      </c>
    </row>
    <row r="10015" spans="1:8">
      <c r="A10015" s="68" t="s">
        <v>16881</v>
      </c>
      <c r="B10015" s="94" t="s">
        <v>24181</v>
      </c>
      <c r="C10015" s="94" t="s">
        <v>17437</v>
      </c>
      <c r="D10015" s="32" t="s">
        <v>21218</v>
      </c>
      <c r="E10015" s="107">
        <v>13</v>
      </c>
      <c r="F10015" s="81" t="s">
        <v>13674</v>
      </c>
      <c r="G10015" s="94" t="s">
        <v>13675</v>
      </c>
      <c r="H10015" s="32" t="s">
        <v>16237</v>
      </c>
    </row>
    <row r="10016" spans="1:8">
      <c r="A10016" s="68" t="s">
        <v>16881</v>
      </c>
      <c r="B10016" s="94" t="s">
        <v>24181</v>
      </c>
      <c r="C10016" s="94" t="s">
        <v>17437</v>
      </c>
      <c r="D10016" s="32" t="s">
        <v>21219</v>
      </c>
      <c r="E10016" s="107">
        <v>12</v>
      </c>
      <c r="F10016" s="81" t="s">
        <v>13674</v>
      </c>
      <c r="G10016" s="94" t="s">
        <v>13675</v>
      </c>
      <c r="H10016" s="32" t="s">
        <v>16237</v>
      </c>
    </row>
    <row r="10017" spans="1:8">
      <c r="A10017" s="68" t="s">
        <v>16881</v>
      </c>
      <c r="B10017" s="94" t="s">
        <v>24181</v>
      </c>
      <c r="C10017" s="94" t="s">
        <v>17437</v>
      </c>
      <c r="D10017" s="32" t="s">
        <v>21220</v>
      </c>
      <c r="E10017" s="107">
        <v>15</v>
      </c>
      <c r="F10017" s="81" t="s">
        <v>13674</v>
      </c>
      <c r="G10017" s="94" t="s">
        <v>13675</v>
      </c>
      <c r="H10017" s="32" t="s">
        <v>16237</v>
      </c>
    </row>
    <row r="10018" spans="1:8">
      <c r="A10018" s="68" t="s">
        <v>16881</v>
      </c>
      <c r="B10018" s="94" t="s">
        <v>24181</v>
      </c>
      <c r="C10018" s="94" t="s">
        <v>17437</v>
      </c>
      <c r="D10018" s="32" t="s">
        <v>21221</v>
      </c>
      <c r="E10018" s="107">
        <v>10</v>
      </c>
      <c r="F10018" s="81" t="s">
        <v>13674</v>
      </c>
      <c r="G10018" s="94" t="s">
        <v>13675</v>
      </c>
      <c r="H10018" s="32" t="s">
        <v>16237</v>
      </c>
    </row>
    <row r="10019" spans="1:8">
      <c r="A10019" s="68" t="s">
        <v>16881</v>
      </c>
      <c r="B10019" s="94" t="s">
        <v>24190</v>
      </c>
      <c r="C10019" s="94" t="s">
        <v>17438</v>
      </c>
      <c r="D10019" s="32" t="s">
        <v>21222</v>
      </c>
      <c r="E10019" s="107">
        <v>23</v>
      </c>
      <c r="F10019" s="81" t="s">
        <v>13674</v>
      </c>
      <c r="G10019" s="94" t="s">
        <v>13675</v>
      </c>
      <c r="H10019" s="32" t="s">
        <v>16237</v>
      </c>
    </row>
    <row r="10020" spans="1:8">
      <c r="A10020" s="68" t="s">
        <v>16881</v>
      </c>
      <c r="B10020" s="94" t="s">
        <v>24190</v>
      </c>
      <c r="C10020" s="94" t="s">
        <v>17438</v>
      </c>
      <c r="D10020" s="32" t="s">
        <v>21223</v>
      </c>
      <c r="E10020" s="107">
        <v>22</v>
      </c>
      <c r="F10020" s="81" t="s">
        <v>13674</v>
      </c>
      <c r="G10020" s="94" t="s">
        <v>13675</v>
      </c>
      <c r="H10020" s="32" t="s">
        <v>16237</v>
      </c>
    </row>
    <row r="10021" spans="1:8">
      <c r="A10021" s="68" t="s">
        <v>16881</v>
      </c>
      <c r="B10021" s="94" t="s">
        <v>24190</v>
      </c>
      <c r="C10021" s="94" t="s">
        <v>17438</v>
      </c>
      <c r="D10021" s="32" t="s">
        <v>21224</v>
      </c>
      <c r="E10021" s="107">
        <v>11</v>
      </c>
      <c r="F10021" s="81" t="s">
        <v>13674</v>
      </c>
      <c r="G10021" s="94" t="s">
        <v>13675</v>
      </c>
      <c r="H10021" s="32" t="s">
        <v>16237</v>
      </c>
    </row>
    <row r="10022" spans="1:8">
      <c r="A10022" s="68" t="s">
        <v>16881</v>
      </c>
      <c r="B10022" s="94" t="s">
        <v>24190</v>
      </c>
      <c r="C10022" s="94" t="s">
        <v>17438</v>
      </c>
      <c r="D10022" s="32" t="s">
        <v>21225</v>
      </c>
      <c r="E10022" s="107">
        <v>18</v>
      </c>
      <c r="F10022" s="81" t="s">
        <v>13674</v>
      </c>
      <c r="G10022" s="94" t="s">
        <v>13675</v>
      </c>
      <c r="H10022" s="32" t="s">
        <v>16237</v>
      </c>
    </row>
    <row r="10023" spans="1:8">
      <c r="A10023" s="68" t="s">
        <v>16881</v>
      </c>
      <c r="B10023" s="94" t="s">
        <v>24190</v>
      </c>
      <c r="C10023" s="94" t="s">
        <v>17438</v>
      </c>
      <c r="D10023" s="32" t="s">
        <v>21226</v>
      </c>
      <c r="E10023" s="107">
        <v>15</v>
      </c>
      <c r="F10023" s="81" t="s">
        <v>13674</v>
      </c>
      <c r="G10023" s="94" t="s">
        <v>13675</v>
      </c>
      <c r="H10023" s="32" t="s">
        <v>16237</v>
      </c>
    </row>
    <row r="10024" spans="1:8">
      <c r="A10024" s="68" t="s">
        <v>16881</v>
      </c>
      <c r="B10024" s="94" t="s">
        <v>24190</v>
      </c>
      <c r="C10024" s="94" t="s">
        <v>17438</v>
      </c>
      <c r="D10024" s="32" t="s">
        <v>21227</v>
      </c>
      <c r="E10024" s="107">
        <v>10</v>
      </c>
      <c r="F10024" s="81" t="s">
        <v>13674</v>
      </c>
      <c r="G10024" s="94" t="s">
        <v>13675</v>
      </c>
      <c r="H10024" s="32" t="s">
        <v>16237</v>
      </c>
    </row>
    <row r="10025" spans="1:8">
      <c r="A10025" s="68" t="s">
        <v>16881</v>
      </c>
      <c r="B10025" s="94" t="s">
        <v>24190</v>
      </c>
      <c r="C10025" s="94" t="s">
        <v>17438</v>
      </c>
      <c r="D10025" s="32" t="s">
        <v>21228</v>
      </c>
      <c r="E10025" s="107">
        <v>14</v>
      </c>
      <c r="F10025" s="81" t="s">
        <v>13674</v>
      </c>
      <c r="G10025" s="94" t="s">
        <v>13675</v>
      </c>
      <c r="H10025" s="32" t="s">
        <v>16237</v>
      </c>
    </row>
    <row r="10026" spans="1:8">
      <c r="A10026" s="68" t="s">
        <v>16881</v>
      </c>
      <c r="B10026" s="94" t="s">
        <v>24190</v>
      </c>
      <c r="C10026" s="94" t="s">
        <v>17438</v>
      </c>
      <c r="D10026" s="32" t="s">
        <v>21229</v>
      </c>
      <c r="E10026" s="107">
        <v>17</v>
      </c>
      <c r="F10026" s="81" t="s">
        <v>13674</v>
      </c>
      <c r="G10026" s="94" t="s">
        <v>13675</v>
      </c>
      <c r="H10026" s="32" t="s">
        <v>16237</v>
      </c>
    </row>
    <row r="10027" spans="1:8">
      <c r="A10027" s="68" t="s">
        <v>16881</v>
      </c>
      <c r="B10027" s="94" t="s">
        <v>24190</v>
      </c>
      <c r="C10027" s="94" t="s">
        <v>17438</v>
      </c>
      <c r="D10027" s="32" t="s">
        <v>21230</v>
      </c>
      <c r="E10027" s="107">
        <v>13</v>
      </c>
      <c r="F10027" s="81" t="s">
        <v>13674</v>
      </c>
      <c r="G10027" s="94" t="s">
        <v>13675</v>
      </c>
      <c r="H10027" s="32" t="s">
        <v>16237</v>
      </c>
    </row>
    <row r="10028" spans="1:8">
      <c r="A10028" s="68" t="s">
        <v>16881</v>
      </c>
      <c r="B10028" s="94" t="s">
        <v>24190</v>
      </c>
      <c r="C10028" s="94" t="s">
        <v>17438</v>
      </c>
      <c r="D10028" s="32" t="s">
        <v>21231</v>
      </c>
      <c r="E10028" s="107">
        <v>12</v>
      </c>
      <c r="F10028" s="81" t="s">
        <v>13674</v>
      </c>
      <c r="G10028" s="94" t="s">
        <v>13675</v>
      </c>
      <c r="H10028" s="32" t="s">
        <v>16237</v>
      </c>
    </row>
    <row r="10029" spans="1:8">
      <c r="A10029" s="68" t="s">
        <v>16881</v>
      </c>
      <c r="B10029" s="94" t="s">
        <v>24190</v>
      </c>
      <c r="C10029" s="94" t="s">
        <v>17438</v>
      </c>
      <c r="D10029" s="32" t="s">
        <v>21232</v>
      </c>
      <c r="E10029" s="107">
        <v>15</v>
      </c>
      <c r="F10029" s="81" t="s">
        <v>13674</v>
      </c>
      <c r="G10029" s="94" t="s">
        <v>13675</v>
      </c>
      <c r="H10029" s="32" t="s">
        <v>16237</v>
      </c>
    </row>
    <row r="10030" spans="1:8">
      <c r="A10030" s="68" t="s">
        <v>16881</v>
      </c>
      <c r="B10030" s="94" t="s">
        <v>24190</v>
      </c>
      <c r="C10030" s="94" t="s">
        <v>17438</v>
      </c>
      <c r="D10030" s="32" t="s">
        <v>21233</v>
      </c>
      <c r="E10030" s="107">
        <v>10</v>
      </c>
      <c r="F10030" s="81" t="s">
        <v>13674</v>
      </c>
      <c r="G10030" s="94" t="s">
        <v>13675</v>
      </c>
      <c r="H10030" s="32" t="s">
        <v>16237</v>
      </c>
    </row>
    <row r="10031" spans="1:8">
      <c r="A10031" s="68" t="s">
        <v>16881</v>
      </c>
      <c r="B10031" s="94" t="s">
        <v>24181</v>
      </c>
      <c r="C10031" s="94" t="s">
        <v>17439</v>
      </c>
      <c r="D10031" s="32" t="s">
        <v>11663</v>
      </c>
      <c r="E10031" s="107">
        <v>39</v>
      </c>
      <c r="F10031" s="81" t="s">
        <v>13674</v>
      </c>
      <c r="G10031" s="94" t="s">
        <v>13675</v>
      </c>
      <c r="H10031" s="32" t="s">
        <v>16238</v>
      </c>
    </row>
    <row r="10032" spans="1:8">
      <c r="A10032" s="68" t="s">
        <v>16881</v>
      </c>
      <c r="B10032" s="94" t="s">
        <v>24181</v>
      </c>
      <c r="C10032" s="94" t="s">
        <v>17439</v>
      </c>
      <c r="D10032" s="32" t="s">
        <v>11664</v>
      </c>
      <c r="E10032" s="107">
        <v>30</v>
      </c>
      <c r="F10032" s="81" t="s">
        <v>13674</v>
      </c>
      <c r="G10032" s="94" t="s">
        <v>13675</v>
      </c>
      <c r="H10032" s="32" t="s">
        <v>16238</v>
      </c>
    </row>
    <row r="10033" spans="1:8">
      <c r="A10033" s="68" t="s">
        <v>16881</v>
      </c>
      <c r="B10033" s="94" t="s">
        <v>24181</v>
      </c>
      <c r="C10033" s="94" t="s">
        <v>17439</v>
      </c>
      <c r="D10033" s="32" t="s">
        <v>11665</v>
      </c>
      <c r="E10033" s="107">
        <v>34</v>
      </c>
      <c r="F10033" s="81" t="s">
        <v>13674</v>
      </c>
      <c r="G10033" s="94" t="s">
        <v>13675</v>
      </c>
      <c r="H10033" s="32" t="s">
        <v>16238</v>
      </c>
    </row>
    <row r="10034" spans="1:8">
      <c r="A10034" s="68" t="s">
        <v>16881</v>
      </c>
      <c r="B10034" s="94" t="s">
        <v>24181</v>
      </c>
      <c r="C10034" s="94" t="s">
        <v>17439</v>
      </c>
      <c r="D10034" s="32" t="s">
        <v>11666</v>
      </c>
      <c r="E10034" s="107">
        <v>15</v>
      </c>
      <c r="F10034" s="81" t="s">
        <v>13674</v>
      </c>
      <c r="G10034" s="94" t="s">
        <v>13675</v>
      </c>
      <c r="H10034" s="32" t="s">
        <v>16238</v>
      </c>
    </row>
    <row r="10035" spans="1:8">
      <c r="A10035" s="68" t="s">
        <v>16881</v>
      </c>
      <c r="B10035" s="94" t="s">
        <v>24181</v>
      </c>
      <c r="C10035" s="94" t="s">
        <v>17439</v>
      </c>
      <c r="D10035" s="32" t="s">
        <v>11667</v>
      </c>
      <c r="E10035" s="107">
        <v>34</v>
      </c>
      <c r="F10035" s="81" t="s">
        <v>13674</v>
      </c>
      <c r="G10035" s="94" t="s">
        <v>13675</v>
      </c>
      <c r="H10035" s="32" t="s">
        <v>16238</v>
      </c>
    </row>
    <row r="10036" spans="1:8">
      <c r="A10036" s="68" t="s">
        <v>16881</v>
      </c>
      <c r="B10036" s="94" t="s">
        <v>24181</v>
      </c>
      <c r="C10036" s="94" t="s">
        <v>17439</v>
      </c>
      <c r="D10036" s="32" t="s">
        <v>11668</v>
      </c>
      <c r="E10036" s="107">
        <v>20</v>
      </c>
      <c r="F10036" s="81" t="s">
        <v>13674</v>
      </c>
      <c r="G10036" s="94" t="s">
        <v>13675</v>
      </c>
      <c r="H10036" s="32" t="s">
        <v>16238</v>
      </c>
    </row>
    <row r="10037" spans="1:8">
      <c r="A10037" s="68" t="s">
        <v>16881</v>
      </c>
      <c r="B10037" s="94" t="s">
        <v>24181</v>
      </c>
      <c r="C10037" s="94" t="s">
        <v>17439</v>
      </c>
      <c r="D10037" s="32" t="s">
        <v>11669</v>
      </c>
      <c r="E10037" s="107">
        <v>26</v>
      </c>
      <c r="F10037" s="81" t="s">
        <v>13674</v>
      </c>
      <c r="G10037" s="94" t="s">
        <v>13675</v>
      </c>
      <c r="H10037" s="32" t="s">
        <v>16238</v>
      </c>
    </row>
    <row r="10038" spans="1:8">
      <c r="A10038" s="68" t="s">
        <v>16881</v>
      </c>
      <c r="B10038" s="94" t="s">
        <v>24181</v>
      </c>
      <c r="C10038" s="94" t="s">
        <v>17439</v>
      </c>
      <c r="D10038" s="32" t="s">
        <v>11670</v>
      </c>
      <c r="E10038" s="107">
        <v>33</v>
      </c>
      <c r="F10038" s="81" t="s">
        <v>13674</v>
      </c>
      <c r="G10038" s="94" t="s">
        <v>13675</v>
      </c>
      <c r="H10038" s="32" t="s">
        <v>16238</v>
      </c>
    </row>
    <row r="10039" spans="1:8">
      <c r="A10039" s="68" t="s">
        <v>16881</v>
      </c>
      <c r="B10039" s="94" t="s">
        <v>16888</v>
      </c>
      <c r="C10039" s="94" t="s">
        <v>16854</v>
      </c>
      <c r="D10039" s="32" t="s">
        <v>11671</v>
      </c>
      <c r="E10039" s="107">
        <v>38</v>
      </c>
      <c r="F10039" s="81" t="s">
        <v>13674</v>
      </c>
      <c r="G10039" s="94" t="s">
        <v>13675</v>
      </c>
      <c r="H10039" s="32" t="s">
        <v>16239</v>
      </c>
    </row>
    <row r="10040" spans="1:8">
      <c r="A10040" s="68" t="s">
        <v>16881</v>
      </c>
      <c r="B10040" s="94" t="s">
        <v>16888</v>
      </c>
      <c r="C10040" s="94" t="s">
        <v>16854</v>
      </c>
      <c r="D10040" s="32" t="s">
        <v>11672</v>
      </c>
      <c r="E10040" s="107">
        <v>31</v>
      </c>
      <c r="F10040" s="81" t="s">
        <v>13674</v>
      </c>
      <c r="G10040" s="94" t="s">
        <v>13675</v>
      </c>
      <c r="H10040" s="32" t="s">
        <v>16239</v>
      </c>
    </row>
    <row r="10041" spans="1:8">
      <c r="A10041" s="68" t="s">
        <v>16881</v>
      </c>
      <c r="B10041" s="94" t="s">
        <v>16888</v>
      </c>
      <c r="C10041" s="94" t="s">
        <v>16854</v>
      </c>
      <c r="D10041" s="32" t="s">
        <v>21234</v>
      </c>
      <c r="E10041" s="107">
        <v>28</v>
      </c>
      <c r="F10041" s="81" t="s">
        <v>13674</v>
      </c>
      <c r="G10041" s="94" t="s">
        <v>13675</v>
      </c>
      <c r="H10041" s="32" t="s">
        <v>16239</v>
      </c>
    </row>
    <row r="10042" spans="1:8">
      <c r="A10042" s="68" t="s">
        <v>16881</v>
      </c>
      <c r="B10042" s="94" t="s">
        <v>16888</v>
      </c>
      <c r="C10042" s="94" t="s">
        <v>16854</v>
      </c>
      <c r="D10042" s="32" t="s">
        <v>21235</v>
      </c>
      <c r="E10042" s="107">
        <v>27</v>
      </c>
      <c r="F10042" s="81" t="s">
        <v>13674</v>
      </c>
      <c r="G10042" s="94" t="s">
        <v>13675</v>
      </c>
      <c r="H10042" s="32" t="s">
        <v>16239</v>
      </c>
    </row>
    <row r="10043" spans="1:8">
      <c r="A10043" s="68" t="s">
        <v>16881</v>
      </c>
      <c r="B10043" s="94" t="s">
        <v>16888</v>
      </c>
      <c r="C10043" s="94" t="s">
        <v>16854</v>
      </c>
      <c r="D10043" s="32" t="s">
        <v>21236</v>
      </c>
      <c r="E10043" s="107">
        <v>21</v>
      </c>
      <c r="F10043" s="81" t="s">
        <v>13674</v>
      </c>
      <c r="G10043" s="94" t="s">
        <v>13675</v>
      </c>
      <c r="H10043" s="32" t="s">
        <v>16239</v>
      </c>
    </row>
    <row r="10044" spans="1:8">
      <c r="A10044" s="68" t="s">
        <v>16881</v>
      </c>
      <c r="B10044" s="94" t="s">
        <v>16888</v>
      </c>
      <c r="C10044" s="94" t="s">
        <v>16854</v>
      </c>
      <c r="D10044" s="32" t="s">
        <v>21237</v>
      </c>
      <c r="E10044" s="107">
        <v>24</v>
      </c>
      <c r="F10044" s="81" t="s">
        <v>13674</v>
      </c>
      <c r="G10044" s="94" t="s">
        <v>13675</v>
      </c>
      <c r="H10044" s="32" t="s">
        <v>16239</v>
      </c>
    </row>
    <row r="10045" spans="1:8">
      <c r="A10045" s="68" t="s">
        <v>16881</v>
      </c>
      <c r="B10045" s="94" t="s">
        <v>16888</v>
      </c>
      <c r="C10045" s="94" t="s">
        <v>16854</v>
      </c>
      <c r="D10045" s="32" t="s">
        <v>21238</v>
      </c>
      <c r="E10045" s="107">
        <v>32</v>
      </c>
      <c r="F10045" s="81" t="s">
        <v>13674</v>
      </c>
      <c r="G10045" s="94" t="s">
        <v>13675</v>
      </c>
      <c r="H10045" s="32" t="s">
        <v>16239</v>
      </c>
    </row>
    <row r="10046" spans="1:8">
      <c r="A10046" s="68" t="s">
        <v>16881</v>
      </c>
      <c r="B10046" s="94" t="s">
        <v>16888</v>
      </c>
      <c r="C10046" s="94" t="s">
        <v>16854</v>
      </c>
      <c r="D10046" s="32" t="s">
        <v>21239</v>
      </c>
      <c r="E10046" s="107">
        <v>26</v>
      </c>
      <c r="F10046" s="81" t="s">
        <v>13674</v>
      </c>
      <c r="G10046" s="94" t="s">
        <v>13675</v>
      </c>
      <c r="H10046" s="32" t="s">
        <v>16239</v>
      </c>
    </row>
    <row r="10047" spans="1:8">
      <c r="A10047" s="68" t="s">
        <v>16881</v>
      </c>
      <c r="B10047" s="94" t="s">
        <v>16888</v>
      </c>
      <c r="C10047" s="94" t="s">
        <v>16855</v>
      </c>
      <c r="D10047" s="32" t="s">
        <v>11673</v>
      </c>
      <c r="E10047" s="107">
        <v>7</v>
      </c>
      <c r="F10047" s="81" t="s">
        <v>13674</v>
      </c>
      <c r="G10047" s="94" t="s">
        <v>13675</v>
      </c>
      <c r="H10047" s="32" t="s">
        <v>16240</v>
      </c>
    </row>
    <row r="10048" spans="1:8">
      <c r="A10048" s="68" t="s">
        <v>16881</v>
      </c>
      <c r="B10048" s="94" t="s">
        <v>16888</v>
      </c>
      <c r="C10048" s="94" t="s">
        <v>16855</v>
      </c>
      <c r="D10048" s="32" t="s">
        <v>11644</v>
      </c>
      <c r="E10048" s="107">
        <v>31</v>
      </c>
      <c r="F10048" s="81" t="s">
        <v>13674</v>
      </c>
      <c r="G10048" s="94" t="s">
        <v>13675</v>
      </c>
      <c r="H10048" s="32" t="s">
        <v>16240</v>
      </c>
    </row>
    <row r="10049" spans="1:8">
      <c r="A10049" s="68" t="s">
        <v>16881</v>
      </c>
      <c r="B10049" s="94" t="s">
        <v>16888</v>
      </c>
      <c r="C10049" s="94" t="s">
        <v>16855</v>
      </c>
      <c r="D10049" s="32" t="s">
        <v>11674</v>
      </c>
      <c r="E10049" s="107">
        <v>34</v>
      </c>
      <c r="F10049" s="81" t="s">
        <v>13674</v>
      </c>
      <c r="G10049" s="94" t="s">
        <v>13675</v>
      </c>
      <c r="H10049" s="32" t="s">
        <v>16240</v>
      </c>
    </row>
    <row r="10050" spans="1:8">
      <c r="A10050" s="68" t="s">
        <v>16881</v>
      </c>
      <c r="B10050" s="94" t="s">
        <v>16888</v>
      </c>
      <c r="C10050" s="94" t="s">
        <v>16855</v>
      </c>
      <c r="D10050" s="32" t="s">
        <v>21240</v>
      </c>
      <c r="E10050" s="107">
        <v>21</v>
      </c>
      <c r="F10050" s="81" t="s">
        <v>13674</v>
      </c>
      <c r="G10050" s="94" t="s">
        <v>13675</v>
      </c>
      <c r="H10050" s="32" t="s">
        <v>16240</v>
      </c>
    </row>
    <row r="10051" spans="1:8">
      <c r="A10051" s="68" t="s">
        <v>16881</v>
      </c>
      <c r="B10051" s="94" t="s">
        <v>16888</v>
      </c>
      <c r="C10051" s="94" t="s">
        <v>16855</v>
      </c>
      <c r="D10051" s="32" t="s">
        <v>21241</v>
      </c>
      <c r="E10051" s="107">
        <v>37</v>
      </c>
      <c r="F10051" s="81" t="s">
        <v>13674</v>
      </c>
      <c r="G10051" s="94" t="s">
        <v>13675</v>
      </c>
      <c r="H10051" s="32" t="s">
        <v>16240</v>
      </c>
    </row>
    <row r="10052" spans="1:8">
      <c r="A10052" s="68" t="s">
        <v>16881</v>
      </c>
      <c r="B10052" s="94" t="s">
        <v>16888</v>
      </c>
      <c r="C10052" s="94" t="s">
        <v>16855</v>
      </c>
      <c r="D10052" s="32" t="s">
        <v>11675</v>
      </c>
      <c r="E10052" s="107">
        <v>22</v>
      </c>
      <c r="F10052" s="81" t="s">
        <v>13674</v>
      </c>
      <c r="G10052" s="94" t="s">
        <v>13675</v>
      </c>
      <c r="H10052" s="32" t="s">
        <v>16240</v>
      </c>
    </row>
    <row r="10053" spans="1:8">
      <c r="A10053" s="68" t="s">
        <v>16881</v>
      </c>
      <c r="B10053" s="94" t="s">
        <v>16888</v>
      </c>
      <c r="C10053" s="94" t="s">
        <v>16855</v>
      </c>
      <c r="D10053" s="32" t="s">
        <v>11676</v>
      </c>
      <c r="E10053" s="107">
        <v>33</v>
      </c>
      <c r="F10053" s="81" t="s">
        <v>13674</v>
      </c>
      <c r="G10053" s="94" t="s">
        <v>13675</v>
      </c>
      <c r="H10053" s="32" t="s">
        <v>16240</v>
      </c>
    </row>
    <row r="10054" spans="1:8">
      <c r="A10054" s="68" t="s">
        <v>16881</v>
      </c>
      <c r="B10054" s="94" t="s">
        <v>16888</v>
      </c>
      <c r="C10054" s="94" t="s">
        <v>16855</v>
      </c>
      <c r="D10054" s="32" t="s">
        <v>11648</v>
      </c>
      <c r="E10054" s="107">
        <v>15</v>
      </c>
      <c r="F10054" s="81" t="s">
        <v>13674</v>
      </c>
      <c r="G10054" s="94" t="s">
        <v>13675</v>
      </c>
      <c r="H10054" s="32" t="s">
        <v>16240</v>
      </c>
    </row>
    <row r="10055" spans="1:8">
      <c r="A10055" s="68" t="s">
        <v>16881</v>
      </c>
      <c r="B10055" s="94" t="s">
        <v>16888</v>
      </c>
      <c r="C10055" s="94" t="s">
        <v>16855</v>
      </c>
      <c r="D10055" s="32" t="s">
        <v>11677</v>
      </c>
      <c r="E10055" s="107">
        <v>23</v>
      </c>
      <c r="F10055" s="81" t="s">
        <v>13674</v>
      </c>
      <c r="G10055" s="94" t="s">
        <v>13675</v>
      </c>
      <c r="H10055" s="32" t="s">
        <v>16240</v>
      </c>
    </row>
    <row r="10056" spans="1:8">
      <c r="A10056" s="68" t="s">
        <v>16881</v>
      </c>
      <c r="B10056" s="94" t="s">
        <v>16888</v>
      </c>
      <c r="C10056" s="94" t="s">
        <v>16855</v>
      </c>
      <c r="D10056" s="32" t="s">
        <v>11678</v>
      </c>
      <c r="E10056" s="107">
        <v>16</v>
      </c>
      <c r="F10056" s="81" t="s">
        <v>13674</v>
      </c>
      <c r="G10056" s="94" t="s">
        <v>13675</v>
      </c>
      <c r="H10056" s="32" t="s">
        <v>16240</v>
      </c>
    </row>
    <row r="10057" spans="1:8">
      <c r="A10057" s="68" t="s">
        <v>16876</v>
      </c>
      <c r="B10057" s="94" t="s">
        <v>24183</v>
      </c>
      <c r="C10057" s="94" t="s">
        <v>16856</v>
      </c>
      <c r="D10057" s="32" t="s">
        <v>11679</v>
      </c>
      <c r="E10057" s="107">
        <v>2</v>
      </c>
      <c r="F10057" s="81" t="s">
        <v>13674</v>
      </c>
      <c r="G10057" s="94" t="s">
        <v>13675</v>
      </c>
      <c r="H10057" s="32" t="s">
        <v>16241</v>
      </c>
    </row>
    <row r="10058" spans="1:8">
      <c r="A10058" s="68" t="s">
        <v>16876</v>
      </c>
      <c r="B10058" s="94" t="s">
        <v>24183</v>
      </c>
      <c r="C10058" s="94" t="s">
        <v>16856</v>
      </c>
      <c r="D10058" s="32" t="s">
        <v>21242</v>
      </c>
      <c r="E10058" s="107">
        <v>6</v>
      </c>
      <c r="F10058" s="81" t="s">
        <v>13674</v>
      </c>
      <c r="G10058" s="94" t="s">
        <v>13675</v>
      </c>
      <c r="H10058" s="32" t="s">
        <v>16241</v>
      </c>
    </row>
    <row r="10059" spans="1:8">
      <c r="A10059" s="68" t="s">
        <v>16876</v>
      </c>
      <c r="B10059" s="94" t="s">
        <v>24183</v>
      </c>
      <c r="C10059" s="94" t="s">
        <v>16856</v>
      </c>
      <c r="D10059" s="32" t="s">
        <v>21243</v>
      </c>
      <c r="E10059" s="107">
        <v>7</v>
      </c>
      <c r="F10059" s="81" t="s">
        <v>13674</v>
      </c>
      <c r="G10059" s="94" t="s">
        <v>13675</v>
      </c>
      <c r="H10059" s="32" t="s">
        <v>16241</v>
      </c>
    </row>
    <row r="10060" spans="1:8">
      <c r="A10060" s="68" t="s">
        <v>16876</v>
      </c>
      <c r="B10060" s="94" t="s">
        <v>24183</v>
      </c>
      <c r="C10060" s="94" t="s">
        <v>16856</v>
      </c>
      <c r="D10060" s="32" t="s">
        <v>21244</v>
      </c>
      <c r="E10060" s="107">
        <v>10</v>
      </c>
      <c r="F10060" s="81" t="s">
        <v>13674</v>
      </c>
      <c r="G10060" s="94" t="s">
        <v>13675</v>
      </c>
      <c r="H10060" s="32" t="s">
        <v>16241</v>
      </c>
    </row>
    <row r="10061" spans="1:8">
      <c r="A10061" s="68" t="s">
        <v>16876</v>
      </c>
      <c r="B10061" s="94" t="s">
        <v>24183</v>
      </c>
      <c r="C10061" s="94" t="s">
        <v>16856</v>
      </c>
      <c r="D10061" s="32" t="s">
        <v>21245</v>
      </c>
      <c r="E10061" s="107">
        <v>11</v>
      </c>
      <c r="F10061" s="81" t="s">
        <v>13674</v>
      </c>
      <c r="G10061" s="94" t="s">
        <v>13675</v>
      </c>
      <c r="H10061" s="32" t="s">
        <v>16241</v>
      </c>
    </row>
    <row r="10062" spans="1:8">
      <c r="A10062" s="68" t="s">
        <v>16876</v>
      </c>
      <c r="B10062" s="94" t="s">
        <v>24183</v>
      </c>
      <c r="C10062" s="94" t="s">
        <v>16856</v>
      </c>
      <c r="D10062" s="32" t="s">
        <v>11680</v>
      </c>
      <c r="E10062" s="107">
        <v>10</v>
      </c>
      <c r="F10062" s="81" t="s">
        <v>13674</v>
      </c>
      <c r="G10062" s="94" t="s">
        <v>13675</v>
      </c>
      <c r="H10062" s="32" t="s">
        <v>16241</v>
      </c>
    </row>
    <row r="10063" spans="1:8">
      <c r="A10063" s="68" t="s">
        <v>16876</v>
      </c>
      <c r="B10063" s="94" t="s">
        <v>24183</v>
      </c>
      <c r="C10063" s="94" t="s">
        <v>16856</v>
      </c>
      <c r="D10063" s="32" t="s">
        <v>11681</v>
      </c>
      <c r="E10063" s="107">
        <v>11</v>
      </c>
      <c r="F10063" s="81" t="s">
        <v>13674</v>
      </c>
      <c r="G10063" s="94" t="s">
        <v>13675</v>
      </c>
      <c r="H10063" s="32" t="s">
        <v>16241</v>
      </c>
    </row>
    <row r="10064" spans="1:8">
      <c r="A10064" s="68" t="s">
        <v>16876</v>
      </c>
      <c r="B10064" s="94" t="s">
        <v>24183</v>
      </c>
      <c r="C10064" s="94" t="s">
        <v>16856</v>
      </c>
      <c r="D10064" s="32" t="s">
        <v>11682</v>
      </c>
      <c r="E10064" s="107">
        <v>10</v>
      </c>
      <c r="F10064" s="81" t="s">
        <v>13674</v>
      </c>
      <c r="G10064" s="94" t="s">
        <v>13675</v>
      </c>
      <c r="H10064" s="32" t="s">
        <v>16241</v>
      </c>
    </row>
    <row r="10065" spans="1:8">
      <c r="A10065" s="68" t="s">
        <v>16881</v>
      </c>
      <c r="B10065" s="94" t="s">
        <v>24181</v>
      </c>
      <c r="C10065" s="94" t="s">
        <v>16857</v>
      </c>
      <c r="D10065" s="32" t="s">
        <v>21246</v>
      </c>
      <c r="E10065" s="107">
        <v>7</v>
      </c>
      <c r="F10065" s="81" t="s">
        <v>13674</v>
      </c>
      <c r="G10065" s="94" t="s">
        <v>13675</v>
      </c>
      <c r="H10065" s="32" t="s">
        <v>16242</v>
      </c>
    </row>
    <row r="10066" spans="1:8">
      <c r="A10066" s="68" t="s">
        <v>16881</v>
      </c>
      <c r="B10066" s="94" t="s">
        <v>24181</v>
      </c>
      <c r="C10066" s="94" t="s">
        <v>16857</v>
      </c>
      <c r="D10066" s="32" t="s">
        <v>11683</v>
      </c>
      <c r="E10066" s="107">
        <v>12</v>
      </c>
      <c r="F10066" s="81" t="s">
        <v>13674</v>
      </c>
      <c r="G10066" s="94" t="s">
        <v>13675</v>
      </c>
      <c r="H10066" s="32" t="s">
        <v>16242</v>
      </c>
    </row>
    <row r="10067" spans="1:8">
      <c r="A10067" s="68" t="s">
        <v>16881</v>
      </c>
      <c r="B10067" s="94" t="s">
        <v>24181</v>
      </c>
      <c r="C10067" s="94" t="s">
        <v>16857</v>
      </c>
      <c r="D10067" s="32" t="s">
        <v>11684</v>
      </c>
      <c r="E10067" s="107">
        <v>21</v>
      </c>
      <c r="F10067" s="81" t="s">
        <v>13674</v>
      </c>
      <c r="G10067" s="94" t="s">
        <v>13675</v>
      </c>
      <c r="H10067" s="32" t="s">
        <v>16242</v>
      </c>
    </row>
    <row r="10068" spans="1:8">
      <c r="A10068" s="68" t="s">
        <v>16881</v>
      </c>
      <c r="B10068" s="94" t="s">
        <v>24181</v>
      </c>
      <c r="C10068" s="94" t="s">
        <v>16857</v>
      </c>
      <c r="D10068" s="32" t="s">
        <v>11685</v>
      </c>
      <c r="E10068" s="107">
        <v>13</v>
      </c>
      <c r="F10068" s="81" t="s">
        <v>13674</v>
      </c>
      <c r="G10068" s="94" t="s">
        <v>13675</v>
      </c>
      <c r="H10068" s="32" t="s">
        <v>16242</v>
      </c>
    </row>
    <row r="10069" spans="1:8">
      <c r="A10069" s="68" t="s">
        <v>16881</v>
      </c>
      <c r="B10069" s="94" t="s">
        <v>24181</v>
      </c>
      <c r="C10069" s="94" t="s">
        <v>16857</v>
      </c>
      <c r="D10069" s="32" t="s">
        <v>11686</v>
      </c>
      <c r="E10069" s="107">
        <v>15</v>
      </c>
      <c r="F10069" s="81" t="s">
        <v>13674</v>
      </c>
      <c r="G10069" s="94" t="s">
        <v>13675</v>
      </c>
      <c r="H10069" s="32" t="s">
        <v>16242</v>
      </c>
    </row>
    <row r="10070" spans="1:8">
      <c r="A10070" s="68" t="s">
        <v>16881</v>
      </c>
      <c r="B10070" s="94" t="s">
        <v>24181</v>
      </c>
      <c r="C10070" s="94" t="s">
        <v>16857</v>
      </c>
      <c r="D10070" s="32" t="s">
        <v>11687</v>
      </c>
      <c r="E10070" s="107">
        <v>17</v>
      </c>
      <c r="F10070" s="81" t="s">
        <v>13674</v>
      </c>
      <c r="G10070" s="94" t="s">
        <v>13675</v>
      </c>
      <c r="H10070" s="32" t="s">
        <v>16242</v>
      </c>
    </row>
    <row r="10071" spans="1:8">
      <c r="A10071" s="68" t="s">
        <v>16881</v>
      </c>
      <c r="B10071" s="94" t="s">
        <v>24181</v>
      </c>
      <c r="C10071" s="94" t="s">
        <v>16857</v>
      </c>
      <c r="D10071" s="32" t="s">
        <v>11688</v>
      </c>
      <c r="E10071" s="107">
        <v>24</v>
      </c>
      <c r="F10071" s="81" t="s">
        <v>13674</v>
      </c>
      <c r="G10071" s="94" t="s">
        <v>13675</v>
      </c>
      <c r="H10071" s="32" t="s">
        <v>16242</v>
      </c>
    </row>
    <row r="10072" spans="1:8">
      <c r="A10072" s="68" t="s">
        <v>16881</v>
      </c>
      <c r="B10072" s="94" t="s">
        <v>24181</v>
      </c>
      <c r="C10072" s="94" t="s">
        <v>16857</v>
      </c>
      <c r="D10072" s="32" t="s">
        <v>11689</v>
      </c>
      <c r="E10072" s="107">
        <v>15</v>
      </c>
      <c r="F10072" s="81" t="s">
        <v>13674</v>
      </c>
      <c r="G10072" s="94" t="s">
        <v>13675</v>
      </c>
      <c r="H10072" s="32" t="s">
        <v>16242</v>
      </c>
    </row>
    <row r="10073" spans="1:8">
      <c r="A10073" s="68" t="s">
        <v>16881</v>
      </c>
      <c r="B10073" s="94" t="s">
        <v>24181</v>
      </c>
      <c r="C10073" s="94" t="s">
        <v>16857</v>
      </c>
      <c r="D10073" s="32" t="s">
        <v>11690</v>
      </c>
      <c r="E10073" s="107">
        <v>10</v>
      </c>
      <c r="F10073" s="81" t="s">
        <v>13674</v>
      </c>
      <c r="G10073" s="94" t="s">
        <v>13675</v>
      </c>
      <c r="H10073" s="32" t="s">
        <v>16242</v>
      </c>
    </row>
    <row r="10074" spans="1:8">
      <c r="A10074" s="68" t="s">
        <v>16881</v>
      </c>
      <c r="B10074" s="94" t="s">
        <v>24181</v>
      </c>
      <c r="C10074" s="94" t="s">
        <v>16857</v>
      </c>
      <c r="D10074" s="32" t="s">
        <v>11691</v>
      </c>
      <c r="E10074" s="107">
        <v>20</v>
      </c>
      <c r="F10074" s="81" t="s">
        <v>13674</v>
      </c>
      <c r="G10074" s="94" t="s">
        <v>13675</v>
      </c>
      <c r="H10074" s="32" t="s">
        <v>16242</v>
      </c>
    </row>
    <row r="10075" spans="1:8">
      <c r="A10075" s="68" t="s">
        <v>16881</v>
      </c>
      <c r="B10075" s="94" t="s">
        <v>24181</v>
      </c>
      <c r="C10075" s="94" t="s">
        <v>16857</v>
      </c>
      <c r="D10075" s="32" t="s">
        <v>11692</v>
      </c>
      <c r="E10075" s="107">
        <v>15</v>
      </c>
      <c r="F10075" s="81" t="s">
        <v>13674</v>
      </c>
      <c r="G10075" s="94" t="s">
        <v>13675</v>
      </c>
      <c r="H10075" s="32" t="s">
        <v>16242</v>
      </c>
    </row>
    <row r="10076" spans="1:8">
      <c r="A10076" s="68" t="s">
        <v>16881</v>
      </c>
      <c r="B10076" s="94" t="s">
        <v>24181</v>
      </c>
      <c r="C10076" s="94" t="s">
        <v>16857</v>
      </c>
      <c r="D10076" s="32" t="s">
        <v>11693</v>
      </c>
      <c r="E10076" s="107">
        <v>17</v>
      </c>
      <c r="F10076" s="81" t="s">
        <v>13674</v>
      </c>
      <c r="G10076" s="94" t="s">
        <v>13675</v>
      </c>
      <c r="H10076" s="32" t="s">
        <v>16242</v>
      </c>
    </row>
    <row r="10077" spans="1:8">
      <c r="A10077" s="68" t="s">
        <v>16881</v>
      </c>
      <c r="B10077" s="94" t="s">
        <v>24181</v>
      </c>
      <c r="C10077" s="94" t="s">
        <v>16857</v>
      </c>
      <c r="D10077" s="32" t="s">
        <v>11694</v>
      </c>
      <c r="E10077" s="107">
        <v>19</v>
      </c>
      <c r="F10077" s="81" t="s">
        <v>13674</v>
      </c>
      <c r="G10077" s="94" t="s">
        <v>13675</v>
      </c>
      <c r="H10077" s="32" t="s">
        <v>16242</v>
      </c>
    </row>
    <row r="10078" spans="1:8">
      <c r="A10078" s="68" t="s">
        <v>16881</v>
      </c>
      <c r="B10078" s="94" t="s">
        <v>24181</v>
      </c>
      <c r="C10078" s="94" t="s">
        <v>16857</v>
      </c>
      <c r="D10078" s="32" t="s">
        <v>11695</v>
      </c>
      <c r="E10078" s="107">
        <v>22</v>
      </c>
      <c r="F10078" s="81" t="s">
        <v>13674</v>
      </c>
      <c r="G10078" s="94" t="s">
        <v>13675</v>
      </c>
      <c r="H10078" s="32" t="s">
        <v>16242</v>
      </c>
    </row>
    <row r="10079" spans="1:8">
      <c r="A10079" s="68" t="s">
        <v>16881</v>
      </c>
      <c r="B10079" s="94" t="s">
        <v>24181</v>
      </c>
      <c r="C10079" s="94" t="s">
        <v>16857</v>
      </c>
      <c r="D10079" s="32" t="s">
        <v>11696</v>
      </c>
      <c r="E10079" s="107">
        <v>17</v>
      </c>
      <c r="F10079" s="81" t="s">
        <v>13674</v>
      </c>
      <c r="G10079" s="94" t="s">
        <v>13675</v>
      </c>
      <c r="H10079" s="32" t="s">
        <v>16242</v>
      </c>
    </row>
    <row r="10080" spans="1:8">
      <c r="A10080" s="68" t="s">
        <v>16881</v>
      </c>
      <c r="B10080" s="94" t="s">
        <v>24181</v>
      </c>
      <c r="C10080" s="94" t="s">
        <v>16858</v>
      </c>
      <c r="D10080" s="32" t="s">
        <v>21247</v>
      </c>
      <c r="E10080" s="107">
        <v>4</v>
      </c>
      <c r="F10080" s="81" t="s">
        <v>13674</v>
      </c>
      <c r="G10080" s="94" t="s">
        <v>13675</v>
      </c>
      <c r="H10080" s="32" t="s">
        <v>16243</v>
      </c>
    </row>
    <row r="10081" spans="1:8">
      <c r="A10081" s="68" t="s">
        <v>16881</v>
      </c>
      <c r="B10081" s="94" t="s">
        <v>24181</v>
      </c>
      <c r="C10081" s="94" t="s">
        <v>16858</v>
      </c>
      <c r="D10081" s="32" t="s">
        <v>11697</v>
      </c>
      <c r="E10081" s="107">
        <v>14</v>
      </c>
      <c r="F10081" s="81" t="s">
        <v>13674</v>
      </c>
      <c r="G10081" s="94" t="s">
        <v>13675</v>
      </c>
      <c r="H10081" s="32" t="s">
        <v>16243</v>
      </c>
    </row>
    <row r="10082" spans="1:8">
      <c r="A10082" s="68" t="s">
        <v>16881</v>
      </c>
      <c r="B10082" s="94" t="s">
        <v>24181</v>
      </c>
      <c r="C10082" s="94" t="s">
        <v>16858</v>
      </c>
      <c r="D10082" s="32" t="s">
        <v>11698</v>
      </c>
      <c r="E10082" s="107">
        <v>19</v>
      </c>
      <c r="F10082" s="81" t="s">
        <v>13674</v>
      </c>
      <c r="G10082" s="94" t="s">
        <v>13675</v>
      </c>
      <c r="H10082" s="32" t="s">
        <v>16243</v>
      </c>
    </row>
    <row r="10083" spans="1:8">
      <c r="A10083" s="68" t="s">
        <v>16881</v>
      </c>
      <c r="B10083" s="94" t="s">
        <v>24181</v>
      </c>
      <c r="C10083" s="94" t="s">
        <v>16858</v>
      </c>
      <c r="D10083" s="32" t="s">
        <v>11699</v>
      </c>
      <c r="E10083" s="107">
        <v>10</v>
      </c>
      <c r="F10083" s="81" t="s">
        <v>13674</v>
      </c>
      <c r="G10083" s="94" t="s">
        <v>13675</v>
      </c>
      <c r="H10083" s="32" t="s">
        <v>16243</v>
      </c>
    </row>
    <row r="10084" spans="1:8">
      <c r="A10084" s="68" t="s">
        <v>16881</v>
      </c>
      <c r="B10084" s="94" t="s">
        <v>24181</v>
      </c>
      <c r="C10084" s="94" t="s">
        <v>16858</v>
      </c>
      <c r="D10084" s="32" t="s">
        <v>11700</v>
      </c>
      <c r="E10084" s="107">
        <v>9</v>
      </c>
      <c r="F10084" s="81" t="s">
        <v>13674</v>
      </c>
      <c r="G10084" s="94" t="s">
        <v>13675</v>
      </c>
      <c r="H10084" s="32" t="s">
        <v>16243</v>
      </c>
    </row>
    <row r="10085" spans="1:8">
      <c r="A10085" s="68" t="s">
        <v>16881</v>
      </c>
      <c r="B10085" s="94" t="s">
        <v>24181</v>
      </c>
      <c r="C10085" s="94" t="s">
        <v>16858</v>
      </c>
      <c r="D10085" s="32" t="s">
        <v>11701</v>
      </c>
      <c r="E10085" s="107">
        <v>13</v>
      </c>
      <c r="F10085" s="81" t="s">
        <v>13674</v>
      </c>
      <c r="G10085" s="94" t="s">
        <v>13675</v>
      </c>
      <c r="H10085" s="32" t="s">
        <v>16243</v>
      </c>
    </row>
    <row r="10086" spans="1:8">
      <c r="A10086" s="68" t="s">
        <v>16881</v>
      </c>
      <c r="B10086" s="94" t="s">
        <v>24181</v>
      </c>
      <c r="C10086" s="94" t="s">
        <v>16858</v>
      </c>
      <c r="D10086" s="32" t="s">
        <v>11702</v>
      </c>
      <c r="E10086" s="107">
        <v>14</v>
      </c>
      <c r="F10086" s="81" t="s">
        <v>13674</v>
      </c>
      <c r="G10086" s="94" t="s">
        <v>13675</v>
      </c>
      <c r="H10086" s="32" t="s">
        <v>16243</v>
      </c>
    </row>
    <row r="10087" spans="1:8">
      <c r="A10087" s="68" t="s">
        <v>16876</v>
      </c>
      <c r="B10087" s="94" t="s">
        <v>24183</v>
      </c>
      <c r="C10087" s="94" t="s">
        <v>17440</v>
      </c>
      <c r="D10087" s="32" t="s">
        <v>21248</v>
      </c>
      <c r="E10087" s="107">
        <v>3</v>
      </c>
      <c r="F10087" s="81" t="s">
        <v>13674</v>
      </c>
      <c r="G10087" s="94" t="s">
        <v>13675</v>
      </c>
      <c r="H10087" s="32" t="s">
        <v>16244</v>
      </c>
    </row>
    <row r="10088" spans="1:8">
      <c r="A10088" s="68" t="s">
        <v>16876</v>
      </c>
      <c r="B10088" s="94" t="s">
        <v>24183</v>
      </c>
      <c r="C10088" s="94" t="s">
        <v>17440</v>
      </c>
      <c r="D10088" s="32" t="s">
        <v>11703</v>
      </c>
      <c r="E10088" s="107">
        <v>11</v>
      </c>
      <c r="F10088" s="81" t="s">
        <v>13674</v>
      </c>
      <c r="G10088" s="94" t="s">
        <v>13675</v>
      </c>
      <c r="H10088" s="32" t="s">
        <v>16244</v>
      </c>
    </row>
    <row r="10089" spans="1:8">
      <c r="A10089" s="68" t="s">
        <v>16876</v>
      </c>
      <c r="B10089" s="94" t="s">
        <v>24183</v>
      </c>
      <c r="C10089" s="94" t="s">
        <v>17440</v>
      </c>
      <c r="D10089" s="32" t="s">
        <v>21249</v>
      </c>
      <c r="E10089" s="107">
        <v>9</v>
      </c>
      <c r="F10089" s="81" t="s">
        <v>13674</v>
      </c>
      <c r="G10089" s="94" t="s">
        <v>13675</v>
      </c>
      <c r="H10089" s="32" t="s">
        <v>16244</v>
      </c>
    </row>
    <row r="10090" spans="1:8">
      <c r="A10090" s="68" t="s">
        <v>16876</v>
      </c>
      <c r="B10090" s="94" t="s">
        <v>24183</v>
      </c>
      <c r="C10090" s="94" t="s">
        <v>17440</v>
      </c>
      <c r="D10090" s="32" t="s">
        <v>21250</v>
      </c>
      <c r="E10090" s="107">
        <v>11</v>
      </c>
      <c r="F10090" s="81" t="s">
        <v>13674</v>
      </c>
      <c r="G10090" s="94" t="s">
        <v>13675</v>
      </c>
      <c r="H10090" s="32" t="s">
        <v>16244</v>
      </c>
    </row>
    <row r="10091" spans="1:8">
      <c r="A10091" s="68" t="s">
        <v>16876</v>
      </c>
      <c r="B10091" s="94" t="s">
        <v>24183</v>
      </c>
      <c r="C10091" s="94" t="s">
        <v>17440</v>
      </c>
      <c r="D10091" s="32" t="s">
        <v>21251</v>
      </c>
      <c r="E10091" s="107">
        <v>10</v>
      </c>
      <c r="F10091" s="81" t="s">
        <v>13674</v>
      </c>
      <c r="G10091" s="94" t="s">
        <v>13675</v>
      </c>
      <c r="H10091" s="32" t="s">
        <v>16244</v>
      </c>
    </row>
    <row r="10092" spans="1:8">
      <c r="A10092" s="68" t="s">
        <v>16876</v>
      </c>
      <c r="B10092" s="94" t="s">
        <v>24183</v>
      </c>
      <c r="C10092" s="94" t="s">
        <v>17440</v>
      </c>
      <c r="D10092" s="32" t="s">
        <v>21252</v>
      </c>
      <c r="E10092" s="107">
        <v>11</v>
      </c>
      <c r="F10092" s="81" t="s">
        <v>13674</v>
      </c>
      <c r="G10092" s="94" t="s">
        <v>13675</v>
      </c>
      <c r="H10092" s="32" t="s">
        <v>16244</v>
      </c>
    </row>
    <row r="10093" spans="1:8">
      <c r="A10093" s="68" t="s">
        <v>16876</v>
      </c>
      <c r="B10093" s="94" t="s">
        <v>24183</v>
      </c>
      <c r="C10093" s="94" t="s">
        <v>17440</v>
      </c>
      <c r="D10093" s="32" t="s">
        <v>21253</v>
      </c>
      <c r="E10093" s="107">
        <v>15</v>
      </c>
      <c r="F10093" s="81" t="s">
        <v>13674</v>
      </c>
      <c r="G10093" s="94" t="s">
        <v>13675</v>
      </c>
      <c r="H10093" s="32" t="s">
        <v>16244</v>
      </c>
    </row>
    <row r="10094" spans="1:8">
      <c r="A10094" s="68" t="s">
        <v>16876</v>
      </c>
      <c r="B10094" s="94" t="s">
        <v>24183</v>
      </c>
      <c r="C10094" s="94" t="s">
        <v>17440</v>
      </c>
      <c r="D10094" s="32" t="s">
        <v>11704</v>
      </c>
      <c r="E10094" s="107">
        <v>9</v>
      </c>
      <c r="F10094" s="81" t="s">
        <v>13674</v>
      </c>
      <c r="G10094" s="94" t="s">
        <v>13675</v>
      </c>
      <c r="H10094" s="32" t="s">
        <v>16244</v>
      </c>
    </row>
    <row r="10095" spans="1:8">
      <c r="A10095" s="68" t="s">
        <v>16876</v>
      </c>
      <c r="B10095" s="94" t="s">
        <v>24183</v>
      </c>
      <c r="C10095" s="94" t="s">
        <v>17440</v>
      </c>
      <c r="D10095" s="32" t="s">
        <v>21254</v>
      </c>
      <c r="E10095" s="107">
        <v>9</v>
      </c>
      <c r="F10095" s="81" t="s">
        <v>13674</v>
      </c>
      <c r="G10095" s="94" t="s">
        <v>13675</v>
      </c>
      <c r="H10095" s="32" t="s">
        <v>16244</v>
      </c>
    </row>
    <row r="10096" spans="1:8">
      <c r="A10096" s="68" t="s">
        <v>16876</v>
      </c>
      <c r="B10096" s="94" t="s">
        <v>24183</v>
      </c>
      <c r="C10096" s="94" t="s">
        <v>17440</v>
      </c>
      <c r="D10096" s="32" t="s">
        <v>21255</v>
      </c>
      <c r="E10096" s="107">
        <v>11</v>
      </c>
      <c r="F10096" s="81" t="s">
        <v>13674</v>
      </c>
      <c r="G10096" s="94" t="s">
        <v>13675</v>
      </c>
      <c r="H10096" s="32" t="s">
        <v>16244</v>
      </c>
    </row>
    <row r="10097" spans="1:8">
      <c r="A10097" s="68" t="s">
        <v>16876</v>
      </c>
      <c r="B10097" s="94" t="s">
        <v>24183</v>
      </c>
      <c r="C10097" s="94" t="s">
        <v>17440</v>
      </c>
      <c r="D10097" s="32" t="s">
        <v>11705</v>
      </c>
      <c r="E10097" s="107">
        <v>12</v>
      </c>
      <c r="F10097" s="81" t="s">
        <v>13674</v>
      </c>
      <c r="G10097" s="94" t="s">
        <v>13675</v>
      </c>
      <c r="H10097" s="32" t="s">
        <v>16244</v>
      </c>
    </row>
    <row r="10098" spans="1:8">
      <c r="A10098" s="68" t="s">
        <v>16881</v>
      </c>
      <c r="B10098" s="94" t="s">
        <v>24191</v>
      </c>
      <c r="C10098" s="94" t="s">
        <v>16859</v>
      </c>
      <c r="D10098" s="32" t="s">
        <v>21256</v>
      </c>
      <c r="E10098" s="107">
        <v>3</v>
      </c>
      <c r="F10098" s="81" t="s">
        <v>13674</v>
      </c>
      <c r="G10098" s="94" t="s">
        <v>13675</v>
      </c>
      <c r="H10098" s="32" t="s">
        <v>16245</v>
      </c>
    </row>
    <row r="10099" spans="1:8">
      <c r="A10099" s="68" t="s">
        <v>16881</v>
      </c>
      <c r="B10099" s="94" t="s">
        <v>24191</v>
      </c>
      <c r="C10099" s="94" t="s">
        <v>16859</v>
      </c>
      <c r="D10099" s="32" t="s">
        <v>11706</v>
      </c>
      <c r="E10099" s="107">
        <v>6</v>
      </c>
      <c r="F10099" s="81" t="s">
        <v>13674</v>
      </c>
      <c r="G10099" s="94" t="s">
        <v>13675</v>
      </c>
      <c r="H10099" s="32" t="s">
        <v>16245</v>
      </c>
    </row>
    <row r="10100" spans="1:8">
      <c r="A10100" s="68" t="s">
        <v>16881</v>
      </c>
      <c r="B10100" s="94" t="s">
        <v>24191</v>
      </c>
      <c r="C10100" s="94" t="s">
        <v>16859</v>
      </c>
      <c r="D10100" s="32" t="s">
        <v>11707</v>
      </c>
      <c r="E10100" s="107">
        <v>9</v>
      </c>
      <c r="F10100" s="81" t="s">
        <v>13674</v>
      </c>
      <c r="G10100" s="94" t="s">
        <v>13675</v>
      </c>
      <c r="H10100" s="32" t="s">
        <v>16245</v>
      </c>
    </row>
    <row r="10101" spans="1:8">
      <c r="A10101" s="68" t="s">
        <v>16881</v>
      </c>
      <c r="B10101" s="94" t="s">
        <v>24191</v>
      </c>
      <c r="C10101" s="94" t="s">
        <v>16859</v>
      </c>
      <c r="D10101" s="32" t="s">
        <v>11708</v>
      </c>
      <c r="E10101" s="107">
        <v>3</v>
      </c>
      <c r="F10101" s="81" t="s">
        <v>13674</v>
      </c>
      <c r="G10101" s="94" t="s">
        <v>13675</v>
      </c>
      <c r="H10101" s="32" t="s">
        <v>16245</v>
      </c>
    </row>
    <row r="10102" spans="1:8">
      <c r="A10102" s="68" t="s">
        <v>16881</v>
      </c>
      <c r="B10102" s="94" t="s">
        <v>24191</v>
      </c>
      <c r="C10102" s="94" t="s">
        <v>16859</v>
      </c>
      <c r="D10102" s="32" t="s">
        <v>11709</v>
      </c>
      <c r="E10102" s="107">
        <v>8</v>
      </c>
      <c r="F10102" s="81" t="s">
        <v>13674</v>
      </c>
      <c r="G10102" s="94" t="s">
        <v>13675</v>
      </c>
      <c r="H10102" s="32" t="s">
        <v>16245</v>
      </c>
    </row>
    <row r="10103" spans="1:8">
      <c r="A10103" s="68" t="s">
        <v>16881</v>
      </c>
      <c r="B10103" s="94" t="s">
        <v>24191</v>
      </c>
      <c r="C10103" s="94" t="s">
        <v>16859</v>
      </c>
      <c r="D10103" s="32" t="s">
        <v>11710</v>
      </c>
      <c r="E10103" s="107">
        <v>4</v>
      </c>
      <c r="F10103" s="81" t="s">
        <v>13674</v>
      </c>
      <c r="G10103" s="94" t="s">
        <v>13675</v>
      </c>
      <c r="H10103" s="32" t="s">
        <v>16245</v>
      </c>
    </row>
    <row r="10104" spans="1:8">
      <c r="A10104" s="68" t="s">
        <v>16881</v>
      </c>
      <c r="B10104" s="94" t="s">
        <v>24191</v>
      </c>
      <c r="C10104" s="94" t="s">
        <v>16859</v>
      </c>
      <c r="D10104" s="32" t="s">
        <v>11711</v>
      </c>
      <c r="E10104" s="107">
        <v>8</v>
      </c>
      <c r="F10104" s="81" t="s">
        <v>13674</v>
      </c>
      <c r="G10104" s="94" t="s">
        <v>13675</v>
      </c>
      <c r="H10104" s="32" t="s">
        <v>16245</v>
      </c>
    </row>
    <row r="10105" spans="1:8">
      <c r="A10105" s="68" t="s">
        <v>16876</v>
      </c>
      <c r="B10105" s="94" t="s">
        <v>24183</v>
      </c>
      <c r="C10105" s="94" t="s">
        <v>17441</v>
      </c>
      <c r="D10105" s="32" t="s">
        <v>21257</v>
      </c>
      <c r="E10105" s="107">
        <v>3</v>
      </c>
      <c r="F10105" s="81" t="s">
        <v>13674</v>
      </c>
      <c r="G10105" s="94" t="s">
        <v>13675</v>
      </c>
      <c r="H10105" s="32" t="s">
        <v>16246</v>
      </c>
    </row>
    <row r="10106" spans="1:8">
      <c r="A10106" s="68" t="s">
        <v>16876</v>
      </c>
      <c r="B10106" s="94" t="s">
        <v>24183</v>
      </c>
      <c r="C10106" s="94" t="s">
        <v>17441</v>
      </c>
      <c r="D10106" s="32" t="s">
        <v>21258</v>
      </c>
      <c r="E10106" s="107">
        <v>10</v>
      </c>
      <c r="F10106" s="81" t="s">
        <v>13674</v>
      </c>
      <c r="G10106" s="94" t="s">
        <v>13675</v>
      </c>
      <c r="H10106" s="32" t="s">
        <v>16246</v>
      </c>
    </row>
    <row r="10107" spans="1:8">
      <c r="A10107" s="68" t="s">
        <v>16876</v>
      </c>
      <c r="B10107" s="94" t="s">
        <v>24183</v>
      </c>
      <c r="C10107" s="94" t="s">
        <v>17441</v>
      </c>
      <c r="D10107" s="32" t="s">
        <v>21259</v>
      </c>
      <c r="E10107" s="107">
        <v>9</v>
      </c>
      <c r="F10107" s="81" t="s">
        <v>13674</v>
      </c>
      <c r="G10107" s="94" t="s">
        <v>13675</v>
      </c>
      <c r="H10107" s="32" t="s">
        <v>16246</v>
      </c>
    </row>
    <row r="10108" spans="1:8">
      <c r="A10108" s="68" t="s">
        <v>16876</v>
      </c>
      <c r="B10108" s="94" t="s">
        <v>24183</v>
      </c>
      <c r="C10108" s="94" t="s">
        <v>17441</v>
      </c>
      <c r="D10108" s="32" t="s">
        <v>21260</v>
      </c>
      <c r="E10108" s="107">
        <v>8</v>
      </c>
      <c r="F10108" s="81" t="s">
        <v>13674</v>
      </c>
      <c r="G10108" s="94" t="s">
        <v>13675</v>
      </c>
      <c r="H10108" s="32" t="s">
        <v>16246</v>
      </c>
    </row>
    <row r="10109" spans="1:8">
      <c r="A10109" s="68" t="s">
        <v>16876</v>
      </c>
      <c r="B10109" s="94" t="s">
        <v>24183</v>
      </c>
      <c r="C10109" s="94" t="s">
        <v>17441</v>
      </c>
      <c r="D10109" s="32" t="s">
        <v>21261</v>
      </c>
      <c r="E10109" s="107">
        <v>12</v>
      </c>
      <c r="F10109" s="81" t="s">
        <v>13674</v>
      </c>
      <c r="G10109" s="94" t="s">
        <v>13675</v>
      </c>
      <c r="H10109" s="32" t="s">
        <v>16246</v>
      </c>
    </row>
    <row r="10110" spans="1:8">
      <c r="A10110" s="68" t="s">
        <v>16876</v>
      </c>
      <c r="B10110" s="94" t="s">
        <v>24183</v>
      </c>
      <c r="C10110" s="94" t="s">
        <v>17441</v>
      </c>
      <c r="D10110" s="32" t="s">
        <v>21262</v>
      </c>
      <c r="E10110" s="107">
        <v>14</v>
      </c>
      <c r="F10110" s="81" t="s">
        <v>13674</v>
      </c>
      <c r="G10110" s="94" t="s">
        <v>13675</v>
      </c>
      <c r="H10110" s="32" t="s">
        <v>16246</v>
      </c>
    </row>
    <row r="10111" spans="1:8">
      <c r="A10111" s="68" t="s">
        <v>16876</v>
      </c>
      <c r="B10111" s="94" t="s">
        <v>24183</v>
      </c>
      <c r="C10111" s="94" t="s">
        <v>17441</v>
      </c>
      <c r="D10111" s="32" t="s">
        <v>21263</v>
      </c>
      <c r="E10111" s="107">
        <v>8</v>
      </c>
      <c r="F10111" s="81" t="s">
        <v>13674</v>
      </c>
      <c r="G10111" s="94" t="s">
        <v>13675</v>
      </c>
      <c r="H10111" s="32" t="s">
        <v>16246</v>
      </c>
    </row>
    <row r="10112" spans="1:8">
      <c r="A10112" s="68" t="s">
        <v>16876</v>
      </c>
      <c r="B10112" s="94" t="s">
        <v>24183</v>
      </c>
      <c r="C10112" s="94" t="s">
        <v>17441</v>
      </c>
      <c r="D10112" s="32" t="s">
        <v>21264</v>
      </c>
      <c r="E10112" s="107">
        <v>10</v>
      </c>
      <c r="F10112" s="81" t="s">
        <v>13674</v>
      </c>
      <c r="G10112" s="94" t="s">
        <v>13675</v>
      </c>
      <c r="H10112" s="32" t="s">
        <v>16246</v>
      </c>
    </row>
    <row r="10113" spans="1:8">
      <c r="A10113" s="68" t="s">
        <v>16876</v>
      </c>
      <c r="B10113" s="94" t="s">
        <v>24183</v>
      </c>
      <c r="C10113" s="94" t="s">
        <v>17441</v>
      </c>
      <c r="D10113" s="32" t="s">
        <v>21265</v>
      </c>
      <c r="E10113" s="107">
        <v>10</v>
      </c>
      <c r="F10113" s="81" t="s">
        <v>13674</v>
      </c>
      <c r="G10113" s="94" t="s">
        <v>13675</v>
      </c>
      <c r="H10113" s="32" t="s">
        <v>16246</v>
      </c>
    </row>
    <row r="10114" spans="1:8">
      <c r="A10114" s="68" t="s">
        <v>16876</v>
      </c>
      <c r="B10114" s="94" t="s">
        <v>24183</v>
      </c>
      <c r="C10114" s="94" t="s">
        <v>17441</v>
      </c>
      <c r="D10114" s="32" t="s">
        <v>21266</v>
      </c>
      <c r="E10114" s="107">
        <v>12</v>
      </c>
      <c r="F10114" s="81" t="s">
        <v>13674</v>
      </c>
      <c r="G10114" s="94" t="s">
        <v>13675</v>
      </c>
      <c r="H10114" s="32" t="s">
        <v>16246</v>
      </c>
    </row>
    <row r="10115" spans="1:8">
      <c r="A10115" s="68" t="s">
        <v>16876</v>
      </c>
      <c r="B10115" s="94" t="s">
        <v>24183</v>
      </c>
      <c r="C10115" s="94" t="s">
        <v>17441</v>
      </c>
      <c r="D10115" s="32" t="s">
        <v>21267</v>
      </c>
      <c r="E10115" s="107">
        <v>10</v>
      </c>
      <c r="F10115" s="81" t="s">
        <v>13674</v>
      </c>
      <c r="G10115" s="94" t="s">
        <v>13675</v>
      </c>
      <c r="H10115" s="32" t="s">
        <v>16246</v>
      </c>
    </row>
    <row r="10116" spans="1:8">
      <c r="A10116" s="68" t="s">
        <v>16876</v>
      </c>
      <c r="B10116" s="94" t="s">
        <v>24183</v>
      </c>
      <c r="C10116" s="94" t="s">
        <v>17441</v>
      </c>
      <c r="D10116" s="32" t="s">
        <v>21268</v>
      </c>
      <c r="E10116" s="107">
        <v>12</v>
      </c>
      <c r="F10116" s="81" t="s">
        <v>13674</v>
      </c>
      <c r="G10116" s="94" t="s">
        <v>13675</v>
      </c>
      <c r="H10116" s="32" t="s">
        <v>16246</v>
      </c>
    </row>
    <row r="10117" spans="1:8">
      <c r="A10117" s="68" t="s">
        <v>16876</v>
      </c>
      <c r="B10117" s="94" t="s">
        <v>24183</v>
      </c>
      <c r="C10117" s="94" t="s">
        <v>17441</v>
      </c>
      <c r="D10117" s="32" t="s">
        <v>21269</v>
      </c>
      <c r="E10117" s="107">
        <v>8</v>
      </c>
      <c r="F10117" s="81" t="s">
        <v>13674</v>
      </c>
      <c r="G10117" s="94" t="s">
        <v>13675</v>
      </c>
      <c r="H10117" s="32" t="s">
        <v>16246</v>
      </c>
    </row>
    <row r="10118" spans="1:8">
      <c r="A10118" s="68" t="s">
        <v>16876</v>
      </c>
      <c r="B10118" s="94" t="s">
        <v>24183</v>
      </c>
      <c r="C10118" s="94" t="s">
        <v>17441</v>
      </c>
      <c r="D10118" s="32" t="s">
        <v>21270</v>
      </c>
      <c r="E10118" s="107">
        <v>11</v>
      </c>
      <c r="F10118" s="81" t="s">
        <v>13674</v>
      </c>
      <c r="G10118" s="94" t="s">
        <v>13675</v>
      </c>
      <c r="H10118" s="32" t="s">
        <v>16246</v>
      </c>
    </row>
    <row r="10119" spans="1:8">
      <c r="A10119" s="68" t="s">
        <v>16876</v>
      </c>
      <c r="B10119" s="94" t="s">
        <v>24183</v>
      </c>
      <c r="C10119" s="94" t="s">
        <v>17441</v>
      </c>
      <c r="D10119" s="32" t="s">
        <v>21271</v>
      </c>
      <c r="E10119" s="107">
        <v>13</v>
      </c>
      <c r="F10119" s="81" t="s">
        <v>13674</v>
      </c>
      <c r="G10119" s="94" t="s">
        <v>13675</v>
      </c>
      <c r="H10119" s="32" t="s">
        <v>16246</v>
      </c>
    </row>
    <row r="10120" spans="1:8">
      <c r="A10120" s="68" t="s">
        <v>16876</v>
      </c>
      <c r="B10120" s="94" t="s">
        <v>24183</v>
      </c>
      <c r="C10120" s="94" t="s">
        <v>17441</v>
      </c>
      <c r="D10120" s="32" t="s">
        <v>11712</v>
      </c>
      <c r="E10120" s="107">
        <v>11</v>
      </c>
      <c r="F10120" s="81" t="s">
        <v>13674</v>
      </c>
      <c r="G10120" s="94" t="s">
        <v>13675</v>
      </c>
      <c r="H10120" s="32" t="s">
        <v>16246</v>
      </c>
    </row>
    <row r="10121" spans="1:8">
      <c r="A10121" s="68" t="s">
        <v>16876</v>
      </c>
      <c r="B10121" s="94" t="s">
        <v>24183</v>
      </c>
      <c r="C10121" s="94" t="s">
        <v>17441</v>
      </c>
      <c r="D10121" s="32" t="s">
        <v>21272</v>
      </c>
      <c r="E10121" s="107">
        <v>12</v>
      </c>
      <c r="F10121" s="81" t="s">
        <v>13674</v>
      </c>
      <c r="G10121" s="94" t="s">
        <v>13675</v>
      </c>
      <c r="H10121" s="32" t="s">
        <v>16246</v>
      </c>
    </row>
    <row r="10122" spans="1:8">
      <c r="A10122" s="68" t="s">
        <v>16876</v>
      </c>
      <c r="B10122" s="94" t="s">
        <v>24183</v>
      </c>
      <c r="C10122" s="94" t="s">
        <v>17441</v>
      </c>
      <c r="D10122" s="32" t="s">
        <v>21273</v>
      </c>
      <c r="E10122" s="107">
        <v>11</v>
      </c>
      <c r="F10122" s="81" t="s">
        <v>13674</v>
      </c>
      <c r="G10122" s="94" t="s">
        <v>13675</v>
      </c>
      <c r="H10122" s="32" t="s">
        <v>16246</v>
      </c>
    </row>
    <row r="10123" spans="1:8">
      <c r="A10123" s="68" t="s">
        <v>16876</v>
      </c>
      <c r="B10123" s="94" t="s">
        <v>24183</v>
      </c>
      <c r="C10123" s="94" t="s">
        <v>17441</v>
      </c>
      <c r="D10123" s="32" t="s">
        <v>11713</v>
      </c>
      <c r="E10123" s="107">
        <v>9</v>
      </c>
      <c r="F10123" s="81" t="s">
        <v>13674</v>
      </c>
      <c r="G10123" s="94" t="s">
        <v>13675</v>
      </c>
      <c r="H10123" s="32" t="s">
        <v>16246</v>
      </c>
    </row>
    <row r="10124" spans="1:8">
      <c r="A10124" s="68" t="s">
        <v>16876</v>
      </c>
      <c r="B10124" s="94" t="s">
        <v>24183</v>
      </c>
      <c r="C10124" s="94" t="s">
        <v>17441</v>
      </c>
      <c r="D10124" s="32" t="s">
        <v>21274</v>
      </c>
      <c r="E10124" s="107">
        <v>9</v>
      </c>
      <c r="F10124" s="81" t="s">
        <v>13674</v>
      </c>
      <c r="G10124" s="94" t="s">
        <v>13675</v>
      </c>
      <c r="H10124" s="32" t="s">
        <v>16246</v>
      </c>
    </row>
    <row r="10125" spans="1:8">
      <c r="A10125" s="68" t="s">
        <v>16876</v>
      </c>
      <c r="B10125" s="94" t="s">
        <v>24183</v>
      </c>
      <c r="C10125" s="94" t="s">
        <v>17441</v>
      </c>
      <c r="D10125" s="32" t="s">
        <v>11714</v>
      </c>
      <c r="E10125" s="107">
        <v>8</v>
      </c>
      <c r="F10125" s="81" t="s">
        <v>13674</v>
      </c>
      <c r="G10125" s="94" t="s">
        <v>13675</v>
      </c>
      <c r="H10125" s="32" t="s">
        <v>16246</v>
      </c>
    </row>
    <row r="10126" spans="1:8">
      <c r="A10126" s="68" t="s">
        <v>16876</v>
      </c>
      <c r="B10126" s="94" t="s">
        <v>24183</v>
      </c>
      <c r="C10126" s="94" t="s">
        <v>17442</v>
      </c>
      <c r="D10126" s="32" t="s">
        <v>21275</v>
      </c>
      <c r="E10126" s="107">
        <v>3</v>
      </c>
      <c r="F10126" s="81" t="s">
        <v>13674</v>
      </c>
      <c r="G10126" s="94" t="s">
        <v>13675</v>
      </c>
      <c r="H10126" s="32" t="s">
        <v>16247</v>
      </c>
    </row>
    <row r="10127" spans="1:8">
      <c r="A10127" s="68" t="s">
        <v>16876</v>
      </c>
      <c r="B10127" s="94" t="s">
        <v>24183</v>
      </c>
      <c r="C10127" s="94" t="s">
        <v>17442</v>
      </c>
      <c r="D10127" s="32" t="s">
        <v>21276</v>
      </c>
      <c r="E10127" s="107">
        <v>10</v>
      </c>
      <c r="F10127" s="81" t="s">
        <v>13674</v>
      </c>
      <c r="G10127" s="94" t="s">
        <v>13675</v>
      </c>
      <c r="H10127" s="32" t="s">
        <v>16247</v>
      </c>
    </row>
    <row r="10128" spans="1:8">
      <c r="A10128" s="68" t="s">
        <v>16876</v>
      </c>
      <c r="B10128" s="94" t="s">
        <v>24183</v>
      </c>
      <c r="C10128" s="94" t="s">
        <v>17442</v>
      </c>
      <c r="D10128" s="32" t="s">
        <v>21277</v>
      </c>
      <c r="E10128" s="107">
        <v>15</v>
      </c>
      <c r="F10128" s="81" t="s">
        <v>13674</v>
      </c>
      <c r="G10128" s="94" t="s">
        <v>13675</v>
      </c>
      <c r="H10128" s="32" t="s">
        <v>16247</v>
      </c>
    </row>
    <row r="10129" spans="1:8">
      <c r="A10129" s="68" t="s">
        <v>16876</v>
      </c>
      <c r="B10129" s="94" t="s">
        <v>24183</v>
      </c>
      <c r="C10129" s="94" t="s">
        <v>17442</v>
      </c>
      <c r="D10129" s="32" t="s">
        <v>21278</v>
      </c>
      <c r="E10129" s="107">
        <v>15</v>
      </c>
      <c r="F10129" s="81" t="s">
        <v>13674</v>
      </c>
      <c r="G10129" s="94" t="s">
        <v>13675</v>
      </c>
      <c r="H10129" s="32" t="s">
        <v>16247</v>
      </c>
    </row>
    <row r="10130" spans="1:8">
      <c r="A10130" s="68" t="s">
        <v>16876</v>
      </c>
      <c r="B10130" s="94" t="s">
        <v>24183</v>
      </c>
      <c r="C10130" s="94" t="s">
        <v>17442</v>
      </c>
      <c r="D10130" s="32" t="s">
        <v>21279</v>
      </c>
      <c r="E10130" s="107">
        <v>24</v>
      </c>
      <c r="F10130" s="81" t="s">
        <v>13674</v>
      </c>
      <c r="G10130" s="94" t="s">
        <v>13675</v>
      </c>
      <c r="H10130" s="32" t="s">
        <v>16247</v>
      </c>
    </row>
    <row r="10131" spans="1:8">
      <c r="A10131" s="68" t="s">
        <v>16876</v>
      </c>
      <c r="B10131" s="94" t="s">
        <v>24183</v>
      </c>
      <c r="C10131" s="94" t="s">
        <v>17442</v>
      </c>
      <c r="D10131" s="32" t="s">
        <v>21280</v>
      </c>
      <c r="E10131" s="107">
        <v>21</v>
      </c>
      <c r="F10131" s="81" t="s">
        <v>13674</v>
      </c>
      <c r="G10131" s="94" t="s">
        <v>13675</v>
      </c>
      <c r="H10131" s="32" t="s">
        <v>16247</v>
      </c>
    </row>
    <row r="10132" spans="1:8">
      <c r="A10132" s="68" t="s">
        <v>16876</v>
      </c>
      <c r="B10132" s="94" t="s">
        <v>24183</v>
      </c>
      <c r="C10132" s="94" t="s">
        <v>17442</v>
      </c>
      <c r="D10132" s="32" t="s">
        <v>21281</v>
      </c>
      <c r="E10132" s="107">
        <v>12</v>
      </c>
      <c r="F10132" s="81" t="s">
        <v>13674</v>
      </c>
      <c r="G10132" s="94" t="s">
        <v>13675</v>
      </c>
      <c r="H10132" s="32" t="s">
        <v>16247</v>
      </c>
    </row>
    <row r="10133" spans="1:8">
      <c r="A10133" s="68" t="s">
        <v>16876</v>
      </c>
      <c r="B10133" s="94" t="s">
        <v>24183</v>
      </c>
      <c r="C10133" s="94" t="s">
        <v>17442</v>
      </c>
      <c r="D10133" s="32" t="s">
        <v>21282</v>
      </c>
      <c r="E10133" s="107">
        <v>11</v>
      </c>
      <c r="F10133" s="81" t="s">
        <v>13674</v>
      </c>
      <c r="G10133" s="94" t="s">
        <v>13675</v>
      </c>
      <c r="H10133" s="32" t="s">
        <v>16247</v>
      </c>
    </row>
    <row r="10134" spans="1:8">
      <c r="A10134" s="68" t="s">
        <v>16876</v>
      </c>
      <c r="B10134" s="94" t="s">
        <v>24183</v>
      </c>
      <c r="C10134" s="94" t="s">
        <v>17442</v>
      </c>
      <c r="D10134" s="32" t="s">
        <v>21283</v>
      </c>
      <c r="E10134" s="107">
        <v>14</v>
      </c>
      <c r="F10134" s="81" t="s">
        <v>13674</v>
      </c>
      <c r="G10134" s="94" t="s">
        <v>13675</v>
      </c>
      <c r="H10134" s="32" t="s">
        <v>16247</v>
      </c>
    </row>
    <row r="10135" spans="1:8">
      <c r="A10135" s="68" t="s">
        <v>16881</v>
      </c>
      <c r="B10135" s="94" t="s">
        <v>24181</v>
      </c>
      <c r="C10135" s="94" t="s">
        <v>16860</v>
      </c>
      <c r="D10135" s="32" t="s">
        <v>21284</v>
      </c>
      <c r="E10135" s="107">
        <v>3</v>
      </c>
      <c r="F10135" s="81" t="s">
        <v>13674</v>
      </c>
      <c r="G10135" s="94" t="s">
        <v>13675</v>
      </c>
      <c r="H10135" s="32" t="s">
        <v>16248</v>
      </c>
    </row>
    <row r="10136" spans="1:8">
      <c r="A10136" s="68" t="s">
        <v>16881</v>
      </c>
      <c r="B10136" s="94" t="s">
        <v>24181</v>
      </c>
      <c r="C10136" s="94" t="s">
        <v>16860</v>
      </c>
      <c r="D10136" s="32" t="s">
        <v>11715</v>
      </c>
      <c r="E10136" s="107">
        <v>15</v>
      </c>
      <c r="F10136" s="81" t="s">
        <v>13674</v>
      </c>
      <c r="G10136" s="94" t="s">
        <v>13675</v>
      </c>
      <c r="H10136" s="32" t="s">
        <v>16248</v>
      </c>
    </row>
    <row r="10137" spans="1:8">
      <c r="A10137" s="68" t="s">
        <v>16881</v>
      </c>
      <c r="B10137" s="94" t="s">
        <v>24181</v>
      </c>
      <c r="C10137" s="94" t="s">
        <v>16860</v>
      </c>
      <c r="D10137" s="32" t="s">
        <v>11716</v>
      </c>
      <c r="E10137" s="107">
        <v>9</v>
      </c>
      <c r="F10137" s="81" t="s">
        <v>13674</v>
      </c>
      <c r="G10137" s="94" t="s">
        <v>13675</v>
      </c>
      <c r="H10137" s="32" t="s">
        <v>16248</v>
      </c>
    </row>
    <row r="10138" spans="1:8">
      <c r="A10138" s="68" t="s">
        <v>16881</v>
      </c>
      <c r="B10138" s="94" t="s">
        <v>24181</v>
      </c>
      <c r="C10138" s="94" t="s">
        <v>16860</v>
      </c>
      <c r="D10138" s="32" t="s">
        <v>21285</v>
      </c>
      <c r="E10138" s="107">
        <v>8</v>
      </c>
      <c r="F10138" s="81" t="s">
        <v>13674</v>
      </c>
      <c r="G10138" s="94" t="s">
        <v>13675</v>
      </c>
      <c r="H10138" s="32" t="s">
        <v>16248</v>
      </c>
    </row>
    <row r="10139" spans="1:8">
      <c r="A10139" s="68" t="s">
        <v>16881</v>
      </c>
      <c r="B10139" s="94" t="s">
        <v>24181</v>
      </c>
      <c r="C10139" s="94" t="s">
        <v>16860</v>
      </c>
      <c r="D10139" s="32" t="s">
        <v>21286</v>
      </c>
      <c r="E10139" s="107">
        <v>11</v>
      </c>
      <c r="F10139" s="81" t="s">
        <v>13674</v>
      </c>
      <c r="G10139" s="94" t="s">
        <v>13675</v>
      </c>
      <c r="H10139" s="32" t="s">
        <v>16248</v>
      </c>
    </row>
    <row r="10140" spans="1:8">
      <c r="A10140" s="68" t="s">
        <v>16881</v>
      </c>
      <c r="B10140" s="94" t="s">
        <v>24181</v>
      </c>
      <c r="C10140" s="94" t="s">
        <v>16860</v>
      </c>
      <c r="D10140" s="32" t="s">
        <v>21287</v>
      </c>
      <c r="E10140" s="107">
        <v>10</v>
      </c>
      <c r="F10140" s="81" t="s">
        <v>13674</v>
      </c>
      <c r="G10140" s="94" t="s">
        <v>13675</v>
      </c>
      <c r="H10140" s="32" t="s">
        <v>16248</v>
      </c>
    </row>
    <row r="10141" spans="1:8">
      <c r="A10141" s="68" t="s">
        <v>16881</v>
      </c>
      <c r="B10141" s="94" t="s">
        <v>24181</v>
      </c>
      <c r="C10141" s="94" t="s">
        <v>16860</v>
      </c>
      <c r="D10141" s="32" t="s">
        <v>21288</v>
      </c>
      <c r="E10141" s="107">
        <v>6</v>
      </c>
      <c r="F10141" s="81" t="s">
        <v>13674</v>
      </c>
      <c r="G10141" s="94" t="s">
        <v>13675</v>
      </c>
      <c r="H10141" s="32" t="s">
        <v>16248</v>
      </c>
    </row>
    <row r="10142" spans="1:8">
      <c r="A10142" s="68" t="s">
        <v>16876</v>
      </c>
      <c r="B10142" s="94" t="s">
        <v>24183</v>
      </c>
      <c r="C10142" s="94" t="s">
        <v>16861</v>
      </c>
      <c r="D10142" s="32" t="s">
        <v>21289</v>
      </c>
      <c r="E10142" s="107">
        <v>4</v>
      </c>
      <c r="F10142" s="81" t="s">
        <v>13674</v>
      </c>
      <c r="G10142" s="94" t="s">
        <v>13675</v>
      </c>
      <c r="H10142" s="32" t="s">
        <v>16249</v>
      </c>
    </row>
    <row r="10143" spans="1:8">
      <c r="A10143" s="68" t="s">
        <v>16876</v>
      </c>
      <c r="B10143" s="94" t="s">
        <v>24183</v>
      </c>
      <c r="C10143" s="94" t="s">
        <v>16861</v>
      </c>
      <c r="D10143" s="32" t="s">
        <v>11717</v>
      </c>
      <c r="E10143" s="107">
        <v>19</v>
      </c>
      <c r="F10143" s="81" t="s">
        <v>13674</v>
      </c>
      <c r="G10143" s="94" t="s">
        <v>13675</v>
      </c>
      <c r="H10143" s="32" t="s">
        <v>16249</v>
      </c>
    </row>
    <row r="10144" spans="1:8">
      <c r="A10144" s="68" t="s">
        <v>16876</v>
      </c>
      <c r="B10144" s="94" t="s">
        <v>24183</v>
      </c>
      <c r="C10144" s="94" t="s">
        <v>16861</v>
      </c>
      <c r="D10144" s="32" t="s">
        <v>11718</v>
      </c>
      <c r="E10144" s="107">
        <v>17</v>
      </c>
      <c r="F10144" s="81" t="s">
        <v>13674</v>
      </c>
      <c r="G10144" s="94" t="s">
        <v>13675</v>
      </c>
      <c r="H10144" s="32" t="s">
        <v>16249</v>
      </c>
    </row>
    <row r="10145" spans="1:8">
      <c r="A10145" s="68" t="s">
        <v>16876</v>
      </c>
      <c r="B10145" s="94" t="s">
        <v>24183</v>
      </c>
      <c r="C10145" s="94" t="s">
        <v>16861</v>
      </c>
      <c r="D10145" s="32" t="s">
        <v>21290</v>
      </c>
      <c r="E10145" s="107">
        <v>10</v>
      </c>
      <c r="F10145" s="81" t="s">
        <v>13674</v>
      </c>
      <c r="G10145" s="94" t="s">
        <v>13675</v>
      </c>
      <c r="H10145" s="32" t="s">
        <v>16249</v>
      </c>
    </row>
    <row r="10146" spans="1:8">
      <c r="A10146" s="68" t="s">
        <v>16876</v>
      </c>
      <c r="B10146" s="94" t="s">
        <v>24183</v>
      </c>
      <c r="C10146" s="94" t="s">
        <v>16861</v>
      </c>
      <c r="D10146" s="32" t="s">
        <v>11719</v>
      </c>
      <c r="E10146" s="107">
        <v>16</v>
      </c>
      <c r="F10146" s="81" t="s">
        <v>13674</v>
      </c>
      <c r="G10146" s="94" t="s">
        <v>13675</v>
      </c>
      <c r="H10146" s="32" t="s">
        <v>16249</v>
      </c>
    </row>
    <row r="10147" spans="1:8">
      <c r="A10147" s="68" t="s">
        <v>16876</v>
      </c>
      <c r="B10147" s="94" t="s">
        <v>24183</v>
      </c>
      <c r="C10147" s="94" t="s">
        <v>16861</v>
      </c>
      <c r="D10147" s="32" t="s">
        <v>11720</v>
      </c>
      <c r="E10147" s="107">
        <v>15</v>
      </c>
      <c r="F10147" s="81" t="s">
        <v>13674</v>
      </c>
      <c r="G10147" s="94" t="s">
        <v>13675</v>
      </c>
      <c r="H10147" s="32" t="s">
        <v>16249</v>
      </c>
    </row>
    <row r="10148" spans="1:8">
      <c r="A10148" s="68" t="s">
        <v>16876</v>
      </c>
      <c r="B10148" s="94" t="s">
        <v>24183</v>
      </c>
      <c r="C10148" s="94" t="s">
        <v>16861</v>
      </c>
      <c r="D10148" s="32" t="s">
        <v>11721</v>
      </c>
      <c r="E10148" s="107">
        <v>7</v>
      </c>
      <c r="F10148" s="81" t="s">
        <v>13674</v>
      </c>
      <c r="G10148" s="94" t="s">
        <v>13675</v>
      </c>
      <c r="H10148" s="32" t="s">
        <v>16249</v>
      </c>
    </row>
    <row r="10149" spans="1:8">
      <c r="A10149" s="68" t="s">
        <v>16876</v>
      </c>
      <c r="B10149" s="94" t="s">
        <v>24183</v>
      </c>
      <c r="C10149" s="94" t="s">
        <v>16861</v>
      </c>
      <c r="D10149" s="32" t="s">
        <v>11722</v>
      </c>
      <c r="E10149" s="107">
        <v>23</v>
      </c>
      <c r="F10149" s="81" t="s">
        <v>13674</v>
      </c>
      <c r="G10149" s="94" t="s">
        <v>13675</v>
      </c>
      <c r="H10149" s="32" t="s">
        <v>16249</v>
      </c>
    </row>
    <row r="10150" spans="1:8">
      <c r="A10150" s="68" t="s">
        <v>16876</v>
      </c>
      <c r="B10150" s="94" t="s">
        <v>24183</v>
      </c>
      <c r="C10150" s="94" t="s">
        <v>16862</v>
      </c>
      <c r="D10150" s="32" t="s">
        <v>21291</v>
      </c>
      <c r="E10150" s="107">
        <v>5</v>
      </c>
      <c r="F10150" s="81" t="s">
        <v>13674</v>
      </c>
      <c r="G10150" s="94" t="s">
        <v>13675</v>
      </c>
      <c r="H10150" s="32" t="s">
        <v>16250</v>
      </c>
    </row>
    <row r="10151" spans="1:8">
      <c r="A10151" s="68" t="s">
        <v>16876</v>
      </c>
      <c r="B10151" s="94" t="s">
        <v>24183</v>
      </c>
      <c r="C10151" s="94" t="s">
        <v>16862</v>
      </c>
      <c r="D10151" s="32" t="s">
        <v>21292</v>
      </c>
      <c r="E10151" s="107">
        <v>14</v>
      </c>
      <c r="F10151" s="81" t="s">
        <v>13674</v>
      </c>
      <c r="G10151" s="94" t="s">
        <v>13675</v>
      </c>
      <c r="H10151" s="32" t="s">
        <v>16250</v>
      </c>
    </row>
    <row r="10152" spans="1:8">
      <c r="A10152" s="68" t="s">
        <v>16876</v>
      </c>
      <c r="B10152" s="94" t="s">
        <v>24183</v>
      </c>
      <c r="C10152" s="94" t="s">
        <v>16862</v>
      </c>
      <c r="D10152" s="32" t="s">
        <v>21293</v>
      </c>
      <c r="E10152" s="107">
        <v>13</v>
      </c>
      <c r="F10152" s="81" t="s">
        <v>13674</v>
      </c>
      <c r="G10152" s="94" t="s">
        <v>13675</v>
      </c>
      <c r="H10152" s="32" t="s">
        <v>16250</v>
      </c>
    </row>
    <row r="10153" spans="1:8">
      <c r="A10153" s="68" t="s">
        <v>16876</v>
      </c>
      <c r="B10153" s="94" t="s">
        <v>24183</v>
      </c>
      <c r="C10153" s="94" t="s">
        <v>16862</v>
      </c>
      <c r="D10153" s="32" t="s">
        <v>21294</v>
      </c>
      <c r="E10153" s="107">
        <v>16</v>
      </c>
      <c r="F10153" s="81" t="s">
        <v>13674</v>
      </c>
      <c r="G10153" s="94" t="s">
        <v>13675</v>
      </c>
      <c r="H10153" s="32" t="s">
        <v>16250</v>
      </c>
    </row>
    <row r="10154" spans="1:8">
      <c r="A10154" s="68" t="s">
        <v>16876</v>
      </c>
      <c r="B10154" s="94" t="s">
        <v>24183</v>
      </c>
      <c r="C10154" s="94" t="s">
        <v>16862</v>
      </c>
      <c r="D10154" s="32" t="s">
        <v>21295</v>
      </c>
      <c r="E10154" s="107">
        <v>20</v>
      </c>
      <c r="F10154" s="81" t="s">
        <v>13674</v>
      </c>
      <c r="G10154" s="94" t="s">
        <v>13675</v>
      </c>
      <c r="H10154" s="32" t="s">
        <v>16250</v>
      </c>
    </row>
    <row r="10155" spans="1:8">
      <c r="A10155" s="68" t="s">
        <v>16876</v>
      </c>
      <c r="B10155" s="94" t="s">
        <v>24183</v>
      </c>
      <c r="C10155" s="94" t="s">
        <v>16862</v>
      </c>
      <c r="D10155" s="32" t="s">
        <v>21296</v>
      </c>
      <c r="E10155" s="107">
        <v>7</v>
      </c>
      <c r="F10155" s="81" t="s">
        <v>13674</v>
      </c>
      <c r="G10155" s="94" t="s">
        <v>13675</v>
      </c>
      <c r="H10155" s="32" t="s">
        <v>16250</v>
      </c>
    </row>
    <row r="10156" spans="1:8">
      <c r="A10156" s="68" t="s">
        <v>16876</v>
      </c>
      <c r="B10156" s="94" t="s">
        <v>24183</v>
      </c>
      <c r="C10156" s="94" t="s">
        <v>16862</v>
      </c>
      <c r="D10156" s="32" t="s">
        <v>21297</v>
      </c>
      <c r="E10156" s="107">
        <v>22</v>
      </c>
      <c r="F10156" s="81" t="s">
        <v>13674</v>
      </c>
      <c r="G10156" s="94" t="s">
        <v>13675</v>
      </c>
      <c r="H10156" s="32" t="s">
        <v>16250</v>
      </c>
    </row>
    <row r="10157" spans="1:8">
      <c r="A10157" s="68" t="s">
        <v>16876</v>
      </c>
      <c r="B10157" s="94" t="s">
        <v>24183</v>
      </c>
      <c r="C10157" s="94" t="s">
        <v>16862</v>
      </c>
      <c r="D10157" s="32" t="s">
        <v>21298</v>
      </c>
      <c r="E10157" s="107">
        <v>5</v>
      </c>
      <c r="F10157" s="81" t="s">
        <v>13674</v>
      </c>
      <c r="G10157" s="94" t="s">
        <v>13675</v>
      </c>
      <c r="H10157" s="32" t="s">
        <v>16250</v>
      </c>
    </row>
    <row r="10158" spans="1:8">
      <c r="A10158" s="68" t="s">
        <v>16876</v>
      </c>
      <c r="B10158" s="94" t="s">
        <v>24183</v>
      </c>
      <c r="C10158" s="94" t="s">
        <v>16862</v>
      </c>
      <c r="D10158" s="32" t="s">
        <v>21299</v>
      </c>
      <c r="E10158" s="107">
        <v>22</v>
      </c>
      <c r="F10158" s="81" t="s">
        <v>13674</v>
      </c>
      <c r="G10158" s="94" t="s">
        <v>13675</v>
      </c>
      <c r="H10158" s="32" t="s">
        <v>16250</v>
      </c>
    </row>
    <row r="10159" spans="1:8">
      <c r="A10159" s="68" t="s">
        <v>16876</v>
      </c>
      <c r="B10159" s="94" t="s">
        <v>24183</v>
      </c>
      <c r="C10159" s="94" t="s">
        <v>16862</v>
      </c>
      <c r="D10159" s="32" t="s">
        <v>21300</v>
      </c>
      <c r="E10159" s="107">
        <v>28</v>
      </c>
      <c r="F10159" s="81" t="s">
        <v>13674</v>
      </c>
      <c r="G10159" s="94" t="s">
        <v>13675</v>
      </c>
      <c r="H10159" s="32" t="s">
        <v>16250</v>
      </c>
    </row>
    <row r="10160" spans="1:8">
      <c r="A10160" s="68" t="s">
        <v>16876</v>
      </c>
      <c r="B10160" s="94" t="s">
        <v>24183</v>
      </c>
      <c r="C10160" s="94" t="s">
        <v>16862</v>
      </c>
      <c r="D10160" s="32" t="s">
        <v>21301</v>
      </c>
      <c r="E10160" s="107">
        <v>15</v>
      </c>
      <c r="F10160" s="81" t="s">
        <v>13674</v>
      </c>
      <c r="G10160" s="94" t="s">
        <v>13675</v>
      </c>
      <c r="H10160" s="32" t="s">
        <v>16250</v>
      </c>
    </row>
    <row r="10161" spans="1:8">
      <c r="A10161" s="68" t="s">
        <v>16876</v>
      </c>
      <c r="B10161" s="94" t="s">
        <v>24183</v>
      </c>
      <c r="C10161" s="94" t="s">
        <v>16862</v>
      </c>
      <c r="D10161" s="32" t="s">
        <v>21302</v>
      </c>
      <c r="E10161" s="107">
        <v>13</v>
      </c>
      <c r="F10161" s="81" t="s">
        <v>13674</v>
      </c>
      <c r="G10161" s="94" t="s">
        <v>13675</v>
      </c>
      <c r="H10161" s="32" t="s">
        <v>16250</v>
      </c>
    </row>
    <row r="10162" spans="1:8">
      <c r="A10162" s="68" t="s">
        <v>16876</v>
      </c>
      <c r="B10162" s="94" t="s">
        <v>24183</v>
      </c>
      <c r="C10162" s="94" t="s">
        <v>16862</v>
      </c>
      <c r="D10162" s="32" t="s">
        <v>11723</v>
      </c>
      <c r="E10162" s="107">
        <v>7</v>
      </c>
      <c r="F10162" s="81" t="s">
        <v>13674</v>
      </c>
      <c r="G10162" s="94" t="s">
        <v>13675</v>
      </c>
      <c r="H10162" s="32" t="s">
        <v>16250</v>
      </c>
    </row>
    <row r="10163" spans="1:8">
      <c r="A10163" s="68" t="s">
        <v>16876</v>
      </c>
      <c r="B10163" s="94" t="s">
        <v>24185</v>
      </c>
      <c r="C10163" s="94" t="s">
        <v>17443</v>
      </c>
      <c r="D10163" s="32" t="s">
        <v>21303</v>
      </c>
      <c r="E10163" s="107">
        <v>3</v>
      </c>
      <c r="F10163" s="81" t="s">
        <v>13674</v>
      </c>
      <c r="G10163" s="94" t="s">
        <v>13675</v>
      </c>
      <c r="H10163" s="32" t="s">
        <v>16251</v>
      </c>
    </row>
    <row r="10164" spans="1:8">
      <c r="A10164" s="68" t="s">
        <v>16876</v>
      </c>
      <c r="B10164" s="94" t="s">
        <v>24185</v>
      </c>
      <c r="C10164" s="94" t="s">
        <v>16863</v>
      </c>
      <c r="D10164" s="32" t="s">
        <v>11724</v>
      </c>
      <c r="E10164" s="107">
        <v>15</v>
      </c>
      <c r="F10164" s="81" t="s">
        <v>13674</v>
      </c>
      <c r="G10164" s="94" t="s">
        <v>13675</v>
      </c>
      <c r="H10164" s="32" t="s">
        <v>16251</v>
      </c>
    </row>
    <row r="10165" spans="1:8">
      <c r="A10165" s="68" t="s">
        <v>16876</v>
      </c>
      <c r="B10165" s="94" t="s">
        <v>24185</v>
      </c>
      <c r="C10165" s="94" t="s">
        <v>16863</v>
      </c>
      <c r="D10165" s="32" t="s">
        <v>11725</v>
      </c>
      <c r="E10165" s="107">
        <v>12</v>
      </c>
      <c r="F10165" s="81" t="s">
        <v>13674</v>
      </c>
      <c r="G10165" s="94" t="s">
        <v>13675</v>
      </c>
      <c r="H10165" s="32" t="s">
        <v>16251</v>
      </c>
    </row>
    <row r="10166" spans="1:8">
      <c r="A10166" s="68" t="s">
        <v>16876</v>
      </c>
      <c r="B10166" s="94" t="s">
        <v>24185</v>
      </c>
      <c r="C10166" s="94" t="s">
        <v>16863</v>
      </c>
      <c r="D10166" s="32" t="s">
        <v>21304</v>
      </c>
      <c r="E10166" s="107">
        <v>11</v>
      </c>
      <c r="F10166" s="81" t="s">
        <v>13674</v>
      </c>
      <c r="G10166" s="94" t="s">
        <v>13675</v>
      </c>
      <c r="H10166" s="32" t="s">
        <v>16251</v>
      </c>
    </row>
    <row r="10167" spans="1:8">
      <c r="A10167" s="68" t="s">
        <v>16876</v>
      </c>
      <c r="B10167" s="94" t="s">
        <v>24185</v>
      </c>
      <c r="C10167" s="94" t="s">
        <v>16863</v>
      </c>
      <c r="D10167" s="32" t="s">
        <v>11726</v>
      </c>
      <c r="E10167" s="107">
        <v>17</v>
      </c>
      <c r="F10167" s="81" t="s">
        <v>13674</v>
      </c>
      <c r="G10167" s="94" t="s">
        <v>13675</v>
      </c>
      <c r="H10167" s="32" t="s">
        <v>16251</v>
      </c>
    </row>
    <row r="10168" spans="1:8">
      <c r="A10168" s="68" t="s">
        <v>16876</v>
      </c>
      <c r="B10168" s="94" t="s">
        <v>24185</v>
      </c>
      <c r="C10168" s="94" t="s">
        <v>16863</v>
      </c>
      <c r="D10168" s="32" t="s">
        <v>11727</v>
      </c>
      <c r="E10168" s="107">
        <v>15</v>
      </c>
      <c r="F10168" s="81" t="s">
        <v>13674</v>
      </c>
      <c r="G10168" s="94" t="s">
        <v>13675</v>
      </c>
      <c r="H10168" s="32" t="s">
        <v>16251</v>
      </c>
    </row>
    <row r="10169" spans="1:8">
      <c r="A10169" s="68" t="s">
        <v>16876</v>
      </c>
      <c r="B10169" s="94" t="s">
        <v>24185</v>
      </c>
      <c r="C10169" s="94" t="s">
        <v>16863</v>
      </c>
      <c r="D10169" s="32" t="s">
        <v>11728</v>
      </c>
      <c r="E10169" s="107">
        <v>12</v>
      </c>
      <c r="F10169" s="81" t="s">
        <v>13674</v>
      </c>
      <c r="G10169" s="94" t="s">
        <v>13675</v>
      </c>
      <c r="H10169" s="32" t="s">
        <v>16251</v>
      </c>
    </row>
    <row r="10170" spans="1:8">
      <c r="A10170" s="68" t="s">
        <v>16876</v>
      </c>
      <c r="B10170" s="94" t="s">
        <v>24185</v>
      </c>
      <c r="C10170" s="94" t="s">
        <v>16863</v>
      </c>
      <c r="D10170" s="32" t="s">
        <v>11729</v>
      </c>
      <c r="E10170" s="107">
        <v>15</v>
      </c>
      <c r="F10170" s="81" t="s">
        <v>13674</v>
      </c>
      <c r="G10170" s="94" t="s">
        <v>13675</v>
      </c>
      <c r="H10170" s="32" t="s">
        <v>16251</v>
      </c>
    </row>
    <row r="10171" spans="1:8">
      <c r="A10171" s="68" t="s">
        <v>16876</v>
      </c>
      <c r="B10171" s="94" t="s">
        <v>24185</v>
      </c>
      <c r="C10171" s="94" t="s">
        <v>16863</v>
      </c>
      <c r="D10171" s="32" t="s">
        <v>21305</v>
      </c>
      <c r="E10171" s="107">
        <v>19</v>
      </c>
      <c r="F10171" s="81" t="s">
        <v>13674</v>
      </c>
      <c r="G10171" s="94" t="s">
        <v>13675</v>
      </c>
      <c r="H10171" s="32" t="s">
        <v>16251</v>
      </c>
    </row>
    <row r="10172" spans="1:8">
      <c r="A10172" s="68" t="s">
        <v>16876</v>
      </c>
      <c r="B10172" s="94" t="s">
        <v>24185</v>
      </c>
      <c r="C10172" s="94" t="s">
        <v>16863</v>
      </c>
      <c r="D10172" s="32" t="s">
        <v>21306</v>
      </c>
      <c r="E10172" s="107">
        <v>12</v>
      </c>
      <c r="F10172" s="81" t="s">
        <v>13674</v>
      </c>
      <c r="G10172" s="94" t="s">
        <v>13675</v>
      </c>
      <c r="H10172" s="32" t="s">
        <v>16251</v>
      </c>
    </row>
    <row r="10173" spans="1:8">
      <c r="A10173" s="68" t="s">
        <v>16876</v>
      </c>
      <c r="B10173" s="94" t="s">
        <v>24185</v>
      </c>
      <c r="C10173" s="94" t="s">
        <v>16863</v>
      </c>
      <c r="D10173" s="32" t="s">
        <v>21307</v>
      </c>
      <c r="E10173" s="107">
        <v>16</v>
      </c>
      <c r="F10173" s="81" t="s">
        <v>13674</v>
      </c>
      <c r="G10173" s="94" t="s">
        <v>13675</v>
      </c>
      <c r="H10173" s="32" t="s">
        <v>16251</v>
      </c>
    </row>
    <row r="10174" spans="1:8">
      <c r="A10174" s="68" t="s">
        <v>16876</v>
      </c>
      <c r="B10174" s="94" t="s">
        <v>24183</v>
      </c>
      <c r="C10174" s="94" t="s">
        <v>17444</v>
      </c>
      <c r="D10174" s="32" t="s">
        <v>21308</v>
      </c>
      <c r="E10174" s="107">
        <v>2</v>
      </c>
      <c r="F10174" s="81" t="s">
        <v>13674</v>
      </c>
      <c r="G10174" s="94" t="s">
        <v>13675</v>
      </c>
      <c r="H10174" s="32" t="s">
        <v>16252</v>
      </c>
    </row>
    <row r="10175" spans="1:8">
      <c r="A10175" s="68" t="s">
        <v>16876</v>
      </c>
      <c r="B10175" s="94" t="s">
        <v>24183</v>
      </c>
      <c r="C10175" s="94" t="s">
        <v>17444</v>
      </c>
      <c r="D10175" s="32" t="s">
        <v>11730</v>
      </c>
      <c r="E10175" s="107">
        <v>7</v>
      </c>
      <c r="F10175" s="81" t="s">
        <v>13674</v>
      </c>
      <c r="G10175" s="94" t="s">
        <v>13675</v>
      </c>
      <c r="H10175" s="32" t="s">
        <v>16252</v>
      </c>
    </row>
    <row r="10176" spans="1:8">
      <c r="A10176" s="68" t="s">
        <v>16876</v>
      </c>
      <c r="B10176" s="94" t="s">
        <v>24183</v>
      </c>
      <c r="C10176" s="94" t="s">
        <v>17444</v>
      </c>
      <c r="D10176" s="32" t="s">
        <v>21309</v>
      </c>
      <c r="E10176" s="107">
        <v>6</v>
      </c>
      <c r="F10176" s="81" t="s">
        <v>13674</v>
      </c>
      <c r="G10176" s="94" t="s">
        <v>13675</v>
      </c>
      <c r="H10176" s="32" t="s">
        <v>16252</v>
      </c>
    </row>
    <row r="10177" spans="1:8">
      <c r="A10177" s="68" t="s">
        <v>16876</v>
      </c>
      <c r="B10177" s="94" t="s">
        <v>24183</v>
      </c>
      <c r="C10177" s="94" t="s">
        <v>17444</v>
      </c>
      <c r="D10177" s="32" t="s">
        <v>11731</v>
      </c>
      <c r="E10177" s="107">
        <v>7</v>
      </c>
      <c r="F10177" s="81" t="s">
        <v>13674</v>
      </c>
      <c r="G10177" s="94" t="s">
        <v>13675</v>
      </c>
      <c r="H10177" s="32" t="s">
        <v>16252</v>
      </c>
    </row>
    <row r="10178" spans="1:8">
      <c r="A10178" s="68" t="s">
        <v>16876</v>
      </c>
      <c r="B10178" s="94" t="s">
        <v>24183</v>
      </c>
      <c r="C10178" s="94" t="s">
        <v>17444</v>
      </c>
      <c r="D10178" s="32" t="s">
        <v>21310</v>
      </c>
      <c r="E10178" s="107">
        <v>8</v>
      </c>
      <c r="F10178" s="81" t="s">
        <v>13674</v>
      </c>
      <c r="G10178" s="94" t="s">
        <v>13675</v>
      </c>
      <c r="H10178" s="32" t="s">
        <v>16252</v>
      </c>
    </row>
    <row r="10179" spans="1:8">
      <c r="A10179" s="68" t="s">
        <v>16876</v>
      </c>
      <c r="B10179" s="94" t="s">
        <v>24183</v>
      </c>
      <c r="C10179" s="94" t="s">
        <v>17444</v>
      </c>
      <c r="D10179" s="32" t="s">
        <v>11732</v>
      </c>
      <c r="E10179" s="107">
        <v>5</v>
      </c>
      <c r="F10179" s="81" t="s">
        <v>13674</v>
      </c>
      <c r="G10179" s="94" t="s">
        <v>13675</v>
      </c>
      <c r="H10179" s="32" t="s">
        <v>16252</v>
      </c>
    </row>
    <row r="10180" spans="1:8">
      <c r="A10180" s="68" t="s">
        <v>16876</v>
      </c>
      <c r="B10180" s="94" t="s">
        <v>24183</v>
      </c>
      <c r="C10180" s="94" t="s">
        <v>17444</v>
      </c>
      <c r="D10180" s="32" t="s">
        <v>11733</v>
      </c>
      <c r="E10180" s="107">
        <v>6</v>
      </c>
      <c r="F10180" s="81" t="s">
        <v>13674</v>
      </c>
      <c r="G10180" s="94" t="s">
        <v>13675</v>
      </c>
      <c r="H10180" s="32" t="s">
        <v>16252</v>
      </c>
    </row>
    <row r="10181" spans="1:8">
      <c r="A10181" s="68" t="s">
        <v>16876</v>
      </c>
      <c r="B10181" s="94" t="s">
        <v>24183</v>
      </c>
      <c r="C10181" s="94" t="s">
        <v>17444</v>
      </c>
      <c r="D10181" s="32" t="s">
        <v>11734</v>
      </c>
      <c r="E10181" s="107">
        <v>9</v>
      </c>
      <c r="F10181" s="81" t="s">
        <v>13674</v>
      </c>
      <c r="G10181" s="94" t="s">
        <v>13675</v>
      </c>
      <c r="H10181" s="32" t="s">
        <v>16252</v>
      </c>
    </row>
    <row r="10182" spans="1:8">
      <c r="A10182" s="68" t="s">
        <v>16876</v>
      </c>
      <c r="B10182" s="94" t="s">
        <v>24183</v>
      </c>
      <c r="C10182" s="94" t="s">
        <v>17444</v>
      </c>
      <c r="D10182" s="32" t="s">
        <v>11735</v>
      </c>
      <c r="E10182" s="107">
        <v>11</v>
      </c>
      <c r="F10182" s="81" t="s">
        <v>13674</v>
      </c>
      <c r="G10182" s="94" t="s">
        <v>13675</v>
      </c>
      <c r="H10182" s="32" t="s">
        <v>16252</v>
      </c>
    </row>
    <row r="10183" spans="1:8">
      <c r="A10183" s="68" t="s">
        <v>16876</v>
      </c>
      <c r="B10183" s="94" t="s">
        <v>24183</v>
      </c>
      <c r="C10183" s="94" t="s">
        <v>17444</v>
      </c>
      <c r="D10183" s="32" t="s">
        <v>11736</v>
      </c>
      <c r="E10183" s="107">
        <v>14</v>
      </c>
      <c r="F10183" s="81" t="s">
        <v>13674</v>
      </c>
      <c r="G10183" s="94" t="s">
        <v>13675</v>
      </c>
      <c r="H10183" s="32" t="s">
        <v>16252</v>
      </c>
    </row>
    <row r="10184" spans="1:8">
      <c r="A10184" s="68" t="s">
        <v>16876</v>
      </c>
      <c r="B10184" s="94" t="s">
        <v>24183</v>
      </c>
      <c r="C10184" s="94" t="s">
        <v>17444</v>
      </c>
      <c r="D10184" s="32" t="s">
        <v>11737</v>
      </c>
      <c r="E10184" s="107">
        <v>5</v>
      </c>
      <c r="F10184" s="81" t="s">
        <v>13674</v>
      </c>
      <c r="G10184" s="94" t="s">
        <v>13675</v>
      </c>
      <c r="H10184" s="32" t="s">
        <v>16252</v>
      </c>
    </row>
    <row r="10185" spans="1:8">
      <c r="A10185" s="68" t="s">
        <v>16876</v>
      </c>
      <c r="B10185" s="94" t="s">
        <v>24183</v>
      </c>
      <c r="C10185" s="94" t="s">
        <v>17445</v>
      </c>
      <c r="D10185" s="32" t="s">
        <v>21311</v>
      </c>
      <c r="E10185" s="107">
        <v>5</v>
      </c>
      <c r="F10185" s="81" t="s">
        <v>13674</v>
      </c>
      <c r="G10185" s="94" t="s">
        <v>13675</v>
      </c>
      <c r="H10185" s="32" t="s">
        <v>16253</v>
      </c>
    </row>
    <row r="10186" spans="1:8">
      <c r="A10186" s="68" t="s">
        <v>16876</v>
      </c>
      <c r="B10186" s="94" t="s">
        <v>24183</v>
      </c>
      <c r="C10186" s="94" t="s">
        <v>16864</v>
      </c>
      <c r="D10186" s="32" t="s">
        <v>21312</v>
      </c>
      <c r="E10186" s="107">
        <v>12</v>
      </c>
      <c r="F10186" s="81" t="s">
        <v>13674</v>
      </c>
      <c r="G10186" s="94" t="s">
        <v>13675</v>
      </c>
      <c r="H10186" s="32" t="s">
        <v>16253</v>
      </c>
    </row>
    <row r="10187" spans="1:8">
      <c r="A10187" s="68" t="s">
        <v>16876</v>
      </c>
      <c r="B10187" s="94" t="s">
        <v>24183</v>
      </c>
      <c r="C10187" s="94" t="s">
        <v>16864</v>
      </c>
      <c r="D10187" s="32" t="s">
        <v>11738</v>
      </c>
      <c r="E10187" s="107">
        <v>11</v>
      </c>
      <c r="F10187" s="81" t="s">
        <v>13674</v>
      </c>
      <c r="G10187" s="94" t="s">
        <v>13675</v>
      </c>
      <c r="H10187" s="32" t="s">
        <v>16253</v>
      </c>
    </row>
    <row r="10188" spans="1:8">
      <c r="A10188" s="68" t="s">
        <v>16876</v>
      </c>
      <c r="B10188" s="94" t="s">
        <v>24183</v>
      </c>
      <c r="C10188" s="94" t="s">
        <v>16864</v>
      </c>
      <c r="D10188" s="32" t="s">
        <v>11739</v>
      </c>
      <c r="E10188" s="107">
        <v>21</v>
      </c>
      <c r="F10188" s="81" t="s">
        <v>13674</v>
      </c>
      <c r="G10188" s="94" t="s">
        <v>13675</v>
      </c>
      <c r="H10188" s="32" t="s">
        <v>16253</v>
      </c>
    </row>
    <row r="10189" spans="1:8">
      <c r="A10189" s="68" t="s">
        <v>16876</v>
      </c>
      <c r="B10189" s="94" t="s">
        <v>24183</v>
      </c>
      <c r="C10189" s="94" t="s">
        <v>16864</v>
      </c>
      <c r="D10189" s="32" t="s">
        <v>21313</v>
      </c>
      <c r="E10189" s="107">
        <v>21</v>
      </c>
      <c r="F10189" s="81" t="s">
        <v>13674</v>
      </c>
      <c r="G10189" s="94" t="s">
        <v>13675</v>
      </c>
      <c r="H10189" s="32" t="s">
        <v>16253</v>
      </c>
    </row>
    <row r="10190" spans="1:8">
      <c r="A10190" s="68" t="s">
        <v>16876</v>
      </c>
      <c r="B10190" s="94" t="s">
        <v>24183</v>
      </c>
      <c r="C10190" s="94" t="s">
        <v>16864</v>
      </c>
      <c r="D10190" s="32" t="s">
        <v>21314</v>
      </c>
      <c r="E10190" s="107">
        <v>14</v>
      </c>
      <c r="F10190" s="81" t="s">
        <v>13674</v>
      </c>
      <c r="G10190" s="94" t="s">
        <v>13675</v>
      </c>
      <c r="H10190" s="32" t="s">
        <v>16253</v>
      </c>
    </row>
    <row r="10191" spans="1:8">
      <c r="A10191" s="68" t="s">
        <v>16876</v>
      </c>
      <c r="B10191" s="94" t="s">
        <v>24183</v>
      </c>
      <c r="C10191" s="94" t="s">
        <v>17446</v>
      </c>
      <c r="D10191" s="32" t="s">
        <v>21315</v>
      </c>
      <c r="E10191" s="107">
        <v>3</v>
      </c>
      <c r="F10191" s="81" t="s">
        <v>13674</v>
      </c>
      <c r="G10191" s="94" t="s">
        <v>13675</v>
      </c>
      <c r="H10191" s="32" t="s">
        <v>16254</v>
      </c>
    </row>
    <row r="10192" spans="1:8">
      <c r="A10192" s="68" t="s">
        <v>16876</v>
      </c>
      <c r="B10192" s="94" t="s">
        <v>24183</v>
      </c>
      <c r="C10192" s="94" t="s">
        <v>16865</v>
      </c>
      <c r="D10192" s="32" t="s">
        <v>21316</v>
      </c>
      <c r="E10192" s="107">
        <v>7</v>
      </c>
      <c r="F10192" s="81" t="s">
        <v>13674</v>
      </c>
      <c r="G10192" s="94" t="s">
        <v>13675</v>
      </c>
      <c r="H10192" s="32" t="s">
        <v>16254</v>
      </c>
    </row>
    <row r="10193" spans="1:8">
      <c r="A10193" s="68" t="s">
        <v>16876</v>
      </c>
      <c r="B10193" s="94" t="s">
        <v>24183</v>
      </c>
      <c r="C10193" s="94" t="s">
        <v>16865</v>
      </c>
      <c r="D10193" s="32" t="s">
        <v>21317</v>
      </c>
      <c r="E10193" s="107">
        <v>7</v>
      </c>
      <c r="F10193" s="81" t="s">
        <v>13674</v>
      </c>
      <c r="G10193" s="94" t="s">
        <v>13675</v>
      </c>
      <c r="H10193" s="32" t="s">
        <v>16254</v>
      </c>
    </row>
    <row r="10194" spans="1:8">
      <c r="A10194" s="68" t="s">
        <v>16876</v>
      </c>
      <c r="B10194" s="94" t="s">
        <v>24183</v>
      </c>
      <c r="C10194" s="94" t="s">
        <v>16865</v>
      </c>
      <c r="D10194" s="32" t="s">
        <v>21318</v>
      </c>
      <c r="E10194" s="107">
        <v>7</v>
      </c>
      <c r="F10194" s="81" t="s">
        <v>13674</v>
      </c>
      <c r="G10194" s="94" t="s">
        <v>13675</v>
      </c>
      <c r="H10194" s="32" t="s">
        <v>16254</v>
      </c>
    </row>
    <row r="10195" spans="1:8">
      <c r="A10195" s="68" t="s">
        <v>16876</v>
      </c>
      <c r="B10195" s="94" t="s">
        <v>24183</v>
      </c>
      <c r="C10195" s="94" t="s">
        <v>16865</v>
      </c>
      <c r="D10195" s="32" t="s">
        <v>11740</v>
      </c>
      <c r="E10195" s="107">
        <v>8</v>
      </c>
      <c r="F10195" s="81" t="s">
        <v>13674</v>
      </c>
      <c r="G10195" s="94" t="s">
        <v>13675</v>
      </c>
      <c r="H10195" s="32" t="s">
        <v>16254</v>
      </c>
    </row>
    <row r="10196" spans="1:8">
      <c r="A10196" s="68" t="s">
        <v>16876</v>
      </c>
      <c r="B10196" s="94" t="s">
        <v>24183</v>
      </c>
      <c r="C10196" s="94" t="s">
        <v>16865</v>
      </c>
      <c r="D10196" s="32" t="s">
        <v>21319</v>
      </c>
      <c r="E10196" s="107">
        <v>8</v>
      </c>
      <c r="F10196" s="81" t="s">
        <v>13674</v>
      </c>
      <c r="G10196" s="94" t="s">
        <v>13675</v>
      </c>
      <c r="H10196" s="32" t="s">
        <v>16254</v>
      </c>
    </row>
    <row r="10197" spans="1:8">
      <c r="A10197" s="68" t="s">
        <v>16876</v>
      </c>
      <c r="B10197" s="94" t="s">
        <v>24183</v>
      </c>
      <c r="C10197" s="94" t="s">
        <v>16865</v>
      </c>
      <c r="D10197" s="32" t="s">
        <v>11741</v>
      </c>
      <c r="E10197" s="107">
        <v>7</v>
      </c>
      <c r="F10197" s="81" t="s">
        <v>13674</v>
      </c>
      <c r="G10197" s="94" t="s">
        <v>13675</v>
      </c>
      <c r="H10197" s="32" t="s">
        <v>16254</v>
      </c>
    </row>
    <row r="10198" spans="1:8">
      <c r="A10198" s="68" t="s">
        <v>16876</v>
      </c>
      <c r="B10198" s="94" t="s">
        <v>24183</v>
      </c>
      <c r="C10198" s="94" t="s">
        <v>16865</v>
      </c>
      <c r="D10198" s="32" t="s">
        <v>21320</v>
      </c>
      <c r="E10198" s="107">
        <v>6</v>
      </c>
      <c r="F10198" s="81" t="s">
        <v>13674</v>
      </c>
      <c r="G10198" s="94" t="s">
        <v>13675</v>
      </c>
      <c r="H10198" s="32" t="s">
        <v>16254</v>
      </c>
    </row>
    <row r="10199" spans="1:8">
      <c r="A10199" s="68" t="s">
        <v>16876</v>
      </c>
      <c r="B10199" s="94" t="s">
        <v>24183</v>
      </c>
      <c r="C10199" s="94" t="s">
        <v>16865</v>
      </c>
      <c r="D10199" s="32" t="s">
        <v>21321</v>
      </c>
      <c r="E10199" s="107">
        <v>6</v>
      </c>
      <c r="F10199" s="81" t="s">
        <v>13674</v>
      </c>
      <c r="G10199" s="94" t="s">
        <v>13675</v>
      </c>
      <c r="H10199" s="32" t="s">
        <v>16254</v>
      </c>
    </row>
    <row r="10200" spans="1:8">
      <c r="A10200" s="68" t="s">
        <v>16876</v>
      </c>
      <c r="B10200" s="94" t="s">
        <v>24183</v>
      </c>
      <c r="C10200" s="94" t="s">
        <v>16865</v>
      </c>
      <c r="D10200" s="32" t="s">
        <v>11742</v>
      </c>
      <c r="E10200" s="107">
        <v>6</v>
      </c>
      <c r="F10200" s="81" t="s">
        <v>13674</v>
      </c>
      <c r="G10200" s="94" t="s">
        <v>13675</v>
      </c>
      <c r="H10200" s="32" t="s">
        <v>16254</v>
      </c>
    </row>
    <row r="10201" spans="1:8">
      <c r="A10201" s="68" t="s">
        <v>16876</v>
      </c>
      <c r="B10201" s="94" t="s">
        <v>24183</v>
      </c>
      <c r="C10201" s="94" t="s">
        <v>16866</v>
      </c>
      <c r="D10201" s="32" t="s">
        <v>21322</v>
      </c>
      <c r="E10201" s="107">
        <v>1</v>
      </c>
      <c r="F10201" s="81" t="s">
        <v>13674</v>
      </c>
      <c r="G10201" s="94" t="s">
        <v>13675</v>
      </c>
      <c r="H10201" s="32" t="s">
        <v>16255</v>
      </c>
    </row>
    <row r="10202" spans="1:8">
      <c r="A10202" s="68" t="s">
        <v>16876</v>
      </c>
      <c r="B10202" s="94" t="s">
        <v>24183</v>
      </c>
      <c r="C10202" s="94" t="s">
        <v>16866</v>
      </c>
      <c r="D10202" s="32" t="s">
        <v>11743</v>
      </c>
      <c r="E10202" s="107">
        <v>8</v>
      </c>
      <c r="F10202" s="81" t="s">
        <v>13674</v>
      </c>
      <c r="G10202" s="94" t="s">
        <v>13675</v>
      </c>
      <c r="H10202" s="32" t="s">
        <v>16255</v>
      </c>
    </row>
    <row r="10203" spans="1:8">
      <c r="A10203" s="68" t="s">
        <v>16876</v>
      </c>
      <c r="B10203" s="94" t="s">
        <v>24183</v>
      </c>
      <c r="C10203" s="94" t="s">
        <v>16866</v>
      </c>
      <c r="D10203" s="32" t="s">
        <v>11744</v>
      </c>
      <c r="E10203" s="107">
        <v>18</v>
      </c>
      <c r="F10203" s="81" t="s">
        <v>13674</v>
      </c>
      <c r="G10203" s="94" t="s">
        <v>13675</v>
      </c>
      <c r="H10203" s="32" t="s">
        <v>16255</v>
      </c>
    </row>
    <row r="10204" spans="1:8">
      <c r="A10204" s="68" t="s">
        <v>16876</v>
      </c>
      <c r="B10204" s="94" t="s">
        <v>24183</v>
      </c>
      <c r="C10204" s="94" t="s">
        <v>16866</v>
      </c>
      <c r="D10204" s="32" t="s">
        <v>11745</v>
      </c>
      <c r="E10204" s="107">
        <v>16</v>
      </c>
      <c r="F10204" s="81" t="s">
        <v>13674</v>
      </c>
      <c r="G10204" s="94" t="s">
        <v>13675</v>
      </c>
      <c r="H10204" s="32" t="s">
        <v>16255</v>
      </c>
    </row>
    <row r="10205" spans="1:8">
      <c r="A10205" s="68" t="s">
        <v>16876</v>
      </c>
      <c r="B10205" s="94" t="s">
        <v>24183</v>
      </c>
      <c r="C10205" s="94" t="s">
        <v>16866</v>
      </c>
      <c r="D10205" s="32" t="s">
        <v>11746</v>
      </c>
      <c r="E10205" s="107">
        <v>12</v>
      </c>
      <c r="F10205" s="81" t="s">
        <v>13674</v>
      </c>
      <c r="G10205" s="94" t="s">
        <v>13675</v>
      </c>
      <c r="H10205" s="32" t="s">
        <v>16255</v>
      </c>
    </row>
    <row r="10206" spans="1:8">
      <c r="A10206" s="68" t="s">
        <v>16876</v>
      </c>
      <c r="B10206" s="94" t="s">
        <v>24183</v>
      </c>
      <c r="C10206" s="94" t="s">
        <v>16866</v>
      </c>
      <c r="D10206" s="32" t="s">
        <v>11747</v>
      </c>
      <c r="E10206" s="107">
        <v>16</v>
      </c>
      <c r="F10206" s="81" t="s">
        <v>13674</v>
      </c>
      <c r="G10206" s="94" t="s">
        <v>13675</v>
      </c>
      <c r="H10206" s="32" t="s">
        <v>16255</v>
      </c>
    </row>
    <row r="10207" spans="1:8">
      <c r="A10207" s="68" t="s">
        <v>16876</v>
      </c>
      <c r="B10207" s="94" t="s">
        <v>24183</v>
      </c>
      <c r="C10207" s="94" t="s">
        <v>16867</v>
      </c>
      <c r="D10207" s="32" t="s">
        <v>21323</v>
      </c>
      <c r="E10207" s="107">
        <v>2</v>
      </c>
      <c r="F10207" s="81" t="s">
        <v>13674</v>
      </c>
      <c r="G10207" s="94" t="s">
        <v>13675</v>
      </c>
      <c r="H10207" s="32" t="s">
        <v>16256</v>
      </c>
    </row>
    <row r="10208" spans="1:8">
      <c r="A10208" s="68" t="s">
        <v>16876</v>
      </c>
      <c r="B10208" s="94" t="s">
        <v>24183</v>
      </c>
      <c r="C10208" s="94" t="s">
        <v>16867</v>
      </c>
      <c r="D10208" s="32" t="s">
        <v>11748</v>
      </c>
      <c r="E10208" s="107">
        <v>11</v>
      </c>
      <c r="F10208" s="81" t="s">
        <v>13674</v>
      </c>
      <c r="G10208" s="94" t="s">
        <v>13675</v>
      </c>
      <c r="H10208" s="32" t="s">
        <v>16256</v>
      </c>
    </row>
    <row r="10209" spans="1:8">
      <c r="A10209" s="68" t="s">
        <v>16876</v>
      </c>
      <c r="B10209" s="94" t="s">
        <v>24183</v>
      </c>
      <c r="C10209" s="94" t="s">
        <v>16867</v>
      </c>
      <c r="D10209" s="32" t="s">
        <v>11749</v>
      </c>
      <c r="E10209" s="107">
        <v>7</v>
      </c>
      <c r="F10209" s="81" t="s">
        <v>13674</v>
      </c>
      <c r="G10209" s="94" t="s">
        <v>13675</v>
      </c>
      <c r="H10209" s="32" t="s">
        <v>16256</v>
      </c>
    </row>
    <row r="10210" spans="1:8">
      <c r="A10210" s="68" t="s">
        <v>16876</v>
      </c>
      <c r="B10210" s="94" t="s">
        <v>24183</v>
      </c>
      <c r="C10210" s="94" t="s">
        <v>16867</v>
      </c>
      <c r="D10210" s="32" t="s">
        <v>11750</v>
      </c>
      <c r="E10210" s="107">
        <v>11</v>
      </c>
      <c r="F10210" s="81" t="s">
        <v>13674</v>
      </c>
      <c r="G10210" s="94" t="s">
        <v>13675</v>
      </c>
      <c r="H10210" s="32" t="s">
        <v>16256</v>
      </c>
    </row>
    <row r="10211" spans="1:8">
      <c r="A10211" s="68" t="s">
        <v>16876</v>
      </c>
      <c r="B10211" s="94" t="s">
        <v>24183</v>
      </c>
      <c r="C10211" s="94" t="s">
        <v>16867</v>
      </c>
      <c r="D10211" s="32" t="s">
        <v>11751</v>
      </c>
      <c r="E10211" s="107">
        <v>12</v>
      </c>
      <c r="F10211" s="81" t="s">
        <v>13674</v>
      </c>
      <c r="G10211" s="94" t="s">
        <v>13675</v>
      </c>
      <c r="H10211" s="32" t="s">
        <v>16256</v>
      </c>
    </row>
    <row r="10212" spans="1:8">
      <c r="A10212" s="68" t="s">
        <v>16876</v>
      </c>
      <c r="B10212" s="94" t="s">
        <v>24183</v>
      </c>
      <c r="C10212" s="94" t="s">
        <v>16867</v>
      </c>
      <c r="D10212" s="32" t="s">
        <v>11752</v>
      </c>
      <c r="E10212" s="107">
        <v>20</v>
      </c>
      <c r="F10212" s="81" t="s">
        <v>13674</v>
      </c>
      <c r="G10212" s="94" t="s">
        <v>13675</v>
      </c>
      <c r="H10212" s="32" t="s">
        <v>16256</v>
      </c>
    </row>
    <row r="10213" spans="1:8">
      <c r="A10213" s="68" t="s">
        <v>16876</v>
      </c>
      <c r="B10213" s="94" t="s">
        <v>24183</v>
      </c>
      <c r="C10213" s="94" t="s">
        <v>17447</v>
      </c>
      <c r="D10213" s="32" t="s">
        <v>21324</v>
      </c>
      <c r="E10213" s="107">
        <v>2</v>
      </c>
      <c r="F10213" s="81" t="s">
        <v>13674</v>
      </c>
      <c r="G10213" s="94" t="s">
        <v>13675</v>
      </c>
      <c r="H10213" s="32" t="s">
        <v>16257</v>
      </c>
    </row>
    <row r="10214" spans="1:8">
      <c r="A10214" s="68" t="s">
        <v>16876</v>
      </c>
      <c r="B10214" s="94" t="s">
        <v>24183</v>
      </c>
      <c r="C10214" s="94" t="s">
        <v>16868</v>
      </c>
      <c r="D10214" s="32" t="s">
        <v>11753</v>
      </c>
      <c r="E10214" s="107">
        <v>12</v>
      </c>
      <c r="F10214" s="81" t="s">
        <v>13674</v>
      </c>
      <c r="G10214" s="94" t="s">
        <v>13675</v>
      </c>
      <c r="H10214" s="32" t="s">
        <v>16257</v>
      </c>
    </row>
    <row r="10215" spans="1:8">
      <c r="A10215" s="68" t="s">
        <v>16876</v>
      </c>
      <c r="B10215" s="94" t="s">
        <v>24183</v>
      </c>
      <c r="C10215" s="94" t="s">
        <v>16868</v>
      </c>
      <c r="D10215" s="32" t="s">
        <v>21325</v>
      </c>
      <c r="E10215" s="107">
        <v>13</v>
      </c>
      <c r="F10215" s="81" t="s">
        <v>13674</v>
      </c>
      <c r="G10215" s="94" t="s">
        <v>13675</v>
      </c>
      <c r="H10215" s="32" t="s">
        <v>16257</v>
      </c>
    </row>
    <row r="10216" spans="1:8">
      <c r="A10216" s="68" t="s">
        <v>16876</v>
      </c>
      <c r="B10216" s="94" t="s">
        <v>24183</v>
      </c>
      <c r="C10216" s="94" t="s">
        <v>16868</v>
      </c>
      <c r="D10216" s="32" t="s">
        <v>11754</v>
      </c>
      <c r="E10216" s="107">
        <v>9</v>
      </c>
      <c r="F10216" s="81" t="s">
        <v>13674</v>
      </c>
      <c r="G10216" s="94" t="s">
        <v>13675</v>
      </c>
      <c r="H10216" s="32" t="s">
        <v>16257</v>
      </c>
    </row>
    <row r="10217" spans="1:8">
      <c r="A10217" s="68" t="s">
        <v>16876</v>
      </c>
      <c r="B10217" s="94" t="s">
        <v>24183</v>
      </c>
      <c r="C10217" s="94" t="s">
        <v>16868</v>
      </c>
      <c r="D10217" s="32" t="s">
        <v>11755</v>
      </c>
      <c r="E10217" s="107">
        <v>9</v>
      </c>
      <c r="F10217" s="81" t="s">
        <v>13674</v>
      </c>
      <c r="G10217" s="94" t="s">
        <v>13675</v>
      </c>
      <c r="H10217" s="32" t="s">
        <v>16257</v>
      </c>
    </row>
    <row r="10218" spans="1:8">
      <c r="A10218" s="68" t="s">
        <v>16876</v>
      </c>
      <c r="B10218" s="94" t="s">
        <v>24183</v>
      </c>
      <c r="C10218" s="94" t="s">
        <v>16868</v>
      </c>
      <c r="D10218" s="32" t="s">
        <v>11756</v>
      </c>
      <c r="E10218" s="107">
        <v>7</v>
      </c>
      <c r="F10218" s="81" t="s">
        <v>13674</v>
      </c>
      <c r="G10218" s="94" t="s">
        <v>13675</v>
      </c>
      <c r="H10218" s="32" t="s">
        <v>16257</v>
      </c>
    </row>
    <row r="10219" spans="1:8">
      <c r="A10219" s="68" t="s">
        <v>16876</v>
      </c>
      <c r="B10219" s="94" t="s">
        <v>24183</v>
      </c>
      <c r="C10219" s="94" t="s">
        <v>16869</v>
      </c>
      <c r="D10219" s="32" t="s">
        <v>21326</v>
      </c>
      <c r="E10219" s="107">
        <v>5</v>
      </c>
      <c r="F10219" s="81" t="s">
        <v>13674</v>
      </c>
      <c r="G10219" s="94" t="s">
        <v>13675</v>
      </c>
      <c r="H10219" s="32" t="s">
        <v>16258</v>
      </c>
    </row>
    <row r="10220" spans="1:8">
      <c r="A10220" s="68" t="s">
        <v>16876</v>
      </c>
      <c r="B10220" s="94" t="s">
        <v>24183</v>
      </c>
      <c r="C10220" s="94" t="s">
        <v>16869</v>
      </c>
      <c r="D10220" s="32" t="s">
        <v>21327</v>
      </c>
      <c r="E10220" s="107">
        <v>8</v>
      </c>
      <c r="F10220" s="81" t="s">
        <v>13674</v>
      </c>
      <c r="G10220" s="94" t="s">
        <v>13675</v>
      </c>
      <c r="H10220" s="32" t="s">
        <v>16258</v>
      </c>
    </row>
    <row r="10221" spans="1:8">
      <c r="A10221" s="68" t="s">
        <v>16876</v>
      </c>
      <c r="B10221" s="94" t="s">
        <v>24183</v>
      </c>
      <c r="C10221" s="94" t="s">
        <v>16869</v>
      </c>
      <c r="D10221" s="32" t="s">
        <v>21328</v>
      </c>
      <c r="E10221" s="107">
        <v>6</v>
      </c>
      <c r="F10221" s="81" t="s">
        <v>13674</v>
      </c>
      <c r="G10221" s="94" t="s">
        <v>13675</v>
      </c>
      <c r="H10221" s="32" t="s">
        <v>16258</v>
      </c>
    </row>
    <row r="10222" spans="1:8">
      <c r="A10222" s="68" t="s">
        <v>16876</v>
      </c>
      <c r="B10222" s="94" t="s">
        <v>24183</v>
      </c>
      <c r="C10222" s="94" t="s">
        <v>16869</v>
      </c>
      <c r="D10222" s="32" t="s">
        <v>21329</v>
      </c>
      <c r="E10222" s="107">
        <v>7</v>
      </c>
      <c r="F10222" s="81" t="s">
        <v>13674</v>
      </c>
      <c r="G10222" s="94" t="s">
        <v>13675</v>
      </c>
      <c r="H10222" s="32" t="s">
        <v>16258</v>
      </c>
    </row>
    <row r="10223" spans="1:8">
      <c r="A10223" s="68" t="s">
        <v>16876</v>
      </c>
      <c r="B10223" s="94" t="s">
        <v>24183</v>
      </c>
      <c r="C10223" s="94" t="s">
        <v>16869</v>
      </c>
      <c r="D10223" s="32" t="s">
        <v>21330</v>
      </c>
      <c r="E10223" s="107">
        <v>9</v>
      </c>
      <c r="F10223" s="81" t="s">
        <v>13674</v>
      </c>
      <c r="G10223" s="94" t="s">
        <v>13675</v>
      </c>
      <c r="H10223" s="32" t="s">
        <v>16258</v>
      </c>
    </row>
    <row r="10224" spans="1:8">
      <c r="A10224" s="68" t="s">
        <v>16876</v>
      </c>
      <c r="B10224" s="94" t="s">
        <v>24183</v>
      </c>
      <c r="C10224" s="94" t="s">
        <v>16869</v>
      </c>
      <c r="D10224" s="32" t="s">
        <v>21331</v>
      </c>
      <c r="E10224" s="107">
        <v>6</v>
      </c>
      <c r="F10224" s="81" t="s">
        <v>13674</v>
      </c>
      <c r="G10224" s="94" t="s">
        <v>13675</v>
      </c>
      <c r="H10224" s="32" t="s">
        <v>16258</v>
      </c>
    </row>
    <row r="10225" spans="1:8">
      <c r="A10225" s="68" t="s">
        <v>16876</v>
      </c>
      <c r="B10225" s="94" t="s">
        <v>24183</v>
      </c>
      <c r="C10225" s="94" t="s">
        <v>16869</v>
      </c>
      <c r="D10225" s="32" t="s">
        <v>21332</v>
      </c>
      <c r="E10225" s="107">
        <v>6</v>
      </c>
      <c r="F10225" s="81" t="s">
        <v>13674</v>
      </c>
      <c r="G10225" s="94" t="s">
        <v>13675</v>
      </c>
      <c r="H10225" s="32" t="s">
        <v>16258</v>
      </c>
    </row>
    <row r="10226" spans="1:8">
      <c r="A10226" s="68" t="s">
        <v>16876</v>
      </c>
      <c r="B10226" s="94" t="s">
        <v>24183</v>
      </c>
      <c r="C10226" s="94" t="s">
        <v>16869</v>
      </c>
      <c r="D10226" s="32" t="s">
        <v>21333</v>
      </c>
      <c r="E10226" s="107">
        <v>6</v>
      </c>
      <c r="F10226" s="81" t="s">
        <v>13674</v>
      </c>
      <c r="G10226" s="94" t="s">
        <v>13675</v>
      </c>
      <c r="H10226" s="32" t="s">
        <v>16258</v>
      </c>
    </row>
    <row r="10227" spans="1:8">
      <c r="A10227" s="68" t="s">
        <v>16876</v>
      </c>
      <c r="B10227" s="94" t="s">
        <v>24183</v>
      </c>
      <c r="C10227" s="94" t="s">
        <v>16869</v>
      </c>
      <c r="D10227" s="32" t="s">
        <v>21334</v>
      </c>
      <c r="E10227" s="107">
        <v>9</v>
      </c>
      <c r="F10227" s="81" t="s">
        <v>13674</v>
      </c>
      <c r="G10227" s="94" t="s">
        <v>13675</v>
      </c>
      <c r="H10227" s="32" t="s">
        <v>16258</v>
      </c>
    </row>
    <row r="10228" spans="1:8">
      <c r="A10228" s="35" t="s">
        <v>13</v>
      </c>
      <c r="B10228" s="35" t="s">
        <v>24182</v>
      </c>
      <c r="C10228" s="35" t="s">
        <v>17448</v>
      </c>
      <c r="D10228" s="100" t="s">
        <v>21335</v>
      </c>
      <c r="E10228" s="107">
        <v>21.866666666666667</v>
      </c>
      <c r="F10228" s="81" t="s">
        <v>13674</v>
      </c>
      <c r="G10228" s="35" t="s">
        <v>15</v>
      </c>
      <c r="H10228" s="100" t="s">
        <v>25981</v>
      </c>
    </row>
    <row r="10229" spans="1:8">
      <c r="A10229" s="35" t="s">
        <v>13</v>
      </c>
      <c r="B10229" s="35" t="s">
        <v>24182</v>
      </c>
      <c r="C10229" s="35" t="s">
        <v>17448</v>
      </c>
      <c r="D10229" s="100" t="s">
        <v>21336</v>
      </c>
      <c r="E10229" s="107">
        <v>21.5</v>
      </c>
      <c r="F10229" s="81" t="s">
        <v>13674</v>
      </c>
      <c r="G10229" s="35" t="s">
        <v>15</v>
      </c>
      <c r="H10229" s="100" t="s">
        <v>25981</v>
      </c>
    </row>
    <row r="10230" spans="1:8">
      <c r="A10230" s="35" t="s">
        <v>13</v>
      </c>
      <c r="B10230" s="35" t="s">
        <v>24182</v>
      </c>
      <c r="C10230" s="35" t="s">
        <v>17448</v>
      </c>
      <c r="D10230" s="100" t="s">
        <v>21337</v>
      </c>
      <c r="E10230" s="107">
        <v>19.733333333333334</v>
      </c>
      <c r="F10230" s="81" t="s">
        <v>13674</v>
      </c>
      <c r="G10230" s="35" t="s">
        <v>15</v>
      </c>
      <c r="H10230" s="100" t="s">
        <v>25981</v>
      </c>
    </row>
    <row r="10231" spans="1:8">
      <c r="A10231" s="35" t="s">
        <v>13</v>
      </c>
      <c r="B10231" s="35" t="s">
        <v>24182</v>
      </c>
      <c r="C10231" s="35" t="s">
        <v>17448</v>
      </c>
      <c r="D10231" s="100" t="s">
        <v>21338</v>
      </c>
      <c r="E10231" s="107">
        <v>20.966666666666665</v>
      </c>
      <c r="F10231" s="81" t="s">
        <v>13674</v>
      </c>
      <c r="G10231" s="35" t="s">
        <v>15</v>
      </c>
      <c r="H10231" s="100" t="s">
        <v>25981</v>
      </c>
    </row>
    <row r="10232" spans="1:8">
      <c r="A10232" s="35" t="s">
        <v>13</v>
      </c>
      <c r="B10232" s="35" t="s">
        <v>24182</v>
      </c>
      <c r="C10232" s="35" t="s">
        <v>17448</v>
      </c>
      <c r="D10232" s="100" t="s">
        <v>21339</v>
      </c>
      <c r="E10232" s="107">
        <v>22.45</v>
      </c>
      <c r="F10232" s="81" t="s">
        <v>13674</v>
      </c>
      <c r="G10232" s="35" t="s">
        <v>15</v>
      </c>
      <c r="H10232" s="100" t="s">
        <v>25981</v>
      </c>
    </row>
    <row r="10233" spans="1:8">
      <c r="A10233" s="35" t="s">
        <v>13</v>
      </c>
      <c r="B10233" s="35" t="s">
        <v>24182</v>
      </c>
      <c r="C10233" s="35" t="s">
        <v>17448</v>
      </c>
      <c r="D10233" s="100" t="s">
        <v>21340</v>
      </c>
      <c r="E10233" s="107">
        <v>21.916666666666668</v>
      </c>
      <c r="F10233" s="81" t="s">
        <v>13674</v>
      </c>
      <c r="G10233" s="35" t="s">
        <v>15</v>
      </c>
      <c r="H10233" s="100" t="s">
        <v>25981</v>
      </c>
    </row>
    <row r="10234" spans="1:8">
      <c r="A10234" s="35" t="s">
        <v>13</v>
      </c>
      <c r="B10234" s="35" t="s">
        <v>24182</v>
      </c>
      <c r="C10234" s="35" t="s">
        <v>17448</v>
      </c>
      <c r="D10234" s="100" t="s">
        <v>21341</v>
      </c>
      <c r="E10234" s="107">
        <v>20.633333333333333</v>
      </c>
      <c r="F10234" s="81" t="s">
        <v>13674</v>
      </c>
      <c r="G10234" s="35" t="s">
        <v>15</v>
      </c>
      <c r="H10234" s="100" t="s">
        <v>25981</v>
      </c>
    </row>
    <row r="10235" spans="1:8">
      <c r="A10235" s="35" t="s">
        <v>13</v>
      </c>
      <c r="B10235" s="35" t="s">
        <v>24182</v>
      </c>
      <c r="C10235" s="35" t="s">
        <v>17448</v>
      </c>
      <c r="D10235" s="100" t="s">
        <v>21342</v>
      </c>
      <c r="E10235" s="107">
        <v>21.833333333333332</v>
      </c>
      <c r="F10235" s="81" t="s">
        <v>13674</v>
      </c>
      <c r="G10235" s="35" t="s">
        <v>15</v>
      </c>
      <c r="H10235" s="100" t="s">
        <v>25981</v>
      </c>
    </row>
    <row r="10236" spans="1:8">
      <c r="A10236" s="35" t="s">
        <v>13</v>
      </c>
      <c r="B10236" s="35" t="s">
        <v>24182</v>
      </c>
      <c r="C10236" s="35" t="s">
        <v>17145</v>
      </c>
      <c r="D10236" s="100" t="s">
        <v>21343</v>
      </c>
      <c r="E10236" s="107">
        <v>22.433333333333334</v>
      </c>
      <c r="F10236" s="81" t="s">
        <v>13674</v>
      </c>
      <c r="G10236" s="35" t="s">
        <v>15</v>
      </c>
      <c r="H10236" s="100" t="s">
        <v>24982</v>
      </c>
    </row>
    <row r="10237" spans="1:8">
      <c r="A10237" s="35" t="s">
        <v>13</v>
      </c>
      <c r="B10237" s="35" t="s">
        <v>24182</v>
      </c>
      <c r="C10237" s="35" t="s">
        <v>17145</v>
      </c>
      <c r="D10237" s="100" t="s">
        <v>21344</v>
      </c>
      <c r="E10237" s="107">
        <v>24.45</v>
      </c>
      <c r="F10237" s="81" t="s">
        <v>13674</v>
      </c>
      <c r="G10237" s="35" t="s">
        <v>15</v>
      </c>
      <c r="H10237" s="100" t="s">
        <v>24982</v>
      </c>
    </row>
    <row r="10238" spans="1:8">
      <c r="A10238" s="68" t="s">
        <v>29</v>
      </c>
      <c r="B10238" s="94" t="s">
        <v>9371</v>
      </c>
      <c r="C10238" s="94" t="s">
        <v>17135</v>
      </c>
      <c r="D10238" s="32" t="s">
        <v>21345</v>
      </c>
      <c r="E10238" s="107">
        <v>40.033333333333331</v>
      </c>
      <c r="F10238" s="81" t="s">
        <v>13674</v>
      </c>
      <c r="G10238" s="94" t="s">
        <v>15</v>
      </c>
      <c r="H10238" s="32" t="s">
        <v>24831</v>
      </c>
    </row>
    <row r="10239" spans="1:8">
      <c r="A10239" s="35" t="s">
        <v>13</v>
      </c>
      <c r="B10239" s="35" t="s">
        <v>24182</v>
      </c>
      <c r="C10239" s="35" t="s">
        <v>17145</v>
      </c>
      <c r="D10239" s="100" t="s">
        <v>21346</v>
      </c>
      <c r="E10239" s="107">
        <v>24.766666666666666</v>
      </c>
      <c r="F10239" s="81" t="s">
        <v>13674</v>
      </c>
      <c r="G10239" s="35" t="s">
        <v>15</v>
      </c>
      <c r="H10239" s="100" t="s">
        <v>24982</v>
      </c>
    </row>
    <row r="10240" spans="1:8">
      <c r="A10240" s="35" t="s">
        <v>13</v>
      </c>
      <c r="B10240" s="35" t="s">
        <v>24182</v>
      </c>
      <c r="C10240" s="35" t="s">
        <v>17145</v>
      </c>
      <c r="D10240" s="100" t="s">
        <v>21347</v>
      </c>
      <c r="E10240" s="107">
        <v>24.45</v>
      </c>
      <c r="F10240" s="81" t="s">
        <v>13674</v>
      </c>
      <c r="G10240" s="35" t="s">
        <v>15</v>
      </c>
      <c r="H10240" s="100" t="s">
        <v>24982</v>
      </c>
    </row>
    <row r="10241" spans="1:8">
      <c r="A10241" s="35" t="s">
        <v>13</v>
      </c>
      <c r="B10241" s="35" t="s">
        <v>24182</v>
      </c>
      <c r="C10241" s="35" t="s">
        <v>17145</v>
      </c>
      <c r="D10241" s="100" t="s">
        <v>21348</v>
      </c>
      <c r="E10241" s="107">
        <v>26</v>
      </c>
      <c r="F10241" s="81" t="s">
        <v>13674</v>
      </c>
      <c r="G10241" s="35" t="s">
        <v>15</v>
      </c>
      <c r="H10241" s="100" t="s">
        <v>24982</v>
      </c>
    </row>
    <row r="10242" spans="1:8">
      <c r="A10242" s="35" t="s">
        <v>13</v>
      </c>
      <c r="B10242" s="35" t="s">
        <v>24182</v>
      </c>
      <c r="C10242" s="35" t="s">
        <v>17145</v>
      </c>
      <c r="D10242" s="100" t="s">
        <v>21349</v>
      </c>
      <c r="E10242" s="107">
        <v>24.5</v>
      </c>
      <c r="F10242" s="81" t="s">
        <v>13674</v>
      </c>
      <c r="G10242" s="35" t="s">
        <v>15</v>
      </c>
      <c r="H10242" s="100" t="s">
        <v>24982</v>
      </c>
    </row>
    <row r="10243" spans="1:8">
      <c r="A10243" s="35" t="s">
        <v>13</v>
      </c>
      <c r="B10243" s="35" t="s">
        <v>24182</v>
      </c>
      <c r="C10243" s="35" t="s">
        <v>17145</v>
      </c>
      <c r="D10243" s="100" t="s">
        <v>21350</v>
      </c>
      <c r="E10243" s="107">
        <v>26.35</v>
      </c>
      <c r="F10243" s="81" t="s">
        <v>13674</v>
      </c>
      <c r="G10243" s="35" t="s">
        <v>15</v>
      </c>
      <c r="H10243" s="100" t="s">
        <v>24982</v>
      </c>
    </row>
    <row r="10244" spans="1:8">
      <c r="A10244" s="35" t="s">
        <v>13</v>
      </c>
      <c r="B10244" s="35" t="s">
        <v>24182</v>
      </c>
      <c r="C10244" s="35" t="s">
        <v>17145</v>
      </c>
      <c r="D10244" s="100" t="s">
        <v>21351</v>
      </c>
      <c r="E10244" s="107">
        <v>27.483333333333334</v>
      </c>
      <c r="F10244" s="81" t="s">
        <v>13674</v>
      </c>
      <c r="G10244" s="35" t="s">
        <v>15</v>
      </c>
      <c r="H10244" s="100" t="s">
        <v>24982</v>
      </c>
    </row>
    <row r="10245" spans="1:8">
      <c r="A10245" s="35" t="s">
        <v>13</v>
      </c>
      <c r="B10245" s="35" t="s">
        <v>24182</v>
      </c>
      <c r="C10245" s="35" t="s">
        <v>17145</v>
      </c>
      <c r="D10245" s="100" t="s">
        <v>21352</v>
      </c>
      <c r="E10245" s="107">
        <v>24.4</v>
      </c>
      <c r="F10245" s="81" t="s">
        <v>13674</v>
      </c>
      <c r="G10245" s="35" t="s">
        <v>15</v>
      </c>
      <c r="H10245" s="100" t="s">
        <v>24982</v>
      </c>
    </row>
    <row r="10246" spans="1:8">
      <c r="A10246" s="35" t="s">
        <v>13</v>
      </c>
      <c r="B10246" s="35" t="s">
        <v>24182</v>
      </c>
      <c r="C10246" s="35" t="s">
        <v>17449</v>
      </c>
      <c r="D10246" s="100" t="s">
        <v>21353</v>
      </c>
      <c r="E10246" s="107">
        <v>31.216666666666665</v>
      </c>
      <c r="F10246" s="81" t="s">
        <v>13674</v>
      </c>
      <c r="G10246" s="35" t="s">
        <v>15</v>
      </c>
      <c r="H10246" s="100" t="s">
        <v>25982</v>
      </c>
    </row>
    <row r="10247" spans="1:8">
      <c r="A10247" s="35" t="s">
        <v>13</v>
      </c>
      <c r="B10247" s="35" t="s">
        <v>24182</v>
      </c>
      <c r="C10247" s="35" t="s">
        <v>17449</v>
      </c>
      <c r="D10247" s="100" t="s">
        <v>21354</v>
      </c>
      <c r="E10247" s="107">
        <v>29.55</v>
      </c>
      <c r="F10247" s="81" t="s">
        <v>13674</v>
      </c>
      <c r="G10247" s="35" t="s">
        <v>15</v>
      </c>
      <c r="H10247" s="100" t="s">
        <v>25982</v>
      </c>
    </row>
    <row r="10248" spans="1:8">
      <c r="A10248" s="35" t="s">
        <v>13</v>
      </c>
      <c r="B10248" s="35" t="s">
        <v>24182</v>
      </c>
      <c r="C10248" s="35" t="s">
        <v>17449</v>
      </c>
      <c r="D10248" s="100" t="s">
        <v>21355</v>
      </c>
      <c r="E10248" s="107">
        <v>25.4</v>
      </c>
      <c r="F10248" s="81" t="s">
        <v>13674</v>
      </c>
      <c r="G10248" s="35" t="s">
        <v>15</v>
      </c>
      <c r="H10248" s="100" t="s">
        <v>25982</v>
      </c>
    </row>
    <row r="10249" spans="1:8">
      <c r="A10249" s="35" t="s">
        <v>13</v>
      </c>
      <c r="B10249" s="35" t="s">
        <v>24182</v>
      </c>
      <c r="C10249" s="35" t="s">
        <v>17449</v>
      </c>
      <c r="D10249" s="100" t="s">
        <v>21356</v>
      </c>
      <c r="E10249" s="107">
        <v>23.983333333333334</v>
      </c>
      <c r="F10249" s="81" t="s">
        <v>13674</v>
      </c>
      <c r="G10249" s="35" t="s">
        <v>15</v>
      </c>
      <c r="H10249" s="100" t="s">
        <v>25982</v>
      </c>
    </row>
    <row r="10250" spans="1:8">
      <c r="A10250" s="35" t="s">
        <v>13</v>
      </c>
      <c r="B10250" s="35" t="s">
        <v>24182</v>
      </c>
      <c r="C10250" s="35" t="s">
        <v>17449</v>
      </c>
      <c r="D10250" s="100" t="s">
        <v>21357</v>
      </c>
      <c r="E10250" s="107">
        <v>22.133333333333333</v>
      </c>
      <c r="F10250" s="81" t="s">
        <v>13674</v>
      </c>
      <c r="G10250" s="35" t="s">
        <v>15</v>
      </c>
      <c r="H10250" s="100" t="s">
        <v>25982</v>
      </c>
    </row>
    <row r="10251" spans="1:8">
      <c r="A10251" s="35" t="s">
        <v>13</v>
      </c>
      <c r="B10251" s="35" t="s">
        <v>24182</v>
      </c>
      <c r="C10251" s="35" t="s">
        <v>17449</v>
      </c>
      <c r="D10251" s="100" t="s">
        <v>21358</v>
      </c>
      <c r="E10251" s="107">
        <v>19.733333333333334</v>
      </c>
      <c r="F10251" s="81" t="s">
        <v>13674</v>
      </c>
      <c r="G10251" s="35" t="s">
        <v>15</v>
      </c>
      <c r="H10251" s="100" t="s">
        <v>25982</v>
      </c>
    </row>
    <row r="10252" spans="1:8">
      <c r="A10252" s="35" t="s">
        <v>13</v>
      </c>
      <c r="B10252" s="35" t="s">
        <v>24182</v>
      </c>
      <c r="C10252" s="35" t="s">
        <v>17449</v>
      </c>
      <c r="D10252" s="100" t="s">
        <v>21359</v>
      </c>
      <c r="E10252" s="107">
        <v>21.433333333333334</v>
      </c>
      <c r="F10252" s="81" t="s">
        <v>13674</v>
      </c>
      <c r="G10252" s="35" t="s">
        <v>15</v>
      </c>
      <c r="H10252" s="100" t="s">
        <v>25982</v>
      </c>
    </row>
    <row r="10253" spans="1:8">
      <c r="A10253" s="35" t="s">
        <v>13</v>
      </c>
      <c r="B10253" s="35" t="s">
        <v>24182</v>
      </c>
      <c r="C10253" s="35" t="s">
        <v>17449</v>
      </c>
      <c r="D10253" s="100" t="s">
        <v>21360</v>
      </c>
      <c r="E10253" s="107">
        <v>23.05</v>
      </c>
      <c r="F10253" s="81" t="s">
        <v>13674</v>
      </c>
      <c r="G10253" s="35" t="s">
        <v>15</v>
      </c>
      <c r="H10253" s="100" t="s">
        <v>25982</v>
      </c>
    </row>
    <row r="10254" spans="1:8">
      <c r="A10254" s="35" t="s">
        <v>13</v>
      </c>
      <c r="B10254" s="35" t="s">
        <v>24182</v>
      </c>
      <c r="C10254" s="35" t="s">
        <v>17450</v>
      </c>
      <c r="D10254" s="100" t="s">
        <v>21361</v>
      </c>
      <c r="E10254" s="107">
        <v>29</v>
      </c>
      <c r="F10254" s="81" t="s">
        <v>13674</v>
      </c>
      <c r="G10254" s="35" t="s">
        <v>15</v>
      </c>
      <c r="H10254" s="100" t="s">
        <v>25983</v>
      </c>
    </row>
    <row r="10255" spans="1:8">
      <c r="A10255" s="35" t="s">
        <v>13</v>
      </c>
      <c r="B10255" s="35" t="s">
        <v>24182</v>
      </c>
      <c r="C10255" s="35" t="s">
        <v>17450</v>
      </c>
      <c r="D10255" s="100" t="s">
        <v>21362</v>
      </c>
      <c r="E10255" s="107">
        <v>27.65</v>
      </c>
      <c r="F10255" s="81" t="s">
        <v>13674</v>
      </c>
      <c r="G10255" s="35" t="s">
        <v>15</v>
      </c>
      <c r="H10255" s="100" t="s">
        <v>25983</v>
      </c>
    </row>
    <row r="10256" spans="1:8">
      <c r="A10256" s="35" t="s">
        <v>13</v>
      </c>
      <c r="B10256" s="35" t="s">
        <v>24182</v>
      </c>
      <c r="C10256" s="35" t="s">
        <v>17450</v>
      </c>
      <c r="D10256" s="100" t="s">
        <v>21363</v>
      </c>
      <c r="E10256" s="107">
        <v>27.966666666666665</v>
      </c>
      <c r="F10256" s="81" t="s">
        <v>13674</v>
      </c>
      <c r="G10256" s="35" t="s">
        <v>15</v>
      </c>
      <c r="H10256" s="100" t="s">
        <v>25983</v>
      </c>
    </row>
    <row r="10257" spans="1:8">
      <c r="A10257" s="35" t="s">
        <v>13</v>
      </c>
      <c r="B10257" s="35" t="s">
        <v>24182</v>
      </c>
      <c r="C10257" s="35" t="s">
        <v>17450</v>
      </c>
      <c r="D10257" s="100" t="s">
        <v>21364</v>
      </c>
      <c r="E10257" s="107">
        <v>25.516666666666666</v>
      </c>
      <c r="F10257" s="81" t="s">
        <v>13674</v>
      </c>
      <c r="G10257" s="35" t="s">
        <v>15</v>
      </c>
      <c r="H10257" s="100" t="s">
        <v>25983</v>
      </c>
    </row>
    <row r="10258" spans="1:8">
      <c r="A10258" s="35" t="s">
        <v>13</v>
      </c>
      <c r="B10258" s="35" t="s">
        <v>24182</v>
      </c>
      <c r="C10258" s="35" t="s">
        <v>17450</v>
      </c>
      <c r="D10258" s="100" t="s">
        <v>21365</v>
      </c>
      <c r="E10258" s="107">
        <v>28.416666666666668</v>
      </c>
      <c r="F10258" s="81" t="s">
        <v>13674</v>
      </c>
      <c r="G10258" s="35" t="s">
        <v>15</v>
      </c>
      <c r="H10258" s="100" t="s">
        <v>25983</v>
      </c>
    </row>
    <row r="10259" spans="1:8">
      <c r="A10259" s="35" t="s">
        <v>13</v>
      </c>
      <c r="B10259" s="35" t="s">
        <v>24182</v>
      </c>
      <c r="C10259" s="35" t="s">
        <v>17450</v>
      </c>
      <c r="D10259" s="100" t="s">
        <v>21366</v>
      </c>
      <c r="E10259" s="107">
        <v>22.533333333333335</v>
      </c>
      <c r="F10259" s="81" t="s">
        <v>13674</v>
      </c>
      <c r="G10259" s="35" t="s">
        <v>15</v>
      </c>
      <c r="H10259" s="100" t="s">
        <v>25983</v>
      </c>
    </row>
    <row r="10260" spans="1:8">
      <c r="A10260" s="35" t="s">
        <v>13</v>
      </c>
      <c r="B10260" s="35" t="s">
        <v>24182</v>
      </c>
      <c r="C10260" s="35" t="s">
        <v>17450</v>
      </c>
      <c r="D10260" s="100" t="s">
        <v>21367</v>
      </c>
      <c r="E10260" s="107">
        <v>29.8</v>
      </c>
      <c r="F10260" s="81" t="s">
        <v>13674</v>
      </c>
      <c r="G10260" s="35" t="s">
        <v>15</v>
      </c>
      <c r="H10260" s="100" t="s">
        <v>25983</v>
      </c>
    </row>
    <row r="10261" spans="1:8">
      <c r="A10261" s="35" t="s">
        <v>13</v>
      </c>
      <c r="B10261" s="35" t="s">
        <v>24182</v>
      </c>
      <c r="C10261" s="35" t="s">
        <v>17450</v>
      </c>
      <c r="D10261" s="100" t="s">
        <v>21368</v>
      </c>
      <c r="E10261" s="107">
        <v>29.45</v>
      </c>
      <c r="F10261" s="81" t="s">
        <v>13674</v>
      </c>
      <c r="G10261" s="35" t="s">
        <v>15</v>
      </c>
      <c r="H10261" s="100" t="s">
        <v>25983</v>
      </c>
    </row>
    <row r="10262" spans="1:8">
      <c r="A10262" s="68" t="s">
        <v>29</v>
      </c>
      <c r="B10262" s="94" t="s">
        <v>9371</v>
      </c>
      <c r="C10262" s="94" t="s">
        <v>17090</v>
      </c>
      <c r="D10262" s="32" t="s">
        <v>21369</v>
      </c>
      <c r="E10262" s="107">
        <v>29.966666666666665</v>
      </c>
      <c r="F10262" s="81" t="s">
        <v>13674</v>
      </c>
      <c r="G10262" s="94" t="s">
        <v>15</v>
      </c>
      <c r="H10262" s="32" t="s">
        <v>24832</v>
      </c>
    </row>
    <row r="10263" spans="1:8">
      <c r="A10263" s="68" t="s">
        <v>29</v>
      </c>
      <c r="B10263" s="94" t="s">
        <v>9371</v>
      </c>
      <c r="C10263" s="94" t="s">
        <v>17135</v>
      </c>
      <c r="D10263" s="32" t="s">
        <v>21370</v>
      </c>
      <c r="E10263" s="107">
        <v>29.966666666666665</v>
      </c>
      <c r="F10263" s="81" t="s">
        <v>13674</v>
      </c>
      <c r="G10263" s="94" t="s">
        <v>15</v>
      </c>
      <c r="H10263" s="32" t="s">
        <v>24832</v>
      </c>
    </row>
    <row r="10264" spans="1:8">
      <c r="A10264" s="68" t="s">
        <v>29</v>
      </c>
      <c r="B10264" s="94" t="s">
        <v>9371</v>
      </c>
      <c r="C10264" s="94" t="s">
        <v>17090</v>
      </c>
      <c r="D10264" s="32" t="s">
        <v>21371</v>
      </c>
      <c r="E10264" s="107">
        <v>25.066666666666666</v>
      </c>
      <c r="F10264" s="81" t="s">
        <v>13674</v>
      </c>
      <c r="G10264" s="94" t="s">
        <v>15</v>
      </c>
      <c r="H10264" s="32" t="s">
        <v>24794</v>
      </c>
    </row>
    <row r="10265" spans="1:8">
      <c r="A10265" s="68" t="s">
        <v>29</v>
      </c>
      <c r="B10265" s="94" t="s">
        <v>9371</v>
      </c>
      <c r="C10265" s="94" t="s">
        <v>17091</v>
      </c>
      <c r="D10265" s="32" t="s">
        <v>21372</v>
      </c>
      <c r="E10265" s="107">
        <v>25.066666666666666</v>
      </c>
      <c r="F10265" s="81" t="s">
        <v>13674</v>
      </c>
      <c r="G10265" s="94" t="s">
        <v>15</v>
      </c>
      <c r="H10265" s="32" t="s">
        <v>24794</v>
      </c>
    </row>
    <row r="10266" spans="1:8">
      <c r="A10266" s="68" t="s">
        <v>29</v>
      </c>
      <c r="B10266" s="94" t="s">
        <v>9371</v>
      </c>
      <c r="C10266" s="94" t="s">
        <v>17090</v>
      </c>
      <c r="D10266" s="32" t="s">
        <v>21373</v>
      </c>
      <c r="E10266" s="107">
        <v>54.25</v>
      </c>
      <c r="F10266" s="81" t="s">
        <v>13674</v>
      </c>
      <c r="G10266" s="94" t="s">
        <v>15</v>
      </c>
      <c r="H10266" s="32" t="s">
        <v>24800</v>
      </c>
    </row>
    <row r="10267" spans="1:8">
      <c r="A10267" s="68" t="s">
        <v>29</v>
      </c>
      <c r="B10267" s="94" t="s">
        <v>9371</v>
      </c>
      <c r="C10267" s="94" t="s">
        <v>17091</v>
      </c>
      <c r="D10267" s="32" t="s">
        <v>21374</v>
      </c>
      <c r="E10267" s="107">
        <v>54.25</v>
      </c>
      <c r="F10267" s="81" t="s">
        <v>13674</v>
      </c>
      <c r="G10267" s="94" t="s">
        <v>15</v>
      </c>
      <c r="H10267" s="32" t="s">
        <v>24800</v>
      </c>
    </row>
    <row r="10268" spans="1:8">
      <c r="A10268" s="35" t="s">
        <v>13</v>
      </c>
      <c r="B10268" s="35" t="s">
        <v>24182</v>
      </c>
      <c r="C10268" s="35" t="s">
        <v>11810</v>
      </c>
      <c r="D10268" s="100" t="s">
        <v>21375</v>
      </c>
      <c r="E10268" s="107">
        <v>28.816666666666666</v>
      </c>
      <c r="F10268" s="81" t="s">
        <v>13674</v>
      </c>
      <c r="G10268" s="35" t="s">
        <v>15</v>
      </c>
      <c r="H10268" s="100" t="s">
        <v>24955</v>
      </c>
    </row>
    <row r="10269" spans="1:8">
      <c r="A10269" s="35" t="s">
        <v>29</v>
      </c>
      <c r="B10269" s="35" t="s">
        <v>9355</v>
      </c>
      <c r="C10269" s="35" t="s">
        <v>17451</v>
      </c>
      <c r="D10269" s="100" t="s">
        <v>21376</v>
      </c>
      <c r="E10269" s="107">
        <v>21.383333333333333</v>
      </c>
      <c r="F10269" s="81" t="s">
        <v>13674</v>
      </c>
      <c r="G10269" s="35" t="s">
        <v>15</v>
      </c>
      <c r="H10269" s="100" t="s">
        <v>25984</v>
      </c>
    </row>
    <row r="10270" spans="1:8">
      <c r="A10270" s="35" t="s">
        <v>29</v>
      </c>
      <c r="B10270" s="35" t="s">
        <v>9355</v>
      </c>
      <c r="C10270" s="35" t="s">
        <v>16662</v>
      </c>
      <c r="D10270" s="100" t="s">
        <v>21377</v>
      </c>
      <c r="E10270" s="107">
        <v>9.9666666666666668</v>
      </c>
      <c r="F10270" s="81" t="s">
        <v>13674</v>
      </c>
      <c r="G10270" s="35" t="s">
        <v>8146</v>
      </c>
      <c r="H10270" s="100" t="s">
        <v>16260</v>
      </c>
    </row>
    <row r="10271" spans="1:8">
      <c r="A10271" s="68" t="s">
        <v>29</v>
      </c>
      <c r="B10271" s="94" t="s">
        <v>9371</v>
      </c>
      <c r="C10271" s="94" t="s">
        <v>17090</v>
      </c>
      <c r="D10271" s="32" t="s">
        <v>21378</v>
      </c>
      <c r="E10271" s="107">
        <v>22.05</v>
      </c>
      <c r="F10271" s="81" t="s">
        <v>13674</v>
      </c>
      <c r="G10271" s="94" t="s">
        <v>15</v>
      </c>
      <c r="H10271" s="32" t="s">
        <v>25985</v>
      </c>
    </row>
    <row r="10272" spans="1:8">
      <c r="A10272" s="68" t="s">
        <v>29</v>
      </c>
      <c r="B10272" s="94" t="s">
        <v>9371</v>
      </c>
      <c r="C10272" s="94" t="s">
        <v>17136</v>
      </c>
      <c r="D10272" s="32" t="s">
        <v>21379</v>
      </c>
      <c r="E10272" s="107">
        <v>22.05</v>
      </c>
      <c r="F10272" s="81" t="s">
        <v>13674</v>
      </c>
      <c r="G10272" s="94" t="s">
        <v>15</v>
      </c>
      <c r="H10272" s="32" t="s">
        <v>25985</v>
      </c>
    </row>
    <row r="10273" spans="1:8">
      <c r="A10273" s="35" t="s">
        <v>13</v>
      </c>
      <c r="B10273" s="35" t="s">
        <v>24182</v>
      </c>
      <c r="C10273" s="35" t="s">
        <v>11810</v>
      </c>
      <c r="D10273" s="100" t="s">
        <v>21380</v>
      </c>
      <c r="E10273" s="107">
        <v>25.8</v>
      </c>
      <c r="F10273" s="81" t="s">
        <v>13674</v>
      </c>
      <c r="G10273" s="35" t="s">
        <v>15</v>
      </c>
      <c r="H10273" s="100" t="s">
        <v>24955</v>
      </c>
    </row>
    <row r="10274" spans="1:8">
      <c r="A10274" s="35" t="s">
        <v>13</v>
      </c>
      <c r="B10274" s="35" t="s">
        <v>24182</v>
      </c>
      <c r="C10274" s="35" t="s">
        <v>11810</v>
      </c>
      <c r="D10274" s="100" t="s">
        <v>21381</v>
      </c>
      <c r="E10274" s="107">
        <v>28.15</v>
      </c>
      <c r="F10274" s="81" t="s">
        <v>13674</v>
      </c>
      <c r="G10274" s="35" t="s">
        <v>15</v>
      </c>
      <c r="H10274" s="100" t="s">
        <v>24955</v>
      </c>
    </row>
    <row r="10275" spans="1:8">
      <c r="A10275" s="35" t="s">
        <v>13</v>
      </c>
      <c r="B10275" s="35" t="s">
        <v>24182</v>
      </c>
      <c r="C10275" s="35" t="s">
        <v>11810</v>
      </c>
      <c r="D10275" s="100" t="s">
        <v>21382</v>
      </c>
      <c r="E10275" s="107">
        <v>42.616666666666667</v>
      </c>
      <c r="F10275" s="81" t="s">
        <v>13674</v>
      </c>
      <c r="G10275" s="35" t="s">
        <v>15</v>
      </c>
      <c r="H10275" s="100" t="s">
        <v>24955</v>
      </c>
    </row>
    <row r="10276" spans="1:8">
      <c r="A10276" s="35" t="s">
        <v>13</v>
      </c>
      <c r="B10276" s="35" t="s">
        <v>24182</v>
      </c>
      <c r="C10276" s="35" t="s">
        <v>11810</v>
      </c>
      <c r="D10276" s="100" t="s">
        <v>21383</v>
      </c>
      <c r="E10276" s="107">
        <v>28.633333333333333</v>
      </c>
      <c r="F10276" s="81" t="s">
        <v>13674</v>
      </c>
      <c r="G10276" s="35" t="s">
        <v>15</v>
      </c>
      <c r="H10276" s="100" t="s">
        <v>24955</v>
      </c>
    </row>
    <row r="10277" spans="1:8">
      <c r="A10277" s="35" t="s">
        <v>13</v>
      </c>
      <c r="B10277" s="35" t="s">
        <v>24182</v>
      </c>
      <c r="C10277" s="35" t="s">
        <v>11810</v>
      </c>
      <c r="D10277" s="100" t="s">
        <v>21384</v>
      </c>
      <c r="E10277" s="107">
        <v>33.5</v>
      </c>
      <c r="F10277" s="81" t="s">
        <v>13674</v>
      </c>
      <c r="G10277" s="35" t="s">
        <v>15</v>
      </c>
      <c r="H10277" s="100" t="s">
        <v>24955</v>
      </c>
    </row>
    <row r="10278" spans="1:8">
      <c r="A10278" s="35" t="s">
        <v>13</v>
      </c>
      <c r="B10278" s="35" t="s">
        <v>24182</v>
      </c>
      <c r="C10278" s="35" t="s">
        <v>11810</v>
      </c>
      <c r="D10278" s="100" t="s">
        <v>21385</v>
      </c>
      <c r="E10278" s="107">
        <v>37.68333333333333</v>
      </c>
      <c r="F10278" s="81" t="s">
        <v>13674</v>
      </c>
      <c r="G10278" s="35" t="s">
        <v>15</v>
      </c>
      <c r="H10278" s="100" t="s">
        <v>24955</v>
      </c>
    </row>
    <row r="10279" spans="1:8">
      <c r="A10279" s="35" t="s">
        <v>13</v>
      </c>
      <c r="B10279" s="35" t="s">
        <v>24182</v>
      </c>
      <c r="C10279" s="35" t="s">
        <v>11810</v>
      </c>
      <c r="D10279" s="100" t="s">
        <v>21386</v>
      </c>
      <c r="E10279" s="107">
        <v>32.666666666666664</v>
      </c>
      <c r="F10279" s="81" t="s">
        <v>13674</v>
      </c>
      <c r="G10279" s="35" t="s">
        <v>15</v>
      </c>
      <c r="H10279" s="100" t="s">
        <v>24955</v>
      </c>
    </row>
    <row r="10280" spans="1:8">
      <c r="A10280" s="35" t="s">
        <v>13</v>
      </c>
      <c r="B10280" s="35" t="s">
        <v>24182</v>
      </c>
      <c r="C10280" s="35" t="s">
        <v>11810</v>
      </c>
      <c r="D10280" s="100" t="s">
        <v>21387</v>
      </c>
      <c r="E10280" s="107">
        <v>30.016666666666666</v>
      </c>
      <c r="F10280" s="81" t="s">
        <v>13674</v>
      </c>
      <c r="G10280" s="35" t="s">
        <v>15</v>
      </c>
      <c r="H10280" s="100" t="s">
        <v>24955</v>
      </c>
    </row>
    <row r="10281" spans="1:8">
      <c r="A10281" s="35" t="s">
        <v>13</v>
      </c>
      <c r="B10281" s="35" t="s">
        <v>24182</v>
      </c>
      <c r="C10281" s="35" t="s">
        <v>11810</v>
      </c>
      <c r="D10281" s="100" t="s">
        <v>21388</v>
      </c>
      <c r="E10281" s="107">
        <v>32.4</v>
      </c>
      <c r="F10281" s="81" t="s">
        <v>13674</v>
      </c>
      <c r="G10281" s="35" t="s">
        <v>15</v>
      </c>
      <c r="H10281" s="100" t="s">
        <v>24955</v>
      </c>
    </row>
    <row r="10282" spans="1:8">
      <c r="A10282" s="35" t="s">
        <v>22</v>
      </c>
      <c r="B10282" s="35" t="s">
        <v>9362</v>
      </c>
      <c r="C10282" s="35" t="s">
        <v>17452</v>
      </c>
      <c r="D10282" s="100" t="s">
        <v>21389</v>
      </c>
      <c r="E10282" s="107">
        <v>22.383333333333333</v>
      </c>
      <c r="F10282" s="81" t="s">
        <v>13674</v>
      </c>
      <c r="G10282" s="35" t="s">
        <v>15</v>
      </c>
      <c r="H10282" s="100" t="s">
        <v>25986</v>
      </c>
    </row>
    <row r="10283" spans="1:8">
      <c r="A10283" s="35" t="s">
        <v>22</v>
      </c>
      <c r="B10283" s="35" t="s">
        <v>9362</v>
      </c>
      <c r="C10283" s="35" t="s">
        <v>17452</v>
      </c>
      <c r="D10283" s="100" t="s">
        <v>21390</v>
      </c>
      <c r="E10283" s="107">
        <v>24.783333333333335</v>
      </c>
      <c r="F10283" s="81" t="s">
        <v>13674</v>
      </c>
      <c r="G10283" s="35" t="s">
        <v>15</v>
      </c>
      <c r="H10283" s="100" t="s">
        <v>25986</v>
      </c>
    </row>
    <row r="10284" spans="1:8">
      <c r="A10284" s="35" t="s">
        <v>22</v>
      </c>
      <c r="B10284" s="35" t="s">
        <v>9362</v>
      </c>
      <c r="C10284" s="35" t="s">
        <v>17452</v>
      </c>
      <c r="D10284" s="100" t="s">
        <v>21391</v>
      </c>
      <c r="E10284" s="107">
        <v>29.35</v>
      </c>
      <c r="F10284" s="81" t="s">
        <v>13674</v>
      </c>
      <c r="G10284" s="35" t="s">
        <v>15</v>
      </c>
      <c r="H10284" s="100" t="s">
        <v>25986</v>
      </c>
    </row>
    <row r="10285" spans="1:8">
      <c r="A10285" s="35" t="s">
        <v>22</v>
      </c>
      <c r="B10285" s="35" t="s">
        <v>9362</v>
      </c>
      <c r="C10285" s="35" t="s">
        <v>17452</v>
      </c>
      <c r="D10285" s="100" t="s">
        <v>21392</v>
      </c>
      <c r="E10285" s="107">
        <v>25.383333333333333</v>
      </c>
      <c r="F10285" s="81" t="s">
        <v>13674</v>
      </c>
      <c r="G10285" s="35" t="s">
        <v>15</v>
      </c>
      <c r="H10285" s="100" t="s">
        <v>25986</v>
      </c>
    </row>
    <row r="10286" spans="1:8">
      <c r="A10286" s="35" t="s">
        <v>22</v>
      </c>
      <c r="B10286" s="35" t="s">
        <v>9362</v>
      </c>
      <c r="C10286" s="35" t="s">
        <v>17452</v>
      </c>
      <c r="D10286" s="100" t="s">
        <v>21393</v>
      </c>
      <c r="E10286" s="107">
        <v>35.65</v>
      </c>
      <c r="F10286" s="81" t="s">
        <v>13674</v>
      </c>
      <c r="G10286" s="35" t="s">
        <v>15</v>
      </c>
      <c r="H10286" s="100" t="s">
        <v>25986</v>
      </c>
    </row>
    <row r="10287" spans="1:8">
      <c r="A10287" s="35" t="s">
        <v>22</v>
      </c>
      <c r="B10287" s="35" t="s">
        <v>9362</v>
      </c>
      <c r="C10287" s="35" t="s">
        <v>17452</v>
      </c>
      <c r="D10287" s="100" t="s">
        <v>21394</v>
      </c>
      <c r="E10287" s="107">
        <v>31.433333333333334</v>
      </c>
      <c r="F10287" s="81" t="s">
        <v>13674</v>
      </c>
      <c r="G10287" s="35" t="s">
        <v>15</v>
      </c>
      <c r="H10287" s="100" t="s">
        <v>25986</v>
      </c>
    </row>
    <row r="10288" spans="1:8">
      <c r="A10288" s="35" t="s">
        <v>22</v>
      </c>
      <c r="B10288" s="35" t="s">
        <v>9362</v>
      </c>
      <c r="C10288" s="35" t="s">
        <v>17452</v>
      </c>
      <c r="D10288" s="100" t="s">
        <v>21395</v>
      </c>
      <c r="E10288" s="107">
        <v>28.333333333333332</v>
      </c>
      <c r="F10288" s="81" t="s">
        <v>13674</v>
      </c>
      <c r="G10288" s="35" t="s">
        <v>15</v>
      </c>
      <c r="H10288" s="100" t="s">
        <v>25986</v>
      </c>
    </row>
    <row r="10289" spans="1:8">
      <c r="A10289" s="35" t="s">
        <v>22</v>
      </c>
      <c r="B10289" s="35" t="s">
        <v>9362</v>
      </c>
      <c r="C10289" s="35" t="s">
        <v>17452</v>
      </c>
      <c r="D10289" s="100" t="s">
        <v>21396</v>
      </c>
      <c r="E10289" s="107">
        <v>28.916666666666668</v>
      </c>
      <c r="F10289" s="81" t="s">
        <v>13674</v>
      </c>
      <c r="G10289" s="35" t="s">
        <v>15</v>
      </c>
      <c r="H10289" s="100" t="s">
        <v>25986</v>
      </c>
    </row>
    <row r="10290" spans="1:8">
      <c r="A10290" s="35" t="s">
        <v>22</v>
      </c>
      <c r="B10290" s="35" t="s">
        <v>9362</v>
      </c>
      <c r="C10290" s="35" t="s">
        <v>17452</v>
      </c>
      <c r="D10290" s="100" t="s">
        <v>21397</v>
      </c>
      <c r="E10290" s="107">
        <v>45.133333333333333</v>
      </c>
      <c r="F10290" s="81" t="s">
        <v>13674</v>
      </c>
      <c r="G10290" s="35" t="s">
        <v>15</v>
      </c>
      <c r="H10290" s="100" t="s">
        <v>25986</v>
      </c>
    </row>
    <row r="10291" spans="1:8">
      <c r="A10291" s="35" t="s">
        <v>22</v>
      </c>
      <c r="B10291" s="35" t="s">
        <v>9362</v>
      </c>
      <c r="C10291" s="35" t="s">
        <v>17452</v>
      </c>
      <c r="D10291" s="100" t="s">
        <v>21398</v>
      </c>
      <c r="E10291" s="107">
        <v>28.866666666666667</v>
      </c>
      <c r="F10291" s="81" t="s">
        <v>13674</v>
      </c>
      <c r="G10291" s="35" t="s">
        <v>15</v>
      </c>
      <c r="H10291" s="100" t="s">
        <v>25986</v>
      </c>
    </row>
    <row r="10292" spans="1:8">
      <c r="A10292" s="35" t="s">
        <v>22</v>
      </c>
      <c r="B10292" s="35" t="s">
        <v>9362</v>
      </c>
      <c r="C10292" s="35" t="s">
        <v>17453</v>
      </c>
      <c r="D10292" s="100" t="s">
        <v>21399</v>
      </c>
      <c r="E10292" s="107">
        <v>20.416666666666668</v>
      </c>
      <c r="F10292" s="81" t="s">
        <v>13674</v>
      </c>
      <c r="G10292" s="35" t="s">
        <v>15</v>
      </c>
      <c r="H10292" s="100" t="s">
        <v>24997</v>
      </c>
    </row>
    <row r="10293" spans="1:8">
      <c r="A10293" s="35" t="s">
        <v>22</v>
      </c>
      <c r="B10293" s="35" t="s">
        <v>9362</v>
      </c>
      <c r="C10293" s="35" t="s">
        <v>17453</v>
      </c>
      <c r="D10293" s="100" t="s">
        <v>21400</v>
      </c>
      <c r="E10293" s="107">
        <v>23.116666666666667</v>
      </c>
      <c r="F10293" s="81" t="s">
        <v>13674</v>
      </c>
      <c r="G10293" s="35" t="s">
        <v>15</v>
      </c>
      <c r="H10293" s="100" t="s">
        <v>24997</v>
      </c>
    </row>
    <row r="10294" spans="1:8">
      <c r="A10294" s="35" t="s">
        <v>22</v>
      </c>
      <c r="B10294" s="35" t="s">
        <v>9362</v>
      </c>
      <c r="C10294" s="35" t="s">
        <v>17453</v>
      </c>
      <c r="D10294" s="100" t="s">
        <v>21401</v>
      </c>
      <c r="E10294" s="107">
        <v>25.683333333333334</v>
      </c>
      <c r="F10294" s="81" t="s">
        <v>13674</v>
      </c>
      <c r="G10294" s="35" t="s">
        <v>15</v>
      </c>
      <c r="H10294" s="100" t="s">
        <v>24997</v>
      </c>
    </row>
    <row r="10295" spans="1:8">
      <c r="A10295" s="35" t="s">
        <v>22</v>
      </c>
      <c r="B10295" s="35" t="s">
        <v>9362</v>
      </c>
      <c r="C10295" s="35" t="s">
        <v>17453</v>
      </c>
      <c r="D10295" s="100" t="s">
        <v>21402</v>
      </c>
      <c r="E10295" s="107">
        <v>23.55</v>
      </c>
      <c r="F10295" s="81" t="s">
        <v>13674</v>
      </c>
      <c r="G10295" s="35" t="s">
        <v>15</v>
      </c>
      <c r="H10295" s="100" t="s">
        <v>24997</v>
      </c>
    </row>
    <row r="10296" spans="1:8">
      <c r="A10296" s="35" t="s">
        <v>22</v>
      </c>
      <c r="B10296" s="35" t="s">
        <v>9362</v>
      </c>
      <c r="C10296" s="35" t="s">
        <v>17453</v>
      </c>
      <c r="D10296" s="100" t="s">
        <v>21403</v>
      </c>
      <c r="E10296" s="107">
        <v>20.266666666666666</v>
      </c>
      <c r="F10296" s="81" t="s">
        <v>13674</v>
      </c>
      <c r="G10296" s="35" t="s">
        <v>15</v>
      </c>
      <c r="H10296" s="100" t="s">
        <v>24997</v>
      </c>
    </row>
    <row r="10297" spans="1:8">
      <c r="A10297" s="68" t="s">
        <v>29</v>
      </c>
      <c r="B10297" s="94" t="s">
        <v>9371</v>
      </c>
      <c r="C10297" s="94" t="s">
        <v>17090</v>
      </c>
      <c r="D10297" s="32" t="s">
        <v>21404</v>
      </c>
      <c r="E10297" s="107">
        <v>31.433333333333334</v>
      </c>
      <c r="F10297" s="81" t="s">
        <v>13674</v>
      </c>
      <c r="G10297" s="94" t="s">
        <v>15</v>
      </c>
      <c r="H10297" s="32" t="s">
        <v>25987</v>
      </c>
    </row>
    <row r="10298" spans="1:8">
      <c r="A10298" s="35" t="s">
        <v>22</v>
      </c>
      <c r="B10298" s="35" t="s">
        <v>9362</v>
      </c>
      <c r="C10298" s="35" t="s">
        <v>17453</v>
      </c>
      <c r="D10298" s="100" t="s">
        <v>21405</v>
      </c>
      <c r="E10298" s="107">
        <v>22.533333333333335</v>
      </c>
      <c r="F10298" s="81" t="s">
        <v>13674</v>
      </c>
      <c r="G10298" s="35" t="s">
        <v>15</v>
      </c>
      <c r="H10298" s="100" t="s">
        <v>24997</v>
      </c>
    </row>
    <row r="10299" spans="1:8">
      <c r="A10299" s="35" t="s">
        <v>22</v>
      </c>
      <c r="B10299" s="35" t="s">
        <v>9362</v>
      </c>
      <c r="C10299" s="35" t="s">
        <v>17453</v>
      </c>
      <c r="D10299" s="100" t="s">
        <v>21406</v>
      </c>
      <c r="E10299" s="107">
        <v>22.233333333333334</v>
      </c>
      <c r="F10299" s="81" t="s">
        <v>13674</v>
      </c>
      <c r="G10299" s="35" t="s">
        <v>15</v>
      </c>
      <c r="H10299" s="100" t="s">
        <v>24997</v>
      </c>
    </row>
    <row r="10300" spans="1:8">
      <c r="A10300" s="35" t="s">
        <v>22</v>
      </c>
      <c r="B10300" s="35" t="s">
        <v>9362</v>
      </c>
      <c r="C10300" s="35" t="s">
        <v>17453</v>
      </c>
      <c r="D10300" s="100" t="s">
        <v>21407</v>
      </c>
      <c r="E10300" s="107">
        <v>22.55</v>
      </c>
      <c r="F10300" s="81" t="s">
        <v>13674</v>
      </c>
      <c r="G10300" s="35" t="s">
        <v>15</v>
      </c>
      <c r="H10300" s="100" t="s">
        <v>24997</v>
      </c>
    </row>
    <row r="10301" spans="1:8">
      <c r="A10301" s="35" t="s">
        <v>22</v>
      </c>
      <c r="B10301" s="35" t="s">
        <v>9362</v>
      </c>
      <c r="C10301" s="35" t="s">
        <v>17453</v>
      </c>
      <c r="D10301" s="100" t="s">
        <v>21408</v>
      </c>
      <c r="E10301" s="107">
        <v>25.983333333333334</v>
      </c>
      <c r="F10301" s="81" t="s">
        <v>13674</v>
      </c>
      <c r="G10301" s="35" t="s">
        <v>15</v>
      </c>
      <c r="H10301" s="100" t="s">
        <v>24997</v>
      </c>
    </row>
    <row r="10302" spans="1:8">
      <c r="A10302" s="35" t="s">
        <v>22</v>
      </c>
      <c r="B10302" s="35" t="s">
        <v>9362</v>
      </c>
      <c r="C10302" s="35" t="s">
        <v>17453</v>
      </c>
      <c r="D10302" s="100" t="s">
        <v>21409</v>
      </c>
      <c r="E10302" s="107">
        <v>25.166666666666668</v>
      </c>
      <c r="F10302" s="81" t="s">
        <v>13674</v>
      </c>
      <c r="G10302" s="35" t="s">
        <v>15</v>
      </c>
      <c r="H10302" s="100" t="s">
        <v>24997</v>
      </c>
    </row>
    <row r="10303" spans="1:8">
      <c r="A10303" s="35" t="s">
        <v>22</v>
      </c>
      <c r="B10303" s="35" t="s">
        <v>9362</v>
      </c>
      <c r="C10303" s="35" t="s">
        <v>17453</v>
      </c>
      <c r="D10303" s="100" t="s">
        <v>21410</v>
      </c>
      <c r="E10303" s="107">
        <v>23.266666666666666</v>
      </c>
      <c r="F10303" s="81" t="s">
        <v>13674</v>
      </c>
      <c r="G10303" s="35" t="s">
        <v>15</v>
      </c>
      <c r="H10303" s="100" t="s">
        <v>24997</v>
      </c>
    </row>
    <row r="10304" spans="1:8">
      <c r="A10304" s="35" t="s">
        <v>22</v>
      </c>
      <c r="B10304" s="35" t="s">
        <v>9362</v>
      </c>
      <c r="C10304" s="35" t="s">
        <v>17454</v>
      </c>
      <c r="D10304" s="100" t="s">
        <v>21411</v>
      </c>
      <c r="E10304" s="107">
        <v>25.366666666666667</v>
      </c>
      <c r="F10304" s="81" t="s">
        <v>13674</v>
      </c>
      <c r="G10304" s="35" t="s">
        <v>15</v>
      </c>
      <c r="H10304" s="100" t="s">
        <v>25988</v>
      </c>
    </row>
    <row r="10305" spans="1:8">
      <c r="A10305" s="35" t="s">
        <v>22</v>
      </c>
      <c r="B10305" s="35" t="s">
        <v>9362</v>
      </c>
      <c r="C10305" s="35" t="s">
        <v>17454</v>
      </c>
      <c r="D10305" s="100" t="s">
        <v>21412</v>
      </c>
      <c r="E10305" s="107">
        <v>25.616666666666667</v>
      </c>
      <c r="F10305" s="81" t="s">
        <v>13674</v>
      </c>
      <c r="G10305" s="35" t="s">
        <v>15</v>
      </c>
      <c r="H10305" s="100" t="s">
        <v>25988</v>
      </c>
    </row>
    <row r="10306" spans="1:8">
      <c r="A10306" s="35" t="s">
        <v>22</v>
      </c>
      <c r="B10306" s="35" t="s">
        <v>9362</v>
      </c>
      <c r="C10306" s="35" t="s">
        <v>17454</v>
      </c>
      <c r="D10306" s="100" t="s">
        <v>21413</v>
      </c>
      <c r="E10306" s="107">
        <v>31.95</v>
      </c>
      <c r="F10306" s="81" t="s">
        <v>13674</v>
      </c>
      <c r="G10306" s="35" t="s">
        <v>15</v>
      </c>
      <c r="H10306" s="100" t="s">
        <v>25988</v>
      </c>
    </row>
    <row r="10307" spans="1:8">
      <c r="A10307" s="35" t="s">
        <v>22</v>
      </c>
      <c r="B10307" s="35" t="s">
        <v>9362</v>
      </c>
      <c r="C10307" s="35" t="s">
        <v>17454</v>
      </c>
      <c r="D10307" s="100" t="s">
        <v>21414</v>
      </c>
      <c r="E10307" s="107">
        <v>29.35</v>
      </c>
      <c r="F10307" s="81" t="s">
        <v>13674</v>
      </c>
      <c r="G10307" s="35" t="s">
        <v>15</v>
      </c>
      <c r="H10307" s="100" t="s">
        <v>25988</v>
      </c>
    </row>
    <row r="10308" spans="1:8">
      <c r="A10308" s="35" t="s">
        <v>22</v>
      </c>
      <c r="B10308" s="35" t="s">
        <v>9362</v>
      </c>
      <c r="C10308" s="35" t="s">
        <v>17454</v>
      </c>
      <c r="D10308" s="100" t="s">
        <v>21415</v>
      </c>
      <c r="E10308" s="107">
        <v>30.8</v>
      </c>
      <c r="F10308" s="81" t="s">
        <v>13674</v>
      </c>
      <c r="G10308" s="35" t="s">
        <v>15</v>
      </c>
      <c r="H10308" s="100" t="s">
        <v>25988</v>
      </c>
    </row>
    <row r="10309" spans="1:8">
      <c r="A10309" s="35" t="s">
        <v>22</v>
      </c>
      <c r="B10309" s="35" t="s">
        <v>9362</v>
      </c>
      <c r="C10309" s="35" t="s">
        <v>17454</v>
      </c>
      <c r="D10309" s="100" t="s">
        <v>21416</v>
      </c>
      <c r="E10309" s="107">
        <v>21.283333333333335</v>
      </c>
      <c r="F10309" s="81" t="s">
        <v>13674</v>
      </c>
      <c r="G10309" s="35" t="s">
        <v>15</v>
      </c>
      <c r="H10309" s="100" t="s">
        <v>25988</v>
      </c>
    </row>
    <row r="10310" spans="1:8">
      <c r="A10310" s="35" t="s">
        <v>22</v>
      </c>
      <c r="B10310" s="35" t="s">
        <v>9362</v>
      </c>
      <c r="C10310" s="35" t="s">
        <v>17454</v>
      </c>
      <c r="D10310" s="100" t="s">
        <v>21417</v>
      </c>
      <c r="E10310" s="107">
        <v>28.283333333333335</v>
      </c>
      <c r="F10310" s="81" t="s">
        <v>13674</v>
      </c>
      <c r="G10310" s="35" t="s">
        <v>15</v>
      </c>
      <c r="H10310" s="100" t="s">
        <v>25988</v>
      </c>
    </row>
    <row r="10311" spans="1:8">
      <c r="A10311" s="35" t="s">
        <v>22</v>
      </c>
      <c r="B10311" s="35" t="s">
        <v>9362</v>
      </c>
      <c r="C10311" s="35" t="s">
        <v>17454</v>
      </c>
      <c r="D10311" s="100" t="s">
        <v>21418</v>
      </c>
      <c r="E10311" s="107">
        <v>28.5</v>
      </c>
      <c r="F10311" s="81" t="s">
        <v>13674</v>
      </c>
      <c r="G10311" s="35" t="s">
        <v>15</v>
      </c>
      <c r="H10311" s="100" t="s">
        <v>25988</v>
      </c>
    </row>
    <row r="10312" spans="1:8">
      <c r="A10312" s="35" t="s">
        <v>22</v>
      </c>
      <c r="B10312" s="35" t="s">
        <v>9362</v>
      </c>
      <c r="C10312" s="35" t="s">
        <v>17454</v>
      </c>
      <c r="D10312" s="100" t="s">
        <v>21419</v>
      </c>
      <c r="E10312" s="107">
        <v>30.816666666666666</v>
      </c>
      <c r="F10312" s="81" t="s">
        <v>13674</v>
      </c>
      <c r="G10312" s="35" t="s">
        <v>15</v>
      </c>
      <c r="H10312" s="100" t="s">
        <v>25988</v>
      </c>
    </row>
    <row r="10313" spans="1:8">
      <c r="A10313" s="35" t="s">
        <v>22</v>
      </c>
      <c r="B10313" s="35" t="s">
        <v>9362</v>
      </c>
      <c r="C10313" s="35" t="s">
        <v>17454</v>
      </c>
      <c r="D10313" s="100" t="s">
        <v>21420</v>
      </c>
      <c r="E10313" s="107">
        <v>27.15</v>
      </c>
      <c r="F10313" s="81" t="s">
        <v>13674</v>
      </c>
      <c r="G10313" s="35" t="s">
        <v>15</v>
      </c>
      <c r="H10313" s="100" t="s">
        <v>25988</v>
      </c>
    </row>
    <row r="10314" spans="1:8">
      <c r="A10314" s="35" t="s">
        <v>22</v>
      </c>
      <c r="B10314" s="35" t="s">
        <v>9362</v>
      </c>
      <c r="C10314" s="35" t="s">
        <v>17455</v>
      </c>
      <c r="D10314" s="100" t="s">
        <v>21421</v>
      </c>
      <c r="E10314" s="107">
        <v>45.06666666666667</v>
      </c>
      <c r="F10314" s="81" t="s">
        <v>13674</v>
      </c>
      <c r="G10314" s="35" t="s">
        <v>15</v>
      </c>
      <c r="H10314" s="100" t="s">
        <v>25989</v>
      </c>
    </row>
    <row r="10315" spans="1:8">
      <c r="A10315" s="35" t="s">
        <v>22</v>
      </c>
      <c r="B10315" s="35" t="s">
        <v>9362</v>
      </c>
      <c r="C10315" s="35" t="s">
        <v>17455</v>
      </c>
      <c r="D10315" s="100" t="s">
        <v>21422</v>
      </c>
      <c r="E10315" s="107">
        <v>57.06666666666667</v>
      </c>
      <c r="F10315" s="81" t="s">
        <v>13674</v>
      </c>
      <c r="G10315" s="35" t="s">
        <v>15</v>
      </c>
      <c r="H10315" s="100" t="s">
        <v>25989</v>
      </c>
    </row>
    <row r="10316" spans="1:8">
      <c r="A10316" s="35" t="s">
        <v>22</v>
      </c>
      <c r="B10316" s="35" t="s">
        <v>9362</v>
      </c>
      <c r="C10316" s="35" t="s">
        <v>17455</v>
      </c>
      <c r="D10316" s="100" t="s">
        <v>21423</v>
      </c>
      <c r="E10316" s="107">
        <v>27.6</v>
      </c>
      <c r="F10316" s="81" t="s">
        <v>13674</v>
      </c>
      <c r="G10316" s="35" t="s">
        <v>15</v>
      </c>
      <c r="H10316" s="100" t="s">
        <v>25989</v>
      </c>
    </row>
    <row r="10317" spans="1:8">
      <c r="A10317" s="35" t="s">
        <v>22</v>
      </c>
      <c r="B10317" s="35" t="s">
        <v>9362</v>
      </c>
      <c r="C10317" s="35" t="s">
        <v>17455</v>
      </c>
      <c r="D10317" s="100" t="s">
        <v>21424</v>
      </c>
      <c r="E10317" s="107">
        <v>24.7</v>
      </c>
      <c r="F10317" s="81" t="s">
        <v>13674</v>
      </c>
      <c r="G10317" s="35" t="s">
        <v>15</v>
      </c>
      <c r="H10317" s="100" t="s">
        <v>25989</v>
      </c>
    </row>
    <row r="10318" spans="1:8">
      <c r="A10318" s="35" t="s">
        <v>22</v>
      </c>
      <c r="B10318" s="35" t="s">
        <v>9362</v>
      </c>
      <c r="C10318" s="35" t="s">
        <v>17455</v>
      </c>
      <c r="D10318" s="100" t="s">
        <v>21425</v>
      </c>
      <c r="E10318" s="107">
        <v>41.85</v>
      </c>
      <c r="F10318" s="81" t="s">
        <v>13674</v>
      </c>
      <c r="G10318" s="35" t="s">
        <v>15</v>
      </c>
      <c r="H10318" s="100" t="s">
        <v>25989</v>
      </c>
    </row>
    <row r="10319" spans="1:8">
      <c r="A10319" s="35" t="s">
        <v>22</v>
      </c>
      <c r="B10319" s="35" t="s">
        <v>9362</v>
      </c>
      <c r="C10319" s="35" t="s">
        <v>17455</v>
      </c>
      <c r="D10319" s="100" t="s">
        <v>21426</v>
      </c>
      <c r="E10319" s="107">
        <v>28.183333333333334</v>
      </c>
      <c r="F10319" s="81" t="s">
        <v>13674</v>
      </c>
      <c r="G10319" s="35" t="s">
        <v>15</v>
      </c>
      <c r="H10319" s="100" t="s">
        <v>25989</v>
      </c>
    </row>
    <row r="10320" spans="1:8">
      <c r="A10320" s="35" t="s">
        <v>22</v>
      </c>
      <c r="B10320" s="35" t="s">
        <v>9362</v>
      </c>
      <c r="C10320" s="35" t="s">
        <v>17455</v>
      </c>
      <c r="D10320" s="100" t="s">
        <v>21427</v>
      </c>
      <c r="E10320" s="107">
        <v>35.533333333333331</v>
      </c>
      <c r="F10320" s="81" t="s">
        <v>13674</v>
      </c>
      <c r="G10320" s="35" t="s">
        <v>15</v>
      </c>
      <c r="H10320" s="100" t="s">
        <v>25989</v>
      </c>
    </row>
    <row r="10321" spans="1:8">
      <c r="A10321" s="35" t="s">
        <v>22</v>
      </c>
      <c r="B10321" s="35" t="s">
        <v>9362</v>
      </c>
      <c r="C10321" s="35" t="s">
        <v>17455</v>
      </c>
      <c r="D10321" s="100" t="s">
        <v>21428</v>
      </c>
      <c r="E10321" s="107">
        <v>34.283333333333331</v>
      </c>
      <c r="F10321" s="81" t="s">
        <v>13674</v>
      </c>
      <c r="G10321" s="35" t="s">
        <v>15</v>
      </c>
      <c r="H10321" s="100" t="s">
        <v>25989</v>
      </c>
    </row>
    <row r="10322" spans="1:8">
      <c r="A10322" s="35" t="s">
        <v>22</v>
      </c>
      <c r="B10322" s="35" t="s">
        <v>9362</v>
      </c>
      <c r="C10322" s="35" t="s">
        <v>17455</v>
      </c>
      <c r="D10322" s="100" t="s">
        <v>21429</v>
      </c>
      <c r="E10322" s="107">
        <v>35.583333333333336</v>
      </c>
      <c r="F10322" s="81" t="s">
        <v>13674</v>
      </c>
      <c r="G10322" s="35" t="s">
        <v>15</v>
      </c>
      <c r="H10322" s="100" t="s">
        <v>25989</v>
      </c>
    </row>
    <row r="10323" spans="1:8">
      <c r="A10323" s="35" t="s">
        <v>22</v>
      </c>
      <c r="B10323" s="35" t="s">
        <v>9362</v>
      </c>
      <c r="C10323" s="35" t="s">
        <v>17455</v>
      </c>
      <c r="D10323" s="100" t="s">
        <v>21430</v>
      </c>
      <c r="E10323" s="107">
        <v>36.866666666666667</v>
      </c>
      <c r="F10323" s="81" t="s">
        <v>13674</v>
      </c>
      <c r="G10323" s="35" t="s">
        <v>15</v>
      </c>
      <c r="H10323" s="100" t="s">
        <v>25989</v>
      </c>
    </row>
    <row r="10324" spans="1:8">
      <c r="A10324" s="35" t="s">
        <v>29</v>
      </c>
      <c r="B10324" s="35" t="s">
        <v>9355</v>
      </c>
      <c r="C10324" s="35" t="s">
        <v>11824</v>
      </c>
      <c r="D10324" s="100" t="s">
        <v>21431</v>
      </c>
      <c r="E10324" s="107">
        <v>36.56666666666667</v>
      </c>
      <c r="F10324" s="81" t="s">
        <v>13674</v>
      </c>
      <c r="G10324" s="35" t="s">
        <v>15</v>
      </c>
      <c r="H10324" s="100" t="s">
        <v>25990</v>
      </c>
    </row>
    <row r="10325" spans="1:8">
      <c r="A10325" s="35" t="s">
        <v>29</v>
      </c>
      <c r="B10325" s="35" t="s">
        <v>9355</v>
      </c>
      <c r="C10325" s="35" t="s">
        <v>11824</v>
      </c>
      <c r="D10325" s="100" t="s">
        <v>21432</v>
      </c>
      <c r="E10325" s="107">
        <v>27.5</v>
      </c>
      <c r="F10325" s="81" t="s">
        <v>13674</v>
      </c>
      <c r="G10325" s="35" t="s">
        <v>15</v>
      </c>
      <c r="H10325" s="100" t="s">
        <v>25990</v>
      </c>
    </row>
    <row r="10326" spans="1:8">
      <c r="A10326" s="35" t="s">
        <v>29</v>
      </c>
      <c r="B10326" s="35" t="s">
        <v>9355</v>
      </c>
      <c r="C10326" s="35" t="s">
        <v>11824</v>
      </c>
      <c r="D10326" s="100" t="s">
        <v>21433</v>
      </c>
      <c r="E10326" s="107">
        <v>28.083333333333332</v>
      </c>
      <c r="F10326" s="81" t="s">
        <v>13674</v>
      </c>
      <c r="G10326" s="35" t="s">
        <v>15</v>
      </c>
      <c r="H10326" s="100" t="s">
        <v>25990</v>
      </c>
    </row>
    <row r="10327" spans="1:8">
      <c r="A10327" s="35" t="s">
        <v>29</v>
      </c>
      <c r="B10327" s="35" t="s">
        <v>9355</v>
      </c>
      <c r="C10327" s="35" t="s">
        <v>11824</v>
      </c>
      <c r="D10327" s="100" t="s">
        <v>21434</v>
      </c>
      <c r="E10327" s="107">
        <v>38.366666666666667</v>
      </c>
      <c r="F10327" s="81" t="s">
        <v>13674</v>
      </c>
      <c r="G10327" s="35" t="s">
        <v>15</v>
      </c>
      <c r="H10327" s="100" t="s">
        <v>25990</v>
      </c>
    </row>
    <row r="10328" spans="1:8">
      <c r="A10328" s="35" t="s">
        <v>29</v>
      </c>
      <c r="B10328" s="35" t="s">
        <v>9355</v>
      </c>
      <c r="C10328" s="35" t="s">
        <v>11824</v>
      </c>
      <c r="D10328" s="100" t="s">
        <v>21435</v>
      </c>
      <c r="E10328" s="107">
        <v>24.633333333333333</v>
      </c>
      <c r="F10328" s="81" t="s">
        <v>13674</v>
      </c>
      <c r="G10328" s="35" t="s">
        <v>15</v>
      </c>
      <c r="H10328" s="100" t="s">
        <v>25990</v>
      </c>
    </row>
    <row r="10329" spans="1:8">
      <c r="A10329" s="35" t="s">
        <v>29</v>
      </c>
      <c r="B10329" s="35" t="s">
        <v>9355</v>
      </c>
      <c r="C10329" s="35" t="s">
        <v>11824</v>
      </c>
      <c r="D10329" s="100" t="s">
        <v>21436</v>
      </c>
      <c r="E10329" s="107">
        <v>30.85</v>
      </c>
      <c r="F10329" s="81" t="s">
        <v>13674</v>
      </c>
      <c r="G10329" s="35" t="s">
        <v>15</v>
      </c>
      <c r="H10329" s="100" t="s">
        <v>25990</v>
      </c>
    </row>
    <row r="10330" spans="1:8">
      <c r="A10330" s="35" t="s">
        <v>29</v>
      </c>
      <c r="B10330" s="35" t="s">
        <v>9355</v>
      </c>
      <c r="C10330" s="35" t="s">
        <v>11824</v>
      </c>
      <c r="D10330" s="100" t="s">
        <v>21437</v>
      </c>
      <c r="E10330" s="107">
        <v>25.533333333333335</v>
      </c>
      <c r="F10330" s="81" t="s">
        <v>13674</v>
      </c>
      <c r="G10330" s="35" t="s">
        <v>15</v>
      </c>
      <c r="H10330" s="100" t="s">
        <v>25990</v>
      </c>
    </row>
    <row r="10331" spans="1:8">
      <c r="A10331" s="35" t="s">
        <v>29</v>
      </c>
      <c r="B10331" s="35" t="s">
        <v>9355</v>
      </c>
      <c r="C10331" s="35" t="s">
        <v>17456</v>
      </c>
      <c r="D10331" s="100" t="s">
        <v>21438</v>
      </c>
      <c r="E10331" s="107">
        <v>19.8</v>
      </c>
      <c r="F10331" s="81" t="s">
        <v>13674</v>
      </c>
      <c r="G10331" s="35" t="s">
        <v>15</v>
      </c>
      <c r="H10331" s="100" t="s">
        <v>25991</v>
      </c>
    </row>
    <row r="10332" spans="1:8">
      <c r="A10332" s="35" t="s">
        <v>29</v>
      </c>
      <c r="B10332" s="35" t="s">
        <v>9355</v>
      </c>
      <c r="C10332" s="35" t="s">
        <v>17456</v>
      </c>
      <c r="D10332" s="100" t="s">
        <v>21439</v>
      </c>
      <c r="E10332" s="107">
        <v>19.899999999999999</v>
      </c>
      <c r="F10332" s="81" t="s">
        <v>13674</v>
      </c>
      <c r="G10332" s="35" t="s">
        <v>15</v>
      </c>
      <c r="H10332" s="100" t="s">
        <v>25991</v>
      </c>
    </row>
    <row r="10333" spans="1:8">
      <c r="A10333" s="35" t="s">
        <v>29</v>
      </c>
      <c r="B10333" s="35" t="s">
        <v>9355</v>
      </c>
      <c r="C10333" s="35" t="s">
        <v>17456</v>
      </c>
      <c r="D10333" s="100" t="s">
        <v>21440</v>
      </c>
      <c r="E10333" s="107">
        <v>30.233333333333334</v>
      </c>
      <c r="F10333" s="81" t="s">
        <v>13674</v>
      </c>
      <c r="G10333" s="35" t="s">
        <v>15</v>
      </c>
      <c r="H10333" s="100" t="s">
        <v>25991</v>
      </c>
    </row>
    <row r="10334" spans="1:8">
      <c r="A10334" s="35" t="s">
        <v>29</v>
      </c>
      <c r="B10334" s="35" t="s">
        <v>9355</v>
      </c>
      <c r="C10334" s="35" t="s">
        <v>17456</v>
      </c>
      <c r="D10334" s="100" t="s">
        <v>21441</v>
      </c>
      <c r="E10334" s="107">
        <v>22.316666666666666</v>
      </c>
      <c r="F10334" s="81" t="s">
        <v>13674</v>
      </c>
      <c r="G10334" s="35" t="s">
        <v>15</v>
      </c>
      <c r="H10334" s="100" t="s">
        <v>25991</v>
      </c>
    </row>
    <row r="10335" spans="1:8">
      <c r="A10335" s="35" t="s">
        <v>29</v>
      </c>
      <c r="B10335" s="35" t="s">
        <v>9355</v>
      </c>
      <c r="C10335" s="35" t="s">
        <v>17456</v>
      </c>
      <c r="D10335" s="100" t="s">
        <v>21442</v>
      </c>
      <c r="E10335" s="107">
        <v>20.483333333333334</v>
      </c>
      <c r="F10335" s="81" t="s">
        <v>13674</v>
      </c>
      <c r="G10335" s="35" t="s">
        <v>15</v>
      </c>
      <c r="H10335" s="100" t="s">
        <v>25991</v>
      </c>
    </row>
    <row r="10336" spans="1:8">
      <c r="A10336" s="35" t="s">
        <v>29</v>
      </c>
      <c r="B10336" s="35" t="s">
        <v>9355</v>
      </c>
      <c r="C10336" s="35" t="s">
        <v>17456</v>
      </c>
      <c r="D10336" s="100" t="s">
        <v>21443</v>
      </c>
      <c r="E10336" s="107">
        <v>9.7666666666666675</v>
      </c>
      <c r="F10336" s="81" t="s">
        <v>13674</v>
      </c>
      <c r="G10336" s="35" t="s">
        <v>15</v>
      </c>
      <c r="H10336" s="100" t="s">
        <v>25991</v>
      </c>
    </row>
    <row r="10337" spans="1:8">
      <c r="A10337" s="35" t="s">
        <v>29</v>
      </c>
      <c r="B10337" s="35" t="s">
        <v>9355</v>
      </c>
      <c r="C10337" s="35" t="s">
        <v>17456</v>
      </c>
      <c r="D10337" s="100" t="s">
        <v>21444</v>
      </c>
      <c r="E10337" s="107">
        <v>20.25</v>
      </c>
      <c r="F10337" s="81" t="s">
        <v>13674</v>
      </c>
      <c r="G10337" s="35" t="s">
        <v>15</v>
      </c>
      <c r="H10337" s="100" t="s">
        <v>25991</v>
      </c>
    </row>
    <row r="10338" spans="1:8">
      <c r="A10338" s="35" t="s">
        <v>29</v>
      </c>
      <c r="B10338" s="35" t="s">
        <v>9355</v>
      </c>
      <c r="C10338" s="35" t="s">
        <v>17451</v>
      </c>
      <c r="D10338" s="100" t="s">
        <v>21445</v>
      </c>
      <c r="E10338" s="107">
        <v>20.983333333333334</v>
      </c>
      <c r="F10338" s="81" t="s">
        <v>13674</v>
      </c>
      <c r="G10338" s="35" t="s">
        <v>15</v>
      </c>
      <c r="H10338" s="100" t="s">
        <v>25984</v>
      </c>
    </row>
    <row r="10339" spans="1:8">
      <c r="A10339" s="35" t="s">
        <v>29</v>
      </c>
      <c r="B10339" s="35" t="s">
        <v>9355</v>
      </c>
      <c r="C10339" s="35" t="s">
        <v>17457</v>
      </c>
      <c r="D10339" s="100" t="s">
        <v>21446</v>
      </c>
      <c r="E10339" s="107">
        <v>36.133333333333333</v>
      </c>
      <c r="F10339" s="81" t="s">
        <v>13674</v>
      </c>
      <c r="G10339" s="35" t="s">
        <v>15</v>
      </c>
      <c r="H10339" s="100" t="s">
        <v>25984</v>
      </c>
    </row>
    <row r="10340" spans="1:8">
      <c r="A10340" s="68" t="s">
        <v>29</v>
      </c>
      <c r="B10340" s="94" t="s">
        <v>9371</v>
      </c>
      <c r="C10340" s="94" t="s">
        <v>17136</v>
      </c>
      <c r="D10340" s="32" t="s">
        <v>21447</v>
      </c>
      <c r="E10340" s="107">
        <v>31.433333333333334</v>
      </c>
      <c r="F10340" s="81" t="s">
        <v>13674</v>
      </c>
      <c r="G10340" s="94" t="s">
        <v>15</v>
      </c>
      <c r="H10340" s="32" t="s">
        <v>25987</v>
      </c>
    </row>
    <row r="10341" spans="1:8">
      <c r="A10341" s="35" t="s">
        <v>29</v>
      </c>
      <c r="B10341" s="35" t="s">
        <v>9355</v>
      </c>
      <c r="C10341" s="35" t="s">
        <v>17457</v>
      </c>
      <c r="D10341" s="100" t="s">
        <v>21448</v>
      </c>
      <c r="E10341" s="107">
        <v>34.65</v>
      </c>
      <c r="F10341" s="81" t="s">
        <v>13674</v>
      </c>
      <c r="G10341" s="35" t="s">
        <v>15</v>
      </c>
      <c r="H10341" s="100" t="s">
        <v>25984</v>
      </c>
    </row>
    <row r="10342" spans="1:8">
      <c r="A10342" s="35" t="s">
        <v>29</v>
      </c>
      <c r="B10342" s="35" t="s">
        <v>9355</v>
      </c>
      <c r="C10342" s="35" t="s">
        <v>17457</v>
      </c>
      <c r="D10342" s="100" t="s">
        <v>21449</v>
      </c>
      <c r="E10342" s="107">
        <v>25.55</v>
      </c>
      <c r="F10342" s="81" t="s">
        <v>13674</v>
      </c>
      <c r="G10342" s="35" t="s">
        <v>15</v>
      </c>
      <c r="H10342" s="100" t="s">
        <v>25984</v>
      </c>
    </row>
    <row r="10343" spans="1:8">
      <c r="A10343" s="35" t="s">
        <v>29</v>
      </c>
      <c r="B10343" s="35" t="s">
        <v>9355</v>
      </c>
      <c r="C10343" s="35" t="s">
        <v>17457</v>
      </c>
      <c r="D10343" s="100" t="s">
        <v>21450</v>
      </c>
      <c r="E10343" s="107">
        <v>37.583333333333336</v>
      </c>
      <c r="F10343" s="81" t="s">
        <v>13674</v>
      </c>
      <c r="G10343" s="35" t="s">
        <v>15</v>
      </c>
      <c r="H10343" s="100" t="s">
        <v>25984</v>
      </c>
    </row>
    <row r="10344" spans="1:8">
      <c r="A10344" s="35" t="s">
        <v>29</v>
      </c>
      <c r="B10344" s="35" t="s">
        <v>9355</v>
      </c>
      <c r="C10344" s="35" t="s">
        <v>17457</v>
      </c>
      <c r="D10344" s="100" t="s">
        <v>21451</v>
      </c>
      <c r="E10344" s="107">
        <v>21.916666666666668</v>
      </c>
      <c r="F10344" s="81" t="s">
        <v>13674</v>
      </c>
      <c r="G10344" s="35" t="s">
        <v>15</v>
      </c>
      <c r="H10344" s="100" t="s">
        <v>25984</v>
      </c>
    </row>
    <row r="10345" spans="1:8">
      <c r="A10345" s="35" t="s">
        <v>29</v>
      </c>
      <c r="B10345" s="35" t="s">
        <v>9355</v>
      </c>
      <c r="C10345" s="35" t="s">
        <v>17457</v>
      </c>
      <c r="D10345" s="100" t="s">
        <v>21452</v>
      </c>
      <c r="E10345" s="107">
        <v>20.033333333333335</v>
      </c>
      <c r="F10345" s="81" t="s">
        <v>13674</v>
      </c>
      <c r="G10345" s="35" t="s">
        <v>15</v>
      </c>
      <c r="H10345" s="100" t="s">
        <v>25984</v>
      </c>
    </row>
    <row r="10346" spans="1:8">
      <c r="A10346" s="35" t="s">
        <v>13</v>
      </c>
      <c r="B10346" s="35" t="s">
        <v>9359</v>
      </c>
      <c r="C10346" s="35" t="s">
        <v>17458</v>
      </c>
      <c r="D10346" s="100" t="s">
        <v>21453</v>
      </c>
      <c r="E10346" s="107">
        <v>23.4</v>
      </c>
      <c r="F10346" s="81" t="s">
        <v>13674</v>
      </c>
      <c r="G10346" s="35" t="s">
        <v>15</v>
      </c>
      <c r="H10346" s="100" t="s">
        <v>25992</v>
      </c>
    </row>
    <row r="10347" spans="1:8">
      <c r="A10347" s="35" t="s">
        <v>13</v>
      </c>
      <c r="B10347" s="35" t="s">
        <v>9359</v>
      </c>
      <c r="C10347" s="35" t="s">
        <v>17458</v>
      </c>
      <c r="D10347" s="100" t="s">
        <v>21454</v>
      </c>
      <c r="E10347" s="107">
        <v>26.65</v>
      </c>
      <c r="F10347" s="81" t="s">
        <v>13674</v>
      </c>
      <c r="G10347" s="35" t="s">
        <v>15</v>
      </c>
      <c r="H10347" s="100" t="s">
        <v>25992</v>
      </c>
    </row>
    <row r="10348" spans="1:8">
      <c r="A10348" s="35" t="s">
        <v>13</v>
      </c>
      <c r="B10348" s="35" t="s">
        <v>9359</v>
      </c>
      <c r="C10348" s="35" t="s">
        <v>17458</v>
      </c>
      <c r="D10348" s="100" t="s">
        <v>21455</v>
      </c>
      <c r="E10348" s="107">
        <v>20.833333333333332</v>
      </c>
      <c r="F10348" s="81" t="s">
        <v>13674</v>
      </c>
      <c r="G10348" s="35" t="s">
        <v>15</v>
      </c>
      <c r="H10348" s="100" t="s">
        <v>25992</v>
      </c>
    </row>
    <row r="10349" spans="1:8">
      <c r="A10349" s="35" t="s">
        <v>13</v>
      </c>
      <c r="B10349" s="35" t="s">
        <v>9359</v>
      </c>
      <c r="C10349" s="35" t="s">
        <v>17458</v>
      </c>
      <c r="D10349" s="100" t="s">
        <v>21456</v>
      </c>
      <c r="E10349" s="107">
        <v>25.483333333333334</v>
      </c>
      <c r="F10349" s="81" t="s">
        <v>13674</v>
      </c>
      <c r="G10349" s="35" t="s">
        <v>15</v>
      </c>
      <c r="H10349" s="100" t="s">
        <v>25992</v>
      </c>
    </row>
    <row r="10350" spans="1:8">
      <c r="A10350" s="35" t="s">
        <v>13</v>
      </c>
      <c r="B10350" s="35" t="s">
        <v>9359</v>
      </c>
      <c r="C10350" s="35" t="s">
        <v>17458</v>
      </c>
      <c r="D10350" s="100" t="s">
        <v>21457</v>
      </c>
      <c r="E10350" s="107">
        <v>17.466666666666665</v>
      </c>
      <c r="F10350" s="81" t="s">
        <v>13674</v>
      </c>
      <c r="G10350" s="35" t="s">
        <v>15</v>
      </c>
      <c r="H10350" s="100" t="s">
        <v>25992</v>
      </c>
    </row>
    <row r="10351" spans="1:8">
      <c r="A10351" s="35" t="s">
        <v>13</v>
      </c>
      <c r="B10351" s="35" t="s">
        <v>9359</v>
      </c>
      <c r="C10351" s="35" t="s">
        <v>17459</v>
      </c>
      <c r="D10351" s="100" t="s">
        <v>21458</v>
      </c>
      <c r="E10351" s="107">
        <v>23.7</v>
      </c>
      <c r="F10351" s="81" t="s">
        <v>13674</v>
      </c>
      <c r="G10351" s="35" t="s">
        <v>15</v>
      </c>
      <c r="H10351" s="100" t="s">
        <v>25993</v>
      </c>
    </row>
    <row r="10352" spans="1:8">
      <c r="A10352" s="35" t="s">
        <v>13</v>
      </c>
      <c r="B10352" s="35" t="s">
        <v>9359</v>
      </c>
      <c r="C10352" s="35" t="s">
        <v>17459</v>
      </c>
      <c r="D10352" s="100" t="s">
        <v>21459</v>
      </c>
      <c r="E10352" s="107">
        <v>21.966666666666665</v>
      </c>
      <c r="F10352" s="81" t="s">
        <v>13674</v>
      </c>
      <c r="G10352" s="35" t="s">
        <v>15</v>
      </c>
      <c r="H10352" s="100" t="s">
        <v>25993</v>
      </c>
    </row>
    <row r="10353" spans="1:8">
      <c r="A10353" s="35" t="s">
        <v>13</v>
      </c>
      <c r="B10353" s="35" t="s">
        <v>9359</v>
      </c>
      <c r="C10353" s="35" t="s">
        <v>17459</v>
      </c>
      <c r="D10353" s="100" t="s">
        <v>21460</v>
      </c>
      <c r="E10353" s="107">
        <v>22.3</v>
      </c>
      <c r="F10353" s="81" t="s">
        <v>13674</v>
      </c>
      <c r="G10353" s="35" t="s">
        <v>15</v>
      </c>
      <c r="H10353" s="100" t="s">
        <v>25993</v>
      </c>
    </row>
    <row r="10354" spans="1:8">
      <c r="A10354" s="35" t="s">
        <v>13</v>
      </c>
      <c r="B10354" s="35" t="s">
        <v>9359</v>
      </c>
      <c r="C10354" s="35" t="s">
        <v>17459</v>
      </c>
      <c r="D10354" s="100" t="s">
        <v>21461</v>
      </c>
      <c r="E10354" s="107">
        <v>22.566666666666666</v>
      </c>
      <c r="F10354" s="81" t="s">
        <v>13674</v>
      </c>
      <c r="G10354" s="35" t="s">
        <v>15</v>
      </c>
      <c r="H10354" s="100" t="s">
        <v>25993</v>
      </c>
    </row>
    <row r="10355" spans="1:8">
      <c r="A10355" s="35" t="s">
        <v>13</v>
      </c>
      <c r="B10355" s="35" t="s">
        <v>9359</v>
      </c>
      <c r="C10355" s="35" t="s">
        <v>17459</v>
      </c>
      <c r="D10355" s="100" t="s">
        <v>21462</v>
      </c>
      <c r="E10355" s="107">
        <v>24.15</v>
      </c>
      <c r="F10355" s="81" t="s">
        <v>13674</v>
      </c>
      <c r="G10355" s="35" t="s">
        <v>15</v>
      </c>
      <c r="H10355" s="100" t="s">
        <v>25993</v>
      </c>
    </row>
    <row r="10356" spans="1:8">
      <c r="A10356" s="35" t="s">
        <v>13</v>
      </c>
      <c r="B10356" s="35" t="s">
        <v>9367</v>
      </c>
      <c r="C10356" s="35" t="s">
        <v>17460</v>
      </c>
      <c r="D10356" s="100" t="s">
        <v>21463</v>
      </c>
      <c r="E10356" s="107">
        <v>30.116666666666667</v>
      </c>
      <c r="F10356" s="81" t="s">
        <v>13674</v>
      </c>
      <c r="G10356" s="35" t="s">
        <v>15</v>
      </c>
      <c r="H10356" s="100" t="s">
        <v>25994</v>
      </c>
    </row>
    <row r="10357" spans="1:8">
      <c r="A10357" s="35" t="s">
        <v>13</v>
      </c>
      <c r="B10357" s="35" t="s">
        <v>9367</v>
      </c>
      <c r="C10357" s="35" t="s">
        <v>17460</v>
      </c>
      <c r="D10357" s="100" t="s">
        <v>21464</v>
      </c>
      <c r="E10357" s="107">
        <v>27.65</v>
      </c>
      <c r="F10357" s="81" t="s">
        <v>13674</v>
      </c>
      <c r="G10357" s="35" t="s">
        <v>15</v>
      </c>
      <c r="H10357" s="100" t="s">
        <v>25994</v>
      </c>
    </row>
    <row r="10358" spans="1:8">
      <c r="A10358" s="35" t="s">
        <v>13</v>
      </c>
      <c r="B10358" s="35" t="s">
        <v>9367</v>
      </c>
      <c r="C10358" s="35" t="s">
        <v>17460</v>
      </c>
      <c r="D10358" s="100" t="s">
        <v>21465</v>
      </c>
      <c r="E10358" s="107">
        <v>27.833333333333332</v>
      </c>
      <c r="F10358" s="81" t="s">
        <v>13674</v>
      </c>
      <c r="G10358" s="35" t="s">
        <v>15</v>
      </c>
      <c r="H10358" s="100" t="s">
        <v>25994</v>
      </c>
    </row>
    <row r="10359" spans="1:8">
      <c r="A10359" s="35" t="s">
        <v>13</v>
      </c>
      <c r="B10359" s="35" t="s">
        <v>9367</v>
      </c>
      <c r="C10359" s="35" t="s">
        <v>17460</v>
      </c>
      <c r="D10359" s="100" t="s">
        <v>21466</v>
      </c>
      <c r="E10359" s="107">
        <v>27.883333333333333</v>
      </c>
      <c r="F10359" s="81" t="s">
        <v>13674</v>
      </c>
      <c r="G10359" s="35" t="s">
        <v>15</v>
      </c>
      <c r="H10359" s="100" t="s">
        <v>25994</v>
      </c>
    </row>
    <row r="10360" spans="1:8">
      <c r="A10360" s="35" t="s">
        <v>13</v>
      </c>
      <c r="B10360" s="35" t="s">
        <v>9367</v>
      </c>
      <c r="C10360" s="35" t="s">
        <v>17460</v>
      </c>
      <c r="D10360" s="100" t="s">
        <v>21467</v>
      </c>
      <c r="E10360" s="107">
        <v>27.183333333333334</v>
      </c>
      <c r="F10360" s="81" t="s">
        <v>13674</v>
      </c>
      <c r="G10360" s="35" t="s">
        <v>15</v>
      </c>
      <c r="H10360" s="100" t="s">
        <v>25994</v>
      </c>
    </row>
    <row r="10361" spans="1:8">
      <c r="A10361" s="35" t="s">
        <v>13</v>
      </c>
      <c r="B10361" s="35" t="s">
        <v>9367</v>
      </c>
      <c r="C10361" s="35" t="s">
        <v>17460</v>
      </c>
      <c r="D10361" s="100" t="s">
        <v>21468</v>
      </c>
      <c r="E10361" s="107">
        <v>26.133333333333333</v>
      </c>
      <c r="F10361" s="81" t="s">
        <v>13674</v>
      </c>
      <c r="G10361" s="35" t="s">
        <v>15</v>
      </c>
      <c r="H10361" s="100" t="s">
        <v>25994</v>
      </c>
    </row>
    <row r="10362" spans="1:8">
      <c r="A10362" s="35" t="s">
        <v>13</v>
      </c>
      <c r="B10362" s="35" t="s">
        <v>9367</v>
      </c>
      <c r="C10362" s="35" t="s">
        <v>17460</v>
      </c>
      <c r="D10362" s="100" t="s">
        <v>21469</v>
      </c>
      <c r="E10362" s="107">
        <v>26.316666666666666</v>
      </c>
      <c r="F10362" s="81" t="s">
        <v>13674</v>
      </c>
      <c r="G10362" s="35" t="s">
        <v>15</v>
      </c>
      <c r="H10362" s="100" t="s">
        <v>25994</v>
      </c>
    </row>
    <row r="10363" spans="1:8">
      <c r="A10363" s="35" t="s">
        <v>13</v>
      </c>
      <c r="B10363" s="35" t="s">
        <v>9367</v>
      </c>
      <c r="C10363" s="35" t="s">
        <v>17460</v>
      </c>
      <c r="D10363" s="100" t="s">
        <v>21470</v>
      </c>
      <c r="E10363" s="107">
        <v>27.25</v>
      </c>
      <c r="F10363" s="81" t="s">
        <v>13674</v>
      </c>
      <c r="G10363" s="35" t="s">
        <v>15</v>
      </c>
      <c r="H10363" s="100" t="s">
        <v>25994</v>
      </c>
    </row>
    <row r="10364" spans="1:8">
      <c r="A10364" s="35" t="s">
        <v>13</v>
      </c>
      <c r="B10364" s="35" t="s">
        <v>9367</v>
      </c>
      <c r="C10364" s="35" t="s">
        <v>17461</v>
      </c>
      <c r="D10364" s="100" t="s">
        <v>21471</v>
      </c>
      <c r="E10364" s="107">
        <v>19.600000000000001</v>
      </c>
      <c r="F10364" s="81" t="s">
        <v>13674</v>
      </c>
      <c r="G10364" s="35" t="s">
        <v>15</v>
      </c>
      <c r="H10364" s="100" t="s">
        <v>25995</v>
      </c>
    </row>
    <row r="10365" spans="1:8">
      <c r="A10365" s="35" t="s">
        <v>13</v>
      </c>
      <c r="B10365" s="35" t="s">
        <v>9367</v>
      </c>
      <c r="C10365" s="35" t="s">
        <v>17461</v>
      </c>
      <c r="D10365" s="100" t="s">
        <v>21472</v>
      </c>
      <c r="E10365" s="107">
        <v>21.983333333333334</v>
      </c>
      <c r="F10365" s="81" t="s">
        <v>13674</v>
      </c>
      <c r="G10365" s="35" t="s">
        <v>15</v>
      </c>
      <c r="H10365" s="100" t="s">
        <v>25995</v>
      </c>
    </row>
    <row r="10366" spans="1:8">
      <c r="A10366" s="35" t="s">
        <v>13</v>
      </c>
      <c r="B10366" s="35" t="s">
        <v>9367</v>
      </c>
      <c r="C10366" s="35" t="s">
        <v>17461</v>
      </c>
      <c r="D10366" s="100" t="s">
        <v>21473</v>
      </c>
      <c r="E10366" s="107">
        <v>22.216666666666665</v>
      </c>
      <c r="F10366" s="81" t="s">
        <v>13674</v>
      </c>
      <c r="G10366" s="35" t="s">
        <v>15</v>
      </c>
      <c r="H10366" s="100" t="s">
        <v>25995</v>
      </c>
    </row>
    <row r="10367" spans="1:8">
      <c r="A10367" s="35" t="s">
        <v>13</v>
      </c>
      <c r="B10367" s="35" t="s">
        <v>9367</v>
      </c>
      <c r="C10367" s="35" t="s">
        <v>17461</v>
      </c>
      <c r="D10367" s="100" t="s">
        <v>21474</v>
      </c>
      <c r="E10367" s="107">
        <v>22.55</v>
      </c>
      <c r="F10367" s="81" t="s">
        <v>13674</v>
      </c>
      <c r="G10367" s="35" t="s">
        <v>15</v>
      </c>
      <c r="H10367" s="100" t="s">
        <v>25995</v>
      </c>
    </row>
    <row r="10368" spans="1:8">
      <c r="A10368" s="35" t="s">
        <v>13</v>
      </c>
      <c r="B10368" s="35" t="s">
        <v>9367</v>
      </c>
      <c r="C10368" s="35" t="s">
        <v>17461</v>
      </c>
      <c r="D10368" s="100" t="s">
        <v>21475</v>
      </c>
      <c r="E10368" s="107">
        <v>21.666666666666668</v>
      </c>
      <c r="F10368" s="81" t="s">
        <v>13674</v>
      </c>
      <c r="G10368" s="35" t="s">
        <v>15</v>
      </c>
      <c r="H10368" s="100" t="s">
        <v>25995</v>
      </c>
    </row>
    <row r="10369" spans="1:8">
      <c r="A10369" s="35" t="s">
        <v>13</v>
      </c>
      <c r="B10369" s="35" t="s">
        <v>9367</v>
      </c>
      <c r="C10369" s="35" t="s">
        <v>17461</v>
      </c>
      <c r="D10369" s="100" t="s">
        <v>21476</v>
      </c>
      <c r="E10369" s="107">
        <v>21.1</v>
      </c>
      <c r="F10369" s="81" t="s">
        <v>13674</v>
      </c>
      <c r="G10369" s="35" t="s">
        <v>15</v>
      </c>
      <c r="H10369" s="100" t="s">
        <v>25995</v>
      </c>
    </row>
    <row r="10370" spans="1:8">
      <c r="A10370" s="35" t="s">
        <v>13</v>
      </c>
      <c r="B10370" s="35" t="s">
        <v>9367</v>
      </c>
      <c r="C10370" s="35" t="s">
        <v>17461</v>
      </c>
      <c r="D10370" s="100" t="s">
        <v>21477</v>
      </c>
      <c r="E10370" s="107">
        <v>20.350000000000001</v>
      </c>
      <c r="F10370" s="81" t="s">
        <v>13674</v>
      </c>
      <c r="G10370" s="35" t="s">
        <v>15</v>
      </c>
      <c r="H10370" s="100" t="s">
        <v>25995</v>
      </c>
    </row>
    <row r="10371" spans="1:8">
      <c r="A10371" s="35" t="s">
        <v>13</v>
      </c>
      <c r="B10371" s="35" t="s">
        <v>9367</v>
      </c>
      <c r="C10371" s="35" t="s">
        <v>17461</v>
      </c>
      <c r="D10371" s="100" t="s">
        <v>21478</v>
      </c>
      <c r="E10371" s="107">
        <v>21.083333333333332</v>
      </c>
      <c r="F10371" s="81" t="s">
        <v>13674</v>
      </c>
      <c r="G10371" s="35" t="s">
        <v>15</v>
      </c>
      <c r="H10371" s="100" t="s">
        <v>25995</v>
      </c>
    </row>
    <row r="10372" spans="1:8">
      <c r="A10372" s="35" t="s">
        <v>13</v>
      </c>
      <c r="B10372" s="35" t="s">
        <v>9367</v>
      </c>
      <c r="C10372" s="35" t="s">
        <v>17461</v>
      </c>
      <c r="D10372" s="100" t="s">
        <v>21479</v>
      </c>
      <c r="E10372" s="107">
        <v>20.566666666666666</v>
      </c>
      <c r="F10372" s="81" t="s">
        <v>13674</v>
      </c>
      <c r="G10372" s="35" t="s">
        <v>15</v>
      </c>
      <c r="H10372" s="100" t="s">
        <v>25995</v>
      </c>
    </row>
    <row r="10373" spans="1:8">
      <c r="A10373" s="35" t="s">
        <v>13</v>
      </c>
      <c r="B10373" s="35" t="s">
        <v>9367</v>
      </c>
      <c r="C10373" s="35" t="s">
        <v>17461</v>
      </c>
      <c r="D10373" s="100" t="s">
        <v>21480</v>
      </c>
      <c r="E10373" s="107">
        <v>20.966666666666665</v>
      </c>
      <c r="F10373" s="81" t="s">
        <v>13674</v>
      </c>
      <c r="G10373" s="35" t="s">
        <v>15</v>
      </c>
      <c r="H10373" s="100" t="s">
        <v>25995</v>
      </c>
    </row>
    <row r="10374" spans="1:8">
      <c r="A10374" s="35" t="s">
        <v>13</v>
      </c>
      <c r="B10374" s="35" t="s">
        <v>9367</v>
      </c>
      <c r="C10374" s="35" t="s">
        <v>17462</v>
      </c>
      <c r="D10374" s="100" t="s">
        <v>21481</v>
      </c>
      <c r="E10374" s="107">
        <v>25.116666666666667</v>
      </c>
      <c r="F10374" s="81" t="s">
        <v>13674</v>
      </c>
      <c r="G10374" s="35" t="s">
        <v>15</v>
      </c>
      <c r="H10374" s="100" t="s">
        <v>25996</v>
      </c>
    </row>
    <row r="10375" spans="1:8">
      <c r="A10375" s="35" t="s">
        <v>13</v>
      </c>
      <c r="B10375" s="35" t="s">
        <v>9367</v>
      </c>
      <c r="C10375" s="35" t="s">
        <v>17462</v>
      </c>
      <c r="D10375" s="100" t="s">
        <v>21482</v>
      </c>
      <c r="E10375" s="107">
        <v>23.516666666666666</v>
      </c>
      <c r="F10375" s="81" t="s">
        <v>13674</v>
      </c>
      <c r="G10375" s="35" t="s">
        <v>15</v>
      </c>
      <c r="H10375" s="100" t="s">
        <v>25996</v>
      </c>
    </row>
    <row r="10376" spans="1:8">
      <c r="A10376" s="35" t="s">
        <v>13</v>
      </c>
      <c r="B10376" s="35" t="s">
        <v>9367</v>
      </c>
      <c r="C10376" s="35" t="s">
        <v>17462</v>
      </c>
      <c r="D10376" s="100" t="s">
        <v>21483</v>
      </c>
      <c r="E10376" s="107">
        <v>21.983333333333334</v>
      </c>
      <c r="F10376" s="81" t="s">
        <v>13674</v>
      </c>
      <c r="G10376" s="35" t="s">
        <v>15</v>
      </c>
      <c r="H10376" s="100" t="s">
        <v>25996</v>
      </c>
    </row>
    <row r="10377" spans="1:8">
      <c r="A10377" s="35" t="s">
        <v>13</v>
      </c>
      <c r="B10377" s="35" t="s">
        <v>9367</v>
      </c>
      <c r="C10377" s="35" t="s">
        <v>17462</v>
      </c>
      <c r="D10377" s="100" t="s">
        <v>21484</v>
      </c>
      <c r="E10377" s="107">
        <v>20.100000000000001</v>
      </c>
      <c r="F10377" s="81" t="s">
        <v>13674</v>
      </c>
      <c r="G10377" s="35" t="s">
        <v>15</v>
      </c>
      <c r="H10377" s="100" t="s">
        <v>25996</v>
      </c>
    </row>
    <row r="10378" spans="1:8">
      <c r="A10378" s="35" t="s">
        <v>13</v>
      </c>
      <c r="B10378" s="35" t="s">
        <v>9367</v>
      </c>
      <c r="C10378" s="35" t="s">
        <v>17462</v>
      </c>
      <c r="D10378" s="100" t="s">
        <v>21485</v>
      </c>
      <c r="E10378" s="107">
        <v>22.3</v>
      </c>
      <c r="F10378" s="81" t="s">
        <v>13674</v>
      </c>
      <c r="G10378" s="35" t="s">
        <v>15</v>
      </c>
      <c r="H10378" s="100" t="s">
        <v>25996</v>
      </c>
    </row>
    <row r="10379" spans="1:8">
      <c r="A10379" s="35" t="s">
        <v>13</v>
      </c>
      <c r="B10379" s="35" t="s">
        <v>9367</v>
      </c>
      <c r="C10379" s="35" t="s">
        <v>17462</v>
      </c>
      <c r="D10379" s="100" t="s">
        <v>21486</v>
      </c>
      <c r="E10379" s="107">
        <v>21.533333333333335</v>
      </c>
      <c r="F10379" s="81" t="s">
        <v>13674</v>
      </c>
      <c r="G10379" s="35" t="s">
        <v>15</v>
      </c>
      <c r="H10379" s="100" t="s">
        <v>25996</v>
      </c>
    </row>
    <row r="10380" spans="1:8">
      <c r="A10380" s="35" t="s">
        <v>13</v>
      </c>
      <c r="B10380" s="35" t="s">
        <v>9367</v>
      </c>
      <c r="C10380" s="35" t="s">
        <v>17462</v>
      </c>
      <c r="D10380" s="100" t="s">
        <v>21487</v>
      </c>
      <c r="E10380" s="107">
        <v>22.533333333333335</v>
      </c>
      <c r="F10380" s="81" t="s">
        <v>13674</v>
      </c>
      <c r="G10380" s="35" t="s">
        <v>15</v>
      </c>
      <c r="H10380" s="100" t="s">
        <v>25996</v>
      </c>
    </row>
    <row r="10381" spans="1:8">
      <c r="A10381" s="35" t="s">
        <v>13</v>
      </c>
      <c r="B10381" s="35" t="s">
        <v>9367</v>
      </c>
      <c r="C10381" s="35" t="s">
        <v>17462</v>
      </c>
      <c r="D10381" s="100" t="s">
        <v>21488</v>
      </c>
      <c r="E10381" s="107">
        <v>23.433333333333334</v>
      </c>
      <c r="F10381" s="81" t="s">
        <v>13674</v>
      </c>
      <c r="G10381" s="35" t="s">
        <v>15</v>
      </c>
      <c r="H10381" s="100" t="s">
        <v>25996</v>
      </c>
    </row>
    <row r="10382" spans="1:8">
      <c r="A10382" s="35" t="s">
        <v>13</v>
      </c>
      <c r="B10382" s="35" t="s">
        <v>9367</v>
      </c>
      <c r="C10382" s="35" t="s">
        <v>17462</v>
      </c>
      <c r="D10382" s="100" t="s">
        <v>21489</v>
      </c>
      <c r="E10382" s="107">
        <v>22.516666666666666</v>
      </c>
      <c r="F10382" s="81" t="s">
        <v>13674</v>
      </c>
      <c r="G10382" s="35" t="s">
        <v>15</v>
      </c>
      <c r="H10382" s="100" t="s">
        <v>25996</v>
      </c>
    </row>
    <row r="10383" spans="1:8">
      <c r="A10383" s="35" t="s">
        <v>13</v>
      </c>
      <c r="B10383" s="35" t="s">
        <v>9367</v>
      </c>
      <c r="C10383" s="35" t="s">
        <v>17462</v>
      </c>
      <c r="D10383" s="100" t="s">
        <v>21490</v>
      </c>
      <c r="E10383" s="107">
        <v>22.6</v>
      </c>
      <c r="F10383" s="81" t="s">
        <v>13674</v>
      </c>
      <c r="G10383" s="35" t="s">
        <v>15</v>
      </c>
      <c r="H10383" s="100" t="s">
        <v>25996</v>
      </c>
    </row>
    <row r="10384" spans="1:8">
      <c r="A10384" s="35" t="s">
        <v>13</v>
      </c>
      <c r="B10384" s="35" t="s">
        <v>9367</v>
      </c>
      <c r="C10384" s="35" t="s">
        <v>17462</v>
      </c>
      <c r="D10384" s="100" t="s">
        <v>21491</v>
      </c>
      <c r="E10384" s="107">
        <v>23.016666666666666</v>
      </c>
      <c r="F10384" s="81" t="s">
        <v>13674</v>
      </c>
      <c r="G10384" s="35" t="s">
        <v>15</v>
      </c>
      <c r="H10384" s="100" t="s">
        <v>25996</v>
      </c>
    </row>
    <row r="10385" spans="1:8">
      <c r="A10385" s="35" t="s">
        <v>13</v>
      </c>
      <c r="B10385" s="35" t="s">
        <v>9367</v>
      </c>
      <c r="C10385" s="35" t="s">
        <v>17462</v>
      </c>
      <c r="D10385" s="100" t="s">
        <v>21492</v>
      </c>
      <c r="E10385" s="107">
        <v>22.533333333333335</v>
      </c>
      <c r="F10385" s="81" t="s">
        <v>13674</v>
      </c>
      <c r="G10385" s="35" t="s">
        <v>15</v>
      </c>
      <c r="H10385" s="100" t="s">
        <v>25996</v>
      </c>
    </row>
    <row r="10386" spans="1:8">
      <c r="A10386" s="35" t="s">
        <v>13</v>
      </c>
      <c r="B10386" s="35" t="s">
        <v>9367</v>
      </c>
      <c r="C10386" s="35" t="s">
        <v>17462</v>
      </c>
      <c r="D10386" s="100" t="s">
        <v>21493</v>
      </c>
      <c r="E10386" s="107">
        <v>21.783333333333335</v>
      </c>
      <c r="F10386" s="81" t="s">
        <v>13674</v>
      </c>
      <c r="G10386" s="35" t="s">
        <v>15</v>
      </c>
      <c r="H10386" s="100" t="s">
        <v>25996</v>
      </c>
    </row>
    <row r="10387" spans="1:8">
      <c r="A10387" s="35" t="s">
        <v>13</v>
      </c>
      <c r="B10387" s="35" t="s">
        <v>9367</v>
      </c>
      <c r="C10387" s="35" t="s">
        <v>17462</v>
      </c>
      <c r="D10387" s="100" t="s">
        <v>21494</v>
      </c>
      <c r="E10387" s="107">
        <v>21.85</v>
      </c>
      <c r="F10387" s="81" t="s">
        <v>13674</v>
      </c>
      <c r="G10387" s="35" t="s">
        <v>15</v>
      </c>
      <c r="H10387" s="100" t="s">
        <v>25996</v>
      </c>
    </row>
    <row r="10388" spans="1:8">
      <c r="A10388" s="35" t="s">
        <v>13</v>
      </c>
      <c r="B10388" s="35" t="s">
        <v>9367</v>
      </c>
      <c r="C10388" s="35" t="s">
        <v>17462</v>
      </c>
      <c r="D10388" s="100" t="s">
        <v>21495</v>
      </c>
      <c r="E10388" s="107">
        <v>21.366666666666667</v>
      </c>
      <c r="F10388" s="81" t="s">
        <v>13674</v>
      </c>
      <c r="G10388" s="35" t="s">
        <v>15</v>
      </c>
      <c r="H10388" s="100" t="s">
        <v>25996</v>
      </c>
    </row>
    <row r="10389" spans="1:8">
      <c r="A10389" s="35" t="s">
        <v>13</v>
      </c>
      <c r="B10389" s="35" t="s">
        <v>9367</v>
      </c>
      <c r="C10389" s="35" t="s">
        <v>17462</v>
      </c>
      <c r="D10389" s="100" t="s">
        <v>21496</v>
      </c>
      <c r="E10389" s="107">
        <v>23.016666666666666</v>
      </c>
      <c r="F10389" s="81" t="s">
        <v>13674</v>
      </c>
      <c r="G10389" s="35" t="s">
        <v>15</v>
      </c>
      <c r="H10389" s="100" t="s">
        <v>25996</v>
      </c>
    </row>
    <row r="10390" spans="1:8">
      <c r="A10390" s="35" t="s">
        <v>13</v>
      </c>
      <c r="B10390" s="35" t="s">
        <v>9367</v>
      </c>
      <c r="C10390" s="35" t="s">
        <v>17463</v>
      </c>
      <c r="D10390" s="100" t="s">
        <v>21497</v>
      </c>
      <c r="E10390" s="107">
        <v>20.216666666666665</v>
      </c>
      <c r="F10390" s="81" t="s">
        <v>13674</v>
      </c>
      <c r="G10390" s="35" t="s">
        <v>15</v>
      </c>
      <c r="H10390" s="100" t="s">
        <v>25997</v>
      </c>
    </row>
    <row r="10391" spans="1:8">
      <c r="A10391" s="35" t="s">
        <v>13</v>
      </c>
      <c r="B10391" s="35" t="s">
        <v>9367</v>
      </c>
      <c r="C10391" s="35" t="s">
        <v>17463</v>
      </c>
      <c r="D10391" s="100" t="s">
        <v>21498</v>
      </c>
      <c r="E10391" s="107">
        <v>24.416666666666668</v>
      </c>
      <c r="F10391" s="81" t="s">
        <v>13674</v>
      </c>
      <c r="G10391" s="35" t="s">
        <v>15</v>
      </c>
      <c r="H10391" s="100" t="s">
        <v>25997</v>
      </c>
    </row>
    <row r="10392" spans="1:8">
      <c r="A10392" s="35" t="s">
        <v>13</v>
      </c>
      <c r="B10392" s="35" t="s">
        <v>9367</v>
      </c>
      <c r="C10392" s="35" t="s">
        <v>17463</v>
      </c>
      <c r="D10392" s="100" t="s">
        <v>21499</v>
      </c>
      <c r="E10392" s="107">
        <v>21.716666666666665</v>
      </c>
      <c r="F10392" s="81" t="s">
        <v>13674</v>
      </c>
      <c r="G10392" s="35" t="s">
        <v>15</v>
      </c>
      <c r="H10392" s="100" t="s">
        <v>25997</v>
      </c>
    </row>
    <row r="10393" spans="1:8">
      <c r="A10393" s="35" t="s">
        <v>13</v>
      </c>
      <c r="B10393" s="35" t="s">
        <v>9367</v>
      </c>
      <c r="C10393" s="35" t="s">
        <v>17463</v>
      </c>
      <c r="D10393" s="100" t="s">
        <v>21500</v>
      </c>
      <c r="E10393" s="107">
        <v>22.433333333333334</v>
      </c>
      <c r="F10393" s="81" t="s">
        <v>13674</v>
      </c>
      <c r="G10393" s="35" t="s">
        <v>15</v>
      </c>
      <c r="H10393" s="100" t="s">
        <v>25997</v>
      </c>
    </row>
    <row r="10394" spans="1:8">
      <c r="A10394" s="35" t="s">
        <v>13</v>
      </c>
      <c r="B10394" s="35" t="s">
        <v>9367</v>
      </c>
      <c r="C10394" s="35" t="s">
        <v>17463</v>
      </c>
      <c r="D10394" s="100" t="s">
        <v>21501</v>
      </c>
      <c r="E10394" s="107">
        <v>22.616666666666667</v>
      </c>
      <c r="F10394" s="81" t="s">
        <v>13674</v>
      </c>
      <c r="G10394" s="35" t="s">
        <v>15</v>
      </c>
      <c r="H10394" s="100" t="s">
        <v>25997</v>
      </c>
    </row>
    <row r="10395" spans="1:8">
      <c r="A10395" s="35" t="s">
        <v>13</v>
      </c>
      <c r="B10395" s="35" t="s">
        <v>9367</v>
      </c>
      <c r="C10395" s="35" t="s">
        <v>17463</v>
      </c>
      <c r="D10395" s="100" t="s">
        <v>21502</v>
      </c>
      <c r="E10395" s="107">
        <v>23.483333333333334</v>
      </c>
      <c r="F10395" s="81" t="s">
        <v>13674</v>
      </c>
      <c r="G10395" s="35" t="s">
        <v>15</v>
      </c>
      <c r="H10395" s="100" t="s">
        <v>25997</v>
      </c>
    </row>
    <row r="10396" spans="1:8">
      <c r="A10396" s="35" t="s">
        <v>13</v>
      </c>
      <c r="B10396" s="35" t="s">
        <v>9367</v>
      </c>
      <c r="C10396" s="35" t="s">
        <v>17463</v>
      </c>
      <c r="D10396" s="100" t="s">
        <v>21503</v>
      </c>
      <c r="E10396" s="107">
        <v>24.483333333333334</v>
      </c>
      <c r="F10396" s="81" t="s">
        <v>13674</v>
      </c>
      <c r="G10396" s="35" t="s">
        <v>15</v>
      </c>
      <c r="H10396" s="100" t="s">
        <v>25997</v>
      </c>
    </row>
    <row r="10397" spans="1:8">
      <c r="A10397" s="35" t="s">
        <v>13</v>
      </c>
      <c r="B10397" s="35" t="s">
        <v>9352</v>
      </c>
      <c r="C10397" s="35" t="s">
        <v>17464</v>
      </c>
      <c r="D10397" s="100" t="s">
        <v>21504</v>
      </c>
      <c r="E10397" s="107">
        <v>23.333333333333332</v>
      </c>
      <c r="F10397" s="81" t="s">
        <v>13674</v>
      </c>
      <c r="G10397" s="35" t="s">
        <v>15</v>
      </c>
      <c r="H10397" s="100" t="s">
        <v>16619</v>
      </c>
    </row>
    <row r="10398" spans="1:8">
      <c r="A10398" s="35" t="s">
        <v>13</v>
      </c>
      <c r="B10398" s="35" t="s">
        <v>9352</v>
      </c>
      <c r="C10398" s="35" t="s">
        <v>17464</v>
      </c>
      <c r="D10398" s="100" t="s">
        <v>21505</v>
      </c>
      <c r="E10398" s="107">
        <v>21.633333333333333</v>
      </c>
      <c r="F10398" s="81" t="s">
        <v>13674</v>
      </c>
      <c r="G10398" s="35" t="s">
        <v>15</v>
      </c>
      <c r="H10398" s="100" t="s">
        <v>16619</v>
      </c>
    </row>
    <row r="10399" spans="1:8">
      <c r="A10399" s="35" t="s">
        <v>13</v>
      </c>
      <c r="B10399" s="35" t="s">
        <v>9352</v>
      </c>
      <c r="C10399" s="35" t="s">
        <v>17464</v>
      </c>
      <c r="D10399" s="100" t="s">
        <v>21506</v>
      </c>
      <c r="E10399" s="107">
        <v>19.95</v>
      </c>
      <c r="F10399" s="81" t="s">
        <v>13674</v>
      </c>
      <c r="G10399" s="35" t="s">
        <v>15</v>
      </c>
      <c r="H10399" s="100" t="s">
        <v>16619</v>
      </c>
    </row>
    <row r="10400" spans="1:8">
      <c r="A10400" s="35" t="s">
        <v>13</v>
      </c>
      <c r="B10400" s="35" t="s">
        <v>9352</v>
      </c>
      <c r="C10400" s="35" t="s">
        <v>17464</v>
      </c>
      <c r="D10400" s="100" t="s">
        <v>21507</v>
      </c>
      <c r="E10400" s="107">
        <v>21.366666666666667</v>
      </c>
      <c r="F10400" s="81" t="s">
        <v>13674</v>
      </c>
      <c r="G10400" s="35" t="s">
        <v>15</v>
      </c>
      <c r="H10400" s="100" t="s">
        <v>16619</v>
      </c>
    </row>
    <row r="10401" spans="1:8">
      <c r="A10401" s="35" t="s">
        <v>13</v>
      </c>
      <c r="B10401" s="35" t="s">
        <v>9352</v>
      </c>
      <c r="C10401" s="35" t="s">
        <v>17464</v>
      </c>
      <c r="D10401" s="100" t="s">
        <v>21508</v>
      </c>
      <c r="E10401" s="107">
        <v>20.8</v>
      </c>
      <c r="F10401" s="81" t="s">
        <v>13674</v>
      </c>
      <c r="G10401" s="35" t="s">
        <v>15</v>
      </c>
      <c r="H10401" s="100" t="s">
        <v>16619</v>
      </c>
    </row>
    <row r="10402" spans="1:8">
      <c r="A10402" s="35" t="s">
        <v>13</v>
      </c>
      <c r="B10402" s="35" t="s">
        <v>9352</v>
      </c>
      <c r="C10402" s="35" t="s">
        <v>17464</v>
      </c>
      <c r="D10402" s="100" t="s">
        <v>21509</v>
      </c>
      <c r="E10402" s="107">
        <v>22.8</v>
      </c>
      <c r="F10402" s="81" t="s">
        <v>13674</v>
      </c>
      <c r="G10402" s="35" t="s">
        <v>15</v>
      </c>
      <c r="H10402" s="100" t="s">
        <v>16619</v>
      </c>
    </row>
    <row r="10403" spans="1:8">
      <c r="A10403" s="35" t="s">
        <v>13</v>
      </c>
      <c r="B10403" s="35" t="s">
        <v>9352</v>
      </c>
      <c r="C10403" s="35" t="s">
        <v>17464</v>
      </c>
      <c r="D10403" s="100" t="s">
        <v>21510</v>
      </c>
      <c r="E10403" s="107">
        <v>23.65</v>
      </c>
      <c r="F10403" s="81" t="s">
        <v>13674</v>
      </c>
      <c r="G10403" s="35" t="s">
        <v>15</v>
      </c>
      <c r="H10403" s="100" t="s">
        <v>16619</v>
      </c>
    </row>
    <row r="10404" spans="1:8">
      <c r="A10404" s="35" t="s">
        <v>13</v>
      </c>
      <c r="B10404" s="35" t="s">
        <v>9352</v>
      </c>
      <c r="C10404" s="35" t="s">
        <v>17464</v>
      </c>
      <c r="D10404" s="100" t="s">
        <v>21511</v>
      </c>
      <c r="E10404" s="107">
        <v>24</v>
      </c>
      <c r="F10404" s="81" t="s">
        <v>13674</v>
      </c>
      <c r="G10404" s="35" t="s">
        <v>15</v>
      </c>
      <c r="H10404" s="100" t="s">
        <v>16619</v>
      </c>
    </row>
    <row r="10405" spans="1:8">
      <c r="A10405" s="35" t="s">
        <v>13</v>
      </c>
      <c r="B10405" s="35" t="s">
        <v>9352</v>
      </c>
      <c r="C10405" s="35" t="s">
        <v>17464</v>
      </c>
      <c r="D10405" s="100" t="s">
        <v>21512</v>
      </c>
      <c r="E10405" s="107">
        <v>25.816666666666666</v>
      </c>
      <c r="F10405" s="81" t="s">
        <v>13674</v>
      </c>
      <c r="G10405" s="35" t="s">
        <v>15</v>
      </c>
      <c r="H10405" s="100" t="s">
        <v>16619</v>
      </c>
    </row>
    <row r="10406" spans="1:8">
      <c r="A10406" s="35" t="s">
        <v>13</v>
      </c>
      <c r="B10406" s="35" t="s">
        <v>9352</v>
      </c>
      <c r="C10406" s="35" t="s">
        <v>17464</v>
      </c>
      <c r="D10406" s="100" t="s">
        <v>21513</v>
      </c>
      <c r="E10406" s="107">
        <v>23.133333333333333</v>
      </c>
      <c r="F10406" s="81" t="s">
        <v>13674</v>
      </c>
      <c r="G10406" s="35" t="s">
        <v>15</v>
      </c>
      <c r="H10406" s="100" t="s">
        <v>16619</v>
      </c>
    </row>
    <row r="10407" spans="1:8">
      <c r="A10407" s="35" t="s">
        <v>13</v>
      </c>
      <c r="B10407" s="35" t="s">
        <v>9352</v>
      </c>
      <c r="C10407" s="35" t="s">
        <v>17464</v>
      </c>
      <c r="D10407" s="100" t="s">
        <v>21514</v>
      </c>
      <c r="E10407" s="107">
        <v>24.616666666666667</v>
      </c>
      <c r="F10407" s="81" t="s">
        <v>13674</v>
      </c>
      <c r="G10407" s="35" t="s">
        <v>15</v>
      </c>
      <c r="H10407" s="100" t="s">
        <v>16619</v>
      </c>
    </row>
    <row r="10408" spans="1:8">
      <c r="A10408" s="35" t="s">
        <v>13</v>
      </c>
      <c r="B10408" s="35" t="s">
        <v>9352</v>
      </c>
      <c r="C10408" s="35" t="s">
        <v>17464</v>
      </c>
      <c r="D10408" s="100" t="s">
        <v>21515</v>
      </c>
      <c r="E10408" s="107">
        <v>23.366666666666667</v>
      </c>
      <c r="F10408" s="81" t="s">
        <v>13674</v>
      </c>
      <c r="G10408" s="35" t="s">
        <v>15</v>
      </c>
      <c r="H10408" s="100" t="s">
        <v>16619</v>
      </c>
    </row>
    <row r="10409" spans="1:8">
      <c r="A10409" s="35" t="s">
        <v>13</v>
      </c>
      <c r="B10409" s="35" t="s">
        <v>9363</v>
      </c>
      <c r="C10409" s="35" t="s">
        <v>21</v>
      </c>
      <c r="D10409" s="100" t="s">
        <v>21516</v>
      </c>
      <c r="E10409" s="107">
        <v>21.983333333333334</v>
      </c>
      <c r="F10409" s="81" t="s">
        <v>13674</v>
      </c>
      <c r="G10409" s="35" t="s">
        <v>15</v>
      </c>
      <c r="H10409" s="100" t="s">
        <v>16618</v>
      </c>
    </row>
    <row r="10410" spans="1:8">
      <c r="A10410" s="35" t="s">
        <v>13</v>
      </c>
      <c r="B10410" s="35" t="s">
        <v>9363</v>
      </c>
      <c r="C10410" s="35" t="s">
        <v>21</v>
      </c>
      <c r="D10410" s="100" t="s">
        <v>21517</v>
      </c>
      <c r="E10410" s="107">
        <v>22.516666666666666</v>
      </c>
      <c r="F10410" s="81" t="s">
        <v>13674</v>
      </c>
      <c r="G10410" s="35" t="s">
        <v>15</v>
      </c>
      <c r="H10410" s="100" t="s">
        <v>16618</v>
      </c>
    </row>
    <row r="10411" spans="1:8">
      <c r="A10411" s="35" t="s">
        <v>13</v>
      </c>
      <c r="B10411" s="35" t="s">
        <v>9363</v>
      </c>
      <c r="C10411" s="35" t="s">
        <v>21</v>
      </c>
      <c r="D10411" s="100" t="s">
        <v>21518</v>
      </c>
      <c r="E10411" s="107">
        <v>23.25</v>
      </c>
      <c r="F10411" s="81" t="s">
        <v>13674</v>
      </c>
      <c r="G10411" s="35" t="s">
        <v>15</v>
      </c>
      <c r="H10411" s="100" t="s">
        <v>16618</v>
      </c>
    </row>
    <row r="10412" spans="1:8">
      <c r="A10412" s="35" t="s">
        <v>13</v>
      </c>
      <c r="B10412" s="35" t="s">
        <v>9363</v>
      </c>
      <c r="C10412" s="35" t="s">
        <v>21</v>
      </c>
      <c r="D10412" s="100" t="s">
        <v>21519</v>
      </c>
      <c r="E10412" s="107">
        <v>24.683333333333334</v>
      </c>
      <c r="F10412" s="81" t="s">
        <v>13674</v>
      </c>
      <c r="G10412" s="35" t="s">
        <v>15</v>
      </c>
      <c r="H10412" s="100" t="s">
        <v>16618</v>
      </c>
    </row>
    <row r="10413" spans="1:8">
      <c r="A10413" s="35" t="s">
        <v>13</v>
      </c>
      <c r="B10413" s="35" t="s">
        <v>9363</v>
      </c>
      <c r="C10413" s="35" t="s">
        <v>21</v>
      </c>
      <c r="D10413" s="100" t="s">
        <v>21520</v>
      </c>
      <c r="E10413" s="107">
        <v>21.75</v>
      </c>
      <c r="F10413" s="81" t="s">
        <v>13674</v>
      </c>
      <c r="G10413" s="35" t="s">
        <v>15</v>
      </c>
      <c r="H10413" s="100" t="s">
        <v>16618</v>
      </c>
    </row>
    <row r="10414" spans="1:8">
      <c r="A10414" s="35" t="s">
        <v>13</v>
      </c>
      <c r="B10414" s="35" t="s">
        <v>9363</v>
      </c>
      <c r="C10414" s="35" t="s">
        <v>21</v>
      </c>
      <c r="D10414" s="100" t="s">
        <v>21521</v>
      </c>
      <c r="E10414" s="107">
        <v>23.233333333333334</v>
      </c>
      <c r="F10414" s="81" t="s">
        <v>13674</v>
      </c>
      <c r="G10414" s="35" t="s">
        <v>15</v>
      </c>
      <c r="H10414" s="100" t="s">
        <v>16618</v>
      </c>
    </row>
    <row r="10415" spans="1:8">
      <c r="A10415" s="35" t="s">
        <v>13</v>
      </c>
      <c r="B10415" s="35" t="s">
        <v>9363</v>
      </c>
      <c r="C10415" s="35" t="s">
        <v>21</v>
      </c>
      <c r="D10415" s="100" t="s">
        <v>21522</v>
      </c>
      <c r="E10415" s="107">
        <v>24.216666666666665</v>
      </c>
      <c r="F10415" s="81" t="s">
        <v>13674</v>
      </c>
      <c r="G10415" s="35" t="s">
        <v>15</v>
      </c>
      <c r="H10415" s="100" t="s">
        <v>16618</v>
      </c>
    </row>
    <row r="10416" spans="1:8">
      <c r="A10416" s="35" t="s">
        <v>13</v>
      </c>
      <c r="B10416" s="35" t="s">
        <v>9363</v>
      </c>
      <c r="C10416" s="35" t="s">
        <v>21</v>
      </c>
      <c r="D10416" s="100" t="s">
        <v>21523</v>
      </c>
      <c r="E10416" s="107">
        <v>27.116666666666667</v>
      </c>
      <c r="F10416" s="81" t="s">
        <v>13674</v>
      </c>
      <c r="G10416" s="35" t="s">
        <v>15</v>
      </c>
      <c r="H10416" s="100" t="s">
        <v>16618</v>
      </c>
    </row>
    <row r="10417" spans="1:8">
      <c r="A10417" s="35" t="s">
        <v>13</v>
      </c>
      <c r="B10417" s="35" t="s">
        <v>9363</v>
      </c>
      <c r="C10417" s="35" t="s">
        <v>21</v>
      </c>
      <c r="D10417" s="100" t="s">
        <v>21524</v>
      </c>
      <c r="E10417" s="107">
        <v>28.1</v>
      </c>
      <c r="F10417" s="81" t="s">
        <v>13674</v>
      </c>
      <c r="G10417" s="35" t="s">
        <v>15</v>
      </c>
      <c r="H10417" s="100" t="s">
        <v>16618</v>
      </c>
    </row>
    <row r="10418" spans="1:8">
      <c r="A10418" s="35" t="s">
        <v>13</v>
      </c>
      <c r="B10418" s="35" t="s">
        <v>9363</v>
      </c>
      <c r="C10418" s="35" t="s">
        <v>21</v>
      </c>
      <c r="D10418" s="100" t="s">
        <v>21525</v>
      </c>
      <c r="E10418" s="107">
        <v>21.966666666666665</v>
      </c>
      <c r="F10418" s="81" t="s">
        <v>13674</v>
      </c>
      <c r="G10418" s="35" t="s">
        <v>15</v>
      </c>
      <c r="H10418" s="100" t="s">
        <v>16618</v>
      </c>
    </row>
    <row r="10419" spans="1:8">
      <c r="A10419" s="35" t="s">
        <v>13</v>
      </c>
      <c r="B10419" s="35" t="s">
        <v>9348</v>
      </c>
      <c r="C10419" s="35" t="s">
        <v>14</v>
      </c>
      <c r="D10419" s="100" t="s">
        <v>21526</v>
      </c>
      <c r="E10419" s="107">
        <v>28.7</v>
      </c>
      <c r="F10419" s="81" t="s">
        <v>13674</v>
      </c>
      <c r="G10419" s="35" t="s">
        <v>15</v>
      </c>
      <c r="H10419" s="100" t="s">
        <v>25998</v>
      </c>
    </row>
    <row r="10420" spans="1:8">
      <c r="A10420" s="35" t="s">
        <v>13</v>
      </c>
      <c r="B10420" s="35" t="s">
        <v>9348</v>
      </c>
      <c r="C10420" s="35" t="s">
        <v>14</v>
      </c>
      <c r="D10420" s="100" t="s">
        <v>21527</v>
      </c>
      <c r="E10420" s="107">
        <v>27.05</v>
      </c>
      <c r="F10420" s="81" t="s">
        <v>13674</v>
      </c>
      <c r="G10420" s="35" t="s">
        <v>15</v>
      </c>
      <c r="H10420" s="100" t="s">
        <v>16620</v>
      </c>
    </row>
    <row r="10421" spans="1:8">
      <c r="A10421" s="35" t="s">
        <v>13</v>
      </c>
      <c r="B10421" s="35" t="s">
        <v>9348</v>
      </c>
      <c r="C10421" s="35" t="s">
        <v>14</v>
      </c>
      <c r="D10421" s="100" t="s">
        <v>21528</v>
      </c>
      <c r="E10421" s="107">
        <v>27.966666666666665</v>
      </c>
      <c r="F10421" s="81" t="s">
        <v>13674</v>
      </c>
      <c r="G10421" s="35" t="s">
        <v>15</v>
      </c>
      <c r="H10421" s="100" t="s">
        <v>16620</v>
      </c>
    </row>
    <row r="10422" spans="1:8">
      <c r="A10422" s="35" t="s">
        <v>13</v>
      </c>
      <c r="B10422" s="35" t="s">
        <v>9348</v>
      </c>
      <c r="C10422" s="35" t="s">
        <v>14</v>
      </c>
      <c r="D10422" s="100" t="s">
        <v>21529</v>
      </c>
      <c r="E10422" s="107">
        <v>26.516666666666666</v>
      </c>
      <c r="F10422" s="81" t="s">
        <v>13674</v>
      </c>
      <c r="G10422" s="35" t="s">
        <v>15</v>
      </c>
      <c r="H10422" s="100" t="s">
        <v>16620</v>
      </c>
    </row>
    <row r="10423" spans="1:8">
      <c r="A10423" s="35" t="s">
        <v>13</v>
      </c>
      <c r="B10423" s="35" t="s">
        <v>9348</v>
      </c>
      <c r="C10423" s="35" t="s">
        <v>14</v>
      </c>
      <c r="D10423" s="100" t="s">
        <v>21530</v>
      </c>
      <c r="E10423" s="107">
        <v>24.266666666666666</v>
      </c>
      <c r="F10423" s="81" t="s">
        <v>13674</v>
      </c>
      <c r="G10423" s="35" t="s">
        <v>15</v>
      </c>
      <c r="H10423" s="100" t="s">
        <v>16620</v>
      </c>
    </row>
    <row r="10424" spans="1:8">
      <c r="A10424" s="35" t="s">
        <v>13</v>
      </c>
      <c r="B10424" s="35" t="s">
        <v>9348</v>
      </c>
      <c r="C10424" s="35" t="s">
        <v>14</v>
      </c>
      <c r="D10424" s="100" t="s">
        <v>21531</v>
      </c>
      <c r="E10424" s="107">
        <v>26.683333333333334</v>
      </c>
      <c r="F10424" s="81" t="s">
        <v>13674</v>
      </c>
      <c r="G10424" s="35" t="s">
        <v>15</v>
      </c>
      <c r="H10424" s="100" t="s">
        <v>16620</v>
      </c>
    </row>
    <row r="10425" spans="1:8">
      <c r="A10425" s="35" t="s">
        <v>13</v>
      </c>
      <c r="B10425" s="35" t="s">
        <v>9348</v>
      </c>
      <c r="C10425" s="35" t="s">
        <v>14</v>
      </c>
      <c r="D10425" s="100" t="s">
        <v>21532</v>
      </c>
      <c r="E10425" s="107">
        <v>27.216666666666665</v>
      </c>
      <c r="F10425" s="81" t="s">
        <v>13674</v>
      </c>
      <c r="G10425" s="35" t="s">
        <v>15</v>
      </c>
      <c r="H10425" s="100" t="s">
        <v>16620</v>
      </c>
    </row>
    <row r="10426" spans="1:8">
      <c r="A10426" s="35" t="s">
        <v>13</v>
      </c>
      <c r="B10426" s="35" t="s">
        <v>9348</v>
      </c>
      <c r="C10426" s="35" t="s">
        <v>14</v>
      </c>
      <c r="D10426" s="100" t="s">
        <v>21533</v>
      </c>
      <c r="E10426" s="107">
        <v>27.816666666666666</v>
      </c>
      <c r="F10426" s="81" t="s">
        <v>13674</v>
      </c>
      <c r="G10426" s="35" t="s">
        <v>15</v>
      </c>
      <c r="H10426" s="100" t="s">
        <v>16620</v>
      </c>
    </row>
    <row r="10427" spans="1:8">
      <c r="A10427" s="35" t="s">
        <v>13</v>
      </c>
      <c r="B10427" s="35" t="s">
        <v>9348</v>
      </c>
      <c r="C10427" s="35" t="s">
        <v>14</v>
      </c>
      <c r="D10427" s="100" t="s">
        <v>21534</v>
      </c>
      <c r="E10427" s="107">
        <v>35.883333333333333</v>
      </c>
      <c r="F10427" s="81" t="s">
        <v>13674</v>
      </c>
      <c r="G10427" s="35" t="s">
        <v>15</v>
      </c>
      <c r="H10427" s="100" t="s">
        <v>16620</v>
      </c>
    </row>
    <row r="10428" spans="1:8">
      <c r="A10428" s="35" t="s">
        <v>13</v>
      </c>
      <c r="B10428" s="35" t="s">
        <v>9348</v>
      </c>
      <c r="C10428" s="35" t="s">
        <v>14</v>
      </c>
      <c r="D10428" s="100" t="s">
        <v>21535</v>
      </c>
      <c r="E10428" s="107">
        <v>30.5</v>
      </c>
      <c r="F10428" s="81" t="s">
        <v>13674</v>
      </c>
      <c r="G10428" s="35" t="s">
        <v>15</v>
      </c>
      <c r="H10428" s="100" t="s">
        <v>16620</v>
      </c>
    </row>
    <row r="10429" spans="1:8">
      <c r="A10429" s="35" t="s">
        <v>13</v>
      </c>
      <c r="B10429" s="35" t="s">
        <v>9348</v>
      </c>
      <c r="C10429" s="35" t="s">
        <v>14</v>
      </c>
      <c r="D10429" s="100" t="s">
        <v>21536</v>
      </c>
      <c r="E10429" s="107">
        <v>30.683333333333334</v>
      </c>
      <c r="F10429" s="81" t="s">
        <v>13674</v>
      </c>
      <c r="G10429" s="35" t="s">
        <v>15</v>
      </c>
      <c r="H10429" s="100" t="s">
        <v>16620</v>
      </c>
    </row>
    <row r="10430" spans="1:8">
      <c r="A10430" s="35" t="s">
        <v>13</v>
      </c>
      <c r="B10430" s="35" t="s">
        <v>9348</v>
      </c>
      <c r="C10430" s="35" t="s">
        <v>14</v>
      </c>
      <c r="D10430" s="100" t="s">
        <v>21537</v>
      </c>
      <c r="E10430" s="107">
        <v>27.1</v>
      </c>
      <c r="F10430" s="81" t="s">
        <v>13674</v>
      </c>
      <c r="G10430" s="35" t="s">
        <v>15</v>
      </c>
      <c r="H10430" s="100" t="s">
        <v>16620</v>
      </c>
    </row>
    <row r="10431" spans="1:8">
      <c r="A10431" s="35" t="s">
        <v>13</v>
      </c>
      <c r="B10431" s="35" t="s">
        <v>9363</v>
      </c>
      <c r="C10431" s="35" t="s">
        <v>17465</v>
      </c>
      <c r="D10431" s="100" t="s">
        <v>21538</v>
      </c>
      <c r="E10431" s="107">
        <v>22</v>
      </c>
      <c r="F10431" s="81" t="s">
        <v>13674</v>
      </c>
      <c r="G10431" s="35" t="s">
        <v>15</v>
      </c>
      <c r="H10431" s="100" t="s">
        <v>25999</v>
      </c>
    </row>
    <row r="10432" spans="1:8">
      <c r="A10432" s="35" t="s">
        <v>13</v>
      </c>
      <c r="B10432" s="35" t="s">
        <v>9363</v>
      </c>
      <c r="C10432" s="35" t="s">
        <v>17465</v>
      </c>
      <c r="D10432" s="100" t="s">
        <v>21539</v>
      </c>
      <c r="E10432" s="107">
        <v>23.7</v>
      </c>
      <c r="F10432" s="81" t="s">
        <v>13674</v>
      </c>
      <c r="G10432" s="35" t="s">
        <v>15</v>
      </c>
      <c r="H10432" s="100" t="s">
        <v>25999</v>
      </c>
    </row>
    <row r="10433" spans="1:8">
      <c r="A10433" s="35" t="s">
        <v>13</v>
      </c>
      <c r="B10433" s="35" t="s">
        <v>9363</v>
      </c>
      <c r="C10433" s="35" t="s">
        <v>17465</v>
      </c>
      <c r="D10433" s="100" t="s">
        <v>21540</v>
      </c>
      <c r="E10433" s="107">
        <v>23.133333333333333</v>
      </c>
      <c r="F10433" s="81" t="s">
        <v>13674</v>
      </c>
      <c r="G10433" s="35" t="s">
        <v>15</v>
      </c>
      <c r="H10433" s="100" t="s">
        <v>25999</v>
      </c>
    </row>
    <row r="10434" spans="1:8">
      <c r="A10434" s="35" t="s">
        <v>13</v>
      </c>
      <c r="B10434" s="35" t="s">
        <v>9363</v>
      </c>
      <c r="C10434" s="35" t="s">
        <v>17465</v>
      </c>
      <c r="D10434" s="100" t="s">
        <v>21541</v>
      </c>
      <c r="E10434" s="107">
        <v>24.066666666666666</v>
      </c>
      <c r="F10434" s="81" t="s">
        <v>13674</v>
      </c>
      <c r="G10434" s="35" t="s">
        <v>15</v>
      </c>
      <c r="H10434" s="100" t="s">
        <v>25999</v>
      </c>
    </row>
    <row r="10435" spans="1:8">
      <c r="A10435" s="35" t="s">
        <v>13</v>
      </c>
      <c r="B10435" s="35" t="s">
        <v>9363</v>
      </c>
      <c r="C10435" s="35" t="s">
        <v>17465</v>
      </c>
      <c r="D10435" s="100" t="s">
        <v>21542</v>
      </c>
      <c r="E10435" s="107">
        <v>21.116666666666667</v>
      </c>
      <c r="F10435" s="81" t="s">
        <v>13674</v>
      </c>
      <c r="G10435" s="35" t="s">
        <v>15</v>
      </c>
      <c r="H10435" s="100" t="s">
        <v>25999</v>
      </c>
    </row>
    <row r="10436" spans="1:8">
      <c r="A10436" s="35" t="s">
        <v>13</v>
      </c>
      <c r="B10436" s="35" t="s">
        <v>9363</v>
      </c>
      <c r="C10436" s="35" t="s">
        <v>17465</v>
      </c>
      <c r="D10436" s="100" t="s">
        <v>21543</v>
      </c>
      <c r="E10436" s="107">
        <v>19.850000000000001</v>
      </c>
      <c r="F10436" s="81" t="s">
        <v>13674</v>
      </c>
      <c r="G10436" s="35" t="s">
        <v>15</v>
      </c>
      <c r="H10436" s="100" t="s">
        <v>25999</v>
      </c>
    </row>
    <row r="10437" spans="1:8">
      <c r="A10437" s="35" t="s">
        <v>13</v>
      </c>
      <c r="B10437" s="35" t="s">
        <v>9363</v>
      </c>
      <c r="C10437" s="35" t="s">
        <v>17465</v>
      </c>
      <c r="D10437" s="100" t="s">
        <v>21544</v>
      </c>
      <c r="E10437" s="107">
        <v>18.466666666666665</v>
      </c>
      <c r="F10437" s="81" t="s">
        <v>13674</v>
      </c>
      <c r="G10437" s="35" t="s">
        <v>15</v>
      </c>
      <c r="H10437" s="100" t="s">
        <v>25999</v>
      </c>
    </row>
    <row r="10438" spans="1:8">
      <c r="A10438" s="35" t="s">
        <v>13</v>
      </c>
      <c r="B10438" s="35" t="s">
        <v>9363</v>
      </c>
      <c r="C10438" s="35" t="s">
        <v>17465</v>
      </c>
      <c r="D10438" s="100" t="s">
        <v>21545</v>
      </c>
      <c r="E10438" s="107">
        <v>9.9</v>
      </c>
      <c r="F10438" s="81" t="s">
        <v>13674</v>
      </c>
      <c r="G10438" s="35" t="s">
        <v>15</v>
      </c>
      <c r="H10438" s="100" t="s">
        <v>25999</v>
      </c>
    </row>
    <row r="10439" spans="1:8">
      <c r="A10439" s="35" t="s">
        <v>13</v>
      </c>
      <c r="B10439" s="35" t="s">
        <v>9363</v>
      </c>
      <c r="C10439" s="35" t="s">
        <v>11977</v>
      </c>
      <c r="D10439" s="100" t="s">
        <v>21546</v>
      </c>
      <c r="E10439" s="107">
        <v>19.083333333333332</v>
      </c>
      <c r="F10439" s="81" t="s">
        <v>13674</v>
      </c>
      <c r="G10439" s="35" t="s">
        <v>15</v>
      </c>
      <c r="H10439" s="100" t="s">
        <v>26000</v>
      </c>
    </row>
    <row r="10440" spans="1:8">
      <c r="A10440" s="35" t="s">
        <v>13</v>
      </c>
      <c r="B10440" s="35" t="s">
        <v>9363</v>
      </c>
      <c r="C10440" s="35" t="s">
        <v>11977</v>
      </c>
      <c r="D10440" s="100" t="s">
        <v>21547</v>
      </c>
      <c r="E10440" s="107">
        <v>33.966666666666669</v>
      </c>
      <c r="F10440" s="81" t="s">
        <v>13674</v>
      </c>
      <c r="G10440" s="35" t="s">
        <v>15</v>
      </c>
      <c r="H10440" s="100" t="s">
        <v>26000</v>
      </c>
    </row>
    <row r="10441" spans="1:8">
      <c r="A10441" s="35" t="s">
        <v>13</v>
      </c>
      <c r="B10441" s="35" t="s">
        <v>9363</v>
      </c>
      <c r="C10441" s="35" t="s">
        <v>11977</v>
      </c>
      <c r="D10441" s="100" t="s">
        <v>21548</v>
      </c>
      <c r="E10441" s="107">
        <v>20.716666666666665</v>
      </c>
      <c r="F10441" s="81" t="s">
        <v>13674</v>
      </c>
      <c r="G10441" s="35" t="s">
        <v>15</v>
      </c>
      <c r="H10441" s="100" t="s">
        <v>26000</v>
      </c>
    </row>
    <row r="10442" spans="1:8">
      <c r="A10442" s="35" t="s">
        <v>13</v>
      </c>
      <c r="B10442" s="35" t="s">
        <v>9363</v>
      </c>
      <c r="C10442" s="35" t="s">
        <v>11977</v>
      </c>
      <c r="D10442" s="100" t="s">
        <v>21549</v>
      </c>
      <c r="E10442" s="107">
        <v>22.766666666666666</v>
      </c>
      <c r="F10442" s="81" t="s">
        <v>13674</v>
      </c>
      <c r="G10442" s="35" t="s">
        <v>15</v>
      </c>
      <c r="H10442" s="100" t="s">
        <v>26000</v>
      </c>
    </row>
    <row r="10443" spans="1:8">
      <c r="A10443" s="35" t="s">
        <v>13</v>
      </c>
      <c r="B10443" s="35" t="s">
        <v>9363</v>
      </c>
      <c r="C10443" s="35" t="s">
        <v>11977</v>
      </c>
      <c r="D10443" s="100" t="s">
        <v>21550</v>
      </c>
      <c r="E10443" s="107">
        <v>22.3</v>
      </c>
      <c r="F10443" s="81" t="s">
        <v>13674</v>
      </c>
      <c r="G10443" s="35" t="s">
        <v>15</v>
      </c>
      <c r="H10443" s="100" t="s">
        <v>26000</v>
      </c>
    </row>
    <row r="10444" spans="1:8">
      <c r="A10444" s="35" t="s">
        <v>13</v>
      </c>
      <c r="B10444" s="35" t="s">
        <v>9363</v>
      </c>
      <c r="C10444" s="35" t="s">
        <v>11977</v>
      </c>
      <c r="D10444" s="100" t="s">
        <v>21551</v>
      </c>
      <c r="E10444" s="107">
        <v>34.866666666666667</v>
      </c>
      <c r="F10444" s="81" t="s">
        <v>13674</v>
      </c>
      <c r="G10444" s="35" t="s">
        <v>15</v>
      </c>
      <c r="H10444" s="100" t="s">
        <v>26000</v>
      </c>
    </row>
    <row r="10445" spans="1:8">
      <c r="A10445" s="35" t="s">
        <v>13</v>
      </c>
      <c r="B10445" s="35" t="s">
        <v>9363</v>
      </c>
      <c r="C10445" s="35" t="s">
        <v>11977</v>
      </c>
      <c r="D10445" s="100" t="s">
        <v>21552</v>
      </c>
      <c r="E10445" s="107">
        <v>23.2</v>
      </c>
      <c r="F10445" s="81" t="s">
        <v>13674</v>
      </c>
      <c r="G10445" s="35" t="s">
        <v>15</v>
      </c>
      <c r="H10445" s="100" t="s">
        <v>26000</v>
      </c>
    </row>
    <row r="10446" spans="1:8">
      <c r="A10446" s="35" t="s">
        <v>13</v>
      </c>
      <c r="B10446" s="35" t="s">
        <v>9348</v>
      </c>
      <c r="C10446" s="35" t="s">
        <v>11978</v>
      </c>
      <c r="D10446" s="100" t="s">
        <v>21553</v>
      </c>
      <c r="E10446" s="107">
        <v>34.583333333333336</v>
      </c>
      <c r="F10446" s="81" t="s">
        <v>13674</v>
      </c>
      <c r="G10446" s="35" t="s">
        <v>15</v>
      </c>
      <c r="H10446" s="100" t="s">
        <v>26001</v>
      </c>
    </row>
    <row r="10447" spans="1:8">
      <c r="A10447" s="35" t="s">
        <v>13</v>
      </c>
      <c r="B10447" s="35" t="s">
        <v>9348</v>
      </c>
      <c r="C10447" s="35" t="s">
        <v>11978</v>
      </c>
      <c r="D10447" s="100" t="s">
        <v>21554</v>
      </c>
      <c r="E10447" s="107">
        <v>32.166666666666664</v>
      </c>
      <c r="F10447" s="81" t="s">
        <v>13674</v>
      </c>
      <c r="G10447" s="35" t="s">
        <v>15</v>
      </c>
      <c r="H10447" s="100" t="s">
        <v>26001</v>
      </c>
    </row>
    <row r="10448" spans="1:8">
      <c r="A10448" s="35" t="s">
        <v>13</v>
      </c>
      <c r="B10448" s="35" t="s">
        <v>9348</v>
      </c>
      <c r="C10448" s="35" t="s">
        <v>11978</v>
      </c>
      <c r="D10448" s="100" t="s">
        <v>21555</v>
      </c>
      <c r="E10448" s="107">
        <v>27.45</v>
      </c>
      <c r="F10448" s="81" t="s">
        <v>13674</v>
      </c>
      <c r="G10448" s="35" t="s">
        <v>15</v>
      </c>
      <c r="H10448" s="100" t="s">
        <v>26001</v>
      </c>
    </row>
    <row r="10449" spans="1:8">
      <c r="A10449" s="35" t="s">
        <v>13</v>
      </c>
      <c r="B10449" s="35" t="s">
        <v>9348</v>
      </c>
      <c r="C10449" s="35" t="s">
        <v>11978</v>
      </c>
      <c r="D10449" s="100" t="s">
        <v>21556</v>
      </c>
      <c r="E10449" s="107">
        <v>24.516666666666666</v>
      </c>
      <c r="F10449" s="81" t="s">
        <v>13674</v>
      </c>
      <c r="G10449" s="35" t="s">
        <v>15</v>
      </c>
      <c r="H10449" s="100" t="s">
        <v>26001</v>
      </c>
    </row>
    <row r="10450" spans="1:8">
      <c r="A10450" s="35" t="s">
        <v>13</v>
      </c>
      <c r="B10450" s="35" t="s">
        <v>9348</v>
      </c>
      <c r="C10450" s="35" t="s">
        <v>11978</v>
      </c>
      <c r="D10450" s="100" t="s">
        <v>21557</v>
      </c>
      <c r="E10450" s="107">
        <v>25.55</v>
      </c>
      <c r="F10450" s="81" t="s">
        <v>13674</v>
      </c>
      <c r="G10450" s="35" t="s">
        <v>15</v>
      </c>
      <c r="H10450" s="100" t="s">
        <v>26001</v>
      </c>
    </row>
    <row r="10451" spans="1:8">
      <c r="A10451" s="35" t="s">
        <v>13</v>
      </c>
      <c r="B10451" s="35" t="s">
        <v>9348</v>
      </c>
      <c r="C10451" s="35" t="s">
        <v>11978</v>
      </c>
      <c r="D10451" s="100" t="s">
        <v>21558</v>
      </c>
      <c r="E10451" s="107">
        <v>22.25</v>
      </c>
      <c r="F10451" s="81" t="s">
        <v>13674</v>
      </c>
      <c r="G10451" s="35" t="s">
        <v>15</v>
      </c>
      <c r="H10451" s="100" t="s">
        <v>26001</v>
      </c>
    </row>
    <row r="10452" spans="1:8">
      <c r="A10452" s="35" t="s">
        <v>13</v>
      </c>
      <c r="B10452" s="35" t="s">
        <v>9348</v>
      </c>
      <c r="C10452" s="35" t="s">
        <v>11978</v>
      </c>
      <c r="D10452" s="100" t="s">
        <v>21559</v>
      </c>
      <c r="E10452" s="107">
        <v>20.966666666666665</v>
      </c>
      <c r="F10452" s="81" t="s">
        <v>13674</v>
      </c>
      <c r="G10452" s="35" t="s">
        <v>15</v>
      </c>
      <c r="H10452" s="100" t="s">
        <v>26001</v>
      </c>
    </row>
    <row r="10453" spans="1:8">
      <c r="A10453" s="35" t="s">
        <v>13</v>
      </c>
      <c r="B10453" s="35" t="s">
        <v>9348</v>
      </c>
      <c r="C10453" s="35" t="s">
        <v>11978</v>
      </c>
      <c r="D10453" s="100" t="s">
        <v>21560</v>
      </c>
      <c r="E10453" s="107">
        <v>16.3</v>
      </c>
      <c r="F10453" s="81" t="s">
        <v>13674</v>
      </c>
      <c r="G10453" s="35" t="s">
        <v>15</v>
      </c>
      <c r="H10453" s="100" t="s">
        <v>26001</v>
      </c>
    </row>
    <row r="10454" spans="1:8">
      <c r="A10454" s="35" t="s">
        <v>13</v>
      </c>
      <c r="B10454" s="35" t="s">
        <v>9348</v>
      </c>
      <c r="C10454" s="35" t="s">
        <v>12017</v>
      </c>
      <c r="D10454" s="100" t="s">
        <v>21561</v>
      </c>
      <c r="E10454" s="107">
        <v>15.033333333333333</v>
      </c>
      <c r="F10454" s="81" t="s">
        <v>13674</v>
      </c>
      <c r="G10454" s="35" t="s">
        <v>15</v>
      </c>
      <c r="H10454" s="100" t="s">
        <v>26002</v>
      </c>
    </row>
    <row r="10455" spans="1:8">
      <c r="A10455" s="35" t="s">
        <v>13</v>
      </c>
      <c r="B10455" s="35" t="s">
        <v>9348</v>
      </c>
      <c r="C10455" s="35" t="s">
        <v>12017</v>
      </c>
      <c r="D10455" s="100" t="s">
        <v>21562</v>
      </c>
      <c r="E10455" s="107">
        <v>21.1</v>
      </c>
      <c r="F10455" s="81" t="s">
        <v>13674</v>
      </c>
      <c r="G10455" s="35" t="s">
        <v>15</v>
      </c>
      <c r="H10455" s="100" t="s">
        <v>26002</v>
      </c>
    </row>
    <row r="10456" spans="1:8">
      <c r="A10456" s="35" t="s">
        <v>13</v>
      </c>
      <c r="B10456" s="35" t="s">
        <v>9348</v>
      </c>
      <c r="C10456" s="35" t="s">
        <v>12017</v>
      </c>
      <c r="D10456" s="100" t="s">
        <v>21563</v>
      </c>
      <c r="E10456" s="107">
        <v>21.5</v>
      </c>
      <c r="F10456" s="81" t="s">
        <v>13674</v>
      </c>
      <c r="G10456" s="35" t="s">
        <v>15</v>
      </c>
      <c r="H10456" s="100" t="s">
        <v>26002</v>
      </c>
    </row>
    <row r="10457" spans="1:8">
      <c r="A10457" s="35" t="s">
        <v>13</v>
      </c>
      <c r="B10457" s="35" t="s">
        <v>9348</v>
      </c>
      <c r="C10457" s="35" t="s">
        <v>12017</v>
      </c>
      <c r="D10457" s="100" t="s">
        <v>21564</v>
      </c>
      <c r="E10457" s="107">
        <v>30.316666666666666</v>
      </c>
      <c r="F10457" s="81" t="s">
        <v>13674</v>
      </c>
      <c r="G10457" s="35" t="s">
        <v>15</v>
      </c>
      <c r="H10457" s="100" t="s">
        <v>26002</v>
      </c>
    </row>
    <row r="10458" spans="1:8">
      <c r="A10458" s="35" t="s">
        <v>13</v>
      </c>
      <c r="B10458" s="35" t="s">
        <v>9348</v>
      </c>
      <c r="C10458" s="35" t="s">
        <v>12017</v>
      </c>
      <c r="D10458" s="100" t="s">
        <v>21565</v>
      </c>
      <c r="E10458" s="107">
        <v>28.716666666666665</v>
      </c>
      <c r="F10458" s="81" t="s">
        <v>13674</v>
      </c>
      <c r="G10458" s="35" t="s">
        <v>15</v>
      </c>
      <c r="H10458" s="100" t="s">
        <v>26002</v>
      </c>
    </row>
    <row r="10459" spans="1:8">
      <c r="A10459" s="35" t="s">
        <v>13</v>
      </c>
      <c r="B10459" s="35" t="s">
        <v>9348</v>
      </c>
      <c r="C10459" s="35" t="s">
        <v>12017</v>
      </c>
      <c r="D10459" s="100" t="s">
        <v>21566</v>
      </c>
      <c r="E10459" s="107">
        <v>23.366666666666667</v>
      </c>
      <c r="F10459" s="81" t="s">
        <v>13674</v>
      </c>
      <c r="G10459" s="35" t="s">
        <v>15</v>
      </c>
      <c r="H10459" s="100" t="s">
        <v>26002</v>
      </c>
    </row>
    <row r="10460" spans="1:8">
      <c r="A10460" s="35" t="s">
        <v>13</v>
      </c>
      <c r="B10460" s="35" t="s">
        <v>9348</v>
      </c>
      <c r="C10460" s="35" t="s">
        <v>12017</v>
      </c>
      <c r="D10460" s="100" t="s">
        <v>21567</v>
      </c>
      <c r="E10460" s="107">
        <v>25.166666666666668</v>
      </c>
      <c r="F10460" s="81" t="s">
        <v>13674</v>
      </c>
      <c r="G10460" s="35" t="s">
        <v>15</v>
      </c>
      <c r="H10460" s="100" t="s">
        <v>26002</v>
      </c>
    </row>
    <row r="10461" spans="1:8">
      <c r="A10461" s="35" t="s">
        <v>13</v>
      </c>
      <c r="B10461" s="35" t="s">
        <v>9348</v>
      </c>
      <c r="C10461" s="35" t="s">
        <v>12017</v>
      </c>
      <c r="D10461" s="100" t="s">
        <v>21568</v>
      </c>
      <c r="E10461" s="107">
        <v>29.75</v>
      </c>
      <c r="F10461" s="81" t="s">
        <v>13674</v>
      </c>
      <c r="G10461" s="35" t="s">
        <v>15</v>
      </c>
      <c r="H10461" s="100" t="s">
        <v>26002</v>
      </c>
    </row>
    <row r="10462" spans="1:8">
      <c r="A10462" s="35" t="s">
        <v>13</v>
      </c>
      <c r="B10462" s="35" t="s">
        <v>9348</v>
      </c>
      <c r="C10462" s="35" t="s">
        <v>12017</v>
      </c>
      <c r="D10462" s="100" t="s">
        <v>21569</v>
      </c>
      <c r="E10462" s="107">
        <v>23.45</v>
      </c>
      <c r="F10462" s="81" t="s">
        <v>13674</v>
      </c>
      <c r="G10462" s="35" t="s">
        <v>15</v>
      </c>
      <c r="H10462" s="100" t="s">
        <v>26002</v>
      </c>
    </row>
    <row r="10463" spans="1:8">
      <c r="A10463" s="35" t="s">
        <v>13</v>
      </c>
      <c r="B10463" s="35" t="s">
        <v>9348</v>
      </c>
      <c r="C10463" s="35" t="s">
        <v>12017</v>
      </c>
      <c r="D10463" s="100" t="s">
        <v>21570</v>
      </c>
      <c r="E10463" s="107">
        <v>30.45</v>
      </c>
      <c r="F10463" s="81" t="s">
        <v>13674</v>
      </c>
      <c r="G10463" s="35" t="s">
        <v>15</v>
      </c>
      <c r="H10463" s="100" t="s">
        <v>26002</v>
      </c>
    </row>
    <row r="10464" spans="1:8">
      <c r="A10464" s="35" t="s">
        <v>13</v>
      </c>
      <c r="B10464" s="35" t="s">
        <v>9363</v>
      </c>
      <c r="C10464" s="35" t="s">
        <v>12018</v>
      </c>
      <c r="D10464" s="100" t="s">
        <v>21571</v>
      </c>
      <c r="E10464" s="107">
        <v>37.966666666666669</v>
      </c>
      <c r="F10464" s="81" t="s">
        <v>13674</v>
      </c>
      <c r="G10464" s="35" t="s">
        <v>15</v>
      </c>
      <c r="H10464" s="100" t="s">
        <v>26003</v>
      </c>
    </row>
    <row r="10465" spans="1:8">
      <c r="A10465" s="35" t="s">
        <v>13</v>
      </c>
      <c r="B10465" s="35" t="s">
        <v>9363</v>
      </c>
      <c r="C10465" s="35" t="s">
        <v>12018</v>
      </c>
      <c r="D10465" s="100" t="s">
        <v>21572</v>
      </c>
      <c r="E10465" s="107">
        <v>29.05</v>
      </c>
      <c r="F10465" s="81" t="s">
        <v>13674</v>
      </c>
      <c r="G10465" s="35" t="s">
        <v>15</v>
      </c>
      <c r="H10465" s="100" t="s">
        <v>26003</v>
      </c>
    </row>
    <row r="10466" spans="1:8">
      <c r="A10466" s="35" t="s">
        <v>13</v>
      </c>
      <c r="B10466" s="35" t="s">
        <v>9363</v>
      </c>
      <c r="C10466" s="35" t="s">
        <v>12018</v>
      </c>
      <c r="D10466" s="100" t="s">
        <v>21573</v>
      </c>
      <c r="E10466" s="107">
        <v>28.066666666666666</v>
      </c>
      <c r="F10466" s="81" t="s">
        <v>13674</v>
      </c>
      <c r="G10466" s="35" t="s">
        <v>15</v>
      </c>
      <c r="H10466" s="100" t="s">
        <v>26003</v>
      </c>
    </row>
    <row r="10467" spans="1:8">
      <c r="A10467" s="35" t="s">
        <v>13</v>
      </c>
      <c r="B10467" s="35" t="s">
        <v>9363</v>
      </c>
      <c r="C10467" s="35" t="s">
        <v>12018</v>
      </c>
      <c r="D10467" s="100" t="s">
        <v>21574</v>
      </c>
      <c r="E10467" s="107">
        <v>24.083333333333332</v>
      </c>
      <c r="F10467" s="81" t="s">
        <v>13674</v>
      </c>
      <c r="G10467" s="35" t="s">
        <v>15</v>
      </c>
      <c r="H10467" s="100" t="s">
        <v>26003</v>
      </c>
    </row>
    <row r="10468" spans="1:8">
      <c r="A10468" s="35" t="s">
        <v>13</v>
      </c>
      <c r="B10468" s="35" t="s">
        <v>9363</v>
      </c>
      <c r="C10468" s="35" t="s">
        <v>12018</v>
      </c>
      <c r="D10468" s="100" t="s">
        <v>21575</v>
      </c>
      <c r="E10468" s="107">
        <v>23.6</v>
      </c>
      <c r="F10468" s="81" t="s">
        <v>13674</v>
      </c>
      <c r="G10468" s="35" t="s">
        <v>15</v>
      </c>
      <c r="H10468" s="100" t="s">
        <v>26003</v>
      </c>
    </row>
    <row r="10469" spans="1:8">
      <c r="A10469" s="35" t="s">
        <v>13</v>
      </c>
      <c r="B10469" s="35" t="s">
        <v>9363</v>
      </c>
      <c r="C10469" s="35" t="s">
        <v>12018</v>
      </c>
      <c r="D10469" s="100" t="s">
        <v>21576</v>
      </c>
      <c r="E10469" s="107">
        <v>28.916666666666668</v>
      </c>
      <c r="F10469" s="81" t="s">
        <v>13674</v>
      </c>
      <c r="G10469" s="35" t="s">
        <v>15</v>
      </c>
      <c r="H10469" s="100" t="s">
        <v>26003</v>
      </c>
    </row>
    <row r="10470" spans="1:8">
      <c r="A10470" s="35" t="s">
        <v>13</v>
      </c>
      <c r="B10470" s="35" t="s">
        <v>9363</v>
      </c>
      <c r="C10470" s="35" t="s">
        <v>12018</v>
      </c>
      <c r="D10470" s="100" t="s">
        <v>21577</v>
      </c>
      <c r="E10470" s="107">
        <v>25.75</v>
      </c>
      <c r="F10470" s="81" t="s">
        <v>13674</v>
      </c>
      <c r="G10470" s="35" t="s">
        <v>15</v>
      </c>
      <c r="H10470" s="100" t="s">
        <v>26003</v>
      </c>
    </row>
    <row r="10471" spans="1:8">
      <c r="A10471" s="35" t="s">
        <v>13</v>
      </c>
      <c r="B10471" s="35" t="s">
        <v>9363</v>
      </c>
      <c r="C10471" s="35" t="s">
        <v>12018</v>
      </c>
      <c r="D10471" s="100" t="s">
        <v>21578</v>
      </c>
      <c r="E10471" s="107">
        <v>29.85</v>
      </c>
      <c r="F10471" s="81" t="s">
        <v>13674</v>
      </c>
      <c r="G10471" s="35" t="s">
        <v>15</v>
      </c>
      <c r="H10471" s="100" t="s">
        <v>26003</v>
      </c>
    </row>
    <row r="10472" spans="1:8">
      <c r="A10472" s="35" t="s">
        <v>13</v>
      </c>
      <c r="B10472" s="35" t="s">
        <v>9363</v>
      </c>
      <c r="C10472" s="35" t="s">
        <v>12018</v>
      </c>
      <c r="D10472" s="100" t="s">
        <v>21579</v>
      </c>
      <c r="E10472" s="107">
        <v>27.366666666666667</v>
      </c>
      <c r="F10472" s="81" t="s">
        <v>13674</v>
      </c>
      <c r="G10472" s="35" t="s">
        <v>15</v>
      </c>
      <c r="H10472" s="100" t="s">
        <v>26003</v>
      </c>
    </row>
    <row r="10473" spans="1:8">
      <c r="A10473" s="35" t="s">
        <v>13</v>
      </c>
      <c r="B10473" s="35" t="s">
        <v>9359</v>
      </c>
      <c r="C10473" s="35" t="s">
        <v>17466</v>
      </c>
      <c r="D10473" s="100" t="s">
        <v>21580</v>
      </c>
      <c r="E10473" s="107">
        <v>23.3</v>
      </c>
      <c r="F10473" s="81" t="s">
        <v>13674</v>
      </c>
      <c r="G10473" s="35" t="s">
        <v>15</v>
      </c>
      <c r="H10473" s="100" t="s">
        <v>26004</v>
      </c>
    </row>
    <row r="10474" spans="1:8">
      <c r="A10474" s="35" t="s">
        <v>13</v>
      </c>
      <c r="B10474" s="35" t="s">
        <v>9359</v>
      </c>
      <c r="C10474" s="35" t="s">
        <v>17466</v>
      </c>
      <c r="D10474" s="100" t="s">
        <v>21581</v>
      </c>
      <c r="E10474" s="107">
        <v>24.316666666666666</v>
      </c>
      <c r="F10474" s="81" t="s">
        <v>13674</v>
      </c>
      <c r="G10474" s="35" t="s">
        <v>15</v>
      </c>
      <c r="H10474" s="100" t="s">
        <v>26004</v>
      </c>
    </row>
    <row r="10475" spans="1:8">
      <c r="A10475" s="35" t="s">
        <v>13</v>
      </c>
      <c r="B10475" s="35" t="s">
        <v>9359</v>
      </c>
      <c r="C10475" s="35" t="s">
        <v>17466</v>
      </c>
      <c r="D10475" s="100" t="s">
        <v>21582</v>
      </c>
      <c r="E10475" s="107">
        <v>23.566666666666666</v>
      </c>
      <c r="F10475" s="81" t="s">
        <v>13674</v>
      </c>
      <c r="G10475" s="35" t="s">
        <v>15</v>
      </c>
      <c r="H10475" s="100" t="s">
        <v>26004</v>
      </c>
    </row>
    <row r="10476" spans="1:8">
      <c r="A10476" s="35" t="s">
        <v>13</v>
      </c>
      <c r="B10476" s="35" t="s">
        <v>9359</v>
      </c>
      <c r="C10476" s="35" t="s">
        <v>17466</v>
      </c>
      <c r="D10476" s="100" t="s">
        <v>21583</v>
      </c>
      <c r="E10476" s="107">
        <v>22.8</v>
      </c>
      <c r="F10476" s="81" t="s">
        <v>13674</v>
      </c>
      <c r="G10476" s="35" t="s">
        <v>15</v>
      </c>
      <c r="H10476" s="100" t="s">
        <v>26004</v>
      </c>
    </row>
    <row r="10477" spans="1:8">
      <c r="A10477" s="35" t="s">
        <v>13</v>
      </c>
      <c r="B10477" s="35" t="s">
        <v>9359</v>
      </c>
      <c r="C10477" s="35" t="s">
        <v>17466</v>
      </c>
      <c r="D10477" s="100" t="s">
        <v>21584</v>
      </c>
      <c r="E10477" s="107">
        <v>24.683333333333334</v>
      </c>
      <c r="F10477" s="81" t="s">
        <v>13674</v>
      </c>
      <c r="G10477" s="35" t="s">
        <v>15</v>
      </c>
      <c r="H10477" s="100" t="s">
        <v>26004</v>
      </c>
    </row>
    <row r="10478" spans="1:8">
      <c r="A10478" s="35" t="s">
        <v>13</v>
      </c>
      <c r="B10478" s="35" t="s">
        <v>9359</v>
      </c>
      <c r="C10478" s="35" t="s">
        <v>17466</v>
      </c>
      <c r="D10478" s="100" t="s">
        <v>21585</v>
      </c>
      <c r="E10478" s="107">
        <v>23.483333333333334</v>
      </c>
      <c r="F10478" s="81" t="s">
        <v>13674</v>
      </c>
      <c r="G10478" s="35" t="s">
        <v>15</v>
      </c>
      <c r="H10478" s="100" t="s">
        <v>26004</v>
      </c>
    </row>
    <row r="10479" spans="1:8">
      <c r="A10479" s="35" t="s">
        <v>13</v>
      </c>
      <c r="B10479" s="35" t="s">
        <v>9359</v>
      </c>
      <c r="C10479" s="35" t="s">
        <v>17466</v>
      </c>
      <c r="D10479" s="100" t="s">
        <v>21586</v>
      </c>
      <c r="E10479" s="107">
        <v>24.3</v>
      </c>
      <c r="F10479" s="81" t="s">
        <v>13674</v>
      </c>
      <c r="G10479" s="35" t="s">
        <v>15</v>
      </c>
      <c r="H10479" s="100" t="s">
        <v>26004</v>
      </c>
    </row>
    <row r="10480" spans="1:8">
      <c r="A10480" s="35" t="s">
        <v>13</v>
      </c>
      <c r="B10480" s="35" t="s">
        <v>9359</v>
      </c>
      <c r="C10480" s="35" t="s">
        <v>17466</v>
      </c>
      <c r="D10480" s="100" t="s">
        <v>21587</v>
      </c>
      <c r="E10480" s="107">
        <v>24.333333333333332</v>
      </c>
      <c r="F10480" s="81" t="s">
        <v>13674</v>
      </c>
      <c r="G10480" s="35" t="s">
        <v>15</v>
      </c>
      <c r="H10480" s="100" t="s">
        <v>26004</v>
      </c>
    </row>
    <row r="10481" spans="1:8">
      <c r="A10481" s="35" t="s">
        <v>22</v>
      </c>
      <c r="B10481" s="35" t="s">
        <v>9364</v>
      </c>
      <c r="C10481" s="35" t="s">
        <v>17467</v>
      </c>
      <c r="D10481" s="100" t="s">
        <v>21588</v>
      </c>
      <c r="E10481" s="107">
        <v>20.133333333333333</v>
      </c>
      <c r="F10481" s="81" t="s">
        <v>13674</v>
      </c>
      <c r="G10481" s="35" t="s">
        <v>15</v>
      </c>
      <c r="H10481" s="100" t="s">
        <v>26005</v>
      </c>
    </row>
    <row r="10482" spans="1:8">
      <c r="A10482" s="35" t="s">
        <v>22</v>
      </c>
      <c r="B10482" s="35" t="s">
        <v>9364</v>
      </c>
      <c r="C10482" s="35" t="s">
        <v>17467</v>
      </c>
      <c r="D10482" s="100" t="s">
        <v>21589</v>
      </c>
      <c r="E10482" s="107">
        <v>28.066666666666666</v>
      </c>
      <c r="F10482" s="81" t="s">
        <v>13674</v>
      </c>
      <c r="G10482" s="35" t="s">
        <v>15</v>
      </c>
      <c r="H10482" s="100" t="s">
        <v>26005</v>
      </c>
    </row>
    <row r="10483" spans="1:8">
      <c r="A10483" s="35" t="s">
        <v>22</v>
      </c>
      <c r="B10483" s="35" t="s">
        <v>9364</v>
      </c>
      <c r="C10483" s="35" t="s">
        <v>17467</v>
      </c>
      <c r="D10483" s="100" t="s">
        <v>21590</v>
      </c>
      <c r="E10483" s="107">
        <v>32.883333333333333</v>
      </c>
      <c r="F10483" s="81" t="s">
        <v>13674</v>
      </c>
      <c r="G10483" s="35" t="s">
        <v>15</v>
      </c>
      <c r="H10483" s="100" t="s">
        <v>26005</v>
      </c>
    </row>
    <row r="10484" spans="1:8">
      <c r="A10484" s="35" t="s">
        <v>22</v>
      </c>
      <c r="B10484" s="35" t="s">
        <v>9364</v>
      </c>
      <c r="C10484" s="35" t="s">
        <v>17467</v>
      </c>
      <c r="D10484" s="100" t="s">
        <v>21591</v>
      </c>
      <c r="E10484" s="107">
        <v>32.966666666666669</v>
      </c>
      <c r="F10484" s="81" t="s">
        <v>13674</v>
      </c>
      <c r="G10484" s="35" t="s">
        <v>15</v>
      </c>
      <c r="H10484" s="100" t="s">
        <v>26005</v>
      </c>
    </row>
    <row r="10485" spans="1:8">
      <c r="A10485" s="35" t="s">
        <v>22</v>
      </c>
      <c r="B10485" s="35" t="s">
        <v>9364</v>
      </c>
      <c r="C10485" s="35" t="s">
        <v>17467</v>
      </c>
      <c r="D10485" s="100" t="s">
        <v>21592</v>
      </c>
      <c r="E10485" s="107">
        <v>30.633333333333333</v>
      </c>
      <c r="F10485" s="81" t="s">
        <v>13674</v>
      </c>
      <c r="G10485" s="35" t="s">
        <v>15</v>
      </c>
      <c r="H10485" s="100" t="s">
        <v>26005</v>
      </c>
    </row>
    <row r="10486" spans="1:8">
      <c r="A10486" s="35" t="s">
        <v>22</v>
      </c>
      <c r="B10486" s="35" t="s">
        <v>9364</v>
      </c>
      <c r="C10486" s="35" t="s">
        <v>17467</v>
      </c>
      <c r="D10486" s="100" t="s">
        <v>21593</v>
      </c>
      <c r="E10486" s="107">
        <v>35.166666666666664</v>
      </c>
      <c r="F10486" s="81" t="s">
        <v>13674</v>
      </c>
      <c r="G10486" s="35" t="s">
        <v>15</v>
      </c>
      <c r="H10486" s="100" t="s">
        <v>26005</v>
      </c>
    </row>
    <row r="10487" spans="1:8">
      <c r="A10487" s="35" t="s">
        <v>22</v>
      </c>
      <c r="B10487" s="35" t="s">
        <v>9364</v>
      </c>
      <c r="C10487" s="35" t="s">
        <v>17467</v>
      </c>
      <c r="D10487" s="100" t="s">
        <v>21594</v>
      </c>
      <c r="E10487" s="107">
        <v>25.616666666666667</v>
      </c>
      <c r="F10487" s="81" t="s">
        <v>13674</v>
      </c>
      <c r="G10487" s="35" t="s">
        <v>15</v>
      </c>
      <c r="H10487" s="100" t="s">
        <v>26005</v>
      </c>
    </row>
    <row r="10488" spans="1:8">
      <c r="A10488" s="35" t="s">
        <v>22</v>
      </c>
      <c r="B10488" s="35" t="s">
        <v>9364</v>
      </c>
      <c r="C10488" s="35" t="s">
        <v>17467</v>
      </c>
      <c r="D10488" s="100" t="s">
        <v>21595</v>
      </c>
      <c r="E10488" s="107">
        <v>33.700000000000003</v>
      </c>
      <c r="F10488" s="81" t="s">
        <v>13674</v>
      </c>
      <c r="G10488" s="35" t="s">
        <v>15</v>
      </c>
      <c r="H10488" s="100" t="s">
        <v>26005</v>
      </c>
    </row>
    <row r="10489" spans="1:8">
      <c r="A10489" s="35" t="s">
        <v>22</v>
      </c>
      <c r="B10489" s="35" t="s">
        <v>9357</v>
      </c>
      <c r="C10489" s="35" t="s">
        <v>17468</v>
      </c>
      <c r="D10489" s="100" t="s">
        <v>21596</v>
      </c>
      <c r="E10489" s="107">
        <v>24.95</v>
      </c>
      <c r="F10489" s="81" t="s">
        <v>13674</v>
      </c>
      <c r="G10489" s="35" t="s">
        <v>15</v>
      </c>
      <c r="H10489" s="100" t="s">
        <v>26006</v>
      </c>
    </row>
    <row r="10490" spans="1:8">
      <c r="A10490" s="35" t="s">
        <v>22</v>
      </c>
      <c r="B10490" s="35" t="s">
        <v>9357</v>
      </c>
      <c r="C10490" s="35" t="s">
        <v>17468</v>
      </c>
      <c r="D10490" s="100" t="s">
        <v>21597</v>
      </c>
      <c r="E10490" s="107">
        <v>25.383333333333333</v>
      </c>
      <c r="F10490" s="81" t="s">
        <v>13674</v>
      </c>
      <c r="G10490" s="35" t="s">
        <v>15</v>
      </c>
      <c r="H10490" s="100" t="s">
        <v>26006</v>
      </c>
    </row>
    <row r="10491" spans="1:8">
      <c r="A10491" s="35" t="s">
        <v>22</v>
      </c>
      <c r="B10491" s="35" t="s">
        <v>9357</v>
      </c>
      <c r="C10491" s="35" t="s">
        <v>17468</v>
      </c>
      <c r="D10491" s="100" t="s">
        <v>21598</v>
      </c>
      <c r="E10491" s="107">
        <v>24.333333333333332</v>
      </c>
      <c r="F10491" s="81" t="s">
        <v>13674</v>
      </c>
      <c r="G10491" s="35" t="s">
        <v>15</v>
      </c>
      <c r="H10491" s="100" t="s">
        <v>26006</v>
      </c>
    </row>
    <row r="10492" spans="1:8">
      <c r="A10492" s="35" t="s">
        <v>22</v>
      </c>
      <c r="B10492" s="35" t="s">
        <v>9357</v>
      </c>
      <c r="C10492" s="35" t="s">
        <v>17468</v>
      </c>
      <c r="D10492" s="100" t="s">
        <v>21599</v>
      </c>
      <c r="E10492" s="107">
        <v>25.35</v>
      </c>
      <c r="F10492" s="81" t="s">
        <v>13674</v>
      </c>
      <c r="G10492" s="35" t="s">
        <v>15</v>
      </c>
      <c r="H10492" s="100" t="s">
        <v>26006</v>
      </c>
    </row>
    <row r="10493" spans="1:8">
      <c r="A10493" s="35" t="s">
        <v>22</v>
      </c>
      <c r="B10493" s="35" t="s">
        <v>9357</v>
      </c>
      <c r="C10493" s="35" t="s">
        <v>17468</v>
      </c>
      <c r="D10493" s="100" t="s">
        <v>21600</v>
      </c>
      <c r="E10493" s="107">
        <v>24.65</v>
      </c>
      <c r="F10493" s="81" t="s">
        <v>13674</v>
      </c>
      <c r="G10493" s="35" t="s">
        <v>15</v>
      </c>
      <c r="H10493" s="100" t="s">
        <v>26006</v>
      </c>
    </row>
    <row r="10494" spans="1:8">
      <c r="A10494" s="35" t="s">
        <v>22</v>
      </c>
      <c r="B10494" s="35" t="s">
        <v>9357</v>
      </c>
      <c r="C10494" s="35" t="s">
        <v>17468</v>
      </c>
      <c r="D10494" s="100" t="s">
        <v>21601</v>
      </c>
      <c r="E10494" s="107">
        <v>24.3</v>
      </c>
      <c r="F10494" s="81" t="s">
        <v>13674</v>
      </c>
      <c r="G10494" s="35" t="s">
        <v>15</v>
      </c>
      <c r="H10494" s="100" t="s">
        <v>26006</v>
      </c>
    </row>
    <row r="10495" spans="1:8">
      <c r="A10495" s="35" t="s">
        <v>22</v>
      </c>
      <c r="B10495" s="35" t="s">
        <v>9357</v>
      </c>
      <c r="C10495" s="35" t="s">
        <v>17468</v>
      </c>
      <c r="D10495" s="100" t="s">
        <v>21602</v>
      </c>
      <c r="E10495" s="107">
        <v>24.133333333333333</v>
      </c>
      <c r="F10495" s="81" t="s">
        <v>13674</v>
      </c>
      <c r="G10495" s="35" t="s">
        <v>15</v>
      </c>
      <c r="H10495" s="100" t="s">
        <v>26006</v>
      </c>
    </row>
    <row r="10496" spans="1:8">
      <c r="A10496" s="35" t="s">
        <v>22</v>
      </c>
      <c r="B10496" s="35" t="s">
        <v>9357</v>
      </c>
      <c r="C10496" s="35" t="s">
        <v>17468</v>
      </c>
      <c r="D10496" s="100" t="s">
        <v>21603</v>
      </c>
      <c r="E10496" s="107">
        <v>25.066666666666666</v>
      </c>
      <c r="F10496" s="81" t="s">
        <v>13674</v>
      </c>
      <c r="G10496" s="35" t="s">
        <v>15</v>
      </c>
      <c r="H10496" s="100" t="s">
        <v>26006</v>
      </c>
    </row>
    <row r="10497" spans="1:8">
      <c r="A10497" s="68" t="s">
        <v>29</v>
      </c>
      <c r="B10497" s="94" t="s">
        <v>9371</v>
      </c>
      <c r="C10497" s="94" t="s">
        <v>17090</v>
      </c>
      <c r="D10497" s="32" t="s">
        <v>21604</v>
      </c>
      <c r="E10497" s="107">
        <v>40.6</v>
      </c>
      <c r="F10497" s="81" t="s">
        <v>13674</v>
      </c>
      <c r="G10497" s="94" t="s">
        <v>15</v>
      </c>
      <c r="H10497" s="32" t="s">
        <v>26007</v>
      </c>
    </row>
    <row r="10498" spans="1:8">
      <c r="A10498" s="68" t="s">
        <v>29</v>
      </c>
      <c r="B10498" s="94" t="s">
        <v>9371</v>
      </c>
      <c r="C10498" s="94" t="s">
        <v>17136</v>
      </c>
      <c r="D10498" s="32" t="s">
        <v>21605</v>
      </c>
      <c r="E10498" s="107">
        <v>40.6</v>
      </c>
      <c r="F10498" s="81" t="s">
        <v>13674</v>
      </c>
      <c r="G10498" s="94" t="s">
        <v>15</v>
      </c>
      <c r="H10498" s="32" t="s">
        <v>26007</v>
      </c>
    </row>
    <row r="10499" spans="1:8">
      <c r="A10499" s="68" t="s">
        <v>29</v>
      </c>
      <c r="B10499" s="94" t="s">
        <v>9371</v>
      </c>
      <c r="C10499" s="94" t="s">
        <v>17090</v>
      </c>
      <c r="D10499" s="32" t="s">
        <v>21606</v>
      </c>
      <c r="E10499" s="107">
        <v>23.283333333333335</v>
      </c>
      <c r="F10499" s="81" t="s">
        <v>13674</v>
      </c>
      <c r="G10499" s="94" t="s">
        <v>15</v>
      </c>
      <c r="H10499" s="32" t="s">
        <v>24835</v>
      </c>
    </row>
    <row r="10500" spans="1:8">
      <c r="A10500" s="68" t="s">
        <v>29</v>
      </c>
      <c r="B10500" s="94" t="s">
        <v>9371</v>
      </c>
      <c r="C10500" s="94" t="s">
        <v>17135</v>
      </c>
      <c r="D10500" s="32" t="s">
        <v>21607</v>
      </c>
      <c r="E10500" s="107">
        <v>23.283333333333335</v>
      </c>
      <c r="F10500" s="81" t="s">
        <v>13674</v>
      </c>
      <c r="G10500" s="94" t="s">
        <v>15</v>
      </c>
      <c r="H10500" s="32" t="s">
        <v>24835</v>
      </c>
    </row>
    <row r="10501" spans="1:8">
      <c r="A10501" s="68" t="s">
        <v>29</v>
      </c>
      <c r="B10501" s="94" t="s">
        <v>9371</v>
      </c>
      <c r="C10501" s="94" t="s">
        <v>17090</v>
      </c>
      <c r="D10501" s="32" t="s">
        <v>21608</v>
      </c>
      <c r="E10501" s="107">
        <v>36.416666666666664</v>
      </c>
      <c r="F10501" s="81" t="s">
        <v>13674</v>
      </c>
      <c r="G10501" s="94" t="s">
        <v>15</v>
      </c>
      <c r="H10501" s="32" t="s">
        <v>24757</v>
      </c>
    </row>
    <row r="10502" spans="1:8">
      <c r="A10502" s="68" t="s">
        <v>29</v>
      </c>
      <c r="B10502" s="94" t="s">
        <v>9371</v>
      </c>
      <c r="C10502" s="94" t="s">
        <v>17131</v>
      </c>
      <c r="D10502" s="32" t="s">
        <v>21609</v>
      </c>
      <c r="E10502" s="107">
        <v>36.416666666666664</v>
      </c>
      <c r="F10502" s="81" t="s">
        <v>13674</v>
      </c>
      <c r="G10502" s="94" t="s">
        <v>15</v>
      </c>
      <c r="H10502" s="32" t="s">
        <v>24757</v>
      </c>
    </row>
    <row r="10503" spans="1:8">
      <c r="A10503" s="68" t="s">
        <v>29</v>
      </c>
      <c r="B10503" s="94" t="s">
        <v>9371</v>
      </c>
      <c r="C10503" s="94" t="s">
        <v>17090</v>
      </c>
      <c r="D10503" s="32" t="s">
        <v>21610</v>
      </c>
      <c r="E10503" s="107">
        <v>52.95</v>
      </c>
      <c r="F10503" s="81" t="s">
        <v>13674</v>
      </c>
      <c r="G10503" s="94" t="s">
        <v>15</v>
      </c>
      <c r="H10503" s="32" t="s">
        <v>24738</v>
      </c>
    </row>
    <row r="10504" spans="1:8">
      <c r="A10504" s="68" t="s">
        <v>29</v>
      </c>
      <c r="B10504" s="94" t="s">
        <v>9371</v>
      </c>
      <c r="C10504" s="94" t="s">
        <v>17131</v>
      </c>
      <c r="D10504" s="32" t="s">
        <v>21611</v>
      </c>
      <c r="E10504" s="107">
        <v>52.95</v>
      </c>
      <c r="F10504" s="81" t="s">
        <v>13674</v>
      </c>
      <c r="G10504" s="94" t="s">
        <v>15</v>
      </c>
      <c r="H10504" s="32" t="s">
        <v>24738</v>
      </c>
    </row>
    <row r="10505" spans="1:8">
      <c r="A10505" s="68" t="s">
        <v>29</v>
      </c>
      <c r="B10505" s="94" t="s">
        <v>9371</v>
      </c>
      <c r="C10505" s="94" t="s">
        <v>17090</v>
      </c>
      <c r="D10505" s="32" t="s">
        <v>21612</v>
      </c>
      <c r="E10505" s="107">
        <v>37.333333333333336</v>
      </c>
      <c r="F10505" s="81" t="s">
        <v>13674</v>
      </c>
      <c r="G10505" s="94" t="s">
        <v>15</v>
      </c>
      <c r="H10505" s="32" t="s">
        <v>24739</v>
      </c>
    </row>
    <row r="10506" spans="1:8">
      <c r="A10506" s="68" t="s">
        <v>29</v>
      </c>
      <c r="B10506" s="94" t="s">
        <v>9371</v>
      </c>
      <c r="C10506" s="94" t="s">
        <v>17131</v>
      </c>
      <c r="D10506" s="32" t="s">
        <v>21613</v>
      </c>
      <c r="E10506" s="107">
        <v>37.333333333333336</v>
      </c>
      <c r="F10506" s="81" t="s">
        <v>13674</v>
      </c>
      <c r="G10506" s="94" t="s">
        <v>15</v>
      </c>
      <c r="H10506" s="32" t="s">
        <v>24739</v>
      </c>
    </row>
    <row r="10507" spans="1:8">
      <c r="A10507" s="35" t="s">
        <v>29</v>
      </c>
      <c r="B10507" s="35" t="s">
        <v>9358</v>
      </c>
      <c r="C10507" s="35" t="s">
        <v>12872</v>
      </c>
      <c r="D10507" s="100" t="s">
        <v>21614</v>
      </c>
      <c r="E10507" s="107">
        <v>33.083333333333336</v>
      </c>
      <c r="F10507" s="81" t="s">
        <v>13674</v>
      </c>
      <c r="G10507" s="35" t="s">
        <v>15</v>
      </c>
      <c r="H10507" s="100" t="s">
        <v>26008</v>
      </c>
    </row>
    <row r="10508" spans="1:8">
      <c r="A10508" s="35" t="s">
        <v>29</v>
      </c>
      <c r="B10508" s="35" t="s">
        <v>9354</v>
      </c>
      <c r="C10508" s="35" t="s">
        <v>12873</v>
      </c>
      <c r="D10508" s="100" t="s">
        <v>21615</v>
      </c>
      <c r="E10508" s="107">
        <v>44.016666666666666</v>
      </c>
      <c r="F10508" s="81" t="s">
        <v>13674</v>
      </c>
      <c r="G10508" s="35" t="s">
        <v>15</v>
      </c>
      <c r="H10508" s="100" t="s">
        <v>25298</v>
      </c>
    </row>
    <row r="10509" spans="1:8">
      <c r="A10509" s="68" t="s">
        <v>29</v>
      </c>
      <c r="B10509" s="94" t="s">
        <v>9371</v>
      </c>
      <c r="C10509" s="94" t="s">
        <v>17090</v>
      </c>
      <c r="D10509" s="32" t="s">
        <v>21616</v>
      </c>
      <c r="E10509" s="107">
        <v>30.966666666666665</v>
      </c>
      <c r="F10509" s="81" t="s">
        <v>13674</v>
      </c>
      <c r="G10509" s="94" t="s">
        <v>15</v>
      </c>
      <c r="H10509" s="32" t="s">
        <v>26009</v>
      </c>
    </row>
    <row r="10510" spans="1:8">
      <c r="A10510" s="35" t="s">
        <v>22</v>
      </c>
      <c r="B10510" s="35" t="s">
        <v>9364</v>
      </c>
      <c r="C10510" s="35" t="s">
        <v>12370</v>
      </c>
      <c r="D10510" s="100" t="s">
        <v>21617</v>
      </c>
      <c r="E10510" s="107">
        <v>46.31666666666667</v>
      </c>
      <c r="F10510" s="81" t="s">
        <v>13674</v>
      </c>
      <c r="G10510" s="35" t="s">
        <v>15</v>
      </c>
      <c r="H10510" s="100" t="s">
        <v>26010</v>
      </c>
    </row>
    <row r="10511" spans="1:8">
      <c r="A10511" s="35" t="s">
        <v>22</v>
      </c>
      <c r="B10511" s="35" t="s">
        <v>9364</v>
      </c>
      <c r="C10511" s="35" t="s">
        <v>12370</v>
      </c>
      <c r="D10511" s="100" t="s">
        <v>21618</v>
      </c>
      <c r="E10511" s="107">
        <v>47.8</v>
      </c>
      <c r="F10511" s="81" t="s">
        <v>13674</v>
      </c>
      <c r="G10511" s="35" t="s">
        <v>15</v>
      </c>
      <c r="H10511" s="100" t="s">
        <v>26010</v>
      </c>
    </row>
    <row r="10512" spans="1:8">
      <c r="A10512" s="35" t="s">
        <v>22</v>
      </c>
      <c r="B10512" s="35" t="s">
        <v>9364</v>
      </c>
      <c r="C10512" s="35" t="s">
        <v>12370</v>
      </c>
      <c r="D10512" s="100" t="s">
        <v>21619</v>
      </c>
      <c r="E10512" s="107">
        <v>48.033333333333331</v>
      </c>
      <c r="F10512" s="81" t="s">
        <v>13674</v>
      </c>
      <c r="G10512" s="35" t="s">
        <v>15</v>
      </c>
      <c r="H10512" s="100" t="s">
        <v>26010</v>
      </c>
    </row>
    <row r="10513" spans="1:8">
      <c r="A10513" s="35" t="s">
        <v>22</v>
      </c>
      <c r="B10513" s="35" t="s">
        <v>9364</v>
      </c>
      <c r="C10513" s="35" t="s">
        <v>12370</v>
      </c>
      <c r="D10513" s="100" t="s">
        <v>21620</v>
      </c>
      <c r="E10513" s="107">
        <v>47.033333333333331</v>
      </c>
      <c r="F10513" s="81" t="s">
        <v>13674</v>
      </c>
      <c r="G10513" s="35" t="s">
        <v>15</v>
      </c>
      <c r="H10513" s="100" t="s">
        <v>26010</v>
      </c>
    </row>
    <row r="10514" spans="1:8">
      <c r="A10514" s="68" t="s">
        <v>29</v>
      </c>
      <c r="B10514" s="94" t="s">
        <v>9371</v>
      </c>
      <c r="C10514" s="94" t="s">
        <v>17136</v>
      </c>
      <c r="D10514" s="32" t="s">
        <v>21621</v>
      </c>
      <c r="E10514" s="107">
        <v>30.966666666666665</v>
      </c>
      <c r="F10514" s="81" t="s">
        <v>13674</v>
      </c>
      <c r="G10514" s="94" t="s">
        <v>15</v>
      </c>
      <c r="H10514" s="32" t="s">
        <v>26009</v>
      </c>
    </row>
    <row r="10515" spans="1:8">
      <c r="A10515" s="35" t="s">
        <v>22</v>
      </c>
      <c r="B10515" s="35" t="s">
        <v>9357</v>
      </c>
      <c r="C10515" s="35" t="s">
        <v>17469</v>
      </c>
      <c r="D10515" s="100" t="s">
        <v>21622</v>
      </c>
      <c r="E10515" s="107">
        <v>25.533333333333335</v>
      </c>
      <c r="F10515" s="81" t="s">
        <v>13674</v>
      </c>
      <c r="G10515" s="35" t="s">
        <v>15</v>
      </c>
      <c r="H10515" s="100" t="s">
        <v>26011</v>
      </c>
    </row>
    <row r="10516" spans="1:8">
      <c r="A10516" s="35" t="s">
        <v>22</v>
      </c>
      <c r="B10516" s="35" t="s">
        <v>9357</v>
      </c>
      <c r="C10516" s="35" t="s">
        <v>17469</v>
      </c>
      <c r="D10516" s="100" t="s">
        <v>21623</v>
      </c>
      <c r="E10516" s="107">
        <v>22.65</v>
      </c>
      <c r="F10516" s="81" t="s">
        <v>13674</v>
      </c>
      <c r="G10516" s="35" t="s">
        <v>15</v>
      </c>
      <c r="H10516" s="100" t="s">
        <v>26011</v>
      </c>
    </row>
    <row r="10517" spans="1:8">
      <c r="A10517" s="35" t="s">
        <v>22</v>
      </c>
      <c r="B10517" s="35" t="s">
        <v>9357</v>
      </c>
      <c r="C10517" s="35" t="s">
        <v>17469</v>
      </c>
      <c r="D10517" s="100" t="s">
        <v>21624</v>
      </c>
      <c r="E10517" s="107">
        <v>23.833333333333332</v>
      </c>
      <c r="F10517" s="81" t="s">
        <v>13674</v>
      </c>
      <c r="G10517" s="35" t="s">
        <v>15</v>
      </c>
      <c r="H10517" s="100" t="s">
        <v>26011</v>
      </c>
    </row>
    <row r="10518" spans="1:8">
      <c r="A10518" s="35" t="s">
        <v>22</v>
      </c>
      <c r="B10518" s="35" t="s">
        <v>9357</v>
      </c>
      <c r="C10518" s="35" t="s">
        <v>17469</v>
      </c>
      <c r="D10518" s="100" t="s">
        <v>21625</v>
      </c>
      <c r="E10518" s="107">
        <v>23.6</v>
      </c>
      <c r="F10518" s="81" t="s">
        <v>13674</v>
      </c>
      <c r="G10518" s="35" t="s">
        <v>15</v>
      </c>
      <c r="H10518" s="100" t="s">
        <v>26011</v>
      </c>
    </row>
    <row r="10519" spans="1:8">
      <c r="A10519" s="35" t="s">
        <v>22</v>
      </c>
      <c r="B10519" s="35" t="s">
        <v>9357</v>
      </c>
      <c r="C10519" s="35" t="s">
        <v>17469</v>
      </c>
      <c r="D10519" s="100" t="s">
        <v>21626</v>
      </c>
      <c r="E10519" s="107">
        <v>23.816666666666666</v>
      </c>
      <c r="F10519" s="81" t="s">
        <v>13674</v>
      </c>
      <c r="G10519" s="35" t="s">
        <v>15</v>
      </c>
      <c r="H10519" s="100" t="s">
        <v>26011</v>
      </c>
    </row>
    <row r="10520" spans="1:8">
      <c r="A10520" s="35" t="s">
        <v>22</v>
      </c>
      <c r="B10520" s="35" t="s">
        <v>9357</v>
      </c>
      <c r="C10520" s="35" t="s">
        <v>17469</v>
      </c>
      <c r="D10520" s="100" t="s">
        <v>21627</v>
      </c>
      <c r="E10520" s="107">
        <v>23.25</v>
      </c>
      <c r="F10520" s="81" t="s">
        <v>13674</v>
      </c>
      <c r="G10520" s="35" t="s">
        <v>15</v>
      </c>
      <c r="H10520" s="100" t="s">
        <v>26011</v>
      </c>
    </row>
    <row r="10521" spans="1:8">
      <c r="A10521" s="35" t="s">
        <v>22</v>
      </c>
      <c r="B10521" s="35" t="s">
        <v>9357</v>
      </c>
      <c r="C10521" s="35" t="s">
        <v>17469</v>
      </c>
      <c r="D10521" s="100" t="s">
        <v>21628</v>
      </c>
      <c r="E10521" s="107">
        <v>25.083333333333332</v>
      </c>
      <c r="F10521" s="81" t="s">
        <v>13674</v>
      </c>
      <c r="G10521" s="35" t="s">
        <v>15</v>
      </c>
      <c r="H10521" s="100" t="s">
        <v>26011</v>
      </c>
    </row>
    <row r="10522" spans="1:8">
      <c r="A10522" s="35" t="s">
        <v>22</v>
      </c>
      <c r="B10522" s="35" t="s">
        <v>9357</v>
      </c>
      <c r="C10522" s="35" t="s">
        <v>17469</v>
      </c>
      <c r="D10522" s="100" t="s">
        <v>21629</v>
      </c>
      <c r="E10522" s="107">
        <v>21.75</v>
      </c>
      <c r="F10522" s="81" t="s">
        <v>13674</v>
      </c>
      <c r="G10522" s="35" t="s">
        <v>15</v>
      </c>
      <c r="H10522" s="100" t="s">
        <v>26011</v>
      </c>
    </row>
    <row r="10523" spans="1:8">
      <c r="A10523" s="35" t="s">
        <v>22</v>
      </c>
      <c r="B10523" s="35" t="s">
        <v>9357</v>
      </c>
      <c r="C10523" s="35" t="s">
        <v>17469</v>
      </c>
      <c r="D10523" s="100" t="s">
        <v>21630</v>
      </c>
      <c r="E10523" s="107">
        <v>24.366666666666667</v>
      </c>
      <c r="F10523" s="81" t="s">
        <v>13674</v>
      </c>
      <c r="G10523" s="35" t="s">
        <v>15</v>
      </c>
      <c r="H10523" s="100" t="s">
        <v>26011</v>
      </c>
    </row>
    <row r="10524" spans="1:8">
      <c r="A10524" s="35" t="s">
        <v>22</v>
      </c>
      <c r="B10524" s="35" t="s">
        <v>9357</v>
      </c>
      <c r="C10524" s="35" t="s">
        <v>17469</v>
      </c>
      <c r="D10524" s="100" t="s">
        <v>21631</v>
      </c>
      <c r="E10524" s="107">
        <v>26.816666666666666</v>
      </c>
      <c r="F10524" s="81" t="s">
        <v>13674</v>
      </c>
      <c r="G10524" s="35" t="s">
        <v>15</v>
      </c>
      <c r="H10524" s="100" t="s">
        <v>26011</v>
      </c>
    </row>
    <row r="10525" spans="1:8">
      <c r="A10525" s="35" t="s">
        <v>22</v>
      </c>
      <c r="B10525" s="35" t="s">
        <v>9357</v>
      </c>
      <c r="C10525" s="35" t="s">
        <v>17470</v>
      </c>
      <c r="D10525" s="100" t="s">
        <v>21632</v>
      </c>
      <c r="E10525" s="107">
        <v>25.866666666666667</v>
      </c>
      <c r="F10525" s="81" t="s">
        <v>13674</v>
      </c>
      <c r="G10525" s="35" t="s">
        <v>15</v>
      </c>
      <c r="H10525" s="100" t="s">
        <v>26012</v>
      </c>
    </row>
    <row r="10526" spans="1:8">
      <c r="A10526" s="35" t="s">
        <v>22</v>
      </c>
      <c r="B10526" s="35" t="s">
        <v>9357</v>
      </c>
      <c r="C10526" s="35" t="s">
        <v>17470</v>
      </c>
      <c r="D10526" s="100" t="s">
        <v>21633</v>
      </c>
      <c r="E10526" s="107">
        <v>23.733333333333334</v>
      </c>
      <c r="F10526" s="81" t="s">
        <v>13674</v>
      </c>
      <c r="G10526" s="35" t="s">
        <v>15</v>
      </c>
      <c r="H10526" s="100" t="s">
        <v>26012</v>
      </c>
    </row>
    <row r="10527" spans="1:8">
      <c r="A10527" s="35" t="s">
        <v>22</v>
      </c>
      <c r="B10527" s="35" t="s">
        <v>9357</v>
      </c>
      <c r="C10527" s="35" t="s">
        <v>17470</v>
      </c>
      <c r="D10527" s="100" t="s">
        <v>21634</v>
      </c>
      <c r="E10527" s="107">
        <v>25.95</v>
      </c>
      <c r="F10527" s="81" t="s">
        <v>13674</v>
      </c>
      <c r="G10527" s="35" t="s">
        <v>15</v>
      </c>
      <c r="H10527" s="100" t="s">
        <v>26012</v>
      </c>
    </row>
    <row r="10528" spans="1:8">
      <c r="A10528" s="35" t="s">
        <v>22</v>
      </c>
      <c r="B10528" s="35" t="s">
        <v>9357</v>
      </c>
      <c r="C10528" s="35" t="s">
        <v>17470</v>
      </c>
      <c r="D10528" s="100" t="s">
        <v>21635</v>
      </c>
      <c r="E10528" s="107">
        <v>25.533333333333335</v>
      </c>
      <c r="F10528" s="81" t="s">
        <v>13674</v>
      </c>
      <c r="G10528" s="35" t="s">
        <v>15</v>
      </c>
      <c r="H10528" s="100" t="s">
        <v>26012</v>
      </c>
    </row>
    <row r="10529" spans="1:8">
      <c r="A10529" s="35" t="s">
        <v>22</v>
      </c>
      <c r="B10529" s="35" t="s">
        <v>9357</v>
      </c>
      <c r="C10529" s="35" t="s">
        <v>17470</v>
      </c>
      <c r="D10529" s="100" t="s">
        <v>21636</v>
      </c>
      <c r="E10529" s="107">
        <v>27.35</v>
      </c>
      <c r="F10529" s="81" t="s">
        <v>13674</v>
      </c>
      <c r="G10529" s="35" t="s">
        <v>15</v>
      </c>
      <c r="H10529" s="100" t="s">
        <v>26012</v>
      </c>
    </row>
    <row r="10530" spans="1:8">
      <c r="A10530" s="35" t="s">
        <v>22</v>
      </c>
      <c r="B10530" s="35" t="s">
        <v>9357</v>
      </c>
      <c r="C10530" s="35" t="s">
        <v>17470</v>
      </c>
      <c r="D10530" s="100" t="s">
        <v>21637</v>
      </c>
      <c r="E10530" s="107">
        <v>25.55</v>
      </c>
      <c r="F10530" s="81" t="s">
        <v>13674</v>
      </c>
      <c r="G10530" s="35" t="s">
        <v>15</v>
      </c>
      <c r="H10530" s="100" t="s">
        <v>26012</v>
      </c>
    </row>
    <row r="10531" spans="1:8">
      <c r="A10531" s="35" t="s">
        <v>22</v>
      </c>
      <c r="B10531" s="35" t="s">
        <v>9357</v>
      </c>
      <c r="C10531" s="35" t="s">
        <v>17470</v>
      </c>
      <c r="D10531" s="100" t="s">
        <v>21638</v>
      </c>
      <c r="E10531" s="107">
        <v>25.016666666666666</v>
      </c>
      <c r="F10531" s="81" t="s">
        <v>13674</v>
      </c>
      <c r="G10531" s="35" t="s">
        <v>15</v>
      </c>
      <c r="H10531" s="100" t="s">
        <v>26012</v>
      </c>
    </row>
    <row r="10532" spans="1:8">
      <c r="A10532" s="35" t="s">
        <v>22</v>
      </c>
      <c r="B10532" s="35" t="s">
        <v>9357</v>
      </c>
      <c r="C10532" s="35" t="s">
        <v>17470</v>
      </c>
      <c r="D10532" s="100" t="s">
        <v>21639</v>
      </c>
      <c r="E10532" s="107">
        <v>22.85</v>
      </c>
      <c r="F10532" s="81" t="s">
        <v>13674</v>
      </c>
      <c r="G10532" s="35" t="s">
        <v>15</v>
      </c>
      <c r="H10532" s="100" t="s">
        <v>26012</v>
      </c>
    </row>
    <row r="10533" spans="1:8">
      <c r="A10533" s="35" t="s">
        <v>22</v>
      </c>
      <c r="B10533" s="35" t="s">
        <v>9357</v>
      </c>
      <c r="C10533" s="35" t="s">
        <v>17471</v>
      </c>
      <c r="D10533" s="100" t="s">
        <v>21640</v>
      </c>
      <c r="E10533" s="107">
        <v>22</v>
      </c>
      <c r="F10533" s="81" t="s">
        <v>13674</v>
      </c>
      <c r="G10533" s="35" t="s">
        <v>15</v>
      </c>
      <c r="H10533" s="100" t="s">
        <v>26013</v>
      </c>
    </row>
    <row r="10534" spans="1:8">
      <c r="A10534" s="35" t="s">
        <v>22</v>
      </c>
      <c r="B10534" s="35" t="s">
        <v>9357</v>
      </c>
      <c r="C10534" s="35" t="s">
        <v>17471</v>
      </c>
      <c r="D10534" s="100" t="s">
        <v>21641</v>
      </c>
      <c r="E10534" s="107">
        <v>19.633333333333333</v>
      </c>
      <c r="F10534" s="81" t="s">
        <v>13674</v>
      </c>
      <c r="G10534" s="35" t="s">
        <v>15</v>
      </c>
      <c r="H10534" s="100" t="s">
        <v>26013</v>
      </c>
    </row>
    <row r="10535" spans="1:8">
      <c r="A10535" s="35" t="s">
        <v>22</v>
      </c>
      <c r="B10535" s="35" t="s">
        <v>9357</v>
      </c>
      <c r="C10535" s="35" t="s">
        <v>17471</v>
      </c>
      <c r="D10535" s="100" t="s">
        <v>21642</v>
      </c>
      <c r="E10535" s="107">
        <v>21.783333333333335</v>
      </c>
      <c r="F10535" s="81" t="s">
        <v>13674</v>
      </c>
      <c r="G10535" s="35" t="s">
        <v>15</v>
      </c>
      <c r="H10535" s="100" t="s">
        <v>26013</v>
      </c>
    </row>
    <row r="10536" spans="1:8">
      <c r="A10536" s="35" t="s">
        <v>22</v>
      </c>
      <c r="B10536" s="35" t="s">
        <v>9357</v>
      </c>
      <c r="C10536" s="35" t="s">
        <v>17471</v>
      </c>
      <c r="D10536" s="100" t="s">
        <v>21643</v>
      </c>
      <c r="E10536" s="107">
        <v>19.766666666666666</v>
      </c>
      <c r="F10536" s="81" t="s">
        <v>13674</v>
      </c>
      <c r="G10536" s="35" t="s">
        <v>15</v>
      </c>
      <c r="H10536" s="100" t="s">
        <v>26013</v>
      </c>
    </row>
    <row r="10537" spans="1:8">
      <c r="A10537" s="35" t="s">
        <v>22</v>
      </c>
      <c r="B10537" s="35" t="s">
        <v>9357</v>
      </c>
      <c r="C10537" s="35" t="s">
        <v>17471</v>
      </c>
      <c r="D10537" s="100" t="s">
        <v>21644</v>
      </c>
      <c r="E10537" s="107">
        <v>19.233333333333334</v>
      </c>
      <c r="F10537" s="81" t="s">
        <v>13674</v>
      </c>
      <c r="G10537" s="35" t="s">
        <v>15</v>
      </c>
      <c r="H10537" s="100" t="s">
        <v>26013</v>
      </c>
    </row>
    <row r="10538" spans="1:8">
      <c r="A10538" s="35" t="s">
        <v>22</v>
      </c>
      <c r="B10538" s="35" t="s">
        <v>9357</v>
      </c>
      <c r="C10538" s="35" t="s">
        <v>17471</v>
      </c>
      <c r="D10538" s="100" t="s">
        <v>21645</v>
      </c>
      <c r="E10538" s="107">
        <v>21.616666666666667</v>
      </c>
      <c r="F10538" s="81" t="s">
        <v>13674</v>
      </c>
      <c r="G10538" s="35" t="s">
        <v>15</v>
      </c>
      <c r="H10538" s="100" t="s">
        <v>26013</v>
      </c>
    </row>
    <row r="10539" spans="1:8">
      <c r="A10539" s="35" t="s">
        <v>22</v>
      </c>
      <c r="B10539" s="35" t="s">
        <v>9357</v>
      </c>
      <c r="C10539" s="35" t="s">
        <v>17471</v>
      </c>
      <c r="D10539" s="100" t="s">
        <v>21646</v>
      </c>
      <c r="E10539" s="107">
        <v>21.766666666666666</v>
      </c>
      <c r="F10539" s="81" t="s">
        <v>13674</v>
      </c>
      <c r="G10539" s="35" t="s">
        <v>15</v>
      </c>
      <c r="H10539" s="100" t="s">
        <v>26013</v>
      </c>
    </row>
    <row r="10540" spans="1:8">
      <c r="A10540" s="35" t="s">
        <v>22</v>
      </c>
      <c r="B10540" s="35" t="s">
        <v>9357</v>
      </c>
      <c r="C10540" s="35" t="s">
        <v>17471</v>
      </c>
      <c r="D10540" s="100" t="s">
        <v>21647</v>
      </c>
      <c r="E10540" s="107">
        <v>20.316666666666666</v>
      </c>
      <c r="F10540" s="81" t="s">
        <v>13674</v>
      </c>
      <c r="G10540" s="35" t="s">
        <v>15</v>
      </c>
      <c r="H10540" s="100" t="s">
        <v>26013</v>
      </c>
    </row>
    <row r="10541" spans="1:8">
      <c r="A10541" s="35" t="s">
        <v>22</v>
      </c>
      <c r="B10541" s="35" t="s">
        <v>9357</v>
      </c>
      <c r="C10541" s="35" t="s">
        <v>17471</v>
      </c>
      <c r="D10541" s="100" t="s">
        <v>21648</v>
      </c>
      <c r="E10541" s="107">
        <v>22.116666666666667</v>
      </c>
      <c r="F10541" s="81" t="s">
        <v>13674</v>
      </c>
      <c r="G10541" s="35" t="s">
        <v>15</v>
      </c>
      <c r="H10541" s="100" t="s">
        <v>26013</v>
      </c>
    </row>
    <row r="10542" spans="1:8">
      <c r="A10542" s="35" t="s">
        <v>22</v>
      </c>
      <c r="B10542" s="35" t="s">
        <v>9357</v>
      </c>
      <c r="C10542" s="35" t="s">
        <v>17471</v>
      </c>
      <c r="D10542" s="100" t="s">
        <v>21649</v>
      </c>
      <c r="E10542" s="107">
        <v>21.533333333333335</v>
      </c>
      <c r="F10542" s="81" t="s">
        <v>13674</v>
      </c>
      <c r="G10542" s="35" t="s">
        <v>15</v>
      </c>
      <c r="H10542" s="100" t="s">
        <v>26013</v>
      </c>
    </row>
    <row r="10543" spans="1:8">
      <c r="A10543" s="35" t="s">
        <v>22</v>
      </c>
      <c r="B10543" s="35" t="s">
        <v>9364</v>
      </c>
      <c r="C10543" s="35" t="s">
        <v>12372</v>
      </c>
      <c r="D10543" s="100" t="s">
        <v>21650</v>
      </c>
      <c r="E10543" s="107">
        <v>29</v>
      </c>
      <c r="F10543" s="81" t="s">
        <v>13674</v>
      </c>
      <c r="G10543" s="35" t="s">
        <v>15</v>
      </c>
      <c r="H10543" s="100" t="s">
        <v>26014</v>
      </c>
    </row>
    <row r="10544" spans="1:8">
      <c r="A10544" s="35" t="s">
        <v>22</v>
      </c>
      <c r="B10544" s="35" t="s">
        <v>9364</v>
      </c>
      <c r="C10544" s="35" t="s">
        <v>12372</v>
      </c>
      <c r="D10544" s="100" t="s">
        <v>21651</v>
      </c>
      <c r="E10544" s="107">
        <v>25.716666666666665</v>
      </c>
      <c r="F10544" s="81" t="s">
        <v>13674</v>
      </c>
      <c r="G10544" s="35" t="s">
        <v>15</v>
      </c>
      <c r="H10544" s="100" t="s">
        <v>26014</v>
      </c>
    </row>
    <row r="10545" spans="1:8">
      <c r="A10545" s="35" t="s">
        <v>22</v>
      </c>
      <c r="B10545" s="35" t="s">
        <v>9364</v>
      </c>
      <c r="C10545" s="35" t="s">
        <v>12372</v>
      </c>
      <c r="D10545" s="100" t="s">
        <v>21652</v>
      </c>
      <c r="E10545" s="107">
        <v>23.4</v>
      </c>
      <c r="F10545" s="81" t="s">
        <v>13674</v>
      </c>
      <c r="G10545" s="35" t="s">
        <v>15</v>
      </c>
      <c r="H10545" s="100" t="s">
        <v>26014</v>
      </c>
    </row>
    <row r="10546" spans="1:8">
      <c r="A10546" s="35" t="s">
        <v>22</v>
      </c>
      <c r="B10546" s="35" t="s">
        <v>9364</v>
      </c>
      <c r="C10546" s="35" t="s">
        <v>12372</v>
      </c>
      <c r="D10546" s="100" t="s">
        <v>21653</v>
      </c>
      <c r="E10546" s="107">
        <v>26.766666666666666</v>
      </c>
      <c r="F10546" s="81" t="s">
        <v>13674</v>
      </c>
      <c r="G10546" s="35" t="s">
        <v>15</v>
      </c>
      <c r="H10546" s="100" t="s">
        <v>26014</v>
      </c>
    </row>
    <row r="10547" spans="1:8">
      <c r="A10547" s="35" t="s">
        <v>22</v>
      </c>
      <c r="B10547" s="35" t="s">
        <v>9364</v>
      </c>
      <c r="C10547" s="35" t="s">
        <v>12372</v>
      </c>
      <c r="D10547" s="100" t="s">
        <v>21654</v>
      </c>
      <c r="E10547" s="107">
        <v>27.333333333333332</v>
      </c>
      <c r="F10547" s="81" t="s">
        <v>13674</v>
      </c>
      <c r="G10547" s="35" t="s">
        <v>15</v>
      </c>
      <c r="H10547" s="100" t="s">
        <v>26014</v>
      </c>
    </row>
    <row r="10548" spans="1:8">
      <c r="A10548" s="35" t="s">
        <v>22</v>
      </c>
      <c r="B10548" s="35" t="s">
        <v>9364</v>
      </c>
      <c r="C10548" s="35" t="s">
        <v>12372</v>
      </c>
      <c r="D10548" s="100" t="s">
        <v>21655</v>
      </c>
      <c r="E10548" s="107">
        <v>16.899999999999999</v>
      </c>
      <c r="F10548" s="81" t="s">
        <v>13674</v>
      </c>
      <c r="G10548" s="35" t="s">
        <v>15</v>
      </c>
      <c r="H10548" s="100" t="s">
        <v>26014</v>
      </c>
    </row>
    <row r="10549" spans="1:8">
      <c r="A10549" s="35" t="s">
        <v>22</v>
      </c>
      <c r="B10549" s="35" t="s">
        <v>9357</v>
      </c>
      <c r="C10549" s="35" t="s">
        <v>17472</v>
      </c>
      <c r="D10549" s="100" t="s">
        <v>21656</v>
      </c>
      <c r="E10549" s="107">
        <v>35.016666666666666</v>
      </c>
      <c r="F10549" s="81" t="s">
        <v>13674</v>
      </c>
      <c r="G10549" s="35" t="s">
        <v>15</v>
      </c>
      <c r="H10549" s="100" t="s">
        <v>26015</v>
      </c>
    </row>
    <row r="10550" spans="1:8">
      <c r="A10550" s="35" t="s">
        <v>22</v>
      </c>
      <c r="B10550" s="35" t="s">
        <v>9357</v>
      </c>
      <c r="C10550" s="35" t="s">
        <v>17472</v>
      </c>
      <c r="D10550" s="100" t="s">
        <v>21657</v>
      </c>
      <c r="E10550" s="107">
        <v>25.15</v>
      </c>
      <c r="F10550" s="81" t="s">
        <v>13674</v>
      </c>
      <c r="G10550" s="35" t="s">
        <v>15</v>
      </c>
      <c r="H10550" s="100" t="s">
        <v>26015</v>
      </c>
    </row>
    <row r="10551" spans="1:8">
      <c r="A10551" s="35" t="s">
        <v>22</v>
      </c>
      <c r="B10551" s="35" t="s">
        <v>9357</v>
      </c>
      <c r="C10551" s="35" t="s">
        <v>17472</v>
      </c>
      <c r="D10551" s="100" t="s">
        <v>21658</v>
      </c>
      <c r="E10551" s="107">
        <v>34.716666666666669</v>
      </c>
      <c r="F10551" s="81" t="s">
        <v>13674</v>
      </c>
      <c r="G10551" s="35" t="s">
        <v>15</v>
      </c>
      <c r="H10551" s="100" t="s">
        <v>26015</v>
      </c>
    </row>
    <row r="10552" spans="1:8">
      <c r="A10552" s="35" t="s">
        <v>22</v>
      </c>
      <c r="B10552" s="35" t="s">
        <v>9357</v>
      </c>
      <c r="C10552" s="35" t="s">
        <v>17472</v>
      </c>
      <c r="D10552" s="100" t="s">
        <v>21659</v>
      </c>
      <c r="E10552" s="107">
        <v>28.65</v>
      </c>
      <c r="F10552" s="81" t="s">
        <v>13674</v>
      </c>
      <c r="G10552" s="35" t="s">
        <v>15</v>
      </c>
      <c r="H10552" s="100" t="s">
        <v>26015</v>
      </c>
    </row>
    <row r="10553" spans="1:8">
      <c r="A10553" s="35" t="s">
        <v>22</v>
      </c>
      <c r="B10553" s="35" t="s">
        <v>9357</v>
      </c>
      <c r="C10553" s="35" t="s">
        <v>17472</v>
      </c>
      <c r="D10553" s="100" t="s">
        <v>21660</v>
      </c>
      <c r="E10553" s="107">
        <v>23.783333333333335</v>
      </c>
      <c r="F10553" s="81" t="s">
        <v>13674</v>
      </c>
      <c r="G10553" s="35" t="s">
        <v>15</v>
      </c>
      <c r="H10553" s="100" t="s">
        <v>26015</v>
      </c>
    </row>
    <row r="10554" spans="1:8">
      <c r="A10554" s="35" t="s">
        <v>22</v>
      </c>
      <c r="B10554" s="35" t="s">
        <v>9357</v>
      </c>
      <c r="C10554" s="35" t="s">
        <v>17472</v>
      </c>
      <c r="D10554" s="100" t="s">
        <v>21661</v>
      </c>
      <c r="E10554" s="107">
        <v>24.666666666666668</v>
      </c>
      <c r="F10554" s="81" t="s">
        <v>13674</v>
      </c>
      <c r="G10554" s="35" t="s">
        <v>15</v>
      </c>
      <c r="H10554" s="100" t="s">
        <v>26015</v>
      </c>
    </row>
    <row r="10555" spans="1:8">
      <c r="A10555" s="35" t="s">
        <v>22</v>
      </c>
      <c r="B10555" s="35" t="s">
        <v>9364</v>
      </c>
      <c r="C10555" s="35" t="s">
        <v>12395</v>
      </c>
      <c r="D10555" s="100" t="s">
        <v>21662</v>
      </c>
      <c r="E10555" s="107">
        <v>25.966666666666665</v>
      </c>
      <c r="F10555" s="81" t="s">
        <v>13674</v>
      </c>
      <c r="G10555" s="35" t="s">
        <v>15</v>
      </c>
      <c r="H10555" s="100" t="s">
        <v>26014</v>
      </c>
    </row>
    <row r="10556" spans="1:8">
      <c r="A10556" s="35" t="s">
        <v>22</v>
      </c>
      <c r="B10556" s="35" t="s">
        <v>9364</v>
      </c>
      <c r="C10556" s="35" t="s">
        <v>12395</v>
      </c>
      <c r="D10556" s="100" t="s">
        <v>21663</v>
      </c>
      <c r="E10556" s="107">
        <v>21.35</v>
      </c>
      <c r="F10556" s="81" t="s">
        <v>13674</v>
      </c>
      <c r="G10556" s="35" t="s">
        <v>15</v>
      </c>
      <c r="H10556" s="100" t="s">
        <v>26014</v>
      </c>
    </row>
    <row r="10557" spans="1:8">
      <c r="A10557" s="35" t="s">
        <v>22</v>
      </c>
      <c r="B10557" s="35" t="s">
        <v>9364</v>
      </c>
      <c r="C10557" s="35" t="s">
        <v>12395</v>
      </c>
      <c r="D10557" s="100" t="s">
        <v>21664</v>
      </c>
      <c r="E10557" s="107">
        <v>25.833333333333332</v>
      </c>
      <c r="F10557" s="81" t="s">
        <v>13674</v>
      </c>
      <c r="G10557" s="35" t="s">
        <v>15</v>
      </c>
      <c r="H10557" s="100" t="s">
        <v>26014</v>
      </c>
    </row>
    <row r="10558" spans="1:8">
      <c r="A10558" s="35" t="s">
        <v>22</v>
      </c>
      <c r="B10558" s="35" t="s">
        <v>9364</v>
      </c>
      <c r="C10558" s="35" t="s">
        <v>12395</v>
      </c>
      <c r="D10558" s="100" t="s">
        <v>21665</v>
      </c>
      <c r="E10558" s="107">
        <v>32.966666666666669</v>
      </c>
      <c r="F10558" s="81" t="s">
        <v>13674</v>
      </c>
      <c r="G10558" s="35" t="s">
        <v>15</v>
      </c>
      <c r="H10558" s="100" t="s">
        <v>26014</v>
      </c>
    </row>
    <row r="10559" spans="1:8">
      <c r="A10559" s="35" t="s">
        <v>22</v>
      </c>
      <c r="B10559" s="35" t="s">
        <v>9364</v>
      </c>
      <c r="C10559" s="35" t="s">
        <v>12395</v>
      </c>
      <c r="D10559" s="100" t="s">
        <v>21666</v>
      </c>
      <c r="E10559" s="107">
        <v>28.333333333333332</v>
      </c>
      <c r="F10559" s="81" t="s">
        <v>13674</v>
      </c>
      <c r="G10559" s="35" t="s">
        <v>15</v>
      </c>
      <c r="H10559" s="100" t="s">
        <v>26014</v>
      </c>
    </row>
    <row r="10560" spans="1:8">
      <c r="A10560" s="35" t="s">
        <v>22</v>
      </c>
      <c r="B10560" s="35" t="s">
        <v>9364</v>
      </c>
      <c r="C10560" s="35" t="s">
        <v>12395</v>
      </c>
      <c r="D10560" s="100" t="s">
        <v>21667</v>
      </c>
      <c r="E10560" s="107">
        <v>18.433333333333334</v>
      </c>
      <c r="F10560" s="81" t="s">
        <v>13674</v>
      </c>
      <c r="G10560" s="35" t="s">
        <v>15</v>
      </c>
      <c r="H10560" s="100" t="s">
        <v>26014</v>
      </c>
    </row>
    <row r="10561" spans="1:8">
      <c r="A10561" s="35" t="s">
        <v>22</v>
      </c>
      <c r="B10561" s="35" t="s">
        <v>9357</v>
      </c>
      <c r="C10561" s="35" t="s">
        <v>17473</v>
      </c>
      <c r="D10561" s="100" t="s">
        <v>21668</v>
      </c>
      <c r="E10561" s="107">
        <v>25.083333333333332</v>
      </c>
      <c r="F10561" s="81" t="s">
        <v>13674</v>
      </c>
      <c r="G10561" s="35" t="s">
        <v>15</v>
      </c>
      <c r="H10561" s="100" t="s">
        <v>26016</v>
      </c>
    </row>
    <row r="10562" spans="1:8">
      <c r="A10562" s="35" t="s">
        <v>22</v>
      </c>
      <c r="B10562" s="35" t="s">
        <v>9357</v>
      </c>
      <c r="C10562" s="35" t="s">
        <v>17473</v>
      </c>
      <c r="D10562" s="100" t="s">
        <v>21669</v>
      </c>
      <c r="E10562" s="107">
        <v>23.533333333333335</v>
      </c>
      <c r="F10562" s="81" t="s">
        <v>13674</v>
      </c>
      <c r="G10562" s="35" t="s">
        <v>15</v>
      </c>
      <c r="H10562" s="100" t="s">
        <v>26016</v>
      </c>
    </row>
    <row r="10563" spans="1:8">
      <c r="A10563" s="35" t="s">
        <v>22</v>
      </c>
      <c r="B10563" s="35" t="s">
        <v>9357</v>
      </c>
      <c r="C10563" s="35" t="s">
        <v>17473</v>
      </c>
      <c r="D10563" s="100" t="s">
        <v>21670</v>
      </c>
      <c r="E10563" s="107">
        <v>23.1</v>
      </c>
      <c r="F10563" s="81" t="s">
        <v>13674</v>
      </c>
      <c r="G10563" s="35" t="s">
        <v>15</v>
      </c>
      <c r="H10563" s="100" t="s">
        <v>26016</v>
      </c>
    </row>
    <row r="10564" spans="1:8">
      <c r="A10564" s="35" t="s">
        <v>22</v>
      </c>
      <c r="B10564" s="35" t="s">
        <v>9357</v>
      </c>
      <c r="C10564" s="35" t="s">
        <v>17473</v>
      </c>
      <c r="D10564" s="100" t="s">
        <v>21671</v>
      </c>
      <c r="E10564" s="107">
        <v>22.7</v>
      </c>
      <c r="F10564" s="81" t="s">
        <v>13674</v>
      </c>
      <c r="G10564" s="35" t="s">
        <v>15</v>
      </c>
      <c r="H10564" s="100" t="s">
        <v>26016</v>
      </c>
    </row>
    <row r="10565" spans="1:8">
      <c r="A10565" s="35" t="s">
        <v>22</v>
      </c>
      <c r="B10565" s="35" t="s">
        <v>9357</v>
      </c>
      <c r="C10565" s="35" t="s">
        <v>17473</v>
      </c>
      <c r="D10565" s="100" t="s">
        <v>21672</v>
      </c>
      <c r="E10565" s="107">
        <v>24.316666666666666</v>
      </c>
      <c r="F10565" s="81" t="s">
        <v>13674</v>
      </c>
      <c r="G10565" s="35" t="s">
        <v>15</v>
      </c>
      <c r="H10565" s="100" t="s">
        <v>26016</v>
      </c>
    </row>
    <row r="10566" spans="1:8">
      <c r="A10566" s="35" t="s">
        <v>22</v>
      </c>
      <c r="B10566" s="35" t="s">
        <v>9357</v>
      </c>
      <c r="C10566" s="35" t="s">
        <v>17473</v>
      </c>
      <c r="D10566" s="100" t="s">
        <v>21673</v>
      </c>
      <c r="E10566" s="107">
        <v>23.933333333333334</v>
      </c>
      <c r="F10566" s="81" t="s">
        <v>13674</v>
      </c>
      <c r="G10566" s="35" t="s">
        <v>15</v>
      </c>
      <c r="H10566" s="100" t="s">
        <v>26016</v>
      </c>
    </row>
    <row r="10567" spans="1:8">
      <c r="A10567" s="35" t="s">
        <v>22</v>
      </c>
      <c r="B10567" s="35" t="s">
        <v>9357</v>
      </c>
      <c r="C10567" s="35" t="s">
        <v>17473</v>
      </c>
      <c r="D10567" s="100" t="s">
        <v>21674</v>
      </c>
      <c r="E10567" s="107">
        <v>25.116666666666667</v>
      </c>
      <c r="F10567" s="81" t="s">
        <v>13674</v>
      </c>
      <c r="G10567" s="35" t="s">
        <v>15</v>
      </c>
      <c r="H10567" s="100" t="s">
        <v>26016</v>
      </c>
    </row>
    <row r="10568" spans="1:8">
      <c r="A10568" s="35" t="s">
        <v>22</v>
      </c>
      <c r="B10568" s="35" t="s">
        <v>9357</v>
      </c>
      <c r="C10568" s="35" t="s">
        <v>17473</v>
      </c>
      <c r="D10568" s="100" t="s">
        <v>21675</v>
      </c>
      <c r="E10568" s="107">
        <v>21.816666666666666</v>
      </c>
      <c r="F10568" s="81" t="s">
        <v>13674</v>
      </c>
      <c r="G10568" s="35" t="s">
        <v>15</v>
      </c>
      <c r="H10568" s="100" t="s">
        <v>26016</v>
      </c>
    </row>
    <row r="10569" spans="1:8">
      <c r="A10569" s="35" t="s">
        <v>22</v>
      </c>
      <c r="B10569" s="35" t="s">
        <v>9357</v>
      </c>
      <c r="C10569" s="35" t="s">
        <v>17473</v>
      </c>
      <c r="D10569" s="100" t="s">
        <v>21676</v>
      </c>
      <c r="E10569" s="107">
        <v>21.483333333333334</v>
      </c>
      <c r="F10569" s="81" t="s">
        <v>13674</v>
      </c>
      <c r="G10569" s="35" t="s">
        <v>15</v>
      </c>
      <c r="H10569" s="100" t="s">
        <v>26016</v>
      </c>
    </row>
    <row r="10570" spans="1:8">
      <c r="A10570" s="35" t="s">
        <v>22</v>
      </c>
      <c r="B10570" s="35" t="s">
        <v>9357</v>
      </c>
      <c r="C10570" s="35" t="s">
        <v>17473</v>
      </c>
      <c r="D10570" s="100" t="s">
        <v>21677</v>
      </c>
      <c r="E10570" s="107">
        <v>23.633333333333333</v>
      </c>
      <c r="F10570" s="81" t="s">
        <v>13674</v>
      </c>
      <c r="G10570" s="35" t="s">
        <v>15</v>
      </c>
      <c r="H10570" s="100" t="s">
        <v>26016</v>
      </c>
    </row>
    <row r="10571" spans="1:8">
      <c r="A10571" s="35" t="s">
        <v>22</v>
      </c>
      <c r="B10571" s="35" t="s">
        <v>9357</v>
      </c>
      <c r="C10571" s="35" t="s">
        <v>17474</v>
      </c>
      <c r="D10571" s="100" t="s">
        <v>21678</v>
      </c>
      <c r="E10571" s="107">
        <v>30.333333333333332</v>
      </c>
      <c r="F10571" s="81" t="s">
        <v>13674</v>
      </c>
      <c r="G10571" s="35" t="s">
        <v>15</v>
      </c>
      <c r="H10571" s="100" t="s">
        <v>26017</v>
      </c>
    </row>
    <row r="10572" spans="1:8">
      <c r="A10572" s="35" t="s">
        <v>22</v>
      </c>
      <c r="B10572" s="35" t="s">
        <v>9357</v>
      </c>
      <c r="C10572" s="35" t="s">
        <v>17474</v>
      </c>
      <c r="D10572" s="100" t="s">
        <v>21679</v>
      </c>
      <c r="E10572" s="107">
        <v>29.416666666666668</v>
      </c>
      <c r="F10572" s="81" t="s">
        <v>13674</v>
      </c>
      <c r="G10572" s="35" t="s">
        <v>15</v>
      </c>
      <c r="H10572" s="100" t="s">
        <v>26017</v>
      </c>
    </row>
    <row r="10573" spans="1:8">
      <c r="A10573" s="35" t="s">
        <v>22</v>
      </c>
      <c r="B10573" s="35" t="s">
        <v>9357</v>
      </c>
      <c r="C10573" s="35" t="s">
        <v>17474</v>
      </c>
      <c r="D10573" s="100" t="s">
        <v>21680</v>
      </c>
      <c r="E10573" s="107">
        <v>27.166666666666668</v>
      </c>
      <c r="F10573" s="81" t="s">
        <v>13674</v>
      </c>
      <c r="G10573" s="35" t="s">
        <v>15</v>
      </c>
      <c r="H10573" s="100" t="s">
        <v>26017</v>
      </c>
    </row>
    <row r="10574" spans="1:8">
      <c r="A10574" s="35" t="s">
        <v>22</v>
      </c>
      <c r="B10574" s="35" t="s">
        <v>9357</v>
      </c>
      <c r="C10574" s="35" t="s">
        <v>17474</v>
      </c>
      <c r="D10574" s="100" t="s">
        <v>21681</v>
      </c>
      <c r="E10574" s="107">
        <v>30.766666666666666</v>
      </c>
      <c r="F10574" s="81" t="s">
        <v>13674</v>
      </c>
      <c r="G10574" s="35" t="s">
        <v>15</v>
      </c>
      <c r="H10574" s="100" t="s">
        <v>26017</v>
      </c>
    </row>
    <row r="10575" spans="1:8">
      <c r="A10575" s="35" t="s">
        <v>22</v>
      </c>
      <c r="B10575" s="35" t="s">
        <v>9357</v>
      </c>
      <c r="C10575" s="35" t="s">
        <v>17474</v>
      </c>
      <c r="D10575" s="100" t="s">
        <v>21682</v>
      </c>
      <c r="E10575" s="107">
        <v>29.6</v>
      </c>
      <c r="F10575" s="81" t="s">
        <v>13674</v>
      </c>
      <c r="G10575" s="35" t="s">
        <v>15</v>
      </c>
      <c r="H10575" s="100" t="s">
        <v>26017</v>
      </c>
    </row>
    <row r="10576" spans="1:8">
      <c r="A10576" s="35" t="s">
        <v>22</v>
      </c>
      <c r="B10576" s="35" t="s">
        <v>9357</v>
      </c>
      <c r="C10576" s="35" t="s">
        <v>17474</v>
      </c>
      <c r="D10576" s="100" t="s">
        <v>21683</v>
      </c>
      <c r="E10576" s="107">
        <v>27.916666666666668</v>
      </c>
      <c r="F10576" s="81" t="s">
        <v>13674</v>
      </c>
      <c r="G10576" s="35" t="s">
        <v>15</v>
      </c>
      <c r="H10576" s="100" t="s">
        <v>26017</v>
      </c>
    </row>
    <row r="10577" spans="1:8">
      <c r="A10577" s="35" t="s">
        <v>22</v>
      </c>
      <c r="B10577" s="35" t="s">
        <v>9357</v>
      </c>
      <c r="C10577" s="35" t="s">
        <v>17475</v>
      </c>
      <c r="D10577" s="100" t="s">
        <v>21684</v>
      </c>
      <c r="E10577" s="107">
        <v>20.516666666666666</v>
      </c>
      <c r="F10577" s="81" t="s">
        <v>13674</v>
      </c>
      <c r="G10577" s="35" t="s">
        <v>15</v>
      </c>
      <c r="H10577" s="100" t="s">
        <v>26018</v>
      </c>
    </row>
    <row r="10578" spans="1:8">
      <c r="A10578" s="35" t="s">
        <v>22</v>
      </c>
      <c r="B10578" s="35" t="s">
        <v>9357</v>
      </c>
      <c r="C10578" s="35" t="s">
        <v>17475</v>
      </c>
      <c r="D10578" s="100" t="s">
        <v>21685</v>
      </c>
      <c r="E10578" s="107">
        <v>20.533333333333335</v>
      </c>
      <c r="F10578" s="81" t="s">
        <v>13674</v>
      </c>
      <c r="G10578" s="35" t="s">
        <v>15</v>
      </c>
      <c r="H10578" s="100" t="s">
        <v>26018</v>
      </c>
    </row>
    <row r="10579" spans="1:8">
      <c r="A10579" s="35" t="s">
        <v>22</v>
      </c>
      <c r="B10579" s="35" t="s">
        <v>9357</v>
      </c>
      <c r="C10579" s="35" t="s">
        <v>17475</v>
      </c>
      <c r="D10579" s="100" t="s">
        <v>21686</v>
      </c>
      <c r="E10579" s="107">
        <v>24.083333333333332</v>
      </c>
      <c r="F10579" s="81" t="s">
        <v>13674</v>
      </c>
      <c r="G10579" s="35" t="s">
        <v>15</v>
      </c>
      <c r="H10579" s="100" t="s">
        <v>26018</v>
      </c>
    </row>
    <row r="10580" spans="1:8">
      <c r="A10580" s="35" t="s">
        <v>22</v>
      </c>
      <c r="B10580" s="35" t="s">
        <v>9357</v>
      </c>
      <c r="C10580" s="35" t="s">
        <v>17475</v>
      </c>
      <c r="D10580" s="100" t="s">
        <v>21687</v>
      </c>
      <c r="E10580" s="107">
        <v>25.933333333333334</v>
      </c>
      <c r="F10580" s="81" t="s">
        <v>13674</v>
      </c>
      <c r="G10580" s="35" t="s">
        <v>15</v>
      </c>
      <c r="H10580" s="100" t="s">
        <v>26018</v>
      </c>
    </row>
    <row r="10581" spans="1:8">
      <c r="A10581" s="35" t="s">
        <v>22</v>
      </c>
      <c r="B10581" s="35" t="s">
        <v>9357</v>
      </c>
      <c r="C10581" s="35" t="s">
        <v>17475</v>
      </c>
      <c r="D10581" s="100" t="s">
        <v>21688</v>
      </c>
      <c r="E10581" s="107">
        <v>28.45</v>
      </c>
      <c r="F10581" s="81" t="s">
        <v>13674</v>
      </c>
      <c r="G10581" s="35" t="s">
        <v>15</v>
      </c>
      <c r="H10581" s="100" t="s">
        <v>26018</v>
      </c>
    </row>
    <row r="10582" spans="1:8">
      <c r="A10582" s="35" t="s">
        <v>22</v>
      </c>
      <c r="B10582" s="35" t="s">
        <v>9357</v>
      </c>
      <c r="C10582" s="35" t="s">
        <v>17475</v>
      </c>
      <c r="D10582" s="100" t="s">
        <v>21689</v>
      </c>
      <c r="E10582" s="107">
        <v>27.95</v>
      </c>
      <c r="F10582" s="81" t="s">
        <v>13674</v>
      </c>
      <c r="G10582" s="35" t="s">
        <v>15</v>
      </c>
      <c r="H10582" s="100" t="s">
        <v>26018</v>
      </c>
    </row>
    <row r="10583" spans="1:8">
      <c r="A10583" s="35" t="s">
        <v>22</v>
      </c>
      <c r="B10583" s="35" t="s">
        <v>9357</v>
      </c>
      <c r="C10583" s="35" t="s">
        <v>12398</v>
      </c>
      <c r="D10583" s="100" t="s">
        <v>21690</v>
      </c>
      <c r="E10583" s="107">
        <v>22.266666666666666</v>
      </c>
      <c r="F10583" s="81" t="s">
        <v>13674</v>
      </c>
      <c r="G10583" s="35" t="s">
        <v>15</v>
      </c>
      <c r="H10583" s="100" t="s">
        <v>26019</v>
      </c>
    </row>
    <row r="10584" spans="1:8">
      <c r="A10584" s="35" t="s">
        <v>22</v>
      </c>
      <c r="B10584" s="35" t="s">
        <v>9357</v>
      </c>
      <c r="C10584" s="35" t="s">
        <v>12398</v>
      </c>
      <c r="D10584" s="100" t="s">
        <v>21691</v>
      </c>
      <c r="E10584" s="107">
        <v>22.033333333333335</v>
      </c>
      <c r="F10584" s="81" t="s">
        <v>13674</v>
      </c>
      <c r="G10584" s="35" t="s">
        <v>15</v>
      </c>
      <c r="H10584" s="100" t="s">
        <v>26019</v>
      </c>
    </row>
    <row r="10585" spans="1:8">
      <c r="A10585" s="35" t="s">
        <v>22</v>
      </c>
      <c r="B10585" s="35" t="s">
        <v>9357</v>
      </c>
      <c r="C10585" s="35" t="s">
        <v>12398</v>
      </c>
      <c r="D10585" s="100" t="s">
        <v>21692</v>
      </c>
      <c r="E10585" s="107">
        <v>23.166666666666668</v>
      </c>
      <c r="F10585" s="81" t="s">
        <v>13674</v>
      </c>
      <c r="G10585" s="35" t="s">
        <v>15</v>
      </c>
      <c r="H10585" s="100" t="s">
        <v>26019</v>
      </c>
    </row>
    <row r="10586" spans="1:8">
      <c r="A10586" s="35" t="s">
        <v>22</v>
      </c>
      <c r="B10586" s="35" t="s">
        <v>9357</v>
      </c>
      <c r="C10586" s="35" t="s">
        <v>12398</v>
      </c>
      <c r="D10586" s="100" t="s">
        <v>21693</v>
      </c>
      <c r="E10586" s="107">
        <v>26.183333333333334</v>
      </c>
      <c r="F10586" s="81" t="s">
        <v>13674</v>
      </c>
      <c r="G10586" s="35" t="s">
        <v>15</v>
      </c>
      <c r="H10586" s="100" t="s">
        <v>26019</v>
      </c>
    </row>
    <row r="10587" spans="1:8">
      <c r="A10587" s="35" t="s">
        <v>22</v>
      </c>
      <c r="B10587" s="35" t="s">
        <v>9357</v>
      </c>
      <c r="C10587" s="35" t="s">
        <v>12398</v>
      </c>
      <c r="D10587" s="100" t="s">
        <v>21694</v>
      </c>
      <c r="E10587" s="107">
        <v>26.583333333333332</v>
      </c>
      <c r="F10587" s="81" t="s">
        <v>13674</v>
      </c>
      <c r="G10587" s="35" t="s">
        <v>15</v>
      </c>
      <c r="H10587" s="100" t="s">
        <v>26019</v>
      </c>
    </row>
    <row r="10588" spans="1:8">
      <c r="A10588" s="35" t="s">
        <v>22</v>
      </c>
      <c r="B10588" s="35" t="s">
        <v>9357</v>
      </c>
      <c r="C10588" s="35" t="s">
        <v>12398</v>
      </c>
      <c r="D10588" s="100" t="s">
        <v>21695</v>
      </c>
      <c r="E10588" s="107">
        <v>28.866666666666667</v>
      </c>
      <c r="F10588" s="81" t="s">
        <v>13674</v>
      </c>
      <c r="G10588" s="35" t="s">
        <v>15</v>
      </c>
      <c r="H10588" s="100" t="s">
        <v>26019</v>
      </c>
    </row>
    <row r="10589" spans="1:8">
      <c r="A10589" s="35" t="s">
        <v>22</v>
      </c>
      <c r="B10589" s="35" t="s">
        <v>9357</v>
      </c>
      <c r="C10589" s="35" t="s">
        <v>12398</v>
      </c>
      <c r="D10589" s="100" t="s">
        <v>21696</v>
      </c>
      <c r="E10589" s="107">
        <v>22.1</v>
      </c>
      <c r="F10589" s="81" t="s">
        <v>13674</v>
      </c>
      <c r="G10589" s="35" t="s">
        <v>15</v>
      </c>
      <c r="H10589" s="100" t="s">
        <v>26019</v>
      </c>
    </row>
    <row r="10590" spans="1:8">
      <c r="A10590" s="35" t="s">
        <v>22</v>
      </c>
      <c r="B10590" s="35" t="s">
        <v>9357</v>
      </c>
      <c r="C10590" s="35" t="s">
        <v>12398</v>
      </c>
      <c r="D10590" s="100" t="s">
        <v>21697</v>
      </c>
      <c r="E10590" s="107">
        <v>23.866666666666667</v>
      </c>
      <c r="F10590" s="81" t="s">
        <v>13674</v>
      </c>
      <c r="G10590" s="35" t="s">
        <v>15</v>
      </c>
      <c r="H10590" s="100" t="s">
        <v>26019</v>
      </c>
    </row>
    <row r="10591" spans="1:8">
      <c r="A10591" s="35" t="s">
        <v>22</v>
      </c>
      <c r="B10591" s="35" t="s">
        <v>9365</v>
      </c>
      <c r="C10591" s="35" t="s">
        <v>17476</v>
      </c>
      <c r="D10591" s="100" t="s">
        <v>21698</v>
      </c>
      <c r="E10591" s="107">
        <v>32.533333333333331</v>
      </c>
      <c r="F10591" s="81" t="s">
        <v>13674</v>
      </c>
      <c r="G10591" s="35" t="s">
        <v>15</v>
      </c>
      <c r="H10591" s="100" t="s">
        <v>26020</v>
      </c>
    </row>
    <row r="10592" spans="1:8">
      <c r="A10592" s="35" t="s">
        <v>22</v>
      </c>
      <c r="B10592" s="35" t="s">
        <v>9365</v>
      </c>
      <c r="C10592" s="35" t="s">
        <v>17476</v>
      </c>
      <c r="D10592" s="100" t="s">
        <v>21699</v>
      </c>
      <c r="E10592" s="107">
        <v>28.016666666666666</v>
      </c>
      <c r="F10592" s="81" t="s">
        <v>13674</v>
      </c>
      <c r="G10592" s="35" t="s">
        <v>15</v>
      </c>
      <c r="H10592" s="100" t="s">
        <v>26020</v>
      </c>
    </row>
    <row r="10593" spans="1:8">
      <c r="A10593" s="35" t="s">
        <v>22</v>
      </c>
      <c r="B10593" s="35" t="s">
        <v>9365</v>
      </c>
      <c r="C10593" s="35" t="s">
        <v>17476</v>
      </c>
      <c r="D10593" s="100" t="s">
        <v>21700</v>
      </c>
      <c r="E10593" s="107">
        <v>26.35</v>
      </c>
      <c r="F10593" s="81" t="s">
        <v>13674</v>
      </c>
      <c r="G10593" s="35" t="s">
        <v>15</v>
      </c>
      <c r="H10593" s="100" t="s">
        <v>26020</v>
      </c>
    </row>
    <row r="10594" spans="1:8">
      <c r="A10594" s="35" t="s">
        <v>22</v>
      </c>
      <c r="B10594" s="35" t="s">
        <v>9365</v>
      </c>
      <c r="C10594" s="35" t="s">
        <v>17476</v>
      </c>
      <c r="D10594" s="100" t="s">
        <v>21701</v>
      </c>
      <c r="E10594" s="107">
        <v>25.083333333333332</v>
      </c>
      <c r="F10594" s="81" t="s">
        <v>13674</v>
      </c>
      <c r="G10594" s="35" t="s">
        <v>15</v>
      </c>
      <c r="H10594" s="100" t="s">
        <v>26020</v>
      </c>
    </row>
    <row r="10595" spans="1:8">
      <c r="A10595" s="35" t="s">
        <v>22</v>
      </c>
      <c r="B10595" s="35" t="s">
        <v>9365</v>
      </c>
      <c r="C10595" s="35" t="s">
        <v>17476</v>
      </c>
      <c r="D10595" s="100" t="s">
        <v>21702</v>
      </c>
      <c r="E10595" s="107">
        <v>26.766666666666666</v>
      </c>
      <c r="F10595" s="81" t="s">
        <v>13674</v>
      </c>
      <c r="G10595" s="35" t="s">
        <v>15</v>
      </c>
      <c r="H10595" s="100" t="s">
        <v>26020</v>
      </c>
    </row>
    <row r="10596" spans="1:8">
      <c r="A10596" s="35" t="s">
        <v>22</v>
      </c>
      <c r="B10596" s="35" t="s">
        <v>9365</v>
      </c>
      <c r="C10596" s="35" t="s">
        <v>17476</v>
      </c>
      <c r="D10596" s="100" t="s">
        <v>21703</v>
      </c>
      <c r="E10596" s="107">
        <v>22.183333333333334</v>
      </c>
      <c r="F10596" s="81" t="s">
        <v>13674</v>
      </c>
      <c r="G10596" s="35" t="s">
        <v>15</v>
      </c>
      <c r="H10596" s="100" t="s">
        <v>26020</v>
      </c>
    </row>
    <row r="10597" spans="1:8">
      <c r="A10597" s="35" t="s">
        <v>22</v>
      </c>
      <c r="B10597" s="35" t="s">
        <v>9365</v>
      </c>
      <c r="C10597" s="35" t="s">
        <v>17476</v>
      </c>
      <c r="D10597" s="100" t="s">
        <v>21704</v>
      </c>
      <c r="E10597" s="107">
        <v>27.566666666666666</v>
      </c>
      <c r="F10597" s="81" t="s">
        <v>13674</v>
      </c>
      <c r="G10597" s="35" t="s">
        <v>15</v>
      </c>
      <c r="H10597" s="100" t="s">
        <v>26020</v>
      </c>
    </row>
    <row r="10598" spans="1:8">
      <c r="A10598" s="35" t="s">
        <v>22</v>
      </c>
      <c r="B10598" s="35" t="s">
        <v>9365</v>
      </c>
      <c r="C10598" s="35" t="s">
        <v>17476</v>
      </c>
      <c r="D10598" s="100" t="s">
        <v>21705</v>
      </c>
      <c r="E10598" s="107">
        <v>40.799999999999997</v>
      </c>
      <c r="F10598" s="81" t="s">
        <v>13674</v>
      </c>
      <c r="G10598" s="35" t="s">
        <v>15</v>
      </c>
      <c r="H10598" s="100" t="s">
        <v>26020</v>
      </c>
    </row>
    <row r="10599" spans="1:8">
      <c r="A10599" s="35" t="s">
        <v>22</v>
      </c>
      <c r="B10599" s="35" t="s">
        <v>9365</v>
      </c>
      <c r="C10599" s="35" t="s">
        <v>17476</v>
      </c>
      <c r="D10599" s="100" t="s">
        <v>21706</v>
      </c>
      <c r="E10599" s="107">
        <v>35.766666666666666</v>
      </c>
      <c r="F10599" s="81" t="s">
        <v>13674</v>
      </c>
      <c r="G10599" s="35" t="s">
        <v>15</v>
      </c>
      <c r="H10599" s="100" t="s">
        <v>26020</v>
      </c>
    </row>
    <row r="10600" spans="1:8">
      <c r="A10600" s="35" t="s">
        <v>22</v>
      </c>
      <c r="B10600" s="35" t="s">
        <v>9365</v>
      </c>
      <c r="C10600" s="35" t="s">
        <v>17476</v>
      </c>
      <c r="D10600" s="100" t="s">
        <v>21707</v>
      </c>
      <c r="E10600" s="107">
        <v>41.283333333333331</v>
      </c>
      <c r="F10600" s="81" t="s">
        <v>13674</v>
      </c>
      <c r="G10600" s="35" t="s">
        <v>15</v>
      </c>
      <c r="H10600" s="100" t="s">
        <v>26020</v>
      </c>
    </row>
    <row r="10601" spans="1:8">
      <c r="A10601" s="35" t="s">
        <v>22</v>
      </c>
      <c r="B10601" s="35" t="s">
        <v>9365</v>
      </c>
      <c r="C10601" s="35" t="s">
        <v>17476</v>
      </c>
      <c r="D10601" s="100" t="s">
        <v>21708</v>
      </c>
      <c r="E10601" s="107">
        <v>37.700000000000003</v>
      </c>
      <c r="F10601" s="81" t="s">
        <v>13674</v>
      </c>
      <c r="G10601" s="35" t="s">
        <v>15</v>
      </c>
      <c r="H10601" s="100" t="s">
        <v>26020</v>
      </c>
    </row>
    <row r="10602" spans="1:8">
      <c r="A10602" s="35" t="s">
        <v>22</v>
      </c>
      <c r="B10602" s="35" t="s">
        <v>9365</v>
      </c>
      <c r="C10602" s="35" t="s">
        <v>17476</v>
      </c>
      <c r="D10602" s="100" t="s">
        <v>21709</v>
      </c>
      <c r="E10602" s="107">
        <v>35.25</v>
      </c>
      <c r="F10602" s="81" t="s">
        <v>13674</v>
      </c>
      <c r="G10602" s="35" t="s">
        <v>15</v>
      </c>
      <c r="H10602" s="100" t="s">
        <v>26020</v>
      </c>
    </row>
    <row r="10603" spans="1:8">
      <c r="A10603" s="35" t="s">
        <v>22</v>
      </c>
      <c r="B10603" s="35" t="s">
        <v>9365</v>
      </c>
      <c r="C10603" s="35" t="s">
        <v>17476</v>
      </c>
      <c r="D10603" s="100" t="s">
        <v>21710</v>
      </c>
      <c r="E10603" s="107">
        <v>33.266666666666666</v>
      </c>
      <c r="F10603" s="81" t="s">
        <v>13674</v>
      </c>
      <c r="G10603" s="35" t="s">
        <v>15</v>
      </c>
      <c r="H10603" s="100" t="s">
        <v>26020</v>
      </c>
    </row>
    <row r="10604" spans="1:8">
      <c r="A10604" s="35" t="s">
        <v>22</v>
      </c>
      <c r="B10604" s="35" t="s">
        <v>9365</v>
      </c>
      <c r="C10604" s="35" t="s">
        <v>17476</v>
      </c>
      <c r="D10604" s="100" t="s">
        <v>21711</v>
      </c>
      <c r="E10604" s="107">
        <v>40.549999999999997</v>
      </c>
      <c r="F10604" s="81" t="s">
        <v>13674</v>
      </c>
      <c r="G10604" s="35" t="s">
        <v>15</v>
      </c>
      <c r="H10604" s="100" t="s">
        <v>26020</v>
      </c>
    </row>
    <row r="10605" spans="1:8">
      <c r="A10605" s="35" t="s">
        <v>22</v>
      </c>
      <c r="B10605" s="35" t="s">
        <v>9365</v>
      </c>
      <c r="C10605" s="35" t="s">
        <v>17476</v>
      </c>
      <c r="D10605" s="100" t="s">
        <v>21712</v>
      </c>
      <c r="E10605" s="107">
        <v>25.333333333333332</v>
      </c>
      <c r="F10605" s="81" t="s">
        <v>13674</v>
      </c>
      <c r="G10605" s="35" t="s">
        <v>15</v>
      </c>
      <c r="H10605" s="100" t="s">
        <v>26020</v>
      </c>
    </row>
    <row r="10606" spans="1:8">
      <c r="A10606" s="35" t="s">
        <v>22</v>
      </c>
      <c r="B10606" s="35" t="s">
        <v>9365</v>
      </c>
      <c r="C10606" s="35" t="s">
        <v>17476</v>
      </c>
      <c r="D10606" s="100" t="s">
        <v>21713</v>
      </c>
      <c r="E10606" s="107">
        <v>24.083333333333332</v>
      </c>
      <c r="F10606" s="81" t="s">
        <v>13674</v>
      </c>
      <c r="G10606" s="35" t="s">
        <v>15</v>
      </c>
      <c r="H10606" s="100" t="s">
        <v>26020</v>
      </c>
    </row>
    <row r="10607" spans="1:8">
      <c r="A10607" s="35" t="s">
        <v>22</v>
      </c>
      <c r="B10607" s="35" t="s">
        <v>9365</v>
      </c>
      <c r="C10607" s="35" t="s">
        <v>17476</v>
      </c>
      <c r="D10607" s="100" t="s">
        <v>21714</v>
      </c>
      <c r="E10607" s="107">
        <v>39.083333333333336</v>
      </c>
      <c r="F10607" s="81" t="s">
        <v>13674</v>
      </c>
      <c r="G10607" s="35" t="s">
        <v>15</v>
      </c>
      <c r="H10607" s="100" t="s">
        <v>26020</v>
      </c>
    </row>
    <row r="10608" spans="1:8">
      <c r="A10608" s="35" t="s">
        <v>22</v>
      </c>
      <c r="B10608" s="35" t="s">
        <v>9365</v>
      </c>
      <c r="C10608" s="35" t="s">
        <v>17476</v>
      </c>
      <c r="D10608" s="100" t="s">
        <v>21715</v>
      </c>
      <c r="E10608" s="107">
        <v>23.083333333333332</v>
      </c>
      <c r="F10608" s="81" t="s">
        <v>13674</v>
      </c>
      <c r="G10608" s="35" t="s">
        <v>15</v>
      </c>
      <c r="H10608" s="100" t="s">
        <v>26020</v>
      </c>
    </row>
    <row r="10609" spans="1:8">
      <c r="A10609" s="35" t="s">
        <v>22</v>
      </c>
      <c r="B10609" s="35" t="s">
        <v>9365</v>
      </c>
      <c r="C10609" s="35" t="s">
        <v>17476</v>
      </c>
      <c r="D10609" s="100" t="s">
        <v>21716</v>
      </c>
      <c r="E10609" s="107">
        <v>26.033333333333335</v>
      </c>
      <c r="F10609" s="81" t="s">
        <v>13674</v>
      </c>
      <c r="G10609" s="35" t="s">
        <v>15</v>
      </c>
      <c r="H10609" s="100" t="s">
        <v>26020</v>
      </c>
    </row>
    <row r="10610" spans="1:8">
      <c r="A10610" s="35" t="s">
        <v>22</v>
      </c>
      <c r="B10610" s="35" t="s">
        <v>9365</v>
      </c>
      <c r="C10610" s="35" t="s">
        <v>17476</v>
      </c>
      <c r="D10610" s="100" t="s">
        <v>21717</v>
      </c>
      <c r="E10610" s="107">
        <v>34.916666666666664</v>
      </c>
      <c r="F10610" s="81" t="s">
        <v>13674</v>
      </c>
      <c r="G10610" s="35" t="s">
        <v>15</v>
      </c>
      <c r="H10610" s="100" t="s">
        <v>26020</v>
      </c>
    </row>
    <row r="10611" spans="1:8">
      <c r="A10611" s="35" t="s">
        <v>29</v>
      </c>
      <c r="B10611" s="35" t="s">
        <v>9377</v>
      </c>
      <c r="C10611" s="35" t="s">
        <v>17477</v>
      </c>
      <c r="D10611" s="100" t="s">
        <v>21718</v>
      </c>
      <c r="E10611" s="107">
        <v>24.433333333333334</v>
      </c>
      <c r="F10611" s="81" t="s">
        <v>13674</v>
      </c>
      <c r="G10611" s="35" t="s">
        <v>15</v>
      </c>
      <c r="H10611" s="100" t="s">
        <v>26021</v>
      </c>
    </row>
    <row r="10612" spans="1:8">
      <c r="A10612" s="35" t="s">
        <v>29</v>
      </c>
      <c r="B10612" s="35" t="s">
        <v>9377</v>
      </c>
      <c r="C10612" s="35" t="s">
        <v>17477</v>
      </c>
      <c r="D10612" s="100" t="s">
        <v>21719</v>
      </c>
      <c r="E10612" s="107">
        <v>20.399999999999999</v>
      </c>
      <c r="F10612" s="81" t="s">
        <v>13674</v>
      </c>
      <c r="G10612" s="35" t="s">
        <v>15</v>
      </c>
      <c r="H10612" s="100" t="s">
        <v>26021</v>
      </c>
    </row>
    <row r="10613" spans="1:8">
      <c r="A10613" s="35" t="s">
        <v>29</v>
      </c>
      <c r="B10613" s="35" t="s">
        <v>9377</v>
      </c>
      <c r="C10613" s="35" t="s">
        <v>17477</v>
      </c>
      <c r="D10613" s="100" t="s">
        <v>21720</v>
      </c>
      <c r="E10613" s="107">
        <v>20.966666666666665</v>
      </c>
      <c r="F10613" s="81" t="s">
        <v>13674</v>
      </c>
      <c r="G10613" s="35" t="s">
        <v>15</v>
      </c>
      <c r="H10613" s="100" t="s">
        <v>26021</v>
      </c>
    </row>
    <row r="10614" spans="1:8">
      <c r="A10614" s="35" t="s">
        <v>29</v>
      </c>
      <c r="B10614" s="35" t="s">
        <v>9377</v>
      </c>
      <c r="C10614" s="35" t="s">
        <v>17477</v>
      </c>
      <c r="D10614" s="100" t="s">
        <v>21721</v>
      </c>
      <c r="E10614" s="107">
        <v>21.466666666666665</v>
      </c>
      <c r="F10614" s="81" t="s">
        <v>13674</v>
      </c>
      <c r="G10614" s="35" t="s">
        <v>15</v>
      </c>
      <c r="H10614" s="100" t="s">
        <v>26021</v>
      </c>
    </row>
    <row r="10615" spans="1:8">
      <c r="A10615" s="35" t="s">
        <v>29</v>
      </c>
      <c r="B10615" s="35" t="s">
        <v>9377</v>
      </c>
      <c r="C10615" s="35" t="s">
        <v>17477</v>
      </c>
      <c r="D10615" s="100" t="s">
        <v>21722</v>
      </c>
      <c r="E10615" s="107">
        <v>22.516666666666666</v>
      </c>
      <c r="F10615" s="81" t="s">
        <v>13674</v>
      </c>
      <c r="G10615" s="35" t="s">
        <v>15</v>
      </c>
      <c r="H10615" s="100" t="s">
        <v>26021</v>
      </c>
    </row>
    <row r="10616" spans="1:8">
      <c r="A10616" s="35" t="s">
        <v>29</v>
      </c>
      <c r="B10616" s="35" t="s">
        <v>9377</v>
      </c>
      <c r="C10616" s="35" t="s">
        <v>17477</v>
      </c>
      <c r="D10616" s="100" t="s">
        <v>21723</v>
      </c>
      <c r="E10616" s="107">
        <v>23.533333333333335</v>
      </c>
      <c r="F10616" s="81" t="s">
        <v>13674</v>
      </c>
      <c r="G10616" s="35" t="s">
        <v>15</v>
      </c>
      <c r="H10616" s="100" t="s">
        <v>26021</v>
      </c>
    </row>
    <row r="10617" spans="1:8">
      <c r="A10617" s="35" t="s">
        <v>29</v>
      </c>
      <c r="B10617" s="35" t="s">
        <v>9377</v>
      </c>
      <c r="C10617" s="35" t="s">
        <v>17477</v>
      </c>
      <c r="D10617" s="100" t="s">
        <v>21724</v>
      </c>
      <c r="E10617" s="107">
        <v>21.016666666666666</v>
      </c>
      <c r="F10617" s="81" t="s">
        <v>13674</v>
      </c>
      <c r="G10617" s="35" t="s">
        <v>15</v>
      </c>
      <c r="H10617" s="100" t="s">
        <v>26021</v>
      </c>
    </row>
    <row r="10618" spans="1:8">
      <c r="A10618" s="35" t="s">
        <v>29</v>
      </c>
      <c r="B10618" s="35" t="s">
        <v>9377</v>
      </c>
      <c r="C10618" s="35" t="s">
        <v>17477</v>
      </c>
      <c r="D10618" s="100" t="s">
        <v>21725</v>
      </c>
      <c r="E10618" s="107">
        <v>21.15</v>
      </c>
      <c r="F10618" s="81" t="s">
        <v>13674</v>
      </c>
      <c r="G10618" s="35" t="s">
        <v>15</v>
      </c>
      <c r="H10618" s="100" t="s">
        <v>26021</v>
      </c>
    </row>
    <row r="10619" spans="1:8">
      <c r="A10619" s="35" t="s">
        <v>29</v>
      </c>
      <c r="B10619" s="35" t="s">
        <v>9377</v>
      </c>
      <c r="C10619" s="35" t="s">
        <v>17478</v>
      </c>
      <c r="D10619" s="100" t="s">
        <v>21726</v>
      </c>
      <c r="E10619" s="107">
        <v>25.116666666666667</v>
      </c>
      <c r="F10619" s="81" t="s">
        <v>13674</v>
      </c>
      <c r="G10619" s="35" t="s">
        <v>15</v>
      </c>
      <c r="H10619" s="100" t="s">
        <v>26022</v>
      </c>
    </row>
    <row r="10620" spans="1:8">
      <c r="A10620" s="35" t="s">
        <v>29</v>
      </c>
      <c r="B10620" s="35" t="s">
        <v>9377</v>
      </c>
      <c r="C10620" s="35" t="s">
        <v>17478</v>
      </c>
      <c r="D10620" s="100" t="s">
        <v>21727</v>
      </c>
      <c r="E10620" s="107">
        <v>24.233333333333334</v>
      </c>
      <c r="F10620" s="81" t="s">
        <v>13674</v>
      </c>
      <c r="G10620" s="35" t="s">
        <v>15</v>
      </c>
      <c r="H10620" s="100" t="s">
        <v>26022</v>
      </c>
    </row>
    <row r="10621" spans="1:8">
      <c r="A10621" s="35" t="s">
        <v>29</v>
      </c>
      <c r="B10621" s="35" t="s">
        <v>9377</v>
      </c>
      <c r="C10621" s="35" t="s">
        <v>17478</v>
      </c>
      <c r="D10621" s="100" t="s">
        <v>21728</v>
      </c>
      <c r="E10621" s="107">
        <v>19.566666666666666</v>
      </c>
      <c r="F10621" s="81" t="s">
        <v>13674</v>
      </c>
      <c r="G10621" s="35" t="s">
        <v>15</v>
      </c>
      <c r="H10621" s="100" t="s">
        <v>26022</v>
      </c>
    </row>
    <row r="10622" spans="1:8">
      <c r="A10622" s="35" t="s">
        <v>29</v>
      </c>
      <c r="B10622" s="35" t="s">
        <v>9377</v>
      </c>
      <c r="C10622" s="35" t="s">
        <v>17478</v>
      </c>
      <c r="D10622" s="100" t="s">
        <v>21729</v>
      </c>
      <c r="E10622" s="107">
        <v>21.216666666666665</v>
      </c>
      <c r="F10622" s="81" t="s">
        <v>13674</v>
      </c>
      <c r="G10622" s="35" t="s">
        <v>15</v>
      </c>
      <c r="H10622" s="100" t="s">
        <v>26022</v>
      </c>
    </row>
    <row r="10623" spans="1:8">
      <c r="A10623" s="35" t="s">
        <v>29</v>
      </c>
      <c r="B10623" s="35" t="s">
        <v>9377</v>
      </c>
      <c r="C10623" s="35" t="s">
        <v>17478</v>
      </c>
      <c r="D10623" s="100" t="s">
        <v>21730</v>
      </c>
      <c r="E10623" s="107">
        <v>22.316666666666666</v>
      </c>
      <c r="F10623" s="81" t="s">
        <v>13674</v>
      </c>
      <c r="G10623" s="35" t="s">
        <v>15</v>
      </c>
      <c r="H10623" s="100" t="s">
        <v>26022</v>
      </c>
    </row>
    <row r="10624" spans="1:8">
      <c r="A10624" s="35" t="s">
        <v>29</v>
      </c>
      <c r="B10624" s="35" t="s">
        <v>9377</v>
      </c>
      <c r="C10624" s="35" t="s">
        <v>17478</v>
      </c>
      <c r="D10624" s="100" t="s">
        <v>21731</v>
      </c>
      <c r="E10624" s="107">
        <v>23.65</v>
      </c>
      <c r="F10624" s="81" t="s">
        <v>13674</v>
      </c>
      <c r="G10624" s="35" t="s">
        <v>15</v>
      </c>
      <c r="H10624" s="100" t="s">
        <v>26022</v>
      </c>
    </row>
    <row r="10625" spans="1:8">
      <c r="A10625" s="35" t="s">
        <v>29</v>
      </c>
      <c r="B10625" s="35" t="s">
        <v>9377</v>
      </c>
      <c r="C10625" s="35" t="s">
        <v>17478</v>
      </c>
      <c r="D10625" s="100" t="s">
        <v>21732</v>
      </c>
      <c r="E10625" s="107">
        <v>26.983333333333334</v>
      </c>
      <c r="F10625" s="81" t="s">
        <v>13674</v>
      </c>
      <c r="G10625" s="35" t="s">
        <v>15</v>
      </c>
      <c r="H10625" s="100" t="s">
        <v>26022</v>
      </c>
    </row>
    <row r="10626" spans="1:8">
      <c r="A10626" s="35" t="s">
        <v>29</v>
      </c>
      <c r="B10626" s="35" t="s">
        <v>9377</v>
      </c>
      <c r="C10626" s="35" t="s">
        <v>17478</v>
      </c>
      <c r="D10626" s="100" t="s">
        <v>21733</v>
      </c>
      <c r="E10626" s="107">
        <v>27</v>
      </c>
      <c r="F10626" s="81" t="s">
        <v>13674</v>
      </c>
      <c r="G10626" s="35" t="s">
        <v>15</v>
      </c>
      <c r="H10626" s="100" t="s">
        <v>26022</v>
      </c>
    </row>
    <row r="10627" spans="1:8">
      <c r="A10627" s="35" t="s">
        <v>29</v>
      </c>
      <c r="B10627" s="35" t="s">
        <v>9379</v>
      </c>
      <c r="C10627" s="35" t="s">
        <v>17479</v>
      </c>
      <c r="D10627" s="100" t="s">
        <v>21734</v>
      </c>
      <c r="E10627" s="107">
        <v>26.583333333333332</v>
      </c>
      <c r="F10627" s="81" t="s">
        <v>13674</v>
      </c>
      <c r="G10627" s="35" t="s">
        <v>15</v>
      </c>
      <c r="H10627" s="100" t="s">
        <v>26023</v>
      </c>
    </row>
    <row r="10628" spans="1:8">
      <c r="A10628" s="35" t="s">
        <v>29</v>
      </c>
      <c r="B10628" s="35" t="s">
        <v>9379</v>
      </c>
      <c r="C10628" s="35" t="s">
        <v>17479</v>
      </c>
      <c r="D10628" s="100" t="s">
        <v>21735</v>
      </c>
      <c r="E10628" s="107">
        <v>32.916666666666664</v>
      </c>
      <c r="F10628" s="81" t="s">
        <v>13674</v>
      </c>
      <c r="G10628" s="35" t="s">
        <v>15</v>
      </c>
      <c r="H10628" s="100" t="s">
        <v>26023</v>
      </c>
    </row>
    <row r="10629" spans="1:8">
      <c r="A10629" s="35" t="s">
        <v>29</v>
      </c>
      <c r="B10629" s="35" t="s">
        <v>9379</v>
      </c>
      <c r="C10629" s="35" t="s">
        <v>17479</v>
      </c>
      <c r="D10629" s="100" t="s">
        <v>21736</v>
      </c>
      <c r="E10629" s="107">
        <v>34.25</v>
      </c>
      <c r="F10629" s="81" t="s">
        <v>13674</v>
      </c>
      <c r="G10629" s="35" t="s">
        <v>15</v>
      </c>
      <c r="H10629" s="100" t="s">
        <v>26023</v>
      </c>
    </row>
    <row r="10630" spans="1:8">
      <c r="A10630" s="35" t="s">
        <v>29</v>
      </c>
      <c r="B10630" s="35" t="s">
        <v>9379</v>
      </c>
      <c r="C10630" s="35" t="s">
        <v>17479</v>
      </c>
      <c r="D10630" s="100" t="s">
        <v>21737</v>
      </c>
      <c r="E10630" s="107">
        <v>46.633333333333333</v>
      </c>
      <c r="F10630" s="81" t="s">
        <v>13674</v>
      </c>
      <c r="G10630" s="35" t="s">
        <v>15</v>
      </c>
      <c r="H10630" s="100" t="s">
        <v>26023</v>
      </c>
    </row>
    <row r="10631" spans="1:8">
      <c r="A10631" s="35" t="s">
        <v>29</v>
      </c>
      <c r="B10631" s="35" t="s">
        <v>9379</v>
      </c>
      <c r="C10631" s="35" t="s">
        <v>17479</v>
      </c>
      <c r="D10631" s="100" t="s">
        <v>21738</v>
      </c>
      <c r="E10631" s="107">
        <v>26.566666666666666</v>
      </c>
      <c r="F10631" s="81" t="s">
        <v>13674</v>
      </c>
      <c r="G10631" s="35" t="s">
        <v>15</v>
      </c>
      <c r="H10631" s="100" t="s">
        <v>26023</v>
      </c>
    </row>
    <row r="10632" spans="1:8">
      <c r="A10632" s="35" t="s">
        <v>29</v>
      </c>
      <c r="B10632" s="35" t="s">
        <v>9379</v>
      </c>
      <c r="C10632" s="35" t="s">
        <v>17479</v>
      </c>
      <c r="D10632" s="100" t="s">
        <v>21739</v>
      </c>
      <c r="E10632" s="107">
        <v>25.8</v>
      </c>
      <c r="F10632" s="81" t="s">
        <v>13674</v>
      </c>
      <c r="G10632" s="35" t="s">
        <v>15</v>
      </c>
      <c r="H10632" s="100" t="s">
        <v>26023</v>
      </c>
    </row>
    <row r="10633" spans="1:8">
      <c r="A10633" s="35" t="s">
        <v>29</v>
      </c>
      <c r="B10633" s="35" t="s">
        <v>9379</v>
      </c>
      <c r="C10633" s="35" t="s">
        <v>17479</v>
      </c>
      <c r="D10633" s="100" t="s">
        <v>21740</v>
      </c>
      <c r="E10633" s="107">
        <v>32.466666666666669</v>
      </c>
      <c r="F10633" s="81" t="s">
        <v>13674</v>
      </c>
      <c r="G10633" s="35" t="s">
        <v>15</v>
      </c>
      <c r="H10633" s="100" t="s">
        <v>26023</v>
      </c>
    </row>
    <row r="10634" spans="1:8">
      <c r="A10634" s="35" t="s">
        <v>29</v>
      </c>
      <c r="B10634" s="35" t="s">
        <v>9379</v>
      </c>
      <c r="C10634" s="35" t="s">
        <v>17479</v>
      </c>
      <c r="D10634" s="100" t="s">
        <v>21741</v>
      </c>
      <c r="E10634" s="107">
        <v>29.583333333333332</v>
      </c>
      <c r="F10634" s="81" t="s">
        <v>13674</v>
      </c>
      <c r="G10634" s="35" t="s">
        <v>15</v>
      </c>
      <c r="H10634" s="100" t="s">
        <v>26023</v>
      </c>
    </row>
    <row r="10635" spans="1:8">
      <c r="A10635" s="35" t="s">
        <v>29</v>
      </c>
      <c r="B10635" s="35" t="s">
        <v>9379</v>
      </c>
      <c r="C10635" s="35" t="s">
        <v>17479</v>
      </c>
      <c r="D10635" s="100" t="s">
        <v>21742</v>
      </c>
      <c r="E10635" s="107">
        <v>25.783333333333335</v>
      </c>
      <c r="F10635" s="81" t="s">
        <v>13674</v>
      </c>
      <c r="G10635" s="35" t="s">
        <v>15</v>
      </c>
      <c r="H10635" s="100" t="s">
        <v>26023</v>
      </c>
    </row>
    <row r="10636" spans="1:8">
      <c r="A10636" s="35" t="s">
        <v>29</v>
      </c>
      <c r="B10636" s="35" t="s">
        <v>9379</v>
      </c>
      <c r="C10636" s="35" t="s">
        <v>17479</v>
      </c>
      <c r="D10636" s="100" t="s">
        <v>21743</v>
      </c>
      <c r="E10636" s="107">
        <v>28.683333333333334</v>
      </c>
      <c r="F10636" s="81" t="s">
        <v>13674</v>
      </c>
      <c r="G10636" s="35" t="s">
        <v>15</v>
      </c>
      <c r="H10636" s="100" t="s">
        <v>26023</v>
      </c>
    </row>
    <row r="10637" spans="1:8">
      <c r="A10637" s="35" t="s">
        <v>29</v>
      </c>
      <c r="B10637" s="35" t="s">
        <v>9372</v>
      </c>
      <c r="C10637" s="35" t="s">
        <v>17480</v>
      </c>
      <c r="D10637" s="100" t="s">
        <v>21744</v>
      </c>
      <c r="E10637" s="107">
        <v>29.35</v>
      </c>
      <c r="F10637" s="81" t="s">
        <v>13674</v>
      </c>
      <c r="G10637" s="35" t="s">
        <v>15</v>
      </c>
      <c r="H10637" s="100" t="s">
        <v>26024</v>
      </c>
    </row>
    <row r="10638" spans="1:8">
      <c r="A10638" s="35" t="s">
        <v>29</v>
      </c>
      <c r="B10638" s="35" t="s">
        <v>9372</v>
      </c>
      <c r="C10638" s="35" t="s">
        <v>17480</v>
      </c>
      <c r="D10638" s="100" t="s">
        <v>21745</v>
      </c>
      <c r="E10638" s="107">
        <v>40.56666666666667</v>
      </c>
      <c r="F10638" s="81" t="s">
        <v>13674</v>
      </c>
      <c r="G10638" s="35" t="s">
        <v>15</v>
      </c>
      <c r="H10638" s="100" t="s">
        <v>26024</v>
      </c>
    </row>
    <row r="10639" spans="1:8">
      <c r="A10639" s="35" t="s">
        <v>29</v>
      </c>
      <c r="B10639" s="35" t="s">
        <v>9372</v>
      </c>
      <c r="C10639" s="35" t="s">
        <v>17480</v>
      </c>
      <c r="D10639" s="100" t="s">
        <v>21746</v>
      </c>
      <c r="E10639" s="107">
        <v>30.266666666666666</v>
      </c>
      <c r="F10639" s="81" t="s">
        <v>13674</v>
      </c>
      <c r="G10639" s="35" t="s">
        <v>15</v>
      </c>
      <c r="H10639" s="100" t="s">
        <v>26024</v>
      </c>
    </row>
    <row r="10640" spans="1:8">
      <c r="A10640" s="35" t="s">
        <v>29</v>
      </c>
      <c r="B10640" s="35" t="s">
        <v>9372</v>
      </c>
      <c r="C10640" s="35" t="s">
        <v>17480</v>
      </c>
      <c r="D10640" s="100" t="s">
        <v>21747</v>
      </c>
      <c r="E10640" s="107">
        <v>37.93333333333333</v>
      </c>
      <c r="F10640" s="81" t="s">
        <v>13674</v>
      </c>
      <c r="G10640" s="35" t="s">
        <v>15</v>
      </c>
      <c r="H10640" s="100" t="s">
        <v>26024</v>
      </c>
    </row>
    <row r="10641" spans="1:8">
      <c r="A10641" s="35" t="s">
        <v>29</v>
      </c>
      <c r="B10641" s="35" t="s">
        <v>9372</v>
      </c>
      <c r="C10641" s="35" t="s">
        <v>17480</v>
      </c>
      <c r="D10641" s="100" t="s">
        <v>21748</v>
      </c>
      <c r="E10641" s="107">
        <v>37.033333333333331</v>
      </c>
      <c r="F10641" s="81" t="s">
        <v>13674</v>
      </c>
      <c r="G10641" s="35" t="s">
        <v>15</v>
      </c>
      <c r="H10641" s="100" t="s">
        <v>26024</v>
      </c>
    </row>
    <row r="10642" spans="1:8">
      <c r="A10642" s="35" t="s">
        <v>29</v>
      </c>
      <c r="B10642" s="35" t="s">
        <v>9372</v>
      </c>
      <c r="C10642" s="35" t="s">
        <v>17480</v>
      </c>
      <c r="D10642" s="100" t="s">
        <v>21749</v>
      </c>
      <c r="E10642" s="107">
        <v>30.516666666666666</v>
      </c>
      <c r="F10642" s="81" t="s">
        <v>13674</v>
      </c>
      <c r="G10642" s="35" t="s">
        <v>15</v>
      </c>
      <c r="H10642" s="100" t="s">
        <v>26024</v>
      </c>
    </row>
    <row r="10643" spans="1:8">
      <c r="A10643" s="35" t="s">
        <v>29</v>
      </c>
      <c r="B10643" s="35" t="s">
        <v>9372</v>
      </c>
      <c r="C10643" s="35" t="s">
        <v>17480</v>
      </c>
      <c r="D10643" s="100" t="s">
        <v>21750</v>
      </c>
      <c r="E10643" s="107">
        <v>26.65</v>
      </c>
      <c r="F10643" s="81" t="s">
        <v>13674</v>
      </c>
      <c r="G10643" s="35" t="s">
        <v>15</v>
      </c>
      <c r="H10643" s="100" t="s">
        <v>26024</v>
      </c>
    </row>
    <row r="10644" spans="1:8">
      <c r="A10644" s="35" t="s">
        <v>29</v>
      </c>
      <c r="B10644" s="35" t="s">
        <v>9372</v>
      </c>
      <c r="C10644" s="35" t="s">
        <v>17480</v>
      </c>
      <c r="D10644" s="100" t="s">
        <v>21751</v>
      </c>
      <c r="E10644" s="107">
        <v>52.766666666666666</v>
      </c>
      <c r="F10644" s="81" t="s">
        <v>13674</v>
      </c>
      <c r="G10644" s="35" t="s">
        <v>15</v>
      </c>
      <c r="H10644" s="100" t="s">
        <v>26024</v>
      </c>
    </row>
    <row r="10645" spans="1:8">
      <c r="A10645" s="35" t="s">
        <v>29</v>
      </c>
      <c r="B10645" s="35" t="s">
        <v>9372</v>
      </c>
      <c r="C10645" s="35" t="s">
        <v>17480</v>
      </c>
      <c r="D10645" s="100" t="s">
        <v>21752</v>
      </c>
      <c r="E10645" s="107">
        <v>33.049999999999997</v>
      </c>
      <c r="F10645" s="81" t="s">
        <v>13674</v>
      </c>
      <c r="G10645" s="35" t="s">
        <v>15</v>
      </c>
      <c r="H10645" s="100" t="s">
        <v>26024</v>
      </c>
    </row>
    <row r="10646" spans="1:8">
      <c r="A10646" s="35" t="s">
        <v>29</v>
      </c>
      <c r="B10646" s="35" t="s">
        <v>9372</v>
      </c>
      <c r="C10646" s="35" t="s">
        <v>17480</v>
      </c>
      <c r="D10646" s="100" t="s">
        <v>21753</v>
      </c>
      <c r="E10646" s="107">
        <v>36</v>
      </c>
      <c r="F10646" s="81" t="s">
        <v>13674</v>
      </c>
      <c r="G10646" s="35" t="s">
        <v>15</v>
      </c>
      <c r="H10646" s="100" t="s">
        <v>26024</v>
      </c>
    </row>
    <row r="10647" spans="1:8">
      <c r="A10647" s="35" t="s">
        <v>29</v>
      </c>
      <c r="B10647" s="35" t="s">
        <v>9372</v>
      </c>
      <c r="C10647" s="35" t="s">
        <v>17480</v>
      </c>
      <c r="D10647" s="100" t="s">
        <v>21754</v>
      </c>
      <c r="E10647" s="107">
        <v>41.366666666666667</v>
      </c>
      <c r="F10647" s="81" t="s">
        <v>13674</v>
      </c>
      <c r="G10647" s="35" t="s">
        <v>15</v>
      </c>
      <c r="H10647" s="100" t="s">
        <v>26024</v>
      </c>
    </row>
    <row r="10648" spans="1:8">
      <c r="A10648" s="35" t="s">
        <v>29</v>
      </c>
      <c r="B10648" s="35" t="s">
        <v>9372</v>
      </c>
      <c r="C10648" s="35" t="s">
        <v>17480</v>
      </c>
      <c r="D10648" s="100" t="s">
        <v>21755</v>
      </c>
      <c r="E10648" s="107">
        <v>28.933333333333334</v>
      </c>
      <c r="F10648" s="81" t="s">
        <v>13674</v>
      </c>
      <c r="G10648" s="35" t="s">
        <v>15</v>
      </c>
      <c r="H10648" s="100" t="s">
        <v>26024</v>
      </c>
    </row>
    <row r="10649" spans="1:8">
      <c r="A10649" s="35" t="s">
        <v>29</v>
      </c>
      <c r="B10649" s="35" t="s">
        <v>9372</v>
      </c>
      <c r="C10649" s="35" t="s">
        <v>17480</v>
      </c>
      <c r="D10649" s="100" t="s">
        <v>21756</v>
      </c>
      <c r="E10649" s="107">
        <v>30.95</v>
      </c>
      <c r="F10649" s="81" t="s">
        <v>13674</v>
      </c>
      <c r="G10649" s="35" t="s">
        <v>15</v>
      </c>
      <c r="H10649" s="100" t="s">
        <v>26024</v>
      </c>
    </row>
    <row r="10650" spans="1:8">
      <c r="A10650" s="35" t="s">
        <v>29</v>
      </c>
      <c r="B10650" s="35" t="s">
        <v>9372</v>
      </c>
      <c r="C10650" s="35" t="s">
        <v>17480</v>
      </c>
      <c r="D10650" s="100" t="s">
        <v>21757</v>
      </c>
      <c r="E10650" s="107">
        <v>62.333333333333336</v>
      </c>
      <c r="F10650" s="81" t="s">
        <v>13674</v>
      </c>
      <c r="G10650" s="35" t="s">
        <v>15</v>
      </c>
      <c r="H10650" s="100" t="s">
        <v>26024</v>
      </c>
    </row>
    <row r="10651" spans="1:8">
      <c r="A10651" s="35" t="s">
        <v>29</v>
      </c>
      <c r="B10651" s="35" t="s">
        <v>9372</v>
      </c>
      <c r="C10651" s="35" t="s">
        <v>17480</v>
      </c>
      <c r="D10651" s="100" t="s">
        <v>21758</v>
      </c>
      <c r="E10651" s="107">
        <v>49.55</v>
      </c>
      <c r="F10651" s="81" t="s">
        <v>13674</v>
      </c>
      <c r="G10651" s="35" t="s">
        <v>15</v>
      </c>
      <c r="H10651" s="100" t="s">
        <v>26024</v>
      </c>
    </row>
    <row r="10652" spans="1:8">
      <c r="A10652" s="35" t="s">
        <v>29</v>
      </c>
      <c r="B10652" s="35" t="s">
        <v>9372</v>
      </c>
      <c r="C10652" s="35" t="s">
        <v>17480</v>
      </c>
      <c r="D10652" s="100" t="s">
        <v>21759</v>
      </c>
      <c r="E10652" s="107">
        <v>34.35</v>
      </c>
      <c r="F10652" s="81" t="s">
        <v>13674</v>
      </c>
      <c r="G10652" s="35" t="s">
        <v>15</v>
      </c>
      <c r="H10652" s="100" t="s">
        <v>26024</v>
      </c>
    </row>
    <row r="10653" spans="1:8">
      <c r="A10653" s="35" t="s">
        <v>29</v>
      </c>
      <c r="B10653" s="35" t="s">
        <v>9372</v>
      </c>
      <c r="C10653" s="35" t="s">
        <v>17481</v>
      </c>
      <c r="D10653" s="100" t="s">
        <v>21760</v>
      </c>
      <c r="E10653" s="107">
        <v>28.683333333333334</v>
      </c>
      <c r="F10653" s="81" t="s">
        <v>13674</v>
      </c>
      <c r="G10653" s="35" t="s">
        <v>15</v>
      </c>
      <c r="H10653" s="100" t="s">
        <v>26025</v>
      </c>
    </row>
    <row r="10654" spans="1:8">
      <c r="A10654" s="35" t="s">
        <v>29</v>
      </c>
      <c r="B10654" s="35" t="s">
        <v>9372</v>
      </c>
      <c r="C10654" s="35" t="s">
        <v>17481</v>
      </c>
      <c r="D10654" s="100" t="s">
        <v>21761</v>
      </c>
      <c r="E10654" s="107">
        <v>27.766666666666666</v>
      </c>
      <c r="F10654" s="81" t="s">
        <v>13674</v>
      </c>
      <c r="G10654" s="35" t="s">
        <v>15</v>
      </c>
      <c r="H10654" s="100" t="s">
        <v>26025</v>
      </c>
    </row>
    <row r="10655" spans="1:8">
      <c r="A10655" s="35" t="s">
        <v>29</v>
      </c>
      <c r="B10655" s="35" t="s">
        <v>9372</v>
      </c>
      <c r="C10655" s="35" t="s">
        <v>17481</v>
      </c>
      <c r="D10655" s="100" t="s">
        <v>21762</v>
      </c>
      <c r="E10655" s="107">
        <v>29.133333333333333</v>
      </c>
      <c r="F10655" s="81" t="s">
        <v>13674</v>
      </c>
      <c r="G10655" s="35" t="s">
        <v>15</v>
      </c>
      <c r="H10655" s="100" t="s">
        <v>26025</v>
      </c>
    </row>
    <row r="10656" spans="1:8">
      <c r="A10656" s="35" t="s">
        <v>29</v>
      </c>
      <c r="B10656" s="35" t="s">
        <v>9372</v>
      </c>
      <c r="C10656" s="35" t="s">
        <v>17481</v>
      </c>
      <c r="D10656" s="100" t="s">
        <v>21763</v>
      </c>
      <c r="E10656" s="107">
        <v>41.31666666666667</v>
      </c>
      <c r="F10656" s="81" t="s">
        <v>13674</v>
      </c>
      <c r="G10656" s="35" t="s">
        <v>15</v>
      </c>
      <c r="H10656" s="100" t="s">
        <v>26025</v>
      </c>
    </row>
    <row r="10657" spans="1:8">
      <c r="A10657" s="35" t="s">
        <v>29</v>
      </c>
      <c r="B10657" s="35" t="s">
        <v>9372</v>
      </c>
      <c r="C10657" s="35" t="s">
        <v>17481</v>
      </c>
      <c r="D10657" s="100" t="s">
        <v>21764</v>
      </c>
      <c r="E10657" s="107">
        <v>36.6</v>
      </c>
      <c r="F10657" s="81" t="s">
        <v>13674</v>
      </c>
      <c r="G10657" s="35" t="s">
        <v>15</v>
      </c>
      <c r="H10657" s="100" t="s">
        <v>26025</v>
      </c>
    </row>
    <row r="10658" spans="1:8">
      <c r="A10658" s="35" t="s">
        <v>29</v>
      </c>
      <c r="B10658" s="35" t="s">
        <v>9372</v>
      </c>
      <c r="C10658" s="35" t="s">
        <v>17481</v>
      </c>
      <c r="D10658" s="100" t="s">
        <v>21765</v>
      </c>
      <c r="E10658" s="107">
        <v>33.466666666666669</v>
      </c>
      <c r="F10658" s="81" t="s">
        <v>13674</v>
      </c>
      <c r="G10658" s="35" t="s">
        <v>15</v>
      </c>
      <c r="H10658" s="100" t="s">
        <v>26025</v>
      </c>
    </row>
    <row r="10659" spans="1:8">
      <c r="A10659" s="35" t="s">
        <v>29</v>
      </c>
      <c r="B10659" s="35" t="s">
        <v>9372</v>
      </c>
      <c r="C10659" s="35" t="s">
        <v>17481</v>
      </c>
      <c r="D10659" s="100" t="s">
        <v>21766</v>
      </c>
      <c r="E10659" s="107">
        <v>47.15</v>
      </c>
      <c r="F10659" s="81" t="s">
        <v>13674</v>
      </c>
      <c r="G10659" s="35" t="s">
        <v>15</v>
      </c>
      <c r="H10659" s="100" t="s">
        <v>26025</v>
      </c>
    </row>
    <row r="10660" spans="1:8">
      <c r="A10660" s="35" t="s">
        <v>29</v>
      </c>
      <c r="B10660" s="35" t="s">
        <v>9372</v>
      </c>
      <c r="C10660" s="35" t="s">
        <v>17481</v>
      </c>
      <c r="D10660" s="100" t="s">
        <v>21767</v>
      </c>
      <c r="E10660" s="107">
        <v>34.133333333333333</v>
      </c>
      <c r="F10660" s="81" t="s">
        <v>13674</v>
      </c>
      <c r="G10660" s="35" t="s">
        <v>15</v>
      </c>
      <c r="H10660" s="100" t="s">
        <v>26025</v>
      </c>
    </row>
    <row r="10661" spans="1:8">
      <c r="A10661" s="35" t="s">
        <v>29</v>
      </c>
      <c r="B10661" s="35" t="s">
        <v>9372</v>
      </c>
      <c r="C10661" s="35" t="s">
        <v>17482</v>
      </c>
      <c r="D10661" s="100" t="s">
        <v>21768</v>
      </c>
      <c r="E10661" s="107">
        <v>23.2</v>
      </c>
      <c r="F10661" s="81" t="s">
        <v>13674</v>
      </c>
      <c r="G10661" s="35" t="s">
        <v>15</v>
      </c>
      <c r="H10661" s="100" t="s">
        <v>26026</v>
      </c>
    </row>
    <row r="10662" spans="1:8">
      <c r="A10662" s="35" t="s">
        <v>29</v>
      </c>
      <c r="B10662" s="35" t="s">
        <v>9372</v>
      </c>
      <c r="C10662" s="35" t="s">
        <v>17482</v>
      </c>
      <c r="D10662" s="100" t="s">
        <v>21769</v>
      </c>
      <c r="E10662" s="107">
        <v>24.433333333333334</v>
      </c>
      <c r="F10662" s="81" t="s">
        <v>13674</v>
      </c>
      <c r="G10662" s="35" t="s">
        <v>15</v>
      </c>
      <c r="H10662" s="100" t="s">
        <v>26026</v>
      </c>
    </row>
    <row r="10663" spans="1:8">
      <c r="A10663" s="35" t="s">
        <v>29</v>
      </c>
      <c r="B10663" s="35" t="s">
        <v>9372</v>
      </c>
      <c r="C10663" s="35" t="s">
        <v>17482</v>
      </c>
      <c r="D10663" s="100" t="s">
        <v>21770</v>
      </c>
      <c r="E10663" s="107">
        <v>22.85</v>
      </c>
      <c r="F10663" s="81" t="s">
        <v>13674</v>
      </c>
      <c r="G10663" s="35" t="s">
        <v>15</v>
      </c>
      <c r="H10663" s="100" t="s">
        <v>26026</v>
      </c>
    </row>
    <row r="10664" spans="1:8">
      <c r="A10664" s="35" t="s">
        <v>29</v>
      </c>
      <c r="B10664" s="35" t="s">
        <v>9372</v>
      </c>
      <c r="C10664" s="35" t="s">
        <v>17482</v>
      </c>
      <c r="D10664" s="100" t="s">
        <v>21771</v>
      </c>
      <c r="E10664" s="107">
        <v>21.483333333333334</v>
      </c>
      <c r="F10664" s="81" t="s">
        <v>13674</v>
      </c>
      <c r="G10664" s="35" t="s">
        <v>15</v>
      </c>
      <c r="H10664" s="100" t="s">
        <v>26026</v>
      </c>
    </row>
    <row r="10665" spans="1:8">
      <c r="A10665" s="35" t="s">
        <v>29</v>
      </c>
      <c r="B10665" s="35" t="s">
        <v>9372</v>
      </c>
      <c r="C10665" s="35" t="s">
        <v>17482</v>
      </c>
      <c r="D10665" s="100" t="s">
        <v>21772</v>
      </c>
      <c r="E10665" s="107">
        <v>22.733333333333334</v>
      </c>
      <c r="F10665" s="81" t="s">
        <v>13674</v>
      </c>
      <c r="G10665" s="35" t="s">
        <v>15</v>
      </c>
      <c r="H10665" s="100" t="s">
        <v>26026</v>
      </c>
    </row>
    <row r="10666" spans="1:8">
      <c r="A10666" s="35" t="s">
        <v>29</v>
      </c>
      <c r="B10666" s="35" t="s">
        <v>9372</v>
      </c>
      <c r="C10666" s="35" t="s">
        <v>17482</v>
      </c>
      <c r="D10666" s="100" t="s">
        <v>21773</v>
      </c>
      <c r="E10666" s="107">
        <v>20.366666666666667</v>
      </c>
      <c r="F10666" s="81" t="s">
        <v>13674</v>
      </c>
      <c r="G10666" s="35" t="s">
        <v>15</v>
      </c>
      <c r="H10666" s="100" t="s">
        <v>26026</v>
      </c>
    </row>
    <row r="10667" spans="1:8">
      <c r="A10667" s="35" t="s">
        <v>29</v>
      </c>
      <c r="B10667" s="35" t="s">
        <v>9372</v>
      </c>
      <c r="C10667" s="35" t="s">
        <v>17482</v>
      </c>
      <c r="D10667" s="100" t="s">
        <v>21774</v>
      </c>
      <c r="E10667" s="107">
        <v>24.533333333333335</v>
      </c>
      <c r="F10667" s="81" t="s">
        <v>13674</v>
      </c>
      <c r="G10667" s="35" t="s">
        <v>15</v>
      </c>
      <c r="H10667" s="100" t="s">
        <v>26026</v>
      </c>
    </row>
    <row r="10668" spans="1:8">
      <c r="A10668" s="35" t="s">
        <v>29</v>
      </c>
      <c r="B10668" s="35" t="s">
        <v>9372</v>
      </c>
      <c r="C10668" s="35" t="s">
        <v>17482</v>
      </c>
      <c r="D10668" s="100" t="s">
        <v>21775</v>
      </c>
      <c r="E10668" s="107">
        <v>23.45</v>
      </c>
      <c r="F10668" s="81" t="s">
        <v>13674</v>
      </c>
      <c r="G10668" s="35" t="s">
        <v>15</v>
      </c>
      <c r="H10668" s="100" t="s">
        <v>26026</v>
      </c>
    </row>
    <row r="10669" spans="1:8">
      <c r="A10669" s="35" t="s">
        <v>29</v>
      </c>
      <c r="B10669" s="35" t="s">
        <v>9372</v>
      </c>
      <c r="C10669" s="35" t="s">
        <v>17143</v>
      </c>
      <c r="D10669" s="100" t="s">
        <v>21776</v>
      </c>
      <c r="E10669" s="107">
        <v>66.36666666666666</v>
      </c>
      <c r="F10669" s="81" t="s">
        <v>13674</v>
      </c>
      <c r="G10669" s="35" t="s">
        <v>15</v>
      </c>
      <c r="H10669" s="100" t="s">
        <v>24978</v>
      </c>
    </row>
    <row r="10670" spans="1:8">
      <c r="A10670" s="35" t="s">
        <v>29</v>
      </c>
      <c r="B10670" s="35" t="s">
        <v>9372</v>
      </c>
      <c r="C10670" s="35" t="s">
        <v>17143</v>
      </c>
      <c r="D10670" s="100" t="s">
        <v>21777</v>
      </c>
      <c r="E10670" s="107">
        <v>46.133333333333333</v>
      </c>
      <c r="F10670" s="81" t="s">
        <v>13674</v>
      </c>
      <c r="G10670" s="35" t="s">
        <v>15</v>
      </c>
      <c r="H10670" s="100" t="s">
        <v>24978</v>
      </c>
    </row>
    <row r="10671" spans="1:8">
      <c r="A10671" s="35" t="s">
        <v>29</v>
      </c>
      <c r="B10671" s="35" t="s">
        <v>9372</v>
      </c>
      <c r="C10671" s="35" t="s">
        <v>17143</v>
      </c>
      <c r="D10671" s="100" t="s">
        <v>21778</v>
      </c>
      <c r="E10671" s="107">
        <v>37.333333333333336</v>
      </c>
      <c r="F10671" s="81" t="s">
        <v>13674</v>
      </c>
      <c r="G10671" s="35" t="s">
        <v>15</v>
      </c>
      <c r="H10671" s="100" t="s">
        <v>24978</v>
      </c>
    </row>
    <row r="10672" spans="1:8">
      <c r="A10672" s="35" t="s">
        <v>29</v>
      </c>
      <c r="B10672" s="35" t="s">
        <v>9372</v>
      </c>
      <c r="C10672" s="35" t="s">
        <v>17143</v>
      </c>
      <c r="D10672" s="100" t="s">
        <v>21779</v>
      </c>
      <c r="E10672" s="107">
        <v>71.5</v>
      </c>
      <c r="F10672" s="81" t="s">
        <v>13674</v>
      </c>
      <c r="G10672" s="35" t="s">
        <v>15</v>
      </c>
      <c r="H10672" s="100" t="s">
        <v>24978</v>
      </c>
    </row>
    <row r="10673" spans="1:8">
      <c r="A10673" s="35" t="s">
        <v>29</v>
      </c>
      <c r="B10673" s="35" t="s">
        <v>9372</v>
      </c>
      <c r="C10673" s="35" t="s">
        <v>17143</v>
      </c>
      <c r="D10673" s="100" t="s">
        <v>21780</v>
      </c>
      <c r="E10673" s="107">
        <v>39.966666666666669</v>
      </c>
      <c r="F10673" s="81" t="s">
        <v>13674</v>
      </c>
      <c r="G10673" s="35" t="s">
        <v>15</v>
      </c>
      <c r="H10673" s="100" t="s">
        <v>24978</v>
      </c>
    </row>
    <row r="10674" spans="1:8">
      <c r="A10674" s="35" t="s">
        <v>29</v>
      </c>
      <c r="B10674" s="35" t="s">
        <v>9372</v>
      </c>
      <c r="C10674" s="35" t="s">
        <v>17143</v>
      </c>
      <c r="D10674" s="100" t="s">
        <v>21781</v>
      </c>
      <c r="E10674" s="107">
        <v>44.116666666666667</v>
      </c>
      <c r="F10674" s="81" t="s">
        <v>13674</v>
      </c>
      <c r="G10674" s="35" t="s">
        <v>15</v>
      </c>
      <c r="H10674" s="100" t="s">
        <v>24978</v>
      </c>
    </row>
    <row r="10675" spans="1:8">
      <c r="A10675" s="35" t="s">
        <v>29</v>
      </c>
      <c r="B10675" s="35" t="s">
        <v>9372</v>
      </c>
      <c r="C10675" s="35" t="s">
        <v>17143</v>
      </c>
      <c r="D10675" s="100" t="s">
        <v>21782</v>
      </c>
      <c r="E10675" s="107">
        <v>42.483333333333334</v>
      </c>
      <c r="F10675" s="81" t="s">
        <v>13674</v>
      </c>
      <c r="G10675" s="35" t="s">
        <v>15</v>
      </c>
      <c r="H10675" s="100" t="s">
        <v>24978</v>
      </c>
    </row>
    <row r="10676" spans="1:8">
      <c r="A10676" s="35" t="s">
        <v>29</v>
      </c>
      <c r="B10676" s="35" t="s">
        <v>9372</v>
      </c>
      <c r="C10676" s="35" t="s">
        <v>17143</v>
      </c>
      <c r="D10676" s="100" t="s">
        <v>21783</v>
      </c>
      <c r="E10676" s="107">
        <v>62.06666666666667</v>
      </c>
      <c r="F10676" s="81" t="s">
        <v>13674</v>
      </c>
      <c r="G10676" s="35" t="s">
        <v>15</v>
      </c>
      <c r="H10676" s="100" t="s">
        <v>24978</v>
      </c>
    </row>
    <row r="10677" spans="1:8">
      <c r="A10677" s="68" t="s">
        <v>29</v>
      </c>
      <c r="B10677" s="94" t="s">
        <v>9371</v>
      </c>
      <c r="C10677" s="94" t="s">
        <v>17090</v>
      </c>
      <c r="D10677" s="32" t="s">
        <v>21784</v>
      </c>
      <c r="E10677" s="107">
        <v>22.233333333333334</v>
      </c>
      <c r="F10677" s="81" t="s">
        <v>13674</v>
      </c>
      <c r="G10677" s="94" t="s">
        <v>15</v>
      </c>
      <c r="H10677" s="32" t="s">
        <v>26027</v>
      </c>
    </row>
    <row r="10678" spans="1:8">
      <c r="A10678" s="35" t="s">
        <v>29</v>
      </c>
      <c r="B10678" s="35" t="s">
        <v>9372</v>
      </c>
      <c r="C10678" s="35" t="s">
        <v>17143</v>
      </c>
      <c r="D10678" s="100" t="s">
        <v>21785</v>
      </c>
      <c r="E10678" s="107">
        <v>25.683333333333334</v>
      </c>
      <c r="F10678" s="81" t="s">
        <v>13674</v>
      </c>
      <c r="G10678" s="35" t="s">
        <v>15</v>
      </c>
      <c r="H10678" s="100" t="s">
        <v>24978</v>
      </c>
    </row>
    <row r="10679" spans="1:8">
      <c r="A10679" s="35" t="s">
        <v>29</v>
      </c>
      <c r="B10679" s="35" t="s">
        <v>9372</v>
      </c>
      <c r="C10679" s="35" t="s">
        <v>17143</v>
      </c>
      <c r="D10679" s="100" t="s">
        <v>21786</v>
      </c>
      <c r="E10679" s="107">
        <v>63.56666666666667</v>
      </c>
      <c r="F10679" s="81" t="s">
        <v>13674</v>
      </c>
      <c r="G10679" s="35" t="s">
        <v>15</v>
      </c>
      <c r="H10679" s="100" t="s">
        <v>24978</v>
      </c>
    </row>
    <row r="10680" spans="1:8">
      <c r="A10680" s="35" t="s">
        <v>29</v>
      </c>
      <c r="B10680" s="35" t="s">
        <v>9372</v>
      </c>
      <c r="C10680" s="35" t="s">
        <v>17143</v>
      </c>
      <c r="D10680" s="100" t="s">
        <v>21787</v>
      </c>
      <c r="E10680" s="107">
        <v>45.016666666666666</v>
      </c>
      <c r="F10680" s="81" t="s">
        <v>13674</v>
      </c>
      <c r="G10680" s="35" t="s">
        <v>15</v>
      </c>
      <c r="H10680" s="100" t="s">
        <v>24978</v>
      </c>
    </row>
    <row r="10681" spans="1:8">
      <c r="A10681" s="35" t="s">
        <v>29</v>
      </c>
      <c r="B10681" s="35" t="s">
        <v>9372</v>
      </c>
      <c r="C10681" s="35" t="s">
        <v>17143</v>
      </c>
      <c r="D10681" s="100" t="s">
        <v>21788</v>
      </c>
      <c r="E10681" s="107">
        <v>37.15</v>
      </c>
      <c r="F10681" s="81" t="s">
        <v>13674</v>
      </c>
      <c r="G10681" s="35" t="s">
        <v>15</v>
      </c>
      <c r="H10681" s="100" t="s">
        <v>24978</v>
      </c>
    </row>
    <row r="10682" spans="1:8">
      <c r="A10682" s="35" t="s">
        <v>29</v>
      </c>
      <c r="B10682" s="35" t="s">
        <v>9372</v>
      </c>
      <c r="C10682" s="35" t="s">
        <v>17483</v>
      </c>
      <c r="D10682" s="100" t="s">
        <v>21789</v>
      </c>
      <c r="E10682" s="107">
        <v>26.316666666666666</v>
      </c>
      <c r="F10682" s="81" t="s">
        <v>13674</v>
      </c>
      <c r="G10682" s="35" t="s">
        <v>15</v>
      </c>
      <c r="H10682" s="100" t="s">
        <v>26028</v>
      </c>
    </row>
    <row r="10683" spans="1:8">
      <c r="A10683" s="35" t="s">
        <v>29</v>
      </c>
      <c r="B10683" s="35" t="s">
        <v>9372</v>
      </c>
      <c r="C10683" s="35" t="s">
        <v>17483</v>
      </c>
      <c r="D10683" s="100" t="s">
        <v>21790</v>
      </c>
      <c r="E10683" s="107">
        <v>45.383333333333333</v>
      </c>
      <c r="F10683" s="81" t="s">
        <v>13674</v>
      </c>
      <c r="G10683" s="35" t="s">
        <v>15</v>
      </c>
      <c r="H10683" s="100" t="s">
        <v>26028</v>
      </c>
    </row>
    <row r="10684" spans="1:8">
      <c r="A10684" s="35" t="s">
        <v>29</v>
      </c>
      <c r="B10684" s="35" t="s">
        <v>9372</v>
      </c>
      <c r="C10684" s="35" t="s">
        <v>17483</v>
      </c>
      <c r="D10684" s="100" t="s">
        <v>21791</v>
      </c>
      <c r="E10684" s="107">
        <v>27.6</v>
      </c>
      <c r="F10684" s="81" t="s">
        <v>13674</v>
      </c>
      <c r="G10684" s="35" t="s">
        <v>15</v>
      </c>
      <c r="H10684" s="100" t="s">
        <v>26028</v>
      </c>
    </row>
    <row r="10685" spans="1:8">
      <c r="A10685" s="35" t="s">
        <v>29</v>
      </c>
      <c r="B10685" s="35" t="s">
        <v>9372</v>
      </c>
      <c r="C10685" s="35" t="s">
        <v>17483</v>
      </c>
      <c r="D10685" s="100" t="s">
        <v>21792</v>
      </c>
      <c r="E10685" s="107">
        <v>45.033333333333331</v>
      </c>
      <c r="F10685" s="81" t="s">
        <v>13674</v>
      </c>
      <c r="G10685" s="35" t="s">
        <v>15</v>
      </c>
      <c r="H10685" s="100" t="s">
        <v>26028</v>
      </c>
    </row>
    <row r="10686" spans="1:8">
      <c r="A10686" s="35" t="s">
        <v>29</v>
      </c>
      <c r="B10686" s="35" t="s">
        <v>9372</v>
      </c>
      <c r="C10686" s="35" t="s">
        <v>17483</v>
      </c>
      <c r="D10686" s="100" t="s">
        <v>21793</v>
      </c>
      <c r="E10686" s="107">
        <v>33.333333333333336</v>
      </c>
      <c r="F10686" s="81" t="s">
        <v>13674</v>
      </c>
      <c r="G10686" s="35" t="s">
        <v>15</v>
      </c>
      <c r="H10686" s="100" t="s">
        <v>26028</v>
      </c>
    </row>
    <row r="10687" spans="1:8">
      <c r="A10687" s="35" t="s">
        <v>29</v>
      </c>
      <c r="B10687" s="35" t="s">
        <v>9372</v>
      </c>
      <c r="C10687" s="35" t="s">
        <v>17483</v>
      </c>
      <c r="D10687" s="100" t="s">
        <v>21794</v>
      </c>
      <c r="E10687" s="107">
        <v>29.466666666666665</v>
      </c>
      <c r="F10687" s="81" t="s">
        <v>13674</v>
      </c>
      <c r="G10687" s="35" t="s">
        <v>15</v>
      </c>
      <c r="H10687" s="100" t="s">
        <v>26028</v>
      </c>
    </row>
    <row r="10688" spans="1:8">
      <c r="A10688" s="35" t="s">
        <v>29</v>
      </c>
      <c r="B10688" s="35" t="s">
        <v>9372</v>
      </c>
      <c r="C10688" s="35" t="s">
        <v>17483</v>
      </c>
      <c r="D10688" s="100" t="s">
        <v>21795</v>
      </c>
      <c r="E10688" s="107">
        <v>28.1</v>
      </c>
      <c r="F10688" s="81" t="s">
        <v>13674</v>
      </c>
      <c r="G10688" s="35" t="s">
        <v>15</v>
      </c>
      <c r="H10688" s="100" t="s">
        <v>26028</v>
      </c>
    </row>
    <row r="10689" spans="1:8">
      <c r="A10689" s="35" t="s">
        <v>29</v>
      </c>
      <c r="B10689" s="35" t="s">
        <v>9372</v>
      </c>
      <c r="C10689" s="35" t="s">
        <v>17483</v>
      </c>
      <c r="D10689" s="100" t="s">
        <v>21796</v>
      </c>
      <c r="E10689" s="107">
        <v>30.333333333333332</v>
      </c>
      <c r="F10689" s="81" t="s">
        <v>13674</v>
      </c>
      <c r="G10689" s="35" t="s">
        <v>15</v>
      </c>
      <c r="H10689" s="100" t="s">
        <v>26028</v>
      </c>
    </row>
    <row r="10690" spans="1:8">
      <c r="A10690" s="35" t="s">
        <v>29</v>
      </c>
      <c r="B10690" s="35" t="s">
        <v>9372</v>
      </c>
      <c r="C10690" s="35" t="s">
        <v>17483</v>
      </c>
      <c r="D10690" s="100" t="s">
        <v>21797</v>
      </c>
      <c r="E10690" s="107">
        <v>28.233333333333334</v>
      </c>
      <c r="F10690" s="81" t="s">
        <v>13674</v>
      </c>
      <c r="G10690" s="35" t="s">
        <v>15</v>
      </c>
      <c r="H10690" s="100" t="s">
        <v>26028</v>
      </c>
    </row>
    <row r="10691" spans="1:8">
      <c r="A10691" s="35" t="s">
        <v>29</v>
      </c>
      <c r="B10691" s="35" t="s">
        <v>9372</v>
      </c>
      <c r="C10691" s="35" t="s">
        <v>17483</v>
      </c>
      <c r="D10691" s="100" t="s">
        <v>21798</v>
      </c>
      <c r="E10691" s="107">
        <v>33.25</v>
      </c>
      <c r="F10691" s="81" t="s">
        <v>13674</v>
      </c>
      <c r="G10691" s="35" t="s">
        <v>15</v>
      </c>
      <c r="H10691" s="100" t="s">
        <v>26028</v>
      </c>
    </row>
    <row r="10692" spans="1:8">
      <c r="A10692" s="35" t="s">
        <v>29</v>
      </c>
      <c r="B10692" s="35" t="s">
        <v>9372</v>
      </c>
      <c r="C10692" s="35" t="s">
        <v>17483</v>
      </c>
      <c r="D10692" s="100" t="s">
        <v>21799</v>
      </c>
      <c r="E10692" s="107">
        <v>33.450000000000003</v>
      </c>
      <c r="F10692" s="81" t="s">
        <v>13674</v>
      </c>
      <c r="G10692" s="35" t="s">
        <v>15</v>
      </c>
      <c r="H10692" s="100" t="s">
        <v>26028</v>
      </c>
    </row>
    <row r="10693" spans="1:8">
      <c r="A10693" s="35" t="s">
        <v>29</v>
      </c>
      <c r="B10693" s="35" t="s">
        <v>9372</v>
      </c>
      <c r="C10693" s="35" t="s">
        <v>17483</v>
      </c>
      <c r="D10693" s="100" t="s">
        <v>21800</v>
      </c>
      <c r="E10693" s="107">
        <v>40.200000000000003</v>
      </c>
      <c r="F10693" s="81" t="s">
        <v>13674</v>
      </c>
      <c r="G10693" s="35" t="s">
        <v>15</v>
      </c>
      <c r="H10693" s="100" t="s">
        <v>26028</v>
      </c>
    </row>
    <row r="10694" spans="1:8">
      <c r="A10694" s="35" t="s">
        <v>29</v>
      </c>
      <c r="B10694" s="35" t="s">
        <v>9372</v>
      </c>
      <c r="C10694" s="35" t="s">
        <v>17483</v>
      </c>
      <c r="D10694" s="100" t="s">
        <v>21801</v>
      </c>
      <c r="E10694" s="107">
        <v>37.466666666666669</v>
      </c>
      <c r="F10694" s="81" t="s">
        <v>13674</v>
      </c>
      <c r="G10694" s="35" t="s">
        <v>15</v>
      </c>
      <c r="H10694" s="100" t="s">
        <v>26028</v>
      </c>
    </row>
    <row r="10695" spans="1:8">
      <c r="A10695" s="35" t="s">
        <v>29</v>
      </c>
      <c r="B10695" s="35" t="s">
        <v>9372</v>
      </c>
      <c r="C10695" s="35" t="s">
        <v>17483</v>
      </c>
      <c r="D10695" s="100" t="s">
        <v>21802</v>
      </c>
      <c r="E10695" s="107">
        <v>39.233333333333334</v>
      </c>
      <c r="F10695" s="81" t="s">
        <v>13674</v>
      </c>
      <c r="G10695" s="35" t="s">
        <v>15</v>
      </c>
      <c r="H10695" s="100" t="s">
        <v>26028</v>
      </c>
    </row>
    <row r="10696" spans="1:8">
      <c r="A10696" s="35" t="s">
        <v>29</v>
      </c>
      <c r="B10696" s="35" t="s">
        <v>9372</v>
      </c>
      <c r="C10696" s="35" t="s">
        <v>17483</v>
      </c>
      <c r="D10696" s="100" t="s">
        <v>21803</v>
      </c>
      <c r="E10696" s="107">
        <v>40.966666666666669</v>
      </c>
      <c r="F10696" s="81" t="s">
        <v>13674</v>
      </c>
      <c r="G10696" s="35" t="s">
        <v>15</v>
      </c>
      <c r="H10696" s="100" t="s">
        <v>26028</v>
      </c>
    </row>
    <row r="10697" spans="1:8">
      <c r="A10697" s="35" t="s">
        <v>29</v>
      </c>
      <c r="B10697" s="35" t="s">
        <v>9372</v>
      </c>
      <c r="C10697" s="35" t="s">
        <v>17483</v>
      </c>
      <c r="D10697" s="100" t="s">
        <v>21804</v>
      </c>
      <c r="E10697" s="107">
        <v>41.81666666666667</v>
      </c>
      <c r="F10697" s="81" t="s">
        <v>13674</v>
      </c>
      <c r="G10697" s="35" t="s">
        <v>15</v>
      </c>
      <c r="H10697" s="100" t="s">
        <v>26028</v>
      </c>
    </row>
    <row r="10698" spans="1:8">
      <c r="A10698" s="35" t="s">
        <v>29</v>
      </c>
      <c r="B10698" s="35" t="s">
        <v>9372</v>
      </c>
      <c r="C10698" s="35" t="s">
        <v>17138</v>
      </c>
      <c r="D10698" s="100" t="s">
        <v>21805</v>
      </c>
      <c r="E10698" s="107">
        <v>25.266666666666666</v>
      </c>
      <c r="F10698" s="81" t="s">
        <v>13674</v>
      </c>
      <c r="G10698" s="35" t="s">
        <v>15</v>
      </c>
      <c r="H10698" s="100" t="s">
        <v>24966</v>
      </c>
    </row>
    <row r="10699" spans="1:8">
      <c r="A10699" s="68" t="s">
        <v>29</v>
      </c>
      <c r="B10699" s="94" t="s">
        <v>9371</v>
      </c>
      <c r="C10699" s="94" t="s">
        <v>17136</v>
      </c>
      <c r="D10699" s="32" t="s">
        <v>21806</v>
      </c>
      <c r="E10699" s="107">
        <v>22.233333333333334</v>
      </c>
      <c r="F10699" s="81" t="s">
        <v>13674</v>
      </c>
      <c r="G10699" s="94" t="s">
        <v>15</v>
      </c>
      <c r="H10699" s="32" t="s">
        <v>26027</v>
      </c>
    </row>
    <row r="10700" spans="1:8">
      <c r="A10700" s="35" t="s">
        <v>29</v>
      </c>
      <c r="B10700" s="35" t="s">
        <v>9372</v>
      </c>
      <c r="C10700" s="35" t="s">
        <v>17138</v>
      </c>
      <c r="D10700" s="100" t="s">
        <v>21807</v>
      </c>
      <c r="E10700" s="107">
        <v>38.35</v>
      </c>
      <c r="F10700" s="81" t="s">
        <v>13674</v>
      </c>
      <c r="G10700" s="35" t="s">
        <v>15</v>
      </c>
      <c r="H10700" s="100" t="s">
        <v>24966</v>
      </c>
    </row>
    <row r="10701" spans="1:8">
      <c r="A10701" s="35" t="s">
        <v>29</v>
      </c>
      <c r="B10701" s="35" t="s">
        <v>9372</v>
      </c>
      <c r="C10701" s="35" t="s">
        <v>17138</v>
      </c>
      <c r="D10701" s="100" t="s">
        <v>21808</v>
      </c>
      <c r="E10701" s="107">
        <v>36.56666666666667</v>
      </c>
      <c r="F10701" s="81" t="s">
        <v>13674</v>
      </c>
      <c r="G10701" s="35" t="s">
        <v>15</v>
      </c>
      <c r="H10701" s="100" t="s">
        <v>24966</v>
      </c>
    </row>
    <row r="10702" spans="1:8">
      <c r="A10702" s="35" t="s">
        <v>29</v>
      </c>
      <c r="B10702" s="35" t="s">
        <v>9372</v>
      </c>
      <c r="C10702" s="35" t="s">
        <v>17138</v>
      </c>
      <c r="D10702" s="100" t="s">
        <v>21809</v>
      </c>
      <c r="E10702" s="107">
        <v>26.55</v>
      </c>
      <c r="F10702" s="81" t="s">
        <v>13674</v>
      </c>
      <c r="G10702" s="35" t="s">
        <v>15</v>
      </c>
      <c r="H10702" s="100" t="s">
        <v>24966</v>
      </c>
    </row>
    <row r="10703" spans="1:8">
      <c r="A10703" s="35" t="s">
        <v>29</v>
      </c>
      <c r="B10703" s="35" t="s">
        <v>9372</v>
      </c>
      <c r="C10703" s="35" t="s">
        <v>17138</v>
      </c>
      <c r="D10703" s="100" t="s">
        <v>21810</v>
      </c>
      <c r="E10703" s="107">
        <v>28.7</v>
      </c>
      <c r="F10703" s="81" t="s">
        <v>13674</v>
      </c>
      <c r="G10703" s="35" t="s">
        <v>15</v>
      </c>
      <c r="H10703" s="100" t="s">
        <v>24966</v>
      </c>
    </row>
    <row r="10704" spans="1:8">
      <c r="A10704" s="35" t="s">
        <v>29</v>
      </c>
      <c r="B10704" s="35" t="s">
        <v>9372</v>
      </c>
      <c r="C10704" s="35" t="s">
        <v>17138</v>
      </c>
      <c r="D10704" s="100" t="s">
        <v>21811</v>
      </c>
      <c r="E10704" s="107">
        <v>31.916666666666668</v>
      </c>
      <c r="F10704" s="81" t="s">
        <v>13674</v>
      </c>
      <c r="G10704" s="35" t="s">
        <v>15</v>
      </c>
      <c r="H10704" s="100" t="s">
        <v>24966</v>
      </c>
    </row>
    <row r="10705" spans="1:8">
      <c r="A10705" s="35" t="s">
        <v>29</v>
      </c>
      <c r="B10705" s="35" t="s">
        <v>9372</v>
      </c>
      <c r="C10705" s="35" t="s">
        <v>17138</v>
      </c>
      <c r="D10705" s="100" t="s">
        <v>21812</v>
      </c>
      <c r="E10705" s="107">
        <v>27.533333333333335</v>
      </c>
      <c r="F10705" s="81" t="s">
        <v>13674</v>
      </c>
      <c r="G10705" s="35" t="s">
        <v>15</v>
      </c>
      <c r="H10705" s="100" t="s">
        <v>24966</v>
      </c>
    </row>
    <row r="10706" spans="1:8">
      <c r="A10706" s="35" t="s">
        <v>29</v>
      </c>
      <c r="B10706" s="35" t="s">
        <v>9372</v>
      </c>
      <c r="C10706" s="35" t="s">
        <v>17138</v>
      </c>
      <c r="D10706" s="100" t="s">
        <v>21813</v>
      </c>
      <c r="E10706" s="107">
        <v>31.4</v>
      </c>
      <c r="F10706" s="81" t="s">
        <v>13674</v>
      </c>
      <c r="G10706" s="35" t="s">
        <v>15</v>
      </c>
      <c r="H10706" s="100" t="s">
        <v>24966</v>
      </c>
    </row>
    <row r="10707" spans="1:8">
      <c r="A10707" s="35" t="s">
        <v>29</v>
      </c>
      <c r="B10707" s="35" t="s">
        <v>9372</v>
      </c>
      <c r="C10707" s="35" t="s">
        <v>17138</v>
      </c>
      <c r="D10707" s="100" t="s">
        <v>21814</v>
      </c>
      <c r="E10707" s="107">
        <v>44.06666666666667</v>
      </c>
      <c r="F10707" s="81" t="s">
        <v>13674</v>
      </c>
      <c r="G10707" s="35" t="s">
        <v>15</v>
      </c>
      <c r="H10707" s="100" t="s">
        <v>24966</v>
      </c>
    </row>
    <row r="10708" spans="1:8">
      <c r="A10708" s="35" t="s">
        <v>29</v>
      </c>
      <c r="B10708" s="35" t="s">
        <v>9372</v>
      </c>
      <c r="C10708" s="35" t="s">
        <v>17484</v>
      </c>
      <c r="D10708" s="100" t="s">
        <v>21815</v>
      </c>
      <c r="E10708" s="107">
        <v>32.93333333333333</v>
      </c>
      <c r="F10708" s="81" t="s">
        <v>13674</v>
      </c>
      <c r="G10708" s="35" t="s">
        <v>15</v>
      </c>
      <c r="H10708" s="100" t="s">
        <v>26029</v>
      </c>
    </row>
    <row r="10709" spans="1:8">
      <c r="A10709" s="35" t="s">
        <v>29</v>
      </c>
      <c r="B10709" s="35" t="s">
        <v>9372</v>
      </c>
      <c r="C10709" s="35" t="s">
        <v>17484</v>
      </c>
      <c r="D10709" s="100" t="s">
        <v>21816</v>
      </c>
      <c r="E10709" s="107">
        <v>41.5</v>
      </c>
      <c r="F10709" s="81" t="s">
        <v>13674</v>
      </c>
      <c r="G10709" s="35" t="s">
        <v>15</v>
      </c>
      <c r="H10709" s="100" t="s">
        <v>26029</v>
      </c>
    </row>
    <row r="10710" spans="1:8">
      <c r="A10710" s="35" t="s">
        <v>29</v>
      </c>
      <c r="B10710" s="35" t="s">
        <v>9372</v>
      </c>
      <c r="C10710" s="35" t="s">
        <v>17484</v>
      </c>
      <c r="D10710" s="100" t="s">
        <v>21817</v>
      </c>
      <c r="E10710" s="107">
        <v>28.85</v>
      </c>
      <c r="F10710" s="81" t="s">
        <v>13674</v>
      </c>
      <c r="G10710" s="35" t="s">
        <v>15</v>
      </c>
      <c r="H10710" s="100" t="s">
        <v>26029</v>
      </c>
    </row>
    <row r="10711" spans="1:8">
      <c r="A10711" s="35" t="s">
        <v>29</v>
      </c>
      <c r="B10711" s="35" t="s">
        <v>9372</v>
      </c>
      <c r="C10711" s="35" t="s">
        <v>17484</v>
      </c>
      <c r="D10711" s="100" t="s">
        <v>21818</v>
      </c>
      <c r="E10711" s="107">
        <v>25.3</v>
      </c>
      <c r="F10711" s="81" t="s">
        <v>13674</v>
      </c>
      <c r="G10711" s="35" t="s">
        <v>15</v>
      </c>
      <c r="H10711" s="100" t="s">
        <v>26029</v>
      </c>
    </row>
    <row r="10712" spans="1:8">
      <c r="A10712" s="35" t="s">
        <v>29</v>
      </c>
      <c r="B10712" s="35" t="s">
        <v>9372</v>
      </c>
      <c r="C10712" s="35" t="s">
        <v>17484</v>
      </c>
      <c r="D10712" s="100" t="s">
        <v>21819</v>
      </c>
      <c r="E10712" s="107">
        <v>26.833333333333332</v>
      </c>
      <c r="F10712" s="81" t="s">
        <v>13674</v>
      </c>
      <c r="G10712" s="35" t="s">
        <v>15</v>
      </c>
      <c r="H10712" s="100" t="s">
        <v>26029</v>
      </c>
    </row>
    <row r="10713" spans="1:8">
      <c r="A10713" s="35" t="s">
        <v>29</v>
      </c>
      <c r="B10713" s="35" t="s">
        <v>9372</v>
      </c>
      <c r="C10713" s="35" t="s">
        <v>17484</v>
      </c>
      <c r="D10713" s="100" t="s">
        <v>21820</v>
      </c>
      <c r="E10713" s="107">
        <v>28.783333333333335</v>
      </c>
      <c r="F10713" s="81" t="s">
        <v>13674</v>
      </c>
      <c r="G10713" s="35" t="s">
        <v>15</v>
      </c>
      <c r="H10713" s="100" t="s">
        <v>26029</v>
      </c>
    </row>
    <row r="10714" spans="1:8">
      <c r="A10714" s="35" t="s">
        <v>29</v>
      </c>
      <c r="B10714" s="35" t="s">
        <v>9372</v>
      </c>
      <c r="C10714" s="35" t="s">
        <v>17484</v>
      </c>
      <c r="D10714" s="100" t="s">
        <v>21821</v>
      </c>
      <c r="E10714" s="107">
        <v>37.916666666666664</v>
      </c>
      <c r="F10714" s="81" t="s">
        <v>13674</v>
      </c>
      <c r="G10714" s="35" t="s">
        <v>15</v>
      </c>
      <c r="H10714" s="100" t="s">
        <v>26029</v>
      </c>
    </row>
    <row r="10715" spans="1:8">
      <c r="A10715" s="35" t="s">
        <v>29</v>
      </c>
      <c r="B10715" s="35" t="s">
        <v>9372</v>
      </c>
      <c r="C10715" s="35" t="s">
        <v>17484</v>
      </c>
      <c r="D10715" s="100" t="s">
        <v>21822</v>
      </c>
      <c r="E10715" s="107">
        <v>26.4</v>
      </c>
      <c r="F10715" s="81" t="s">
        <v>13674</v>
      </c>
      <c r="G10715" s="35" t="s">
        <v>15</v>
      </c>
      <c r="H10715" s="100" t="s">
        <v>26029</v>
      </c>
    </row>
    <row r="10716" spans="1:8">
      <c r="A10716" s="35" t="s">
        <v>29</v>
      </c>
      <c r="B10716" s="35" t="s">
        <v>9372</v>
      </c>
      <c r="C10716" s="35" t="s">
        <v>17484</v>
      </c>
      <c r="D10716" s="100" t="s">
        <v>21823</v>
      </c>
      <c r="E10716" s="107">
        <v>31.833333333333332</v>
      </c>
      <c r="F10716" s="81" t="s">
        <v>13674</v>
      </c>
      <c r="G10716" s="35" t="s">
        <v>15</v>
      </c>
      <c r="H10716" s="100" t="s">
        <v>26029</v>
      </c>
    </row>
    <row r="10717" spans="1:8">
      <c r="A10717" s="35" t="s">
        <v>29</v>
      </c>
      <c r="B10717" s="35" t="s">
        <v>9372</v>
      </c>
      <c r="C10717" s="35" t="s">
        <v>17485</v>
      </c>
      <c r="D10717" s="100" t="s">
        <v>21824</v>
      </c>
      <c r="E10717" s="107">
        <v>33.833333333333336</v>
      </c>
      <c r="F10717" s="81" t="s">
        <v>13674</v>
      </c>
      <c r="G10717" s="35" t="s">
        <v>15</v>
      </c>
      <c r="H10717" s="100" t="s">
        <v>26030</v>
      </c>
    </row>
    <row r="10718" spans="1:8">
      <c r="A10718" s="35" t="s">
        <v>29</v>
      </c>
      <c r="B10718" s="35" t="s">
        <v>9372</v>
      </c>
      <c r="C10718" s="35" t="s">
        <v>17485</v>
      </c>
      <c r="D10718" s="100" t="s">
        <v>21825</v>
      </c>
      <c r="E10718" s="107">
        <v>42.333333333333336</v>
      </c>
      <c r="F10718" s="81" t="s">
        <v>13674</v>
      </c>
      <c r="G10718" s="35" t="s">
        <v>15</v>
      </c>
      <c r="H10718" s="100" t="s">
        <v>26030</v>
      </c>
    </row>
    <row r="10719" spans="1:8">
      <c r="A10719" s="35" t="s">
        <v>29</v>
      </c>
      <c r="B10719" s="35" t="s">
        <v>9372</v>
      </c>
      <c r="C10719" s="35" t="s">
        <v>17485</v>
      </c>
      <c r="D10719" s="100" t="s">
        <v>21826</v>
      </c>
      <c r="E10719" s="107">
        <v>33.633333333333333</v>
      </c>
      <c r="F10719" s="81" t="s">
        <v>13674</v>
      </c>
      <c r="G10719" s="35" t="s">
        <v>15</v>
      </c>
      <c r="H10719" s="100" t="s">
        <v>26030</v>
      </c>
    </row>
    <row r="10720" spans="1:8">
      <c r="A10720" s="35" t="s">
        <v>29</v>
      </c>
      <c r="B10720" s="35" t="s">
        <v>9372</v>
      </c>
      <c r="C10720" s="35" t="s">
        <v>17485</v>
      </c>
      <c r="D10720" s="100" t="s">
        <v>21827</v>
      </c>
      <c r="E10720" s="107">
        <v>37.016666666666666</v>
      </c>
      <c r="F10720" s="81" t="s">
        <v>13674</v>
      </c>
      <c r="G10720" s="35" t="s">
        <v>15</v>
      </c>
      <c r="H10720" s="100" t="s">
        <v>26030</v>
      </c>
    </row>
    <row r="10721" spans="1:8">
      <c r="A10721" s="35" t="s">
        <v>29</v>
      </c>
      <c r="B10721" s="35" t="s">
        <v>9372</v>
      </c>
      <c r="C10721" s="35" t="s">
        <v>17485</v>
      </c>
      <c r="D10721" s="100" t="s">
        <v>21828</v>
      </c>
      <c r="E10721" s="107">
        <v>33.733333333333334</v>
      </c>
      <c r="F10721" s="81" t="s">
        <v>13674</v>
      </c>
      <c r="G10721" s="35" t="s">
        <v>15</v>
      </c>
      <c r="H10721" s="100" t="s">
        <v>26030</v>
      </c>
    </row>
    <row r="10722" spans="1:8">
      <c r="A10722" s="35" t="s">
        <v>29</v>
      </c>
      <c r="B10722" s="35" t="s">
        <v>9372</v>
      </c>
      <c r="C10722" s="35" t="s">
        <v>17485</v>
      </c>
      <c r="D10722" s="100" t="s">
        <v>21829</v>
      </c>
      <c r="E10722" s="107">
        <v>30.3</v>
      </c>
      <c r="F10722" s="81" t="s">
        <v>13674</v>
      </c>
      <c r="G10722" s="35" t="s">
        <v>15</v>
      </c>
      <c r="H10722" s="100" t="s">
        <v>26030</v>
      </c>
    </row>
    <row r="10723" spans="1:8">
      <c r="A10723" s="35" t="s">
        <v>29</v>
      </c>
      <c r="B10723" s="35" t="s">
        <v>9372</v>
      </c>
      <c r="C10723" s="35" t="s">
        <v>17485</v>
      </c>
      <c r="D10723" s="100" t="s">
        <v>21830</v>
      </c>
      <c r="E10723" s="107">
        <v>46.4</v>
      </c>
      <c r="F10723" s="81" t="s">
        <v>13674</v>
      </c>
      <c r="G10723" s="35" t="s">
        <v>15</v>
      </c>
      <c r="H10723" s="100" t="s">
        <v>26030</v>
      </c>
    </row>
    <row r="10724" spans="1:8">
      <c r="A10724" s="35" t="s">
        <v>29</v>
      </c>
      <c r="B10724" s="35" t="s">
        <v>9372</v>
      </c>
      <c r="C10724" s="35" t="s">
        <v>17485</v>
      </c>
      <c r="D10724" s="100" t="s">
        <v>21831</v>
      </c>
      <c r="E10724" s="107">
        <v>46.9</v>
      </c>
      <c r="F10724" s="81" t="s">
        <v>13674</v>
      </c>
      <c r="G10724" s="35" t="s">
        <v>15</v>
      </c>
      <c r="H10724" s="100" t="s">
        <v>26030</v>
      </c>
    </row>
    <row r="10725" spans="1:8">
      <c r="A10725" s="35" t="s">
        <v>29</v>
      </c>
      <c r="B10725" s="35" t="s">
        <v>9372</v>
      </c>
      <c r="C10725" s="35" t="s">
        <v>17485</v>
      </c>
      <c r="D10725" s="100" t="s">
        <v>21832</v>
      </c>
      <c r="E10725" s="107">
        <v>49.43333333333333</v>
      </c>
      <c r="F10725" s="81" t="s">
        <v>13674</v>
      </c>
      <c r="G10725" s="35" t="s">
        <v>15</v>
      </c>
      <c r="H10725" s="100" t="s">
        <v>26030</v>
      </c>
    </row>
    <row r="10726" spans="1:8">
      <c r="A10726" s="35" t="s">
        <v>29</v>
      </c>
      <c r="B10726" s="35" t="s">
        <v>9372</v>
      </c>
      <c r="C10726" s="35" t="s">
        <v>17485</v>
      </c>
      <c r="D10726" s="100" t="s">
        <v>21833</v>
      </c>
      <c r="E10726" s="107">
        <v>42.666666666666664</v>
      </c>
      <c r="F10726" s="81" t="s">
        <v>13674</v>
      </c>
      <c r="G10726" s="35" t="s">
        <v>15</v>
      </c>
      <c r="H10726" s="100" t="s">
        <v>26030</v>
      </c>
    </row>
    <row r="10727" spans="1:8">
      <c r="A10727" s="35" t="s">
        <v>29</v>
      </c>
      <c r="B10727" s="35" t="s">
        <v>9372</v>
      </c>
      <c r="C10727" s="35" t="s">
        <v>17485</v>
      </c>
      <c r="D10727" s="100" t="s">
        <v>21834</v>
      </c>
      <c r="E10727" s="107">
        <v>46.65</v>
      </c>
      <c r="F10727" s="81" t="s">
        <v>13674</v>
      </c>
      <c r="G10727" s="35" t="s">
        <v>15</v>
      </c>
      <c r="H10727" s="100" t="s">
        <v>26030</v>
      </c>
    </row>
    <row r="10728" spans="1:8">
      <c r="A10728" s="35" t="s">
        <v>29</v>
      </c>
      <c r="B10728" s="35" t="s">
        <v>9372</v>
      </c>
      <c r="C10728" s="35" t="s">
        <v>17485</v>
      </c>
      <c r="D10728" s="100" t="s">
        <v>21835</v>
      </c>
      <c r="E10728" s="107">
        <v>26.1</v>
      </c>
      <c r="F10728" s="81" t="s">
        <v>13674</v>
      </c>
      <c r="G10728" s="35" t="s">
        <v>15</v>
      </c>
      <c r="H10728" s="100" t="s">
        <v>26030</v>
      </c>
    </row>
    <row r="10729" spans="1:8">
      <c r="A10729" s="35" t="s">
        <v>29</v>
      </c>
      <c r="B10729" s="35" t="s">
        <v>9372</v>
      </c>
      <c r="C10729" s="35" t="s">
        <v>17486</v>
      </c>
      <c r="D10729" s="100" t="s">
        <v>21836</v>
      </c>
      <c r="E10729" s="107">
        <v>37.116666666666667</v>
      </c>
      <c r="F10729" s="81" t="s">
        <v>13674</v>
      </c>
      <c r="G10729" s="35" t="s">
        <v>15</v>
      </c>
      <c r="H10729" s="100" t="s">
        <v>26031</v>
      </c>
    </row>
    <row r="10730" spans="1:8">
      <c r="A10730" s="35" t="s">
        <v>29</v>
      </c>
      <c r="B10730" s="35" t="s">
        <v>9372</v>
      </c>
      <c r="C10730" s="35" t="s">
        <v>17486</v>
      </c>
      <c r="D10730" s="100" t="s">
        <v>21837</v>
      </c>
      <c r="E10730" s="107">
        <v>54.716666666666669</v>
      </c>
      <c r="F10730" s="81" t="s">
        <v>13674</v>
      </c>
      <c r="G10730" s="35" t="s">
        <v>15</v>
      </c>
      <c r="H10730" s="100" t="s">
        <v>26031</v>
      </c>
    </row>
    <row r="10731" spans="1:8">
      <c r="A10731" s="35" t="s">
        <v>29</v>
      </c>
      <c r="B10731" s="35" t="s">
        <v>9372</v>
      </c>
      <c r="C10731" s="35" t="s">
        <v>17486</v>
      </c>
      <c r="D10731" s="100" t="s">
        <v>21838</v>
      </c>
      <c r="E10731" s="107">
        <v>29.816666666666666</v>
      </c>
      <c r="F10731" s="81" t="s">
        <v>13674</v>
      </c>
      <c r="G10731" s="35" t="s">
        <v>15</v>
      </c>
      <c r="H10731" s="100" t="s">
        <v>26031</v>
      </c>
    </row>
    <row r="10732" spans="1:8">
      <c r="A10732" s="35" t="s">
        <v>29</v>
      </c>
      <c r="B10732" s="35" t="s">
        <v>9372</v>
      </c>
      <c r="C10732" s="35" t="s">
        <v>17486</v>
      </c>
      <c r="D10732" s="100" t="s">
        <v>21839</v>
      </c>
      <c r="E10732" s="107">
        <v>35.31666666666667</v>
      </c>
      <c r="F10732" s="81" t="s">
        <v>13674</v>
      </c>
      <c r="G10732" s="35" t="s">
        <v>15</v>
      </c>
      <c r="H10732" s="100" t="s">
        <v>26031</v>
      </c>
    </row>
    <row r="10733" spans="1:8">
      <c r="A10733" s="35" t="s">
        <v>29</v>
      </c>
      <c r="B10733" s="35" t="s">
        <v>9372</v>
      </c>
      <c r="C10733" s="35" t="s">
        <v>17486</v>
      </c>
      <c r="D10733" s="100" t="s">
        <v>21840</v>
      </c>
      <c r="E10733" s="107">
        <v>35.1</v>
      </c>
      <c r="F10733" s="81" t="s">
        <v>13674</v>
      </c>
      <c r="G10733" s="35" t="s">
        <v>15</v>
      </c>
      <c r="H10733" s="100" t="s">
        <v>26031</v>
      </c>
    </row>
    <row r="10734" spans="1:8">
      <c r="A10734" s="35" t="s">
        <v>29</v>
      </c>
      <c r="B10734" s="35" t="s">
        <v>9372</v>
      </c>
      <c r="C10734" s="35" t="s">
        <v>17486</v>
      </c>
      <c r="D10734" s="100" t="s">
        <v>21841</v>
      </c>
      <c r="E10734" s="107">
        <v>31.783333333333335</v>
      </c>
      <c r="F10734" s="81" t="s">
        <v>13674</v>
      </c>
      <c r="G10734" s="35" t="s">
        <v>15</v>
      </c>
      <c r="H10734" s="100" t="s">
        <v>26031</v>
      </c>
    </row>
    <row r="10735" spans="1:8">
      <c r="A10735" s="35" t="s">
        <v>29</v>
      </c>
      <c r="B10735" s="35" t="s">
        <v>9372</v>
      </c>
      <c r="C10735" s="35" t="s">
        <v>17486</v>
      </c>
      <c r="D10735" s="100" t="s">
        <v>21842</v>
      </c>
      <c r="E10735" s="107">
        <v>27.416666666666668</v>
      </c>
      <c r="F10735" s="81" t="s">
        <v>13674</v>
      </c>
      <c r="G10735" s="35" t="s">
        <v>15</v>
      </c>
      <c r="H10735" s="100" t="s">
        <v>26031</v>
      </c>
    </row>
    <row r="10736" spans="1:8">
      <c r="A10736" s="35" t="s">
        <v>29</v>
      </c>
      <c r="B10736" s="35" t="s">
        <v>9372</v>
      </c>
      <c r="C10736" s="35" t="s">
        <v>17486</v>
      </c>
      <c r="D10736" s="100" t="s">
        <v>21843</v>
      </c>
      <c r="E10736" s="107">
        <v>41.016666666666666</v>
      </c>
      <c r="F10736" s="81" t="s">
        <v>13674</v>
      </c>
      <c r="G10736" s="35" t="s">
        <v>15</v>
      </c>
      <c r="H10736" s="100" t="s">
        <v>26031</v>
      </c>
    </row>
    <row r="10737" spans="1:8">
      <c r="A10737" s="35" t="s">
        <v>29</v>
      </c>
      <c r="B10737" s="35" t="s">
        <v>9372</v>
      </c>
      <c r="C10737" s="35" t="s">
        <v>17486</v>
      </c>
      <c r="D10737" s="100" t="s">
        <v>21844</v>
      </c>
      <c r="E10737" s="107">
        <v>40.56666666666667</v>
      </c>
      <c r="F10737" s="81" t="s">
        <v>13674</v>
      </c>
      <c r="G10737" s="35" t="s">
        <v>15</v>
      </c>
      <c r="H10737" s="100" t="s">
        <v>26031</v>
      </c>
    </row>
    <row r="10738" spans="1:8">
      <c r="A10738" s="35" t="s">
        <v>29</v>
      </c>
      <c r="B10738" s="35" t="s">
        <v>9372</v>
      </c>
      <c r="C10738" s="35" t="s">
        <v>17486</v>
      </c>
      <c r="D10738" s="100" t="s">
        <v>21845</v>
      </c>
      <c r="E10738" s="107">
        <v>28.266666666666666</v>
      </c>
      <c r="F10738" s="81" t="s">
        <v>13674</v>
      </c>
      <c r="G10738" s="35" t="s">
        <v>15</v>
      </c>
      <c r="H10738" s="100" t="s">
        <v>26031</v>
      </c>
    </row>
    <row r="10739" spans="1:8">
      <c r="A10739" s="35" t="s">
        <v>29</v>
      </c>
      <c r="B10739" s="35" t="s">
        <v>9372</v>
      </c>
      <c r="C10739" s="35" t="s">
        <v>17486</v>
      </c>
      <c r="D10739" s="100" t="s">
        <v>21846</v>
      </c>
      <c r="E10739" s="107">
        <v>27.5</v>
      </c>
      <c r="F10739" s="81" t="s">
        <v>13674</v>
      </c>
      <c r="G10739" s="35" t="s">
        <v>15</v>
      </c>
      <c r="H10739" s="100" t="s">
        <v>26031</v>
      </c>
    </row>
    <row r="10740" spans="1:8">
      <c r="A10740" s="35" t="s">
        <v>29</v>
      </c>
      <c r="B10740" s="35" t="s">
        <v>9372</v>
      </c>
      <c r="C10740" s="35" t="s">
        <v>17487</v>
      </c>
      <c r="D10740" s="100" t="s">
        <v>21847</v>
      </c>
      <c r="E10740" s="107">
        <v>35.783333333333331</v>
      </c>
      <c r="F10740" s="81" t="s">
        <v>13674</v>
      </c>
      <c r="G10740" s="35" t="s">
        <v>15</v>
      </c>
      <c r="H10740" s="100" t="s">
        <v>26032</v>
      </c>
    </row>
    <row r="10741" spans="1:8">
      <c r="A10741" s="35" t="s">
        <v>29</v>
      </c>
      <c r="B10741" s="35" t="s">
        <v>9372</v>
      </c>
      <c r="C10741" s="35" t="s">
        <v>17487</v>
      </c>
      <c r="D10741" s="100" t="s">
        <v>21848</v>
      </c>
      <c r="E10741" s="107">
        <v>37.216666666666669</v>
      </c>
      <c r="F10741" s="81" t="s">
        <v>13674</v>
      </c>
      <c r="G10741" s="35" t="s">
        <v>15</v>
      </c>
      <c r="H10741" s="100" t="s">
        <v>26032</v>
      </c>
    </row>
    <row r="10742" spans="1:8">
      <c r="A10742" s="35" t="s">
        <v>29</v>
      </c>
      <c r="B10742" s="35" t="s">
        <v>9372</v>
      </c>
      <c r="C10742" s="35" t="s">
        <v>17487</v>
      </c>
      <c r="D10742" s="100" t="s">
        <v>21849</v>
      </c>
      <c r="E10742" s="107">
        <v>31.5</v>
      </c>
      <c r="F10742" s="81" t="s">
        <v>13674</v>
      </c>
      <c r="G10742" s="35" t="s">
        <v>15</v>
      </c>
      <c r="H10742" s="100" t="s">
        <v>26032</v>
      </c>
    </row>
    <row r="10743" spans="1:8">
      <c r="A10743" s="35" t="s">
        <v>29</v>
      </c>
      <c r="B10743" s="35" t="s">
        <v>9372</v>
      </c>
      <c r="C10743" s="35" t="s">
        <v>17487</v>
      </c>
      <c r="D10743" s="100" t="s">
        <v>21850</v>
      </c>
      <c r="E10743" s="107">
        <v>28.333333333333332</v>
      </c>
      <c r="F10743" s="81" t="s">
        <v>13674</v>
      </c>
      <c r="G10743" s="35" t="s">
        <v>15</v>
      </c>
      <c r="H10743" s="100" t="s">
        <v>26032</v>
      </c>
    </row>
    <row r="10744" spans="1:8">
      <c r="A10744" s="35" t="s">
        <v>29</v>
      </c>
      <c r="B10744" s="35" t="s">
        <v>9372</v>
      </c>
      <c r="C10744" s="35" t="s">
        <v>17487</v>
      </c>
      <c r="D10744" s="100" t="s">
        <v>21851</v>
      </c>
      <c r="E10744" s="107">
        <v>40.200000000000003</v>
      </c>
      <c r="F10744" s="81" t="s">
        <v>13674</v>
      </c>
      <c r="G10744" s="35" t="s">
        <v>15</v>
      </c>
      <c r="H10744" s="100" t="s">
        <v>26032</v>
      </c>
    </row>
    <row r="10745" spans="1:8">
      <c r="A10745" s="35" t="s">
        <v>29</v>
      </c>
      <c r="B10745" s="35" t="s">
        <v>9372</v>
      </c>
      <c r="C10745" s="35" t="s">
        <v>17487</v>
      </c>
      <c r="D10745" s="100" t="s">
        <v>21852</v>
      </c>
      <c r="E10745" s="107">
        <v>38.5</v>
      </c>
      <c r="F10745" s="81" t="s">
        <v>13674</v>
      </c>
      <c r="G10745" s="35" t="s">
        <v>15</v>
      </c>
      <c r="H10745" s="100" t="s">
        <v>26032</v>
      </c>
    </row>
    <row r="10746" spans="1:8">
      <c r="A10746" s="35" t="s">
        <v>29</v>
      </c>
      <c r="B10746" s="35" t="s">
        <v>9372</v>
      </c>
      <c r="C10746" s="35" t="s">
        <v>17487</v>
      </c>
      <c r="D10746" s="100" t="s">
        <v>21853</v>
      </c>
      <c r="E10746" s="107">
        <v>27.333333333333332</v>
      </c>
      <c r="F10746" s="81" t="s">
        <v>13674</v>
      </c>
      <c r="G10746" s="35" t="s">
        <v>15</v>
      </c>
      <c r="H10746" s="100" t="s">
        <v>26032</v>
      </c>
    </row>
    <row r="10747" spans="1:8">
      <c r="A10747" s="35" t="s">
        <v>29</v>
      </c>
      <c r="B10747" s="35" t="s">
        <v>9372</v>
      </c>
      <c r="C10747" s="35" t="s">
        <v>17487</v>
      </c>
      <c r="D10747" s="100" t="s">
        <v>21854</v>
      </c>
      <c r="E10747" s="107">
        <v>33.9</v>
      </c>
      <c r="F10747" s="81" t="s">
        <v>13674</v>
      </c>
      <c r="G10747" s="35" t="s">
        <v>15</v>
      </c>
      <c r="H10747" s="100" t="s">
        <v>26032</v>
      </c>
    </row>
    <row r="10748" spans="1:8">
      <c r="A10748" s="35" t="s">
        <v>29</v>
      </c>
      <c r="B10748" s="35" t="s">
        <v>9372</v>
      </c>
      <c r="C10748" s="35" t="s">
        <v>17487</v>
      </c>
      <c r="D10748" s="100" t="s">
        <v>21855</v>
      </c>
      <c r="E10748" s="107">
        <v>29.133333333333333</v>
      </c>
      <c r="F10748" s="81" t="s">
        <v>13674</v>
      </c>
      <c r="G10748" s="35" t="s">
        <v>15</v>
      </c>
      <c r="H10748" s="100" t="s">
        <v>26032</v>
      </c>
    </row>
    <row r="10749" spans="1:8">
      <c r="A10749" s="35" t="s">
        <v>29</v>
      </c>
      <c r="B10749" s="35" t="s">
        <v>9372</v>
      </c>
      <c r="C10749" s="35" t="s">
        <v>17488</v>
      </c>
      <c r="D10749" s="100" t="s">
        <v>21856</v>
      </c>
      <c r="E10749" s="107">
        <v>30</v>
      </c>
      <c r="F10749" s="81" t="s">
        <v>13674</v>
      </c>
      <c r="G10749" s="35" t="s">
        <v>15</v>
      </c>
      <c r="H10749" s="100" t="s">
        <v>26033</v>
      </c>
    </row>
    <row r="10750" spans="1:8">
      <c r="A10750" s="35" t="s">
        <v>29</v>
      </c>
      <c r="B10750" s="35" t="s">
        <v>9372</v>
      </c>
      <c r="C10750" s="35" t="s">
        <v>17488</v>
      </c>
      <c r="D10750" s="100" t="s">
        <v>21857</v>
      </c>
      <c r="E10750" s="107">
        <v>28.15</v>
      </c>
      <c r="F10750" s="81" t="s">
        <v>13674</v>
      </c>
      <c r="G10750" s="35" t="s">
        <v>15</v>
      </c>
      <c r="H10750" s="100" t="s">
        <v>26033</v>
      </c>
    </row>
    <row r="10751" spans="1:8">
      <c r="A10751" s="35" t="s">
        <v>29</v>
      </c>
      <c r="B10751" s="35" t="s">
        <v>9372</v>
      </c>
      <c r="C10751" s="35" t="s">
        <v>17488</v>
      </c>
      <c r="D10751" s="100" t="s">
        <v>21858</v>
      </c>
      <c r="E10751" s="107">
        <v>34.633333333333333</v>
      </c>
      <c r="F10751" s="81" t="s">
        <v>13674</v>
      </c>
      <c r="G10751" s="35" t="s">
        <v>15</v>
      </c>
      <c r="H10751" s="100" t="s">
        <v>26033</v>
      </c>
    </row>
    <row r="10752" spans="1:8">
      <c r="A10752" s="35" t="s">
        <v>29</v>
      </c>
      <c r="B10752" s="35" t="s">
        <v>9372</v>
      </c>
      <c r="C10752" s="35" t="s">
        <v>17488</v>
      </c>
      <c r="D10752" s="100" t="s">
        <v>21859</v>
      </c>
      <c r="E10752" s="107">
        <v>44.983333333333334</v>
      </c>
      <c r="F10752" s="81" t="s">
        <v>13674</v>
      </c>
      <c r="G10752" s="35" t="s">
        <v>15</v>
      </c>
      <c r="H10752" s="100" t="s">
        <v>26033</v>
      </c>
    </row>
    <row r="10753" spans="1:8">
      <c r="A10753" s="35" t="s">
        <v>29</v>
      </c>
      <c r="B10753" s="35" t="s">
        <v>9372</v>
      </c>
      <c r="C10753" s="35" t="s">
        <v>17488</v>
      </c>
      <c r="D10753" s="100" t="s">
        <v>21860</v>
      </c>
      <c r="E10753" s="107">
        <v>34.583333333333336</v>
      </c>
      <c r="F10753" s="81" t="s">
        <v>13674</v>
      </c>
      <c r="G10753" s="35" t="s">
        <v>15</v>
      </c>
      <c r="H10753" s="100" t="s">
        <v>26033</v>
      </c>
    </row>
    <row r="10754" spans="1:8">
      <c r="A10754" s="35" t="s">
        <v>29</v>
      </c>
      <c r="B10754" s="35" t="s">
        <v>9372</v>
      </c>
      <c r="C10754" s="35" t="s">
        <v>17488</v>
      </c>
      <c r="D10754" s="100" t="s">
        <v>21861</v>
      </c>
      <c r="E10754" s="107">
        <v>30.35</v>
      </c>
      <c r="F10754" s="81" t="s">
        <v>13674</v>
      </c>
      <c r="G10754" s="35" t="s">
        <v>15</v>
      </c>
      <c r="H10754" s="100" t="s">
        <v>26033</v>
      </c>
    </row>
    <row r="10755" spans="1:8">
      <c r="A10755" s="35" t="s">
        <v>29</v>
      </c>
      <c r="B10755" s="35" t="s">
        <v>9372</v>
      </c>
      <c r="C10755" s="35" t="s">
        <v>17488</v>
      </c>
      <c r="D10755" s="100" t="s">
        <v>21862</v>
      </c>
      <c r="E10755" s="107">
        <v>28.2</v>
      </c>
      <c r="F10755" s="81" t="s">
        <v>13674</v>
      </c>
      <c r="G10755" s="35" t="s">
        <v>15</v>
      </c>
      <c r="H10755" s="100" t="s">
        <v>26033</v>
      </c>
    </row>
    <row r="10756" spans="1:8">
      <c r="A10756" s="35" t="s">
        <v>29</v>
      </c>
      <c r="B10756" s="35" t="s">
        <v>9372</v>
      </c>
      <c r="C10756" s="35" t="s">
        <v>17488</v>
      </c>
      <c r="D10756" s="100" t="s">
        <v>21863</v>
      </c>
      <c r="E10756" s="107">
        <v>51.916666666666664</v>
      </c>
      <c r="F10756" s="81" t="s">
        <v>13674</v>
      </c>
      <c r="G10756" s="35" t="s">
        <v>15</v>
      </c>
      <c r="H10756" s="100" t="s">
        <v>26033</v>
      </c>
    </row>
    <row r="10757" spans="1:8">
      <c r="A10757" s="35" t="s">
        <v>29</v>
      </c>
      <c r="B10757" s="35" t="s">
        <v>9372</v>
      </c>
      <c r="C10757" s="35" t="s">
        <v>17488</v>
      </c>
      <c r="D10757" s="100" t="s">
        <v>21864</v>
      </c>
      <c r="E10757" s="107">
        <v>30.35</v>
      </c>
      <c r="F10757" s="81" t="s">
        <v>13674</v>
      </c>
      <c r="G10757" s="35" t="s">
        <v>15</v>
      </c>
      <c r="H10757" s="100" t="s">
        <v>26033</v>
      </c>
    </row>
    <row r="10758" spans="1:8">
      <c r="A10758" s="35" t="s">
        <v>29</v>
      </c>
      <c r="B10758" s="35" t="s">
        <v>9372</v>
      </c>
      <c r="C10758" s="35" t="s">
        <v>17488</v>
      </c>
      <c r="D10758" s="100" t="s">
        <v>21865</v>
      </c>
      <c r="E10758" s="107">
        <v>30.566666666666666</v>
      </c>
      <c r="F10758" s="81" t="s">
        <v>13674</v>
      </c>
      <c r="G10758" s="35" t="s">
        <v>15</v>
      </c>
      <c r="H10758" s="100" t="s">
        <v>26033</v>
      </c>
    </row>
    <row r="10759" spans="1:8">
      <c r="A10759" s="35" t="s">
        <v>29</v>
      </c>
      <c r="B10759" s="35" t="s">
        <v>9372</v>
      </c>
      <c r="C10759" s="35" t="s">
        <v>17489</v>
      </c>
      <c r="D10759" s="100" t="s">
        <v>21866</v>
      </c>
      <c r="E10759" s="107">
        <v>30.083333333333332</v>
      </c>
      <c r="F10759" s="81" t="s">
        <v>13674</v>
      </c>
      <c r="G10759" s="35" t="s">
        <v>15</v>
      </c>
      <c r="H10759" s="100" t="s">
        <v>26034</v>
      </c>
    </row>
    <row r="10760" spans="1:8">
      <c r="A10760" s="35" t="s">
        <v>29</v>
      </c>
      <c r="B10760" s="35" t="s">
        <v>9372</v>
      </c>
      <c r="C10760" s="35" t="s">
        <v>17489</v>
      </c>
      <c r="D10760" s="100" t="s">
        <v>21867</v>
      </c>
      <c r="E10760" s="107">
        <v>37.616666666666667</v>
      </c>
      <c r="F10760" s="81" t="s">
        <v>13674</v>
      </c>
      <c r="G10760" s="35" t="s">
        <v>15</v>
      </c>
      <c r="H10760" s="100" t="s">
        <v>26034</v>
      </c>
    </row>
    <row r="10761" spans="1:8">
      <c r="A10761" s="35" t="s">
        <v>29</v>
      </c>
      <c r="B10761" s="35" t="s">
        <v>9372</v>
      </c>
      <c r="C10761" s="35" t="s">
        <v>17489</v>
      </c>
      <c r="D10761" s="100" t="s">
        <v>21868</v>
      </c>
      <c r="E10761" s="107">
        <v>33.416666666666664</v>
      </c>
      <c r="F10761" s="81" t="s">
        <v>13674</v>
      </c>
      <c r="G10761" s="35" t="s">
        <v>15</v>
      </c>
      <c r="H10761" s="100" t="s">
        <v>26034</v>
      </c>
    </row>
    <row r="10762" spans="1:8">
      <c r="A10762" s="35" t="s">
        <v>29</v>
      </c>
      <c r="B10762" s="35" t="s">
        <v>9372</v>
      </c>
      <c r="C10762" s="35" t="s">
        <v>17489</v>
      </c>
      <c r="D10762" s="100" t="s">
        <v>21869</v>
      </c>
      <c r="E10762" s="107">
        <v>40.68333333333333</v>
      </c>
      <c r="F10762" s="81" t="s">
        <v>13674</v>
      </c>
      <c r="G10762" s="35" t="s">
        <v>15</v>
      </c>
      <c r="H10762" s="100" t="s">
        <v>26034</v>
      </c>
    </row>
    <row r="10763" spans="1:8">
      <c r="A10763" s="35" t="s">
        <v>29</v>
      </c>
      <c r="B10763" s="35" t="s">
        <v>9372</v>
      </c>
      <c r="C10763" s="35" t="s">
        <v>17489</v>
      </c>
      <c r="D10763" s="100" t="s">
        <v>21870</v>
      </c>
      <c r="E10763" s="107">
        <v>34.200000000000003</v>
      </c>
      <c r="F10763" s="81" t="s">
        <v>13674</v>
      </c>
      <c r="G10763" s="35" t="s">
        <v>15</v>
      </c>
      <c r="H10763" s="100" t="s">
        <v>26034</v>
      </c>
    </row>
    <row r="10764" spans="1:8">
      <c r="A10764" s="35" t="s">
        <v>29</v>
      </c>
      <c r="B10764" s="35" t="s">
        <v>9372</v>
      </c>
      <c r="C10764" s="35" t="s">
        <v>17489</v>
      </c>
      <c r="D10764" s="100" t="s">
        <v>21871</v>
      </c>
      <c r="E10764" s="107">
        <v>26.466666666666665</v>
      </c>
      <c r="F10764" s="81" t="s">
        <v>13674</v>
      </c>
      <c r="G10764" s="35" t="s">
        <v>15</v>
      </c>
      <c r="H10764" s="100" t="s">
        <v>26034</v>
      </c>
    </row>
    <row r="10765" spans="1:8">
      <c r="A10765" s="35" t="s">
        <v>29</v>
      </c>
      <c r="B10765" s="35" t="s">
        <v>9372</v>
      </c>
      <c r="C10765" s="35" t="s">
        <v>17489</v>
      </c>
      <c r="D10765" s="100" t="s">
        <v>21872</v>
      </c>
      <c r="E10765" s="107">
        <v>36.616666666666667</v>
      </c>
      <c r="F10765" s="81" t="s">
        <v>13674</v>
      </c>
      <c r="G10765" s="35" t="s">
        <v>15</v>
      </c>
      <c r="H10765" s="100" t="s">
        <v>26034</v>
      </c>
    </row>
    <row r="10766" spans="1:8">
      <c r="A10766" s="35" t="s">
        <v>29</v>
      </c>
      <c r="B10766" s="35" t="s">
        <v>9372</v>
      </c>
      <c r="C10766" s="35" t="s">
        <v>17489</v>
      </c>
      <c r="D10766" s="100" t="s">
        <v>21873</v>
      </c>
      <c r="E10766" s="107">
        <v>45.583333333333336</v>
      </c>
      <c r="F10766" s="81" t="s">
        <v>13674</v>
      </c>
      <c r="G10766" s="35" t="s">
        <v>15</v>
      </c>
      <c r="H10766" s="100" t="s">
        <v>26034</v>
      </c>
    </row>
    <row r="10767" spans="1:8">
      <c r="A10767" s="35" t="s">
        <v>29</v>
      </c>
      <c r="B10767" s="35" t="s">
        <v>9372</v>
      </c>
      <c r="C10767" s="35" t="s">
        <v>17489</v>
      </c>
      <c r="D10767" s="100" t="s">
        <v>21874</v>
      </c>
      <c r="E10767" s="107">
        <v>38.93333333333333</v>
      </c>
      <c r="F10767" s="81" t="s">
        <v>13674</v>
      </c>
      <c r="G10767" s="35" t="s">
        <v>15</v>
      </c>
      <c r="H10767" s="100" t="s">
        <v>26034</v>
      </c>
    </row>
    <row r="10768" spans="1:8">
      <c r="A10768" s="35" t="s">
        <v>29</v>
      </c>
      <c r="B10768" s="35" t="s">
        <v>9372</v>
      </c>
      <c r="C10768" s="35" t="s">
        <v>17489</v>
      </c>
      <c r="D10768" s="100" t="s">
        <v>21875</v>
      </c>
      <c r="E10768" s="107">
        <v>36.583333333333336</v>
      </c>
      <c r="F10768" s="81" t="s">
        <v>13674</v>
      </c>
      <c r="G10768" s="35" t="s">
        <v>15</v>
      </c>
      <c r="H10768" s="100" t="s">
        <v>26034</v>
      </c>
    </row>
    <row r="10769" spans="1:8">
      <c r="A10769" s="35" t="s">
        <v>29</v>
      </c>
      <c r="B10769" s="35" t="s">
        <v>9372</v>
      </c>
      <c r="C10769" s="35" t="s">
        <v>17490</v>
      </c>
      <c r="D10769" s="100" t="s">
        <v>21876</v>
      </c>
      <c r="E10769" s="107">
        <v>50.983333333333334</v>
      </c>
      <c r="F10769" s="81" t="s">
        <v>13674</v>
      </c>
      <c r="G10769" s="35" t="s">
        <v>15</v>
      </c>
      <c r="H10769" s="100" t="s">
        <v>26035</v>
      </c>
    </row>
    <row r="10770" spans="1:8">
      <c r="A10770" s="35" t="s">
        <v>29</v>
      </c>
      <c r="B10770" s="35" t="s">
        <v>9372</v>
      </c>
      <c r="C10770" s="35" t="s">
        <v>17490</v>
      </c>
      <c r="D10770" s="100" t="s">
        <v>21877</v>
      </c>
      <c r="E10770" s="107">
        <v>26</v>
      </c>
      <c r="F10770" s="81" t="s">
        <v>13674</v>
      </c>
      <c r="G10770" s="35" t="s">
        <v>15</v>
      </c>
      <c r="H10770" s="100" t="s">
        <v>26035</v>
      </c>
    </row>
    <row r="10771" spans="1:8">
      <c r="A10771" s="35" t="s">
        <v>29</v>
      </c>
      <c r="B10771" s="35" t="s">
        <v>9372</v>
      </c>
      <c r="C10771" s="35" t="s">
        <v>17490</v>
      </c>
      <c r="D10771" s="100" t="s">
        <v>21878</v>
      </c>
      <c r="E10771" s="107">
        <v>36.283333333333331</v>
      </c>
      <c r="F10771" s="81" t="s">
        <v>13674</v>
      </c>
      <c r="G10771" s="35" t="s">
        <v>15</v>
      </c>
      <c r="H10771" s="100" t="s">
        <v>26035</v>
      </c>
    </row>
    <row r="10772" spans="1:8">
      <c r="A10772" s="35" t="s">
        <v>29</v>
      </c>
      <c r="B10772" s="35" t="s">
        <v>9372</v>
      </c>
      <c r="C10772" s="35" t="s">
        <v>17490</v>
      </c>
      <c r="D10772" s="100" t="s">
        <v>21879</v>
      </c>
      <c r="E10772" s="107">
        <v>30.9</v>
      </c>
      <c r="F10772" s="81" t="s">
        <v>13674</v>
      </c>
      <c r="G10772" s="35" t="s">
        <v>15</v>
      </c>
      <c r="H10772" s="100" t="s">
        <v>26035</v>
      </c>
    </row>
    <row r="10773" spans="1:8">
      <c r="A10773" s="35" t="s">
        <v>29</v>
      </c>
      <c r="B10773" s="35" t="s">
        <v>9372</v>
      </c>
      <c r="C10773" s="35" t="s">
        <v>17490</v>
      </c>
      <c r="D10773" s="100" t="s">
        <v>21880</v>
      </c>
      <c r="E10773" s="107">
        <v>28.666666666666668</v>
      </c>
      <c r="F10773" s="81" t="s">
        <v>13674</v>
      </c>
      <c r="G10773" s="35" t="s">
        <v>15</v>
      </c>
      <c r="H10773" s="100" t="s">
        <v>26035</v>
      </c>
    </row>
    <row r="10774" spans="1:8">
      <c r="A10774" s="35" t="s">
        <v>29</v>
      </c>
      <c r="B10774" s="35" t="s">
        <v>9372</v>
      </c>
      <c r="C10774" s="35" t="s">
        <v>17490</v>
      </c>
      <c r="D10774" s="100" t="s">
        <v>21881</v>
      </c>
      <c r="E10774" s="107">
        <v>27.733333333333334</v>
      </c>
      <c r="F10774" s="81" t="s">
        <v>13674</v>
      </c>
      <c r="G10774" s="35" t="s">
        <v>15</v>
      </c>
      <c r="H10774" s="100" t="s">
        <v>26035</v>
      </c>
    </row>
    <row r="10775" spans="1:8">
      <c r="A10775" s="35" t="s">
        <v>29</v>
      </c>
      <c r="B10775" s="35" t="s">
        <v>9372</v>
      </c>
      <c r="C10775" s="35" t="s">
        <v>17490</v>
      </c>
      <c r="D10775" s="100" t="s">
        <v>21882</v>
      </c>
      <c r="E10775" s="107">
        <v>38.65</v>
      </c>
      <c r="F10775" s="81" t="s">
        <v>13674</v>
      </c>
      <c r="G10775" s="35" t="s">
        <v>15</v>
      </c>
      <c r="H10775" s="100" t="s">
        <v>26035</v>
      </c>
    </row>
    <row r="10776" spans="1:8">
      <c r="A10776" s="35" t="s">
        <v>29</v>
      </c>
      <c r="B10776" s="35" t="s">
        <v>9372</v>
      </c>
      <c r="C10776" s="35" t="s">
        <v>17490</v>
      </c>
      <c r="D10776" s="100" t="s">
        <v>21883</v>
      </c>
      <c r="E10776" s="107">
        <v>26.983333333333334</v>
      </c>
      <c r="F10776" s="81" t="s">
        <v>13674</v>
      </c>
      <c r="G10776" s="35" t="s">
        <v>15</v>
      </c>
      <c r="H10776" s="100" t="s">
        <v>26035</v>
      </c>
    </row>
    <row r="10777" spans="1:8">
      <c r="A10777" s="35" t="s">
        <v>29</v>
      </c>
      <c r="B10777" s="35" t="s">
        <v>9372</v>
      </c>
      <c r="C10777" s="35" t="s">
        <v>17490</v>
      </c>
      <c r="D10777" s="100" t="s">
        <v>21884</v>
      </c>
      <c r="E10777" s="107">
        <v>45.81666666666667</v>
      </c>
      <c r="F10777" s="81" t="s">
        <v>13674</v>
      </c>
      <c r="G10777" s="35" t="s">
        <v>15</v>
      </c>
      <c r="H10777" s="100" t="s">
        <v>26035</v>
      </c>
    </row>
    <row r="10778" spans="1:8">
      <c r="A10778" s="35" t="s">
        <v>29</v>
      </c>
      <c r="B10778" s="35" t="s">
        <v>9379</v>
      </c>
      <c r="C10778" s="35" t="s">
        <v>17491</v>
      </c>
      <c r="D10778" s="100" t="s">
        <v>21885</v>
      </c>
      <c r="E10778" s="107">
        <v>27.133333333333333</v>
      </c>
      <c r="F10778" s="81" t="s">
        <v>13674</v>
      </c>
      <c r="G10778" s="35" t="s">
        <v>15</v>
      </c>
      <c r="H10778" s="100" t="s">
        <v>26036</v>
      </c>
    </row>
    <row r="10779" spans="1:8">
      <c r="A10779" s="35" t="s">
        <v>29</v>
      </c>
      <c r="B10779" s="35" t="s">
        <v>9379</v>
      </c>
      <c r="C10779" s="35" t="s">
        <v>17491</v>
      </c>
      <c r="D10779" s="100" t="s">
        <v>21886</v>
      </c>
      <c r="E10779" s="107">
        <v>29.683333333333334</v>
      </c>
      <c r="F10779" s="81" t="s">
        <v>13674</v>
      </c>
      <c r="G10779" s="35" t="s">
        <v>15</v>
      </c>
      <c r="H10779" s="100" t="s">
        <v>26036</v>
      </c>
    </row>
    <row r="10780" spans="1:8">
      <c r="A10780" s="35" t="s">
        <v>29</v>
      </c>
      <c r="B10780" s="35" t="s">
        <v>9379</v>
      </c>
      <c r="C10780" s="35" t="s">
        <v>17491</v>
      </c>
      <c r="D10780" s="100" t="s">
        <v>21887</v>
      </c>
      <c r="E10780" s="107">
        <v>33.766666666666666</v>
      </c>
      <c r="F10780" s="81" t="s">
        <v>13674</v>
      </c>
      <c r="G10780" s="35" t="s">
        <v>15</v>
      </c>
      <c r="H10780" s="100" t="s">
        <v>26036</v>
      </c>
    </row>
    <row r="10781" spans="1:8">
      <c r="A10781" s="35" t="s">
        <v>29</v>
      </c>
      <c r="B10781" s="35" t="s">
        <v>9379</v>
      </c>
      <c r="C10781" s="35" t="s">
        <v>17491</v>
      </c>
      <c r="D10781" s="100" t="s">
        <v>21888</v>
      </c>
      <c r="E10781" s="107">
        <v>66.083333333333329</v>
      </c>
      <c r="F10781" s="81" t="s">
        <v>13674</v>
      </c>
      <c r="G10781" s="35" t="s">
        <v>15</v>
      </c>
      <c r="H10781" s="100" t="s">
        <v>26036</v>
      </c>
    </row>
    <row r="10782" spans="1:8">
      <c r="A10782" s="35" t="s">
        <v>29</v>
      </c>
      <c r="B10782" s="35" t="s">
        <v>9379</v>
      </c>
      <c r="C10782" s="35" t="s">
        <v>17491</v>
      </c>
      <c r="D10782" s="100" t="s">
        <v>21889</v>
      </c>
      <c r="E10782" s="107">
        <v>41.43333333333333</v>
      </c>
      <c r="F10782" s="81" t="s">
        <v>13674</v>
      </c>
      <c r="G10782" s="35" t="s">
        <v>15</v>
      </c>
      <c r="H10782" s="100" t="s">
        <v>26036</v>
      </c>
    </row>
    <row r="10783" spans="1:8">
      <c r="A10783" s="35" t="s">
        <v>29</v>
      </c>
      <c r="B10783" s="35" t="s">
        <v>9379</v>
      </c>
      <c r="C10783" s="35" t="s">
        <v>17491</v>
      </c>
      <c r="D10783" s="100" t="s">
        <v>21890</v>
      </c>
      <c r="E10783" s="107">
        <v>44.8</v>
      </c>
      <c r="F10783" s="81" t="s">
        <v>13674</v>
      </c>
      <c r="G10783" s="35" t="s">
        <v>15</v>
      </c>
      <c r="H10783" s="100" t="s">
        <v>26036</v>
      </c>
    </row>
    <row r="10784" spans="1:8">
      <c r="A10784" s="35" t="s">
        <v>29</v>
      </c>
      <c r="B10784" s="35" t="s">
        <v>9379</v>
      </c>
      <c r="C10784" s="35" t="s">
        <v>17491</v>
      </c>
      <c r="D10784" s="100" t="s">
        <v>21891</v>
      </c>
      <c r="E10784" s="107">
        <v>28.233333333333334</v>
      </c>
      <c r="F10784" s="81" t="s">
        <v>13674</v>
      </c>
      <c r="G10784" s="35" t="s">
        <v>15</v>
      </c>
      <c r="H10784" s="100" t="s">
        <v>26036</v>
      </c>
    </row>
    <row r="10785" spans="1:8">
      <c r="A10785" s="35" t="s">
        <v>29</v>
      </c>
      <c r="B10785" s="35" t="s">
        <v>9379</v>
      </c>
      <c r="C10785" s="35" t="s">
        <v>17491</v>
      </c>
      <c r="D10785" s="100" t="s">
        <v>21892</v>
      </c>
      <c r="E10785" s="107">
        <v>45.483333333333334</v>
      </c>
      <c r="F10785" s="81" t="s">
        <v>13674</v>
      </c>
      <c r="G10785" s="35" t="s">
        <v>15</v>
      </c>
      <c r="H10785" s="100" t="s">
        <v>26036</v>
      </c>
    </row>
    <row r="10786" spans="1:8">
      <c r="A10786" s="35" t="s">
        <v>29</v>
      </c>
      <c r="B10786" s="35" t="s">
        <v>9379</v>
      </c>
      <c r="C10786" s="35" t="s">
        <v>17491</v>
      </c>
      <c r="D10786" s="100" t="s">
        <v>21893</v>
      </c>
      <c r="E10786" s="107">
        <v>49.633333333333333</v>
      </c>
      <c r="F10786" s="81" t="s">
        <v>13674</v>
      </c>
      <c r="G10786" s="35" t="s">
        <v>15</v>
      </c>
      <c r="H10786" s="100" t="s">
        <v>26036</v>
      </c>
    </row>
    <row r="10787" spans="1:8">
      <c r="A10787" s="35" t="s">
        <v>29</v>
      </c>
      <c r="B10787" s="35" t="s">
        <v>9379</v>
      </c>
      <c r="C10787" s="35" t="s">
        <v>17491</v>
      </c>
      <c r="D10787" s="100" t="s">
        <v>21894</v>
      </c>
      <c r="E10787" s="107">
        <v>55.016666666666666</v>
      </c>
      <c r="F10787" s="81" t="s">
        <v>13674</v>
      </c>
      <c r="G10787" s="35" t="s">
        <v>15</v>
      </c>
      <c r="H10787" s="100" t="s">
        <v>26036</v>
      </c>
    </row>
    <row r="10788" spans="1:8">
      <c r="A10788" s="35" t="s">
        <v>29</v>
      </c>
      <c r="B10788" s="35" t="s">
        <v>9379</v>
      </c>
      <c r="C10788" s="35" t="s">
        <v>17491</v>
      </c>
      <c r="D10788" s="100" t="s">
        <v>21895</v>
      </c>
      <c r="E10788" s="107">
        <v>48.733333333333334</v>
      </c>
      <c r="F10788" s="81" t="s">
        <v>13674</v>
      </c>
      <c r="G10788" s="35" t="s">
        <v>15</v>
      </c>
      <c r="H10788" s="100" t="s">
        <v>26036</v>
      </c>
    </row>
    <row r="10789" spans="1:8">
      <c r="A10789" s="35" t="s">
        <v>29</v>
      </c>
      <c r="B10789" s="35" t="s">
        <v>9379</v>
      </c>
      <c r="C10789" s="35" t="s">
        <v>17491</v>
      </c>
      <c r="D10789" s="100" t="s">
        <v>21896</v>
      </c>
      <c r="E10789" s="107">
        <v>72.833333333333329</v>
      </c>
      <c r="F10789" s="81" t="s">
        <v>13674</v>
      </c>
      <c r="G10789" s="35" t="s">
        <v>15</v>
      </c>
      <c r="H10789" s="100" t="s">
        <v>26036</v>
      </c>
    </row>
    <row r="10790" spans="1:8">
      <c r="A10790" s="68" t="s">
        <v>29</v>
      </c>
      <c r="B10790" s="94" t="s">
        <v>9371</v>
      </c>
      <c r="C10790" s="94" t="s">
        <v>17090</v>
      </c>
      <c r="D10790" s="32" t="s">
        <v>21897</v>
      </c>
      <c r="E10790" s="107">
        <v>25.05</v>
      </c>
      <c r="F10790" s="81" t="s">
        <v>13674</v>
      </c>
      <c r="G10790" s="94" t="s">
        <v>15</v>
      </c>
      <c r="H10790" s="32" t="s">
        <v>24836</v>
      </c>
    </row>
    <row r="10791" spans="1:8">
      <c r="A10791" s="68" t="s">
        <v>29</v>
      </c>
      <c r="B10791" s="94" t="s">
        <v>9371</v>
      </c>
      <c r="C10791" s="94" t="s">
        <v>17135</v>
      </c>
      <c r="D10791" s="32" t="s">
        <v>21898</v>
      </c>
      <c r="E10791" s="107">
        <v>25.05</v>
      </c>
      <c r="F10791" s="81" t="s">
        <v>13674</v>
      </c>
      <c r="G10791" s="94" t="s">
        <v>15</v>
      </c>
      <c r="H10791" s="32" t="s">
        <v>24836</v>
      </c>
    </row>
    <row r="10792" spans="1:8">
      <c r="A10792" s="68" t="s">
        <v>29</v>
      </c>
      <c r="B10792" s="94" t="s">
        <v>9371</v>
      </c>
      <c r="C10792" s="94" t="s">
        <v>17090</v>
      </c>
      <c r="D10792" s="32" t="s">
        <v>21899</v>
      </c>
      <c r="E10792" s="107">
        <v>33.5</v>
      </c>
      <c r="F10792" s="81" t="s">
        <v>13674</v>
      </c>
      <c r="G10792" s="94" t="s">
        <v>15</v>
      </c>
      <c r="H10792" s="32" t="s">
        <v>24775</v>
      </c>
    </row>
    <row r="10793" spans="1:8">
      <c r="A10793" s="68" t="s">
        <v>29</v>
      </c>
      <c r="B10793" s="94" t="s">
        <v>9371</v>
      </c>
      <c r="C10793" s="94" t="s">
        <v>17140</v>
      </c>
      <c r="D10793" s="32" t="s">
        <v>21900</v>
      </c>
      <c r="E10793" s="107">
        <v>33.5</v>
      </c>
      <c r="F10793" s="81" t="s">
        <v>13674</v>
      </c>
      <c r="G10793" s="94" t="s">
        <v>15</v>
      </c>
      <c r="H10793" s="32" t="s">
        <v>24775</v>
      </c>
    </row>
    <row r="10794" spans="1:8">
      <c r="A10794" s="35" t="s">
        <v>29</v>
      </c>
      <c r="B10794" s="35" t="s">
        <v>9372</v>
      </c>
      <c r="C10794" s="35" t="s">
        <v>17139</v>
      </c>
      <c r="D10794" s="100" t="s">
        <v>21901</v>
      </c>
      <c r="E10794" s="107">
        <v>29.95</v>
      </c>
      <c r="F10794" s="81" t="s">
        <v>13674</v>
      </c>
      <c r="G10794" s="35" t="s">
        <v>15</v>
      </c>
      <c r="H10794" s="100" t="s">
        <v>24967</v>
      </c>
    </row>
    <row r="10795" spans="1:8">
      <c r="A10795" s="35" t="s">
        <v>29</v>
      </c>
      <c r="B10795" s="35" t="s">
        <v>9372</v>
      </c>
      <c r="C10795" s="35" t="s">
        <v>17139</v>
      </c>
      <c r="D10795" s="100" t="s">
        <v>21902</v>
      </c>
      <c r="E10795" s="107">
        <v>28.816666666666666</v>
      </c>
      <c r="F10795" s="81" t="s">
        <v>13674</v>
      </c>
      <c r="G10795" s="35" t="s">
        <v>15</v>
      </c>
      <c r="H10795" s="100" t="s">
        <v>24967</v>
      </c>
    </row>
    <row r="10796" spans="1:8">
      <c r="A10796" s="35" t="s">
        <v>29</v>
      </c>
      <c r="B10796" s="35" t="s">
        <v>9372</v>
      </c>
      <c r="C10796" s="35" t="s">
        <v>17139</v>
      </c>
      <c r="D10796" s="100" t="s">
        <v>21903</v>
      </c>
      <c r="E10796" s="107">
        <v>44.366666666666667</v>
      </c>
      <c r="F10796" s="81" t="s">
        <v>13674</v>
      </c>
      <c r="G10796" s="35" t="s">
        <v>15</v>
      </c>
      <c r="H10796" s="100" t="s">
        <v>24967</v>
      </c>
    </row>
    <row r="10797" spans="1:8">
      <c r="A10797" s="35" t="s">
        <v>29</v>
      </c>
      <c r="B10797" s="35" t="s">
        <v>9372</v>
      </c>
      <c r="C10797" s="35" t="s">
        <v>17139</v>
      </c>
      <c r="D10797" s="100" t="s">
        <v>21904</v>
      </c>
      <c r="E10797" s="107">
        <v>30.2</v>
      </c>
      <c r="F10797" s="81" t="s">
        <v>13674</v>
      </c>
      <c r="G10797" s="35" t="s">
        <v>15</v>
      </c>
      <c r="H10797" s="100" t="s">
        <v>24967</v>
      </c>
    </row>
    <row r="10798" spans="1:8">
      <c r="A10798" s="35" t="s">
        <v>29</v>
      </c>
      <c r="B10798" s="35" t="s">
        <v>9372</v>
      </c>
      <c r="C10798" s="35" t="s">
        <v>17139</v>
      </c>
      <c r="D10798" s="100" t="s">
        <v>21905</v>
      </c>
      <c r="E10798" s="107">
        <v>32.116666666666667</v>
      </c>
      <c r="F10798" s="81" t="s">
        <v>13674</v>
      </c>
      <c r="G10798" s="35" t="s">
        <v>15</v>
      </c>
      <c r="H10798" s="100" t="s">
        <v>24967</v>
      </c>
    </row>
    <row r="10799" spans="1:8">
      <c r="A10799" s="35" t="s">
        <v>29</v>
      </c>
      <c r="B10799" s="35" t="s">
        <v>9372</v>
      </c>
      <c r="C10799" s="35" t="s">
        <v>17492</v>
      </c>
      <c r="D10799" s="100" t="s">
        <v>21906</v>
      </c>
      <c r="E10799" s="107">
        <v>37.65</v>
      </c>
      <c r="F10799" s="81" t="s">
        <v>13674</v>
      </c>
      <c r="G10799" s="35" t="s">
        <v>15</v>
      </c>
      <c r="H10799" s="100" t="s">
        <v>26037</v>
      </c>
    </row>
    <row r="10800" spans="1:8">
      <c r="A10800" s="35" t="s">
        <v>29</v>
      </c>
      <c r="B10800" s="35" t="s">
        <v>9372</v>
      </c>
      <c r="C10800" s="35" t="s">
        <v>17492</v>
      </c>
      <c r="D10800" s="100" t="s">
        <v>21907</v>
      </c>
      <c r="E10800" s="107">
        <v>27.5</v>
      </c>
      <c r="F10800" s="81" t="s">
        <v>13674</v>
      </c>
      <c r="G10800" s="35" t="s">
        <v>15</v>
      </c>
      <c r="H10800" s="100" t="s">
        <v>26037</v>
      </c>
    </row>
    <row r="10801" spans="1:8">
      <c r="A10801" s="35" t="s">
        <v>29</v>
      </c>
      <c r="B10801" s="35" t="s">
        <v>9372</v>
      </c>
      <c r="C10801" s="35" t="s">
        <v>17492</v>
      </c>
      <c r="D10801" s="100" t="s">
        <v>21908</v>
      </c>
      <c r="E10801" s="107">
        <v>27.116666666666667</v>
      </c>
      <c r="F10801" s="81" t="s">
        <v>13674</v>
      </c>
      <c r="G10801" s="35" t="s">
        <v>15</v>
      </c>
      <c r="H10801" s="100" t="s">
        <v>26037</v>
      </c>
    </row>
    <row r="10802" spans="1:8">
      <c r="A10802" s="35" t="s">
        <v>29</v>
      </c>
      <c r="B10802" s="35" t="s">
        <v>9372</v>
      </c>
      <c r="C10802" s="35" t="s">
        <v>17492</v>
      </c>
      <c r="D10802" s="100" t="s">
        <v>21909</v>
      </c>
      <c r="E10802" s="107">
        <v>37.266666666666666</v>
      </c>
      <c r="F10802" s="81" t="s">
        <v>13674</v>
      </c>
      <c r="G10802" s="35" t="s">
        <v>15</v>
      </c>
      <c r="H10802" s="100" t="s">
        <v>26037</v>
      </c>
    </row>
    <row r="10803" spans="1:8">
      <c r="A10803" s="35" t="s">
        <v>29</v>
      </c>
      <c r="B10803" s="35" t="s">
        <v>9372</v>
      </c>
      <c r="C10803" s="35" t="s">
        <v>17492</v>
      </c>
      <c r="D10803" s="100" t="s">
        <v>21910</v>
      </c>
      <c r="E10803" s="107">
        <v>35.18333333333333</v>
      </c>
      <c r="F10803" s="81" t="s">
        <v>13674</v>
      </c>
      <c r="G10803" s="35" t="s">
        <v>15</v>
      </c>
      <c r="H10803" s="100" t="s">
        <v>26037</v>
      </c>
    </row>
    <row r="10804" spans="1:8">
      <c r="A10804" s="68" t="s">
        <v>29</v>
      </c>
      <c r="B10804" s="94" t="s">
        <v>9371</v>
      </c>
      <c r="C10804" s="94" t="s">
        <v>17090</v>
      </c>
      <c r="D10804" s="32" t="s">
        <v>21911</v>
      </c>
      <c r="E10804" s="107">
        <v>36.383333333333333</v>
      </c>
      <c r="F10804" s="81" t="s">
        <v>13674</v>
      </c>
      <c r="G10804" s="94" t="s">
        <v>15</v>
      </c>
      <c r="H10804" s="32" t="s">
        <v>24780</v>
      </c>
    </row>
    <row r="10805" spans="1:8">
      <c r="A10805" s="68" t="s">
        <v>29</v>
      </c>
      <c r="B10805" s="94" t="s">
        <v>9371</v>
      </c>
      <c r="C10805" s="94" t="s">
        <v>17140</v>
      </c>
      <c r="D10805" s="32" t="s">
        <v>21912</v>
      </c>
      <c r="E10805" s="107">
        <v>36.383333333333333</v>
      </c>
      <c r="F10805" s="81" t="s">
        <v>13674</v>
      </c>
      <c r="G10805" s="94" t="s">
        <v>15</v>
      </c>
      <c r="H10805" s="32" t="s">
        <v>24780</v>
      </c>
    </row>
    <row r="10806" spans="1:8">
      <c r="A10806" s="35" t="s">
        <v>29</v>
      </c>
      <c r="B10806" s="35" t="s">
        <v>9372</v>
      </c>
      <c r="C10806" s="35" t="s">
        <v>17493</v>
      </c>
      <c r="D10806" s="100" t="s">
        <v>21913</v>
      </c>
      <c r="E10806" s="107">
        <v>48.95</v>
      </c>
      <c r="F10806" s="81" t="s">
        <v>13674</v>
      </c>
      <c r="G10806" s="35" t="s">
        <v>15</v>
      </c>
      <c r="H10806" s="100" t="s">
        <v>26038</v>
      </c>
    </row>
    <row r="10807" spans="1:8">
      <c r="A10807" s="35" t="s">
        <v>29</v>
      </c>
      <c r="B10807" s="35" t="s">
        <v>9372</v>
      </c>
      <c r="C10807" s="35" t="s">
        <v>17493</v>
      </c>
      <c r="D10807" s="100" t="s">
        <v>21914</v>
      </c>
      <c r="E10807" s="107">
        <v>42.783333333333331</v>
      </c>
      <c r="F10807" s="81" t="s">
        <v>13674</v>
      </c>
      <c r="G10807" s="35" t="s">
        <v>15</v>
      </c>
      <c r="H10807" s="100" t="s">
        <v>26038</v>
      </c>
    </row>
    <row r="10808" spans="1:8">
      <c r="A10808" s="35" t="s">
        <v>29</v>
      </c>
      <c r="B10808" s="35" t="s">
        <v>9372</v>
      </c>
      <c r="C10808" s="35" t="s">
        <v>17493</v>
      </c>
      <c r="D10808" s="100" t="s">
        <v>21915</v>
      </c>
      <c r="E10808" s="107">
        <v>37.15</v>
      </c>
      <c r="F10808" s="81" t="s">
        <v>13674</v>
      </c>
      <c r="G10808" s="35" t="s">
        <v>15</v>
      </c>
      <c r="H10808" s="100" t="s">
        <v>26038</v>
      </c>
    </row>
    <row r="10809" spans="1:8">
      <c r="A10809" s="35" t="s">
        <v>29</v>
      </c>
      <c r="B10809" s="35" t="s">
        <v>9372</v>
      </c>
      <c r="C10809" s="35" t="s">
        <v>17493</v>
      </c>
      <c r="D10809" s="100" t="s">
        <v>21916</v>
      </c>
      <c r="E10809" s="107">
        <v>34.31666666666667</v>
      </c>
      <c r="F10809" s="81" t="s">
        <v>13674</v>
      </c>
      <c r="G10809" s="35" t="s">
        <v>15</v>
      </c>
      <c r="H10809" s="100" t="s">
        <v>26038</v>
      </c>
    </row>
    <row r="10810" spans="1:8">
      <c r="A10810" s="35" t="s">
        <v>29</v>
      </c>
      <c r="B10810" s="35" t="s">
        <v>9372</v>
      </c>
      <c r="C10810" s="35" t="s">
        <v>17493</v>
      </c>
      <c r="D10810" s="100" t="s">
        <v>21917</v>
      </c>
      <c r="E10810" s="107">
        <v>42</v>
      </c>
      <c r="F10810" s="81" t="s">
        <v>13674</v>
      </c>
      <c r="G10810" s="35" t="s">
        <v>15</v>
      </c>
      <c r="H10810" s="100" t="s">
        <v>26038</v>
      </c>
    </row>
    <row r="10811" spans="1:8">
      <c r="A10811" s="35" t="s">
        <v>29</v>
      </c>
      <c r="B10811" s="35" t="s">
        <v>9372</v>
      </c>
      <c r="C10811" s="35" t="s">
        <v>17493</v>
      </c>
      <c r="D10811" s="100" t="s">
        <v>21918</v>
      </c>
      <c r="E10811" s="107">
        <v>26.466666666666665</v>
      </c>
      <c r="F10811" s="81" t="s">
        <v>13674</v>
      </c>
      <c r="G10811" s="35" t="s">
        <v>15</v>
      </c>
      <c r="H10811" s="100" t="s">
        <v>26038</v>
      </c>
    </row>
    <row r="10812" spans="1:8">
      <c r="A10812" s="35" t="s">
        <v>29</v>
      </c>
      <c r="B10812" s="35" t="s">
        <v>9372</v>
      </c>
      <c r="C10812" s="35" t="s">
        <v>17493</v>
      </c>
      <c r="D10812" s="100" t="s">
        <v>21919</v>
      </c>
      <c r="E10812" s="107">
        <v>33.549999999999997</v>
      </c>
      <c r="F10812" s="81" t="s">
        <v>13674</v>
      </c>
      <c r="G10812" s="35" t="s">
        <v>15</v>
      </c>
      <c r="H10812" s="100" t="s">
        <v>26038</v>
      </c>
    </row>
    <row r="10813" spans="1:8">
      <c r="A10813" s="35" t="s">
        <v>29</v>
      </c>
      <c r="B10813" s="35" t="s">
        <v>9372</v>
      </c>
      <c r="C10813" s="35" t="s">
        <v>17493</v>
      </c>
      <c r="D10813" s="100" t="s">
        <v>21920</v>
      </c>
      <c r="E10813" s="107">
        <v>50.6</v>
      </c>
      <c r="F10813" s="81" t="s">
        <v>13674</v>
      </c>
      <c r="G10813" s="35" t="s">
        <v>15</v>
      </c>
      <c r="H10813" s="100" t="s">
        <v>26038</v>
      </c>
    </row>
    <row r="10814" spans="1:8">
      <c r="A10814" s="35" t="s">
        <v>29</v>
      </c>
      <c r="B10814" s="35" t="s">
        <v>9372</v>
      </c>
      <c r="C10814" s="35" t="s">
        <v>17493</v>
      </c>
      <c r="D10814" s="100" t="s">
        <v>21921</v>
      </c>
      <c r="E10814" s="107">
        <v>49.716666666666669</v>
      </c>
      <c r="F10814" s="81" t="s">
        <v>13674</v>
      </c>
      <c r="G10814" s="35" t="s">
        <v>15</v>
      </c>
      <c r="H10814" s="100" t="s">
        <v>26038</v>
      </c>
    </row>
    <row r="10815" spans="1:8">
      <c r="A10815" s="35" t="s">
        <v>29</v>
      </c>
      <c r="B10815" s="35" t="s">
        <v>9372</v>
      </c>
      <c r="C10815" s="35" t="s">
        <v>17494</v>
      </c>
      <c r="D10815" s="100" t="s">
        <v>21922</v>
      </c>
      <c r="E10815" s="107">
        <v>39.700000000000003</v>
      </c>
      <c r="F10815" s="81" t="s">
        <v>13674</v>
      </c>
      <c r="G10815" s="35" t="s">
        <v>15</v>
      </c>
      <c r="H10815" s="100" t="s">
        <v>26039</v>
      </c>
    </row>
    <row r="10816" spans="1:8">
      <c r="A10816" s="35" t="s">
        <v>29</v>
      </c>
      <c r="B10816" s="35" t="s">
        <v>9372</v>
      </c>
      <c r="C10816" s="35" t="s">
        <v>17494</v>
      </c>
      <c r="D10816" s="100" t="s">
        <v>21923</v>
      </c>
      <c r="E10816" s="107">
        <v>51.716666666666669</v>
      </c>
      <c r="F10816" s="81" t="s">
        <v>13674</v>
      </c>
      <c r="G10816" s="35" t="s">
        <v>15</v>
      </c>
      <c r="H10816" s="100" t="s">
        <v>26039</v>
      </c>
    </row>
    <row r="10817" spans="1:8">
      <c r="A10817" s="35" t="s">
        <v>29</v>
      </c>
      <c r="B10817" s="35" t="s">
        <v>9372</v>
      </c>
      <c r="C10817" s="35" t="s">
        <v>17494</v>
      </c>
      <c r="D10817" s="100" t="s">
        <v>21924</v>
      </c>
      <c r="E10817" s="107">
        <v>50.5</v>
      </c>
      <c r="F10817" s="81" t="s">
        <v>13674</v>
      </c>
      <c r="G10817" s="35" t="s">
        <v>15</v>
      </c>
      <c r="H10817" s="100" t="s">
        <v>26039</v>
      </c>
    </row>
    <row r="10818" spans="1:8">
      <c r="A10818" s="35" t="s">
        <v>29</v>
      </c>
      <c r="B10818" s="35" t="s">
        <v>9372</v>
      </c>
      <c r="C10818" s="35" t="s">
        <v>17494</v>
      </c>
      <c r="D10818" s="100" t="s">
        <v>21925</v>
      </c>
      <c r="E10818" s="107">
        <v>31.133333333333333</v>
      </c>
      <c r="F10818" s="81" t="s">
        <v>13674</v>
      </c>
      <c r="G10818" s="35" t="s">
        <v>15</v>
      </c>
      <c r="H10818" s="100" t="s">
        <v>26039</v>
      </c>
    </row>
    <row r="10819" spans="1:8">
      <c r="A10819" s="35" t="s">
        <v>29</v>
      </c>
      <c r="B10819" s="35" t="s">
        <v>9372</v>
      </c>
      <c r="C10819" s="35" t="s">
        <v>17494</v>
      </c>
      <c r="D10819" s="100" t="s">
        <v>21926</v>
      </c>
      <c r="E10819" s="107">
        <v>25.15</v>
      </c>
      <c r="F10819" s="81" t="s">
        <v>13674</v>
      </c>
      <c r="G10819" s="35" t="s">
        <v>15</v>
      </c>
      <c r="H10819" s="100" t="s">
        <v>26039</v>
      </c>
    </row>
    <row r="10820" spans="1:8">
      <c r="A10820" s="35" t="s">
        <v>29</v>
      </c>
      <c r="B10820" s="35" t="s">
        <v>9372</v>
      </c>
      <c r="C10820" s="35" t="s">
        <v>17494</v>
      </c>
      <c r="D10820" s="100" t="s">
        <v>21927</v>
      </c>
      <c r="E10820" s="107">
        <v>26.983333333333334</v>
      </c>
      <c r="F10820" s="81" t="s">
        <v>13674</v>
      </c>
      <c r="G10820" s="35" t="s">
        <v>15</v>
      </c>
      <c r="H10820" s="100" t="s">
        <v>26039</v>
      </c>
    </row>
    <row r="10821" spans="1:8">
      <c r="A10821" s="35" t="s">
        <v>29</v>
      </c>
      <c r="B10821" s="35" t="s">
        <v>9372</v>
      </c>
      <c r="C10821" s="35" t="s">
        <v>17494</v>
      </c>
      <c r="D10821" s="100" t="s">
        <v>21928</v>
      </c>
      <c r="E10821" s="107">
        <v>51.133333333333333</v>
      </c>
      <c r="F10821" s="81" t="s">
        <v>13674</v>
      </c>
      <c r="G10821" s="35" t="s">
        <v>15</v>
      </c>
      <c r="H10821" s="100" t="s">
        <v>26039</v>
      </c>
    </row>
    <row r="10822" spans="1:8">
      <c r="A10822" s="35" t="s">
        <v>29</v>
      </c>
      <c r="B10822" s="35" t="s">
        <v>9372</v>
      </c>
      <c r="C10822" s="35" t="s">
        <v>17494</v>
      </c>
      <c r="D10822" s="100" t="s">
        <v>21929</v>
      </c>
      <c r="E10822" s="107">
        <v>45.616666666666667</v>
      </c>
      <c r="F10822" s="81" t="s">
        <v>13674</v>
      </c>
      <c r="G10822" s="35" t="s">
        <v>15</v>
      </c>
      <c r="H10822" s="100" t="s">
        <v>26039</v>
      </c>
    </row>
    <row r="10823" spans="1:8">
      <c r="A10823" s="35" t="s">
        <v>29</v>
      </c>
      <c r="B10823" s="35" t="s">
        <v>9372</v>
      </c>
      <c r="C10823" s="35" t="s">
        <v>17495</v>
      </c>
      <c r="D10823" s="100" t="s">
        <v>21930</v>
      </c>
      <c r="E10823" s="107">
        <v>45.216666666666669</v>
      </c>
      <c r="F10823" s="81" t="s">
        <v>13674</v>
      </c>
      <c r="G10823" s="35" t="s">
        <v>15</v>
      </c>
      <c r="H10823" s="100" t="s">
        <v>26040</v>
      </c>
    </row>
    <row r="10824" spans="1:8">
      <c r="A10824" s="35" t="s">
        <v>29</v>
      </c>
      <c r="B10824" s="35" t="s">
        <v>9372</v>
      </c>
      <c r="C10824" s="35" t="s">
        <v>17495</v>
      </c>
      <c r="D10824" s="100" t="s">
        <v>21931</v>
      </c>
      <c r="E10824" s="107">
        <v>32.81666666666667</v>
      </c>
      <c r="F10824" s="81" t="s">
        <v>13674</v>
      </c>
      <c r="G10824" s="35" t="s">
        <v>15</v>
      </c>
      <c r="H10824" s="100" t="s">
        <v>26040</v>
      </c>
    </row>
    <row r="10825" spans="1:8">
      <c r="A10825" s="35" t="s">
        <v>29</v>
      </c>
      <c r="B10825" s="35" t="s">
        <v>9372</v>
      </c>
      <c r="C10825" s="35" t="s">
        <v>17495</v>
      </c>
      <c r="D10825" s="100" t="s">
        <v>21932</v>
      </c>
      <c r="E10825" s="107">
        <v>40.25</v>
      </c>
      <c r="F10825" s="81" t="s">
        <v>13674</v>
      </c>
      <c r="G10825" s="35" t="s">
        <v>15</v>
      </c>
      <c r="H10825" s="100" t="s">
        <v>26040</v>
      </c>
    </row>
    <row r="10826" spans="1:8">
      <c r="A10826" s="35" t="s">
        <v>29</v>
      </c>
      <c r="B10826" s="35" t="s">
        <v>9372</v>
      </c>
      <c r="C10826" s="35" t="s">
        <v>17495</v>
      </c>
      <c r="D10826" s="100" t="s">
        <v>21933</v>
      </c>
      <c r="E10826" s="107">
        <v>47.4</v>
      </c>
      <c r="F10826" s="81" t="s">
        <v>13674</v>
      </c>
      <c r="G10826" s="35" t="s">
        <v>15</v>
      </c>
      <c r="H10826" s="100" t="s">
        <v>26040</v>
      </c>
    </row>
    <row r="10827" spans="1:8">
      <c r="A10827" s="35" t="s">
        <v>29</v>
      </c>
      <c r="B10827" s="35" t="s">
        <v>9372</v>
      </c>
      <c r="C10827" s="35" t="s">
        <v>17495</v>
      </c>
      <c r="D10827" s="100" t="s">
        <v>21934</v>
      </c>
      <c r="E10827" s="107">
        <v>40.916666666666664</v>
      </c>
      <c r="F10827" s="81" t="s">
        <v>13674</v>
      </c>
      <c r="G10827" s="35" t="s">
        <v>15</v>
      </c>
      <c r="H10827" s="100" t="s">
        <v>26040</v>
      </c>
    </row>
    <row r="10828" spans="1:8">
      <c r="A10828" s="35" t="s">
        <v>29</v>
      </c>
      <c r="B10828" s="35" t="s">
        <v>9372</v>
      </c>
      <c r="C10828" s="35" t="s">
        <v>17495</v>
      </c>
      <c r="D10828" s="100" t="s">
        <v>21935</v>
      </c>
      <c r="E10828" s="107">
        <v>30.383333333333333</v>
      </c>
      <c r="F10828" s="81" t="s">
        <v>13674</v>
      </c>
      <c r="G10828" s="35" t="s">
        <v>15</v>
      </c>
      <c r="H10828" s="100" t="s">
        <v>26040</v>
      </c>
    </row>
    <row r="10829" spans="1:8">
      <c r="A10829" s="35" t="s">
        <v>29</v>
      </c>
      <c r="B10829" s="35" t="s">
        <v>9372</v>
      </c>
      <c r="C10829" s="35" t="s">
        <v>17495</v>
      </c>
      <c r="D10829" s="100" t="s">
        <v>21936</v>
      </c>
      <c r="E10829" s="107">
        <v>49.43333333333333</v>
      </c>
      <c r="F10829" s="81" t="s">
        <v>13674</v>
      </c>
      <c r="G10829" s="35" t="s">
        <v>15</v>
      </c>
      <c r="H10829" s="100" t="s">
        <v>26040</v>
      </c>
    </row>
    <row r="10830" spans="1:8">
      <c r="A10830" s="35" t="s">
        <v>29</v>
      </c>
      <c r="B10830" s="35" t="s">
        <v>9372</v>
      </c>
      <c r="C10830" s="35" t="s">
        <v>17496</v>
      </c>
      <c r="D10830" s="100" t="s">
        <v>21937</v>
      </c>
      <c r="E10830" s="107">
        <v>37.583333333333336</v>
      </c>
      <c r="F10830" s="81" t="s">
        <v>13674</v>
      </c>
      <c r="G10830" s="35" t="s">
        <v>15</v>
      </c>
      <c r="H10830" s="100" t="s">
        <v>26041</v>
      </c>
    </row>
    <row r="10831" spans="1:8">
      <c r="A10831" s="35" t="s">
        <v>29</v>
      </c>
      <c r="B10831" s="35" t="s">
        <v>9372</v>
      </c>
      <c r="C10831" s="35" t="s">
        <v>17496</v>
      </c>
      <c r="D10831" s="100" t="s">
        <v>21938</v>
      </c>
      <c r="E10831" s="107">
        <v>26.733333333333334</v>
      </c>
      <c r="F10831" s="81" t="s">
        <v>13674</v>
      </c>
      <c r="G10831" s="35" t="s">
        <v>15</v>
      </c>
      <c r="H10831" s="100" t="s">
        <v>26041</v>
      </c>
    </row>
    <row r="10832" spans="1:8">
      <c r="A10832" s="35" t="s">
        <v>29</v>
      </c>
      <c r="B10832" s="35" t="s">
        <v>9372</v>
      </c>
      <c r="C10832" s="35" t="s">
        <v>17496</v>
      </c>
      <c r="D10832" s="100" t="s">
        <v>21939</v>
      </c>
      <c r="E10832" s="107">
        <v>84.533333333333331</v>
      </c>
      <c r="F10832" s="81" t="s">
        <v>13674</v>
      </c>
      <c r="G10832" s="35" t="s">
        <v>15</v>
      </c>
      <c r="H10832" s="100" t="s">
        <v>26041</v>
      </c>
    </row>
    <row r="10833" spans="1:8">
      <c r="A10833" s="35" t="s">
        <v>29</v>
      </c>
      <c r="B10833" s="35" t="s">
        <v>9372</v>
      </c>
      <c r="C10833" s="35" t="s">
        <v>17496</v>
      </c>
      <c r="D10833" s="100" t="s">
        <v>21940</v>
      </c>
      <c r="E10833" s="107">
        <v>46.75</v>
      </c>
      <c r="F10833" s="81" t="s">
        <v>13674</v>
      </c>
      <c r="G10833" s="35" t="s">
        <v>15</v>
      </c>
      <c r="H10833" s="100" t="s">
        <v>26041</v>
      </c>
    </row>
    <row r="10834" spans="1:8">
      <c r="A10834" s="35" t="s">
        <v>29</v>
      </c>
      <c r="B10834" s="35" t="s">
        <v>9372</v>
      </c>
      <c r="C10834" s="35" t="s">
        <v>17496</v>
      </c>
      <c r="D10834" s="100" t="s">
        <v>21941</v>
      </c>
      <c r="E10834" s="107">
        <v>34.166666666666664</v>
      </c>
      <c r="F10834" s="81" t="s">
        <v>13674</v>
      </c>
      <c r="G10834" s="35" t="s">
        <v>15</v>
      </c>
      <c r="H10834" s="100" t="s">
        <v>26041</v>
      </c>
    </row>
    <row r="10835" spans="1:8">
      <c r="A10835" s="35" t="s">
        <v>29</v>
      </c>
      <c r="B10835" s="35" t="s">
        <v>9372</v>
      </c>
      <c r="C10835" s="35" t="s">
        <v>17496</v>
      </c>
      <c r="D10835" s="100" t="s">
        <v>21942</v>
      </c>
      <c r="E10835" s="107">
        <v>49.93333333333333</v>
      </c>
      <c r="F10835" s="81" t="s">
        <v>13674</v>
      </c>
      <c r="G10835" s="35" t="s">
        <v>15</v>
      </c>
      <c r="H10835" s="100" t="s">
        <v>26041</v>
      </c>
    </row>
    <row r="10836" spans="1:8">
      <c r="A10836" s="35" t="s">
        <v>29</v>
      </c>
      <c r="B10836" s="35" t="s">
        <v>9372</v>
      </c>
      <c r="C10836" s="35" t="s">
        <v>17496</v>
      </c>
      <c r="D10836" s="100" t="s">
        <v>21943</v>
      </c>
      <c r="E10836" s="107">
        <v>31.3</v>
      </c>
      <c r="F10836" s="81" t="s">
        <v>13674</v>
      </c>
      <c r="G10836" s="35" t="s">
        <v>15</v>
      </c>
      <c r="H10836" s="100" t="s">
        <v>26041</v>
      </c>
    </row>
    <row r="10837" spans="1:8">
      <c r="A10837" s="35" t="s">
        <v>29</v>
      </c>
      <c r="B10837" s="35" t="s">
        <v>9372</v>
      </c>
      <c r="C10837" s="35" t="s">
        <v>17496</v>
      </c>
      <c r="D10837" s="100" t="s">
        <v>21944</v>
      </c>
      <c r="E10837" s="107">
        <v>54.95</v>
      </c>
      <c r="F10837" s="81" t="s">
        <v>13674</v>
      </c>
      <c r="G10837" s="35" t="s">
        <v>15</v>
      </c>
      <c r="H10837" s="100" t="s">
        <v>26041</v>
      </c>
    </row>
    <row r="10838" spans="1:8">
      <c r="A10838" s="35" t="s">
        <v>29</v>
      </c>
      <c r="B10838" s="35" t="s">
        <v>9372</v>
      </c>
      <c r="C10838" s="35" t="s">
        <v>17496</v>
      </c>
      <c r="D10838" s="100" t="s">
        <v>21945</v>
      </c>
      <c r="E10838" s="107">
        <v>43.216666666666669</v>
      </c>
      <c r="F10838" s="81" t="s">
        <v>13674</v>
      </c>
      <c r="G10838" s="35" t="s">
        <v>15</v>
      </c>
      <c r="H10838" s="100" t="s">
        <v>26041</v>
      </c>
    </row>
    <row r="10839" spans="1:8">
      <c r="A10839" s="35" t="s">
        <v>29</v>
      </c>
      <c r="B10839" s="35" t="s">
        <v>9372</v>
      </c>
      <c r="C10839" s="35" t="s">
        <v>17496</v>
      </c>
      <c r="D10839" s="100" t="s">
        <v>21946</v>
      </c>
      <c r="E10839" s="107">
        <v>39.266666666666666</v>
      </c>
      <c r="F10839" s="81" t="s">
        <v>13674</v>
      </c>
      <c r="G10839" s="35" t="s">
        <v>15</v>
      </c>
      <c r="H10839" s="100" t="s">
        <v>26041</v>
      </c>
    </row>
    <row r="10840" spans="1:8">
      <c r="A10840" s="35" t="s">
        <v>29</v>
      </c>
      <c r="B10840" s="35" t="s">
        <v>9372</v>
      </c>
      <c r="C10840" s="35" t="s">
        <v>17496</v>
      </c>
      <c r="D10840" s="100" t="s">
        <v>21947</v>
      </c>
      <c r="E10840" s="107">
        <v>50.216666666666669</v>
      </c>
      <c r="F10840" s="81" t="s">
        <v>13674</v>
      </c>
      <c r="G10840" s="35" t="s">
        <v>15</v>
      </c>
      <c r="H10840" s="100" t="s">
        <v>26041</v>
      </c>
    </row>
    <row r="10841" spans="1:8">
      <c r="A10841" s="35" t="s">
        <v>29</v>
      </c>
      <c r="B10841" s="35" t="s">
        <v>9372</v>
      </c>
      <c r="C10841" s="35" t="s">
        <v>17497</v>
      </c>
      <c r="D10841" s="100" t="s">
        <v>21948</v>
      </c>
      <c r="E10841" s="107">
        <v>71.183333333333337</v>
      </c>
      <c r="F10841" s="81" t="s">
        <v>13674</v>
      </c>
      <c r="G10841" s="35" t="s">
        <v>15</v>
      </c>
      <c r="H10841" s="100" t="s">
        <v>26042</v>
      </c>
    </row>
    <row r="10842" spans="1:8">
      <c r="A10842" s="35" t="s">
        <v>29</v>
      </c>
      <c r="B10842" s="35" t="s">
        <v>9372</v>
      </c>
      <c r="C10842" s="35" t="s">
        <v>17497</v>
      </c>
      <c r="D10842" s="100" t="s">
        <v>21949</v>
      </c>
      <c r="E10842" s="107">
        <v>44.35</v>
      </c>
      <c r="F10842" s="81" t="s">
        <v>13674</v>
      </c>
      <c r="G10842" s="35" t="s">
        <v>15</v>
      </c>
      <c r="H10842" s="100" t="s">
        <v>26042</v>
      </c>
    </row>
    <row r="10843" spans="1:8">
      <c r="A10843" s="35" t="s">
        <v>29</v>
      </c>
      <c r="B10843" s="35" t="s">
        <v>9372</v>
      </c>
      <c r="C10843" s="35" t="s">
        <v>17497</v>
      </c>
      <c r="D10843" s="100" t="s">
        <v>21950</v>
      </c>
      <c r="E10843" s="107">
        <v>46.266666666666666</v>
      </c>
      <c r="F10843" s="81" t="s">
        <v>13674</v>
      </c>
      <c r="G10843" s="35" t="s">
        <v>15</v>
      </c>
      <c r="H10843" s="100" t="s">
        <v>26042</v>
      </c>
    </row>
    <row r="10844" spans="1:8">
      <c r="A10844" s="35" t="s">
        <v>29</v>
      </c>
      <c r="B10844" s="35" t="s">
        <v>9372</v>
      </c>
      <c r="C10844" s="35" t="s">
        <v>17497</v>
      </c>
      <c r="D10844" s="100" t="s">
        <v>21951</v>
      </c>
      <c r="E10844" s="107">
        <v>46.016666666666666</v>
      </c>
      <c r="F10844" s="81" t="s">
        <v>13674</v>
      </c>
      <c r="G10844" s="35" t="s">
        <v>15</v>
      </c>
      <c r="H10844" s="100" t="s">
        <v>26042</v>
      </c>
    </row>
    <row r="10845" spans="1:8">
      <c r="A10845" s="35" t="s">
        <v>29</v>
      </c>
      <c r="B10845" s="35" t="s">
        <v>9372</v>
      </c>
      <c r="C10845" s="35" t="s">
        <v>17497</v>
      </c>
      <c r="D10845" s="100" t="s">
        <v>21952</v>
      </c>
      <c r="E10845" s="107">
        <v>67.5</v>
      </c>
      <c r="F10845" s="81" t="s">
        <v>13674</v>
      </c>
      <c r="G10845" s="35" t="s">
        <v>15</v>
      </c>
      <c r="H10845" s="100" t="s">
        <v>26042</v>
      </c>
    </row>
    <row r="10846" spans="1:8">
      <c r="A10846" s="35" t="s">
        <v>29</v>
      </c>
      <c r="B10846" s="35" t="s">
        <v>9372</v>
      </c>
      <c r="C10846" s="35" t="s">
        <v>17497</v>
      </c>
      <c r="D10846" s="100" t="s">
        <v>21953</v>
      </c>
      <c r="E10846" s="107">
        <v>54.016666666666666</v>
      </c>
      <c r="F10846" s="81" t="s">
        <v>13674</v>
      </c>
      <c r="G10846" s="35" t="s">
        <v>15</v>
      </c>
      <c r="H10846" s="100" t="s">
        <v>26042</v>
      </c>
    </row>
    <row r="10847" spans="1:8">
      <c r="A10847" s="35" t="s">
        <v>29</v>
      </c>
      <c r="B10847" s="35" t="s">
        <v>9372</v>
      </c>
      <c r="C10847" s="35" t="s">
        <v>17497</v>
      </c>
      <c r="D10847" s="100" t="s">
        <v>21954</v>
      </c>
      <c r="E10847" s="107">
        <v>58.483333333333334</v>
      </c>
      <c r="F10847" s="81" t="s">
        <v>13674</v>
      </c>
      <c r="G10847" s="35" t="s">
        <v>15</v>
      </c>
      <c r="H10847" s="100" t="s">
        <v>26042</v>
      </c>
    </row>
    <row r="10848" spans="1:8">
      <c r="A10848" s="35" t="s">
        <v>29</v>
      </c>
      <c r="B10848" s="35" t="s">
        <v>9372</v>
      </c>
      <c r="C10848" s="35" t="s">
        <v>17497</v>
      </c>
      <c r="D10848" s="100" t="s">
        <v>21955</v>
      </c>
      <c r="E10848" s="107">
        <v>46.716666666666669</v>
      </c>
      <c r="F10848" s="81" t="s">
        <v>13674</v>
      </c>
      <c r="G10848" s="35" t="s">
        <v>15</v>
      </c>
      <c r="H10848" s="100" t="s">
        <v>26042</v>
      </c>
    </row>
    <row r="10849" spans="1:8">
      <c r="A10849" s="35" t="s">
        <v>29</v>
      </c>
      <c r="B10849" s="35" t="s">
        <v>9372</v>
      </c>
      <c r="C10849" s="35" t="s">
        <v>17497</v>
      </c>
      <c r="D10849" s="100" t="s">
        <v>21956</v>
      </c>
      <c r="E10849" s="107">
        <v>36.5</v>
      </c>
      <c r="F10849" s="81" t="s">
        <v>13674</v>
      </c>
      <c r="G10849" s="35" t="s">
        <v>15</v>
      </c>
      <c r="H10849" s="100" t="s">
        <v>26042</v>
      </c>
    </row>
    <row r="10850" spans="1:8">
      <c r="A10850" s="35" t="s">
        <v>29</v>
      </c>
      <c r="B10850" s="35" t="s">
        <v>9372</v>
      </c>
      <c r="C10850" s="35" t="s">
        <v>17497</v>
      </c>
      <c r="D10850" s="100" t="s">
        <v>21957</v>
      </c>
      <c r="E10850" s="107">
        <v>54.266666666666666</v>
      </c>
      <c r="F10850" s="81" t="s">
        <v>13674</v>
      </c>
      <c r="G10850" s="35" t="s">
        <v>15</v>
      </c>
      <c r="H10850" s="100" t="s">
        <v>26042</v>
      </c>
    </row>
    <row r="10851" spans="1:8">
      <c r="A10851" s="35" t="s">
        <v>29</v>
      </c>
      <c r="B10851" s="35" t="s">
        <v>9372</v>
      </c>
      <c r="C10851" s="35" t="s">
        <v>17497</v>
      </c>
      <c r="D10851" s="100" t="s">
        <v>21958</v>
      </c>
      <c r="E10851" s="107">
        <v>65.583333333333329</v>
      </c>
      <c r="F10851" s="81" t="s">
        <v>13674</v>
      </c>
      <c r="G10851" s="35" t="s">
        <v>15</v>
      </c>
      <c r="H10851" s="100" t="s">
        <v>26042</v>
      </c>
    </row>
    <row r="10852" spans="1:8">
      <c r="A10852" s="35" t="s">
        <v>29</v>
      </c>
      <c r="B10852" s="35" t="s">
        <v>9372</v>
      </c>
      <c r="C10852" s="35" t="s">
        <v>17498</v>
      </c>
      <c r="D10852" s="100" t="s">
        <v>21959</v>
      </c>
      <c r="E10852" s="107">
        <v>52.033333333333331</v>
      </c>
      <c r="F10852" s="81" t="s">
        <v>13674</v>
      </c>
      <c r="G10852" s="35" t="s">
        <v>15</v>
      </c>
      <c r="H10852" s="100" t="s">
        <v>26043</v>
      </c>
    </row>
    <row r="10853" spans="1:8">
      <c r="A10853" s="35" t="s">
        <v>29</v>
      </c>
      <c r="B10853" s="35" t="s">
        <v>9372</v>
      </c>
      <c r="C10853" s="35" t="s">
        <v>17498</v>
      </c>
      <c r="D10853" s="100" t="s">
        <v>21960</v>
      </c>
      <c r="E10853" s="107">
        <v>26.616666666666667</v>
      </c>
      <c r="F10853" s="81" t="s">
        <v>13674</v>
      </c>
      <c r="G10853" s="35" t="s">
        <v>15</v>
      </c>
      <c r="H10853" s="100" t="s">
        <v>26043</v>
      </c>
    </row>
    <row r="10854" spans="1:8">
      <c r="A10854" s="35" t="s">
        <v>29</v>
      </c>
      <c r="B10854" s="35" t="s">
        <v>9372</v>
      </c>
      <c r="C10854" s="35" t="s">
        <v>17498</v>
      </c>
      <c r="D10854" s="100" t="s">
        <v>21961</v>
      </c>
      <c r="E10854" s="107">
        <v>27.616666666666667</v>
      </c>
      <c r="F10854" s="81" t="s">
        <v>13674</v>
      </c>
      <c r="G10854" s="35" t="s">
        <v>15</v>
      </c>
      <c r="H10854" s="100" t="s">
        <v>26043</v>
      </c>
    </row>
    <row r="10855" spans="1:8">
      <c r="A10855" s="35" t="s">
        <v>29</v>
      </c>
      <c r="B10855" s="35" t="s">
        <v>9372</v>
      </c>
      <c r="C10855" s="35" t="s">
        <v>17498</v>
      </c>
      <c r="D10855" s="100" t="s">
        <v>21962</v>
      </c>
      <c r="E10855" s="107">
        <v>26.1</v>
      </c>
      <c r="F10855" s="81" t="s">
        <v>13674</v>
      </c>
      <c r="G10855" s="35" t="s">
        <v>15</v>
      </c>
      <c r="H10855" s="100" t="s">
        <v>26043</v>
      </c>
    </row>
    <row r="10856" spans="1:8">
      <c r="A10856" s="35" t="s">
        <v>29</v>
      </c>
      <c r="B10856" s="35" t="s">
        <v>9372</v>
      </c>
      <c r="C10856" s="35" t="s">
        <v>17498</v>
      </c>
      <c r="D10856" s="100" t="s">
        <v>21963</v>
      </c>
      <c r="E10856" s="107">
        <v>56.56666666666667</v>
      </c>
      <c r="F10856" s="81" t="s">
        <v>13674</v>
      </c>
      <c r="G10856" s="35" t="s">
        <v>15</v>
      </c>
      <c r="H10856" s="100" t="s">
        <v>26043</v>
      </c>
    </row>
    <row r="10857" spans="1:8">
      <c r="A10857" s="35" t="s">
        <v>29</v>
      </c>
      <c r="B10857" s="35" t="s">
        <v>9372</v>
      </c>
      <c r="C10857" s="35" t="s">
        <v>17498</v>
      </c>
      <c r="D10857" s="100" t="s">
        <v>21964</v>
      </c>
      <c r="E10857" s="107">
        <v>40.733333333333334</v>
      </c>
      <c r="F10857" s="81" t="s">
        <v>13674</v>
      </c>
      <c r="G10857" s="35" t="s">
        <v>15</v>
      </c>
      <c r="H10857" s="100" t="s">
        <v>26043</v>
      </c>
    </row>
    <row r="10858" spans="1:8">
      <c r="A10858" s="35" t="s">
        <v>29</v>
      </c>
      <c r="B10858" s="35" t="s">
        <v>9372</v>
      </c>
      <c r="C10858" s="35" t="s">
        <v>17498</v>
      </c>
      <c r="D10858" s="100" t="s">
        <v>21965</v>
      </c>
      <c r="E10858" s="107">
        <v>40.633333333333333</v>
      </c>
      <c r="F10858" s="81" t="s">
        <v>13674</v>
      </c>
      <c r="G10858" s="35" t="s">
        <v>15</v>
      </c>
      <c r="H10858" s="100" t="s">
        <v>26043</v>
      </c>
    </row>
    <row r="10859" spans="1:8">
      <c r="A10859" s="35" t="s">
        <v>29</v>
      </c>
      <c r="B10859" s="35" t="s">
        <v>9372</v>
      </c>
      <c r="C10859" s="35" t="s">
        <v>17498</v>
      </c>
      <c r="D10859" s="100" t="s">
        <v>21966</v>
      </c>
      <c r="E10859" s="107">
        <v>49.15</v>
      </c>
      <c r="F10859" s="81" t="s">
        <v>13674</v>
      </c>
      <c r="G10859" s="35" t="s">
        <v>15</v>
      </c>
      <c r="H10859" s="100" t="s">
        <v>26043</v>
      </c>
    </row>
    <row r="10860" spans="1:8">
      <c r="A10860" s="35" t="s">
        <v>29</v>
      </c>
      <c r="B10860" s="35" t="s">
        <v>9372</v>
      </c>
      <c r="C10860" s="35" t="s">
        <v>17498</v>
      </c>
      <c r="D10860" s="100" t="s">
        <v>21967</v>
      </c>
      <c r="E10860" s="107">
        <v>50.8</v>
      </c>
      <c r="F10860" s="81" t="s">
        <v>13674</v>
      </c>
      <c r="G10860" s="35" t="s">
        <v>15</v>
      </c>
      <c r="H10860" s="100" t="s">
        <v>26043</v>
      </c>
    </row>
    <row r="10861" spans="1:8">
      <c r="A10861" s="35" t="s">
        <v>29</v>
      </c>
      <c r="B10861" s="35" t="s">
        <v>9372</v>
      </c>
      <c r="C10861" s="35" t="s">
        <v>17498</v>
      </c>
      <c r="D10861" s="100" t="s">
        <v>21968</v>
      </c>
      <c r="E10861" s="107">
        <v>67.083333333333329</v>
      </c>
      <c r="F10861" s="81" t="s">
        <v>13674</v>
      </c>
      <c r="G10861" s="35" t="s">
        <v>15</v>
      </c>
      <c r="H10861" s="100" t="s">
        <v>26043</v>
      </c>
    </row>
    <row r="10862" spans="1:8">
      <c r="A10862" s="35" t="s">
        <v>29</v>
      </c>
      <c r="B10862" s="35" t="s">
        <v>9372</v>
      </c>
      <c r="C10862" s="35" t="s">
        <v>17498</v>
      </c>
      <c r="D10862" s="100" t="s">
        <v>21969</v>
      </c>
      <c r="E10862" s="107">
        <v>32.450000000000003</v>
      </c>
      <c r="F10862" s="81" t="s">
        <v>13674</v>
      </c>
      <c r="G10862" s="35" t="s">
        <v>15</v>
      </c>
      <c r="H10862" s="100" t="s">
        <v>26043</v>
      </c>
    </row>
    <row r="10863" spans="1:8">
      <c r="A10863" s="35" t="s">
        <v>29</v>
      </c>
      <c r="B10863" s="35" t="s">
        <v>9372</v>
      </c>
      <c r="C10863" s="35" t="s">
        <v>17499</v>
      </c>
      <c r="D10863" s="100" t="s">
        <v>21970</v>
      </c>
      <c r="E10863" s="107">
        <v>17.916666666666668</v>
      </c>
      <c r="F10863" s="81" t="s">
        <v>13674</v>
      </c>
      <c r="G10863" s="35" t="s">
        <v>15</v>
      </c>
      <c r="H10863" s="100" t="s">
        <v>26044</v>
      </c>
    </row>
    <row r="10864" spans="1:8">
      <c r="A10864" s="35" t="s">
        <v>29</v>
      </c>
      <c r="B10864" s="35" t="s">
        <v>9372</v>
      </c>
      <c r="C10864" s="35" t="s">
        <v>17499</v>
      </c>
      <c r="D10864" s="100" t="s">
        <v>21971</v>
      </c>
      <c r="E10864" s="107">
        <v>46.516666666666666</v>
      </c>
      <c r="F10864" s="81" t="s">
        <v>13674</v>
      </c>
      <c r="G10864" s="35" t="s">
        <v>15</v>
      </c>
      <c r="H10864" s="100" t="s">
        <v>26044</v>
      </c>
    </row>
    <row r="10865" spans="1:8">
      <c r="A10865" s="35" t="s">
        <v>29</v>
      </c>
      <c r="B10865" s="35" t="s">
        <v>9372</v>
      </c>
      <c r="C10865" s="35" t="s">
        <v>17499</v>
      </c>
      <c r="D10865" s="100" t="s">
        <v>21972</v>
      </c>
      <c r="E10865" s="107">
        <v>31.483333333333334</v>
      </c>
      <c r="F10865" s="81" t="s">
        <v>13674</v>
      </c>
      <c r="G10865" s="35" t="s">
        <v>15</v>
      </c>
      <c r="H10865" s="100" t="s">
        <v>26044</v>
      </c>
    </row>
    <row r="10866" spans="1:8">
      <c r="A10866" s="35" t="s">
        <v>29</v>
      </c>
      <c r="B10866" s="35" t="s">
        <v>9372</v>
      </c>
      <c r="C10866" s="35" t="s">
        <v>17499</v>
      </c>
      <c r="D10866" s="100" t="s">
        <v>21973</v>
      </c>
      <c r="E10866" s="107">
        <v>31.45</v>
      </c>
      <c r="F10866" s="81" t="s">
        <v>13674</v>
      </c>
      <c r="G10866" s="35" t="s">
        <v>15</v>
      </c>
      <c r="H10866" s="100" t="s">
        <v>26044</v>
      </c>
    </row>
    <row r="10867" spans="1:8">
      <c r="A10867" s="35" t="s">
        <v>29</v>
      </c>
      <c r="B10867" s="35" t="s">
        <v>9372</v>
      </c>
      <c r="C10867" s="35" t="s">
        <v>17499</v>
      </c>
      <c r="D10867" s="100" t="s">
        <v>21974</v>
      </c>
      <c r="E10867" s="107">
        <v>36.31666666666667</v>
      </c>
      <c r="F10867" s="81" t="s">
        <v>13674</v>
      </c>
      <c r="G10867" s="35" t="s">
        <v>15</v>
      </c>
      <c r="H10867" s="100" t="s">
        <v>26044</v>
      </c>
    </row>
    <row r="10868" spans="1:8">
      <c r="A10868" s="35" t="s">
        <v>29</v>
      </c>
      <c r="B10868" s="35" t="s">
        <v>9372</v>
      </c>
      <c r="C10868" s="35" t="s">
        <v>17499</v>
      </c>
      <c r="D10868" s="100" t="s">
        <v>21975</v>
      </c>
      <c r="E10868" s="107">
        <v>26.366666666666667</v>
      </c>
      <c r="F10868" s="81" t="s">
        <v>13674</v>
      </c>
      <c r="G10868" s="35" t="s">
        <v>15</v>
      </c>
      <c r="H10868" s="100" t="s">
        <v>26044</v>
      </c>
    </row>
    <row r="10869" spans="1:8">
      <c r="A10869" s="35" t="s">
        <v>29</v>
      </c>
      <c r="B10869" s="35" t="s">
        <v>9372</v>
      </c>
      <c r="C10869" s="35" t="s">
        <v>17499</v>
      </c>
      <c r="D10869" s="100" t="s">
        <v>21976</v>
      </c>
      <c r="E10869" s="107">
        <v>34.43333333333333</v>
      </c>
      <c r="F10869" s="81" t="s">
        <v>13674</v>
      </c>
      <c r="G10869" s="35" t="s">
        <v>15</v>
      </c>
      <c r="H10869" s="100" t="s">
        <v>26044</v>
      </c>
    </row>
    <row r="10870" spans="1:8">
      <c r="A10870" s="35" t="s">
        <v>29</v>
      </c>
      <c r="B10870" s="35" t="s">
        <v>9372</v>
      </c>
      <c r="C10870" s="35" t="s">
        <v>17499</v>
      </c>
      <c r="D10870" s="100" t="s">
        <v>21977</v>
      </c>
      <c r="E10870" s="107">
        <v>33.266666666666666</v>
      </c>
      <c r="F10870" s="81" t="s">
        <v>13674</v>
      </c>
      <c r="G10870" s="35" t="s">
        <v>15</v>
      </c>
      <c r="H10870" s="100" t="s">
        <v>26044</v>
      </c>
    </row>
    <row r="10871" spans="1:8">
      <c r="A10871" s="35" t="s">
        <v>29</v>
      </c>
      <c r="B10871" s="35" t="s">
        <v>9372</v>
      </c>
      <c r="C10871" s="35" t="s">
        <v>17499</v>
      </c>
      <c r="D10871" s="100" t="s">
        <v>21978</v>
      </c>
      <c r="E10871" s="107">
        <v>36.983333333333334</v>
      </c>
      <c r="F10871" s="81" t="s">
        <v>13674</v>
      </c>
      <c r="G10871" s="35" t="s">
        <v>15</v>
      </c>
      <c r="H10871" s="100" t="s">
        <v>26044</v>
      </c>
    </row>
    <row r="10872" spans="1:8">
      <c r="A10872" s="35" t="s">
        <v>29</v>
      </c>
      <c r="B10872" s="35" t="s">
        <v>9372</v>
      </c>
      <c r="C10872" s="35" t="s">
        <v>17500</v>
      </c>
      <c r="D10872" s="100" t="s">
        <v>21979</v>
      </c>
      <c r="E10872" s="107">
        <v>30.3</v>
      </c>
      <c r="F10872" s="81" t="s">
        <v>13674</v>
      </c>
      <c r="G10872" s="35" t="s">
        <v>15</v>
      </c>
      <c r="H10872" s="100" t="s">
        <v>26045</v>
      </c>
    </row>
    <row r="10873" spans="1:8">
      <c r="A10873" s="35" t="s">
        <v>29</v>
      </c>
      <c r="B10873" s="35" t="s">
        <v>9372</v>
      </c>
      <c r="C10873" s="35" t="s">
        <v>17500</v>
      </c>
      <c r="D10873" s="100" t="s">
        <v>21980</v>
      </c>
      <c r="E10873" s="107">
        <v>25.233333333333334</v>
      </c>
      <c r="F10873" s="81" t="s">
        <v>13674</v>
      </c>
      <c r="G10873" s="35" t="s">
        <v>15</v>
      </c>
      <c r="H10873" s="100" t="s">
        <v>26045</v>
      </c>
    </row>
    <row r="10874" spans="1:8">
      <c r="A10874" s="35" t="s">
        <v>29</v>
      </c>
      <c r="B10874" s="35" t="s">
        <v>9372</v>
      </c>
      <c r="C10874" s="35" t="s">
        <v>17500</v>
      </c>
      <c r="D10874" s="100" t="s">
        <v>21981</v>
      </c>
      <c r="E10874" s="107">
        <v>26.633333333333333</v>
      </c>
      <c r="F10874" s="81" t="s">
        <v>13674</v>
      </c>
      <c r="G10874" s="35" t="s">
        <v>15</v>
      </c>
      <c r="H10874" s="100" t="s">
        <v>26045</v>
      </c>
    </row>
    <row r="10875" spans="1:8">
      <c r="A10875" s="35" t="s">
        <v>29</v>
      </c>
      <c r="B10875" s="35" t="s">
        <v>9372</v>
      </c>
      <c r="C10875" s="35" t="s">
        <v>17500</v>
      </c>
      <c r="D10875" s="100" t="s">
        <v>21982</v>
      </c>
      <c r="E10875" s="107">
        <v>43.93333333333333</v>
      </c>
      <c r="F10875" s="81" t="s">
        <v>13674</v>
      </c>
      <c r="G10875" s="35" t="s">
        <v>15</v>
      </c>
      <c r="H10875" s="100" t="s">
        <v>26045</v>
      </c>
    </row>
    <row r="10876" spans="1:8">
      <c r="A10876" s="35" t="s">
        <v>29</v>
      </c>
      <c r="B10876" s="35" t="s">
        <v>9372</v>
      </c>
      <c r="C10876" s="35" t="s">
        <v>17500</v>
      </c>
      <c r="D10876" s="100" t="s">
        <v>21983</v>
      </c>
      <c r="E10876" s="107">
        <v>27.316666666666666</v>
      </c>
      <c r="F10876" s="81" t="s">
        <v>13674</v>
      </c>
      <c r="G10876" s="35" t="s">
        <v>15</v>
      </c>
      <c r="H10876" s="100" t="s">
        <v>26045</v>
      </c>
    </row>
    <row r="10877" spans="1:8">
      <c r="A10877" s="35" t="s">
        <v>29</v>
      </c>
      <c r="B10877" s="35" t="s">
        <v>9372</v>
      </c>
      <c r="C10877" s="35" t="s">
        <v>17500</v>
      </c>
      <c r="D10877" s="100" t="s">
        <v>21984</v>
      </c>
      <c r="E10877" s="107">
        <v>47.68333333333333</v>
      </c>
      <c r="F10877" s="81" t="s">
        <v>13674</v>
      </c>
      <c r="G10877" s="35" t="s">
        <v>15</v>
      </c>
      <c r="H10877" s="100" t="s">
        <v>26045</v>
      </c>
    </row>
    <row r="10878" spans="1:8">
      <c r="A10878" s="35" t="s">
        <v>29</v>
      </c>
      <c r="B10878" s="35" t="s">
        <v>9372</v>
      </c>
      <c r="C10878" s="35" t="s">
        <v>17501</v>
      </c>
      <c r="D10878" s="100" t="s">
        <v>21985</v>
      </c>
      <c r="E10878" s="107">
        <v>48.033333333333331</v>
      </c>
      <c r="F10878" s="81" t="s">
        <v>13674</v>
      </c>
      <c r="G10878" s="35" t="s">
        <v>15</v>
      </c>
      <c r="H10878" s="100" t="s">
        <v>26046</v>
      </c>
    </row>
    <row r="10879" spans="1:8">
      <c r="A10879" s="35" t="s">
        <v>29</v>
      </c>
      <c r="B10879" s="35" t="s">
        <v>9372</v>
      </c>
      <c r="C10879" s="35" t="s">
        <v>17501</v>
      </c>
      <c r="D10879" s="100" t="s">
        <v>21986</v>
      </c>
      <c r="E10879" s="107">
        <v>111.55</v>
      </c>
      <c r="F10879" s="81" t="s">
        <v>13674</v>
      </c>
      <c r="G10879" s="35" t="s">
        <v>15</v>
      </c>
      <c r="H10879" s="100" t="s">
        <v>26046</v>
      </c>
    </row>
    <row r="10880" spans="1:8">
      <c r="A10880" s="35" t="s">
        <v>29</v>
      </c>
      <c r="B10880" s="35" t="s">
        <v>9372</v>
      </c>
      <c r="C10880" s="35" t="s">
        <v>17501</v>
      </c>
      <c r="D10880" s="100" t="s">
        <v>21987</v>
      </c>
      <c r="E10880" s="107">
        <v>95.9</v>
      </c>
      <c r="F10880" s="81" t="s">
        <v>13674</v>
      </c>
      <c r="G10880" s="35" t="s">
        <v>15</v>
      </c>
      <c r="H10880" s="100" t="s">
        <v>26046</v>
      </c>
    </row>
    <row r="10881" spans="1:8">
      <c r="A10881" s="35" t="s">
        <v>29</v>
      </c>
      <c r="B10881" s="35" t="s">
        <v>9372</v>
      </c>
      <c r="C10881" s="35" t="s">
        <v>17501</v>
      </c>
      <c r="D10881" s="100" t="s">
        <v>21988</v>
      </c>
      <c r="E10881" s="107">
        <v>110.5</v>
      </c>
      <c r="F10881" s="81" t="s">
        <v>13674</v>
      </c>
      <c r="G10881" s="35" t="s">
        <v>15</v>
      </c>
      <c r="H10881" s="100" t="s">
        <v>26046</v>
      </c>
    </row>
    <row r="10882" spans="1:8">
      <c r="A10882" s="35" t="s">
        <v>29</v>
      </c>
      <c r="B10882" s="35" t="s">
        <v>9372</v>
      </c>
      <c r="C10882" s="35" t="s">
        <v>17501</v>
      </c>
      <c r="D10882" s="100" t="s">
        <v>21989</v>
      </c>
      <c r="E10882" s="107">
        <v>74.516666666666666</v>
      </c>
      <c r="F10882" s="81" t="s">
        <v>13674</v>
      </c>
      <c r="G10882" s="35" t="s">
        <v>15</v>
      </c>
      <c r="H10882" s="100" t="s">
        <v>26046</v>
      </c>
    </row>
    <row r="10883" spans="1:8">
      <c r="A10883" s="35" t="s">
        <v>29</v>
      </c>
      <c r="B10883" s="35" t="s">
        <v>9372</v>
      </c>
      <c r="C10883" s="35" t="s">
        <v>17501</v>
      </c>
      <c r="D10883" s="100" t="s">
        <v>21990</v>
      </c>
      <c r="E10883" s="107">
        <v>51.56666666666667</v>
      </c>
      <c r="F10883" s="81" t="s">
        <v>13674</v>
      </c>
      <c r="G10883" s="35" t="s">
        <v>15</v>
      </c>
      <c r="H10883" s="100" t="s">
        <v>26046</v>
      </c>
    </row>
    <row r="10884" spans="1:8">
      <c r="A10884" s="35" t="s">
        <v>29</v>
      </c>
      <c r="B10884" s="35" t="s">
        <v>9372</v>
      </c>
      <c r="C10884" s="35" t="s">
        <v>17501</v>
      </c>
      <c r="D10884" s="100" t="s">
        <v>21991</v>
      </c>
      <c r="E10884" s="107">
        <v>84.36666666666666</v>
      </c>
      <c r="F10884" s="81" t="s">
        <v>13674</v>
      </c>
      <c r="G10884" s="35" t="s">
        <v>15</v>
      </c>
      <c r="H10884" s="100" t="s">
        <v>26046</v>
      </c>
    </row>
    <row r="10885" spans="1:8">
      <c r="A10885" s="35" t="s">
        <v>29</v>
      </c>
      <c r="B10885" s="35" t="s">
        <v>9372</v>
      </c>
      <c r="C10885" s="35" t="s">
        <v>17501</v>
      </c>
      <c r="D10885" s="100" t="s">
        <v>21992</v>
      </c>
      <c r="E10885" s="107">
        <v>69.433333333333337</v>
      </c>
      <c r="F10885" s="81" t="s">
        <v>13674</v>
      </c>
      <c r="G10885" s="35" t="s">
        <v>15</v>
      </c>
      <c r="H10885" s="100" t="s">
        <v>26046</v>
      </c>
    </row>
    <row r="10886" spans="1:8">
      <c r="A10886" s="35" t="s">
        <v>29</v>
      </c>
      <c r="B10886" s="35" t="s">
        <v>9372</v>
      </c>
      <c r="C10886" s="35" t="s">
        <v>17501</v>
      </c>
      <c r="D10886" s="100" t="s">
        <v>21993</v>
      </c>
      <c r="E10886" s="107">
        <v>39.233333333333334</v>
      </c>
      <c r="F10886" s="81" t="s">
        <v>13674</v>
      </c>
      <c r="G10886" s="35" t="s">
        <v>15</v>
      </c>
      <c r="H10886" s="100" t="s">
        <v>26046</v>
      </c>
    </row>
    <row r="10887" spans="1:8">
      <c r="A10887" s="35" t="s">
        <v>29</v>
      </c>
      <c r="B10887" s="35" t="s">
        <v>9372</v>
      </c>
      <c r="C10887" s="35" t="s">
        <v>17501</v>
      </c>
      <c r="D10887" s="100" t="s">
        <v>21994</v>
      </c>
      <c r="E10887" s="107">
        <v>62.56666666666667</v>
      </c>
      <c r="F10887" s="81" t="s">
        <v>13674</v>
      </c>
      <c r="G10887" s="35" t="s">
        <v>15</v>
      </c>
      <c r="H10887" s="100" t="s">
        <v>26046</v>
      </c>
    </row>
    <row r="10888" spans="1:8">
      <c r="A10888" s="35" t="s">
        <v>29</v>
      </c>
      <c r="B10888" s="35" t="s">
        <v>9372</v>
      </c>
      <c r="C10888" s="35" t="s">
        <v>17501</v>
      </c>
      <c r="D10888" s="100" t="s">
        <v>21995</v>
      </c>
      <c r="E10888" s="107">
        <v>34.15</v>
      </c>
      <c r="F10888" s="81" t="s">
        <v>13674</v>
      </c>
      <c r="G10888" s="35" t="s">
        <v>15</v>
      </c>
      <c r="H10888" s="100" t="s">
        <v>26046</v>
      </c>
    </row>
    <row r="10889" spans="1:8">
      <c r="A10889" s="35" t="s">
        <v>29</v>
      </c>
      <c r="B10889" s="35" t="s">
        <v>9372</v>
      </c>
      <c r="C10889" s="35" t="s">
        <v>17501</v>
      </c>
      <c r="D10889" s="100" t="s">
        <v>21996</v>
      </c>
      <c r="E10889" s="107">
        <v>56.75</v>
      </c>
      <c r="F10889" s="81" t="s">
        <v>13674</v>
      </c>
      <c r="G10889" s="35" t="s">
        <v>15</v>
      </c>
      <c r="H10889" s="100" t="s">
        <v>26046</v>
      </c>
    </row>
    <row r="10890" spans="1:8">
      <c r="A10890" s="35" t="s">
        <v>29</v>
      </c>
      <c r="B10890" s="35" t="s">
        <v>9372</v>
      </c>
      <c r="C10890" s="35" t="s">
        <v>17501</v>
      </c>
      <c r="D10890" s="100" t="s">
        <v>21997</v>
      </c>
      <c r="E10890" s="107">
        <v>56.5</v>
      </c>
      <c r="F10890" s="81" t="s">
        <v>13674</v>
      </c>
      <c r="G10890" s="35" t="s">
        <v>15</v>
      </c>
      <c r="H10890" s="100" t="s">
        <v>26046</v>
      </c>
    </row>
    <row r="10891" spans="1:8">
      <c r="A10891" s="35" t="s">
        <v>29</v>
      </c>
      <c r="B10891" s="35" t="s">
        <v>9372</v>
      </c>
      <c r="C10891" s="35" t="s">
        <v>17501</v>
      </c>
      <c r="D10891" s="100" t="s">
        <v>21998</v>
      </c>
      <c r="E10891" s="107">
        <v>85.3</v>
      </c>
      <c r="F10891" s="81" t="s">
        <v>13674</v>
      </c>
      <c r="G10891" s="35" t="s">
        <v>15</v>
      </c>
      <c r="H10891" s="100" t="s">
        <v>26046</v>
      </c>
    </row>
    <row r="10892" spans="1:8">
      <c r="A10892" s="35" t="s">
        <v>29</v>
      </c>
      <c r="B10892" s="35" t="s">
        <v>9372</v>
      </c>
      <c r="C10892" s="35" t="s">
        <v>17501</v>
      </c>
      <c r="D10892" s="100" t="s">
        <v>21999</v>
      </c>
      <c r="E10892" s="107">
        <v>141.31666666666666</v>
      </c>
      <c r="F10892" s="81" t="s">
        <v>13674</v>
      </c>
      <c r="G10892" s="35" t="s">
        <v>15</v>
      </c>
      <c r="H10892" s="100" t="s">
        <v>26046</v>
      </c>
    </row>
    <row r="10893" spans="1:8">
      <c r="A10893" s="35" t="s">
        <v>29</v>
      </c>
      <c r="B10893" s="35" t="s">
        <v>9372</v>
      </c>
      <c r="C10893" s="35" t="s">
        <v>17501</v>
      </c>
      <c r="D10893" s="100" t="s">
        <v>22000</v>
      </c>
      <c r="E10893" s="107">
        <v>62.45</v>
      </c>
      <c r="F10893" s="81" t="s">
        <v>13674</v>
      </c>
      <c r="G10893" s="35" t="s">
        <v>15</v>
      </c>
      <c r="H10893" s="100" t="s">
        <v>26046</v>
      </c>
    </row>
    <row r="10894" spans="1:8">
      <c r="A10894" s="35" t="s">
        <v>29</v>
      </c>
      <c r="B10894" s="35" t="s">
        <v>9358</v>
      </c>
      <c r="C10894" s="35" t="s">
        <v>12759</v>
      </c>
      <c r="D10894" s="100" t="s">
        <v>22001</v>
      </c>
      <c r="E10894" s="107">
        <v>21.866666666666667</v>
      </c>
      <c r="F10894" s="81" t="s">
        <v>13674</v>
      </c>
      <c r="G10894" s="35" t="s">
        <v>15</v>
      </c>
      <c r="H10894" s="100" t="s">
        <v>26047</v>
      </c>
    </row>
    <row r="10895" spans="1:8">
      <c r="A10895" s="35" t="s">
        <v>29</v>
      </c>
      <c r="B10895" s="35" t="s">
        <v>9358</v>
      </c>
      <c r="C10895" s="35" t="s">
        <v>12759</v>
      </c>
      <c r="D10895" s="100" t="s">
        <v>22002</v>
      </c>
      <c r="E10895" s="107">
        <v>22.266666666666666</v>
      </c>
      <c r="F10895" s="81" t="s">
        <v>13674</v>
      </c>
      <c r="G10895" s="35" t="s">
        <v>15</v>
      </c>
      <c r="H10895" s="100" t="s">
        <v>26047</v>
      </c>
    </row>
    <row r="10896" spans="1:8">
      <c r="A10896" s="35" t="s">
        <v>29</v>
      </c>
      <c r="B10896" s="35" t="s">
        <v>9358</v>
      </c>
      <c r="C10896" s="35" t="s">
        <v>12759</v>
      </c>
      <c r="D10896" s="100" t="s">
        <v>22003</v>
      </c>
      <c r="E10896" s="107">
        <v>31.716666666666665</v>
      </c>
      <c r="F10896" s="81" t="s">
        <v>13674</v>
      </c>
      <c r="G10896" s="35" t="s">
        <v>15</v>
      </c>
      <c r="H10896" s="100" t="s">
        <v>26047</v>
      </c>
    </row>
    <row r="10897" spans="1:8">
      <c r="A10897" s="35" t="s">
        <v>29</v>
      </c>
      <c r="B10897" s="35" t="s">
        <v>9358</v>
      </c>
      <c r="C10897" s="35" t="s">
        <v>12759</v>
      </c>
      <c r="D10897" s="100" t="s">
        <v>22004</v>
      </c>
      <c r="E10897" s="107">
        <v>22.75</v>
      </c>
      <c r="F10897" s="81" t="s">
        <v>13674</v>
      </c>
      <c r="G10897" s="35" t="s">
        <v>15</v>
      </c>
      <c r="H10897" s="100" t="s">
        <v>26047</v>
      </c>
    </row>
    <row r="10898" spans="1:8">
      <c r="A10898" s="35" t="s">
        <v>29</v>
      </c>
      <c r="B10898" s="35" t="s">
        <v>9358</v>
      </c>
      <c r="C10898" s="35" t="s">
        <v>12759</v>
      </c>
      <c r="D10898" s="100" t="s">
        <v>22005</v>
      </c>
      <c r="E10898" s="107">
        <v>22.7</v>
      </c>
      <c r="F10898" s="81" t="s">
        <v>13674</v>
      </c>
      <c r="G10898" s="35" t="s">
        <v>15</v>
      </c>
      <c r="H10898" s="100" t="s">
        <v>26047</v>
      </c>
    </row>
    <row r="10899" spans="1:8">
      <c r="A10899" s="35" t="s">
        <v>29</v>
      </c>
      <c r="B10899" s="35" t="s">
        <v>9358</v>
      </c>
      <c r="C10899" s="35" t="s">
        <v>12759</v>
      </c>
      <c r="D10899" s="100" t="s">
        <v>22006</v>
      </c>
      <c r="E10899" s="107">
        <v>22.733333333333334</v>
      </c>
      <c r="F10899" s="81" t="s">
        <v>13674</v>
      </c>
      <c r="G10899" s="35" t="s">
        <v>15</v>
      </c>
      <c r="H10899" s="100" t="s">
        <v>26047</v>
      </c>
    </row>
    <row r="10900" spans="1:8">
      <c r="A10900" s="35" t="s">
        <v>29</v>
      </c>
      <c r="B10900" s="35" t="s">
        <v>9358</v>
      </c>
      <c r="C10900" s="35" t="s">
        <v>12759</v>
      </c>
      <c r="D10900" s="100" t="s">
        <v>22007</v>
      </c>
      <c r="E10900" s="107">
        <v>21.3</v>
      </c>
      <c r="F10900" s="81" t="s">
        <v>13674</v>
      </c>
      <c r="G10900" s="35" t="s">
        <v>15</v>
      </c>
      <c r="H10900" s="100" t="s">
        <v>26047</v>
      </c>
    </row>
    <row r="10901" spans="1:8">
      <c r="A10901" s="35" t="s">
        <v>29</v>
      </c>
      <c r="B10901" s="35" t="s">
        <v>9358</v>
      </c>
      <c r="C10901" s="35" t="s">
        <v>12759</v>
      </c>
      <c r="D10901" s="100" t="s">
        <v>22008</v>
      </c>
      <c r="E10901" s="107">
        <v>26.316666666666666</v>
      </c>
      <c r="F10901" s="81" t="s">
        <v>13674</v>
      </c>
      <c r="G10901" s="35" t="s">
        <v>15</v>
      </c>
      <c r="H10901" s="100" t="s">
        <v>26047</v>
      </c>
    </row>
    <row r="10902" spans="1:8">
      <c r="A10902" s="35" t="s">
        <v>29</v>
      </c>
      <c r="B10902" s="35" t="s">
        <v>9358</v>
      </c>
      <c r="C10902" s="35" t="s">
        <v>12759</v>
      </c>
      <c r="D10902" s="100" t="s">
        <v>22009</v>
      </c>
      <c r="E10902" s="107">
        <v>23.133333333333333</v>
      </c>
      <c r="F10902" s="81" t="s">
        <v>13674</v>
      </c>
      <c r="G10902" s="35" t="s">
        <v>15</v>
      </c>
      <c r="H10902" s="100" t="s">
        <v>26047</v>
      </c>
    </row>
    <row r="10903" spans="1:8">
      <c r="A10903" s="35" t="s">
        <v>29</v>
      </c>
      <c r="B10903" s="35" t="s">
        <v>23</v>
      </c>
      <c r="C10903" s="35" t="s">
        <v>17502</v>
      </c>
      <c r="D10903" s="100" t="s">
        <v>22010</v>
      </c>
      <c r="E10903" s="107">
        <v>36.966666666666669</v>
      </c>
      <c r="F10903" s="81" t="s">
        <v>13674</v>
      </c>
      <c r="G10903" s="35" t="s">
        <v>15</v>
      </c>
      <c r="H10903" s="100" t="s">
        <v>26048</v>
      </c>
    </row>
    <row r="10904" spans="1:8">
      <c r="A10904" s="35" t="s">
        <v>29</v>
      </c>
      <c r="B10904" s="35" t="s">
        <v>23</v>
      </c>
      <c r="C10904" s="35" t="s">
        <v>17502</v>
      </c>
      <c r="D10904" s="100" t="s">
        <v>22011</v>
      </c>
      <c r="E10904" s="107">
        <v>40.35</v>
      </c>
      <c r="F10904" s="81" t="s">
        <v>13674</v>
      </c>
      <c r="G10904" s="35" t="s">
        <v>15</v>
      </c>
      <c r="H10904" s="100" t="s">
        <v>26048</v>
      </c>
    </row>
    <row r="10905" spans="1:8">
      <c r="A10905" s="35" t="s">
        <v>29</v>
      </c>
      <c r="B10905" s="35" t="s">
        <v>23</v>
      </c>
      <c r="C10905" s="35" t="s">
        <v>17502</v>
      </c>
      <c r="D10905" s="100" t="s">
        <v>22012</v>
      </c>
      <c r="E10905" s="107">
        <v>42.85</v>
      </c>
      <c r="F10905" s="81" t="s">
        <v>13674</v>
      </c>
      <c r="G10905" s="35" t="s">
        <v>15</v>
      </c>
      <c r="H10905" s="100" t="s">
        <v>26048</v>
      </c>
    </row>
    <row r="10906" spans="1:8">
      <c r="A10906" s="35" t="s">
        <v>29</v>
      </c>
      <c r="B10906" s="35" t="s">
        <v>23</v>
      </c>
      <c r="C10906" s="35" t="s">
        <v>17502</v>
      </c>
      <c r="D10906" s="100" t="s">
        <v>22013</v>
      </c>
      <c r="E10906" s="107">
        <v>27.233333333333334</v>
      </c>
      <c r="F10906" s="81" t="s">
        <v>13674</v>
      </c>
      <c r="G10906" s="35" t="s">
        <v>15</v>
      </c>
      <c r="H10906" s="100" t="s">
        <v>26048</v>
      </c>
    </row>
    <row r="10907" spans="1:8">
      <c r="A10907" s="35" t="s">
        <v>29</v>
      </c>
      <c r="B10907" s="35" t="s">
        <v>23</v>
      </c>
      <c r="C10907" s="35" t="s">
        <v>17502</v>
      </c>
      <c r="D10907" s="100" t="s">
        <v>22014</v>
      </c>
      <c r="E10907" s="107">
        <v>34.049999999999997</v>
      </c>
      <c r="F10907" s="81" t="s">
        <v>13674</v>
      </c>
      <c r="G10907" s="35" t="s">
        <v>15</v>
      </c>
      <c r="H10907" s="100" t="s">
        <v>26048</v>
      </c>
    </row>
    <row r="10908" spans="1:8">
      <c r="A10908" s="35" t="s">
        <v>29</v>
      </c>
      <c r="B10908" s="35" t="s">
        <v>23</v>
      </c>
      <c r="C10908" s="35" t="s">
        <v>17502</v>
      </c>
      <c r="D10908" s="100" t="s">
        <v>22015</v>
      </c>
      <c r="E10908" s="107">
        <v>35.116666666666667</v>
      </c>
      <c r="F10908" s="81" t="s">
        <v>13674</v>
      </c>
      <c r="G10908" s="35" t="s">
        <v>15</v>
      </c>
      <c r="H10908" s="100" t="s">
        <v>26048</v>
      </c>
    </row>
    <row r="10909" spans="1:8">
      <c r="A10909" s="35" t="s">
        <v>29</v>
      </c>
      <c r="B10909" s="35" t="s">
        <v>23</v>
      </c>
      <c r="C10909" s="35" t="s">
        <v>17502</v>
      </c>
      <c r="D10909" s="100" t="s">
        <v>22016</v>
      </c>
      <c r="E10909" s="107">
        <v>51</v>
      </c>
      <c r="F10909" s="81" t="s">
        <v>13674</v>
      </c>
      <c r="G10909" s="35" t="s">
        <v>15</v>
      </c>
      <c r="H10909" s="100" t="s">
        <v>26048</v>
      </c>
    </row>
    <row r="10910" spans="1:8">
      <c r="A10910" s="35" t="s">
        <v>29</v>
      </c>
      <c r="B10910" s="35" t="s">
        <v>23</v>
      </c>
      <c r="C10910" s="35" t="s">
        <v>17142</v>
      </c>
      <c r="D10910" s="100" t="s">
        <v>22017</v>
      </c>
      <c r="E10910" s="107">
        <v>31.1</v>
      </c>
      <c r="F10910" s="81" t="s">
        <v>13674</v>
      </c>
      <c r="G10910" s="35" t="s">
        <v>15</v>
      </c>
      <c r="H10910" s="100" t="s">
        <v>24972</v>
      </c>
    </row>
    <row r="10911" spans="1:8">
      <c r="A10911" s="35" t="s">
        <v>29</v>
      </c>
      <c r="B10911" s="35" t="s">
        <v>23</v>
      </c>
      <c r="C10911" s="35" t="s">
        <v>17142</v>
      </c>
      <c r="D10911" s="100" t="s">
        <v>22018</v>
      </c>
      <c r="E10911" s="107">
        <v>26.4</v>
      </c>
      <c r="F10911" s="81" t="s">
        <v>13674</v>
      </c>
      <c r="G10911" s="35" t="s">
        <v>15</v>
      </c>
      <c r="H10911" s="100" t="s">
        <v>24972</v>
      </c>
    </row>
    <row r="10912" spans="1:8">
      <c r="A10912" s="35" t="s">
        <v>29</v>
      </c>
      <c r="B10912" s="35" t="s">
        <v>23</v>
      </c>
      <c r="C10912" s="35" t="s">
        <v>17142</v>
      </c>
      <c r="D10912" s="100" t="s">
        <v>22019</v>
      </c>
      <c r="E10912" s="107">
        <v>29.033333333333335</v>
      </c>
      <c r="F10912" s="81" t="s">
        <v>13674</v>
      </c>
      <c r="G10912" s="35" t="s">
        <v>15</v>
      </c>
      <c r="H10912" s="100" t="s">
        <v>24972</v>
      </c>
    </row>
    <row r="10913" spans="1:8">
      <c r="A10913" s="35" t="s">
        <v>29</v>
      </c>
      <c r="B10913" s="35" t="s">
        <v>23</v>
      </c>
      <c r="C10913" s="35" t="s">
        <v>17142</v>
      </c>
      <c r="D10913" s="100" t="s">
        <v>22020</v>
      </c>
      <c r="E10913" s="107">
        <v>27.316666666666666</v>
      </c>
      <c r="F10913" s="81" t="s">
        <v>13674</v>
      </c>
      <c r="G10913" s="35" t="s">
        <v>15</v>
      </c>
      <c r="H10913" s="100" t="s">
        <v>24972</v>
      </c>
    </row>
    <row r="10914" spans="1:8">
      <c r="A10914" s="68" t="s">
        <v>29</v>
      </c>
      <c r="B10914" s="94" t="s">
        <v>9371</v>
      </c>
      <c r="C10914" s="94" t="s">
        <v>17090</v>
      </c>
      <c r="D10914" s="32" t="s">
        <v>22021</v>
      </c>
      <c r="E10914" s="107">
        <v>18.933333333333334</v>
      </c>
      <c r="F10914" s="81" t="s">
        <v>13674</v>
      </c>
      <c r="G10914" s="94" t="s">
        <v>15</v>
      </c>
      <c r="H10914" s="32" t="s">
        <v>26049</v>
      </c>
    </row>
    <row r="10915" spans="1:8">
      <c r="A10915" s="35" t="s">
        <v>29</v>
      </c>
      <c r="B10915" s="35" t="s">
        <v>23</v>
      </c>
      <c r="C10915" s="35" t="s">
        <v>17142</v>
      </c>
      <c r="D10915" s="100" t="s">
        <v>22022</v>
      </c>
      <c r="E10915" s="107">
        <v>42.6</v>
      </c>
      <c r="F10915" s="81" t="s">
        <v>13674</v>
      </c>
      <c r="G10915" s="35" t="s">
        <v>15</v>
      </c>
      <c r="H10915" s="100" t="s">
        <v>24972</v>
      </c>
    </row>
    <row r="10916" spans="1:8">
      <c r="A10916" s="35" t="s">
        <v>29</v>
      </c>
      <c r="B10916" s="35" t="s">
        <v>23</v>
      </c>
      <c r="C10916" s="35" t="s">
        <v>17142</v>
      </c>
      <c r="D10916" s="100" t="s">
        <v>22023</v>
      </c>
      <c r="E10916" s="107">
        <v>45</v>
      </c>
      <c r="F10916" s="81" t="s">
        <v>13674</v>
      </c>
      <c r="G10916" s="35" t="s">
        <v>15</v>
      </c>
      <c r="H10916" s="100" t="s">
        <v>24972</v>
      </c>
    </row>
    <row r="10917" spans="1:8">
      <c r="A10917" s="35" t="s">
        <v>29</v>
      </c>
      <c r="B10917" s="35" t="s">
        <v>23</v>
      </c>
      <c r="C10917" s="35" t="s">
        <v>17503</v>
      </c>
      <c r="D10917" s="100" t="s">
        <v>22024</v>
      </c>
      <c r="E10917" s="107">
        <v>26.833333333333332</v>
      </c>
      <c r="F10917" s="81" t="s">
        <v>13674</v>
      </c>
      <c r="G10917" s="35" t="s">
        <v>15</v>
      </c>
      <c r="H10917" s="100" t="s">
        <v>26050</v>
      </c>
    </row>
    <row r="10918" spans="1:8">
      <c r="A10918" s="35" t="s">
        <v>29</v>
      </c>
      <c r="B10918" s="35" t="s">
        <v>23</v>
      </c>
      <c r="C10918" s="35" t="s">
        <v>17503</v>
      </c>
      <c r="D10918" s="100" t="s">
        <v>22025</v>
      </c>
      <c r="E10918" s="107">
        <v>34.783333333333331</v>
      </c>
      <c r="F10918" s="81" t="s">
        <v>13674</v>
      </c>
      <c r="G10918" s="35" t="s">
        <v>15</v>
      </c>
      <c r="H10918" s="100" t="s">
        <v>26050</v>
      </c>
    </row>
    <row r="10919" spans="1:8">
      <c r="A10919" s="35" t="s">
        <v>29</v>
      </c>
      <c r="B10919" s="35" t="s">
        <v>23</v>
      </c>
      <c r="C10919" s="35" t="s">
        <v>17503</v>
      </c>
      <c r="D10919" s="100" t="s">
        <v>22026</v>
      </c>
      <c r="E10919" s="107">
        <v>37.25</v>
      </c>
      <c r="F10919" s="81" t="s">
        <v>13674</v>
      </c>
      <c r="G10919" s="35" t="s">
        <v>15</v>
      </c>
      <c r="H10919" s="100" t="s">
        <v>26050</v>
      </c>
    </row>
    <row r="10920" spans="1:8">
      <c r="A10920" s="35" t="s">
        <v>29</v>
      </c>
      <c r="B10920" s="35" t="s">
        <v>23</v>
      </c>
      <c r="C10920" s="35" t="s">
        <v>17503</v>
      </c>
      <c r="D10920" s="100" t="s">
        <v>22027</v>
      </c>
      <c r="E10920" s="107">
        <v>39.783333333333331</v>
      </c>
      <c r="F10920" s="81" t="s">
        <v>13674</v>
      </c>
      <c r="G10920" s="35" t="s">
        <v>15</v>
      </c>
      <c r="H10920" s="100" t="s">
        <v>26050</v>
      </c>
    </row>
    <row r="10921" spans="1:8">
      <c r="A10921" s="35" t="s">
        <v>29</v>
      </c>
      <c r="B10921" s="35" t="s">
        <v>23</v>
      </c>
      <c r="C10921" s="35" t="s">
        <v>17503</v>
      </c>
      <c r="D10921" s="100" t="s">
        <v>22028</v>
      </c>
      <c r="E10921" s="107">
        <v>39.366666666666667</v>
      </c>
      <c r="F10921" s="81" t="s">
        <v>13674</v>
      </c>
      <c r="G10921" s="35" t="s">
        <v>15</v>
      </c>
      <c r="H10921" s="100" t="s">
        <v>26050</v>
      </c>
    </row>
    <row r="10922" spans="1:8">
      <c r="A10922" s="35" t="s">
        <v>29</v>
      </c>
      <c r="B10922" s="35" t="s">
        <v>23</v>
      </c>
      <c r="C10922" s="35" t="s">
        <v>17503</v>
      </c>
      <c r="D10922" s="100" t="s">
        <v>22029</v>
      </c>
      <c r="E10922" s="107">
        <v>26.616666666666667</v>
      </c>
      <c r="F10922" s="81" t="s">
        <v>13674</v>
      </c>
      <c r="G10922" s="35" t="s">
        <v>15</v>
      </c>
      <c r="H10922" s="100" t="s">
        <v>26050</v>
      </c>
    </row>
    <row r="10923" spans="1:8">
      <c r="A10923" s="35" t="s">
        <v>29</v>
      </c>
      <c r="B10923" s="35" t="s">
        <v>23</v>
      </c>
      <c r="C10923" s="35" t="s">
        <v>17503</v>
      </c>
      <c r="D10923" s="100" t="s">
        <v>22030</v>
      </c>
      <c r="E10923" s="107">
        <v>22.5</v>
      </c>
      <c r="F10923" s="81" t="s">
        <v>13674</v>
      </c>
      <c r="G10923" s="35" t="s">
        <v>15</v>
      </c>
      <c r="H10923" s="100" t="s">
        <v>26050</v>
      </c>
    </row>
    <row r="10924" spans="1:8">
      <c r="A10924" s="35" t="s">
        <v>29</v>
      </c>
      <c r="B10924" s="35" t="s">
        <v>23</v>
      </c>
      <c r="C10924" s="35" t="s">
        <v>17503</v>
      </c>
      <c r="D10924" s="100" t="s">
        <v>22031</v>
      </c>
      <c r="E10924" s="107">
        <v>31.7</v>
      </c>
      <c r="F10924" s="81" t="s">
        <v>13674</v>
      </c>
      <c r="G10924" s="35" t="s">
        <v>15</v>
      </c>
      <c r="H10924" s="100" t="s">
        <v>26050</v>
      </c>
    </row>
    <row r="10925" spans="1:8">
      <c r="A10925" s="35" t="s">
        <v>29</v>
      </c>
      <c r="B10925" s="35" t="s">
        <v>23</v>
      </c>
      <c r="C10925" s="35" t="s">
        <v>17503</v>
      </c>
      <c r="D10925" s="100" t="s">
        <v>22032</v>
      </c>
      <c r="E10925" s="107">
        <v>39.35</v>
      </c>
      <c r="F10925" s="81" t="s">
        <v>13674</v>
      </c>
      <c r="G10925" s="35" t="s">
        <v>15</v>
      </c>
      <c r="H10925" s="100" t="s">
        <v>26050</v>
      </c>
    </row>
    <row r="10926" spans="1:8">
      <c r="A10926" s="35" t="s">
        <v>29</v>
      </c>
      <c r="B10926" s="35" t="s">
        <v>23</v>
      </c>
      <c r="C10926" s="35" t="s">
        <v>17503</v>
      </c>
      <c r="D10926" s="100" t="s">
        <v>22033</v>
      </c>
      <c r="E10926" s="107">
        <v>32.833333333333336</v>
      </c>
      <c r="F10926" s="81" t="s">
        <v>13674</v>
      </c>
      <c r="G10926" s="35" t="s">
        <v>15</v>
      </c>
      <c r="H10926" s="100" t="s">
        <v>26050</v>
      </c>
    </row>
    <row r="10927" spans="1:8">
      <c r="A10927" s="35" t="s">
        <v>29</v>
      </c>
      <c r="B10927" s="35" t="s">
        <v>23</v>
      </c>
      <c r="C10927" s="35" t="s">
        <v>17503</v>
      </c>
      <c r="D10927" s="100" t="s">
        <v>22034</v>
      </c>
      <c r="E10927" s="107">
        <v>30.083333333333332</v>
      </c>
      <c r="F10927" s="81" t="s">
        <v>13674</v>
      </c>
      <c r="G10927" s="35" t="s">
        <v>15</v>
      </c>
      <c r="H10927" s="100" t="s">
        <v>26050</v>
      </c>
    </row>
    <row r="10928" spans="1:8">
      <c r="A10928" s="35" t="s">
        <v>29</v>
      </c>
      <c r="B10928" s="35" t="s">
        <v>23</v>
      </c>
      <c r="C10928" s="35" t="s">
        <v>17503</v>
      </c>
      <c r="D10928" s="100" t="s">
        <v>22035</v>
      </c>
      <c r="E10928" s="107">
        <v>22.6</v>
      </c>
      <c r="F10928" s="81" t="s">
        <v>13674</v>
      </c>
      <c r="G10928" s="35" t="s">
        <v>15</v>
      </c>
      <c r="H10928" s="100" t="s">
        <v>26050</v>
      </c>
    </row>
    <row r="10929" spans="1:8">
      <c r="A10929" s="35" t="s">
        <v>29</v>
      </c>
      <c r="B10929" s="35" t="s">
        <v>23</v>
      </c>
      <c r="C10929" s="35" t="s">
        <v>17503</v>
      </c>
      <c r="D10929" s="100" t="s">
        <v>22036</v>
      </c>
      <c r="E10929" s="107">
        <v>29.1</v>
      </c>
      <c r="F10929" s="81" t="s">
        <v>13674</v>
      </c>
      <c r="G10929" s="35" t="s">
        <v>15</v>
      </c>
      <c r="H10929" s="100" t="s">
        <v>26050</v>
      </c>
    </row>
    <row r="10930" spans="1:8">
      <c r="A10930" s="35" t="s">
        <v>29</v>
      </c>
      <c r="B10930" s="35" t="s">
        <v>23</v>
      </c>
      <c r="C10930" s="35" t="s">
        <v>17503</v>
      </c>
      <c r="D10930" s="100" t="s">
        <v>22037</v>
      </c>
      <c r="E10930" s="107">
        <v>38.516666666666666</v>
      </c>
      <c r="F10930" s="81" t="s">
        <v>13674</v>
      </c>
      <c r="G10930" s="35" t="s">
        <v>15</v>
      </c>
      <c r="H10930" s="100" t="s">
        <v>26050</v>
      </c>
    </row>
    <row r="10931" spans="1:8">
      <c r="A10931" s="35" t="s">
        <v>29</v>
      </c>
      <c r="B10931" s="35" t="s">
        <v>23</v>
      </c>
      <c r="C10931" s="35" t="s">
        <v>17503</v>
      </c>
      <c r="D10931" s="100" t="s">
        <v>22038</v>
      </c>
      <c r="E10931" s="107">
        <v>33.5</v>
      </c>
      <c r="F10931" s="81" t="s">
        <v>13674</v>
      </c>
      <c r="G10931" s="35" t="s">
        <v>15</v>
      </c>
      <c r="H10931" s="100" t="s">
        <v>26050</v>
      </c>
    </row>
    <row r="10932" spans="1:8">
      <c r="A10932" s="35" t="s">
        <v>29</v>
      </c>
      <c r="B10932" s="35" t="s">
        <v>23</v>
      </c>
      <c r="C10932" s="35" t="s">
        <v>17503</v>
      </c>
      <c r="D10932" s="100" t="s">
        <v>22039</v>
      </c>
      <c r="E10932" s="107">
        <v>39.266666666666666</v>
      </c>
      <c r="F10932" s="81" t="s">
        <v>13674</v>
      </c>
      <c r="G10932" s="35" t="s">
        <v>15</v>
      </c>
      <c r="H10932" s="100" t="s">
        <v>26050</v>
      </c>
    </row>
    <row r="10933" spans="1:8">
      <c r="A10933" s="35" t="s">
        <v>29</v>
      </c>
      <c r="B10933" s="35" t="s">
        <v>23</v>
      </c>
      <c r="C10933" s="35" t="s">
        <v>17503</v>
      </c>
      <c r="D10933" s="100" t="s">
        <v>22040</v>
      </c>
      <c r="E10933" s="107">
        <v>55.483333333333334</v>
      </c>
      <c r="F10933" s="81" t="s">
        <v>13674</v>
      </c>
      <c r="G10933" s="35" t="s">
        <v>15</v>
      </c>
      <c r="H10933" s="100" t="s">
        <v>26050</v>
      </c>
    </row>
    <row r="10934" spans="1:8">
      <c r="A10934" s="35" t="s">
        <v>29</v>
      </c>
      <c r="B10934" s="35" t="s">
        <v>23</v>
      </c>
      <c r="C10934" s="35" t="s">
        <v>12760</v>
      </c>
      <c r="D10934" s="100" t="s">
        <v>22041</v>
      </c>
      <c r="E10934" s="107">
        <v>57.833333333333336</v>
      </c>
      <c r="F10934" s="81" t="s">
        <v>13674</v>
      </c>
      <c r="G10934" s="35" t="s">
        <v>15</v>
      </c>
      <c r="H10934" s="100" t="s">
        <v>26051</v>
      </c>
    </row>
    <row r="10935" spans="1:8">
      <c r="A10935" s="35" t="s">
        <v>29</v>
      </c>
      <c r="B10935" s="35" t="s">
        <v>23</v>
      </c>
      <c r="C10935" s="35" t="s">
        <v>12760</v>
      </c>
      <c r="D10935" s="100" t="s">
        <v>22042</v>
      </c>
      <c r="E10935" s="107">
        <v>53.133333333333333</v>
      </c>
      <c r="F10935" s="81" t="s">
        <v>13674</v>
      </c>
      <c r="G10935" s="35" t="s">
        <v>15</v>
      </c>
      <c r="H10935" s="100" t="s">
        <v>26051</v>
      </c>
    </row>
    <row r="10936" spans="1:8">
      <c r="A10936" s="35" t="s">
        <v>29</v>
      </c>
      <c r="B10936" s="35" t="s">
        <v>23</v>
      </c>
      <c r="C10936" s="35" t="s">
        <v>12760</v>
      </c>
      <c r="D10936" s="100" t="s">
        <v>22043</v>
      </c>
      <c r="E10936" s="107">
        <v>54.31666666666667</v>
      </c>
      <c r="F10936" s="81" t="s">
        <v>13674</v>
      </c>
      <c r="G10936" s="35" t="s">
        <v>15</v>
      </c>
      <c r="H10936" s="100" t="s">
        <v>16537</v>
      </c>
    </row>
    <row r="10937" spans="1:8">
      <c r="A10937" s="35" t="s">
        <v>29</v>
      </c>
      <c r="B10937" s="35" t="s">
        <v>23</v>
      </c>
      <c r="C10937" s="35" t="s">
        <v>12760</v>
      </c>
      <c r="D10937" s="100" t="s">
        <v>22044</v>
      </c>
      <c r="E10937" s="107">
        <v>51.7</v>
      </c>
      <c r="F10937" s="81" t="s">
        <v>13674</v>
      </c>
      <c r="G10937" s="35" t="s">
        <v>15</v>
      </c>
      <c r="H10937" s="100" t="s">
        <v>16537</v>
      </c>
    </row>
    <row r="10938" spans="1:8">
      <c r="A10938" s="68" t="s">
        <v>29</v>
      </c>
      <c r="B10938" s="94" t="s">
        <v>9371</v>
      </c>
      <c r="C10938" s="94" t="s">
        <v>17136</v>
      </c>
      <c r="D10938" s="32" t="s">
        <v>22045</v>
      </c>
      <c r="E10938" s="107">
        <v>18.933333333333334</v>
      </c>
      <c r="F10938" s="81" t="s">
        <v>13674</v>
      </c>
      <c r="G10938" s="94" t="s">
        <v>15</v>
      </c>
      <c r="H10938" s="32" t="s">
        <v>26049</v>
      </c>
    </row>
    <row r="10939" spans="1:8">
      <c r="A10939" s="35" t="s">
        <v>29</v>
      </c>
      <c r="B10939" s="35" t="s">
        <v>23</v>
      </c>
      <c r="C10939" s="35" t="s">
        <v>12760</v>
      </c>
      <c r="D10939" s="100" t="s">
        <v>22046</v>
      </c>
      <c r="E10939" s="107">
        <v>62.216666666666669</v>
      </c>
      <c r="F10939" s="81" t="s">
        <v>13674</v>
      </c>
      <c r="G10939" s="35" t="s">
        <v>15</v>
      </c>
      <c r="H10939" s="100" t="s">
        <v>16537</v>
      </c>
    </row>
    <row r="10940" spans="1:8">
      <c r="A10940" s="35" t="s">
        <v>29</v>
      </c>
      <c r="B10940" s="35" t="s">
        <v>23</v>
      </c>
      <c r="C10940" s="35" t="s">
        <v>12760</v>
      </c>
      <c r="D10940" s="100" t="s">
        <v>22047</v>
      </c>
      <c r="E10940" s="107">
        <v>36.233333333333334</v>
      </c>
      <c r="F10940" s="81" t="s">
        <v>13674</v>
      </c>
      <c r="G10940" s="35" t="s">
        <v>15</v>
      </c>
      <c r="H10940" s="100" t="s">
        <v>16537</v>
      </c>
    </row>
    <row r="10941" spans="1:8">
      <c r="A10941" s="35" t="s">
        <v>29</v>
      </c>
      <c r="B10941" s="35" t="s">
        <v>23</v>
      </c>
      <c r="C10941" s="35" t="s">
        <v>12760</v>
      </c>
      <c r="D10941" s="100" t="s">
        <v>22048</v>
      </c>
      <c r="E10941" s="107">
        <v>40.366666666666667</v>
      </c>
      <c r="F10941" s="81" t="s">
        <v>13674</v>
      </c>
      <c r="G10941" s="35" t="s">
        <v>15</v>
      </c>
      <c r="H10941" s="100" t="s">
        <v>16537</v>
      </c>
    </row>
    <row r="10942" spans="1:8">
      <c r="A10942" s="35" t="s">
        <v>29</v>
      </c>
      <c r="B10942" s="35" t="s">
        <v>23</v>
      </c>
      <c r="C10942" s="35" t="s">
        <v>12760</v>
      </c>
      <c r="D10942" s="100" t="s">
        <v>22049</v>
      </c>
      <c r="E10942" s="107">
        <v>51.65</v>
      </c>
      <c r="F10942" s="81" t="s">
        <v>13674</v>
      </c>
      <c r="G10942" s="35" t="s">
        <v>15</v>
      </c>
      <c r="H10942" s="100" t="s">
        <v>16537</v>
      </c>
    </row>
    <row r="10943" spans="1:8">
      <c r="A10943" s="35" t="s">
        <v>13</v>
      </c>
      <c r="B10943" s="35" t="s">
        <v>24182</v>
      </c>
      <c r="C10943" s="35" t="s">
        <v>12815</v>
      </c>
      <c r="D10943" s="100" t="s">
        <v>22050</v>
      </c>
      <c r="E10943" s="107">
        <v>26.8</v>
      </c>
      <c r="F10943" s="81" t="s">
        <v>13674</v>
      </c>
      <c r="G10943" s="35" t="s">
        <v>15</v>
      </c>
      <c r="H10943" s="100" t="s">
        <v>26052</v>
      </c>
    </row>
    <row r="10944" spans="1:8">
      <c r="A10944" s="35" t="s">
        <v>13</v>
      </c>
      <c r="B10944" s="35" t="s">
        <v>24182</v>
      </c>
      <c r="C10944" s="35" t="s">
        <v>12815</v>
      </c>
      <c r="D10944" s="100" t="s">
        <v>22051</v>
      </c>
      <c r="E10944" s="107">
        <v>25.483333333333334</v>
      </c>
      <c r="F10944" s="81" t="s">
        <v>13674</v>
      </c>
      <c r="G10944" s="35" t="s">
        <v>15</v>
      </c>
      <c r="H10944" s="100" t="s">
        <v>26052</v>
      </c>
    </row>
    <row r="10945" spans="1:8">
      <c r="A10945" s="35" t="s">
        <v>13</v>
      </c>
      <c r="B10945" s="35" t="s">
        <v>24182</v>
      </c>
      <c r="C10945" s="35" t="s">
        <v>12815</v>
      </c>
      <c r="D10945" s="100" t="s">
        <v>22052</v>
      </c>
      <c r="E10945" s="107">
        <v>23.95</v>
      </c>
      <c r="F10945" s="81" t="s">
        <v>13674</v>
      </c>
      <c r="G10945" s="35" t="s">
        <v>15</v>
      </c>
      <c r="H10945" s="100" t="s">
        <v>26052</v>
      </c>
    </row>
    <row r="10946" spans="1:8">
      <c r="A10946" s="35" t="s">
        <v>13</v>
      </c>
      <c r="B10946" s="35" t="s">
        <v>24182</v>
      </c>
      <c r="C10946" s="35" t="s">
        <v>12815</v>
      </c>
      <c r="D10946" s="100" t="s">
        <v>22053</v>
      </c>
      <c r="E10946" s="107">
        <v>27.216666666666665</v>
      </c>
      <c r="F10946" s="81" t="s">
        <v>13674</v>
      </c>
      <c r="G10946" s="35" t="s">
        <v>15</v>
      </c>
      <c r="H10946" s="100" t="s">
        <v>26052</v>
      </c>
    </row>
    <row r="10947" spans="1:8">
      <c r="A10947" s="35" t="s">
        <v>13</v>
      </c>
      <c r="B10947" s="35" t="s">
        <v>24182</v>
      </c>
      <c r="C10947" s="35" t="s">
        <v>12815</v>
      </c>
      <c r="D10947" s="100" t="s">
        <v>22054</v>
      </c>
      <c r="E10947" s="107">
        <v>26.333333333333332</v>
      </c>
      <c r="F10947" s="81" t="s">
        <v>13674</v>
      </c>
      <c r="G10947" s="35" t="s">
        <v>15</v>
      </c>
      <c r="H10947" s="100" t="s">
        <v>26052</v>
      </c>
    </row>
    <row r="10948" spans="1:8">
      <c r="A10948" s="35" t="s">
        <v>13</v>
      </c>
      <c r="B10948" s="35" t="s">
        <v>24182</v>
      </c>
      <c r="C10948" s="35" t="s">
        <v>12815</v>
      </c>
      <c r="D10948" s="100" t="s">
        <v>22055</v>
      </c>
      <c r="E10948" s="107">
        <v>29.15</v>
      </c>
      <c r="F10948" s="81" t="s">
        <v>13674</v>
      </c>
      <c r="G10948" s="35" t="s">
        <v>15</v>
      </c>
      <c r="H10948" s="100" t="s">
        <v>26052</v>
      </c>
    </row>
    <row r="10949" spans="1:8">
      <c r="A10949" s="35" t="s">
        <v>13</v>
      </c>
      <c r="B10949" s="35" t="s">
        <v>24182</v>
      </c>
      <c r="C10949" s="35" t="s">
        <v>12815</v>
      </c>
      <c r="D10949" s="100" t="s">
        <v>22056</v>
      </c>
      <c r="E10949" s="107">
        <v>23.566666666666666</v>
      </c>
      <c r="F10949" s="81" t="s">
        <v>13674</v>
      </c>
      <c r="G10949" s="35" t="s">
        <v>15</v>
      </c>
      <c r="H10949" s="100" t="s">
        <v>26052</v>
      </c>
    </row>
    <row r="10950" spans="1:8">
      <c r="A10950" s="35" t="s">
        <v>13</v>
      </c>
      <c r="B10950" s="35" t="s">
        <v>24182</v>
      </c>
      <c r="C10950" s="35" t="s">
        <v>12815</v>
      </c>
      <c r="D10950" s="100" t="s">
        <v>22057</v>
      </c>
      <c r="E10950" s="107">
        <v>26.683333333333334</v>
      </c>
      <c r="F10950" s="81" t="s">
        <v>13674</v>
      </c>
      <c r="G10950" s="35" t="s">
        <v>15</v>
      </c>
      <c r="H10950" s="100" t="s">
        <v>26052</v>
      </c>
    </row>
    <row r="10951" spans="1:8">
      <c r="A10951" s="35" t="s">
        <v>29</v>
      </c>
      <c r="B10951" s="35" t="s">
        <v>23</v>
      </c>
      <c r="C10951" s="35" t="s">
        <v>12842</v>
      </c>
      <c r="D10951" s="100" t="s">
        <v>22058</v>
      </c>
      <c r="E10951" s="107">
        <v>27.833333333333332</v>
      </c>
      <c r="F10951" s="81" t="s">
        <v>13674</v>
      </c>
      <c r="G10951" s="35" t="s">
        <v>15</v>
      </c>
      <c r="H10951" s="100" t="s">
        <v>26053</v>
      </c>
    </row>
    <row r="10952" spans="1:8">
      <c r="A10952" s="35" t="s">
        <v>29</v>
      </c>
      <c r="B10952" s="35" t="s">
        <v>23</v>
      </c>
      <c r="C10952" s="35" t="s">
        <v>12842</v>
      </c>
      <c r="D10952" s="100" t="s">
        <v>22059</v>
      </c>
      <c r="E10952" s="107">
        <v>26.583333333333332</v>
      </c>
      <c r="F10952" s="81" t="s">
        <v>13674</v>
      </c>
      <c r="G10952" s="35" t="s">
        <v>15</v>
      </c>
      <c r="H10952" s="100" t="s">
        <v>26053</v>
      </c>
    </row>
    <row r="10953" spans="1:8">
      <c r="A10953" s="35" t="s">
        <v>29</v>
      </c>
      <c r="B10953" s="35" t="s">
        <v>23</v>
      </c>
      <c r="C10953" s="35" t="s">
        <v>12842</v>
      </c>
      <c r="D10953" s="100" t="s">
        <v>22060</v>
      </c>
      <c r="E10953" s="107">
        <v>30.333333333333332</v>
      </c>
      <c r="F10953" s="81" t="s">
        <v>13674</v>
      </c>
      <c r="G10953" s="35" t="s">
        <v>15</v>
      </c>
      <c r="H10953" s="100" t="s">
        <v>26053</v>
      </c>
    </row>
    <row r="10954" spans="1:8">
      <c r="A10954" s="35" t="s">
        <v>29</v>
      </c>
      <c r="B10954" s="35" t="s">
        <v>23</v>
      </c>
      <c r="C10954" s="35" t="s">
        <v>12842</v>
      </c>
      <c r="D10954" s="100" t="s">
        <v>22061</v>
      </c>
      <c r="E10954" s="107">
        <v>28.333333333333332</v>
      </c>
      <c r="F10954" s="81" t="s">
        <v>13674</v>
      </c>
      <c r="G10954" s="35" t="s">
        <v>15</v>
      </c>
      <c r="H10954" s="100" t="s">
        <v>26053</v>
      </c>
    </row>
    <row r="10955" spans="1:8">
      <c r="A10955" s="35" t="s">
        <v>29</v>
      </c>
      <c r="B10955" s="35" t="s">
        <v>23</v>
      </c>
      <c r="C10955" s="35" t="s">
        <v>12842</v>
      </c>
      <c r="D10955" s="100" t="s">
        <v>22062</v>
      </c>
      <c r="E10955" s="107">
        <v>30.066666666666666</v>
      </c>
      <c r="F10955" s="81" t="s">
        <v>13674</v>
      </c>
      <c r="G10955" s="35" t="s">
        <v>15</v>
      </c>
      <c r="H10955" s="100" t="s">
        <v>26053</v>
      </c>
    </row>
    <row r="10956" spans="1:8">
      <c r="A10956" s="35" t="s">
        <v>29</v>
      </c>
      <c r="B10956" s="35" t="s">
        <v>23</v>
      </c>
      <c r="C10956" s="35" t="s">
        <v>12842</v>
      </c>
      <c r="D10956" s="100" t="s">
        <v>22063</v>
      </c>
      <c r="E10956" s="107">
        <v>29.75</v>
      </c>
      <c r="F10956" s="81" t="s">
        <v>13674</v>
      </c>
      <c r="G10956" s="35" t="s">
        <v>15</v>
      </c>
      <c r="H10956" s="100" t="s">
        <v>26053</v>
      </c>
    </row>
    <row r="10957" spans="1:8">
      <c r="A10957" s="35" t="s">
        <v>29</v>
      </c>
      <c r="B10957" s="35" t="s">
        <v>23</v>
      </c>
      <c r="C10957" s="35" t="s">
        <v>12842</v>
      </c>
      <c r="D10957" s="100" t="s">
        <v>22064</v>
      </c>
      <c r="E10957" s="107">
        <v>30.066666666666666</v>
      </c>
      <c r="F10957" s="81" t="s">
        <v>13674</v>
      </c>
      <c r="G10957" s="35" t="s">
        <v>15</v>
      </c>
      <c r="H10957" s="100" t="s">
        <v>26053</v>
      </c>
    </row>
    <row r="10958" spans="1:8">
      <c r="A10958" s="35" t="s">
        <v>29</v>
      </c>
      <c r="B10958" s="35" t="s">
        <v>23</v>
      </c>
      <c r="C10958" s="35" t="s">
        <v>12842</v>
      </c>
      <c r="D10958" s="100" t="s">
        <v>22065</v>
      </c>
      <c r="E10958" s="107">
        <v>29.65</v>
      </c>
      <c r="F10958" s="81" t="s">
        <v>13674</v>
      </c>
      <c r="G10958" s="35" t="s">
        <v>15</v>
      </c>
      <c r="H10958" s="100" t="s">
        <v>26053</v>
      </c>
    </row>
    <row r="10959" spans="1:8">
      <c r="A10959" s="35" t="s">
        <v>29</v>
      </c>
      <c r="B10959" s="35" t="s">
        <v>23</v>
      </c>
      <c r="C10959" s="35" t="s">
        <v>12842</v>
      </c>
      <c r="D10959" s="100" t="s">
        <v>22066</v>
      </c>
      <c r="E10959" s="107">
        <v>28.866666666666667</v>
      </c>
      <c r="F10959" s="81" t="s">
        <v>13674</v>
      </c>
      <c r="G10959" s="35" t="s">
        <v>15</v>
      </c>
      <c r="H10959" s="100" t="s">
        <v>26053</v>
      </c>
    </row>
    <row r="10960" spans="1:8">
      <c r="A10960" s="35" t="s">
        <v>29</v>
      </c>
      <c r="B10960" s="35" t="s">
        <v>23</v>
      </c>
      <c r="C10960" s="35" t="s">
        <v>12842</v>
      </c>
      <c r="D10960" s="100" t="s">
        <v>22067</v>
      </c>
      <c r="E10960" s="107">
        <v>27.933333333333334</v>
      </c>
      <c r="F10960" s="81" t="s">
        <v>13674</v>
      </c>
      <c r="G10960" s="35" t="s">
        <v>15</v>
      </c>
      <c r="H10960" s="100" t="s">
        <v>26053</v>
      </c>
    </row>
    <row r="10961" spans="1:8">
      <c r="A10961" s="35" t="s">
        <v>29</v>
      </c>
      <c r="B10961" s="35" t="s">
        <v>23</v>
      </c>
      <c r="C10961" s="35" t="s">
        <v>12842</v>
      </c>
      <c r="D10961" s="100" t="s">
        <v>22068</v>
      </c>
      <c r="E10961" s="107">
        <v>30.366666666666667</v>
      </c>
      <c r="F10961" s="81" t="s">
        <v>13674</v>
      </c>
      <c r="G10961" s="35" t="s">
        <v>15</v>
      </c>
      <c r="H10961" s="100" t="s">
        <v>26053</v>
      </c>
    </row>
    <row r="10962" spans="1:8">
      <c r="A10962" s="35" t="s">
        <v>29</v>
      </c>
      <c r="B10962" s="35" t="s">
        <v>23</v>
      </c>
      <c r="C10962" s="35" t="s">
        <v>12842</v>
      </c>
      <c r="D10962" s="100" t="s">
        <v>22069</v>
      </c>
      <c r="E10962" s="107">
        <v>27.733333333333334</v>
      </c>
      <c r="F10962" s="81" t="s">
        <v>13674</v>
      </c>
      <c r="G10962" s="35" t="s">
        <v>15</v>
      </c>
      <c r="H10962" s="100" t="s">
        <v>26053</v>
      </c>
    </row>
    <row r="10963" spans="1:8">
      <c r="A10963" s="35" t="s">
        <v>29</v>
      </c>
      <c r="B10963" s="35" t="s">
        <v>23</v>
      </c>
      <c r="C10963" s="35" t="s">
        <v>12842</v>
      </c>
      <c r="D10963" s="100" t="s">
        <v>22070</v>
      </c>
      <c r="E10963" s="107">
        <v>29.816666666666666</v>
      </c>
      <c r="F10963" s="81" t="s">
        <v>13674</v>
      </c>
      <c r="G10963" s="35" t="s">
        <v>15</v>
      </c>
      <c r="H10963" s="100" t="s">
        <v>26053</v>
      </c>
    </row>
    <row r="10964" spans="1:8">
      <c r="A10964" s="35" t="s">
        <v>29</v>
      </c>
      <c r="B10964" s="35" t="s">
        <v>23</v>
      </c>
      <c r="C10964" s="35" t="s">
        <v>12842</v>
      </c>
      <c r="D10964" s="100" t="s">
        <v>22071</v>
      </c>
      <c r="E10964" s="107">
        <v>28</v>
      </c>
      <c r="F10964" s="81" t="s">
        <v>13674</v>
      </c>
      <c r="G10964" s="35" t="s">
        <v>15</v>
      </c>
      <c r="H10964" s="100" t="s">
        <v>26053</v>
      </c>
    </row>
    <row r="10965" spans="1:8">
      <c r="A10965" s="35" t="s">
        <v>29</v>
      </c>
      <c r="B10965" s="35" t="s">
        <v>23</v>
      </c>
      <c r="C10965" s="35" t="s">
        <v>12842</v>
      </c>
      <c r="D10965" s="100" t="s">
        <v>22072</v>
      </c>
      <c r="E10965" s="107">
        <v>31.283333333333335</v>
      </c>
      <c r="F10965" s="81" t="s">
        <v>13674</v>
      </c>
      <c r="G10965" s="35" t="s">
        <v>15</v>
      </c>
      <c r="H10965" s="100" t="s">
        <v>26053</v>
      </c>
    </row>
    <row r="10966" spans="1:8">
      <c r="A10966" s="35" t="s">
        <v>29</v>
      </c>
      <c r="B10966" s="35" t="s">
        <v>23</v>
      </c>
      <c r="C10966" s="35" t="s">
        <v>12842</v>
      </c>
      <c r="D10966" s="100" t="s">
        <v>22073</v>
      </c>
      <c r="E10966" s="107">
        <v>30.783333333333335</v>
      </c>
      <c r="F10966" s="81" t="s">
        <v>13674</v>
      </c>
      <c r="G10966" s="35" t="s">
        <v>15</v>
      </c>
      <c r="H10966" s="100" t="s">
        <v>26053</v>
      </c>
    </row>
    <row r="10967" spans="1:8">
      <c r="A10967" s="35" t="s">
        <v>29</v>
      </c>
      <c r="B10967" s="35" t="s">
        <v>9358</v>
      </c>
      <c r="C10967" s="35" t="s">
        <v>17504</v>
      </c>
      <c r="D10967" s="100" t="s">
        <v>22074</v>
      </c>
      <c r="E10967" s="107">
        <v>26.1</v>
      </c>
      <c r="F10967" s="81" t="s">
        <v>13674</v>
      </c>
      <c r="G10967" s="35" t="s">
        <v>15</v>
      </c>
      <c r="H10967" s="100" t="s">
        <v>26054</v>
      </c>
    </row>
    <row r="10968" spans="1:8">
      <c r="A10968" s="35" t="s">
        <v>29</v>
      </c>
      <c r="B10968" s="35" t="s">
        <v>9358</v>
      </c>
      <c r="C10968" s="35" t="s">
        <v>17504</v>
      </c>
      <c r="D10968" s="100" t="s">
        <v>22075</v>
      </c>
      <c r="E10968" s="107">
        <v>28.05</v>
      </c>
      <c r="F10968" s="81" t="s">
        <v>13674</v>
      </c>
      <c r="G10968" s="35" t="s">
        <v>15</v>
      </c>
      <c r="H10968" s="100" t="s">
        <v>26054</v>
      </c>
    </row>
    <row r="10969" spans="1:8">
      <c r="A10969" s="35" t="s">
        <v>29</v>
      </c>
      <c r="B10969" s="35" t="s">
        <v>9358</v>
      </c>
      <c r="C10969" s="35" t="s">
        <v>17504</v>
      </c>
      <c r="D10969" s="100" t="s">
        <v>22076</v>
      </c>
      <c r="E10969" s="107">
        <v>26.833333333333332</v>
      </c>
      <c r="F10969" s="81" t="s">
        <v>13674</v>
      </c>
      <c r="G10969" s="35" t="s">
        <v>15</v>
      </c>
      <c r="H10969" s="100" t="s">
        <v>26054</v>
      </c>
    </row>
    <row r="10970" spans="1:8">
      <c r="A10970" s="35" t="s">
        <v>29</v>
      </c>
      <c r="B10970" s="35" t="s">
        <v>9358</v>
      </c>
      <c r="C10970" s="35" t="s">
        <v>17504</v>
      </c>
      <c r="D10970" s="100" t="s">
        <v>22077</v>
      </c>
      <c r="E10970" s="107">
        <v>25.283333333333335</v>
      </c>
      <c r="F10970" s="81" t="s">
        <v>13674</v>
      </c>
      <c r="G10970" s="35" t="s">
        <v>15</v>
      </c>
      <c r="H10970" s="100" t="s">
        <v>26054</v>
      </c>
    </row>
    <row r="10971" spans="1:8">
      <c r="A10971" s="35" t="s">
        <v>29</v>
      </c>
      <c r="B10971" s="35" t="s">
        <v>9358</v>
      </c>
      <c r="C10971" s="35" t="s">
        <v>17504</v>
      </c>
      <c r="D10971" s="100" t="s">
        <v>22078</v>
      </c>
      <c r="E10971" s="107">
        <v>26.35</v>
      </c>
      <c r="F10971" s="81" t="s">
        <v>13674</v>
      </c>
      <c r="G10971" s="35" t="s">
        <v>15</v>
      </c>
      <c r="H10971" s="100" t="s">
        <v>26054</v>
      </c>
    </row>
    <row r="10972" spans="1:8">
      <c r="A10972" s="35" t="s">
        <v>29</v>
      </c>
      <c r="B10972" s="35" t="s">
        <v>9358</v>
      </c>
      <c r="C10972" s="35" t="s">
        <v>17504</v>
      </c>
      <c r="D10972" s="100" t="s">
        <v>22079</v>
      </c>
      <c r="E10972" s="107">
        <v>25.45</v>
      </c>
      <c r="F10972" s="81" t="s">
        <v>13674</v>
      </c>
      <c r="G10972" s="35" t="s">
        <v>15</v>
      </c>
      <c r="H10972" s="100" t="s">
        <v>26054</v>
      </c>
    </row>
    <row r="10973" spans="1:8">
      <c r="A10973" s="35" t="s">
        <v>29</v>
      </c>
      <c r="B10973" s="35" t="s">
        <v>9358</v>
      </c>
      <c r="C10973" s="35" t="s">
        <v>17504</v>
      </c>
      <c r="D10973" s="100" t="s">
        <v>22080</v>
      </c>
      <c r="E10973" s="107">
        <v>26.666666666666668</v>
      </c>
      <c r="F10973" s="81" t="s">
        <v>13674</v>
      </c>
      <c r="G10973" s="35" t="s">
        <v>15</v>
      </c>
      <c r="H10973" s="100" t="s">
        <v>26054</v>
      </c>
    </row>
    <row r="10974" spans="1:8">
      <c r="A10974" s="35" t="s">
        <v>29</v>
      </c>
      <c r="B10974" s="35" t="s">
        <v>9358</v>
      </c>
      <c r="C10974" s="35" t="s">
        <v>17504</v>
      </c>
      <c r="D10974" s="100" t="s">
        <v>22081</v>
      </c>
      <c r="E10974" s="107">
        <v>27.016666666666666</v>
      </c>
      <c r="F10974" s="81" t="s">
        <v>13674</v>
      </c>
      <c r="G10974" s="35" t="s">
        <v>15</v>
      </c>
      <c r="H10974" s="100" t="s">
        <v>26054</v>
      </c>
    </row>
    <row r="10975" spans="1:8">
      <c r="A10975" s="35" t="s">
        <v>29</v>
      </c>
      <c r="B10975" s="35" t="s">
        <v>9358</v>
      </c>
      <c r="C10975" s="35" t="s">
        <v>17504</v>
      </c>
      <c r="D10975" s="100" t="s">
        <v>22082</v>
      </c>
      <c r="E10975" s="107">
        <v>26.3</v>
      </c>
      <c r="F10975" s="81" t="s">
        <v>13674</v>
      </c>
      <c r="G10975" s="35" t="s">
        <v>15</v>
      </c>
      <c r="H10975" s="100" t="s">
        <v>26054</v>
      </c>
    </row>
    <row r="10976" spans="1:8">
      <c r="A10976" s="35" t="s">
        <v>29</v>
      </c>
      <c r="B10976" s="35" t="s">
        <v>9358</v>
      </c>
      <c r="C10976" s="35" t="s">
        <v>17504</v>
      </c>
      <c r="D10976" s="100" t="s">
        <v>22083</v>
      </c>
      <c r="E10976" s="107">
        <v>23.7</v>
      </c>
      <c r="F10976" s="81" t="s">
        <v>13674</v>
      </c>
      <c r="G10976" s="35" t="s">
        <v>15</v>
      </c>
      <c r="H10976" s="100" t="s">
        <v>26054</v>
      </c>
    </row>
    <row r="10977" spans="1:8">
      <c r="A10977" s="35" t="s">
        <v>29</v>
      </c>
      <c r="B10977" s="35" t="s">
        <v>9358</v>
      </c>
      <c r="C10977" s="35" t="s">
        <v>17504</v>
      </c>
      <c r="D10977" s="100" t="s">
        <v>22084</v>
      </c>
      <c r="E10977" s="107">
        <v>26.55</v>
      </c>
      <c r="F10977" s="81" t="s">
        <v>13674</v>
      </c>
      <c r="G10977" s="35" t="s">
        <v>15</v>
      </c>
      <c r="H10977" s="100" t="s">
        <v>26054</v>
      </c>
    </row>
    <row r="10978" spans="1:8">
      <c r="A10978" s="35" t="s">
        <v>29</v>
      </c>
      <c r="B10978" s="35" t="s">
        <v>9358</v>
      </c>
      <c r="C10978" s="35" t="s">
        <v>17504</v>
      </c>
      <c r="D10978" s="100" t="s">
        <v>22085</v>
      </c>
      <c r="E10978" s="107">
        <v>25.566666666666666</v>
      </c>
      <c r="F10978" s="81" t="s">
        <v>13674</v>
      </c>
      <c r="G10978" s="35" t="s">
        <v>15</v>
      </c>
      <c r="H10978" s="100" t="s">
        <v>26054</v>
      </c>
    </row>
    <row r="10979" spans="1:8">
      <c r="A10979" s="35" t="s">
        <v>29</v>
      </c>
      <c r="B10979" s="35" t="s">
        <v>9358</v>
      </c>
      <c r="C10979" s="35" t="s">
        <v>17504</v>
      </c>
      <c r="D10979" s="100" t="s">
        <v>22086</v>
      </c>
      <c r="E10979" s="107">
        <v>26.583333333333332</v>
      </c>
      <c r="F10979" s="81" t="s">
        <v>13674</v>
      </c>
      <c r="G10979" s="35" t="s">
        <v>15</v>
      </c>
      <c r="H10979" s="100" t="s">
        <v>26054</v>
      </c>
    </row>
    <row r="10980" spans="1:8">
      <c r="A10980" s="35" t="s">
        <v>29</v>
      </c>
      <c r="B10980" s="35" t="s">
        <v>9358</v>
      </c>
      <c r="C10980" s="35" t="s">
        <v>17504</v>
      </c>
      <c r="D10980" s="100" t="s">
        <v>22087</v>
      </c>
      <c r="E10980" s="107">
        <v>26.083333333333332</v>
      </c>
      <c r="F10980" s="81" t="s">
        <v>13674</v>
      </c>
      <c r="G10980" s="35" t="s">
        <v>15</v>
      </c>
      <c r="H10980" s="100" t="s">
        <v>26054</v>
      </c>
    </row>
    <row r="10981" spans="1:8">
      <c r="A10981" s="35" t="s">
        <v>29</v>
      </c>
      <c r="B10981" s="35" t="s">
        <v>9358</v>
      </c>
      <c r="C10981" s="35" t="s">
        <v>17504</v>
      </c>
      <c r="D10981" s="100" t="s">
        <v>22088</v>
      </c>
      <c r="E10981" s="107">
        <v>25.916666666666668</v>
      </c>
      <c r="F10981" s="81" t="s">
        <v>13674</v>
      </c>
      <c r="G10981" s="35" t="s">
        <v>15</v>
      </c>
      <c r="H10981" s="100" t="s">
        <v>26054</v>
      </c>
    </row>
    <row r="10982" spans="1:8">
      <c r="A10982" s="35" t="s">
        <v>29</v>
      </c>
      <c r="B10982" s="35" t="s">
        <v>9358</v>
      </c>
      <c r="C10982" s="35" t="s">
        <v>17505</v>
      </c>
      <c r="D10982" s="100" t="s">
        <v>22089</v>
      </c>
      <c r="E10982" s="107">
        <v>22.65</v>
      </c>
      <c r="F10982" s="81" t="s">
        <v>13674</v>
      </c>
      <c r="G10982" s="35" t="s">
        <v>15</v>
      </c>
      <c r="H10982" s="100" t="s">
        <v>26055</v>
      </c>
    </row>
    <row r="10983" spans="1:8">
      <c r="A10983" s="35" t="s">
        <v>29</v>
      </c>
      <c r="B10983" s="35" t="s">
        <v>9358</v>
      </c>
      <c r="C10983" s="35" t="s">
        <v>17505</v>
      </c>
      <c r="D10983" s="100" t="s">
        <v>22090</v>
      </c>
      <c r="E10983" s="107">
        <v>21.766666666666666</v>
      </c>
      <c r="F10983" s="81" t="s">
        <v>13674</v>
      </c>
      <c r="G10983" s="35" t="s">
        <v>15</v>
      </c>
      <c r="H10983" s="100" t="s">
        <v>26055</v>
      </c>
    </row>
    <row r="10984" spans="1:8">
      <c r="A10984" s="35" t="s">
        <v>29</v>
      </c>
      <c r="B10984" s="35" t="s">
        <v>9358</v>
      </c>
      <c r="C10984" s="35" t="s">
        <v>17505</v>
      </c>
      <c r="D10984" s="100" t="s">
        <v>22091</v>
      </c>
      <c r="E10984" s="107">
        <v>37.533333333333331</v>
      </c>
      <c r="F10984" s="81" t="s">
        <v>13674</v>
      </c>
      <c r="G10984" s="35" t="s">
        <v>15</v>
      </c>
      <c r="H10984" s="100" t="s">
        <v>26055</v>
      </c>
    </row>
    <row r="10985" spans="1:8">
      <c r="A10985" s="35" t="s">
        <v>29</v>
      </c>
      <c r="B10985" s="35" t="s">
        <v>9358</v>
      </c>
      <c r="C10985" s="35" t="s">
        <v>17505</v>
      </c>
      <c r="D10985" s="100" t="s">
        <v>22092</v>
      </c>
      <c r="E10985" s="107">
        <v>25.583333333333332</v>
      </c>
      <c r="F10985" s="81" t="s">
        <v>13674</v>
      </c>
      <c r="G10985" s="35" t="s">
        <v>15</v>
      </c>
      <c r="H10985" s="100" t="s">
        <v>26055</v>
      </c>
    </row>
    <row r="10986" spans="1:8">
      <c r="A10986" s="35" t="s">
        <v>29</v>
      </c>
      <c r="B10986" s="35" t="s">
        <v>9358</v>
      </c>
      <c r="C10986" s="35" t="s">
        <v>17505</v>
      </c>
      <c r="D10986" s="100" t="s">
        <v>22093</v>
      </c>
      <c r="E10986" s="107">
        <v>26.9</v>
      </c>
      <c r="F10986" s="81" t="s">
        <v>13674</v>
      </c>
      <c r="G10986" s="35" t="s">
        <v>15</v>
      </c>
      <c r="H10986" s="100" t="s">
        <v>26055</v>
      </c>
    </row>
    <row r="10987" spans="1:8">
      <c r="A10987" s="35" t="s">
        <v>29</v>
      </c>
      <c r="B10987" s="35" t="s">
        <v>9358</v>
      </c>
      <c r="C10987" s="35" t="s">
        <v>17505</v>
      </c>
      <c r="D10987" s="100" t="s">
        <v>22094</v>
      </c>
      <c r="E10987" s="107">
        <v>24</v>
      </c>
      <c r="F10987" s="81" t="s">
        <v>13674</v>
      </c>
      <c r="G10987" s="35" t="s">
        <v>15</v>
      </c>
      <c r="H10987" s="100" t="s">
        <v>26055</v>
      </c>
    </row>
    <row r="10988" spans="1:8">
      <c r="A10988" s="35" t="s">
        <v>29</v>
      </c>
      <c r="B10988" s="35" t="s">
        <v>9358</v>
      </c>
      <c r="C10988" s="35" t="s">
        <v>17505</v>
      </c>
      <c r="D10988" s="100" t="s">
        <v>22095</v>
      </c>
      <c r="E10988" s="107">
        <v>24.433333333333334</v>
      </c>
      <c r="F10988" s="81" t="s">
        <v>13674</v>
      </c>
      <c r="G10988" s="35" t="s">
        <v>15</v>
      </c>
      <c r="H10988" s="100" t="s">
        <v>26055</v>
      </c>
    </row>
    <row r="10989" spans="1:8">
      <c r="A10989" s="35" t="s">
        <v>29</v>
      </c>
      <c r="B10989" s="35" t="s">
        <v>9358</v>
      </c>
      <c r="C10989" s="35" t="s">
        <v>17505</v>
      </c>
      <c r="D10989" s="100" t="s">
        <v>22096</v>
      </c>
      <c r="E10989" s="107">
        <v>28.566666666666666</v>
      </c>
      <c r="F10989" s="81" t="s">
        <v>13674</v>
      </c>
      <c r="G10989" s="35" t="s">
        <v>15</v>
      </c>
      <c r="H10989" s="100" t="s">
        <v>26055</v>
      </c>
    </row>
    <row r="10990" spans="1:8">
      <c r="A10990" s="35" t="s">
        <v>29</v>
      </c>
      <c r="B10990" s="35" t="s">
        <v>9358</v>
      </c>
      <c r="C10990" s="35" t="s">
        <v>17505</v>
      </c>
      <c r="D10990" s="100" t="s">
        <v>22097</v>
      </c>
      <c r="E10990" s="107">
        <v>40.033333333333331</v>
      </c>
      <c r="F10990" s="81" t="s">
        <v>13674</v>
      </c>
      <c r="G10990" s="35" t="s">
        <v>15</v>
      </c>
      <c r="H10990" s="100" t="s">
        <v>26055</v>
      </c>
    </row>
    <row r="10991" spans="1:8">
      <c r="A10991" s="35" t="s">
        <v>29</v>
      </c>
      <c r="B10991" s="35" t="s">
        <v>9358</v>
      </c>
      <c r="C10991" s="35" t="s">
        <v>17505</v>
      </c>
      <c r="D10991" s="100" t="s">
        <v>22098</v>
      </c>
      <c r="E10991" s="107">
        <v>35.85</v>
      </c>
      <c r="F10991" s="81" t="s">
        <v>13674</v>
      </c>
      <c r="G10991" s="35" t="s">
        <v>15</v>
      </c>
      <c r="H10991" s="100" t="s">
        <v>26055</v>
      </c>
    </row>
    <row r="10992" spans="1:8">
      <c r="A10992" s="35" t="s">
        <v>29</v>
      </c>
      <c r="B10992" s="35" t="s">
        <v>9358</v>
      </c>
      <c r="C10992" s="35" t="s">
        <v>17505</v>
      </c>
      <c r="D10992" s="100" t="s">
        <v>22099</v>
      </c>
      <c r="E10992" s="107">
        <v>26.366666666666667</v>
      </c>
      <c r="F10992" s="81" t="s">
        <v>13674</v>
      </c>
      <c r="G10992" s="35" t="s">
        <v>15</v>
      </c>
      <c r="H10992" s="100" t="s">
        <v>26055</v>
      </c>
    </row>
    <row r="10993" spans="1:8">
      <c r="A10993" s="35" t="s">
        <v>29</v>
      </c>
      <c r="B10993" s="35" t="s">
        <v>9358</v>
      </c>
      <c r="C10993" s="35" t="s">
        <v>17505</v>
      </c>
      <c r="D10993" s="100" t="s">
        <v>22100</v>
      </c>
      <c r="E10993" s="107">
        <v>27.516666666666666</v>
      </c>
      <c r="F10993" s="81" t="s">
        <v>13674</v>
      </c>
      <c r="G10993" s="35" t="s">
        <v>15</v>
      </c>
      <c r="H10993" s="100" t="s">
        <v>26055</v>
      </c>
    </row>
    <row r="10994" spans="1:8">
      <c r="A10994" s="35" t="s">
        <v>29</v>
      </c>
      <c r="B10994" s="35" t="s">
        <v>9358</v>
      </c>
      <c r="C10994" s="35" t="s">
        <v>17505</v>
      </c>
      <c r="D10994" s="100" t="s">
        <v>22101</v>
      </c>
      <c r="E10994" s="107">
        <v>25.316666666666666</v>
      </c>
      <c r="F10994" s="81" t="s">
        <v>13674</v>
      </c>
      <c r="G10994" s="35" t="s">
        <v>15</v>
      </c>
      <c r="H10994" s="100" t="s">
        <v>26055</v>
      </c>
    </row>
    <row r="10995" spans="1:8">
      <c r="A10995" s="35" t="s">
        <v>29</v>
      </c>
      <c r="B10995" s="35" t="s">
        <v>9358</v>
      </c>
      <c r="C10995" s="35" t="s">
        <v>17505</v>
      </c>
      <c r="D10995" s="100" t="s">
        <v>22102</v>
      </c>
      <c r="E10995" s="107">
        <v>27.05</v>
      </c>
      <c r="F10995" s="81" t="s">
        <v>13674</v>
      </c>
      <c r="G10995" s="35" t="s">
        <v>15</v>
      </c>
      <c r="H10995" s="100" t="s">
        <v>26055</v>
      </c>
    </row>
    <row r="10996" spans="1:8">
      <c r="A10996" s="35" t="s">
        <v>29</v>
      </c>
      <c r="B10996" s="35" t="s">
        <v>9358</v>
      </c>
      <c r="C10996" s="35" t="s">
        <v>17505</v>
      </c>
      <c r="D10996" s="100" t="s">
        <v>22103</v>
      </c>
      <c r="E10996" s="107">
        <v>25.633333333333333</v>
      </c>
      <c r="F10996" s="81" t="s">
        <v>13674</v>
      </c>
      <c r="G10996" s="35" t="s">
        <v>15</v>
      </c>
      <c r="H10996" s="100" t="s">
        <v>26055</v>
      </c>
    </row>
    <row r="10997" spans="1:8">
      <c r="A10997" s="35" t="s">
        <v>29</v>
      </c>
      <c r="B10997" s="35" t="s">
        <v>9358</v>
      </c>
      <c r="C10997" s="35" t="s">
        <v>12872</v>
      </c>
      <c r="D10997" s="100" t="s">
        <v>22104</v>
      </c>
      <c r="E10997" s="107">
        <v>35.450000000000003</v>
      </c>
      <c r="F10997" s="81" t="s">
        <v>13674</v>
      </c>
      <c r="G10997" s="35" t="s">
        <v>15</v>
      </c>
      <c r="H10997" s="100" t="s">
        <v>26008</v>
      </c>
    </row>
    <row r="10998" spans="1:8">
      <c r="A10998" s="35" t="s">
        <v>29</v>
      </c>
      <c r="B10998" s="35" t="s">
        <v>9358</v>
      </c>
      <c r="C10998" s="35" t="s">
        <v>12872</v>
      </c>
      <c r="D10998" s="100" t="s">
        <v>22105</v>
      </c>
      <c r="E10998" s="107">
        <v>33.166666666666664</v>
      </c>
      <c r="F10998" s="81" t="s">
        <v>13674</v>
      </c>
      <c r="G10998" s="35" t="s">
        <v>15</v>
      </c>
      <c r="H10998" s="100" t="s">
        <v>26008</v>
      </c>
    </row>
    <row r="10999" spans="1:8">
      <c r="A10999" s="35" t="s">
        <v>29</v>
      </c>
      <c r="B10999" s="35" t="s">
        <v>9358</v>
      </c>
      <c r="C10999" s="35" t="s">
        <v>12872</v>
      </c>
      <c r="D10999" s="100" t="s">
        <v>22106</v>
      </c>
      <c r="E10999" s="107">
        <v>34.866666666666667</v>
      </c>
      <c r="F10999" s="81" t="s">
        <v>13674</v>
      </c>
      <c r="G10999" s="35" t="s">
        <v>15</v>
      </c>
      <c r="H10999" s="100" t="s">
        <v>26008</v>
      </c>
    </row>
    <row r="11000" spans="1:8">
      <c r="A11000" s="35" t="s">
        <v>29</v>
      </c>
      <c r="B11000" s="35" t="s">
        <v>9358</v>
      </c>
      <c r="C11000" s="35" t="s">
        <v>12872</v>
      </c>
      <c r="D11000" s="100" t="s">
        <v>22107</v>
      </c>
      <c r="E11000" s="107">
        <v>40.116666666666667</v>
      </c>
      <c r="F11000" s="81" t="s">
        <v>13674</v>
      </c>
      <c r="G11000" s="35" t="s">
        <v>15</v>
      </c>
      <c r="H11000" s="100" t="s">
        <v>26008</v>
      </c>
    </row>
    <row r="11001" spans="1:8">
      <c r="A11001" s="35" t="s">
        <v>29</v>
      </c>
      <c r="B11001" s="35" t="s">
        <v>9358</v>
      </c>
      <c r="C11001" s="35" t="s">
        <v>12872</v>
      </c>
      <c r="D11001" s="100" t="s">
        <v>22108</v>
      </c>
      <c r="E11001" s="107">
        <v>35.06666666666667</v>
      </c>
      <c r="F11001" s="81" t="s">
        <v>13674</v>
      </c>
      <c r="G11001" s="35" t="s">
        <v>15</v>
      </c>
      <c r="H11001" s="100" t="s">
        <v>26008</v>
      </c>
    </row>
    <row r="11002" spans="1:8">
      <c r="A11002" s="68" t="s">
        <v>29</v>
      </c>
      <c r="B11002" s="94" t="s">
        <v>9371</v>
      </c>
      <c r="C11002" s="94" t="s">
        <v>17090</v>
      </c>
      <c r="D11002" s="32" t="s">
        <v>22109</v>
      </c>
      <c r="E11002" s="107">
        <v>23.616666666666667</v>
      </c>
      <c r="F11002" s="81" t="s">
        <v>13674</v>
      </c>
      <c r="G11002" s="94" t="s">
        <v>15</v>
      </c>
      <c r="H11002" s="32" t="s">
        <v>26056</v>
      </c>
    </row>
    <row r="11003" spans="1:8">
      <c r="A11003" s="35" t="s">
        <v>29</v>
      </c>
      <c r="B11003" s="35" t="s">
        <v>9358</v>
      </c>
      <c r="C11003" s="35" t="s">
        <v>12872</v>
      </c>
      <c r="D11003" s="100" t="s">
        <v>22110</v>
      </c>
      <c r="E11003" s="107">
        <v>34.633333333333333</v>
      </c>
      <c r="F11003" s="81" t="s">
        <v>13674</v>
      </c>
      <c r="G11003" s="35" t="s">
        <v>15</v>
      </c>
      <c r="H11003" s="100" t="s">
        <v>26008</v>
      </c>
    </row>
    <row r="11004" spans="1:8">
      <c r="A11004" s="35" t="s">
        <v>29</v>
      </c>
      <c r="B11004" s="35" t="s">
        <v>9358</v>
      </c>
      <c r="C11004" s="35" t="s">
        <v>12872</v>
      </c>
      <c r="D11004" s="100" t="s">
        <v>22111</v>
      </c>
      <c r="E11004" s="107">
        <v>42.883333333333333</v>
      </c>
      <c r="F11004" s="81" t="s">
        <v>13674</v>
      </c>
      <c r="G11004" s="35" t="s">
        <v>15</v>
      </c>
      <c r="H11004" s="100" t="s">
        <v>26008</v>
      </c>
    </row>
    <row r="11005" spans="1:8">
      <c r="A11005" s="35" t="s">
        <v>29</v>
      </c>
      <c r="B11005" s="35" t="s">
        <v>9358</v>
      </c>
      <c r="C11005" s="35" t="s">
        <v>12872</v>
      </c>
      <c r="D11005" s="100" t="s">
        <v>22112</v>
      </c>
      <c r="E11005" s="107">
        <v>35.65</v>
      </c>
      <c r="F11005" s="81" t="s">
        <v>13674</v>
      </c>
      <c r="G11005" s="35" t="s">
        <v>15</v>
      </c>
      <c r="H11005" s="100" t="s">
        <v>26008</v>
      </c>
    </row>
    <row r="11006" spans="1:8">
      <c r="A11006" s="35" t="s">
        <v>29</v>
      </c>
      <c r="B11006" s="35" t="s">
        <v>9358</v>
      </c>
      <c r="C11006" s="35" t="s">
        <v>12872</v>
      </c>
      <c r="D11006" s="100" t="s">
        <v>22113</v>
      </c>
      <c r="E11006" s="107">
        <v>33.200000000000003</v>
      </c>
      <c r="F11006" s="81" t="s">
        <v>13674</v>
      </c>
      <c r="G11006" s="35" t="s">
        <v>15</v>
      </c>
      <c r="H11006" s="100" t="s">
        <v>26008</v>
      </c>
    </row>
    <row r="11007" spans="1:8">
      <c r="A11007" s="35" t="s">
        <v>29</v>
      </c>
      <c r="B11007" s="35" t="s">
        <v>9358</v>
      </c>
      <c r="C11007" s="35" t="s">
        <v>12872</v>
      </c>
      <c r="D11007" s="100" t="s">
        <v>22114</v>
      </c>
      <c r="E11007" s="107">
        <v>27.983333333333334</v>
      </c>
      <c r="F11007" s="81" t="s">
        <v>13674</v>
      </c>
      <c r="G11007" s="35" t="s">
        <v>15</v>
      </c>
      <c r="H11007" s="100" t="s">
        <v>26008</v>
      </c>
    </row>
    <row r="11008" spans="1:8">
      <c r="A11008" s="35" t="s">
        <v>29</v>
      </c>
      <c r="B11008" s="35" t="s">
        <v>9358</v>
      </c>
      <c r="C11008" s="35" t="s">
        <v>12872</v>
      </c>
      <c r="D11008" s="100" t="s">
        <v>22115</v>
      </c>
      <c r="E11008" s="107">
        <v>35.5</v>
      </c>
      <c r="F11008" s="81" t="s">
        <v>13674</v>
      </c>
      <c r="G11008" s="35" t="s">
        <v>15</v>
      </c>
      <c r="H11008" s="100" t="s">
        <v>26008</v>
      </c>
    </row>
    <row r="11009" spans="1:8">
      <c r="A11009" s="35" t="s">
        <v>29</v>
      </c>
      <c r="B11009" s="35" t="s">
        <v>9358</v>
      </c>
      <c r="C11009" s="35" t="s">
        <v>12872</v>
      </c>
      <c r="D11009" s="100" t="s">
        <v>22116</v>
      </c>
      <c r="E11009" s="107">
        <v>45.4</v>
      </c>
      <c r="F11009" s="81" t="s">
        <v>13674</v>
      </c>
      <c r="G11009" s="35" t="s">
        <v>15</v>
      </c>
      <c r="H11009" s="100" t="s">
        <v>26008</v>
      </c>
    </row>
    <row r="11010" spans="1:8">
      <c r="A11010" s="35" t="s">
        <v>29</v>
      </c>
      <c r="B11010" s="35" t="s">
        <v>9358</v>
      </c>
      <c r="C11010" s="35" t="s">
        <v>12872</v>
      </c>
      <c r="D11010" s="100" t="s">
        <v>22117</v>
      </c>
      <c r="E11010" s="107">
        <v>40.31666666666667</v>
      </c>
      <c r="F11010" s="81" t="s">
        <v>13674</v>
      </c>
      <c r="G11010" s="35" t="s">
        <v>15</v>
      </c>
      <c r="H11010" s="100" t="s">
        <v>26008</v>
      </c>
    </row>
    <row r="11011" spans="1:8">
      <c r="A11011" s="35" t="s">
        <v>29</v>
      </c>
      <c r="B11011" s="35" t="s">
        <v>9358</v>
      </c>
      <c r="C11011" s="35" t="s">
        <v>12872</v>
      </c>
      <c r="D11011" s="100" t="s">
        <v>22118</v>
      </c>
      <c r="E11011" s="107">
        <v>43.15</v>
      </c>
      <c r="F11011" s="81" t="s">
        <v>13674</v>
      </c>
      <c r="G11011" s="35" t="s">
        <v>15</v>
      </c>
      <c r="H11011" s="100" t="s">
        <v>26008</v>
      </c>
    </row>
    <row r="11012" spans="1:8">
      <c r="A11012" s="35" t="s">
        <v>29</v>
      </c>
      <c r="B11012" s="35" t="s">
        <v>9358</v>
      </c>
      <c r="C11012" s="35" t="s">
        <v>12872</v>
      </c>
      <c r="D11012" s="100" t="s">
        <v>22119</v>
      </c>
      <c r="E11012" s="107">
        <v>35.049999999999997</v>
      </c>
      <c r="F11012" s="81" t="s">
        <v>13674</v>
      </c>
      <c r="G11012" s="35" t="s">
        <v>15</v>
      </c>
      <c r="H11012" s="100" t="s">
        <v>26008</v>
      </c>
    </row>
    <row r="11013" spans="1:8">
      <c r="A11013" s="35" t="s">
        <v>29</v>
      </c>
      <c r="B11013" s="35" t="s">
        <v>9354</v>
      </c>
      <c r="C11013" s="35" t="s">
        <v>12873</v>
      </c>
      <c r="D11013" s="100" t="s">
        <v>22120</v>
      </c>
      <c r="E11013" s="107">
        <v>35.6</v>
      </c>
      <c r="F11013" s="81" t="s">
        <v>13674</v>
      </c>
      <c r="G11013" s="35" t="s">
        <v>15</v>
      </c>
      <c r="H11013" s="100" t="s">
        <v>25298</v>
      </c>
    </row>
    <row r="11014" spans="1:8">
      <c r="A11014" s="35" t="s">
        <v>29</v>
      </c>
      <c r="B11014" s="35" t="s">
        <v>9354</v>
      </c>
      <c r="C11014" s="35" t="s">
        <v>12873</v>
      </c>
      <c r="D11014" s="100" t="s">
        <v>22121</v>
      </c>
      <c r="E11014" s="107">
        <v>34.049999999999997</v>
      </c>
      <c r="F11014" s="81" t="s">
        <v>13674</v>
      </c>
      <c r="G11014" s="35" t="s">
        <v>15</v>
      </c>
      <c r="H11014" s="100" t="s">
        <v>25298</v>
      </c>
    </row>
    <row r="11015" spans="1:8">
      <c r="A11015" s="35" t="s">
        <v>29</v>
      </c>
      <c r="B11015" s="35" t="s">
        <v>9354</v>
      </c>
      <c r="C11015" s="35" t="s">
        <v>12873</v>
      </c>
      <c r="D11015" s="100" t="s">
        <v>22122</v>
      </c>
      <c r="E11015" s="107">
        <v>33.966666666666669</v>
      </c>
      <c r="F11015" s="81" t="s">
        <v>13674</v>
      </c>
      <c r="G11015" s="35" t="s">
        <v>15</v>
      </c>
      <c r="H11015" s="100" t="s">
        <v>25298</v>
      </c>
    </row>
    <row r="11016" spans="1:8">
      <c r="A11016" s="35" t="s">
        <v>29</v>
      </c>
      <c r="B11016" s="35" t="s">
        <v>9354</v>
      </c>
      <c r="C11016" s="35" t="s">
        <v>12873</v>
      </c>
      <c r="D11016" s="100" t="s">
        <v>22123</v>
      </c>
      <c r="E11016" s="107">
        <v>38.916666666666664</v>
      </c>
      <c r="F11016" s="81" t="s">
        <v>13674</v>
      </c>
      <c r="G11016" s="35" t="s">
        <v>15</v>
      </c>
      <c r="H11016" s="100" t="s">
        <v>25298</v>
      </c>
    </row>
    <row r="11017" spans="1:8">
      <c r="A11017" s="35" t="s">
        <v>29</v>
      </c>
      <c r="B11017" s="35" t="s">
        <v>9354</v>
      </c>
      <c r="C11017" s="35" t="s">
        <v>12873</v>
      </c>
      <c r="D11017" s="100" t="s">
        <v>22124</v>
      </c>
      <c r="E11017" s="107">
        <v>37.65</v>
      </c>
      <c r="F11017" s="81" t="s">
        <v>13674</v>
      </c>
      <c r="G11017" s="35" t="s">
        <v>15</v>
      </c>
      <c r="H11017" s="100" t="s">
        <v>25298</v>
      </c>
    </row>
    <row r="11018" spans="1:8">
      <c r="A11018" s="35" t="s">
        <v>29</v>
      </c>
      <c r="B11018" s="35" t="s">
        <v>9354</v>
      </c>
      <c r="C11018" s="35" t="s">
        <v>12873</v>
      </c>
      <c r="D11018" s="100" t="s">
        <v>22125</v>
      </c>
      <c r="E11018" s="107">
        <v>38.833333333333336</v>
      </c>
      <c r="F11018" s="81" t="s">
        <v>13674</v>
      </c>
      <c r="G11018" s="35" t="s">
        <v>15</v>
      </c>
      <c r="H11018" s="100" t="s">
        <v>25298</v>
      </c>
    </row>
    <row r="11019" spans="1:8">
      <c r="A11019" s="35" t="s">
        <v>29</v>
      </c>
      <c r="B11019" s="35" t="s">
        <v>9354</v>
      </c>
      <c r="C11019" s="35" t="s">
        <v>12873</v>
      </c>
      <c r="D11019" s="100" t="s">
        <v>22126</v>
      </c>
      <c r="E11019" s="107">
        <v>45.45</v>
      </c>
      <c r="F11019" s="81" t="s">
        <v>13674</v>
      </c>
      <c r="G11019" s="35" t="s">
        <v>15</v>
      </c>
      <c r="H11019" s="100" t="s">
        <v>25298</v>
      </c>
    </row>
    <row r="11020" spans="1:8">
      <c r="A11020" s="35" t="s">
        <v>29</v>
      </c>
      <c r="B11020" s="35" t="s">
        <v>9354</v>
      </c>
      <c r="C11020" s="35" t="s">
        <v>12873</v>
      </c>
      <c r="D11020" s="100" t="s">
        <v>22127</v>
      </c>
      <c r="E11020" s="107">
        <v>38.1</v>
      </c>
      <c r="F11020" s="81" t="s">
        <v>13674</v>
      </c>
      <c r="G11020" s="35" t="s">
        <v>15</v>
      </c>
      <c r="H11020" s="100" t="s">
        <v>25298</v>
      </c>
    </row>
    <row r="11021" spans="1:8">
      <c r="A11021" s="35" t="s">
        <v>29</v>
      </c>
      <c r="B11021" s="35" t="s">
        <v>9354</v>
      </c>
      <c r="C11021" s="35" t="s">
        <v>12873</v>
      </c>
      <c r="D11021" s="100" t="s">
        <v>22128</v>
      </c>
      <c r="E11021" s="107">
        <v>46.05</v>
      </c>
      <c r="F11021" s="81" t="s">
        <v>13674</v>
      </c>
      <c r="G11021" s="35" t="s">
        <v>15</v>
      </c>
      <c r="H11021" s="100" t="s">
        <v>25298</v>
      </c>
    </row>
    <row r="11022" spans="1:8">
      <c r="A11022" s="35" t="s">
        <v>29</v>
      </c>
      <c r="B11022" s="35" t="s">
        <v>9354</v>
      </c>
      <c r="C11022" s="35" t="s">
        <v>12873</v>
      </c>
      <c r="D11022" s="100" t="s">
        <v>22129</v>
      </c>
      <c r="E11022" s="107">
        <v>40.283333333333331</v>
      </c>
      <c r="F11022" s="81" t="s">
        <v>13674</v>
      </c>
      <c r="G11022" s="35" t="s">
        <v>15</v>
      </c>
      <c r="H11022" s="100" t="s">
        <v>25298</v>
      </c>
    </row>
    <row r="11023" spans="1:8">
      <c r="A11023" s="35" t="s">
        <v>29</v>
      </c>
      <c r="B11023" s="35" t="s">
        <v>9354</v>
      </c>
      <c r="C11023" s="35" t="s">
        <v>12873</v>
      </c>
      <c r="D11023" s="100" t="s">
        <v>22130</v>
      </c>
      <c r="E11023" s="107">
        <v>40.016666666666666</v>
      </c>
      <c r="F11023" s="81" t="s">
        <v>13674</v>
      </c>
      <c r="G11023" s="35" t="s">
        <v>15</v>
      </c>
      <c r="H11023" s="100" t="s">
        <v>25298</v>
      </c>
    </row>
    <row r="11024" spans="1:8">
      <c r="A11024" s="35" t="s">
        <v>29</v>
      </c>
      <c r="B11024" s="35" t="s">
        <v>9354</v>
      </c>
      <c r="C11024" s="35" t="s">
        <v>12873</v>
      </c>
      <c r="D11024" s="100" t="s">
        <v>22131</v>
      </c>
      <c r="E11024" s="107">
        <v>36.283333333333331</v>
      </c>
      <c r="F11024" s="81" t="s">
        <v>13674</v>
      </c>
      <c r="G11024" s="35" t="s">
        <v>15</v>
      </c>
      <c r="H11024" s="100" t="s">
        <v>25298</v>
      </c>
    </row>
    <row r="11025" spans="1:8">
      <c r="A11025" s="35" t="s">
        <v>29</v>
      </c>
      <c r="B11025" s="35" t="s">
        <v>9354</v>
      </c>
      <c r="C11025" s="35" t="s">
        <v>12873</v>
      </c>
      <c r="D11025" s="100" t="s">
        <v>22132</v>
      </c>
      <c r="E11025" s="107">
        <v>43.65</v>
      </c>
      <c r="F11025" s="81" t="s">
        <v>13674</v>
      </c>
      <c r="G11025" s="35" t="s">
        <v>15</v>
      </c>
      <c r="H11025" s="100" t="s">
        <v>25298</v>
      </c>
    </row>
    <row r="11026" spans="1:8">
      <c r="A11026" s="35" t="s">
        <v>29</v>
      </c>
      <c r="B11026" s="35" t="s">
        <v>9354</v>
      </c>
      <c r="C11026" s="35" t="s">
        <v>12873</v>
      </c>
      <c r="D11026" s="100" t="s">
        <v>22133</v>
      </c>
      <c r="E11026" s="107">
        <v>36.016666666666666</v>
      </c>
      <c r="F11026" s="81" t="s">
        <v>13674</v>
      </c>
      <c r="G11026" s="35" t="s">
        <v>15</v>
      </c>
      <c r="H11026" s="100" t="s">
        <v>25298</v>
      </c>
    </row>
    <row r="11027" spans="1:8">
      <c r="A11027" s="35" t="s">
        <v>29</v>
      </c>
      <c r="B11027" s="35" t="s">
        <v>9354</v>
      </c>
      <c r="C11027" s="35" t="s">
        <v>12873</v>
      </c>
      <c r="D11027" s="100" t="s">
        <v>22134</v>
      </c>
      <c r="E11027" s="107">
        <v>42.05</v>
      </c>
      <c r="F11027" s="81" t="s">
        <v>13674</v>
      </c>
      <c r="G11027" s="35" t="s">
        <v>15</v>
      </c>
      <c r="H11027" s="100" t="s">
        <v>25298</v>
      </c>
    </row>
    <row r="11028" spans="1:8">
      <c r="A11028" s="68" t="s">
        <v>29</v>
      </c>
      <c r="B11028" s="94" t="s">
        <v>9371</v>
      </c>
      <c r="C11028" s="94" t="s">
        <v>17136</v>
      </c>
      <c r="D11028" s="32" t="s">
        <v>22135</v>
      </c>
      <c r="E11028" s="107">
        <v>23.616666666666667</v>
      </c>
      <c r="F11028" s="81" t="s">
        <v>13674</v>
      </c>
      <c r="G11028" s="94" t="s">
        <v>15</v>
      </c>
      <c r="H11028" s="32" t="s">
        <v>26056</v>
      </c>
    </row>
    <row r="11029" spans="1:8">
      <c r="A11029" s="35" t="s">
        <v>29</v>
      </c>
      <c r="B11029" s="35" t="s">
        <v>9354</v>
      </c>
      <c r="C11029" s="35" t="s">
        <v>12873</v>
      </c>
      <c r="D11029" s="100" t="s">
        <v>22136</v>
      </c>
      <c r="E11029" s="107">
        <v>49.9</v>
      </c>
      <c r="F11029" s="81" t="s">
        <v>13674</v>
      </c>
      <c r="G11029" s="35" t="s">
        <v>15</v>
      </c>
      <c r="H11029" s="100" t="s">
        <v>25298</v>
      </c>
    </row>
    <row r="11030" spans="1:8">
      <c r="A11030" s="35" t="s">
        <v>29</v>
      </c>
      <c r="B11030" s="35" t="s">
        <v>9354</v>
      </c>
      <c r="C11030" s="35" t="s">
        <v>12873</v>
      </c>
      <c r="D11030" s="100" t="s">
        <v>22137</v>
      </c>
      <c r="E11030" s="107">
        <v>35.65</v>
      </c>
      <c r="F11030" s="81" t="s">
        <v>13674</v>
      </c>
      <c r="G11030" s="35" t="s">
        <v>15</v>
      </c>
      <c r="H11030" s="100" t="s">
        <v>25298</v>
      </c>
    </row>
    <row r="11031" spans="1:8">
      <c r="A11031" s="35" t="s">
        <v>29</v>
      </c>
      <c r="B11031" s="35" t="s">
        <v>9354</v>
      </c>
      <c r="C11031" s="35" t="s">
        <v>12873</v>
      </c>
      <c r="D11031" s="100" t="s">
        <v>22138</v>
      </c>
      <c r="E11031" s="107">
        <v>35.466666666666669</v>
      </c>
      <c r="F11031" s="81" t="s">
        <v>13674</v>
      </c>
      <c r="G11031" s="35" t="s">
        <v>15</v>
      </c>
      <c r="H11031" s="100" t="s">
        <v>25298</v>
      </c>
    </row>
    <row r="11032" spans="1:8">
      <c r="A11032" s="35" t="s">
        <v>29</v>
      </c>
      <c r="B11032" s="35" t="s">
        <v>9354</v>
      </c>
      <c r="C11032" s="35" t="s">
        <v>12873</v>
      </c>
      <c r="D11032" s="100" t="s">
        <v>22139</v>
      </c>
      <c r="E11032" s="107">
        <v>41.25</v>
      </c>
      <c r="F11032" s="81" t="s">
        <v>13674</v>
      </c>
      <c r="G11032" s="35" t="s">
        <v>15</v>
      </c>
      <c r="H11032" s="100" t="s">
        <v>25298</v>
      </c>
    </row>
    <row r="11033" spans="1:8">
      <c r="A11033" s="35" t="s">
        <v>29</v>
      </c>
      <c r="B11033" s="35" t="s">
        <v>9354</v>
      </c>
      <c r="C11033" s="35" t="s">
        <v>12874</v>
      </c>
      <c r="D11033" s="100" t="s">
        <v>22140</v>
      </c>
      <c r="E11033" s="107">
        <v>40.983333333333334</v>
      </c>
      <c r="F11033" s="81" t="s">
        <v>13674</v>
      </c>
      <c r="G11033" s="35" t="s">
        <v>15</v>
      </c>
      <c r="H11033" s="100" t="s">
        <v>25298</v>
      </c>
    </row>
    <row r="11034" spans="1:8">
      <c r="A11034" s="35" t="s">
        <v>29</v>
      </c>
      <c r="B11034" s="35" t="s">
        <v>9354</v>
      </c>
      <c r="C11034" s="35" t="s">
        <v>12874</v>
      </c>
      <c r="D11034" s="100" t="s">
        <v>22141</v>
      </c>
      <c r="E11034" s="107">
        <v>41.8</v>
      </c>
      <c r="F11034" s="81" t="s">
        <v>13674</v>
      </c>
      <c r="G11034" s="35" t="s">
        <v>15</v>
      </c>
      <c r="H11034" s="100" t="s">
        <v>25298</v>
      </c>
    </row>
    <row r="11035" spans="1:8">
      <c r="A11035" s="35" t="s">
        <v>29</v>
      </c>
      <c r="B11035" s="35" t="s">
        <v>9354</v>
      </c>
      <c r="C11035" s="35" t="s">
        <v>12874</v>
      </c>
      <c r="D11035" s="100" t="s">
        <v>22142</v>
      </c>
      <c r="E11035" s="107">
        <v>36.25</v>
      </c>
      <c r="F11035" s="81" t="s">
        <v>13674</v>
      </c>
      <c r="G11035" s="35" t="s">
        <v>15</v>
      </c>
      <c r="H11035" s="100" t="s">
        <v>25298</v>
      </c>
    </row>
    <row r="11036" spans="1:8">
      <c r="A11036" s="35" t="s">
        <v>29</v>
      </c>
      <c r="B11036" s="35" t="s">
        <v>9354</v>
      </c>
      <c r="C11036" s="35" t="s">
        <v>12874</v>
      </c>
      <c r="D11036" s="100" t="s">
        <v>22143</v>
      </c>
      <c r="E11036" s="107">
        <v>36.450000000000003</v>
      </c>
      <c r="F11036" s="81" t="s">
        <v>13674</v>
      </c>
      <c r="G11036" s="35" t="s">
        <v>15</v>
      </c>
      <c r="H11036" s="100" t="s">
        <v>25298</v>
      </c>
    </row>
    <row r="11037" spans="1:8">
      <c r="A11037" s="35" t="s">
        <v>29</v>
      </c>
      <c r="B11037" s="35" t="s">
        <v>9354</v>
      </c>
      <c r="C11037" s="35" t="s">
        <v>12874</v>
      </c>
      <c r="D11037" s="100" t="s">
        <v>22144</v>
      </c>
      <c r="E11037" s="107">
        <v>39.266666666666666</v>
      </c>
      <c r="F11037" s="81" t="s">
        <v>13674</v>
      </c>
      <c r="G11037" s="35" t="s">
        <v>15</v>
      </c>
      <c r="H11037" s="100" t="s">
        <v>25298</v>
      </c>
    </row>
    <row r="11038" spans="1:8">
      <c r="A11038" s="35" t="s">
        <v>29</v>
      </c>
      <c r="B11038" s="35" t="s">
        <v>9354</v>
      </c>
      <c r="C11038" s="35" t="s">
        <v>12874</v>
      </c>
      <c r="D11038" s="100" t="s">
        <v>22145</v>
      </c>
      <c r="E11038" s="107">
        <v>31.95</v>
      </c>
      <c r="F11038" s="81" t="s">
        <v>13674</v>
      </c>
      <c r="G11038" s="35" t="s">
        <v>15</v>
      </c>
      <c r="H11038" s="100" t="s">
        <v>25298</v>
      </c>
    </row>
    <row r="11039" spans="1:8">
      <c r="A11039" s="35" t="s">
        <v>29</v>
      </c>
      <c r="B11039" s="35" t="s">
        <v>9354</v>
      </c>
      <c r="C11039" s="35" t="s">
        <v>12874</v>
      </c>
      <c r="D11039" s="100" t="s">
        <v>22146</v>
      </c>
      <c r="E11039" s="107">
        <v>28.916666666666668</v>
      </c>
      <c r="F11039" s="81" t="s">
        <v>13674</v>
      </c>
      <c r="G11039" s="35" t="s">
        <v>15</v>
      </c>
      <c r="H11039" s="100" t="s">
        <v>25298</v>
      </c>
    </row>
    <row r="11040" spans="1:8">
      <c r="A11040" s="35" t="s">
        <v>29</v>
      </c>
      <c r="B11040" s="35" t="s">
        <v>9354</v>
      </c>
      <c r="C11040" s="35" t="s">
        <v>12874</v>
      </c>
      <c r="D11040" s="100" t="s">
        <v>22147</v>
      </c>
      <c r="E11040" s="107">
        <v>34.833333333333336</v>
      </c>
      <c r="F11040" s="81" t="s">
        <v>13674</v>
      </c>
      <c r="G11040" s="35" t="s">
        <v>15</v>
      </c>
      <c r="H11040" s="100" t="s">
        <v>25298</v>
      </c>
    </row>
    <row r="11041" spans="1:8">
      <c r="A11041" s="35" t="s">
        <v>29</v>
      </c>
      <c r="B11041" s="35" t="s">
        <v>9354</v>
      </c>
      <c r="C11041" s="35" t="s">
        <v>12874</v>
      </c>
      <c r="D11041" s="100" t="s">
        <v>22148</v>
      </c>
      <c r="E11041" s="107">
        <v>34.15</v>
      </c>
      <c r="F11041" s="81" t="s">
        <v>13674</v>
      </c>
      <c r="G11041" s="35" t="s">
        <v>15</v>
      </c>
      <c r="H11041" s="100" t="s">
        <v>25298</v>
      </c>
    </row>
    <row r="11042" spans="1:8">
      <c r="A11042" s="35" t="s">
        <v>29</v>
      </c>
      <c r="B11042" s="35" t="s">
        <v>9354</v>
      </c>
      <c r="C11042" s="35" t="s">
        <v>12874</v>
      </c>
      <c r="D11042" s="100" t="s">
        <v>22149</v>
      </c>
      <c r="E11042" s="107">
        <v>38.18333333333333</v>
      </c>
      <c r="F11042" s="81" t="s">
        <v>13674</v>
      </c>
      <c r="G11042" s="35" t="s">
        <v>15</v>
      </c>
      <c r="H11042" s="100" t="s">
        <v>25298</v>
      </c>
    </row>
    <row r="11043" spans="1:8">
      <c r="A11043" s="35" t="s">
        <v>29</v>
      </c>
      <c r="B11043" s="35" t="s">
        <v>9354</v>
      </c>
      <c r="C11043" s="35" t="s">
        <v>12874</v>
      </c>
      <c r="D11043" s="100" t="s">
        <v>22150</v>
      </c>
      <c r="E11043" s="107">
        <v>31.933333333333334</v>
      </c>
      <c r="F11043" s="81" t="s">
        <v>13674</v>
      </c>
      <c r="G11043" s="35" t="s">
        <v>15</v>
      </c>
      <c r="H11043" s="100" t="s">
        <v>25298</v>
      </c>
    </row>
    <row r="11044" spans="1:8">
      <c r="A11044" s="35" t="s">
        <v>29</v>
      </c>
      <c r="B11044" s="35" t="s">
        <v>9354</v>
      </c>
      <c r="C11044" s="35" t="s">
        <v>12874</v>
      </c>
      <c r="D11044" s="100" t="s">
        <v>22151</v>
      </c>
      <c r="E11044" s="107">
        <v>32.033333333333331</v>
      </c>
      <c r="F11044" s="81" t="s">
        <v>13674</v>
      </c>
      <c r="G11044" s="35" t="s">
        <v>15</v>
      </c>
      <c r="H11044" s="100" t="s">
        <v>25298</v>
      </c>
    </row>
    <row r="11045" spans="1:8">
      <c r="A11045" s="35" t="s">
        <v>29</v>
      </c>
      <c r="B11045" s="35" t="s">
        <v>9354</v>
      </c>
      <c r="C11045" s="35" t="s">
        <v>12874</v>
      </c>
      <c r="D11045" s="100" t="s">
        <v>22152</v>
      </c>
      <c r="E11045" s="107">
        <v>38.4</v>
      </c>
      <c r="F11045" s="81" t="s">
        <v>13674</v>
      </c>
      <c r="G11045" s="35" t="s">
        <v>15</v>
      </c>
      <c r="H11045" s="100" t="s">
        <v>25298</v>
      </c>
    </row>
    <row r="11046" spans="1:8">
      <c r="A11046" s="35" t="s">
        <v>29</v>
      </c>
      <c r="B11046" s="35" t="s">
        <v>9354</v>
      </c>
      <c r="C11046" s="35" t="s">
        <v>12874</v>
      </c>
      <c r="D11046" s="100" t="s">
        <v>22153</v>
      </c>
      <c r="E11046" s="107">
        <v>34.966666666666669</v>
      </c>
      <c r="F11046" s="81" t="s">
        <v>13674</v>
      </c>
      <c r="G11046" s="35" t="s">
        <v>15</v>
      </c>
      <c r="H11046" s="100" t="s">
        <v>25298</v>
      </c>
    </row>
    <row r="11047" spans="1:8">
      <c r="A11047" s="35" t="s">
        <v>29</v>
      </c>
      <c r="B11047" s="35" t="s">
        <v>9354</v>
      </c>
      <c r="C11047" s="35" t="s">
        <v>12874</v>
      </c>
      <c r="D11047" s="100" t="s">
        <v>22154</v>
      </c>
      <c r="E11047" s="107">
        <v>38.266666666666666</v>
      </c>
      <c r="F11047" s="81" t="s">
        <v>13674</v>
      </c>
      <c r="G11047" s="35" t="s">
        <v>15</v>
      </c>
      <c r="H11047" s="100" t="s">
        <v>25298</v>
      </c>
    </row>
    <row r="11048" spans="1:8">
      <c r="A11048" s="68" t="s">
        <v>29</v>
      </c>
      <c r="B11048" s="94" t="s">
        <v>9371</v>
      </c>
      <c r="C11048" s="94" t="s">
        <v>17090</v>
      </c>
      <c r="D11048" s="32" t="s">
        <v>22155</v>
      </c>
      <c r="E11048" s="107">
        <v>20.433333333333334</v>
      </c>
      <c r="F11048" s="81" t="s">
        <v>13674</v>
      </c>
      <c r="G11048" s="94" t="s">
        <v>15</v>
      </c>
      <c r="H11048" s="32" t="s">
        <v>26057</v>
      </c>
    </row>
    <row r="11049" spans="1:8">
      <c r="A11049" s="68" t="s">
        <v>29</v>
      </c>
      <c r="B11049" s="94" t="s">
        <v>9371</v>
      </c>
      <c r="C11049" s="94" t="s">
        <v>17136</v>
      </c>
      <c r="D11049" s="32" t="s">
        <v>22156</v>
      </c>
      <c r="E11049" s="107">
        <v>20.433333333333334</v>
      </c>
      <c r="F11049" s="81" t="s">
        <v>13674</v>
      </c>
      <c r="G11049" s="94" t="s">
        <v>15</v>
      </c>
      <c r="H11049" s="32" t="s">
        <v>26057</v>
      </c>
    </row>
    <row r="11050" spans="1:8">
      <c r="A11050" s="35" t="s">
        <v>29</v>
      </c>
      <c r="B11050" s="35" t="s">
        <v>9354</v>
      </c>
      <c r="C11050" s="35" t="s">
        <v>12874</v>
      </c>
      <c r="D11050" s="100" t="s">
        <v>22157</v>
      </c>
      <c r="E11050" s="107">
        <v>30.95</v>
      </c>
      <c r="F11050" s="81" t="s">
        <v>13674</v>
      </c>
      <c r="G11050" s="35" t="s">
        <v>15</v>
      </c>
      <c r="H11050" s="100" t="s">
        <v>25298</v>
      </c>
    </row>
    <row r="11051" spans="1:8">
      <c r="A11051" s="35" t="s">
        <v>29</v>
      </c>
      <c r="B11051" s="35" t="s">
        <v>9354</v>
      </c>
      <c r="C11051" s="35" t="s">
        <v>12874</v>
      </c>
      <c r="D11051" s="100" t="s">
        <v>22158</v>
      </c>
      <c r="E11051" s="107">
        <v>33.450000000000003</v>
      </c>
      <c r="F11051" s="81" t="s">
        <v>13674</v>
      </c>
      <c r="G11051" s="35" t="s">
        <v>15</v>
      </c>
      <c r="H11051" s="100" t="s">
        <v>25298</v>
      </c>
    </row>
    <row r="11052" spans="1:8">
      <c r="A11052" s="35" t="s">
        <v>29</v>
      </c>
      <c r="B11052" s="35" t="s">
        <v>9354</v>
      </c>
      <c r="C11052" s="35" t="s">
        <v>12874</v>
      </c>
      <c r="D11052" s="100" t="s">
        <v>22159</v>
      </c>
      <c r="E11052" s="107">
        <v>34.85</v>
      </c>
      <c r="F11052" s="81" t="s">
        <v>13674</v>
      </c>
      <c r="G11052" s="35" t="s">
        <v>15</v>
      </c>
      <c r="H11052" s="100" t="s">
        <v>25298</v>
      </c>
    </row>
    <row r="11053" spans="1:8">
      <c r="A11053" s="35" t="s">
        <v>29</v>
      </c>
      <c r="B11053" s="35" t="s">
        <v>9354</v>
      </c>
      <c r="C11053" s="35" t="s">
        <v>12874</v>
      </c>
      <c r="D11053" s="100" t="s">
        <v>22160</v>
      </c>
      <c r="E11053" s="107">
        <v>29.983333333333334</v>
      </c>
      <c r="F11053" s="81" t="s">
        <v>13674</v>
      </c>
      <c r="G11053" s="35" t="s">
        <v>15</v>
      </c>
      <c r="H11053" s="100" t="s">
        <v>25298</v>
      </c>
    </row>
    <row r="11054" spans="1:8">
      <c r="A11054" s="35" t="s">
        <v>29</v>
      </c>
      <c r="B11054" s="35" t="s">
        <v>9354</v>
      </c>
      <c r="C11054" s="35" t="s">
        <v>12874</v>
      </c>
      <c r="D11054" s="100" t="s">
        <v>22161</v>
      </c>
      <c r="E11054" s="107">
        <v>34.216666666666669</v>
      </c>
      <c r="F11054" s="81" t="s">
        <v>13674</v>
      </c>
      <c r="G11054" s="35" t="s">
        <v>15</v>
      </c>
      <c r="H11054" s="100" t="s">
        <v>25298</v>
      </c>
    </row>
    <row r="11055" spans="1:8">
      <c r="A11055" s="35" t="s">
        <v>29</v>
      </c>
      <c r="B11055" s="35" t="s">
        <v>9354</v>
      </c>
      <c r="C11055" s="35" t="s">
        <v>12874</v>
      </c>
      <c r="D11055" s="100" t="s">
        <v>22162</v>
      </c>
      <c r="E11055" s="107">
        <v>37.733333333333334</v>
      </c>
      <c r="F11055" s="81" t="s">
        <v>13674</v>
      </c>
      <c r="G11055" s="35" t="s">
        <v>15</v>
      </c>
      <c r="H11055" s="100" t="s">
        <v>25298</v>
      </c>
    </row>
    <row r="11056" spans="1:8">
      <c r="A11056" s="35" t="s">
        <v>29</v>
      </c>
      <c r="B11056" s="35" t="s">
        <v>9354</v>
      </c>
      <c r="C11056" s="35" t="s">
        <v>12874</v>
      </c>
      <c r="D11056" s="100" t="s">
        <v>22163</v>
      </c>
      <c r="E11056" s="107">
        <v>31.55</v>
      </c>
      <c r="F11056" s="81" t="s">
        <v>13674</v>
      </c>
      <c r="G11056" s="35" t="s">
        <v>15</v>
      </c>
      <c r="H11056" s="100" t="s">
        <v>25298</v>
      </c>
    </row>
    <row r="11057" spans="1:8">
      <c r="A11057" s="35" t="s">
        <v>29</v>
      </c>
      <c r="B11057" s="35" t="s">
        <v>9354</v>
      </c>
      <c r="C11057" s="35" t="s">
        <v>12874</v>
      </c>
      <c r="D11057" s="100" t="s">
        <v>22164</v>
      </c>
      <c r="E11057" s="107">
        <v>37.9</v>
      </c>
      <c r="F11057" s="81" t="s">
        <v>13674</v>
      </c>
      <c r="G11057" s="35" t="s">
        <v>15</v>
      </c>
      <c r="H11057" s="100" t="s">
        <v>25298</v>
      </c>
    </row>
    <row r="11058" spans="1:8">
      <c r="A11058" s="35" t="s">
        <v>29</v>
      </c>
      <c r="B11058" s="35" t="s">
        <v>9354</v>
      </c>
      <c r="C11058" s="35" t="s">
        <v>12874</v>
      </c>
      <c r="D11058" s="100" t="s">
        <v>22165</v>
      </c>
      <c r="E11058" s="107">
        <v>37.233333333333334</v>
      </c>
      <c r="F11058" s="81" t="s">
        <v>13674</v>
      </c>
      <c r="G11058" s="35" t="s">
        <v>15</v>
      </c>
      <c r="H11058" s="100" t="s">
        <v>25298</v>
      </c>
    </row>
    <row r="11059" spans="1:8">
      <c r="A11059" s="35" t="s">
        <v>29</v>
      </c>
      <c r="B11059" s="35" t="s">
        <v>9354</v>
      </c>
      <c r="C11059" s="35" t="s">
        <v>12874</v>
      </c>
      <c r="D11059" s="100" t="s">
        <v>22166</v>
      </c>
      <c r="E11059" s="107">
        <v>43.68333333333333</v>
      </c>
      <c r="F11059" s="81" t="s">
        <v>13674</v>
      </c>
      <c r="G11059" s="35" t="s">
        <v>15</v>
      </c>
      <c r="H11059" s="100" t="s">
        <v>25298</v>
      </c>
    </row>
    <row r="11060" spans="1:8">
      <c r="A11060" s="35" t="s">
        <v>29</v>
      </c>
      <c r="B11060" s="35" t="s">
        <v>9354</v>
      </c>
      <c r="C11060" s="35" t="s">
        <v>12875</v>
      </c>
      <c r="D11060" s="100" t="s">
        <v>22167</v>
      </c>
      <c r="E11060" s="107">
        <v>60.31666666666667</v>
      </c>
      <c r="F11060" s="81" t="s">
        <v>13674</v>
      </c>
      <c r="G11060" s="35" t="s">
        <v>15</v>
      </c>
      <c r="H11060" s="100" t="s">
        <v>26058</v>
      </c>
    </row>
    <row r="11061" spans="1:8">
      <c r="A11061" s="35" t="s">
        <v>29</v>
      </c>
      <c r="B11061" s="35" t="s">
        <v>9354</v>
      </c>
      <c r="C11061" s="35" t="s">
        <v>12875</v>
      </c>
      <c r="D11061" s="100" t="s">
        <v>22168</v>
      </c>
      <c r="E11061" s="107">
        <v>38.4</v>
      </c>
      <c r="F11061" s="81" t="s">
        <v>13674</v>
      </c>
      <c r="G11061" s="35" t="s">
        <v>15</v>
      </c>
      <c r="H11061" s="100" t="s">
        <v>26058</v>
      </c>
    </row>
    <row r="11062" spans="1:8">
      <c r="A11062" s="35" t="s">
        <v>29</v>
      </c>
      <c r="B11062" s="35" t="s">
        <v>9354</v>
      </c>
      <c r="C11062" s="35" t="s">
        <v>12875</v>
      </c>
      <c r="D11062" s="100" t="s">
        <v>22169</v>
      </c>
      <c r="E11062" s="107">
        <v>39.31666666666667</v>
      </c>
      <c r="F11062" s="81" t="s">
        <v>13674</v>
      </c>
      <c r="G11062" s="35" t="s">
        <v>15</v>
      </c>
      <c r="H11062" s="100" t="s">
        <v>26058</v>
      </c>
    </row>
    <row r="11063" spans="1:8">
      <c r="A11063" s="35" t="s">
        <v>29</v>
      </c>
      <c r="B11063" s="35" t="s">
        <v>9354</v>
      </c>
      <c r="C11063" s="35" t="s">
        <v>12875</v>
      </c>
      <c r="D11063" s="100" t="s">
        <v>22170</v>
      </c>
      <c r="E11063" s="107">
        <v>40.950000000000003</v>
      </c>
      <c r="F11063" s="81" t="s">
        <v>13674</v>
      </c>
      <c r="G11063" s="35" t="s">
        <v>15</v>
      </c>
      <c r="H11063" s="100" t="s">
        <v>26058</v>
      </c>
    </row>
    <row r="11064" spans="1:8">
      <c r="A11064" s="35" t="s">
        <v>29</v>
      </c>
      <c r="B11064" s="35" t="s">
        <v>9354</v>
      </c>
      <c r="C11064" s="35" t="s">
        <v>12875</v>
      </c>
      <c r="D11064" s="100" t="s">
        <v>22171</v>
      </c>
      <c r="E11064" s="107">
        <v>39.25</v>
      </c>
      <c r="F11064" s="81" t="s">
        <v>13674</v>
      </c>
      <c r="G11064" s="35" t="s">
        <v>15</v>
      </c>
      <c r="H11064" s="100" t="s">
        <v>26058</v>
      </c>
    </row>
    <row r="11065" spans="1:8">
      <c r="A11065" s="35" t="s">
        <v>29</v>
      </c>
      <c r="B11065" s="35" t="s">
        <v>9354</v>
      </c>
      <c r="C11065" s="35" t="s">
        <v>12875</v>
      </c>
      <c r="D11065" s="100" t="s">
        <v>22172</v>
      </c>
      <c r="E11065" s="107">
        <v>34.833333333333336</v>
      </c>
      <c r="F11065" s="81" t="s">
        <v>13674</v>
      </c>
      <c r="G11065" s="35" t="s">
        <v>15</v>
      </c>
      <c r="H11065" s="100" t="s">
        <v>26058</v>
      </c>
    </row>
    <row r="11066" spans="1:8">
      <c r="A11066" s="35" t="s">
        <v>29</v>
      </c>
      <c r="B11066" s="35" t="s">
        <v>9354</v>
      </c>
      <c r="C11066" s="35" t="s">
        <v>12875</v>
      </c>
      <c r="D11066" s="100" t="s">
        <v>22173</v>
      </c>
      <c r="E11066" s="107">
        <v>34.666666666666664</v>
      </c>
      <c r="F11066" s="81" t="s">
        <v>13674</v>
      </c>
      <c r="G11066" s="35" t="s">
        <v>15</v>
      </c>
      <c r="H11066" s="100" t="s">
        <v>26058</v>
      </c>
    </row>
    <row r="11067" spans="1:8">
      <c r="A11067" s="35" t="s">
        <v>29</v>
      </c>
      <c r="B11067" s="35" t="s">
        <v>9354</v>
      </c>
      <c r="C11067" s="35" t="s">
        <v>12875</v>
      </c>
      <c r="D11067" s="100" t="s">
        <v>22174</v>
      </c>
      <c r="E11067" s="107">
        <v>41.016666666666666</v>
      </c>
      <c r="F11067" s="81" t="s">
        <v>13674</v>
      </c>
      <c r="G11067" s="35" t="s">
        <v>15</v>
      </c>
      <c r="H11067" s="100" t="s">
        <v>26058</v>
      </c>
    </row>
    <row r="11068" spans="1:8">
      <c r="A11068" s="35" t="s">
        <v>29</v>
      </c>
      <c r="B11068" s="35" t="s">
        <v>9354</v>
      </c>
      <c r="C11068" s="35" t="s">
        <v>12875</v>
      </c>
      <c r="D11068" s="100" t="s">
        <v>22175</v>
      </c>
      <c r="E11068" s="107">
        <v>44.083333333333336</v>
      </c>
      <c r="F11068" s="81" t="s">
        <v>13674</v>
      </c>
      <c r="G11068" s="35" t="s">
        <v>15</v>
      </c>
      <c r="H11068" s="100" t="s">
        <v>26058</v>
      </c>
    </row>
    <row r="11069" spans="1:8">
      <c r="A11069" s="35" t="s">
        <v>29</v>
      </c>
      <c r="B11069" s="35" t="s">
        <v>9354</v>
      </c>
      <c r="C11069" s="35" t="s">
        <v>12875</v>
      </c>
      <c r="D11069" s="100" t="s">
        <v>22176</v>
      </c>
      <c r="E11069" s="107">
        <v>34.6</v>
      </c>
      <c r="F11069" s="81" t="s">
        <v>13674</v>
      </c>
      <c r="G11069" s="35" t="s">
        <v>15</v>
      </c>
      <c r="H11069" s="100" t="s">
        <v>26058</v>
      </c>
    </row>
    <row r="11070" spans="1:8">
      <c r="A11070" s="35" t="s">
        <v>29</v>
      </c>
      <c r="B11070" s="35" t="s">
        <v>9354</v>
      </c>
      <c r="C11070" s="35" t="s">
        <v>12875</v>
      </c>
      <c r="D11070" s="100" t="s">
        <v>22177</v>
      </c>
      <c r="E11070" s="107">
        <v>37.43333333333333</v>
      </c>
      <c r="F11070" s="81" t="s">
        <v>13674</v>
      </c>
      <c r="G11070" s="35" t="s">
        <v>15</v>
      </c>
      <c r="H11070" s="100" t="s">
        <v>26058</v>
      </c>
    </row>
    <row r="11071" spans="1:8">
      <c r="A11071" s="35" t="s">
        <v>29</v>
      </c>
      <c r="B11071" s="35" t="s">
        <v>9354</v>
      </c>
      <c r="C11071" s="35" t="s">
        <v>12875</v>
      </c>
      <c r="D11071" s="100" t="s">
        <v>22178</v>
      </c>
      <c r="E11071" s="107">
        <v>30.716666666666665</v>
      </c>
      <c r="F11071" s="81" t="s">
        <v>13674</v>
      </c>
      <c r="G11071" s="35" t="s">
        <v>15</v>
      </c>
      <c r="H11071" s="100" t="s">
        <v>26058</v>
      </c>
    </row>
    <row r="11072" spans="1:8">
      <c r="A11072" s="35" t="s">
        <v>29</v>
      </c>
      <c r="B11072" s="35" t="s">
        <v>9354</v>
      </c>
      <c r="C11072" s="35" t="s">
        <v>12875</v>
      </c>
      <c r="D11072" s="100" t="s">
        <v>22179</v>
      </c>
      <c r="E11072" s="107">
        <v>37.833333333333336</v>
      </c>
      <c r="F11072" s="81" t="s">
        <v>13674</v>
      </c>
      <c r="G11072" s="35" t="s">
        <v>15</v>
      </c>
      <c r="H11072" s="100" t="s">
        <v>26058</v>
      </c>
    </row>
    <row r="11073" spans="1:8">
      <c r="A11073" s="35" t="s">
        <v>29</v>
      </c>
      <c r="B11073" s="35" t="s">
        <v>9354</v>
      </c>
      <c r="C11073" s="35" t="s">
        <v>12875</v>
      </c>
      <c r="D11073" s="100" t="s">
        <v>22180</v>
      </c>
      <c r="E11073" s="107">
        <v>32.9</v>
      </c>
      <c r="F11073" s="81" t="s">
        <v>13674</v>
      </c>
      <c r="G11073" s="35" t="s">
        <v>15</v>
      </c>
      <c r="H11073" s="100" t="s">
        <v>26058</v>
      </c>
    </row>
    <row r="11074" spans="1:8">
      <c r="A11074" s="35" t="s">
        <v>29</v>
      </c>
      <c r="B11074" s="35" t="s">
        <v>9354</v>
      </c>
      <c r="C11074" s="35" t="s">
        <v>12875</v>
      </c>
      <c r="D11074" s="100" t="s">
        <v>22181</v>
      </c>
      <c r="E11074" s="107">
        <v>33.6</v>
      </c>
      <c r="F11074" s="81" t="s">
        <v>13674</v>
      </c>
      <c r="G11074" s="35" t="s">
        <v>15</v>
      </c>
      <c r="H11074" s="100" t="s">
        <v>26058</v>
      </c>
    </row>
    <row r="11075" spans="1:8">
      <c r="A11075" s="35" t="s">
        <v>29</v>
      </c>
      <c r="B11075" s="35" t="s">
        <v>9354</v>
      </c>
      <c r="C11075" s="35" t="s">
        <v>12875</v>
      </c>
      <c r="D11075" s="100" t="s">
        <v>22182</v>
      </c>
      <c r="E11075" s="107">
        <v>39.633333333333333</v>
      </c>
      <c r="F11075" s="81" t="s">
        <v>13674</v>
      </c>
      <c r="G11075" s="35" t="s">
        <v>15</v>
      </c>
      <c r="H11075" s="100" t="s">
        <v>26058</v>
      </c>
    </row>
    <row r="11076" spans="1:8">
      <c r="A11076" s="35" t="s">
        <v>29</v>
      </c>
      <c r="B11076" s="35" t="s">
        <v>9358</v>
      </c>
      <c r="C11076" s="35" t="s">
        <v>12876</v>
      </c>
      <c r="D11076" s="100" t="s">
        <v>22183</v>
      </c>
      <c r="E11076" s="107">
        <v>44.866666666666667</v>
      </c>
      <c r="F11076" s="81" t="s">
        <v>13674</v>
      </c>
      <c r="G11076" s="35" t="s">
        <v>15</v>
      </c>
      <c r="H11076" s="100" t="s">
        <v>25299</v>
      </c>
    </row>
    <row r="11077" spans="1:8">
      <c r="A11077" s="35" t="s">
        <v>29</v>
      </c>
      <c r="B11077" s="35" t="s">
        <v>9358</v>
      </c>
      <c r="C11077" s="35" t="s">
        <v>12876</v>
      </c>
      <c r="D11077" s="100" t="s">
        <v>22184</v>
      </c>
      <c r="E11077" s="107">
        <v>30.833333333333332</v>
      </c>
      <c r="F11077" s="81" t="s">
        <v>13674</v>
      </c>
      <c r="G11077" s="35" t="s">
        <v>15</v>
      </c>
      <c r="H11077" s="100" t="s">
        <v>25299</v>
      </c>
    </row>
    <row r="11078" spans="1:8">
      <c r="A11078" s="35" t="s">
        <v>29</v>
      </c>
      <c r="B11078" s="35" t="s">
        <v>9358</v>
      </c>
      <c r="C11078" s="35" t="s">
        <v>12876</v>
      </c>
      <c r="D11078" s="100" t="s">
        <v>22185</v>
      </c>
      <c r="E11078" s="107">
        <v>34.533333333333331</v>
      </c>
      <c r="F11078" s="81" t="s">
        <v>13674</v>
      </c>
      <c r="G11078" s="35" t="s">
        <v>15</v>
      </c>
      <c r="H11078" s="100" t="s">
        <v>25299</v>
      </c>
    </row>
    <row r="11079" spans="1:8">
      <c r="A11079" s="35" t="s">
        <v>29</v>
      </c>
      <c r="B11079" s="35" t="s">
        <v>9358</v>
      </c>
      <c r="C11079" s="35" t="s">
        <v>12876</v>
      </c>
      <c r="D11079" s="100" t="s">
        <v>22186</v>
      </c>
      <c r="E11079" s="107">
        <v>29.95</v>
      </c>
      <c r="F11079" s="81" t="s">
        <v>13674</v>
      </c>
      <c r="G11079" s="35" t="s">
        <v>15</v>
      </c>
      <c r="H11079" s="100" t="s">
        <v>25299</v>
      </c>
    </row>
    <row r="11080" spans="1:8">
      <c r="A11080" s="35" t="s">
        <v>29</v>
      </c>
      <c r="B11080" s="35" t="s">
        <v>9358</v>
      </c>
      <c r="C11080" s="35" t="s">
        <v>12876</v>
      </c>
      <c r="D11080" s="100" t="s">
        <v>22187</v>
      </c>
      <c r="E11080" s="107">
        <v>31.433333333333334</v>
      </c>
      <c r="F11080" s="81" t="s">
        <v>13674</v>
      </c>
      <c r="G11080" s="35" t="s">
        <v>15</v>
      </c>
      <c r="H11080" s="100" t="s">
        <v>25299</v>
      </c>
    </row>
    <row r="11081" spans="1:8">
      <c r="A11081" s="35" t="s">
        <v>29</v>
      </c>
      <c r="B11081" s="35" t="s">
        <v>9358</v>
      </c>
      <c r="C11081" s="35" t="s">
        <v>12876</v>
      </c>
      <c r="D11081" s="100" t="s">
        <v>22188</v>
      </c>
      <c r="E11081" s="107">
        <v>35.35</v>
      </c>
      <c r="F11081" s="81" t="s">
        <v>13674</v>
      </c>
      <c r="G11081" s="35" t="s">
        <v>15</v>
      </c>
      <c r="H11081" s="100" t="s">
        <v>25299</v>
      </c>
    </row>
    <row r="11082" spans="1:8">
      <c r="A11082" s="35" t="s">
        <v>29</v>
      </c>
      <c r="B11082" s="35" t="s">
        <v>9358</v>
      </c>
      <c r="C11082" s="35" t="s">
        <v>12876</v>
      </c>
      <c r="D11082" s="100" t="s">
        <v>22189</v>
      </c>
      <c r="E11082" s="107">
        <v>48.083333333333336</v>
      </c>
      <c r="F11082" s="81" t="s">
        <v>13674</v>
      </c>
      <c r="G11082" s="35" t="s">
        <v>15</v>
      </c>
      <c r="H11082" s="100" t="s">
        <v>25299</v>
      </c>
    </row>
    <row r="11083" spans="1:8">
      <c r="A11083" s="35" t="s">
        <v>29</v>
      </c>
      <c r="B11083" s="35" t="s">
        <v>9358</v>
      </c>
      <c r="C11083" s="35" t="s">
        <v>12876</v>
      </c>
      <c r="D11083" s="100" t="s">
        <v>22190</v>
      </c>
      <c r="E11083" s="107">
        <v>35.43333333333333</v>
      </c>
      <c r="F11083" s="81" t="s">
        <v>13674</v>
      </c>
      <c r="G11083" s="35" t="s">
        <v>15</v>
      </c>
      <c r="H11083" s="100" t="s">
        <v>25299</v>
      </c>
    </row>
    <row r="11084" spans="1:8">
      <c r="A11084" s="35" t="s">
        <v>29</v>
      </c>
      <c r="B11084" s="35" t="s">
        <v>9358</v>
      </c>
      <c r="C11084" s="35" t="s">
        <v>12876</v>
      </c>
      <c r="D11084" s="100" t="s">
        <v>22191</v>
      </c>
      <c r="E11084" s="107">
        <v>31.15</v>
      </c>
      <c r="F11084" s="81" t="s">
        <v>13674</v>
      </c>
      <c r="G11084" s="35" t="s">
        <v>15</v>
      </c>
      <c r="H11084" s="100" t="s">
        <v>25299</v>
      </c>
    </row>
    <row r="11085" spans="1:8">
      <c r="A11085" s="35" t="s">
        <v>29</v>
      </c>
      <c r="B11085" s="35" t="s">
        <v>9358</v>
      </c>
      <c r="C11085" s="35" t="s">
        <v>12876</v>
      </c>
      <c r="D11085" s="100" t="s">
        <v>22192</v>
      </c>
      <c r="E11085" s="107">
        <v>38.333333333333336</v>
      </c>
      <c r="F11085" s="81" t="s">
        <v>13674</v>
      </c>
      <c r="G11085" s="35" t="s">
        <v>15</v>
      </c>
      <c r="H11085" s="100" t="s">
        <v>25299</v>
      </c>
    </row>
    <row r="11086" spans="1:8">
      <c r="A11086" s="35" t="s">
        <v>29</v>
      </c>
      <c r="B11086" s="35" t="s">
        <v>9358</v>
      </c>
      <c r="C11086" s="35" t="s">
        <v>12876</v>
      </c>
      <c r="D11086" s="100" t="s">
        <v>22193</v>
      </c>
      <c r="E11086" s="107">
        <v>30.8</v>
      </c>
      <c r="F11086" s="81" t="s">
        <v>13674</v>
      </c>
      <c r="G11086" s="35" t="s">
        <v>15</v>
      </c>
      <c r="H11086" s="100" t="s">
        <v>25299</v>
      </c>
    </row>
    <row r="11087" spans="1:8">
      <c r="A11087" s="68" t="s">
        <v>29</v>
      </c>
      <c r="B11087" s="94" t="s">
        <v>9371</v>
      </c>
      <c r="C11087" s="94" t="s">
        <v>17090</v>
      </c>
      <c r="D11087" s="32" t="s">
        <v>22194</v>
      </c>
      <c r="E11087" s="107">
        <v>26.483333333333334</v>
      </c>
      <c r="F11087" s="81" t="s">
        <v>13674</v>
      </c>
      <c r="G11087" s="94" t="s">
        <v>15</v>
      </c>
      <c r="H11087" s="32" t="s">
        <v>26059</v>
      </c>
    </row>
    <row r="11088" spans="1:8">
      <c r="A11088" s="68" t="s">
        <v>29</v>
      </c>
      <c r="B11088" s="94" t="s">
        <v>9371</v>
      </c>
      <c r="C11088" s="94" t="s">
        <v>17136</v>
      </c>
      <c r="D11088" s="32" t="s">
        <v>22195</v>
      </c>
      <c r="E11088" s="107">
        <v>26.483333333333334</v>
      </c>
      <c r="F11088" s="81" t="s">
        <v>13674</v>
      </c>
      <c r="G11088" s="94" t="s">
        <v>15</v>
      </c>
      <c r="H11088" s="32" t="s">
        <v>26059</v>
      </c>
    </row>
    <row r="11089" spans="1:8">
      <c r="A11089" s="35" t="s">
        <v>29</v>
      </c>
      <c r="B11089" s="35" t="s">
        <v>9358</v>
      </c>
      <c r="C11089" s="35" t="s">
        <v>12876</v>
      </c>
      <c r="D11089" s="100" t="s">
        <v>22196</v>
      </c>
      <c r="E11089" s="107">
        <v>33.966666666666669</v>
      </c>
      <c r="F11089" s="81" t="s">
        <v>13674</v>
      </c>
      <c r="G11089" s="35" t="s">
        <v>15</v>
      </c>
      <c r="H11089" s="100" t="s">
        <v>25299</v>
      </c>
    </row>
    <row r="11090" spans="1:8">
      <c r="A11090" s="35" t="s">
        <v>29</v>
      </c>
      <c r="B11090" s="35" t="s">
        <v>9358</v>
      </c>
      <c r="C11090" s="35" t="s">
        <v>12876</v>
      </c>
      <c r="D11090" s="100" t="s">
        <v>22197</v>
      </c>
      <c r="E11090" s="107">
        <v>27.45</v>
      </c>
      <c r="F11090" s="81" t="s">
        <v>13674</v>
      </c>
      <c r="G11090" s="35" t="s">
        <v>15</v>
      </c>
      <c r="H11090" s="100" t="s">
        <v>25299</v>
      </c>
    </row>
    <row r="11091" spans="1:8">
      <c r="A11091" s="35" t="s">
        <v>29</v>
      </c>
      <c r="B11091" s="35" t="s">
        <v>9358</v>
      </c>
      <c r="C11091" s="35" t="s">
        <v>12876</v>
      </c>
      <c r="D11091" s="100" t="s">
        <v>22198</v>
      </c>
      <c r="E11091" s="107">
        <v>37.333333333333336</v>
      </c>
      <c r="F11091" s="81" t="s">
        <v>13674</v>
      </c>
      <c r="G11091" s="35" t="s">
        <v>15</v>
      </c>
      <c r="H11091" s="100" t="s">
        <v>25299</v>
      </c>
    </row>
    <row r="11092" spans="1:8">
      <c r="A11092" s="35" t="s">
        <v>29</v>
      </c>
      <c r="B11092" s="35" t="s">
        <v>9358</v>
      </c>
      <c r="C11092" s="35" t="s">
        <v>12876</v>
      </c>
      <c r="D11092" s="100" t="s">
        <v>22199</v>
      </c>
      <c r="E11092" s="107">
        <v>32.166666666666664</v>
      </c>
      <c r="F11092" s="81" t="s">
        <v>13674</v>
      </c>
      <c r="G11092" s="35" t="s">
        <v>15</v>
      </c>
      <c r="H11092" s="100" t="s">
        <v>25299</v>
      </c>
    </row>
    <row r="11093" spans="1:8">
      <c r="A11093" s="35" t="s">
        <v>29</v>
      </c>
      <c r="B11093" s="35" t="s">
        <v>9358</v>
      </c>
      <c r="C11093" s="35" t="s">
        <v>12876</v>
      </c>
      <c r="D11093" s="100" t="s">
        <v>22200</v>
      </c>
      <c r="E11093" s="107">
        <v>35.56666666666667</v>
      </c>
      <c r="F11093" s="81" t="s">
        <v>13674</v>
      </c>
      <c r="G11093" s="35" t="s">
        <v>15</v>
      </c>
      <c r="H11093" s="100" t="s">
        <v>25299</v>
      </c>
    </row>
    <row r="11094" spans="1:8">
      <c r="A11094" s="35" t="s">
        <v>29</v>
      </c>
      <c r="B11094" s="35" t="s">
        <v>9358</v>
      </c>
      <c r="C11094" s="35" t="s">
        <v>12876</v>
      </c>
      <c r="D11094" s="100" t="s">
        <v>22201</v>
      </c>
      <c r="E11094" s="107">
        <v>34.916666666666664</v>
      </c>
      <c r="F11094" s="81" t="s">
        <v>13674</v>
      </c>
      <c r="G11094" s="35" t="s">
        <v>15</v>
      </c>
      <c r="H11094" s="100" t="s">
        <v>25299</v>
      </c>
    </row>
    <row r="11095" spans="1:8">
      <c r="A11095" s="35" t="s">
        <v>29</v>
      </c>
      <c r="B11095" s="35" t="s">
        <v>9358</v>
      </c>
      <c r="C11095" s="35" t="s">
        <v>12876</v>
      </c>
      <c r="D11095" s="100" t="s">
        <v>22202</v>
      </c>
      <c r="E11095" s="107">
        <v>34.18333333333333</v>
      </c>
      <c r="F11095" s="81" t="s">
        <v>13674</v>
      </c>
      <c r="G11095" s="35" t="s">
        <v>15</v>
      </c>
      <c r="H11095" s="100" t="s">
        <v>25299</v>
      </c>
    </row>
    <row r="11096" spans="1:8">
      <c r="A11096" s="35" t="s">
        <v>29</v>
      </c>
      <c r="B11096" s="35" t="s">
        <v>9358</v>
      </c>
      <c r="C11096" s="35" t="s">
        <v>12876</v>
      </c>
      <c r="D11096" s="100" t="s">
        <v>22203</v>
      </c>
      <c r="E11096" s="107">
        <v>37.533333333333331</v>
      </c>
      <c r="F11096" s="81" t="s">
        <v>13674</v>
      </c>
      <c r="G11096" s="35" t="s">
        <v>15</v>
      </c>
      <c r="H11096" s="100" t="s">
        <v>25299</v>
      </c>
    </row>
    <row r="11097" spans="1:8">
      <c r="A11097" s="35" t="s">
        <v>29</v>
      </c>
      <c r="B11097" s="35" t="s">
        <v>9358</v>
      </c>
      <c r="C11097" s="35" t="s">
        <v>12877</v>
      </c>
      <c r="D11097" s="100" t="s">
        <v>22204</v>
      </c>
      <c r="E11097" s="107">
        <v>48.35</v>
      </c>
      <c r="F11097" s="81" t="s">
        <v>13674</v>
      </c>
      <c r="G11097" s="35" t="s">
        <v>15</v>
      </c>
      <c r="H11097" s="100" t="s">
        <v>26060</v>
      </c>
    </row>
    <row r="11098" spans="1:8">
      <c r="A11098" s="35" t="s">
        <v>29</v>
      </c>
      <c r="B11098" s="35" t="s">
        <v>9358</v>
      </c>
      <c r="C11098" s="35" t="s">
        <v>12877</v>
      </c>
      <c r="D11098" s="100" t="s">
        <v>22205</v>
      </c>
      <c r="E11098" s="107">
        <v>54.033333333333331</v>
      </c>
      <c r="F11098" s="81" t="s">
        <v>13674</v>
      </c>
      <c r="G11098" s="35" t="s">
        <v>15</v>
      </c>
      <c r="H11098" s="100" t="s">
        <v>26060</v>
      </c>
    </row>
    <row r="11099" spans="1:8">
      <c r="A11099" s="35" t="s">
        <v>29</v>
      </c>
      <c r="B11099" s="35" t="s">
        <v>9358</v>
      </c>
      <c r="C11099" s="35" t="s">
        <v>12877</v>
      </c>
      <c r="D11099" s="100" t="s">
        <v>22206</v>
      </c>
      <c r="E11099" s="107">
        <v>32.216666666666669</v>
      </c>
      <c r="F11099" s="81" t="s">
        <v>13674</v>
      </c>
      <c r="G11099" s="35" t="s">
        <v>15</v>
      </c>
      <c r="H11099" s="100" t="s">
        <v>26060</v>
      </c>
    </row>
    <row r="11100" spans="1:8">
      <c r="A11100" s="35" t="s">
        <v>29</v>
      </c>
      <c r="B11100" s="35" t="s">
        <v>9358</v>
      </c>
      <c r="C11100" s="35" t="s">
        <v>12877</v>
      </c>
      <c r="D11100" s="100" t="s">
        <v>22207</v>
      </c>
      <c r="E11100" s="107">
        <v>39.06666666666667</v>
      </c>
      <c r="F11100" s="81" t="s">
        <v>13674</v>
      </c>
      <c r="G11100" s="35" t="s">
        <v>15</v>
      </c>
      <c r="H11100" s="100" t="s">
        <v>26060</v>
      </c>
    </row>
    <row r="11101" spans="1:8">
      <c r="A11101" s="35" t="s">
        <v>29</v>
      </c>
      <c r="B11101" s="35" t="s">
        <v>9358</v>
      </c>
      <c r="C11101" s="35" t="s">
        <v>12877</v>
      </c>
      <c r="D11101" s="100" t="s">
        <v>22208</v>
      </c>
      <c r="E11101" s="107">
        <v>41.05</v>
      </c>
      <c r="F11101" s="81" t="s">
        <v>13674</v>
      </c>
      <c r="G11101" s="35" t="s">
        <v>15</v>
      </c>
      <c r="H11101" s="100" t="s">
        <v>26060</v>
      </c>
    </row>
    <row r="11102" spans="1:8">
      <c r="A11102" s="35" t="s">
        <v>29</v>
      </c>
      <c r="B11102" s="35" t="s">
        <v>9358</v>
      </c>
      <c r="C11102" s="35" t="s">
        <v>12877</v>
      </c>
      <c r="D11102" s="100" t="s">
        <v>22209</v>
      </c>
      <c r="E11102" s="107">
        <v>44.033333333333331</v>
      </c>
      <c r="F11102" s="81" t="s">
        <v>13674</v>
      </c>
      <c r="G11102" s="35" t="s">
        <v>15</v>
      </c>
      <c r="H11102" s="100" t="s">
        <v>26060</v>
      </c>
    </row>
    <row r="11103" spans="1:8">
      <c r="A11103" s="35" t="s">
        <v>29</v>
      </c>
      <c r="B11103" s="35" t="s">
        <v>9358</v>
      </c>
      <c r="C11103" s="35" t="s">
        <v>12877</v>
      </c>
      <c r="D11103" s="100" t="s">
        <v>22210</v>
      </c>
      <c r="E11103" s="107">
        <v>42.8</v>
      </c>
      <c r="F11103" s="81" t="s">
        <v>13674</v>
      </c>
      <c r="G11103" s="35" t="s">
        <v>15</v>
      </c>
      <c r="H11103" s="100" t="s">
        <v>26060</v>
      </c>
    </row>
    <row r="11104" spans="1:8">
      <c r="A11104" s="35" t="s">
        <v>29</v>
      </c>
      <c r="B11104" s="35" t="s">
        <v>9358</v>
      </c>
      <c r="C11104" s="35" t="s">
        <v>12877</v>
      </c>
      <c r="D11104" s="100" t="s">
        <v>22211</v>
      </c>
      <c r="E11104" s="107">
        <v>46.15</v>
      </c>
      <c r="F11104" s="81" t="s">
        <v>13674</v>
      </c>
      <c r="G11104" s="35" t="s">
        <v>15</v>
      </c>
      <c r="H11104" s="100" t="s">
        <v>26060</v>
      </c>
    </row>
    <row r="11105" spans="1:8">
      <c r="A11105" s="35" t="s">
        <v>29</v>
      </c>
      <c r="B11105" s="35" t="s">
        <v>9358</v>
      </c>
      <c r="C11105" s="35" t="s">
        <v>12877</v>
      </c>
      <c r="D11105" s="100" t="s">
        <v>22212</v>
      </c>
      <c r="E11105" s="107">
        <v>37.6</v>
      </c>
      <c r="F11105" s="81" t="s">
        <v>13674</v>
      </c>
      <c r="G11105" s="35" t="s">
        <v>15</v>
      </c>
      <c r="H11105" s="100" t="s">
        <v>26060</v>
      </c>
    </row>
    <row r="11106" spans="1:8">
      <c r="A11106" s="35" t="s">
        <v>29</v>
      </c>
      <c r="B11106" s="35" t="s">
        <v>9358</v>
      </c>
      <c r="C11106" s="35" t="s">
        <v>12877</v>
      </c>
      <c r="D11106" s="100" t="s">
        <v>22213</v>
      </c>
      <c r="E11106" s="107">
        <v>32.43333333333333</v>
      </c>
      <c r="F11106" s="81" t="s">
        <v>13674</v>
      </c>
      <c r="G11106" s="35" t="s">
        <v>15</v>
      </c>
      <c r="H11106" s="100" t="s">
        <v>26060</v>
      </c>
    </row>
    <row r="11107" spans="1:8">
      <c r="A11107" s="35" t="s">
        <v>29</v>
      </c>
      <c r="B11107" s="35" t="s">
        <v>9358</v>
      </c>
      <c r="C11107" s="35" t="s">
        <v>12877</v>
      </c>
      <c r="D11107" s="100" t="s">
        <v>22214</v>
      </c>
      <c r="E11107" s="107">
        <v>36.916666666666664</v>
      </c>
      <c r="F11107" s="81" t="s">
        <v>13674</v>
      </c>
      <c r="G11107" s="35" t="s">
        <v>15</v>
      </c>
      <c r="H11107" s="100" t="s">
        <v>26060</v>
      </c>
    </row>
    <row r="11108" spans="1:8">
      <c r="A11108" s="35" t="s">
        <v>29</v>
      </c>
      <c r="B11108" s="35" t="s">
        <v>9358</v>
      </c>
      <c r="C11108" s="35" t="s">
        <v>12877</v>
      </c>
      <c r="D11108" s="100" t="s">
        <v>22215</v>
      </c>
      <c r="E11108" s="107">
        <v>41.5</v>
      </c>
      <c r="F11108" s="81" t="s">
        <v>13674</v>
      </c>
      <c r="G11108" s="35" t="s">
        <v>15</v>
      </c>
      <c r="H11108" s="100" t="s">
        <v>26060</v>
      </c>
    </row>
    <row r="11109" spans="1:8">
      <c r="A11109" s="35" t="s">
        <v>29</v>
      </c>
      <c r="B11109" s="35" t="s">
        <v>9358</v>
      </c>
      <c r="C11109" s="35" t="s">
        <v>12877</v>
      </c>
      <c r="D11109" s="100" t="s">
        <v>22216</v>
      </c>
      <c r="E11109" s="107">
        <v>34.299999999999997</v>
      </c>
      <c r="F11109" s="81" t="s">
        <v>13674</v>
      </c>
      <c r="G11109" s="35" t="s">
        <v>15</v>
      </c>
      <c r="H11109" s="100" t="s">
        <v>26060</v>
      </c>
    </row>
    <row r="11110" spans="1:8">
      <c r="A11110" s="35" t="s">
        <v>29</v>
      </c>
      <c r="B11110" s="35" t="s">
        <v>9358</v>
      </c>
      <c r="C11110" s="35" t="s">
        <v>12877</v>
      </c>
      <c r="D11110" s="100" t="s">
        <v>22217</v>
      </c>
      <c r="E11110" s="107">
        <v>32.633333333333333</v>
      </c>
      <c r="F11110" s="81" t="s">
        <v>13674</v>
      </c>
      <c r="G11110" s="35" t="s">
        <v>15</v>
      </c>
      <c r="H11110" s="100" t="s">
        <v>26060</v>
      </c>
    </row>
    <row r="11111" spans="1:8">
      <c r="A11111" s="35" t="s">
        <v>29</v>
      </c>
      <c r="B11111" s="35" t="s">
        <v>9358</v>
      </c>
      <c r="C11111" s="35" t="s">
        <v>12877</v>
      </c>
      <c r="D11111" s="100" t="s">
        <v>22218</v>
      </c>
      <c r="E11111" s="107">
        <v>33.916666666666664</v>
      </c>
      <c r="F11111" s="81" t="s">
        <v>13674</v>
      </c>
      <c r="G11111" s="35" t="s">
        <v>15</v>
      </c>
      <c r="H11111" s="100" t="s">
        <v>26060</v>
      </c>
    </row>
    <row r="11112" spans="1:8">
      <c r="A11112" s="35" t="s">
        <v>29</v>
      </c>
      <c r="B11112" s="35" t="s">
        <v>9358</v>
      </c>
      <c r="C11112" s="35" t="s">
        <v>12877</v>
      </c>
      <c r="D11112" s="100" t="s">
        <v>22219</v>
      </c>
      <c r="E11112" s="107">
        <v>36.016666666666666</v>
      </c>
      <c r="F11112" s="81" t="s">
        <v>13674</v>
      </c>
      <c r="G11112" s="35" t="s">
        <v>15</v>
      </c>
      <c r="H11112" s="100" t="s">
        <v>26060</v>
      </c>
    </row>
    <row r="11113" spans="1:8">
      <c r="A11113" s="35" t="s">
        <v>29</v>
      </c>
      <c r="B11113" s="35" t="s">
        <v>9358</v>
      </c>
      <c r="C11113" s="35" t="s">
        <v>12877</v>
      </c>
      <c r="D11113" s="100" t="s">
        <v>22220</v>
      </c>
      <c r="E11113" s="107">
        <v>31.583333333333332</v>
      </c>
      <c r="F11113" s="81" t="s">
        <v>13674</v>
      </c>
      <c r="G11113" s="35" t="s">
        <v>15</v>
      </c>
      <c r="H11113" s="100" t="s">
        <v>26060</v>
      </c>
    </row>
    <row r="11114" spans="1:8">
      <c r="A11114" s="35" t="s">
        <v>29</v>
      </c>
      <c r="B11114" s="35" t="s">
        <v>9358</v>
      </c>
      <c r="C11114" s="35" t="s">
        <v>12877</v>
      </c>
      <c r="D11114" s="100" t="s">
        <v>22221</v>
      </c>
      <c r="E11114" s="107">
        <v>31.533333333333335</v>
      </c>
      <c r="F11114" s="81" t="s">
        <v>13674</v>
      </c>
      <c r="G11114" s="35" t="s">
        <v>15</v>
      </c>
      <c r="H11114" s="100" t="s">
        <v>26060</v>
      </c>
    </row>
    <row r="11115" spans="1:8">
      <c r="A11115" s="35" t="s">
        <v>29</v>
      </c>
      <c r="B11115" s="35" t="s">
        <v>9358</v>
      </c>
      <c r="C11115" s="35" t="s">
        <v>12877</v>
      </c>
      <c r="D11115" s="100" t="s">
        <v>22222</v>
      </c>
      <c r="E11115" s="107">
        <v>38.783333333333331</v>
      </c>
      <c r="F11115" s="81" t="s">
        <v>13674</v>
      </c>
      <c r="G11115" s="35" t="s">
        <v>15</v>
      </c>
      <c r="H11115" s="100" t="s">
        <v>26060</v>
      </c>
    </row>
    <row r="11116" spans="1:8">
      <c r="A11116" s="35" t="s">
        <v>29</v>
      </c>
      <c r="B11116" s="35" t="s">
        <v>9358</v>
      </c>
      <c r="C11116" s="35" t="s">
        <v>12877</v>
      </c>
      <c r="D11116" s="100" t="s">
        <v>22223</v>
      </c>
      <c r="E11116" s="107">
        <v>32.966666666666669</v>
      </c>
      <c r="F11116" s="81" t="s">
        <v>13674</v>
      </c>
      <c r="G11116" s="35" t="s">
        <v>15</v>
      </c>
      <c r="H11116" s="100" t="s">
        <v>26060</v>
      </c>
    </row>
    <row r="11117" spans="1:8">
      <c r="A11117" s="35" t="s">
        <v>29</v>
      </c>
      <c r="B11117" s="35" t="s">
        <v>9354</v>
      </c>
      <c r="C11117" s="35" t="s">
        <v>12878</v>
      </c>
      <c r="D11117" s="100" t="s">
        <v>22224</v>
      </c>
      <c r="E11117" s="107">
        <v>40.950000000000003</v>
      </c>
      <c r="F11117" s="81" t="s">
        <v>13674</v>
      </c>
      <c r="G11117" s="35" t="s">
        <v>15</v>
      </c>
      <c r="H11117" s="100" t="s">
        <v>26061</v>
      </c>
    </row>
    <row r="11118" spans="1:8">
      <c r="A11118" s="35" t="s">
        <v>29</v>
      </c>
      <c r="B11118" s="35" t="s">
        <v>9354</v>
      </c>
      <c r="C11118" s="35" t="s">
        <v>12878</v>
      </c>
      <c r="D11118" s="100" t="s">
        <v>22225</v>
      </c>
      <c r="E11118" s="107">
        <v>38.833333333333336</v>
      </c>
      <c r="F11118" s="81" t="s">
        <v>13674</v>
      </c>
      <c r="G11118" s="35" t="s">
        <v>15</v>
      </c>
      <c r="H11118" s="100" t="s">
        <v>26061</v>
      </c>
    </row>
    <row r="11119" spans="1:8">
      <c r="A11119" s="35" t="s">
        <v>29</v>
      </c>
      <c r="B11119" s="35" t="s">
        <v>9354</v>
      </c>
      <c r="C11119" s="35" t="s">
        <v>12878</v>
      </c>
      <c r="D11119" s="100" t="s">
        <v>22226</v>
      </c>
      <c r="E11119" s="107">
        <v>37.583333333333336</v>
      </c>
      <c r="F11119" s="81" t="s">
        <v>13674</v>
      </c>
      <c r="G11119" s="35" t="s">
        <v>15</v>
      </c>
      <c r="H11119" s="100" t="s">
        <v>26061</v>
      </c>
    </row>
    <row r="11120" spans="1:8">
      <c r="A11120" s="35" t="s">
        <v>29</v>
      </c>
      <c r="B11120" s="35" t="s">
        <v>9354</v>
      </c>
      <c r="C11120" s="35" t="s">
        <v>12878</v>
      </c>
      <c r="D11120" s="100" t="s">
        <v>22227</v>
      </c>
      <c r="E11120" s="107">
        <v>39.916666666666664</v>
      </c>
      <c r="F11120" s="81" t="s">
        <v>13674</v>
      </c>
      <c r="G11120" s="35" t="s">
        <v>15</v>
      </c>
      <c r="H11120" s="100" t="s">
        <v>26061</v>
      </c>
    </row>
    <row r="11121" spans="1:8">
      <c r="A11121" s="35" t="s">
        <v>29</v>
      </c>
      <c r="B11121" s="35" t="s">
        <v>9354</v>
      </c>
      <c r="C11121" s="35" t="s">
        <v>12878</v>
      </c>
      <c r="D11121" s="100" t="s">
        <v>22228</v>
      </c>
      <c r="E11121" s="107">
        <v>32.216666666666669</v>
      </c>
      <c r="F11121" s="81" t="s">
        <v>13674</v>
      </c>
      <c r="G11121" s="35" t="s">
        <v>15</v>
      </c>
      <c r="H11121" s="100" t="s">
        <v>26061</v>
      </c>
    </row>
    <row r="11122" spans="1:8">
      <c r="A11122" s="35" t="s">
        <v>29</v>
      </c>
      <c r="B11122" s="35" t="s">
        <v>9354</v>
      </c>
      <c r="C11122" s="35" t="s">
        <v>12878</v>
      </c>
      <c r="D11122" s="100" t="s">
        <v>22229</v>
      </c>
      <c r="E11122" s="107">
        <v>34.18333333333333</v>
      </c>
      <c r="F11122" s="81" t="s">
        <v>13674</v>
      </c>
      <c r="G11122" s="35" t="s">
        <v>15</v>
      </c>
      <c r="H11122" s="100" t="s">
        <v>26061</v>
      </c>
    </row>
    <row r="11123" spans="1:8">
      <c r="A11123" s="35" t="s">
        <v>29</v>
      </c>
      <c r="B11123" s="35" t="s">
        <v>9354</v>
      </c>
      <c r="C11123" s="35" t="s">
        <v>12878</v>
      </c>
      <c r="D11123" s="100" t="s">
        <v>22230</v>
      </c>
      <c r="E11123" s="107">
        <v>36.68333333333333</v>
      </c>
      <c r="F11123" s="81" t="s">
        <v>13674</v>
      </c>
      <c r="G11123" s="35" t="s">
        <v>15</v>
      </c>
      <c r="H11123" s="100" t="s">
        <v>26061</v>
      </c>
    </row>
    <row r="11124" spans="1:8">
      <c r="A11124" s="35" t="s">
        <v>29</v>
      </c>
      <c r="B11124" s="35" t="s">
        <v>9354</v>
      </c>
      <c r="C11124" s="35" t="s">
        <v>12878</v>
      </c>
      <c r="D11124" s="100" t="s">
        <v>22231</v>
      </c>
      <c r="E11124" s="107">
        <v>38.65</v>
      </c>
      <c r="F11124" s="81" t="s">
        <v>13674</v>
      </c>
      <c r="G11124" s="35" t="s">
        <v>15</v>
      </c>
      <c r="H11124" s="100" t="s">
        <v>26061</v>
      </c>
    </row>
    <row r="11125" spans="1:8">
      <c r="A11125" s="35" t="s">
        <v>29</v>
      </c>
      <c r="B11125" s="35" t="s">
        <v>9354</v>
      </c>
      <c r="C11125" s="35" t="s">
        <v>12878</v>
      </c>
      <c r="D11125" s="100" t="s">
        <v>22232</v>
      </c>
      <c r="E11125" s="107">
        <v>36.299999999999997</v>
      </c>
      <c r="F11125" s="81" t="s">
        <v>13674</v>
      </c>
      <c r="G11125" s="35" t="s">
        <v>15</v>
      </c>
      <c r="H11125" s="100" t="s">
        <v>26061</v>
      </c>
    </row>
    <row r="11126" spans="1:8">
      <c r="A11126" s="35" t="s">
        <v>29</v>
      </c>
      <c r="B11126" s="35" t="s">
        <v>9354</v>
      </c>
      <c r="C11126" s="35" t="s">
        <v>12878</v>
      </c>
      <c r="D11126" s="100" t="s">
        <v>22233</v>
      </c>
      <c r="E11126" s="107">
        <v>33.266666666666666</v>
      </c>
      <c r="F11126" s="81" t="s">
        <v>13674</v>
      </c>
      <c r="G11126" s="35" t="s">
        <v>15</v>
      </c>
      <c r="H11126" s="100" t="s">
        <v>26061</v>
      </c>
    </row>
    <row r="11127" spans="1:8">
      <c r="A11127" s="35" t="s">
        <v>29</v>
      </c>
      <c r="B11127" s="35" t="s">
        <v>9354</v>
      </c>
      <c r="C11127" s="35" t="s">
        <v>12878</v>
      </c>
      <c r="D11127" s="100" t="s">
        <v>22234</v>
      </c>
      <c r="E11127" s="107">
        <v>40.333333333333336</v>
      </c>
      <c r="F11127" s="81" t="s">
        <v>13674</v>
      </c>
      <c r="G11127" s="35" t="s">
        <v>15</v>
      </c>
      <c r="H11127" s="100" t="s">
        <v>26061</v>
      </c>
    </row>
    <row r="11128" spans="1:8">
      <c r="A11128" s="35" t="s">
        <v>29</v>
      </c>
      <c r="B11128" s="35" t="s">
        <v>9354</v>
      </c>
      <c r="C11128" s="35" t="s">
        <v>12878</v>
      </c>
      <c r="D11128" s="100" t="s">
        <v>22235</v>
      </c>
      <c r="E11128" s="107">
        <v>39.9</v>
      </c>
      <c r="F11128" s="81" t="s">
        <v>13674</v>
      </c>
      <c r="G11128" s="35" t="s">
        <v>15</v>
      </c>
      <c r="H11128" s="100" t="s">
        <v>26061</v>
      </c>
    </row>
    <row r="11129" spans="1:8">
      <c r="A11129" s="35" t="s">
        <v>29</v>
      </c>
      <c r="B11129" s="35" t="s">
        <v>9354</v>
      </c>
      <c r="C11129" s="35" t="s">
        <v>12878</v>
      </c>
      <c r="D11129" s="100" t="s">
        <v>22236</v>
      </c>
      <c r="E11129" s="107">
        <v>43.833333333333336</v>
      </c>
      <c r="F11129" s="81" t="s">
        <v>13674</v>
      </c>
      <c r="G11129" s="35" t="s">
        <v>15</v>
      </c>
      <c r="H11129" s="100" t="s">
        <v>26061</v>
      </c>
    </row>
    <row r="11130" spans="1:8">
      <c r="A11130" s="35" t="s">
        <v>29</v>
      </c>
      <c r="B11130" s="35" t="s">
        <v>9354</v>
      </c>
      <c r="C11130" s="35" t="s">
        <v>12878</v>
      </c>
      <c r="D11130" s="100" t="s">
        <v>22237</v>
      </c>
      <c r="E11130" s="107">
        <v>50.516666666666666</v>
      </c>
      <c r="F11130" s="81" t="s">
        <v>13674</v>
      </c>
      <c r="G11130" s="35" t="s">
        <v>15</v>
      </c>
      <c r="H11130" s="100" t="s">
        <v>26061</v>
      </c>
    </row>
    <row r="11131" spans="1:8">
      <c r="A11131" s="35" t="s">
        <v>29</v>
      </c>
      <c r="B11131" s="35" t="s">
        <v>9354</v>
      </c>
      <c r="C11131" s="35" t="s">
        <v>12878</v>
      </c>
      <c r="D11131" s="100" t="s">
        <v>22238</v>
      </c>
      <c r="E11131" s="107">
        <v>36.6</v>
      </c>
      <c r="F11131" s="81" t="s">
        <v>13674</v>
      </c>
      <c r="G11131" s="35" t="s">
        <v>15</v>
      </c>
      <c r="H11131" s="100" t="s">
        <v>26061</v>
      </c>
    </row>
    <row r="11132" spans="1:8">
      <c r="A11132" s="35" t="s">
        <v>29</v>
      </c>
      <c r="B11132" s="35" t="s">
        <v>9354</v>
      </c>
      <c r="C11132" s="35" t="s">
        <v>12878</v>
      </c>
      <c r="D11132" s="100" t="s">
        <v>22239</v>
      </c>
      <c r="E11132" s="107">
        <v>35.483333333333334</v>
      </c>
      <c r="F11132" s="81" t="s">
        <v>13674</v>
      </c>
      <c r="G11132" s="35" t="s">
        <v>15</v>
      </c>
      <c r="H11132" s="100" t="s">
        <v>26061</v>
      </c>
    </row>
    <row r="11133" spans="1:8">
      <c r="A11133" s="35" t="s">
        <v>29</v>
      </c>
      <c r="B11133" s="35" t="s">
        <v>9378</v>
      </c>
      <c r="C11133" s="35" t="s">
        <v>17506</v>
      </c>
      <c r="D11133" s="100" t="s">
        <v>22240</v>
      </c>
      <c r="E11133" s="107">
        <v>20.966666666666665</v>
      </c>
      <c r="F11133" s="81" t="s">
        <v>13674</v>
      </c>
      <c r="G11133" s="35" t="s">
        <v>15</v>
      </c>
      <c r="H11133" s="100" t="s">
        <v>26062</v>
      </c>
    </row>
    <row r="11134" spans="1:8">
      <c r="A11134" s="35" t="s">
        <v>29</v>
      </c>
      <c r="B11134" s="35" t="s">
        <v>9378</v>
      </c>
      <c r="C11134" s="35" t="s">
        <v>17506</v>
      </c>
      <c r="D11134" s="100" t="s">
        <v>22241</v>
      </c>
      <c r="E11134" s="107">
        <v>31.4</v>
      </c>
      <c r="F11134" s="81" t="s">
        <v>13674</v>
      </c>
      <c r="G11134" s="35" t="s">
        <v>15</v>
      </c>
      <c r="H11134" s="100" t="s">
        <v>26062</v>
      </c>
    </row>
    <row r="11135" spans="1:8">
      <c r="A11135" s="35" t="s">
        <v>29</v>
      </c>
      <c r="B11135" s="35" t="s">
        <v>9378</v>
      </c>
      <c r="C11135" s="35" t="s">
        <v>17506</v>
      </c>
      <c r="D11135" s="100" t="s">
        <v>22242</v>
      </c>
      <c r="E11135" s="107">
        <v>36.43333333333333</v>
      </c>
      <c r="F11135" s="81" t="s">
        <v>13674</v>
      </c>
      <c r="G11135" s="35" t="s">
        <v>15</v>
      </c>
      <c r="H11135" s="100" t="s">
        <v>26062</v>
      </c>
    </row>
    <row r="11136" spans="1:8">
      <c r="A11136" s="35" t="s">
        <v>29</v>
      </c>
      <c r="B11136" s="35" t="s">
        <v>9378</v>
      </c>
      <c r="C11136" s="35" t="s">
        <v>17506</v>
      </c>
      <c r="D11136" s="100" t="s">
        <v>22243</v>
      </c>
      <c r="E11136" s="107">
        <v>28.583333333333332</v>
      </c>
      <c r="F11136" s="81" t="s">
        <v>13674</v>
      </c>
      <c r="G11136" s="35" t="s">
        <v>15</v>
      </c>
      <c r="H11136" s="100" t="s">
        <v>26062</v>
      </c>
    </row>
    <row r="11137" spans="1:8">
      <c r="A11137" s="35" t="s">
        <v>29</v>
      </c>
      <c r="B11137" s="35" t="s">
        <v>9378</v>
      </c>
      <c r="C11137" s="35" t="s">
        <v>17506</v>
      </c>
      <c r="D11137" s="100" t="s">
        <v>22244</v>
      </c>
      <c r="E11137" s="107">
        <v>25.266666666666666</v>
      </c>
      <c r="F11137" s="81" t="s">
        <v>13674</v>
      </c>
      <c r="G11137" s="35" t="s">
        <v>15</v>
      </c>
      <c r="H11137" s="100" t="s">
        <v>26062</v>
      </c>
    </row>
    <row r="11138" spans="1:8">
      <c r="A11138" s="35" t="s">
        <v>29</v>
      </c>
      <c r="B11138" s="35" t="s">
        <v>9378</v>
      </c>
      <c r="C11138" s="35" t="s">
        <v>17506</v>
      </c>
      <c r="D11138" s="100" t="s">
        <v>22245</v>
      </c>
      <c r="E11138" s="107">
        <v>28.3</v>
      </c>
      <c r="F11138" s="81" t="s">
        <v>13674</v>
      </c>
      <c r="G11138" s="35" t="s">
        <v>15</v>
      </c>
      <c r="H11138" s="100" t="s">
        <v>26062</v>
      </c>
    </row>
    <row r="11139" spans="1:8">
      <c r="A11139" s="35" t="s">
        <v>29</v>
      </c>
      <c r="B11139" s="35" t="s">
        <v>9378</v>
      </c>
      <c r="C11139" s="35" t="s">
        <v>17506</v>
      </c>
      <c r="D11139" s="100" t="s">
        <v>22246</v>
      </c>
      <c r="E11139" s="107">
        <v>25.733333333333334</v>
      </c>
      <c r="F11139" s="81" t="s">
        <v>13674</v>
      </c>
      <c r="G11139" s="35" t="s">
        <v>15</v>
      </c>
      <c r="H11139" s="100" t="s">
        <v>26062</v>
      </c>
    </row>
    <row r="11140" spans="1:8">
      <c r="A11140" s="35" t="s">
        <v>29</v>
      </c>
      <c r="B11140" s="35" t="s">
        <v>9378</v>
      </c>
      <c r="C11140" s="35" t="s">
        <v>17506</v>
      </c>
      <c r="D11140" s="100" t="s">
        <v>22247</v>
      </c>
      <c r="E11140" s="107">
        <v>20.866666666666667</v>
      </c>
      <c r="F11140" s="81" t="s">
        <v>13674</v>
      </c>
      <c r="G11140" s="35" t="s">
        <v>15</v>
      </c>
      <c r="H11140" s="100" t="s">
        <v>26062</v>
      </c>
    </row>
    <row r="11141" spans="1:8">
      <c r="A11141" s="35" t="s">
        <v>29</v>
      </c>
      <c r="B11141" s="35" t="s">
        <v>9378</v>
      </c>
      <c r="C11141" s="35" t="s">
        <v>17506</v>
      </c>
      <c r="D11141" s="100" t="s">
        <v>22248</v>
      </c>
      <c r="E11141" s="107">
        <v>25.55</v>
      </c>
      <c r="F11141" s="81" t="s">
        <v>13674</v>
      </c>
      <c r="G11141" s="35" t="s">
        <v>15</v>
      </c>
      <c r="H11141" s="100" t="s">
        <v>26062</v>
      </c>
    </row>
    <row r="11142" spans="1:8">
      <c r="A11142" s="35" t="s">
        <v>29</v>
      </c>
      <c r="B11142" s="35" t="s">
        <v>9378</v>
      </c>
      <c r="C11142" s="35" t="s">
        <v>17506</v>
      </c>
      <c r="D11142" s="100" t="s">
        <v>22249</v>
      </c>
      <c r="E11142" s="107">
        <v>28.35</v>
      </c>
      <c r="F11142" s="81" t="s">
        <v>13674</v>
      </c>
      <c r="G11142" s="35" t="s">
        <v>15</v>
      </c>
      <c r="H11142" s="100" t="s">
        <v>26062</v>
      </c>
    </row>
    <row r="11143" spans="1:8">
      <c r="A11143" s="35" t="s">
        <v>29</v>
      </c>
      <c r="B11143" s="35" t="s">
        <v>9378</v>
      </c>
      <c r="C11143" s="35" t="s">
        <v>17506</v>
      </c>
      <c r="D11143" s="100" t="s">
        <v>22250</v>
      </c>
      <c r="E11143" s="107">
        <v>28.716666666666665</v>
      </c>
      <c r="F11143" s="81" t="s">
        <v>13674</v>
      </c>
      <c r="G11143" s="35" t="s">
        <v>15</v>
      </c>
      <c r="H11143" s="100" t="s">
        <v>26062</v>
      </c>
    </row>
    <row r="11144" spans="1:8">
      <c r="A11144" s="35" t="s">
        <v>29</v>
      </c>
      <c r="B11144" s="35" t="s">
        <v>9378</v>
      </c>
      <c r="C11144" s="35" t="s">
        <v>17506</v>
      </c>
      <c r="D11144" s="100" t="s">
        <v>22251</v>
      </c>
      <c r="E11144" s="107">
        <v>27.2</v>
      </c>
      <c r="F11144" s="81" t="s">
        <v>13674</v>
      </c>
      <c r="G11144" s="35" t="s">
        <v>15</v>
      </c>
      <c r="H11144" s="100" t="s">
        <v>26062</v>
      </c>
    </row>
    <row r="11145" spans="1:8">
      <c r="A11145" s="35" t="s">
        <v>29</v>
      </c>
      <c r="B11145" s="35" t="s">
        <v>9380</v>
      </c>
      <c r="C11145" s="35" t="s">
        <v>17507</v>
      </c>
      <c r="D11145" s="100" t="s">
        <v>22252</v>
      </c>
      <c r="E11145" s="107">
        <v>29.783333333333335</v>
      </c>
      <c r="F11145" s="81" t="s">
        <v>13674</v>
      </c>
      <c r="G11145" s="35" t="s">
        <v>15</v>
      </c>
      <c r="H11145" s="100" t="s">
        <v>26063</v>
      </c>
    </row>
    <row r="11146" spans="1:8">
      <c r="A11146" s="35" t="s">
        <v>29</v>
      </c>
      <c r="B11146" s="35" t="s">
        <v>9380</v>
      </c>
      <c r="C11146" s="35" t="s">
        <v>17507</v>
      </c>
      <c r="D11146" s="100" t="s">
        <v>22253</v>
      </c>
      <c r="E11146" s="107">
        <v>30.933333333333334</v>
      </c>
      <c r="F11146" s="81" t="s">
        <v>13674</v>
      </c>
      <c r="G11146" s="35" t="s">
        <v>15</v>
      </c>
      <c r="H11146" s="100" t="s">
        <v>16570</v>
      </c>
    </row>
    <row r="11147" spans="1:8">
      <c r="A11147" s="35" t="s">
        <v>29</v>
      </c>
      <c r="B11147" s="35" t="s">
        <v>9380</v>
      </c>
      <c r="C11147" s="35" t="s">
        <v>17507</v>
      </c>
      <c r="D11147" s="100" t="s">
        <v>22254</v>
      </c>
      <c r="E11147" s="107">
        <v>27.416666666666668</v>
      </c>
      <c r="F11147" s="81" t="s">
        <v>13674</v>
      </c>
      <c r="G11147" s="35" t="s">
        <v>15</v>
      </c>
      <c r="H11147" s="100" t="s">
        <v>16570</v>
      </c>
    </row>
    <row r="11148" spans="1:8">
      <c r="A11148" s="35" t="s">
        <v>29</v>
      </c>
      <c r="B11148" s="35" t="s">
        <v>9380</v>
      </c>
      <c r="C11148" s="35" t="s">
        <v>17507</v>
      </c>
      <c r="D11148" s="100" t="s">
        <v>22255</v>
      </c>
      <c r="E11148" s="107">
        <v>56.75</v>
      </c>
      <c r="F11148" s="81" t="s">
        <v>13674</v>
      </c>
      <c r="G11148" s="35" t="s">
        <v>15</v>
      </c>
      <c r="H11148" s="100" t="s">
        <v>16570</v>
      </c>
    </row>
    <row r="11149" spans="1:8">
      <c r="A11149" s="35" t="s">
        <v>29</v>
      </c>
      <c r="B11149" s="35" t="s">
        <v>9380</v>
      </c>
      <c r="C11149" s="35" t="s">
        <v>17507</v>
      </c>
      <c r="D11149" s="100" t="s">
        <v>22256</v>
      </c>
      <c r="E11149" s="107">
        <v>40.966666666666669</v>
      </c>
      <c r="F11149" s="81" t="s">
        <v>13674</v>
      </c>
      <c r="G11149" s="35" t="s">
        <v>15</v>
      </c>
      <c r="H11149" s="100" t="s">
        <v>16570</v>
      </c>
    </row>
    <row r="11150" spans="1:8">
      <c r="A11150" s="35" t="s">
        <v>29</v>
      </c>
      <c r="B11150" s="35" t="s">
        <v>9380</v>
      </c>
      <c r="C11150" s="35" t="s">
        <v>17507</v>
      </c>
      <c r="D11150" s="100" t="s">
        <v>22257</v>
      </c>
      <c r="E11150" s="107">
        <v>33.733333333333334</v>
      </c>
      <c r="F11150" s="81" t="s">
        <v>13674</v>
      </c>
      <c r="G11150" s="35" t="s">
        <v>15</v>
      </c>
      <c r="H11150" s="100" t="s">
        <v>16570</v>
      </c>
    </row>
    <row r="11151" spans="1:8">
      <c r="A11151" s="35" t="s">
        <v>29</v>
      </c>
      <c r="B11151" s="35" t="s">
        <v>9380</v>
      </c>
      <c r="C11151" s="35" t="s">
        <v>17507</v>
      </c>
      <c r="D11151" s="100" t="s">
        <v>22258</v>
      </c>
      <c r="E11151" s="107">
        <v>31.183333333333334</v>
      </c>
      <c r="F11151" s="81" t="s">
        <v>13674</v>
      </c>
      <c r="G11151" s="35" t="s">
        <v>15</v>
      </c>
      <c r="H11151" s="100" t="s">
        <v>16570</v>
      </c>
    </row>
    <row r="11152" spans="1:8">
      <c r="A11152" s="35" t="s">
        <v>29</v>
      </c>
      <c r="B11152" s="35" t="s">
        <v>9380</v>
      </c>
      <c r="C11152" s="35" t="s">
        <v>17507</v>
      </c>
      <c r="D11152" s="100" t="s">
        <v>22259</v>
      </c>
      <c r="E11152" s="107">
        <v>34.033333333333331</v>
      </c>
      <c r="F11152" s="81" t="s">
        <v>13674</v>
      </c>
      <c r="G11152" s="35" t="s">
        <v>15</v>
      </c>
      <c r="H11152" s="100" t="s">
        <v>16570</v>
      </c>
    </row>
    <row r="11153" spans="1:8">
      <c r="A11153" s="35" t="s">
        <v>29</v>
      </c>
      <c r="B11153" s="35" t="s">
        <v>9380</v>
      </c>
      <c r="C11153" s="35" t="s">
        <v>17507</v>
      </c>
      <c r="D11153" s="100" t="s">
        <v>22260</v>
      </c>
      <c r="E11153" s="107">
        <v>39.06666666666667</v>
      </c>
      <c r="F11153" s="81" t="s">
        <v>13674</v>
      </c>
      <c r="G11153" s="35" t="s">
        <v>15</v>
      </c>
      <c r="H11153" s="100" t="s">
        <v>16570</v>
      </c>
    </row>
    <row r="11154" spans="1:8">
      <c r="A11154" s="35" t="s">
        <v>29</v>
      </c>
      <c r="B11154" s="35" t="s">
        <v>9380</v>
      </c>
      <c r="C11154" s="35" t="s">
        <v>17507</v>
      </c>
      <c r="D11154" s="100" t="s">
        <v>22261</v>
      </c>
      <c r="E11154" s="107">
        <v>32.049999999999997</v>
      </c>
      <c r="F11154" s="81" t="s">
        <v>13674</v>
      </c>
      <c r="G11154" s="35" t="s">
        <v>15</v>
      </c>
      <c r="H11154" s="100" t="s">
        <v>16570</v>
      </c>
    </row>
    <row r="11155" spans="1:8">
      <c r="A11155" s="35" t="s">
        <v>29</v>
      </c>
      <c r="B11155" s="35" t="s">
        <v>9380</v>
      </c>
      <c r="C11155" s="35" t="s">
        <v>17507</v>
      </c>
      <c r="D11155" s="100" t="s">
        <v>22262</v>
      </c>
      <c r="E11155" s="107">
        <v>36.366666666666667</v>
      </c>
      <c r="F11155" s="81" t="s">
        <v>13674</v>
      </c>
      <c r="G11155" s="35" t="s">
        <v>15</v>
      </c>
      <c r="H11155" s="100" t="s">
        <v>16570</v>
      </c>
    </row>
    <row r="11156" spans="1:8">
      <c r="A11156" s="35" t="s">
        <v>29</v>
      </c>
      <c r="B11156" s="35" t="s">
        <v>9380</v>
      </c>
      <c r="C11156" s="35" t="s">
        <v>17507</v>
      </c>
      <c r="D11156" s="100" t="s">
        <v>22263</v>
      </c>
      <c r="E11156" s="107">
        <v>29.483333333333334</v>
      </c>
      <c r="F11156" s="81" t="s">
        <v>13674</v>
      </c>
      <c r="G11156" s="35" t="s">
        <v>15</v>
      </c>
      <c r="H11156" s="100" t="s">
        <v>16570</v>
      </c>
    </row>
    <row r="11157" spans="1:8">
      <c r="A11157" s="35" t="s">
        <v>29</v>
      </c>
      <c r="B11157" s="35" t="s">
        <v>9380</v>
      </c>
      <c r="C11157" s="35" t="s">
        <v>17507</v>
      </c>
      <c r="D11157" s="100" t="s">
        <v>22264</v>
      </c>
      <c r="E11157" s="107">
        <v>52.56666666666667</v>
      </c>
      <c r="F11157" s="81" t="s">
        <v>13674</v>
      </c>
      <c r="G11157" s="35" t="s">
        <v>15</v>
      </c>
      <c r="H11157" s="100" t="s">
        <v>16570</v>
      </c>
    </row>
    <row r="11158" spans="1:8">
      <c r="A11158" s="35" t="s">
        <v>29</v>
      </c>
      <c r="B11158" s="35" t="s">
        <v>9380</v>
      </c>
      <c r="C11158" s="35" t="s">
        <v>17507</v>
      </c>
      <c r="D11158" s="100" t="s">
        <v>22265</v>
      </c>
      <c r="E11158" s="107">
        <v>28.483333333333334</v>
      </c>
      <c r="F11158" s="81" t="s">
        <v>13674</v>
      </c>
      <c r="G11158" s="35" t="s">
        <v>15</v>
      </c>
      <c r="H11158" s="100" t="s">
        <v>16570</v>
      </c>
    </row>
    <row r="11159" spans="1:8">
      <c r="A11159" s="35" t="s">
        <v>29</v>
      </c>
      <c r="B11159" s="35" t="s">
        <v>9380</v>
      </c>
      <c r="C11159" s="35" t="s">
        <v>17507</v>
      </c>
      <c r="D11159" s="100" t="s">
        <v>22266</v>
      </c>
      <c r="E11159" s="107">
        <v>34.233333333333334</v>
      </c>
      <c r="F11159" s="81" t="s">
        <v>13674</v>
      </c>
      <c r="G11159" s="35" t="s">
        <v>15</v>
      </c>
      <c r="H11159" s="100" t="s">
        <v>16570</v>
      </c>
    </row>
    <row r="11160" spans="1:8">
      <c r="A11160" s="35" t="s">
        <v>29</v>
      </c>
      <c r="B11160" s="35" t="s">
        <v>9380</v>
      </c>
      <c r="C11160" s="35" t="s">
        <v>17507</v>
      </c>
      <c r="D11160" s="100" t="s">
        <v>22267</v>
      </c>
      <c r="E11160" s="107">
        <v>41.966666666666669</v>
      </c>
      <c r="F11160" s="81" t="s">
        <v>13674</v>
      </c>
      <c r="G11160" s="35" t="s">
        <v>15</v>
      </c>
      <c r="H11160" s="100" t="s">
        <v>16570</v>
      </c>
    </row>
    <row r="11161" spans="1:8">
      <c r="A11161" s="35" t="s">
        <v>29</v>
      </c>
      <c r="B11161" s="35" t="s">
        <v>9380</v>
      </c>
      <c r="C11161" s="35" t="s">
        <v>17507</v>
      </c>
      <c r="D11161" s="100" t="s">
        <v>22268</v>
      </c>
      <c r="E11161" s="107">
        <v>41.033333333333331</v>
      </c>
      <c r="F11161" s="81" t="s">
        <v>13674</v>
      </c>
      <c r="G11161" s="35" t="s">
        <v>15</v>
      </c>
      <c r="H11161" s="100" t="s">
        <v>16570</v>
      </c>
    </row>
    <row r="11162" spans="1:8">
      <c r="A11162" s="35" t="s">
        <v>29</v>
      </c>
      <c r="B11162" s="35" t="s">
        <v>9380</v>
      </c>
      <c r="C11162" s="35" t="s">
        <v>17507</v>
      </c>
      <c r="D11162" s="100" t="s">
        <v>22269</v>
      </c>
      <c r="E11162" s="107">
        <v>48.783333333333331</v>
      </c>
      <c r="F11162" s="81" t="s">
        <v>13674</v>
      </c>
      <c r="G11162" s="35" t="s">
        <v>15</v>
      </c>
      <c r="H11162" s="100" t="s">
        <v>16570</v>
      </c>
    </row>
    <row r="11163" spans="1:8">
      <c r="A11163" s="35" t="s">
        <v>29</v>
      </c>
      <c r="B11163" s="35" t="s">
        <v>9380</v>
      </c>
      <c r="C11163" s="35" t="s">
        <v>17507</v>
      </c>
      <c r="D11163" s="100" t="s">
        <v>22270</v>
      </c>
      <c r="E11163" s="107">
        <v>31.2</v>
      </c>
      <c r="F11163" s="81" t="s">
        <v>13674</v>
      </c>
      <c r="G11163" s="35" t="s">
        <v>15</v>
      </c>
      <c r="H11163" s="100" t="s">
        <v>16570</v>
      </c>
    </row>
    <row r="11164" spans="1:8">
      <c r="A11164" s="35" t="s">
        <v>29</v>
      </c>
      <c r="B11164" s="35" t="s">
        <v>9380</v>
      </c>
      <c r="C11164" s="35" t="s">
        <v>13034</v>
      </c>
      <c r="D11164" s="100" t="s">
        <v>22271</v>
      </c>
      <c r="E11164" s="107">
        <v>43.133333333333333</v>
      </c>
      <c r="F11164" s="81" t="s">
        <v>13674</v>
      </c>
      <c r="G11164" s="35" t="s">
        <v>15</v>
      </c>
      <c r="H11164" s="100" t="s">
        <v>26064</v>
      </c>
    </row>
    <row r="11165" spans="1:8">
      <c r="A11165" s="35" t="s">
        <v>29</v>
      </c>
      <c r="B11165" s="35" t="s">
        <v>9380</v>
      </c>
      <c r="C11165" s="35" t="s">
        <v>13034</v>
      </c>
      <c r="D11165" s="100" t="s">
        <v>22272</v>
      </c>
      <c r="E11165" s="107">
        <v>49.733333333333334</v>
      </c>
      <c r="F11165" s="81" t="s">
        <v>13674</v>
      </c>
      <c r="G11165" s="35" t="s">
        <v>15</v>
      </c>
      <c r="H11165" s="100" t="s">
        <v>16571</v>
      </c>
    </row>
    <row r="11166" spans="1:8">
      <c r="A11166" s="35" t="s">
        <v>29</v>
      </c>
      <c r="B11166" s="35" t="s">
        <v>9380</v>
      </c>
      <c r="C11166" s="35" t="s">
        <v>13034</v>
      </c>
      <c r="D11166" s="100" t="s">
        <v>22273</v>
      </c>
      <c r="E11166" s="107">
        <v>66.083333333333329</v>
      </c>
      <c r="F11166" s="81" t="s">
        <v>13674</v>
      </c>
      <c r="G11166" s="35" t="s">
        <v>15</v>
      </c>
      <c r="H11166" s="100" t="s">
        <v>16571</v>
      </c>
    </row>
    <row r="11167" spans="1:8">
      <c r="A11167" s="35" t="s">
        <v>29</v>
      </c>
      <c r="B11167" s="35" t="s">
        <v>9380</v>
      </c>
      <c r="C11167" s="35" t="s">
        <v>13034</v>
      </c>
      <c r="D11167" s="100" t="s">
        <v>22274</v>
      </c>
      <c r="E11167" s="107">
        <v>72.55</v>
      </c>
      <c r="F11167" s="81" t="s">
        <v>13674</v>
      </c>
      <c r="G11167" s="35" t="s">
        <v>15</v>
      </c>
      <c r="H11167" s="100" t="s">
        <v>16571</v>
      </c>
    </row>
    <row r="11168" spans="1:8">
      <c r="A11168" s="35" t="s">
        <v>29</v>
      </c>
      <c r="B11168" s="35" t="s">
        <v>9380</v>
      </c>
      <c r="C11168" s="35" t="s">
        <v>13034</v>
      </c>
      <c r="D11168" s="100" t="s">
        <v>22275</v>
      </c>
      <c r="E11168" s="107">
        <v>37.383333333333333</v>
      </c>
      <c r="F11168" s="81" t="s">
        <v>13674</v>
      </c>
      <c r="G11168" s="35" t="s">
        <v>15</v>
      </c>
      <c r="H11168" s="100" t="s">
        <v>16571</v>
      </c>
    </row>
    <row r="11169" spans="1:8">
      <c r="A11169" s="35" t="s">
        <v>29</v>
      </c>
      <c r="B11169" s="35" t="s">
        <v>9380</v>
      </c>
      <c r="C11169" s="35" t="s">
        <v>13034</v>
      </c>
      <c r="D11169" s="100" t="s">
        <v>22276</v>
      </c>
      <c r="E11169" s="107">
        <v>48.25</v>
      </c>
      <c r="F11169" s="81" t="s">
        <v>13674</v>
      </c>
      <c r="G11169" s="35" t="s">
        <v>15</v>
      </c>
      <c r="H11169" s="100" t="s">
        <v>16571</v>
      </c>
    </row>
    <row r="11170" spans="1:8">
      <c r="A11170" s="35" t="s">
        <v>29</v>
      </c>
      <c r="B11170" s="35" t="s">
        <v>9380</v>
      </c>
      <c r="C11170" s="35" t="s">
        <v>13034</v>
      </c>
      <c r="D11170" s="100" t="s">
        <v>22277</v>
      </c>
      <c r="E11170" s="107">
        <v>62.233333333333334</v>
      </c>
      <c r="F11170" s="81" t="s">
        <v>13674</v>
      </c>
      <c r="G11170" s="35" t="s">
        <v>15</v>
      </c>
      <c r="H11170" s="100" t="s">
        <v>16571</v>
      </c>
    </row>
    <row r="11171" spans="1:8">
      <c r="A11171" s="35" t="s">
        <v>29</v>
      </c>
      <c r="B11171" s="35" t="s">
        <v>9380</v>
      </c>
      <c r="C11171" s="35" t="s">
        <v>13034</v>
      </c>
      <c r="D11171" s="100" t="s">
        <v>22278</v>
      </c>
      <c r="E11171" s="107">
        <v>46.4</v>
      </c>
      <c r="F11171" s="81" t="s">
        <v>13674</v>
      </c>
      <c r="G11171" s="35" t="s">
        <v>15</v>
      </c>
      <c r="H11171" s="100" t="s">
        <v>16571</v>
      </c>
    </row>
    <row r="11172" spans="1:8">
      <c r="A11172" s="35" t="s">
        <v>29</v>
      </c>
      <c r="B11172" s="35" t="s">
        <v>9380</v>
      </c>
      <c r="C11172" s="35" t="s">
        <v>13034</v>
      </c>
      <c r="D11172" s="100" t="s">
        <v>22279</v>
      </c>
      <c r="E11172" s="107">
        <v>37.733333333333334</v>
      </c>
      <c r="F11172" s="81" t="s">
        <v>13674</v>
      </c>
      <c r="G11172" s="35" t="s">
        <v>15</v>
      </c>
      <c r="H11172" s="100" t="s">
        <v>16571</v>
      </c>
    </row>
    <row r="11173" spans="1:8">
      <c r="A11173" s="35" t="s">
        <v>29</v>
      </c>
      <c r="B11173" s="35" t="s">
        <v>9354</v>
      </c>
      <c r="C11173" s="35" t="s">
        <v>17508</v>
      </c>
      <c r="D11173" s="100" t="s">
        <v>22280</v>
      </c>
      <c r="E11173" s="107">
        <v>28.116666666666667</v>
      </c>
      <c r="F11173" s="81" t="s">
        <v>13674</v>
      </c>
      <c r="G11173" s="35" t="s">
        <v>15</v>
      </c>
      <c r="H11173" s="100" t="s">
        <v>26065</v>
      </c>
    </row>
    <row r="11174" spans="1:8">
      <c r="A11174" s="35" t="s">
        <v>29</v>
      </c>
      <c r="B11174" s="35" t="s">
        <v>9354</v>
      </c>
      <c r="C11174" s="35" t="s">
        <v>17508</v>
      </c>
      <c r="D11174" s="100" t="s">
        <v>22281</v>
      </c>
      <c r="E11174" s="107">
        <v>31.966666666666665</v>
      </c>
      <c r="F11174" s="81" t="s">
        <v>13674</v>
      </c>
      <c r="G11174" s="35" t="s">
        <v>15</v>
      </c>
      <c r="H11174" s="100" t="s">
        <v>26065</v>
      </c>
    </row>
    <row r="11175" spans="1:8">
      <c r="A11175" s="35" t="s">
        <v>29</v>
      </c>
      <c r="B11175" s="35" t="s">
        <v>9354</v>
      </c>
      <c r="C11175" s="35" t="s">
        <v>17508</v>
      </c>
      <c r="D11175" s="100" t="s">
        <v>22282</v>
      </c>
      <c r="E11175" s="107">
        <v>22.6</v>
      </c>
      <c r="F11175" s="81" t="s">
        <v>13674</v>
      </c>
      <c r="G11175" s="35" t="s">
        <v>15</v>
      </c>
      <c r="H11175" s="100" t="s">
        <v>26065</v>
      </c>
    </row>
    <row r="11176" spans="1:8">
      <c r="A11176" s="35" t="s">
        <v>29</v>
      </c>
      <c r="B11176" s="35" t="s">
        <v>9354</v>
      </c>
      <c r="C11176" s="35" t="s">
        <v>17508</v>
      </c>
      <c r="D11176" s="100" t="s">
        <v>22283</v>
      </c>
      <c r="E11176" s="107">
        <v>27.45</v>
      </c>
      <c r="F11176" s="81" t="s">
        <v>13674</v>
      </c>
      <c r="G11176" s="35" t="s">
        <v>15</v>
      </c>
      <c r="H11176" s="100" t="s">
        <v>26065</v>
      </c>
    </row>
    <row r="11177" spans="1:8">
      <c r="A11177" s="35" t="s">
        <v>29</v>
      </c>
      <c r="B11177" s="35" t="s">
        <v>9354</v>
      </c>
      <c r="C11177" s="35" t="s">
        <v>17508</v>
      </c>
      <c r="D11177" s="100" t="s">
        <v>22284</v>
      </c>
      <c r="E11177" s="107">
        <v>22.616666666666667</v>
      </c>
      <c r="F11177" s="81" t="s">
        <v>13674</v>
      </c>
      <c r="G11177" s="35" t="s">
        <v>15</v>
      </c>
      <c r="H11177" s="100" t="s">
        <v>26065</v>
      </c>
    </row>
    <row r="11178" spans="1:8">
      <c r="A11178" s="35" t="s">
        <v>29</v>
      </c>
      <c r="B11178" s="35" t="s">
        <v>9354</v>
      </c>
      <c r="C11178" s="35" t="s">
        <v>17508</v>
      </c>
      <c r="D11178" s="100" t="s">
        <v>22285</v>
      </c>
      <c r="E11178" s="107">
        <v>24.6</v>
      </c>
      <c r="F11178" s="81" t="s">
        <v>13674</v>
      </c>
      <c r="G11178" s="35" t="s">
        <v>15</v>
      </c>
      <c r="H11178" s="100" t="s">
        <v>26065</v>
      </c>
    </row>
    <row r="11179" spans="1:8">
      <c r="A11179" s="35" t="s">
        <v>29</v>
      </c>
      <c r="B11179" s="35" t="s">
        <v>9354</v>
      </c>
      <c r="C11179" s="35" t="s">
        <v>17508</v>
      </c>
      <c r="D11179" s="100" t="s">
        <v>22286</v>
      </c>
      <c r="E11179" s="107">
        <v>22.45</v>
      </c>
      <c r="F11179" s="81" t="s">
        <v>13674</v>
      </c>
      <c r="G11179" s="35" t="s">
        <v>15</v>
      </c>
      <c r="H11179" s="100" t="s">
        <v>26065</v>
      </c>
    </row>
    <row r="11180" spans="1:8">
      <c r="A11180" s="35" t="s">
        <v>29</v>
      </c>
      <c r="B11180" s="35" t="s">
        <v>9354</v>
      </c>
      <c r="C11180" s="35" t="s">
        <v>17508</v>
      </c>
      <c r="D11180" s="100" t="s">
        <v>22287</v>
      </c>
      <c r="E11180" s="107">
        <v>23.733333333333334</v>
      </c>
      <c r="F11180" s="81" t="s">
        <v>13674</v>
      </c>
      <c r="G11180" s="35" t="s">
        <v>15</v>
      </c>
      <c r="H11180" s="100" t="s">
        <v>26065</v>
      </c>
    </row>
    <row r="11181" spans="1:8">
      <c r="A11181" s="35" t="s">
        <v>29</v>
      </c>
      <c r="B11181" s="35" t="s">
        <v>9354</v>
      </c>
      <c r="C11181" s="35" t="s">
        <v>13235</v>
      </c>
      <c r="D11181" s="100" t="s">
        <v>22288</v>
      </c>
      <c r="E11181" s="107">
        <v>38.983333333333334</v>
      </c>
      <c r="F11181" s="81" t="s">
        <v>13674</v>
      </c>
      <c r="G11181" s="35" t="s">
        <v>15</v>
      </c>
      <c r="H11181" s="100" t="s">
        <v>26066</v>
      </c>
    </row>
    <row r="11182" spans="1:8">
      <c r="A11182" s="35" t="s">
        <v>29</v>
      </c>
      <c r="B11182" s="35" t="s">
        <v>9354</v>
      </c>
      <c r="C11182" s="35" t="s">
        <v>13235</v>
      </c>
      <c r="D11182" s="100" t="s">
        <v>22289</v>
      </c>
      <c r="E11182" s="107">
        <v>48.666666666666664</v>
      </c>
      <c r="F11182" s="81" t="s">
        <v>13674</v>
      </c>
      <c r="G11182" s="35" t="s">
        <v>15</v>
      </c>
      <c r="H11182" s="100" t="s">
        <v>26066</v>
      </c>
    </row>
    <row r="11183" spans="1:8">
      <c r="A11183" s="35" t="s">
        <v>29</v>
      </c>
      <c r="B11183" s="35" t="s">
        <v>9354</v>
      </c>
      <c r="C11183" s="35" t="s">
        <v>13235</v>
      </c>
      <c r="D11183" s="100" t="s">
        <v>22290</v>
      </c>
      <c r="E11183" s="107">
        <v>42.31666666666667</v>
      </c>
      <c r="F11183" s="81" t="s">
        <v>13674</v>
      </c>
      <c r="G11183" s="35" t="s">
        <v>15</v>
      </c>
      <c r="H11183" s="100" t="s">
        <v>26066</v>
      </c>
    </row>
    <row r="11184" spans="1:8">
      <c r="A11184" s="35" t="s">
        <v>29</v>
      </c>
      <c r="B11184" s="35" t="s">
        <v>9354</v>
      </c>
      <c r="C11184" s="35" t="s">
        <v>13235</v>
      </c>
      <c r="D11184" s="100" t="s">
        <v>22291</v>
      </c>
      <c r="E11184" s="107">
        <v>37.43333333333333</v>
      </c>
      <c r="F11184" s="81" t="s">
        <v>13674</v>
      </c>
      <c r="G11184" s="35" t="s">
        <v>15</v>
      </c>
      <c r="H11184" s="100" t="s">
        <v>26066</v>
      </c>
    </row>
    <row r="11185" spans="1:8">
      <c r="A11185" s="35" t="s">
        <v>29</v>
      </c>
      <c r="B11185" s="35" t="s">
        <v>9354</v>
      </c>
      <c r="C11185" s="35" t="s">
        <v>13235</v>
      </c>
      <c r="D11185" s="100" t="s">
        <v>22292</v>
      </c>
      <c r="E11185" s="107">
        <v>26.066666666666666</v>
      </c>
      <c r="F11185" s="81" t="s">
        <v>13674</v>
      </c>
      <c r="G11185" s="35" t="s">
        <v>15</v>
      </c>
      <c r="H11185" s="100" t="s">
        <v>26066</v>
      </c>
    </row>
    <row r="11186" spans="1:8">
      <c r="A11186" s="35" t="s">
        <v>29</v>
      </c>
      <c r="B11186" s="35" t="s">
        <v>9354</v>
      </c>
      <c r="C11186" s="35" t="s">
        <v>13235</v>
      </c>
      <c r="D11186" s="100" t="s">
        <v>22293</v>
      </c>
      <c r="E11186" s="107">
        <v>29.233333333333334</v>
      </c>
      <c r="F11186" s="81" t="s">
        <v>13674</v>
      </c>
      <c r="G11186" s="35" t="s">
        <v>15</v>
      </c>
      <c r="H11186" s="100" t="s">
        <v>26066</v>
      </c>
    </row>
    <row r="11187" spans="1:8">
      <c r="A11187" s="35" t="s">
        <v>29</v>
      </c>
      <c r="B11187" s="35" t="s">
        <v>9354</v>
      </c>
      <c r="C11187" s="35" t="s">
        <v>13235</v>
      </c>
      <c r="D11187" s="100" t="s">
        <v>22294</v>
      </c>
      <c r="E11187" s="107">
        <v>28.9</v>
      </c>
      <c r="F11187" s="81" t="s">
        <v>13674</v>
      </c>
      <c r="G11187" s="35" t="s">
        <v>15</v>
      </c>
      <c r="H11187" s="100" t="s">
        <v>26066</v>
      </c>
    </row>
    <row r="11188" spans="1:8">
      <c r="A11188" s="35" t="s">
        <v>29</v>
      </c>
      <c r="B11188" s="35" t="s">
        <v>9354</v>
      </c>
      <c r="C11188" s="35" t="s">
        <v>13235</v>
      </c>
      <c r="D11188" s="100" t="s">
        <v>22295</v>
      </c>
      <c r="E11188" s="107">
        <v>34.35</v>
      </c>
      <c r="F11188" s="81" t="s">
        <v>13674</v>
      </c>
      <c r="G11188" s="35" t="s">
        <v>15</v>
      </c>
      <c r="H11188" s="100" t="s">
        <v>26066</v>
      </c>
    </row>
    <row r="11189" spans="1:8">
      <c r="A11189" s="35" t="s">
        <v>29</v>
      </c>
      <c r="B11189" s="35" t="s">
        <v>9354</v>
      </c>
      <c r="C11189" s="35" t="s">
        <v>13235</v>
      </c>
      <c r="D11189" s="100" t="s">
        <v>22296</v>
      </c>
      <c r="E11189" s="107">
        <v>66.95</v>
      </c>
      <c r="F11189" s="81" t="s">
        <v>13674</v>
      </c>
      <c r="G11189" s="35" t="s">
        <v>15</v>
      </c>
      <c r="H11189" s="100" t="s">
        <v>26066</v>
      </c>
    </row>
    <row r="11190" spans="1:8">
      <c r="A11190" s="35" t="s">
        <v>29</v>
      </c>
      <c r="B11190" s="35" t="s">
        <v>9354</v>
      </c>
      <c r="C11190" s="35" t="s">
        <v>13235</v>
      </c>
      <c r="D11190" s="100" t="s">
        <v>22297</v>
      </c>
      <c r="E11190" s="107">
        <v>30.55</v>
      </c>
      <c r="F11190" s="81" t="s">
        <v>13674</v>
      </c>
      <c r="G11190" s="35" t="s">
        <v>15</v>
      </c>
      <c r="H11190" s="100" t="s">
        <v>26066</v>
      </c>
    </row>
    <row r="11191" spans="1:8">
      <c r="A11191" s="35" t="s">
        <v>29</v>
      </c>
      <c r="B11191" s="35" t="s">
        <v>9354</v>
      </c>
      <c r="C11191" s="35" t="s">
        <v>13235</v>
      </c>
      <c r="D11191" s="100" t="s">
        <v>22298</v>
      </c>
      <c r="E11191" s="107">
        <v>33.700000000000003</v>
      </c>
      <c r="F11191" s="81" t="s">
        <v>13674</v>
      </c>
      <c r="G11191" s="35" t="s">
        <v>15</v>
      </c>
      <c r="H11191" s="100" t="s">
        <v>26066</v>
      </c>
    </row>
    <row r="11192" spans="1:8">
      <c r="A11192" s="35" t="s">
        <v>29</v>
      </c>
      <c r="B11192" s="35" t="s">
        <v>9354</v>
      </c>
      <c r="C11192" s="35" t="s">
        <v>13235</v>
      </c>
      <c r="D11192" s="100" t="s">
        <v>22299</v>
      </c>
      <c r="E11192" s="107">
        <v>32.65</v>
      </c>
      <c r="F11192" s="81" t="s">
        <v>13674</v>
      </c>
      <c r="G11192" s="35" t="s">
        <v>15</v>
      </c>
      <c r="H11192" s="100" t="s">
        <v>26066</v>
      </c>
    </row>
    <row r="11193" spans="1:8">
      <c r="A11193" s="35" t="s">
        <v>29</v>
      </c>
      <c r="B11193" s="35" t="s">
        <v>9354</v>
      </c>
      <c r="C11193" s="35" t="s">
        <v>13235</v>
      </c>
      <c r="D11193" s="100" t="s">
        <v>22300</v>
      </c>
      <c r="E11193" s="107">
        <v>31.916666666666668</v>
      </c>
      <c r="F11193" s="81" t="s">
        <v>13674</v>
      </c>
      <c r="G11193" s="35" t="s">
        <v>15</v>
      </c>
      <c r="H11193" s="100" t="s">
        <v>26066</v>
      </c>
    </row>
    <row r="11194" spans="1:8">
      <c r="A11194" s="35" t="s">
        <v>29</v>
      </c>
      <c r="B11194" s="35" t="s">
        <v>9354</v>
      </c>
      <c r="C11194" s="35" t="s">
        <v>13235</v>
      </c>
      <c r="D11194" s="100" t="s">
        <v>22301</v>
      </c>
      <c r="E11194" s="107">
        <v>31.483333333333334</v>
      </c>
      <c r="F11194" s="81" t="s">
        <v>13674</v>
      </c>
      <c r="G11194" s="35" t="s">
        <v>15</v>
      </c>
      <c r="H11194" s="100" t="s">
        <v>26066</v>
      </c>
    </row>
    <row r="11195" spans="1:8">
      <c r="A11195" s="35" t="s">
        <v>29</v>
      </c>
      <c r="B11195" s="35" t="s">
        <v>9354</v>
      </c>
      <c r="C11195" s="35" t="s">
        <v>13235</v>
      </c>
      <c r="D11195" s="100" t="s">
        <v>22302</v>
      </c>
      <c r="E11195" s="107">
        <v>32.75</v>
      </c>
      <c r="F11195" s="81" t="s">
        <v>13674</v>
      </c>
      <c r="G11195" s="35" t="s">
        <v>15</v>
      </c>
      <c r="H11195" s="100" t="s">
        <v>26066</v>
      </c>
    </row>
    <row r="11196" spans="1:8">
      <c r="A11196" s="35" t="s">
        <v>29</v>
      </c>
      <c r="B11196" s="35" t="s">
        <v>9354</v>
      </c>
      <c r="C11196" s="35" t="s">
        <v>13235</v>
      </c>
      <c r="D11196" s="100" t="s">
        <v>22303</v>
      </c>
      <c r="E11196" s="107">
        <v>27.433333333333334</v>
      </c>
      <c r="F11196" s="81" t="s">
        <v>13674</v>
      </c>
      <c r="G11196" s="35" t="s">
        <v>15</v>
      </c>
      <c r="H11196" s="100" t="s">
        <v>26066</v>
      </c>
    </row>
    <row r="11197" spans="1:8">
      <c r="A11197" s="35" t="s">
        <v>29</v>
      </c>
      <c r="B11197" s="35" t="s">
        <v>9354</v>
      </c>
      <c r="C11197" s="35" t="s">
        <v>13236</v>
      </c>
      <c r="D11197" s="100" t="s">
        <v>22304</v>
      </c>
      <c r="E11197" s="107">
        <v>29.7</v>
      </c>
      <c r="F11197" s="81" t="s">
        <v>13674</v>
      </c>
      <c r="G11197" s="35" t="s">
        <v>15</v>
      </c>
      <c r="H11197" s="100" t="s">
        <v>26067</v>
      </c>
    </row>
    <row r="11198" spans="1:8">
      <c r="A11198" s="35" t="s">
        <v>29</v>
      </c>
      <c r="B11198" s="35" t="s">
        <v>9354</v>
      </c>
      <c r="C11198" s="35" t="s">
        <v>13236</v>
      </c>
      <c r="D11198" s="100" t="s">
        <v>22305</v>
      </c>
      <c r="E11198" s="107">
        <v>27.15</v>
      </c>
      <c r="F11198" s="81" t="s">
        <v>13674</v>
      </c>
      <c r="G11198" s="35" t="s">
        <v>15</v>
      </c>
      <c r="H11198" s="100" t="s">
        <v>26067</v>
      </c>
    </row>
    <row r="11199" spans="1:8">
      <c r="A11199" s="35" t="s">
        <v>29</v>
      </c>
      <c r="B11199" s="35" t="s">
        <v>9354</v>
      </c>
      <c r="C11199" s="35" t="s">
        <v>13236</v>
      </c>
      <c r="D11199" s="100" t="s">
        <v>22306</v>
      </c>
      <c r="E11199" s="107">
        <v>26.166666666666668</v>
      </c>
      <c r="F11199" s="81" t="s">
        <v>13674</v>
      </c>
      <c r="G11199" s="35" t="s">
        <v>15</v>
      </c>
      <c r="H11199" s="100" t="s">
        <v>26067</v>
      </c>
    </row>
    <row r="11200" spans="1:8">
      <c r="A11200" s="35" t="s">
        <v>29</v>
      </c>
      <c r="B11200" s="35" t="s">
        <v>9354</v>
      </c>
      <c r="C11200" s="35" t="s">
        <v>13236</v>
      </c>
      <c r="D11200" s="100" t="s">
        <v>22307</v>
      </c>
      <c r="E11200" s="107">
        <v>30.466666666666665</v>
      </c>
      <c r="F11200" s="81" t="s">
        <v>13674</v>
      </c>
      <c r="G11200" s="35" t="s">
        <v>15</v>
      </c>
      <c r="H11200" s="100" t="s">
        <v>26067</v>
      </c>
    </row>
    <row r="11201" spans="1:8">
      <c r="A11201" s="35" t="s">
        <v>29</v>
      </c>
      <c r="B11201" s="35" t="s">
        <v>9354</v>
      </c>
      <c r="C11201" s="35" t="s">
        <v>13236</v>
      </c>
      <c r="D11201" s="100" t="s">
        <v>22308</v>
      </c>
      <c r="E11201" s="107">
        <v>28.65</v>
      </c>
      <c r="F11201" s="81" t="s">
        <v>13674</v>
      </c>
      <c r="G11201" s="35" t="s">
        <v>15</v>
      </c>
      <c r="H11201" s="100" t="s">
        <v>26067</v>
      </c>
    </row>
    <row r="11202" spans="1:8">
      <c r="A11202" s="35" t="s">
        <v>29</v>
      </c>
      <c r="B11202" s="35" t="s">
        <v>9354</v>
      </c>
      <c r="C11202" s="35" t="s">
        <v>13236</v>
      </c>
      <c r="D11202" s="100" t="s">
        <v>22309</v>
      </c>
      <c r="E11202" s="107">
        <v>29.583333333333332</v>
      </c>
      <c r="F11202" s="81" t="s">
        <v>13674</v>
      </c>
      <c r="G11202" s="35" t="s">
        <v>15</v>
      </c>
      <c r="H11202" s="100" t="s">
        <v>26067</v>
      </c>
    </row>
    <row r="11203" spans="1:8">
      <c r="A11203" s="35" t="s">
        <v>29</v>
      </c>
      <c r="B11203" s="35" t="s">
        <v>9354</v>
      </c>
      <c r="C11203" s="35" t="s">
        <v>13236</v>
      </c>
      <c r="D11203" s="100" t="s">
        <v>22310</v>
      </c>
      <c r="E11203" s="107">
        <v>31.583333333333332</v>
      </c>
      <c r="F11203" s="81" t="s">
        <v>13674</v>
      </c>
      <c r="G11203" s="35" t="s">
        <v>15</v>
      </c>
      <c r="H11203" s="100" t="s">
        <v>26067</v>
      </c>
    </row>
    <row r="11204" spans="1:8">
      <c r="A11204" s="35" t="s">
        <v>29</v>
      </c>
      <c r="B11204" s="35" t="s">
        <v>9354</v>
      </c>
      <c r="C11204" s="35" t="s">
        <v>13236</v>
      </c>
      <c r="D11204" s="100" t="s">
        <v>22311</v>
      </c>
      <c r="E11204" s="107">
        <v>29.116666666666667</v>
      </c>
      <c r="F11204" s="81" t="s">
        <v>13674</v>
      </c>
      <c r="G11204" s="35" t="s">
        <v>15</v>
      </c>
      <c r="H11204" s="100" t="s">
        <v>26067</v>
      </c>
    </row>
    <row r="11205" spans="1:8">
      <c r="A11205" s="35" t="s">
        <v>29</v>
      </c>
      <c r="B11205" s="35" t="s">
        <v>9354</v>
      </c>
      <c r="C11205" s="35" t="s">
        <v>13236</v>
      </c>
      <c r="D11205" s="100" t="s">
        <v>22312</v>
      </c>
      <c r="E11205" s="107">
        <v>31.616666666666667</v>
      </c>
      <c r="F11205" s="81" t="s">
        <v>13674</v>
      </c>
      <c r="G11205" s="35" t="s">
        <v>15</v>
      </c>
      <c r="H11205" s="100" t="s">
        <v>26067</v>
      </c>
    </row>
    <row r="11206" spans="1:8">
      <c r="A11206" s="35" t="s">
        <v>29</v>
      </c>
      <c r="B11206" s="35" t="s">
        <v>9354</v>
      </c>
      <c r="C11206" s="35" t="s">
        <v>13236</v>
      </c>
      <c r="D11206" s="100" t="s">
        <v>22313</v>
      </c>
      <c r="E11206" s="107">
        <v>31.75</v>
      </c>
      <c r="F11206" s="81" t="s">
        <v>13674</v>
      </c>
      <c r="G11206" s="35" t="s">
        <v>15</v>
      </c>
      <c r="H11206" s="100" t="s">
        <v>26067</v>
      </c>
    </row>
    <row r="11207" spans="1:8">
      <c r="A11207" s="35" t="s">
        <v>29</v>
      </c>
      <c r="B11207" s="35" t="s">
        <v>9354</v>
      </c>
      <c r="C11207" s="35" t="s">
        <v>13236</v>
      </c>
      <c r="D11207" s="100" t="s">
        <v>22314</v>
      </c>
      <c r="E11207" s="107">
        <v>31.8</v>
      </c>
      <c r="F11207" s="81" t="s">
        <v>13674</v>
      </c>
      <c r="G11207" s="35" t="s">
        <v>15</v>
      </c>
      <c r="H11207" s="100" t="s">
        <v>26067</v>
      </c>
    </row>
    <row r="11208" spans="1:8">
      <c r="A11208" s="35" t="s">
        <v>29</v>
      </c>
      <c r="B11208" s="35" t="s">
        <v>9354</v>
      </c>
      <c r="C11208" s="35" t="s">
        <v>13236</v>
      </c>
      <c r="D11208" s="100" t="s">
        <v>22315</v>
      </c>
      <c r="E11208" s="107">
        <v>30.233333333333334</v>
      </c>
      <c r="F11208" s="81" t="s">
        <v>13674</v>
      </c>
      <c r="G11208" s="35" t="s">
        <v>15</v>
      </c>
      <c r="H11208" s="100" t="s">
        <v>26067</v>
      </c>
    </row>
    <row r="11209" spans="1:8">
      <c r="A11209" s="35" t="s">
        <v>29</v>
      </c>
      <c r="B11209" s="35" t="s">
        <v>9354</v>
      </c>
      <c r="C11209" s="35" t="s">
        <v>13236</v>
      </c>
      <c r="D11209" s="100" t="s">
        <v>22316</v>
      </c>
      <c r="E11209" s="107">
        <v>29.9</v>
      </c>
      <c r="F11209" s="81" t="s">
        <v>13674</v>
      </c>
      <c r="G11209" s="35" t="s">
        <v>15</v>
      </c>
      <c r="H11209" s="100" t="s">
        <v>26067</v>
      </c>
    </row>
    <row r="11210" spans="1:8">
      <c r="A11210" s="35" t="s">
        <v>29</v>
      </c>
      <c r="B11210" s="35" t="s">
        <v>9354</v>
      </c>
      <c r="C11210" s="35" t="s">
        <v>13236</v>
      </c>
      <c r="D11210" s="100" t="s">
        <v>22317</v>
      </c>
      <c r="E11210" s="107">
        <v>33.716666666666669</v>
      </c>
      <c r="F11210" s="81" t="s">
        <v>13674</v>
      </c>
      <c r="G11210" s="35" t="s">
        <v>15</v>
      </c>
      <c r="H11210" s="100" t="s">
        <v>26067</v>
      </c>
    </row>
    <row r="11211" spans="1:8">
      <c r="A11211" s="35" t="s">
        <v>29</v>
      </c>
      <c r="B11211" s="35" t="s">
        <v>9354</v>
      </c>
      <c r="C11211" s="35" t="s">
        <v>13236</v>
      </c>
      <c r="D11211" s="100" t="s">
        <v>22318</v>
      </c>
      <c r="E11211" s="107">
        <v>30.266666666666666</v>
      </c>
      <c r="F11211" s="81" t="s">
        <v>13674</v>
      </c>
      <c r="G11211" s="35" t="s">
        <v>15</v>
      </c>
      <c r="H11211" s="100" t="s">
        <v>26067</v>
      </c>
    </row>
    <row r="11212" spans="1:8">
      <c r="A11212" s="35" t="s">
        <v>29</v>
      </c>
      <c r="B11212" s="35" t="s">
        <v>9354</v>
      </c>
      <c r="C11212" s="35" t="s">
        <v>13236</v>
      </c>
      <c r="D11212" s="100" t="s">
        <v>22319</v>
      </c>
      <c r="E11212" s="107">
        <v>32.116666666666667</v>
      </c>
      <c r="F11212" s="81" t="s">
        <v>13674</v>
      </c>
      <c r="G11212" s="35" t="s">
        <v>15</v>
      </c>
      <c r="H11212" s="100" t="s">
        <v>26067</v>
      </c>
    </row>
    <row r="11213" spans="1:8">
      <c r="A11213" s="35" t="s">
        <v>29</v>
      </c>
      <c r="B11213" s="35" t="s">
        <v>9354</v>
      </c>
      <c r="C11213" s="35" t="s">
        <v>13237</v>
      </c>
      <c r="D11213" s="100" t="s">
        <v>22320</v>
      </c>
      <c r="E11213" s="107">
        <v>26.516666666666666</v>
      </c>
      <c r="F11213" s="81" t="s">
        <v>13674</v>
      </c>
      <c r="G11213" s="35" t="s">
        <v>15</v>
      </c>
      <c r="H11213" s="100" t="s">
        <v>26068</v>
      </c>
    </row>
    <row r="11214" spans="1:8">
      <c r="A11214" s="35" t="s">
        <v>29</v>
      </c>
      <c r="B11214" s="35" t="s">
        <v>9354</v>
      </c>
      <c r="C11214" s="35" t="s">
        <v>13237</v>
      </c>
      <c r="D11214" s="100" t="s">
        <v>22321</v>
      </c>
      <c r="E11214" s="107">
        <v>29.866666666666667</v>
      </c>
      <c r="F11214" s="81" t="s">
        <v>13674</v>
      </c>
      <c r="G11214" s="35" t="s">
        <v>15</v>
      </c>
      <c r="H11214" s="100" t="s">
        <v>26068</v>
      </c>
    </row>
    <row r="11215" spans="1:8">
      <c r="A11215" s="35" t="s">
        <v>29</v>
      </c>
      <c r="B11215" s="35" t="s">
        <v>9354</v>
      </c>
      <c r="C11215" s="35" t="s">
        <v>13237</v>
      </c>
      <c r="D11215" s="100" t="s">
        <v>22322</v>
      </c>
      <c r="E11215" s="107">
        <v>30.216666666666665</v>
      </c>
      <c r="F11215" s="81" t="s">
        <v>13674</v>
      </c>
      <c r="G11215" s="35" t="s">
        <v>15</v>
      </c>
      <c r="H11215" s="100" t="s">
        <v>26068</v>
      </c>
    </row>
    <row r="11216" spans="1:8">
      <c r="A11216" s="35" t="s">
        <v>29</v>
      </c>
      <c r="B11216" s="35" t="s">
        <v>9354</v>
      </c>
      <c r="C11216" s="35" t="s">
        <v>13237</v>
      </c>
      <c r="D11216" s="100" t="s">
        <v>22323</v>
      </c>
      <c r="E11216" s="107">
        <v>31.483333333333334</v>
      </c>
      <c r="F11216" s="81" t="s">
        <v>13674</v>
      </c>
      <c r="G11216" s="35" t="s">
        <v>15</v>
      </c>
      <c r="H11216" s="100" t="s">
        <v>26068</v>
      </c>
    </row>
    <row r="11217" spans="1:8">
      <c r="A11217" s="35" t="s">
        <v>29</v>
      </c>
      <c r="B11217" s="35" t="s">
        <v>9354</v>
      </c>
      <c r="C11217" s="35" t="s">
        <v>13237</v>
      </c>
      <c r="D11217" s="100" t="s">
        <v>22324</v>
      </c>
      <c r="E11217" s="107">
        <v>25.75</v>
      </c>
      <c r="F11217" s="81" t="s">
        <v>13674</v>
      </c>
      <c r="G11217" s="35" t="s">
        <v>15</v>
      </c>
      <c r="H11217" s="100" t="s">
        <v>26068</v>
      </c>
    </row>
    <row r="11218" spans="1:8">
      <c r="A11218" s="35" t="s">
        <v>29</v>
      </c>
      <c r="B11218" s="35" t="s">
        <v>9354</v>
      </c>
      <c r="C11218" s="35" t="s">
        <v>13237</v>
      </c>
      <c r="D11218" s="100" t="s">
        <v>22325</v>
      </c>
      <c r="E11218" s="107">
        <v>25.883333333333333</v>
      </c>
      <c r="F11218" s="81" t="s">
        <v>13674</v>
      </c>
      <c r="G11218" s="35" t="s">
        <v>15</v>
      </c>
      <c r="H11218" s="100" t="s">
        <v>26068</v>
      </c>
    </row>
    <row r="11219" spans="1:8">
      <c r="A11219" s="35" t="s">
        <v>29</v>
      </c>
      <c r="B11219" s="35" t="s">
        <v>9354</v>
      </c>
      <c r="C11219" s="35" t="s">
        <v>13237</v>
      </c>
      <c r="D11219" s="100" t="s">
        <v>22326</v>
      </c>
      <c r="E11219" s="107">
        <v>26.966666666666665</v>
      </c>
      <c r="F11219" s="81" t="s">
        <v>13674</v>
      </c>
      <c r="G11219" s="35" t="s">
        <v>15</v>
      </c>
      <c r="H11219" s="100" t="s">
        <v>26068</v>
      </c>
    </row>
    <row r="11220" spans="1:8">
      <c r="A11220" s="35" t="s">
        <v>29</v>
      </c>
      <c r="B11220" s="35" t="s">
        <v>9354</v>
      </c>
      <c r="C11220" s="35" t="s">
        <v>13237</v>
      </c>
      <c r="D11220" s="100" t="s">
        <v>22327</v>
      </c>
      <c r="E11220" s="107">
        <v>25.566666666666666</v>
      </c>
      <c r="F11220" s="81" t="s">
        <v>13674</v>
      </c>
      <c r="G11220" s="35" t="s">
        <v>15</v>
      </c>
      <c r="H11220" s="100" t="s">
        <v>26068</v>
      </c>
    </row>
    <row r="11221" spans="1:8">
      <c r="A11221" s="35" t="s">
        <v>29</v>
      </c>
      <c r="B11221" s="35" t="s">
        <v>9354</v>
      </c>
      <c r="C11221" s="35" t="s">
        <v>13237</v>
      </c>
      <c r="D11221" s="100" t="s">
        <v>22328</v>
      </c>
      <c r="E11221" s="107">
        <v>26.583333333333332</v>
      </c>
      <c r="F11221" s="81" t="s">
        <v>13674</v>
      </c>
      <c r="G11221" s="35" t="s">
        <v>15</v>
      </c>
      <c r="H11221" s="100" t="s">
        <v>26068</v>
      </c>
    </row>
    <row r="11222" spans="1:8">
      <c r="A11222" s="35" t="s">
        <v>29</v>
      </c>
      <c r="B11222" s="35" t="s">
        <v>9354</v>
      </c>
      <c r="C11222" s="35" t="s">
        <v>13237</v>
      </c>
      <c r="D11222" s="100" t="s">
        <v>22329</v>
      </c>
      <c r="E11222" s="107">
        <v>26.2</v>
      </c>
      <c r="F11222" s="81" t="s">
        <v>13674</v>
      </c>
      <c r="G11222" s="35" t="s">
        <v>15</v>
      </c>
      <c r="H11222" s="100" t="s">
        <v>26068</v>
      </c>
    </row>
    <row r="11223" spans="1:8">
      <c r="A11223" s="35" t="s">
        <v>29</v>
      </c>
      <c r="B11223" s="35" t="s">
        <v>9354</v>
      </c>
      <c r="C11223" s="35" t="s">
        <v>13237</v>
      </c>
      <c r="D11223" s="100" t="s">
        <v>22330</v>
      </c>
      <c r="E11223" s="107">
        <v>26.15</v>
      </c>
      <c r="F11223" s="81" t="s">
        <v>13674</v>
      </c>
      <c r="G11223" s="35" t="s">
        <v>15</v>
      </c>
      <c r="H11223" s="100" t="s">
        <v>26068</v>
      </c>
    </row>
    <row r="11224" spans="1:8">
      <c r="A11224" s="35" t="s">
        <v>29</v>
      </c>
      <c r="B11224" s="35" t="s">
        <v>9354</v>
      </c>
      <c r="C11224" s="35" t="s">
        <v>13237</v>
      </c>
      <c r="D11224" s="100" t="s">
        <v>22331</v>
      </c>
      <c r="E11224" s="107">
        <v>27.55</v>
      </c>
      <c r="F11224" s="81" t="s">
        <v>13674</v>
      </c>
      <c r="G11224" s="35" t="s">
        <v>15</v>
      </c>
      <c r="H11224" s="100" t="s">
        <v>26068</v>
      </c>
    </row>
    <row r="11225" spans="1:8">
      <c r="A11225" s="35" t="s">
        <v>29</v>
      </c>
      <c r="B11225" s="35" t="s">
        <v>9354</v>
      </c>
      <c r="C11225" s="35" t="s">
        <v>13237</v>
      </c>
      <c r="D11225" s="100" t="s">
        <v>22332</v>
      </c>
      <c r="E11225" s="107">
        <v>26.616666666666667</v>
      </c>
      <c r="F11225" s="81" t="s">
        <v>13674</v>
      </c>
      <c r="G11225" s="35" t="s">
        <v>15</v>
      </c>
      <c r="H11225" s="100" t="s">
        <v>26068</v>
      </c>
    </row>
    <row r="11226" spans="1:8">
      <c r="A11226" s="35" t="s">
        <v>29</v>
      </c>
      <c r="B11226" s="35" t="s">
        <v>9354</v>
      </c>
      <c r="C11226" s="35" t="s">
        <v>13237</v>
      </c>
      <c r="D11226" s="100" t="s">
        <v>22333</v>
      </c>
      <c r="E11226" s="107">
        <v>26.45</v>
      </c>
      <c r="F11226" s="81" t="s">
        <v>13674</v>
      </c>
      <c r="G11226" s="35" t="s">
        <v>15</v>
      </c>
      <c r="H11226" s="100" t="s">
        <v>26068</v>
      </c>
    </row>
    <row r="11227" spans="1:8">
      <c r="A11227" s="35" t="s">
        <v>29</v>
      </c>
      <c r="B11227" s="35" t="s">
        <v>9354</v>
      </c>
      <c r="C11227" s="35" t="s">
        <v>13237</v>
      </c>
      <c r="D11227" s="100" t="s">
        <v>22334</v>
      </c>
      <c r="E11227" s="107">
        <v>25.8</v>
      </c>
      <c r="F11227" s="81" t="s">
        <v>13674</v>
      </c>
      <c r="G11227" s="35" t="s">
        <v>15</v>
      </c>
      <c r="H11227" s="100" t="s">
        <v>26068</v>
      </c>
    </row>
    <row r="11228" spans="1:8">
      <c r="A11228" s="35" t="s">
        <v>29</v>
      </c>
      <c r="B11228" s="35" t="s">
        <v>9354</v>
      </c>
      <c r="C11228" s="35" t="s">
        <v>13237</v>
      </c>
      <c r="D11228" s="100" t="s">
        <v>22335</v>
      </c>
      <c r="E11228" s="107">
        <v>26.866666666666667</v>
      </c>
      <c r="F11228" s="81" t="s">
        <v>13674</v>
      </c>
      <c r="G11228" s="35" t="s">
        <v>15</v>
      </c>
      <c r="H11228" s="100" t="s">
        <v>26068</v>
      </c>
    </row>
    <row r="11229" spans="1:8">
      <c r="A11229" s="35" t="s">
        <v>29</v>
      </c>
      <c r="B11229" s="35" t="s">
        <v>9371</v>
      </c>
      <c r="C11229" s="35" t="s">
        <v>13238</v>
      </c>
      <c r="D11229" s="100" t="s">
        <v>22336</v>
      </c>
      <c r="E11229" s="107">
        <v>45.25</v>
      </c>
      <c r="F11229" s="81" t="s">
        <v>13674</v>
      </c>
      <c r="G11229" s="35" t="s">
        <v>15</v>
      </c>
      <c r="H11229" s="100" t="s">
        <v>24957</v>
      </c>
    </row>
    <row r="11230" spans="1:8">
      <c r="A11230" s="35" t="s">
        <v>29</v>
      </c>
      <c r="B11230" s="35" t="s">
        <v>9371</v>
      </c>
      <c r="C11230" s="35" t="s">
        <v>13238</v>
      </c>
      <c r="D11230" s="100" t="s">
        <v>22337</v>
      </c>
      <c r="E11230" s="107">
        <v>46.166666666666664</v>
      </c>
      <c r="F11230" s="81" t="s">
        <v>13674</v>
      </c>
      <c r="G11230" s="35" t="s">
        <v>15</v>
      </c>
      <c r="H11230" s="100" t="s">
        <v>24957</v>
      </c>
    </row>
    <row r="11231" spans="1:8">
      <c r="A11231" s="35" t="s">
        <v>29</v>
      </c>
      <c r="B11231" s="35" t="s">
        <v>9371</v>
      </c>
      <c r="C11231" s="35" t="s">
        <v>13238</v>
      </c>
      <c r="D11231" s="100" t="s">
        <v>22338</v>
      </c>
      <c r="E11231" s="107">
        <v>43.4</v>
      </c>
      <c r="F11231" s="81" t="s">
        <v>13674</v>
      </c>
      <c r="G11231" s="35" t="s">
        <v>15</v>
      </c>
      <c r="H11231" s="100" t="s">
        <v>24957</v>
      </c>
    </row>
    <row r="11232" spans="1:8">
      <c r="A11232" s="35" t="s">
        <v>29</v>
      </c>
      <c r="B11232" s="35" t="s">
        <v>9371</v>
      </c>
      <c r="C11232" s="35" t="s">
        <v>13238</v>
      </c>
      <c r="D11232" s="100" t="s">
        <v>22339</v>
      </c>
      <c r="E11232" s="107">
        <v>47.15</v>
      </c>
      <c r="F11232" s="81" t="s">
        <v>13674</v>
      </c>
      <c r="G11232" s="35" t="s">
        <v>15</v>
      </c>
      <c r="H11232" s="100" t="s">
        <v>24957</v>
      </c>
    </row>
    <row r="11233" spans="1:8">
      <c r="A11233" s="35" t="s">
        <v>29</v>
      </c>
      <c r="B11233" s="35" t="s">
        <v>9371</v>
      </c>
      <c r="C11233" s="35" t="s">
        <v>13238</v>
      </c>
      <c r="D11233" s="100" t="s">
        <v>22340</v>
      </c>
      <c r="E11233" s="107">
        <v>48.75</v>
      </c>
      <c r="F11233" s="81" t="s">
        <v>13674</v>
      </c>
      <c r="G11233" s="35" t="s">
        <v>15</v>
      </c>
      <c r="H11233" s="100" t="s">
        <v>24957</v>
      </c>
    </row>
    <row r="11234" spans="1:8">
      <c r="A11234" s="35" t="s">
        <v>29</v>
      </c>
      <c r="B11234" s="35" t="s">
        <v>9371</v>
      </c>
      <c r="C11234" s="35" t="s">
        <v>13238</v>
      </c>
      <c r="D11234" s="100" t="s">
        <v>22341</v>
      </c>
      <c r="E11234" s="107">
        <v>49.7</v>
      </c>
      <c r="F11234" s="81" t="s">
        <v>13674</v>
      </c>
      <c r="G11234" s="35" t="s">
        <v>15</v>
      </c>
      <c r="H11234" s="100" t="s">
        <v>24957</v>
      </c>
    </row>
    <row r="11235" spans="1:8">
      <c r="A11235" s="35" t="s">
        <v>29</v>
      </c>
      <c r="B11235" s="35" t="s">
        <v>9371</v>
      </c>
      <c r="C11235" s="35" t="s">
        <v>13238</v>
      </c>
      <c r="D11235" s="100" t="s">
        <v>22342</v>
      </c>
      <c r="E11235" s="107">
        <v>67.38333333333334</v>
      </c>
      <c r="F11235" s="81" t="s">
        <v>13674</v>
      </c>
      <c r="G11235" s="35" t="s">
        <v>15</v>
      </c>
      <c r="H11235" s="100" t="s">
        <v>24957</v>
      </c>
    </row>
    <row r="11236" spans="1:8">
      <c r="A11236" s="35" t="s">
        <v>29</v>
      </c>
      <c r="B11236" s="35" t="s">
        <v>9371</v>
      </c>
      <c r="C11236" s="35" t="s">
        <v>13238</v>
      </c>
      <c r="D11236" s="100" t="s">
        <v>22343</v>
      </c>
      <c r="E11236" s="107">
        <v>49.3</v>
      </c>
      <c r="F11236" s="81" t="s">
        <v>13674</v>
      </c>
      <c r="G11236" s="35" t="s">
        <v>15</v>
      </c>
      <c r="H11236" s="100" t="s">
        <v>24957</v>
      </c>
    </row>
    <row r="11237" spans="1:8">
      <c r="A11237" s="35" t="s">
        <v>29</v>
      </c>
      <c r="B11237" s="35" t="s">
        <v>9371</v>
      </c>
      <c r="C11237" s="35" t="s">
        <v>13238</v>
      </c>
      <c r="D11237" s="100" t="s">
        <v>22344</v>
      </c>
      <c r="E11237" s="107">
        <v>57.033333333333331</v>
      </c>
      <c r="F11237" s="81" t="s">
        <v>13674</v>
      </c>
      <c r="G11237" s="35" t="s">
        <v>15</v>
      </c>
      <c r="H11237" s="100" t="s">
        <v>24957</v>
      </c>
    </row>
    <row r="11238" spans="1:8">
      <c r="A11238" s="35" t="s">
        <v>29</v>
      </c>
      <c r="B11238" s="35" t="s">
        <v>9371</v>
      </c>
      <c r="C11238" s="35" t="s">
        <v>13238</v>
      </c>
      <c r="D11238" s="100" t="s">
        <v>22345</v>
      </c>
      <c r="E11238" s="107">
        <v>41.333333333333336</v>
      </c>
      <c r="F11238" s="81" t="s">
        <v>13674</v>
      </c>
      <c r="G11238" s="35" t="s">
        <v>15</v>
      </c>
      <c r="H11238" s="100" t="s">
        <v>24957</v>
      </c>
    </row>
    <row r="11239" spans="1:8">
      <c r="A11239" s="35" t="s">
        <v>29</v>
      </c>
      <c r="B11239" s="35" t="s">
        <v>9371</v>
      </c>
      <c r="C11239" s="35" t="s">
        <v>13238</v>
      </c>
      <c r="D11239" s="100" t="s">
        <v>22346</v>
      </c>
      <c r="E11239" s="107">
        <v>60.266666666666666</v>
      </c>
      <c r="F11239" s="81" t="s">
        <v>13674</v>
      </c>
      <c r="G11239" s="35" t="s">
        <v>15</v>
      </c>
      <c r="H11239" s="100" t="s">
        <v>24957</v>
      </c>
    </row>
    <row r="11240" spans="1:8">
      <c r="A11240" s="35" t="s">
        <v>29</v>
      </c>
      <c r="B11240" s="35" t="s">
        <v>9371</v>
      </c>
      <c r="C11240" s="35" t="s">
        <v>13238</v>
      </c>
      <c r="D11240" s="100" t="s">
        <v>22347</v>
      </c>
      <c r="E11240" s="107">
        <v>47.833333333333336</v>
      </c>
      <c r="F11240" s="81" t="s">
        <v>13674</v>
      </c>
      <c r="G11240" s="35" t="s">
        <v>15</v>
      </c>
      <c r="H11240" s="100" t="s">
        <v>24957</v>
      </c>
    </row>
    <row r="11241" spans="1:8">
      <c r="A11241" s="35" t="s">
        <v>29</v>
      </c>
      <c r="B11241" s="35" t="s">
        <v>9371</v>
      </c>
      <c r="C11241" s="35" t="s">
        <v>13238</v>
      </c>
      <c r="D11241" s="100" t="s">
        <v>22348</v>
      </c>
      <c r="E11241" s="107">
        <v>45.56666666666667</v>
      </c>
      <c r="F11241" s="81" t="s">
        <v>13674</v>
      </c>
      <c r="G11241" s="35" t="s">
        <v>15</v>
      </c>
      <c r="H11241" s="100" t="s">
        <v>24957</v>
      </c>
    </row>
    <row r="11242" spans="1:8">
      <c r="A11242" s="35" t="s">
        <v>29</v>
      </c>
      <c r="B11242" s="35" t="s">
        <v>9371</v>
      </c>
      <c r="C11242" s="35" t="s">
        <v>13238</v>
      </c>
      <c r="D11242" s="100" t="s">
        <v>22349</v>
      </c>
      <c r="E11242" s="107">
        <v>48.166666666666664</v>
      </c>
      <c r="F11242" s="81" t="s">
        <v>13674</v>
      </c>
      <c r="G11242" s="35" t="s">
        <v>15</v>
      </c>
      <c r="H11242" s="100" t="s">
        <v>24957</v>
      </c>
    </row>
    <row r="11243" spans="1:8">
      <c r="A11243" s="35" t="s">
        <v>29</v>
      </c>
      <c r="B11243" s="35" t="s">
        <v>9371</v>
      </c>
      <c r="C11243" s="35" t="s">
        <v>13238</v>
      </c>
      <c r="D11243" s="100" t="s">
        <v>22350</v>
      </c>
      <c r="E11243" s="107">
        <v>43.65</v>
      </c>
      <c r="F11243" s="81" t="s">
        <v>13674</v>
      </c>
      <c r="G11243" s="35" t="s">
        <v>15</v>
      </c>
      <c r="H11243" s="100" t="s">
        <v>24957</v>
      </c>
    </row>
    <row r="11244" spans="1:8">
      <c r="A11244" s="35" t="s">
        <v>29</v>
      </c>
      <c r="B11244" s="35" t="s">
        <v>9371</v>
      </c>
      <c r="C11244" s="35" t="s">
        <v>13238</v>
      </c>
      <c r="D11244" s="100" t="s">
        <v>22351</v>
      </c>
      <c r="E11244" s="107">
        <v>54.783333333333331</v>
      </c>
      <c r="F11244" s="81" t="s">
        <v>13674</v>
      </c>
      <c r="G11244" s="35" t="s">
        <v>15</v>
      </c>
      <c r="H11244" s="100" t="s">
        <v>24957</v>
      </c>
    </row>
    <row r="11245" spans="1:8">
      <c r="A11245" s="35" t="s">
        <v>29</v>
      </c>
      <c r="B11245" s="35" t="s">
        <v>9371</v>
      </c>
      <c r="C11245" s="35" t="s">
        <v>13238</v>
      </c>
      <c r="D11245" s="100" t="s">
        <v>22352</v>
      </c>
      <c r="E11245" s="107">
        <v>49.716666666666669</v>
      </c>
      <c r="F11245" s="81" t="s">
        <v>13674</v>
      </c>
      <c r="G11245" s="35" t="s">
        <v>15</v>
      </c>
      <c r="H11245" s="100" t="s">
        <v>24957</v>
      </c>
    </row>
    <row r="11246" spans="1:8">
      <c r="A11246" s="35" t="s">
        <v>29</v>
      </c>
      <c r="B11246" s="35" t="s">
        <v>9371</v>
      </c>
      <c r="C11246" s="35" t="s">
        <v>13238</v>
      </c>
      <c r="D11246" s="100" t="s">
        <v>22353</v>
      </c>
      <c r="E11246" s="107">
        <v>45.85</v>
      </c>
      <c r="F11246" s="81" t="s">
        <v>13674</v>
      </c>
      <c r="G11246" s="35" t="s">
        <v>15</v>
      </c>
      <c r="H11246" s="100" t="s">
        <v>24957</v>
      </c>
    </row>
    <row r="11247" spans="1:8">
      <c r="A11247" s="35" t="s">
        <v>29</v>
      </c>
      <c r="B11247" s="35" t="s">
        <v>9371</v>
      </c>
      <c r="C11247" s="35" t="s">
        <v>13238</v>
      </c>
      <c r="D11247" s="100" t="s">
        <v>22354</v>
      </c>
      <c r="E11247" s="107">
        <v>45.716666666666669</v>
      </c>
      <c r="F11247" s="81" t="s">
        <v>13674</v>
      </c>
      <c r="G11247" s="35" t="s">
        <v>15</v>
      </c>
      <c r="H11247" s="100" t="s">
        <v>24957</v>
      </c>
    </row>
    <row r="11248" spans="1:8">
      <c r="A11248" s="35" t="s">
        <v>29</v>
      </c>
      <c r="B11248" s="35" t="s">
        <v>9371</v>
      </c>
      <c r="C11248" s="35" t="s">
        <v>13238</v>
      </c>
      <c r="D11248" s="100" t="s">
        <v>22355</v>
      </c>
      <c r="E11248" s="107">
        <v>59.783333333333331</v>
      </c>
      <c r="F11248" s="81" t="s">
        <v>13674</v>
      </c>
      <c r="G11248" s="35" t="s">
        <v>15</v>
      </c>
      <c r="H11248" s="100" t="s">
        <v>24957</v>
      </c>
    </row>
    <row r="11249" spans="1:8">
      <c r="A11249" s="35" t="s">
        <v>29</v>
      </c>
      <c r="B11249" s="35" t="s">
        <v>9371</v>
      </c>
      <c r="C11249" s="35" t="s">
        <v>13238</v>
      </c>
      <c r="D11249" s="100" t="s">
        <v>22356</v>
      </c>
      <c r="E11249" s="107">
        <v>49.516666666666666</v>
      </c>
      <c r="F11249" s="81" t="s">
        <v>13674</v>
      </c>
      <c r="G11249" s="35" t="s">
        <v>15</v>
      </c>
      <c r="H11249" s="100" t="s">
        <v>24957</v>
      </c>
    </row>
    <row r="11250" spans="1:8">
      <c r="A11250" s="35" t="s">
        <v>29</v>
      </c>
      <c r="B11250" s="35" t="s">
        <v>9371</v>
      </c>
      <c r="C11250" s="35" t="s">
        <v>13238</v>
      </c>
      <c r="D11250" s="100" t="s">
        <v>22357</v>
      </c>
      <c r="E11250" s="107">
        <v>53.216666666666669</v>
      </c>
      <c r="F11250" s="81" t="s">
        <v>13674</v>
      </c>
      <c r="G11250" s="35" t="s">
        <v>15</v>
      </c>
      <c r="H11250" s="100" t="s">
        <v>24957</v>
      </c>
    </row>
    <row r="11251" spans="1:8">
      <c r="A11251" s="35" t="s">
        <v>29</v>
      </c>
      <c r="B11251" s="35" t="s">
        <v>9371</v>
      </c>
      <c r="C11251" s="35" t="s">
        <v>13238</v>
      </c>
      <c r="D11251" s="100" t="s">
        <v>22358</v>
      </c>
      <c r="E11251" s="107">
        <v>45.43333333333333</v>
      </c>
      <c r="F11251" s="81" t="s">
        <v>13674</v>
      </c>
      <c r="G11251" s="35" t="s">
        <v>15</v>
      </c>
      <c r="H11251" s="100" t="s">
        <v>24957</v>
      </c>
    </row>
    <row r="11252" spans="1:8">
      <c r="A11252" s="35" t="s">
        <v>29</v>
      </c>
      <c r="B11252" s="35" t="s">
        <v>9371</v>
      </c>
      <c r="C11252" s="35" t="s">
        <v>13238</v>
      </c>
      <c r="D11252" s="100" t="s">
        <v>22359</v>
      </c>
      <c r="E11252" s="107">
        <v>52.85</v>
      </c>
      <c r="F11252" s="81" t="s">
        <v>13674</v>
      </c>
      <c r="G11252" s="35" t="s">
        <v>15</v>
      </c>
      <c r="H11252" s="100" t="s">
        <v>24957</v>
      </c>
    </row>
    <row r="11253" spans="1:8">
      <c r="A11253" s="35" t="s">
        <v>29</v>
      </c>
      <c r="B11253" s="35" t="s">
        <v>9371</v>
      </c>
      <c r="C11253" s="35" t="s">
        <v>13238</v>
      </c>
      <c r="D11253" s="100" t="s">
        <v>22360</v>
      </c>
      <c r="E11253" s="107">
        <v>58.1</v>
      </c>
      <c r="F11253" s="81" t="s">
        <v>13674</v>
      </c>
      <c r="G11253" s="35" t="s">
        <v>15</v>
      </c>
      <c r="H11253" s="100" t="s">
        <v>24957</v>
      </c>
    </row>
    <row r="11254" spans="1:8">
      <c r="A11254" s="35" t="s">
        <v>29</v>
      </c>
      <c r="B11254" s="35" t="s">
        <v>9371</v>
      </c>
      <c r="C11254" s="35" t="s">
        <v>13238</v>
      </c>
      <c r="D11254" s="100" t="s">
        <v>22361</v>
      </c>
      <c r="E11254" s="107">
        <v>40.916666666666664</v>
      </c>
      <c r="F11254" s="81" t="s">
        <v>13674</v>
      </c>
      <c r="G11254" s="35" t="s">
        <v>15</v>
      </c>
      <c r="H11254" s="100" t="s">
        <v>24957</v>
      </c>
    </row>
    <row r="11255" spans="1:8">
      <c r="A11255" s="35" t="s">
        <v>29</v>
      </c>
      <c r="B11255" s="35" t="s">
        <v>9371</v>
      </c>
      <c r="C11255" s="35" t="s">
        <v>13238</v>
      </c>
      <c r="D11255" s="100" t="s">
        <v>22362</v>
      </c>
      <c r="E11255" s="107">
        <v>40.93333333333333</v>
      </c>
      <c r="F11255" s="81" t="s">
        <v>13674</v>
      </c>
      <c r="G11255" s="35" t="s">
        <v>15</v>
      </c>
      <c r="H11255" s="100" t="s">
        <v>24957</v>
      </c>
    </row>
    <row r="11256" spans="1:8">
      <c r="A11256" s="35" t="s">
        <v>29</v>
      </c>
      <c r="B11256" s="35" t="s">
        <v>9371</v>
      </c>
      <c r="C11256" s="35" t="s">
        <v>13238</v>
      </c>
      <c r="D11256" s="100" t="s">
        <v>22363</v>
      </c>
      <c r="E11256" s="107">
        <v>51.4</v>
      </c>
      <c r="F11256" s="81" t="s">
        <v>13674</v>
      </c>
      <c r="G11256" s="35" t="s">
        <v>15</v>
      </c>
      <c r="H11256" s="100" t="s">
        <v>24957</v>
      </c>
    </row>
    <row r="11257" spans="1:8">
      <c r="A11257" s="35" t="s">
        <v>29</v>
      </c>
      <c r="B11257" s="35" t="s">
        <v>9371</v>
      </c>
      <c r="C11257" s="35" t="s">
        <v>13238</v>
      </c>
      <c r="D11257" s="100" t="s">
        <v>22364</v>
      </c>
      <c r="E11257" s="107">
        <v>51.466666666666669</v>
      </c>
      <c r="F11257" s="81" t="s">
        <v>13674</v>
      </c>
      <c r="G11257" s="35" t="s">
        <v>15</v>
      </c>
      <c r="H11257" s="100" t="s">
        <v>24957</v>
      </c>
    </row>
    <row r="11258" spans="1:8">
      <c r="A11258" s="35" t="s">
        <v>29</v>
      </c>
      <c r="B11258" s="35" t="s">
        <v>9371</v>
      </c>
      <c r="C11258" s="35" t="s">
        <v>13238</v>
      </c>
      <c r="D11258" s="100" t="s">
        <v>22365</v>
      </c>
      <c r="E11258" s="107">
        <v>43.05</v>
      </c>
      <c r="F11258" s="81" t="s">
        <v>13674</v>
      </c>
      <c r="G11258" s="35" t="s">
        <v>15</v>
      </c>
      <c r="H11258" s="100" t="s">
        <v>24957</v>
      </c>
    </row>
    <row r="11259" spans="1:8">
      <c r="A11259" s="35" t="s">
        <v>29</v>
      </c>
      <c r="B11259" s="35" t="s">
        <v>9371</v>
      </c>
      <c r="C11259" s="35" t="s">
        <v>13238</v>
      </c>
      <c r="D11259" s="100" t="s">
        <v>22366</v>
      </c>
      <c r="E11259" s="107">
        <v>55.483333333333334</v>
      </c>
      <c r="F11259" s="81" t="s">
        <v>13674</v>
      </c>
      <c r="G11259" s="35" t="s">
        <v>15</v>
      </c>
      <c r="H11259" s="100" t="s">
        <v>24957</v>
      </c>
    </row>
    <row r="11260" spans="1:8">
      <c r="A11260" s="35" t="s">
        <v>29</v>
      </c>
      <c r="B11260" s="35" t="s">
        <v>9371</v>
      </c>
      <c r="C11260" s="35" t="s">
        <v>13238</v>
      </c>
      <c r="D11260" s="100" t="s">
        <v>22367</v>
      </c>
      <c r="E11260" s="107">
        <v>55.35</v>
      </c>
      <c r="F11260" s="81" t="s">
        <v>13674</v>
      </c>
      <c r="G11260" s="35" t="s">
        <v>15</v>
      </c>
      <c r="H11260" s="100" t="s">
        <v>24957</v>
      </c>
    </row>
    <row r="11261" spans="1:8">
      <c r="A11261" s="68" t="s">
        <v>29</v>
      </c>
      <c r="B11261" s="94" t="s">
        <v>9371</v>
      </c>
      <c r="C11261" s="94" t="s">
        <v>17090</v>
      </c>
      <c r="D11261" s="32" t="s">
        <v>22368</v>
      </c>
      <c r="E11261" s="107">
        <v>27.266666666666666</v>
      </c>
      <c r="F11261" s="81" t="s">
        <v>13674</v>
      </c>
      <c r="G11261" s="94" t="s">
        <v>15</v>
      </c>
      <c r="H11261" s="32" t="s">
        <v>24784</v>
      </c>
    </row>
    <row r="11262" spans="1:8">
      <c r="A11262" s="35" t="s">
        <v>29</v>
      </c>
      <c r="B11262" s="35" t="s">
        <v>9371</v>
      </c>
      <c r="C11262" s="35" t="s">
        <v>13238</v>
      </c>
      <c r="D11262" s="100" t="s">
        <v>22369</v>
      </c>
      <c r="E11262" s="107">
        <v>46.833333333333336</v>
      </c>
      <c r="F11262" s="81" t="s">
        <v>13674</v>
      </c>
      <c r="G11262" s="35" t="s">
        <v>15</v>
      </c>
      <c r="H11262" s="100" t="s">
        <v>24957</v>
      </c>
    </row>
    <row r="11263" spans="1:8">
      <c r="A11263" s="35" t="s">
        <v>29</v>
      </c>
      <c r="B11263" s="35" t="s">
        <v>9371</v>
      </c>
      <c r="C11263" s="35" t="s">
        <v>13238</v>
      </c>
      <c r="D11263" s="100" t="s">
        <v>22370</v>
      </c>
      <c r="E11263" s="107">
        <v>49.43333333333333</v>
      </c>
      <c r="F11263" s="81" t="s">
        <v>13674</v>
      </c>
      <c r="G11263" s="35" t="s">
        <v>15</v>
      </c>
      <c r="H11263" s="100" t="s">
        <v>24957</v>
      </c>
    </row>
    <row r="11264" spans="1:8">
      <c r="A11264" s="68" t="s">
        <v>29</v>
      </c>
      <c r="B11264" s="94" t="s">
        <v>9371</v>
      </c>
      <c r="C11264" s="94" t="s">
        <v>17091</v>
      </c>
      <c r="D11264" s="32" t="s">
        <v>22371</v>
      </c>
      <c r="E11264" s="107">
        <v>27.266666666666666</v>
      </c>
      <c r="F11264" s="81" t="s">
        <v>13674</v>
      </c>
      <c r="G11264" s="94" t="s">
        <v>15</v>
      </c>
      <c r="H11264" s="32" t="s">
        <v>24784</v>
      </c>
    </row>
    <row r="11265" spans="1:8">
      <c r="A11265" s="35" t="s">
        <v>29</v>
      </c>
      <c r="B11265" s="35" t="s">
        <v>9371</v>
      </c>
      <c r="C11265" s="35" t="s">
        <v>13238</v>
      </c>
      <c r="D11265" s="100" t="s">
        <v>22372</v>
      </c>
      <c r="E11265" s="107">
        <v>52.666666666666664</v>
      </c>
      <c r="F11265" s="81" t="s">
        <v>13674</v>
      </c>
      <c r="G11265" s="35" t="s">
        <v>15</v>
      </c>
      <c r="H11265" s="100" t="s">
        <v>24957</v>
      </c>
    </row>
    <row r="11266" spans="1:8">
      <c r="A11266" s="35" t="s">
        <v>29</v>
      </c>
      <c r="B11266" s="35" t="s">
        <v>9371</v>
      </c>
      <c r="C11266" s="35" t="s">
        <v>13238</v>
      </c>
      <c r="D11266" s="100" t="s">
        <v>22373</v>
      </c>
      <c r="E11266" s="107">
        <v>55.033333333333331</v>
      </c>
      <c r="F11266" s="81" t="s">
        <v>13674</v>
      </c>
      <c r="G11266" s="35" t="s">
        <v>15</v>
      </c>
      <c r="H11266" s="100" t="s">
        <v>24957</v>
      </c>
    </row>
    <row r="11267" spans="1:8">
      <c r="A11267" s="35" t="s">
        <v>29</v>
      </c>
      <c r="B11267" s="35" t="s">
        <v>9371</v>
      </c>
      <c r="C11267" s="35" t="s">
        <v>13238</v>
      </c>
      <c r="D11267" s="100" t="s">
        <v>22374</v>
      </c>
      <c r="E11267" s="107">
        <v>48.483333333333334</v>
      </c>
      <c r="F11267" s="81" t="s">
        <v>13674</v>
      </c>
      <c r="G11267" s="35" t="s">
        <v>15</v>
      </c>
      <c r="H11267" s="100" t="s">
        <v>24957</v>
      </c>
    </row>
    <row r="11268" spans="1:8">
      <c r="A11268" s="35" t="s">
        <v>29</v>
      </c>
      <c r="B11268" s="35" t="s">
        <v>9371</v>
      </c>
      <c r="C11268" s="35" t="s">
        <v>13238</v>
      </c>
      <c r="D11268" s="100" t="s">
        <v>22375</v>
      </c>
      <c r="E11268" s="107">
        <v>56.083333333333336</v>
      </c>
      <c r="F11268" s="81" t="s">
        <v>13674</v>
      </c>
      <c r="G11268" s="35" t="s">
        <v>15</v>
      </c>
      <c r="H11268" s="100" t="s">
        <v>24957</v>
      </c>
    </row>
    <row r="11269" spans="1:8">
      <c r="A11269" s="35" t="s">
        <v>29</v>
      </c>
      <c r="B11269" s="35" t="s">
        <v>9371</v>
      </c>
      <c r="C11269" s="35" t="s">
        <v>13239</v>
      </c>
      <c r="D11269" s="100" t="s">
        <v>22376</v>
      </c>
      <c r="E11269" s="107">
        <v>37.966666666666669</v>
      </c>
      <c r="F11269" s="81" t="s">
        <v>13674</v>
      </c>
      <c r="G11269" s="35" t="s">
        <v>15</v>
      </c>
      <c r="H11269" s="100" t="s">
        <v>24958</v>
      </c>
    </row>
    <row r="11270" spans="1:8">
      <c r="A11270" s="35" t="s">
        <v>29</v>
      </c>
      <c r="B11270" s="35" t="s">
        <v>9371</v>
      </c>
      <c r="C11270" s="35" t="s">
        <v>13239</v>
      </c>
      <c r="D11270" s="100" t="s">
        <v>22377</v>
      </c>
      <c r="E11270" s="107">
        <v>32</v>
      </c>
      <c r="F11270" s="81" t="s">
        <v>13674</v>
      </c>
      <c r="G11270" s="35" t="s">
        <v>15</v>
      </c>
      <c r="H11270" s="100" t="s">
        <v>24958</v>
      </c>
    </row>
    <row r="11271" spans="1:8">
      <c r="A11271" s="35" t="s">
        <v>29</v>
      </c>
      <c r="B11271" s="35" t="s">
        <v>9371</v>
      </c>
      <c r="C11271" s="35" t="s">
        <v>13239</v>
      </c>
      <c r="D11271" s="100" t="s">
        <v>22378</v>
      </c>
      <c r="E11271" s="107">
        <v>26.333333333333332</v>
      </c>
      <c r="F11271" s="81" t="s">
        <v>13674</v>
      </c>
      <c r="G11271" s="35" t="s">
        <v>15</v>
      </c>
      <c r="H11271" s="100" t="s">
        <v>24958</v>
      </c>
    </row>
    <row r="11272" spans="1:8">
      <c r="A11272" s="35" t="s">
        <v>29</v>
      </c>
      <c r="B11272" s="35" t="s">
        <v>9371</v>
      </c>
      <c r="C11272" s="35" t="s">
        <v>13239</v>
      </c>
      <c r="D11272" s="100" t="s">
        <v>22379</v>
      </c>
      <c r="E11272" s="107">
        <v>40.166666666666664</v>
      </c>
      <c r="F11272" s="81" t="s">
        <v>13674</v>
      </c>
      <c r="G11272" s="35" t="s">
        <v>15</v>
      </c>
      <c r="H11272" s="100" t="s">
        <v>24958</v>
      </c>
    </row>
    <row r="11273" spans="1:8">
      <c r="A11273" s="35" t="s">
        <v>29</v>
      </c>
      <c r="B11273" s="35" t="s">
        <v>9371</v>
      </c>
      <c r="C11273" s="35" t="s">
        <v>13239</v>
      </c>
      <c r="D11273" s="100" t="s">
        <v>22380</v>
      </c>
      <c r="E11273" s="107">
        <v>24.583333333333332</v>
      </c>
      <c r="F11273" s="81" t="s">
        <v>13674</v>
      </c>
      <c r="G11273" s="35" t="s">
        <v>15</v>
      </c>
      <c r="H11273" s="100" t="s">
        <v>24958</v>
      </c>
    </row>
    <row r="11274" spans="1:8">
      <c r="A11274" s="35" t="s">
        <v>29</v>
      </c>
      <c r="B11274" s="35" t="s">
        <v>9371</v>
      </c>
      <c r="C11274" s="35" t="s">
        <v>13239</v>
      </c>
      <c r="D11274" s="100" t="s">
        <v>22381</v>
      </c>
      <c r="E11274" s="107">
        <v>32.966666666666669</v>
      </c>
      <c r="F11274" s="81" t="s">
        <v>13674</v>
      </c>
      <c r="G11274" s="35" t="s">
        <v>15</v>
      </c>
      <c r="H11274" s="100" t="s">
        <v>24958</v>
      </c>
    </row>
    <row r="11275" spans="1:8">
      <c r="A11275" s="35" t="s">
        <v>29</v>
      </c>
      <c r="B11275" s="35" t="s">
        <v>9371</v>
      </c>
      <c r="C11275" s="35" t="s">
        <v>13239</v>
      </c>
      <c r="D11275" s="100" t="s">
        <v>22382</v>
      </c>
      <c r="E11275" s="107">
        <v>39.083333333333336</v>
      </c>
      <c r="F11275" s="81" t="s">
        <v>13674</v>
      </c>
      <c r="G11275" s="35" t="s">
        <v>15</v>
      </c>
      <c r="H11275" s="100" t="s">
        <v>24958</v>
      </c>
    </row>
    <row r="11276" spans="1:8">
      <c r="A11276" s="35" t="s">
        <v>29</v>
      </c>
      <c r="B11276" s="35" t="s">
        <v>9371</v>
      </c>
      <c r="C11276" s="35" t="s">
        <v>13239</v>
      </c>
      <c r="D11276" s="100" t="s">
        <v>22383</v>
      </c>
      <c r="E11276" s="107">
        <v>49.516666666666666</v>
      </c>
      <c r="F11276" s="81" t="s">
        <v>13674</v>
      </c>
      <c r="G11276" s="35" t="s">
        <v>15</v>
      </c>
      <c r="H11276" s="100" t="s">
        <v>24958</v>
      </c>
    </row>
    <row r="11277" spans="1:8">
      <c r="A11277" s="35" t="s">
        <v>29</v>
      </c>
      <c r="B11277" s="35" t="s">
        <v>9371</v>
      </c>
      <c r="C11277" s="35" t="s">
        <v>13239</v>
      </c>
      <c r="D11277" s="100" t="s">
        <v>22384</v>
      </c>
      <c r="E11277" s="107">
        <v>40.93333333333333</v>
      </c>
      <c r="F11277" s="81" t="s">
        <v>13674</v>
      </c>
      <c r="G11277" s="35" t="s">
        <v>15</v>
      </c>
      <c r="H11277" s="100" t="s">
        <v>24958</v>
      </c>
    </row>
    <row r="11278" spans="1:8">
      <c r="A11278" s="35" t="s">
        <v>29</v>
      </c>
      <c r="B11278" s="35" t="s">
        <v>9371</v>
      </c>
      <c r="C11278" s="35" t="s">
        <v>13239</v>
      </c>
      <c r="D11278" s="100" t="s">
        <v>22385</v>
      </c>
      <c r="E11278" s="107">
        <v>24.833333333333332</v>
      </c>
      <c r="F11278" s="81" t="s">
        <v>13674</v>
      </c>
      <c r="G11278" s="35" t="s">
        <v>15</v>
      </c>
      <c r="H11278" s="100" t="s">
        <v>24958</v>
      </c>
    </row>
    <row r="11279" spans="1:8">
      <c r="A11279" s="35" t="s">
        <v>29</v>
      </c>
      <c r="B11279" s="35" t="s">
        <v>9371</v>
      </c>
      <c r="C11279" s="35" t="s">
        <v>13239</v>
      </c>
      <c r="D11279" s="100" t="s">
        <v>22386</v>
      </c>
      <c r="E11279" s="107">
        <v>36.06666666666667</v>
      </c>
      <c r="F11279" s="81" t="s">
        <v>13674</v>
      </c>
      <c r="G11279" s="35" t="s">
        <v>15</v>
      </c>
      <c r="H11279" s="100" t="s">
        <v>24958</v>
      </c>
    </row>
    <row r="11280" spans="1:8">
      <c r="A11280" s="68" t="s">
        <v>29</v>
      </c>
      <c r="B11280" s="94" t="s">
        <v>9371</v>
      </c>
      <c r="C11280" s="94" t="s">
        <v>17090</v>
      </c>
      <c r="D11280" s="32" t="s">
        <v>22387</v>
      </c>
      <c r="E11280" s="107">
        <v>27.65</v>
      </c>
      <c r="F11280" s="81" t="s">
        <v>13674</v>
      </c>
      <c r="G11280" s="94" t="s">
        <v>15</v>
      </c>
      <c r="H11280" s="32" t="s">
        <v>24749</v>
      </c>
    </row>
    <row r="11281" spans="1:8">
      <c r="A11281" s="35" t="s">
        <v>29</v>
      </c>
      <c r="B11281" s="35" t="s">
        <v>9371</v>
      </c>
      <c r="C11281" s="35" t="s">
        <v>13239</v>
      </c>
      <c r="D11281" s="100" t="s">
        <v>22388</v>
      </c>
      <c r="E11281" s="107">
        <v>49.75</v>
      </c>
      <c r="F11281" s="81" t="s">
        <v>13674</v>
      </c>
      <c r="G11281" s="35" t="s">
        <v>15</v>
      </c>
      <c r="H11281" s="100" t="s">
        <v>24958</v>
      </c>
    </row>
    <row r="11282" spans="1:8">
      <c r="A11282" s="35" t="s">
        <v>29</v>
      </c>
      <c r="B11282" s="35" t="s">
        <v>9371</v>
      </c>
      <c r="C11282" s="35" t="s">
        <v>13239</v>
      </c>
      <c r="D11282" s="100" t="s">
        <v>22389</v>
      </c>
      <c r="E11282" s="107">
        <v>27.6</v>
      </c>
      <c r="F11282" s="81" t="s">
        <v>13674</v>
      </c>
      <c r="G11282" s="35" t="s">
        <v>15</v>
      </c>
      <c r="H11282" s="100" t="s">
        <v>24958</v>
      </c>
    </row>
    <row r="11283" spans="1:8">
      <c r="A11283" s="35" t="s">
        <v>29</v>
      </c>
      <c r="B11283" s="35" t="s">
        <v>9371</v>
      </c>
      <c r="C11283" s="35" t="s">
        <v>13239</v>
      </c>
      <c r="D11283" s="100" t="s">
        <v>22390</v>
      </c>
      <c r="E11283" s="107">
        <v>38.283333333333331</v>
      </c>
      <c r="F11283" s="81" t="s">
        <v>13674</v>
      </c>
      <c r="G11283" s="35" t="s">
        <v>15</v>
      </c>
      <c r="H11283" s="100" t="s">
        <v>24958</v>
      </c>
    </row>
    <row r="11284" spans="1:8">
      <c r="A11284" s="35" t="s">
        <v>29</v>
      </c>
      <c r="B11284" s="35" t="s">
        <v>9371</v>
      </c>
      <c r="C11284" s="35" t="s">
        <v>13239</v>
      </c>
      <c r="D11284" s="100" t="s">
        <v>22391</v>
      </c>
      <c r="E11284" s="107">
        <v>42.75</v>
      </c>
      <c r="F11284" s="81" t="s">
        <v>13674</v>
      </c>
      <c r="G11284" s="35" t="s">
        <v>15</v>
      </c>
      <c r="H11284" s="100" t="s">
        <v>24958</v>
      </c>
    </row>
    <row r="11285" spans="1:8">
      <c r="A11285" s="68" t="s">
        <v>29</v>
      </c>
      <c r="B11285" s="94" t="s">
        <v>9371</v>
      </c>
      <c r="C11285" s="94" t="s">
        <v>17131</v>
      </c>
      <c r="D11285" s="32" t="s">
        <v>22392</v>
      </c>
      <c r="E11285" s="107">
        <v>27.65</v>
      </c>
      <c r="F11285" s="81" t="s">
        <v>13674</v>
      </c>
      <c r="G11285" s="94" t="s">
        <v>15</v>
      </c>
      <c r="H11285" s="32" t="s">
        <v>24749</v>
      </c>
    </row>
    <row r="11286" spans="1:8">
      <c r="A11286" s="35" t="s">
        <v>29</v>
      </c>
      <c r="B11286" s="35" t="s">
        <v>9371</v>
      </c>
      <c r="C11286" s="35" t="s">
        <v>13239</v>
      </c>
      <c r="D11286" s="100" t="s">
        <v>22393</v>
      </c>
      <c r="E11286" s="107">
        <v>40.383333333333333</v>
      </c>
      <c r="F11286" s="81" t="s">
        <v>13674</v>
      </c>
      <c r="G11286" s="35" t="s">
        <v>15</v>
      </c>
      <c r="H11286" s="100" t="s">
        <v>24958</v>
      </c>
    </row>
    <row r="11287" spans="1:8">
      <c r="A11287" s="35" t="s">
        <v>29</v>
      </c>
      <c r="B11287" s="35" t="s">
        <v>9371</v>
      </c>
      <c r="C11287" s="35" t="s">
        <v>13239</v>
      </c>
      <c r="D11287" s="100" t="s">
        <v>22394</v>
      </c>
      <c r="E11287" s="107">
        <v>33.25</v>
      </c>
      <c r="F11287" s="81" t="s">
        <v>13674</v>
      </c>
      <c r="G11287" s="35" t="s">
        <v>15</v>
      </c>
      <c r="H11287" s="100" t="s">
        <v>24958</v>
      </c>
    </row>
    <row r="11288" spans="1:8">
      <c r="A11288" s="35" t="s">
        <v>29</v>
      </c>
      <c r="B11288" s="35" t="s">
        <v>9371</v>
      </c>
      <c r="C11288" s="35" t="s">
        <v>13239</v>
      </c>
      <c r="D11288" s="100" t="s">
        <v>22395</v>
      </c>
      <c r="E11288" s="107">
        <v>27.5</v>
      </c>
      <c r="F11288" s="81" t="s">
        <v>13674</v>
      </c>
      <c r="G11288" s="35" t="s">
        <v>15</v>
      </c>
      <c r="H11288" s="100" t="s">
        <v>24958</v>
      </c>
    </row>
    <row r="11289" spans="1:8">
      <c r="A11289" s="35" t="s">
        <v>29</v>
      </c>
      <c r="B11289" s="35" t="s">
        <v>9371</v>
      </c>
      <c r="C11289" s="35" t="s">
        <v>13239</v>
      </c>
      <c r="D11289" s="100" t="s">
        <v>22396</v>
      </c>
      <c r="E11289" s="107">
        <v>25.15</v>
      </c>
      <c r="F11289" s="81" t="s">
        <v>13674</v>
      </c>
      <c r="G11289" s="35" t="s">
        <v>15</v>
      </c>
      <c r="H11289" s="100" t="s">
        <v>24958</v>
      </c>
    </row>
    <row r="11290" spans="1:8">
      <c r="A11290" s="35" t="s">
        <v>29</v>
      </c>
      <c r="B11290" s="35" t="s">
        <v>9371</v>
      </c>
      <c r="C11290" s="35" t="s">
        <v>13239</v>
      </c>
      <c r="D11290" s="100" t="s">
        <v>22397</v>
      </c>
      <c r="E11290" s="107">
        <v>39.15</v>
      </c>
      <c r="F11290" s="81" t="s">
        <v>13674</v>
      </c>
      <c r="G11290" s="35" t="s">
        <v>15</v>
      </c>
      <c r="H11290" s="100" t="s">
        <v>24958</v>
      </c>
    </row>
    <row r="11291" spans="1:8">
      <c r="A11291" s="35" t="s">
        <v>29</v>
      </c>
      <c r="B11291" s="35" t="s">
        <v>9371</v>
      </c>
      <c r="C11291" s="35" t="s">
        <v>13239</v>
      </c>
      <c r="D11291" s="100" t="s">
        <v>22398</v>
      </c>
      <c r="E11291" s="107">
        <v>30.1</v>
      </c>
      <c r="F11291" s="81" t="s">
        <v>13674</v>
      </c>
      <c r="G11291" s="35" t="s">
        <v>15</v>
      </c>
      <c r="H11291" s="100" t="s">
        <v>24958</v>
      </c>
    </row>
    <row r="11292" spans="1:8">
      <c r="A11292" s="35" t="s">
        <v>29</v>
      </c>
      <c r="B11292" s="35" t="s">
        <v>9371</v>
      </c>
      <c r="C11292" s="35" t="s">
        <v>13239</v>
      </c>
      <c r="D11292" s="100" t="s">
        <v>22399</v>
      </c>
      <c r="E11292" s="107">
        <v>26.716666666666665</v>
      </c>
      <c r="F11292" s="81" t="s">
        <v>13674</v>
      </c>
      <c r="G11292" s="35" t="s">
        <v>15</v>
      </c>
      <c r="H11292" s="100" t="s">
        <v>24958</v>
      </c>
    </row>
    <row r="11293" spans="1:8">
      <c r="A11293" s="35" t="s">
        <v>29</v>
      </c>
      <c r="B11293" s="35" t="s">
        <v>9371</v>
      </c>
      <c r="C11293" s="35" t="s">
        <v>13239</v>
      </c>
      <c r="D11293" s="100" t="s">
        <v>22400</v>
      </c>
      <c r="E11293" s="107">
        <v>25.283333333333335</v>
      </c>
      <c r="F11293" s="81" t="s">
        <v>13674</v>
      </c>
      <c r="G11293" s="35" t="s">
        <v>15</v>
      </c>
      <c r="H11293" s="100" t="s">
        <v>24958</v>
      </c>
    </row>
    <row r="11294" spans="1:8">
      <c r="A11294" s="35" t="s">
        <v>29</v>
      </c>
      <c r="B11294" s="35" t="s">
        <v>9371</v>
      </c>
      <c r="C11294" s="35" t="s">
        <v>13239</v>
      </c>
      <c r="D11294" s="100" t="s">
        <v>22401</v>
      </c>
      <c r="E11294" s="107">
        <v>35.1</v>
      </c>
      <c r="F11294" s="81" t="s">
        <v>13674</v>
      </c>
      <c r="G11294" s="35" t="s">
        <v>15</v>
      </c>
      <c r="H11294" s="100" t="s">
        <v>24958</v>
      </c>
    </row>
    <row r="11295" spans="1:8">
      <c r="A11295" s="35" t="s">
        <v>29</v>
      </c>
      <c r="B11295" s="35" t="s">
        <v>9371</v>
      </c>
      <c r="C11295" s="35" t="s">
        <v>13239</v>
      </c>
      <c r="D11295" s="100" t="s">
        <v>22402</v>
      </c>
      <c r="E11295" s="107">
        <v>27.533333333333335</v>
      </c>
      <c r="F11295" s="81" t="s">
        <v>13674</v>
      </c>
      <c r="G11295" s="35" t="s">
        <v>15</v>
      </c>
      <c r="H11295" s="100" t="s">
        <v>24958</v>
      </c>
    </row>
    <row r="11296" spans="1:8">
      <c r="A11296" s="35" t="s">
        <v>29</v>
      </c>
      <c r="B11296" s="35" t="s">
        <v>9371</v>
      </c>
      <c r="C11296" s="35" t="s">
        <v>13239</v>
      </c>
      <c r="D11296" s="100" t="s">
        <v>22403</v>
      </c>
      <c r="E11296" s="107">
        <v>30.3</v>
      </c>
      <c r="F11296" s="81" t="s">
        <v>13674</v>
      </c>
      <c r="G11296" s="35" t="s">
        <v>15</v>
      </c>
      <c r="H11296" s="100" t="s">
        <v>24958</v>
      </c>
    </row>
    <row r="11297" spans="1:8">
      <c r="A11297" s="35" t="s">
        <v>29</v>
      </c>
      <c r="B11297" s="35" t="s">
        <v>9371</v>
      </c>
      <c r="C11297" s="35" t="s">
        <v>13239</v>
      </c>
      <c r="D11297" s="100" t="s">
        <v>22404</v>
      </c>
      <c r="E11297" s="107">
        <v>26.6</v>
      </c>
      <c r="F11297" s="81" t="s">
        <v>13674</v>
      </c>
      <c r="G11297" s="35" t="s">
        <v>15</v>
      </c>
      <c r="H11297" s="100" t="s">
        <v>24958</v>
      </c>
    </row>
    <row r="11298" spans="1:8">
      <c r="A11298" s="35" t="s">
        <v>29</v>
      </c>
      <c r="B11298" s="35" t="s">
        <v>9371</v>
      </c>
      <c r="C11298" s="35" t="s">
        <v>13239</v>
      </c>
      <c r="D11298" s="100" t="s">
        <v>22405</v>
      </c>
      <c r="E11298" s="107">
        <v>25.4</v>
      </c>
      <c r="F11298" s="81" t="s">
        <v>13674</v>
      </c>
      <c r="G11298" s="35" t="s">
        <v>15</v>
      </c>
      <c r="H11298" s="100" t="s">
        <v>24958</v>
      </c>
    </row>
    <row r="11299" spans="1:8">
      <c r="A11299" s="35" t="s">
        <v>29</v>
      </c>
      <c r="B11299" s="35" t="s">
        <v>9371</v>
      </c>
      <c r="C11299" s="35" t="s">
        <v>13239</v>
      </c>
      <c r="D11299" s="100" t="s">
        <v>22406</v>
      </c>
      <c r="E11299" s="107">
        <v>36.783333333333331</v>
      </c>
      <c r="F11299" s="81" t="s">
        <v>13674</v>
      </c>
      <c r="G11299" s="35" t="s">
        <v>15</v>
      </c>
      <c r="H11299" s="100" t="s">
        <v>24958</v>
      </c>
    </row>
    <row r="11300" spans="1:8">
      <c r="A11300" s="35" t="s">
        <v>29</v>
      </c>
      <c r="B11300" s="35" t="s">
        <v>9371</v>
      </c>
      <c r="C11300" s="35" t="s">
        <v>13239</v>
      </c>
      <c r="D11300" s="100" t="s">
        <v>22407</v>
      </c>
      <c r="E11300" s="107">
        <v>37.75</v>
      </c>
      <c r="F11300" s="81" t="s">
        <v>13674</v>
      </c>
      <c r="G11300" s="35" t="s">
        <v>15</v>
      </c>
      <c r="H11300" s="100" t="s">
        <v>24958</v>
      </c>
    </row>
    <row r="11301" spans="1:8">
      <c r="A11301" s="35" t="s">
        <v>29</v>
      </c>
      <c r="B11301" s="35" t="s">
        <v>9371</v>
      </c>
      <c r="C11301" s="35" t="s">
        <v>13239</v>
      </c>
      <c r="D11301" s="100" t="s">
        <v>22408</v>
      </c>
      <c r="E11301" s="107">
        <v>27.333333333333332</v>
      </c>
      <c r="F11301" s="81" t="s">
        <v>13674</v>
      </c>
      <c r="G11301" s="35" t="s">
        <v>15</v>
      </c>
      <c r="H11301" s="100" t="s">
        <v>24958</v>
      </c>
    </row>
    <row r="11302" spans="1:8">
      <c r="A11302" s="35" t="s">
        <v>29</v>
      </c>
      <c r="B11302" s="35" t="s">
        <v>9371</v>
      </c>
      <c r="C11302" s="35" t="s">
        <v>13239</v>
      </c>
      <c r="D11302" s="100" t="s">
        <v>22409</v>
      </c>
      <c r="E11302" s="107">
        <v>52.033333333333331</v>
      </c>
      <c r="F11302" s="81" t="s">
        <v>13674</v>
      </c>
      <c r="G11302" s="35" t="s">
        <v>15</v>
      </c>
      <c r="H11302" s="100" t="s">
        <v>24958</v>
      </c>
    </row>
    <row r="11303" spans="1:8">
      <c r="A11303" s="35" t="s">
        <v>29</v>
      </c>
      <c r="B11303" s="35" t="s">
        <v>9374</v>
      </c>
      <c r="C11303" s="35" t="s">
        <v>17509</v>
      </c>
      <c r="D11303" s="100" t="s">
        <v>22410</v>
      </c>
      <c r="E11303" s="107">
        <v>19.383333333333333</v>
      </c>
      <c r="F11303" s="81" t="s">
        <v>13674</v>
      </c>
      <c r="G11303" s="35" t="s">
        <v>15</v>
      </c>
      <c r="H11303" s="100" t="s">
        <v>26069</v>
      </c>
    </row>
    <row r="11304" spans="1:8">
      <c r="A11304" s="35" t="s">
        <v>29</v>
      </c>
      <c r="B11304" s="35" t="s">
        <v>9374</v>
      </c>
      <c r="C11304" s="35" t="s">
        <v>17509</v>
      </c>
      <c r="D11304" s="100" t="s">
        <v>22411</v>
      </c>
      <c r="E11304" s="107">
        <v>18.883333333333333</v>
      </c>
      <c r="F11304" s="81" t="s">
        <v>13674</v>
      </c>
      <c r="G11304" s="35" t="s">
        <v>15</v>
      </c>
      <c r="H11304" s="100" t="s">
        <v>16593</v>
      </c>
    </row>
    <row r="11305" spans="1:8">
      <c r="A11305" s="35" t="s">
        <v>29</v>
      </c>
      <c r="B11305" s="35" t="s">
        <v>9374</v>
      </c>
      <c r="C11305" s="35" t="s">
        <v>17509</v>
      </c>
      <c r="D11305" s="100" t="s">
        <v>22412</v>
      </c>
      <c r="E11305" s="107">
        <v>20.100000000000001</v>
      </c>
      <c r="F11305" s="81" t="s">
        <v>13674</v>
      </c>
      <c r="G11305" s="35" t="s">
        <v>15</v>
      </c>
      <c r="H11305" s="100" t="s">
        <v>16593</v>
      </c>
    </row>
    <row r="11306" spans="1:8">
      <c r="A11306" s="35" t="s">
        <v>29</v>
      </c>
      <c r="B11306" s="35" t="s">
        <v>9374</v>
      </c>
      <c r="C11306" s="35" t="s">
        <v>17509</v>
      </c>
      <c r="D11306" s="100" t="s">
        <v>22413</v>
      </c>
      <c r="E11306" s="107">
        <v>19.8</v>
      </c>
      <c r="F11306" s="81" t="s">
        <v>13674</v>
      </c>
      <c r="G11306" s="35" t="s">
        <v>15</v>
      </c>
      <c r="H11306" s="100" t="s">
        <v>16593</v>
      </c>
    </row>
    <row r="11307" spans="1:8">
      <c r="A11307" s="35" t="s">
        <v>29</v>
      </c>
      <c r="B11307" s="35" t="s">
        <v>9374</v>
      </c>
      <c r="C11307" s="35" t="s">
        <v>17509</v>
      </c>
      <c r="D11307" s="100" t="s">
        <v>22414</v>
      </c>
      <c r="E11307" s="107">
        <v>20.066666666666666</v>
      </c>
      <c r="F11307" s="81" t="s">
        <v>13674</v>
      </c>
      <c r="G11307" s="35" t="s">
        <v>15</v>
      </c>
      <c r="H11307" s="100" t="s">
        <v>16593</v>
      </c>
    </row>
    <row r="11308" spans="1:8">
      <c r="A11308" s="35" t="s">
        <v>29</v>
      </c>
      <c r="B11308" s="35" t="s">
        <v>9374</v>
      </c>
      <c r="C11308" s="35" t="s">
        <v>17509</v>
      </c>
      <c r="D11308" s="100" t="s">
        <v>22415</v>
      </c>
      <c r="E11308" s="107">
        <v>18.983333333333334</v>
      </c>
      <c r="F11308" s="81" t="s">
        <v>13674</v>
      </c>
      <c r="G11308" s="35" t="s">
        <v>15</v>
      </c>
      <c r="H11308" s="100" t="s">
        <v>16593</v>
      </c>
    </row>
    <row r="11309" spans="1:8">
      <c r="A11309" s="35" t="s">
        <v>29</v>
      </c>
      <c r="B11309" s="35" t="s">
        <v>9374</v>
      </c>
      <c r="C11309" s="35" t="s">
        <v>17509</v>
      </c>
      <c r="D11309" s="100" t="s">
        <v>22416</v>
      </c>
      <c r="E11309" s="107">
        <v>19.283333333333335</v>
      </c>
      <c r="F11309" s="81" t="s">
        <v>13674</v>
      </c>
      <c r="G11309" s="35" t="s">
        <v>15</v>
      </c>
      <c r="H11309" s="100" t="s">
        <v>16593</v>
      </c>
    </row>
    <row r="11310" spans="1:8">
      <c r="A11310" s="35" t="s">
        <v>29</v>
      </c>
      <c r="B11310" s="35" t="s">
        <v>9374</v>
      </c>
      <c r="C11310" s="35" t="s">
        <v>13240</v>
      </c>
      <c r="D11310" s="100" t="s">
        <v>22417</v>
      </c>
      <c r="E11310" s="107">
        <v>48.85</v>
      </c>
      <c r="F11310" s="81" t="s">
        <v>13674</v>
      </c>
      <c r="G11310" s="35" t="s">
        <v>15</v>
      </c>
      <c r="H11310" s="100" t="s">
        <v>26070</v>
      </c>
    </row>
    <row r="11311" spans="1:8">
      <c r="A11311" s="35" t="s">
        <v>29</v>
      </c>
      <c r="B11311" s="35" t="s">
        <v>9374</v>
      </c>
      <c r="C11311" s="35" t="s">
        <v>13240</v>
      </c>
      <c r="D11311" s="100" t="s">
        <v>22418</v>
      </c>
      <c r="E11311" s="107">
        <v>34.5</v>
      </c>
      <c r="F11311" s="81" t="s">
        <v>13674</v>
      </c>
      <c r="G11311" s="35" t="s">
        <v>15</v>
      </c>
      <c r="H11311" s="100" t="s">
        <v>26070</v>
      </c>
    </row>
    <row r="11312" spans="1:8">
      <c r="A11312" s="35" t="s">
        <v>29</v>
      </c>
      <c r="B11312" s="35" t="s">
        <v>9374</v>
      </c>
      <c r="C11312" s="35" t="s">
        <v>13240</v>
      </c>
      <c r="D11312" s="100" t="s">
        <v>22419</v>
      </c>
      <c r="E11312" s="107">
        <v>41.916666666666664</v>
      </c>
      <c r="F11312" s="81" t="s">
        <v>13674</v>
      </c>
      <c r="G11312" s="35" t="s">
        <v>15</v>
      </c>
      <c r="H11312" s="100" t="s">
        <v>26070</v>
      </c>
    </row>
    <row r="11313" spans="1:8">
      <c r="A11313" s="35" t="s">
        <v>29</v>
      </c>
      <c r="B11313" s="35" t="s">
        <v>9374</v>
      </c>
      <c r="C11313" s="35" t="s">
        <v>13240</v>
      </c>
      <c r="D11313" s="100" t="s">
        <v>22420</v>
      </c>
      <c r="E11313" s="107">
        <v>47.65</v>
      </c>
      <c r="F11313" s="81" t="s">
        <v>13674</v>
      </c>
      <c r="G11313" s="35" t="s">
        <v>15</v>
      </c>
      <c r="H11313" s="100" t="s">
        <v>26070</v>
      </c>
    </row>
    <row r="11314" spans="1:8">
      <c r="A11314" s="35" t="s">
        <v>29</v>
      </c>
      <c r="B11314" s="35" t="s">
        <v>9374</v>
      </c>
      <c r="C11314" s="35" t="s">
        <v>13240</v>
      </c>
      <c r="D11314" s="100" t="s">
        <v>22421</v>
      </c>
      <c r="E11314" s="107">
        <v>34.916666666666664</v>
      </c>
      <c r="F11314" s="81" t="s">
        <v>13674</v>
      </c>
      <c r="G11314" s="35" t="s">
        <v>15</v>
      </c>
      <c r="H11314" s="100" t="s">
        <v>26070</v>
      </c>
    </row>
    <row r="11315" spans="1:8">
      <c r="A11315" s="35" t="s">
        <v>29</v>
      </c>
      <c r="B11315" s="35" t="s">
        <v>9374</v>
      </c>
      <c r="C11315" s="35" t="s">
        <v>13240</v>
      </c>
      <c r="D11315" s="100" t="s">
        <v>22422</v>
      </c>
      <c r="E11315" s="107">
        <v>45.516666666666666</v>
      </c>
      <c r="F11315" s="81" t="s">
        <v>13674</v>
      </c>
      <c r="G11315" s="35" t="s">
        <v>15</v>
      </c>
      <c r="H11315" s="100" t="s">
        <v>26070</v>
      </c>
    </row>
    <row r="11316" spans="1:8">
      <c r="A11316" s="35" t="s">
        <v>29</v>
      </c>
      <c r="B11316" s="35" t="s">
        <v>9374</v>
      </c>
      <c r="C11316" s="35" t="s">
        <v>13240</v>
      </c>
      <c r="D11316" s="100" t="s">
        <v>22423</v>
      </c>
      <c r="E11316" s="107">
        <v>58.65</v>
      </c>
      <c r="F11316" s="81" t="s">
        <v>13674</v>
      </c>
      <c r="G11316" s="35" t="s">
        <v>15</v>
      </c>
      <c r="H11316" s="100" t="s">
        <v>26070</v>
      </c>
    </row>
    <row r="11317" spans="1:8">
      <c r="A11317" s="35" t="s">
        <v>29</v>
      </c>
      <c r="B11317" s="35" t="s">
        <v>9374</v>
      </c>
      <c r="C11317" s="35" t="s">
        <v>13240</v>
      </c>
      <c r="D11317" s="100" t="s">
        <v>22424</v>
      </c>
      <c r="E11317" s="107">
        <v>42.56666666666667</v>
      </c>
      <c r="F11317" s="81" t="s">
        <v>13674</v>
      </c>
      <c r="G11317" s="35" t="s">
        <v>15</v>
      </c>
      <c r="H11317" s="100" t="s">
        <v>26070</v>
      </c>
    </row>
    <row r="11318" spans="1:8">
      <c r="A11318" s="35" t="s">
        <v>29</v>
      </c>
      <c r="B11318" s="35" t="s">
        <v>9374</v>
      </c>
      <c r="C11318" s="35" t="s">
        <v>13240</v>
      </c>
      <c r="D11318" s="100" t="s">
        <v>22425</v>
      </c>
      <c r="E11318" s="107">
        <v>44.5</v>
      </c>
      <c r="F11318" s="81" t="s">
        <v>13674</v>
      </c>
      <c r="G11318" s="35" t="s">
        <v>15</v>
      </c>
      <c r="H11318" s="100" t="s">
        <v>26070</v>
      </c>
    </row>
    <row r="11319" spans="1:8">
      <c r="A11319" s="35" t="s">
        <v>29</v>
      </c>
      <c r="B11319" s="35" t="s">
        <v>9374</v>
      </c>
      <c r="C11319" s="35" t="s">
        <v>13240</v>
      </c>
      <c r="D11319" s="100" t="s">
        <v>22426</v>
      </c>
      <c r="E11319" s="107">
        <v>43.466666666666669</v>
      </c>
      <c r="F11319" s="81" t="s">
        <v>13674</v>
      </c>
      <c r="G11319" s="35" t="s">
        <v>15</v>
      </c>
      <c r="H11319" s="100" t="s">
        <v>26070</v>
      </c>
    </row>
    <row r="11320" spans="1:8">
      <c r="A11320" s="35" t="s">
        <v>29</v>
      </c>
      <c r="B11320" s="35" t="s">
        <v>9374</v>
      </c>
      <c r="C11320" s="35" t="s">
        <v>13240</v>
      </c>
      <c r="D11320" s="100" t="s">
        <v>22427</v>
      </c>
      <c r="E11320" s="107">
        <v>50.383333333333333</v>
      </c>
      <c r="F11320" s="81" t="s">
        <v>13674</v>
      </c>
      <c r="G11320" s="35" t="s">
        <v>15</v>
      </c>
      <c r="H11320" s="100" t="s">
        <v>26070</v>
      </c>
    </row>
    <row r="11321" spans="1:8">
      <c r="A11321" s="35" t="s">
        <v>29</v>
      </c>
      <c r="B11321" s="35" t="s">
        <v>9374</v>
      </c>
      <c r="C11321" s="35" t="s">
        <v>13240</v>
      </c>
      <c r="D11321" s="100" t="s">
        <v>22428</v>
      </c>
      <c r="E11321" s="107">
        <v>44.083333333333336</v>
      </c>
      <c r="F11321" s="81" t="s">
        <v>13674</v>
      </c>
      <c r="G11321" s="35" t="s">
        <v>15</v>
      </c>
      <c r="H11321" s="100" t="s">
        <v>26070</v>
      </c>
    </row>
    <row r="11322" spans="1:8">
      <c r="A11322" s="35" t="s">
        <v>29</v>
      </c>
      <c r="B11322" s="35" t="s">
        <v>9374</v>
      </c>
      <c r="C11322" s="35" t="s">
        <v>13240</v>
      </c>
      <c r="D11322" s="100" t="s">
        <v>22429</v>
      </c>
      <c r="E11322" s="107">
        <v>66.38333333333334</v>
      </c>
      <c r="F11322" s="81" t="s">
        <v>13674</v>
      </c>
      <c r="G11322" s="35" t="s">
        <v>15</v>
      </c>
      <c r="H11322" s="100" t="s">
        <v>26070</v>
      </c>
    </row>
    <row r="11323" spans="1:8">
      <c r="A11323" s="35" t="s">
        <v>29</v>
      </c>
      <c r="B11323" s="35" t="s">
        <v>9374</v>
      </c>
      <c r="C11323" s="35" t="s">
        <v>13240</v>
      </c>
      <c r="D11323" s="100" t="s">
        <v>22430</v>
      </c>
      <c r="E11323" s="107">
        <v>62.116666666666667</v>
      </c>
      <c r="F11323" s="81" t="s">
        <v>13674</v>
      </c>
      <c r="G11323" s="35" t="s">
        <v>15</v>
      </c>
      <c r="H11323" s="100" t="s">
        <v>26070</v>
      </c>
    </row>
    <row r="11324" spans="1:8">
      <c r="A11324" s="35" t="s">
        <v>29</v>
      </c>
      <c r="B11324" s="35" t="s">
        <v>9374</v>
      </c>
      <c r="C11324" s="35" t="s">
        <v>13240</v>
      </c>
      <c r="D11324" s="100" t="s">
        <v>22431</v>
      </c>
      <c r="E11324" s="107">
        <v>49.31666666666667</v>
      </c>
      <c r="F11324" s="81" t="s">
        <v>13674</v>
      </c>
      <c r="G11324" s="35" t="s">
        <v>15</v>
      </c>
      <c r="H11324" s="100" t="s">
        <v>26070</v>
      </c>
    </row>
    <row r="11325" spans="1:8">
      <c r="A11325" s="35" t="s">
        <v>29</v>
      </c>
      <c r="B11325" s="35" t="s">
        <v>9374</v>
      </c>
      <c r="C11325" s="35" t="s">
        <v>13240</v>
      </c>
      <c r="D11325" s="100" t="s">
        <v>22432</v>
      </c>
      <c r="E11325" s="107">
        <v>67.483333333333334</v>
      </c>
      <c r="F11325" s="81" t="s">
        <v>13674</v>
      </c>
      <c r="G11325" s="35" t="s">
        <v>15</v>
      </c>
      <c r="H11325" s="100" t="s">
        <v>26070</v>
      </c>
    </row>
    <row r="11326" spans="1:8">
      <c r="A11326" s="35" t="s">
        <v>29</v>
      </c>
      <c r="B11326" s="35" t="s">
        <v>9374</v>
      </c>
      <c r="C11326" s="35" t="s">
        <v>13240</v>
      </c>
      <c r="D11326" s="100" t="s">
        <v>22433</v>
      </c>
      <c r="E11326" s="107">
        <v>46.93333333333333</v>
      </c>
      <c r="F11326" s="81" t="s">
        <v>13674</v>
      </c>
      <c r="G11326" s="35" t="s">
        <v>15</v>
      </c>
      <c r="H11326" s="100" t="s">
        <v>26070</v>
      </c>
    </row>
    <row r="11327" spans="1:8">
      <c r="A11327" s="35" t="s">
        <v>29</v>
      </c>
      <c r="B11327" s="35" t="s">
        <v>9374</v>
      </c>
      <c r="C11327" s="35" t="s">
        <v>13240</v>
      </c>
      <c r="D11327" s="100" t="s">
        <v>22434</v>
      </c>
      <c r="E11327" s="107">
        <v>30.566666666666666</v>
      </c>
      <c r="F11327" s="81" t="s">
        <v>13674</v>
      </c>
      <c r="G11327" s="35" t="s">
        <v>15</v>
      </c>
      <c r="H11327" s="100" t="s">
        <v>26070</v>
      </c>
    </row>
    <row r="11328" spans="1:8">
      <c r="A11328" s="35" t="s">
        <v>29</v>
      </c>
      <c r="B11328" s="35" t="s">
        <v>9374</v>
      </c>
      <c r="C11328" s="35" t="s">
        <v>13240</v>
      </c>
      <c r="D11328" s="100" t="s">
        <v>22435</v>
      </c>
      <c r="E11328" s="107">
        <v>54.43333333333333</v>
      </c>
      <c r="F11328" s="81" t="s">
        <v>13674</v>
      </c>
      <c r="G11328" s="35" t="s">
        <v>15</v>
      </c>
      <c r="H11328" s="100" t="s">
        <v>26070</v>
      </c>
    </row>
    <row r="11329" spans="1:8">
      <c r="A11329" s="35" t="s">
        <v>29</v>
      </c>
      <c r="B11329" s="35" t="s">
        <v>9374</v>
      </c>
      <c r="C11329" s="35" t="s">
        <v>13240</v>
      </c>
      <c r="D11329" s="100" t="s">
        <v>22436</v>
      </c>
      <c r="E11329" s="107">
        <v>35.166666666666664</v>
      </c>
      <c r="F11329" s="81" t="s">
        <v>13674</v>
      </c>
      <c r="G11329" s="35" t="s">
        <v>15</v>
      </c>
      <c r="H11329" s="100" t="s">
        <v>26070</v>
      </c>
    </row>
    <row r="11330" spans="1:8">
      <c r="A11330" s="35" t="s">
        <v>29</v>
      </c>
      <c r="B11330" s="35" t="s">
        <v>9374</v>
      </c>
      <c r="C11330" s="35" t="s">
        <v>13241</v>
      </c>
      <c r="D11330" s="100" t="s">
        <v>22437</v>
      </c>
      <c r="E11330" s="107">
        <v>34.15</v>
      </c>
      <c r="F11330" s="81" t="s">
        <v>13674</v>
      </c>
      <c r="G11330" s="35" t="s">
        <v>15</v>
      </c>
      <c r="H11330" s="100" t="s">
        <v>25005</v>
      </c>
    </row>
    <row r="11331" spans="1:8">
      <c r="A11331" s="35" t="s">
        <v>29</v>
      </c>
      <c r="B11331" s="35" t="s">
        <v>9374</v>
      </c>
      <c r="C11331" s="35" t="s">
        <v>13241</v>
      </c>
      <c r="D11331" s="100" t="s">
        <v>22438</v>
      </c>
      <c r="E11331" s="107">
        <v>51.166666666666664</v>
      </c>
      <c r="F11331" s="81" t="s">
        <v>13674</v>
      </c>
      <c r="G11331" s="35" t="s">
        <v>15</v>
      </c>
      <c r="H11331" s="100" t="s">
        <v>25005</v>
      </c>
    </row>
    <row r="11332" spans="1:8">
      <c r="A11332" s="35" t="s">
        <v>29</v>
      </c>
      <c r="B11332" s="35" t="s">
        <v>9374</v>
      </c>
      <c r="C11332" s="35" t="s">
        <v>13241</v>
      </c>
      <c r="D11332" s="100" t="s">
        <v>22439</v>
      </c>
      <c r="E11332" s="107">
        <v>28.516666666666666</v>
      </c>
      <c r="F11332" s="81" t="s">
        <v>13674</v>
      </c>
      <c r="G11332" s="35" t="s">
        <v>15</v>
      </c>
      <c r="H11332" s="100" t="s">
        <v>25005</v>
      </c>
    </row>
    <row r="11333" spans="1:8">
      <c r="A11333" s="35" t="s">
        <v>29</v>
      </c>
      <c r="B11333" s="35" t="s">
        <v>9374</v>
      </c>
      <c r="C11333" s="35" t="s">
        <v>13241</v>
      </c>
      <c r="D11333" s="100" t="s">
        <v>22440</v>
      </c>
      <c r="E11333" s="107">
        <v>49.75</v>
      </c>
      <c r="F11333" s="81" t="s">
        <v>13674</v>
      </c>
      <c r="G11333" s="35" t="s">
        <v>15</v>
      </c>
      <c r="H11333" s="100" t="s">
        <v>25005</v>
      </c>
    </row>
    <row r="11334" spans="1:8">
      <c r="A11334" s="35" t="s">
        <v>29</v>
      </c>
      <c r="B11334" s="35" t="s">
        <v>9374</v>
      </c>
      <c r="C11334" s="35" t="s">
        <v>13241</v>
      </c>
      <c r="D11334" s="100" t="s">
        <v>22441</v>
      </c>
      <c r="E11334" s="107">
        <v>49.033333333333331</v>
      </c>
      <c r="F11334" s="81" t="s">
        <v>13674</v>
      </c>
      <c r="G11334" s="35" t="s">
        <v>15</v>
      </c>
      <c r="H11334" s="100" t="s">
        <v>25005</v>
      </c>
    </row>
    <row r="11335" spans="1:8">
      <c r="A11335" s="35" t="s">
        <v>29</v>
      </c>
      <c r="B11335" s="35" t="s">
        <v>9374</v>
      </c>
      <c r="C11335" s="35" t="s">
        <v>13241</v>
      </c>
      <c r="D11335" s="100" t="s">
        <v>22442</v>
      </c>
      <c r="E11335" s="107">
        <v>66.900000000000006</v>
      </c>
      <c r="F11335" s="81" t="s">
        <v>13674</v>
      </c>
      <c r="G11335" s="35" t="s">
        <v>15</v>
      </c>
      <c r="H11335" s="100" t="s">
        <v>25005</v>
      </c>
    </row>
    <row r="11336" spans="1:8">
      <c r="A11336" s="35" t="s">
        <v>29</v>
      </c>
      <c r="B11336" s="35" t="s">
        <v>9374</v>
      </c>
      <c r="C11336" s="35" t="s">
        <v>13241</v>
      </c>
      <c r="D11336" s="100" t="s">
        <v>22443</v>
      </c>
      <c r="E11336" s="107">
        <v>49.75</v>
      </c>
      <c r="F11336" s="81" t="s">
        <v>13674</v>
      </c>
      <c r="G11336" s="35" t="s">
        <v>15</v>
      </c>
      <c r="H11336" s="100" t="s">
        <v>25005</v>
      </c>
    </row>
    <row r="11337" spans="1:8">
      <c r="A11337" s="35" t="s">
        <v>29</v>
      </c>
      <c r="B11337" s="35" t="s">
        <v>9374</v>
      </c>
      <c r="C11337" s="35" t="s">
        <v>13241</v>
      </c>
      <c r="D11337" s="100" t="s">
        <v>22444</v>
      </c>
      <c r="E11337" s="107">
        <v>56.4</v>
      </c>
      <c r="F11337" s="81" t="s">
        <v>13674</v>
      </c>
      <c r="G11337" s="35" t="s">
        <v>15</v>
      </c>
      <c r="H11337" s="100" t="s">
        <v>25005</v>
      </c>
    </row>
    <row r="11338" spans="1:8">
      <c r="A11338" s="35" t="s">
        <v>29</v>
      </c>
      <c r="B11338" s="35" t="s">
        <v>9374</v>
      </c>
      <c r="C11338" s="35" t="s">
        <v>13241</v>
      </c>
      <c r="D11338" s="100" t="s">
        <v>22445</v>
      </c>
      <c r="E11338" s="107">
        <v>48.7</v>
      </c>
      <c r="F11338" s="81" t="s">
        <v>13674</v>
      </c>
      <c r="G11338" s="35" t="s">
        <v>15</v>
      </c>
      <c r="H11338" s="100" t="s">
        <v>25005</v>
      </c>
    </row>
    <row r="11339" spans="1:8">
      <c r="A11339" s="35" t="s">
        <v>29</v>
      </c>
      <c r="B11339" s="35" t="s">
        <v>9374</v>
      </c>
      <c r="C11339" s="35" t="s">
        <v>13241</v>
      </c>
      <c r="D11339" s="100" t="s">
        <v>22446</v>
      </c>
      <c r="E11339" s="107">
        <v>40.083333333333336</v>
      </c>
      <c r="F11339" s="81" t="s">
        <v>13674</v>
      </c>
      <c r="G11339" s="35" t="s">
        <v>15</v>
      </c>
      <c r="H11339" s="100" t="s">
        <v>25005</v>
      </c>
    </row>
    <row r="11340" spans="1:8">
      <c r="A11340" s="35" t="s">
        <v>29</v>
      </c>
      <c r="B11340" s="35" t="s">
        <v>9374</v>
      </c>
      <c r="C11340" s="35" t="s">
        <v>13241</v>
      </c>
      <c r="D11340" s="100" t="s">
        <v>22447</v>
      </c>
      <c r="E11340" s="107">
        <v>38.93333333333333</v>
      </c>
      <c r="F11340" s="81" t="s">
        <v>13674</v>
      </c>
      <c r="G11340" s="35" t="s">
        <v>15</v>
      </c>
      <c r="H11340" s="100" t="s">
        <v>25005</v>
      </c>
    </row>
    <row r="11341" spans="1:8">
      <c r="A11341" s="35" t="s">
        <v>29</v>
      </c>
      <c r="B11341" s="35" t="s">
        <v>9374</v>
      </c>
      <c r="C11341" s="35" t="s">
        <v>13241</v>
      </c>
      <c r="D11341" s="100" t="s">
        <v>22448</v>
      </c>
      <c r="E11341" s="107">
        <v>64.983333333333334</v>
      </c>
      <c r="F11341" s="81" t="s">
        <v>13674</v>
      </c>
      <c r="G11341" s="35" t="s">
        <v>15</v>
      </c>
      <c r="H11341" s="100" t="s">
        <v>25005</v>
      </c>
    </row>
    <row r="11342" spans="1:8">
      <c r="A11342" s="35" t="s">
        <v>29</v>
      </c>
      <c r="B11342" s="35" t="s">
        <v>9374</v>
      </c>
      <c r="C11342" s="35" t="s">
        <v>13241</v>
      </c>
      <c r="D11342" s="100" t="s">
        <v>22449</v>
      </c>
      <c r="E11342" s="107">
        <v>48.216666666666669</v>
      </c>
      <c r="F11342" s="81" t="s">
        <v>13674</v>
      </c>
      <c r="G11342" s="35" t="s">
        <v>15</v>
      </c>
      <c r="H11342" s="100" t="s">
        <v>25005</v>
      </c>
    </row>
    <row r="11343" spans="1:8">
      <c r="A11343" s="35" t="s">
        <v>29</v>
      </c>
      <c r="B11343" s="35" t="s">
        <v>9374</v>
      </c>
      <c r="C11343" s="35" t="s">
        <v>13241</v>
      </c>
      <c r="D11343" s="100" t="s">
        <v>22450</v>
      </c>
      <c r="E11343" s="107">
        <v>43.383333333333333</v>
      </c>
      <c r="F11343" s="81" t="s">
        <v>13674</v>
      </c>
      <c r="G11343" s="35" t="s">
        <v>15</v>
      </c>
      <c r="H11343" s="100" t="s">
        <v>25005</v>
      </c>
    </row>
    <row r="11344" spans="1:8">
      <c r="A11344" s="35" t="s">
        <v>29</v>
      </c>
      <c r="B11344" s="35" t="s">
        <v>9374</v>
      </c>
      <c r="C11344" s="35" t="s">
        <v>13241</v>
      </c>
      <c r="D11344" s="100" t="s">
        <v>22451</v>
      </c>
      <c r="E11344" s="107">
        <v>71.966666666666669</v>
      </c>
      <c r="F11344" s="81" t="s">
        <v>13674</v>
      </c>
      <c r="G11344" s="35" t="s">
        <v>15</v>
      </c>
      <c r="H11344" s="100" t="s">
        <v>25005</v>
      </c>
    </row>
    <row r="11345" spans="1:8">
      <c r="A11345" s="68" t="s">
        <v>29</v>
      </c>
      <c r="B11345" s="94" t="s">
        <v>9371</v>
      </c>
      <c r="C11345" s="94" t="s">
        <v>17090</v>
      </c>
      <c r="D11345" s="32" t="s">
        <v>22452</v>
      </c>
      <c r="E11345" s="107">
        <v>37.68333333333333</v>
      </c>
      <c r="F11345" s="81" t="s">
        <v>13674</v>
      </c>
      <c r="G11345" s="94" t="s">
        <v>15</v>
      </c>
      <c r="H11345" s="32" t="s">
        <v>24761</v>
      </c>
    </row>
    <row r="11346" spans="1:8">
      <c r="A11346" s="35" t="s">
        <v>29</v>
      </c>
      <c r="B11346" s="35" t="s">
        <v>9374</v>
      </c>
      <c r="C11346" s="35" t="s">
        <v>13241</v>
      </c>
      <c r="D11346" s="100" t="s">
        <v>22453</v>
      </c>
      <c r="E11346" s="107">
        <v>53.116666666666667</v>
      </c>
      <c r="F11346" s="81" t="s">
        <v>13674</v>
      </c>
      <c r="G11346" s="35" t="s">
        <v>15</v>
      </c>
      <c r="H11346" s="100" t="s">
        <v>25005</v>
      </c>
    </row>
    <row r="11347" spans="1:8">
      <c r="A11347" s="35" t="s">
        <v>29</v>
      </c>
      <c r="B11347" s="35" t="s">
        <v>9374</v>
      </c>
      <c r="C11347" s="35" t="s">
        <v>13241</v>
      </c>
      <c r="D11347" s="100" t="s">
        <v>22454</v>
      </c>
      <c r="E11347" s="107">
        <v>54.483333333333334</v>
      </c>
      <c r="F11347" s="81" t="s">
        <v>13674</v>
      </c>
      <c r="G11347" s="35" t="s">
        <v>15</v>
      </c>
      <c r="H11347" s="100" t="s">
        <v>25005</v>
      </c>
    </row>
    <row r="11348" spans="1:8">
      <c r="A11348" s="35" t="s">
        <v>29</v>
      </c>
      <c r="B11348" s="35" t="s">
        <v>9374</v>
      </c>
      <c r="C11348" s="35" t="s">
        <v>13242</v>
      </c>
      <c r="D11348" s="100" t="s">
        <v>22455</v>
      </c>
      <c r="E11348" s="107">
        <v>40.383333333333333</v>
      </c>
      <c r="F11348" s="81" t="s">
        <v>13674</v>
      </c>
      <c r="G11348" s="35" t="s">
        <v>15</v>
      </c>
      <c r="H11348" s="100" t="s">
        <v>26071</v>
      </c>
    </row>
    <row r="11349" spans="1:8">
      <c r="A11349" s="35" t="s">
        <v>29</v>
      </c>
      <c r="B11349" s="35" t="s">
        <v>9374</v>
      </c>
      <c r="C11349" s="35" t="s">
        <v>13242</v>
      </c>
      <c r="D11349" s="100" t="s">
        <v>22456</v>
      </c>
      <c r="E11349" s="107">
        <v>59.116666666666667</v>
      </c>
      <c r="F11349" s="81" t="s">
        <v>13674</v>
      </c>
      <c r="G11349" s="35" t="s">
        <v>15</v>
      </c>
      <c r="H11349" s="100" t="s">
        <v>26071</v>
      </c>
    </row>
    <row r="11350" spans="1:8">
      <c r="A11350" s="35" t="s">
        <v>29</v>
      </c>
      <c r="B11350" s="35" t="s">
        <v>9374</v>
      </c>
      <c r="C11350" s="35" t="s">
        <v>13242</v>
      </c>
      <c r="D11350" s="100" t="s">
        <v>22457</v>
      </c>
      <c r="E11350" s="107">
        <v>47.833333333333336</v>
      </c>
      <c r="F11350" s="81" t="s">
        <v>13674</v>
      </c>
      <c r="G11350" s="35" t="s">
        <v>15</v>
      </c>
      <c r="H11350" s="100" t="s">
        <v>26071</v>
      </c>
    </row>
    <row r="11351" spans="1:8">
      <c r="A11351" s="35" t="s">
        <v>29</v>
      </c>
      <c r="B11351" s="35" t="s">
        <v>9374</v>
      </c>
      <c r="C11351" s="35" t="s">
        <v>13242</v>
      </c>
      <c r="D11351" s="100" t="s">
        <v>22458</v>
      </c>
      <c r="E11351" s="107">
        <v>40.81666666666667</v>
      </c>
      <c r="F11351" s="81" t="s">
        <v>13674</v>
      </c>
      <c r="G11351" s="35" t="s">
        <v>15</v>
      </c>
      <c r="H11351" s="100" t="s">
        <v>26071</v>
      </c>
    </row>
    <row r="11352" spans="1:8">
      <c r="A11352" s="35" t="s">
        <v>29</v>
      </c>
      <c r="B11352" s="35" t="s">
        <v>9374</v>
      </c>
      <c r="C11352" s="35" t="s">
        <v>13242</v>
      </c>
      <c r="D11352" s="100" t="s">
        <v>22459</v>
      </c>
      <c r="E11352" s="107">
        <v>24.716666666666665</v>
      </c>
      <c r="F11352" s="81" t="s">
        <v>13674</v>
      </c>
      <c r="G11352" s="35" t="s">
        <v>15</v>
      </c>
      <c r="H11352" s="100" t="s">
        <v>26071</v>
      </c>
    </row>
    <row r="11353" spans="1:8">
      <c r="A11353" s="35" t="s">
        <v>29</v>
      </c>
      <c r="B11353" s="35" t="s">
        <v>9374</v>
      </c>
      <c r="C11353" s="35" t="s">
        <v>13242</v>
      </c>
      <c r="D11353" s="100" t="s">
        <v>22460</v>
      </c>
      <c r="E11353" s="107">
        <v>62.3</v>
      </c>
      <c r="F11353" s="81" t="s">
        <v>13674</v>
      </c>
      <c r="G11353" s="35" t="s">
        <v>15</v>
      </c>
      <c r="H11353" s="100" t="s">
        <v>26071</v>
      </c>
    </row>
    <row r="11354" spans="1:8">
      <c r="A11354" s="35" t="s">
        <v>29</v>
      </c>
      <c r="B11354" s="35" t="s">
        <v>9374</v>
      </c>
      <c r="C11354" s="35" t="s">
        <v>13242</v>
      </c>
      <c r="D11354" s="100" t="s">
        <v>22461</v>
      </c>
      <c r="E11354" s="107">
        <v>32.43333333333333</v>
      </c>
      <c r="F11354" s="81" t="s">
        <v>13674</v>
      </c>
      <c r="G11354" s="35" t="s">
        <v>15</v>
      </c>
      <c r="H11354" s="100" t="s">
        <v>26071</v>
      </c>
    </row>
    <row r="11355" spans="1:8">
      <c r="A11355" s="35" t="s">
        <v>29</v>
      </c>
      <c r="B11355" s="35" t="s">
        <v>9374</v>
      </c>
      <c r="C11355" s="35" t="s">
        <v>13242</v>
      </c>
      <c r="D11355" s="100" t="s">
        <v>22462</v>
      </c>
      <c r="E11355" s="107">
        <v>31.133333333333333</v>
      </c>
      <c r="F11355" s="81" t="s">
        <v>13674</v>
      </c>
      <c r="G11355" s="35" t="s">
        <v>15</v>
      </c>
      <c r="H11355" s="100" t="s">
        <v>26071</v>
      </c>
    </row>
    <row r="11356" spans="1:8">
      <c r="A11356" s="35" t="s">
        <v>29</v>
      </c>
      <c r="B11356" s="35" t="s">
        <v>9374</v>
      </c>
      <c r="C11356" s="35" t="s">
        <v>13242</v>
      </c>
      <c r="D11356" s="100" t="s">
        <v>22463</v>
      </c>
      <c r="E11356" s="107">
        <v>42.966666666666669</v>
      </c>
      <c r="F11356" s="81" t="s">
        <v>13674</v>
      </c>
      <c r="G11356" s="35" t="s">
        <v>15</v>
      </c>
      <c r="H11356" s="100" t="s">
        <v>26071</v>
      </c>
    </row>
    <row r="11357" spans="1:8">
      <c r="A11357" s="35" t="s">
        <v>29</v>
      </c>
      <c r="B11357" s="35" t="s">
        <v>9374</v>
      </c>
      <c r="C11357" s="35" t="s">
        <v>13242</v>
      </c>
      <c r="D11357" s="100" t="s">
        <v>22464</v>
      </c>
      <c r="E11357" s="107">
        <v>43.416666666666664</v>
      </c>
      <c r="F11357" s="81" t="s">
        <v>13674</v>
      </c>
      <c r="G11357" s="35" t="s">
        <v>15</v>
      </c>
      <c r="H11357" s="100" t="s">
        <v>26071</v>
      </c>
    </row>
    <row r="11358" spans="1:8">
      <c r="A11358" s="35" t="s">
        <v>29</v>
      </c>
      <c r="B11358" s="35" t="s">
        <v>9374</v>
      </c>
      <c r="C11358" s="35" t="s">
        <v>13242</v>
      </c>
      <c r="D11358" s="100" t="s">
        <v>22465</v>
      </c>
      <c r="E11358" s="107">
        <v>52.266666666666666</v>
      </c>
      <c r="F11358" s="81" t="s">
        <v>13674</v>
      </c>
      <c r="G11358" s="35" t="s">
        <v>15</v>
      </c>
      <c r="H11358" s="100" t="s">
        <v>26071</v>
      </c>
    </row>
    <row r="11359" spans="1:8">
      <c r="A11359" s="35" t="s">
        <v>29</v>
      </c>
      <c r="B11359" s="35" t="s">
        <v>9374</v>
      </c>
      <c r="C11359" s="35" t="s">
        <v>13242</v>
      </c>
      <c r="D11359" s="100" t="s">
        <v>22466</v>
      </c>
      <c r="E11359" s="107">
        <v>36.31666666666667</v>
      </c>
      <c r="F11359" s="81" t="s">
        <v>13674</v>
      </c>
      <c r="G11359" s="35" t="s">
        <v>15</v>
      </c>
      <c r="H11359" s="100" t="s">
        <v>26071</v>
      </c>
    </row>
    <row r="11360" spans="1:8">
      <c r="A11360" s="35" t="s">
        <v>29</v>
      </c>
      <c r="B11360" s="35" t="s">
        <v>9374</v>
      </c>
      <c r="C11360" s="35" t="s">
        <v>13242</v>
      </c>
      <c r="D11360" s="100" t="s">
        <v>22467</v>
      </c>
      <c r="E11360" s="107">
        <v>48.766666666666666</v>
      </c>
      <c r="F11360" s="81" t="s">
        <v>13674</v>
      </c>
      <c r="G11360" s="35" t="s">
        <v>15</v>
      </c>
      <c r="H11360" s="100" t="s">
        <v>26071</v>
      </c>
    </row>
    <row r="11361" spans="1:8">
      <c r="A11361" s="35" t="s">
        <v>29</v>
      </c>
      <c r="B11361" s="35" t="s">
        <v>9374</v>
      </c>
      <c r="C11361" s="35" t="s">
        <v>13242</v>
      </c>
      <c r="D11361" s="100" t="s">
        <v>22468</v>
      </c>
      <c r="E11361" s="107">
        <v>30.233333333333334</v>
      </c>
      <c r="F11361" s="81" t="s">
        <v>13674</v>
      </c>
      <c r="G11361" s="35" t="s">
        <v>15</v>
      </c>
      <c r="H11361" s="100" t="s">
        <v>26071</v>
      </c>
    </row>
    <row r="11362" spans="1:8">
      <c r="A11362" s="35" t="s">
        <v>29</v>
      </c>
      <c r="B11362" s="35" t="s">
        <v>9374</v>
      </c>
      <c r="C11362" s="35" t="s">
        <v>13242</v>
      </c>
      <c r="D11362" s="100" t="s">
        <v>22469</v>
      </c>
      <c r="E11362" s="107">
        <v>57.966666666666669</v>
      </c>
      <c r="F11362" s="81" t="s">
        <v>13674</v>
      </c>
      <c r="G11362" s="35" t="s">
        <v>15</v>
      </c>
      <c r="H11362" s="100" t="s">
        <v>26071</v>
      </c>
    </row>
    <row r="11363" spans="1:8">
      <c r="A11363" s="35" t="s">
        <v>29</v>
      </c>
      <c r="B11363" s="35" t="s">
        <v>9374</v>
      </c>
      <c r="C11363" s="35" t="s">
        <v>13242</v>
      </c>
      <c r="D11363" s="100" t="s">
        <v>22470</v>
      </c>
      <c r="E11363" s="107">
        <v>44.016666666666666</v>
      </c>
      <c r="F11363" s="81" t="s">
        <v>13674</v>
      </c>
      <c r="G11363" s="35" t="s">
        <v>15</v>
      </c>
      <c r="H11363" s="100" t="s">
        <v>26071</v>
      </c>
    </row>
    <row r="11364" spans="1:8">
      <c r="A11364" s="35" t="s">
        <v>29</v>
      </c>
      <c r="B11364" s="35" t="s">
        <v>9374</v>
      </c>
      <c r="C11364" s="35" t="s">
        <v>13242</v>
      </c>
      <c r="D11364" s="100" t="s">
        <v>22471</v>
      </c>
      <c r="E11364" s="107">
        <v>45.983333333333334</v>
      </c>
      <c r="F11364" s="81" t="s">
        <v>13674</v>
      </c>
      <c r="G11364" s="35" t="s">
        <v>15</v>
      </c>
      <c r="H11364" s="100" t="s">
        <v>26071</v>
      </c>
    </row>
    <row r="11365" spans="1:8">
      <c r="A11365" s="35" t="s">
        <v>29</v>
      </c>
      <c r="B11365" s="35" t="s">
        <v>9374</v>
      </c>
      <c r="C11365" s="35" t="s">
        <v>13242</v>
      </c>
      <c r="D11365" s="100" t="s">
        <v>22472</v>
      </c>
      <c r="E11365" s="107">
        <v>36.733333333333334</v>
      </c>
      <c r="F11365" s="81" t="s">
        <v>13674</v>
      </c>
      <c r="G11365" s="35" t="s">
        <v>15</v>
      </c>
      <c r="H11365" s="100" t="s">
        <v>26071</v>
      </c>
    </row>
    <row r="11366" spans="1:8">
      <c r="A11366" s="35" t="s">
        <v>29</v>
      </c>
      <c r="B11366" s="35" t="s">
        <v>9374</v>
      </c>
      <c r="C11366" s="35" t="s">
        <v>13243</v>
      </c>
      <c r="D11366" s="100" t="s">
        <v>22473</v>
      </c>
      <c r="E11366" s="107">
        <v>47.116666666666667</v>
      </c>
      <c r="F11366" s="81" t="s">
        <v>13674</v>
      </c>
      <c r="G11366" s="35" t="s">
        <v>15</v>
      </c>
      <c r="H11366" s="100" t="s">
        <v>25292</v>
      </c>
    </row>
    <row r="11367" spans="1:8">
      <c r="A11367" s="35" t="s">
        <v>29</v>
      </c>
      <c r="B11367" s="35" t="s">
        <v>9374</v>
      </c>
      <c r="C11367" s="35" t="s">
        <v>13243</v>
      </c>
      <c r="D11367" s="100" t="s">
        <v>22474</v>
      </c>
      <c r="E11367" s="107">
        <v>58.68333333333333</v>
      </c>
      <c r="F11367" s="81" t="s">
        <v>13674</v>
      </c>
      <c r="G11367" s="35" t="s">
        <v>15</v>
      </c>
      <c r="H11367" s="100" t="s">
        <v>25292</v>
      </c>
    </row>
    <row r="11368" spans="1:8">
      <c r="A11368" s="35" t="s">
        <v>29</v>
      </c>
      <c r="B11368" s="35" t="s">
        <v>9374</v>
      </c>
      <c r="C11368" s="35" t="s">
        <v>13243</v>
      </c>
      <c r="D11368" s="100" t="s">
        <v>22475</v>
      </c>
      <c r="E11368" s="107">
        <v>51.31666666666667</v>
      </c>
      <c r="F11368" s="81" t="s">
        <v>13674</v>
      </c>
      <c r="G11368" s="35" t="s">
        <v>15</v>
      </c>
      <c r="H11368" s="100" t="s">
        <v>25292</v>
      </c>
    </row>
    <row r="11369" spans="1:8">
      <c r="A11369" s="35" t="s">
        <v>29</v>
      </c>
      <c r="B11369" s="35" t="s">
        <v>9374</v>
      </c>
      <c r="C11369" s="35" t="s">
        <v>13243</v>
      </c>
      <c r="D11369" s="100" t="s">
        <v>22476</v>
      </c>
      <c r="E11369" s="107">
        <v>51.333333333333336</v>
      </c>
      <c r="F11369" s="81" t="s">
        <v>13674</v>
      </c>
      <c r="G11369" s="35" t="s">
        <v>15</v>
      </c>
      <c r="H11369" s="100" t="s">
        <v>25292</v>
      </c>
    </row>
    <row r="11370" spans="1:8">
      <c r="A11370" s="35" t="s">
        <v>29</v>
      </c>
      <c r="B11370" s="35" t="s">
        <v>9374</v>
      </c>
      <c r="C11370" s="35" t="s">
        <v>13243</v>
      </c>
      <c r="D11370" s="100" t="s">
        <v>22477</v>
      </c>
      <c r="E11370" s="107">
        <v>69.13333333333334</v>
      </c>
      <c r="F11370" s="81" t="s">
        <v>13674</v>
      </c>
      <c r="G11370" s="35" t="s">
        <v>15</v>
      </c>
      <c r="H11370" s="100" t="s">
        <v>25292</v>
      </c>
    </row>
    <row r="11371" spans="1:8">
      <c r="A11371" s="35" t="s">
        <v>29</v>
      </c>
      <c r="B11371" s="35" t="s">
        <v>9374</v>
      </c>
      <c r="C11371" s="35" t="s">
        <v>13243</v>
      </c>
      <c r="D11371" s="100" t="s">
        <v>22478</v>
      </c>
      <c r="E11371" s="107">
        <v>40.883333333333333</v>
      </c>
      <c r="F11371" s="81" t="s">
        <v>13674</v>
      </c>
      <c r="G11371" s="35" t="s">
        <v>15</v>
      </c>
      <c r="H11371" s="100" t="s">
        <v>25292</v>
      </c>
    </row>
    <row r="11372" spans="1:8">
      <c r="A11372" s="35" t="s">
        <v>29</v>
      </c>
      <c r="B11372" s="35" t="s">
        <v>9374</v>
      </c>
      <c r="C11372" s="35" t="s">
        <v>13243</v>
      </c>
      <c r="D11372" s="100" t="s">
        <v>22479</v>
      </c>
      <c r="E11372" s="107">
        <v>54.4</v>
      </c>
      <c r="F11372" s="81" t="s">
        <v>13674</v>
      </c>
      <c r="G11372" s="35" t="s">
        <v>15</v>
      </c>
      <c r="H11372" s="100" t="s">
        <v>25292</v>
      </c>
    </row>
    <row r="11373" spans="1:8">
      <c r="A11373" s="68" t="s">
        <v>29</v>
      </c>
      <c r="B11373" s="94" t="s">
        <v>9371</v>
      </c>
      <c r="C11373" s="94" t="s">
        <v>17131</v>
      </c>
      <c r="D11373" s="32" t="s">
        <v>22480</v>
      </c>
      <c r="E11373" s="107">
        <v>37.68333333333333</v>
      </c>
      <c r="F11373" s="81" t="s">
        <v>13674</v>
      </c>
      <c r="G11373" s="94" t="s">
        <v>15</v>
      </c>
      <c r="H11373" s="32" t="s">
        <v>24761</v>
      </c>
    </row>
    <row r="11374" spans="1:8">
      <c r="A11374" s="35" t="s">
        <v>29</v>
      </c>
      <c r="B11374" s="35" t="s">
        <v>9374</v>
      </c>
      <c r="C11374" s="35" t="s">
        <v>13243</v>
      </c>
      <c r="D11374" s="100" t="s">
        <v>22481</v>
      </c>
      <c r="E11374" s="107">
        <v>35.483333333333334</v>
      </c>
      <c r="F11374" s="81" t="s">
        <v>13674</v>
      </c>
      <c r="G11374" s="35" t="s">
        <v>15</v>
      </c>
      <c r="H11374" s="100" t="s">
        <v>25292</v>
      </c>
    </row>
    <row r="11375" spans="1:8">
      <c r="A11375" s="35" t="s">
        <v>29</v>
      </c>
      <c r="B11375" s="35" t="s">
        <v>9374</v>
      </c>
      <c r="C11375" s="35" t="s">
        <v>13243</v>
      </c>
      <c r="D11375" s="100" t="s">
        <v>22482</v>
      </c>
      <c r="E11375" s="107">
        <v>39.200000000000003</v>
      </c>
      <c r="F11375" s="81" t="s">
        <v>13674</v>
      </c>
      <c r="G11375" s="35" t="s">
        <v>15</v>
      </c>
      <c r="H11375" s="100" t="s">
        <v>25292</v>
      </c>
    </row>
    <row r="11376" spans="1:8">
      <c r="A11376" s="35" t="s">
        <v>29</v>
      </c>
      <c r="B11376" s="35" t="s">
        <v>9374</v>
      </c>
      <c r="C11376" s="35" t="s">
        <v>13243</v>
      </c>
      <c r="D11376" s="100" t="s">
        <v>22483</v>
      </c>
      <c r="E11376" s="107">
        <v>47.65</v>
      </c>
      <c r="F11376" s="81" t="s">
        <v>13674</v>
      </c>
      <c r="G11376" s="35" t="s">
        <v>15</v>
      </c>
      <c r="H11376" s="100" t="s">
        <v>25292</v>
      </c>
    </row>
    <row r="11377" spans="1:8">
      <c r="A11377" s="35" t="s">
        <v>29</v>
      </c>
      <c r="B11377" s="35" t="s">
        <v>9374</v>
      </c>
      <c r="C11377" s="35" t="s">
        <v>13243</v>
      </c>
      <c r="D11377" s="100" t="s">
        <v>22484</v>
      </c>
      <c r="E11377" s="107">
        <v>36.483333333333334</v>
      </c>
      <c r="F11377" s="81" t="s">
        <v>13674</v>
      </c>
      <c r="G11377" s="35" t="s">
        <v>15</v>
      </c>
      <c r="H11377" s="100" t="s">
        <v>25292</v>
      </c>
    </row>
    <row r="11378" spans="1:8">
      <c r="A11378" s="35" t="s">
        <v>29</v>
      </c>
      <c r="B11378" s="35" t="s">
        <v>9374</v>
      </c>
      <c r="C11378" s="35" t="s">
        <v>13243</v>
      </c>
      <c r="D11378" s="100" t="s">
        <v>22485</v>
      </c>
      <c r="E11378" s="107">
        <v>60.966666666666669</v>
      </c>
      <c r="F11378" s="81" t="s">
        <v>13674</v>
      </c>
      <c r="G11378" s="35" t="s">
        <v>15</v>
      </c>
      <c r="H11378" s="100" t="s">
        <v>25292</v>
      </c>
    </row>
    <row r="11379" spans="1:8">
      <c r="A11379" s="35" t="s">
        <v>29</v>
      </c>
      <c r="B11379" s="35" t="s">
        <v>9374</v>
      </c>
      <c r="C11379" s="35" t="s">
        <v>13243</v>
      </c>
      <c r="D11379" s="100" t="s">
        <v>22486</v>
      </c>
      <c r="E11379" s="107">
        <v>53.55</v>
      </c>
      <c r="F11379" s="81" t="s">
        <v>13674</v>
      </c>
      <c r="G11379" s="35" t="s">
        <v>15</v>
      </c>
      <c r="H11379" s="100" t="s">
        <v>25292</v>
      </c>
    </row>
    <row r="11380" spans="1:8">
      <c r="A11380" s="35" t="s">
        <v>29</v>
      </c>
      <c r="B11380" s="35" t="s">
        <v>9374</v>
      </c>
      <c r="C11380" s="35" t="s">
        <v>13243</v>
      </c>
      <c r="D11380" s="100" t="s">
        <v>22487</v>
      </c>
      <c r="E11380" s="107">
        <v>48.1</v>
      </c>
      <c r="F11380" s="81" t="s">
        <v>13674</v>
      </c>
      <c r="G11380" s="35" t="s">
        <v>15</v>
      </c>
      <c r="H11380" s="100" t="s">
        <v>25292</v>
      </c>
    </row>
    <row r="11381" spans="1:8">
      <c r="A11381" s="35" t="s">
        <v>29</v>
      </c>
      <c r="B11381" s="35" t="s">
        <v>9374</v>
      </c>
      <c r="C11381" s="35" t="s">
        <v>13243</v>
      </c>
      <c r="D11381" s="100" t="s">
        <v>22488</v>
      </c>
      <c r="E11381" s="107">
        <v>52.3</v>
      </c>
      <c r="F11381" s="81" t="s">
        <v>13674</v>
      </c>
      <c r="G11381" s="35" t="s">
        <v>15</v>
      </c>
      <c r="H11381" s="100" t="s">
        <v>25292</v>
      </c>
    </row>
    <row r="11382" spans="1:8">
      <c r="A11382" s="35" t="s">
        <v>29</v>
      </c>
      <c r="B11382" s="35" t="s">
        <v>9374</v>
      </c>
      <c r="C11382" s="35" t="s">
        <v>13243</v>
      </c>
      <c r="D11382" s="100" t="s">
        <v>22489</v>
      </c>
      <c r="E11382" s="107">
        <v>47.1</v>
      </c>
      <c r="F11382" s="81" t="s">
        <v>13674</v>
      </c>
      <c r="G11382" s="35" t="s">
        <v>15</v>
      </c>
      <c r="H11382" s="100" t="s">
        <v>25292</v>
      </c>
    </row>
    <row r="11383" spans="1:8">
      <c r="A11383" s="35" t="s">
        <v>29</v>
      </c>
      <c r="B11383" s="35" t="s">
        <v>9374</v>
      </c>
      <c r="C11383" s="35" t="s">
        <v>13243</v>
      </c>
      <c r="D11383" s="100" t="s">
        <v>22490</v>
      </c>
      <c r="E11383" s="107">
        <v>53.883333333333333</v>
      </c>
      <c r="F11383" s="81" t="s">
        <v>13674</v>
      </c>
      <c r="G11383" s="35" t="s">
        <v>15</v>
      </c>
      <c r="H11383" s="100" t="s">
        <v>25292</v>
      </c>
    </row>
    <row r="11384" spans="1:8">
      <c r="A11384" s="35" t="s">
        <v>29</v>
      </c>
      <c r="B11384" s="35" t="s">
        <v>9374</v>
      </c>
      <c r="C11384" s="35" t="s">
        <v>13243</v>
      </c>
      <c r="D11384" s="100" t="s">
        <v>22491</v>
      </c>
      <c r="E11384" s="107">
        <v>51</v>
      </c>
      <c r="F11384" s="81" t="s">
        <v>13674</v>
      </c>
      <c r="G11384" s="35" t="s">
        <v>15</v>
      </c>
      <c r="H11384" s="100" t="s">
        <v>25292</v>
      </c>
    </row>
    <row r="11385" spans="1:8">
      <c r="A11385" s="35" t="s">
        <v>29</v>
      </c>
      <c r="B11385" s="35" t="s">
        <v>9374</v>
      </c>
      <c r="C11385" s="35" t="s">
        <v>13243</v>
      </c>
      <c r="D11385" s="100" t="s">
        <v>22492</v>
      </c>
      <c r="E11385" s="107">
        <v>42.333333333333336</v>
      </c>
      <c r="F11385" s="81" t="s">
        <v>13674</v>
      </c>
      <c r="G11385" s="35" t="s">
        <v>15</v>
      </c>
      <c r="H11385" s="100" t="s">
        <v>25292</v>
      </c>
    </row>
    <row r="11386" spans="1:8">
      <c r="A11386" s="35" t="s">
        <v>29</v>
      </c>
      <c r="B11386" s="35" t="s">
        <v>9374</v>
      </c>
      <c r="C11386" s="35" t="s">
        <v>13243</v>
      </c>
      <c r="D11386" s="100" t="s">
        <v>22493</v>
      </c>
      <c r="E11386" s="107">
        <v>49.85</v>
      </c>
      <c r="F11386" s="81" t="s">
        <v>13674</v>
      </c>
      <c r="G11386" s="35" t="s">
        <v>15</v>
      </c>
      <c r="H11386" s="100" t="s">
        <v>25292</v>
      </c>
    </row>
    <row r="11387" spans="1:8">
      <c r="A11387" s="35" t="s">
        <v>29</v>
      </c>
      <c r="B11387" s="35" t="s">
        <v>9374</v>
      </c>
      <c r="C11387" s="35" t="s">
        <v>13243</v>
      </c>
      <c r="D11387" s="100" t="s">
        <v>22494</v>
      </c>
      <c r="E11387" s="107">
        <v>40.116666666666667</v>
      </c>
      <c r="F11387" s="81" t="s">
        <v>13674</v>
      </c>
      <c r="G11387" s="35" t="s">
        <v>15</v>
      </c>
      <c r="H11387" s="100" t="s">
        <v>25292</v>
      </c>
    </row>
    <row r="11388" spans="1:8">
      <c r="A11388" s="35" t="s">
        <v>29</v>
      </c>
      <c r="B11388" s="35" t="s">
        <v>9374</v>
      </c>
      <c r="C11388" s="35" t="s">
        <v>13243</v>
      </c>
      <c r="D11388" s="100" t="s">
        <v>22495</v>
      </c>
      <c r="E11388" s="107">
        <v>41.266666666666666</v>
      </c>
      <c r="F11388" s="81" t="s">
        <v>13674</v>
      </c>
      <c r="G11388" s="35" t="s">
        <v>15</v>
      </c>
      <c r="H11388" s="100" t="s">
        <v>25292</v>
      </c>
    </row>
    <row r="11389" spans="1:8">
      <c r="A11389" s="35" t="s">
        <v>29</v>
      </c>
      <c r="B11389" s="35" t="s">
        <v>9374</v>
      </c>
      <c r="C11389" s="35" t="s">
        <v>13243</v>
      </c>
      <c r="D11389" s="100" t="s">
        <v>22496</v>
      </c>
      <c r="E11389" s="107">
        <v>48.7</v>
      </c>
      <c r="F11389" s="81" t="s">
        <v>13674</v>
      </c>
      <c r="G11389" s="35" t="s">
        <v>15</v>
      </c>
      <c r="H11389" s="100" t="s">
        <v>25292</v>
      </c>
    </row>
    <row r="11390" spans="1:8">
      <c r="A11390" s="35" t="s">
        <v>29</v>
      </c>
      <c r="B11390" s="35" t="s">
        <v>9382</v>
      </c>
      <c r="C11390" s="35" t="s">
        <v>13373</v>
      </c>
      <c r="D11390" s="100" t="s">
        <v>22497</v>
      </c>
      <c r="E11390" s="107">
        <v>23.65</v>
      </c>
      <c r="F11390" s="81" t="s">
        <v>13674</v>
      </c>
      <c r="G11390" s="35" t="s">
        <v>15</v>
      </c>
      <c r="H11390" s="100" t="s">
        <v>26072</v>
      </c>
    </row>
    <row r="11391" spans="1:8">
      <c r="A11391" s="35" t="s">
        <v>29</v>
      </c>
      <c r="B11391" s="35" t="s">
        <v>9382</v>
      </c>
      <c r="C11391" s="35" t="s">
        <v>13373</v>
      </c>
      <c r="D11391" s="100" t="s">
        <v>22498</v>
      </c>
      <c r="E11391" s="107">
        <v>33.700000000000003</v>
      </c>
      <c r="F11391" s="81" t="s">
        <v>13674</v>
      </c>
      <c r="G11391" s="35" t="s">
        <v>15</v>
      </c>
      <c r="H11391" s="100" t="s">
        <v>26072</v>
      </c>
    </row>
    <row r="11392" spans="1:8">
      <c r="A11392" s="35" t="s">
        <v>29</v>
      </c>
      <c r="B11392" s="35" t="s">
        <v>9382</v>
      </c>
      <c r="C11392" s="35" t="s">
        <v>13373</v>
      </c>
      <c r="D11392" s="100" t="s">
        <v>22499</v>
      </c>
      <c r="E11392" s="107">
        <v>26.666666666666668</v>
      </c>
      <c r="F11392" s="81" t="s">
        <v>13674</v>
      </c>
      <c r="G11392" s="35" t="s">
        <v>15</v>
      </c>
      <c r="H11392" s="100" t="s">
        <v>26072</v>
      </c>
    </row>
    <row r="11393" spans="1:8">
      <c r="A11393" s="35" t="s">
        <v>29</v>
      </c>
      <c r="B11393" s="35" t="s">
        <v>9382</v>
      </c>
      <c r="C11393" s="35" t="s">
        <v>13373</v>
      </c>
      <c r="D11393" s="100" t="s">
        <v>22500</v>
      </c>
      <c r="E11393" s="107">
        <v>30.1</v>
      </c>
      <c r="F11393" s="81" t="s">
        <v>13674</v>
      </c>
      <c r="G11393" s="35" t="s">
        <v>15</v>
      </c>
      <c r="H11393" s="100" t="s">
        <v>26072</v>
      </c>
    </row>
    <row r="11394" spans="1:8">
      <c r="A11394" s="35" t="s">
        <v>29</v>
      </c>
      <c r="B11394" s="35" t="s">
        <v>9382</v>
      </c>
      <c r="C11394" s="35" t="s">
        <v>13373</v>
      </c>
      <c r="D11394" s="100" t="s">
        <v>22501</v>
      </c>
      <c r="E11394" s="107">
        <v>32.366666666666667</v>
      </c>
      <c r="F11394" s="81" t="s">
        <v>13674</v>
      </c>
      <c r="G11394" s="35" t="s">
        <v>15</v>
      </c>
      <c r="H11394" s="100" t="s">
        <v>26072</v>
      </c>
    </row>
    <row r="11395" spans="1:8">
      <c r="A11395" s="35" t="s">
        <v>29</v>
      </c>
      <c r="B11395" s="35" t="s">
        <v>9382</v>
      </c>
      <c r="C11395" s="35" t="s">
        <v>13373</v>
      </c>
      <c r="D11395" s="100" t="s">
        <v>22502</v>
      </c>
      <c r="E11395" s="107">
        <v>28.55</v>
      </c>
      <c r="F11395" s="81" t="s">
        <v>13674</v>
      </c>
      <c r="G11395" s="35" t="s">
        <v>15</v>
      </c>
      <c r="H11395" s="100" t="s">
        <v>26072</v>
      </c>
    </row>
    <row r="11396" spans="1:8">
      <c r="A11396" s="35" t="s">
        <v>29</v>
      </c>
      <c r="B11396" s="35" t="s">
        <v>9382</v>
      </c>
      <c r="C11396" s="35" t="s">
        <v>13373</v>
      </c>
      <c r="D11396" s="100" t="s">
        <v>22503</v>
      </c>
      <c r="E11396" s="107">
        <v>25.266666666666666</v>
      </c>
      <c r="F11396" s="81" t="s">
        <v>13674</v>
      </c>
      <c r="G11396" s="35" t="s">
        <v>15</v>
      </c>
      <c r="H11396" s="100" t="s">
        <v>26072</v>
      </c>
    </row>
    <row r="11397" spans="1:8">
      <c r="A11397" s="35" t="s">
        <v>29</v>
      </c>
      <c r="B11397" s="35" t="s">
        <v>9382</v>
      </c>
      <c r="C11397" s="35" t="s">
        <v>13373</v>
      </c>
      <c r="D11397" s="100" t="s">
        <v>22504</v>
      </c>
      <c r="E11397" s="107">
        <v>26.916666666666668</v>
      </c>
      <c r="F11397" s="81" t="s">
        <v>13674</v>
      </c>
      <c r="G11397" s="35" t="s">
        <v>15</v>
      </c>
      <c r="H11397" s="100" t="s">
        <v>26072</v>
      </c>
    </row>
    <row r="11398" spans="1:8">
      <c r="A11398" s="35" t="s">
        <v>29</v>
      </c>
      <c r="B11398" s="35" t="s">
        <v>9382</v>
      </c>
      <c r="C11398" s="35" t="s">
        <v>13373</v>
      </c>
      <c r="D11398" s="100" t="s">
        <v>22505</v>
      </c>
      <c r="E11398" s="107">
        <v>28.6</v>
      </c>
      <c r="F11398" s="81" t="s">
        <v>13674</v>
      </c>
      <c r="G11398" s="35" t="s">
        <v>15</v>
      </c>
      <c r="H11398" s="100" t="s">
        <v>26072</v>
      </c>
    </row>
    <row r="11399" spans="1:8">
      <c r="A11399" s="35" t="s">
        <v>29</v>
      </c>
      <c r="B11399" s="35" t="s">
        <v>9382</v>
      </c>
      <c r="C11399" s="35" t="s">
        <v>13373</v>
      </c>
      <c r="D11399" s="100" t="s">
        <v>22506</v>
      </c>
      <c r="E11399" s="107">
        <v>28.25</v>
      </c>
      <c r="F11399" s="81" t="s">
        <v>13674</v>
      </c>
      <c r="G11399" s="35" t="s">
        <v>15</v>
      </c>
      <c r="H11399" s="100" t="s">
        <v>26072</v>
      </c>
    </row>
    <row r="11400" spans="1:8">
      <c r="A11400" s="35" t="s">
        <v>29</v>
      </c>
      <c r="B11400" s="35" t="s">
        <v>9382</v>
      </c>
      <c r="C11400" s="35" t="s">
        <v>13373</v>
      </c>
      <c r="D11400" s="100" t="s">
        <v>22507</v>
      </c>
      <c r="E11400" s="107">
        <v>27.75</v>
      </c>
      <c r="F11400" s="81" t="s">
        <v>13674</v>
      </c>
      <c r="G11400" s="35" t="s">
        <v>15</v>
      </c>
      <c r="H11400" s="100" t="s">
        <v>26072</v>
      </c>
    </row>
    <row r="11401" spans="1:8">
      <c r="A11401" s="35" t="s">
        <v>29</v>
      </c>
      <c r="B11401" s="35" t="s">
        <v>9382</v>
      </c>
      <c r="C11401" s="35" t="s">
        <v>13373</v>
      </c>
      <c r="D11401" s="100" t="s">
        <v>22508</v>
      </c>
      <c r="E11401" s="107">
        <v>35.15</v>
      </c>
      <c r="F11401" s="81" t="s">
        <v>13674</v>
      </c>
      <c r="G11401" s="35" t="s">
        <v>15</v>
      </c>
      <c r="H11401" s="100" t="s">
        <v>26072</v>
      </c>
    </row>
    <row r="11402" spans="1:8">
      <c r="A11402" s="35" t="s">
        <v>29</v>
      </c>
      <c r="B11402" s="35" t="s">
        <v>9382</v>
      </c>
      <c r="C11402" s="35" t="s">
        <v>13373</v>
      </c>
      <c r="D11402" s="100" t="s">
        <v>22509</v>
      </c>
      <c r="E11402" s="107">
        <v>30.833333333333332</v>
      </c>
      <c r="F11402" s="81" t="s">
        <v>13674</v>
      </c>
      <c r="G11402" s="35" t="s">
        <v>15</v>
      </c>
      <c r="H11402" s="100" t="s">
        <v>26072</v>
      </c>
    </row>
    <row r="11403" spans="1:8">
      <c r="A11403" s="35" t="s">
        <v>29</v>
      </c>
      <c r="B11403" s="35" t="s">
        <v>9382</v>
      </c>
      <c r="C11403" s="35" t="s">
        <v>13373</v>
      </c>
      <c r="D11403" s="100" t="s">
        <v>22510</v>
      </c>
      <c r="E11403" s="107">
        <v>24.966666666666665</v>
      </c>
      <c r="F11403" s="81" t="s">
        <v>13674</v>
      </c>
      <c r="G11403" s="35" t="s">
        <v>15</v>
      </c>
      <c r="H11403" s="100" t="s">
        <v>26072</v>
      </c>
    </row>
    <row r="11404" spans="1:8">
      <c r="A11404" s="35" t="s">
        <v>29</v>
      </c>
      <c r="B11404" s="35" t="s">
        <v>9382</v>
      </c>
      <c r="C11404" s="35" t="s">
        <v>13373</v>
      </c>
      <c r="D11404" s="100" t="s">
        <v>22511</v>
      </c>
      <c r="E11404" s="107">
        <v>33.616666666666667</v>
      </c>
      <c r="F11404" s="81" t="s">
        <v>13674</v>
      </c>
      <c r="G11404" s="35" t="s">
        <v>15</v>
      </c>
      <c r="H11404" s="100" t="s">
        <v>26072</v>
      </c>
    </row>
    <row r="11405" spans="1:8">
      <c r="A11405" s="35" t="s">
        <v>29</v>
      </c>
      <c r="B11405" s="35" t="s">
        <v>9382</v>
      </c>
      <c r="C11405" s="35" t="s">
        <v>13373</v>
      </c>
      <c r="D11405" s="100" t="s">
        <v>22512</v>
      </c>
      <c r="E11405" s="107">
        <v>32.85</v>
      </c>
      <c r="F11405" s="81" t="s">
        <v>13674</v>
      </c>
      <c r="G11405" s="35" t="s">
        <v>15</v>
      </c>
      <c r="H11405" s="100" t="s">
        <v>26072</v>
      </c>
    </row>
    <row r="11406" spans="1:8">
      <c r="A11406" s="35" t="s">
        <v>29</v>
      </c>
      <c r="B11406" s="35" t="s">
        <v>9382</v>
      </c>
      <c r="C11406" s="35" t="s">
        <v>31</v>
      </c>
      <c r="D11406" s="100" t="s">
        <v>22513</v>
      </c>
      <c r="E11406" s="107">
        <v>25.233333333333334</v>
      </c>
      <c r="F11406" s="81" t="s">
        <v>13674</v>
      </c>
      <c r="G11406" s="35" t="s">
        <v>15</v>
      </c>
      <c r="H11406" s="100" t="s">
        <v>26073</v>
      </c>
    </row>
    <row r="11407" spans="1:8">
      <c r="A11407" s="35" t="s">
        <v>29</v>
      </c>
      <c r="B11407" s="35" t="s">
        <v>9382</v>
      </c>
      <c r="C11407" s="35" t="s">
        <v>31</v>
      </c>
      <c r="D11407" s="100" t="s">
        <v>22514</v>
      </c>
      <c r="E11407" s="107">
        <v>22.8</v>
      </c>
      <c r="F11407" s="81" t="s">
        <v>13674</v>
      </c>
      <c r="G11407" s="35" t="s">
        <v>15</v>
      </c>
      <c r="H11407" s="100" t="s">
        <v>26073</v>
      </c>
    </row>
    <row r="11408" spans="1:8">
      <c r="A11408" s="35" t="s">
        <v>29</v>
      </c>
      <c r="B11408" s="35" t="s">
        <v>9382</v>
      </c>
      <c r="C11408" s="35" t="s">
        <v>31</v>
      </c>
      <c r="D11408" s="100" t="s">
        <v>22515</v>
      </c>
      <c r="E11408" s="107">
        <v>19.716666666666665</v>
      </c>
      <c r="F11408" s="81" t="s">
        <v>13674</v>
      </c>
      <c r="G11408" s="35" t="s">
        <v>15</v>
      </c>
      <c r="H11408" s="100" t="s">
        <v>26073</v>
      </c>
    </row>
    <row r="11409" spans="1:8">
      <c r="A11409" s="35" t="s">
        <v>29</v>
      </c>
      <c r="B11409" s="35" t="s">
        <v>9382</v>
      </c>
      <c r="C11409" s="35" t="s">
        <v>31</v>
      </c>
      <c r="D11409" s="100" t="s">
        <v>22516</v>
      </c>
      <c r="E11409" s="107">
        <v>21.566666666666666</v>
      </c>
      <c r="F11409" s="81" t="s">
        <v>13674</v>
      </c>
      <c r="G11409" s="35" t="s">
        <v>15</v>
      </c>
      <c r="H11409" s="100" t="s">
        <v>26073</v>
      </c>
    </row>
    <row r="11410" spans="1:8">
      <c r="A11410" s="35" t="s">
        <v>29</v>
      </c>
      <c r="B11410" s="35" t="s">
        <v>9382</v>
      </c>
      <c r="C11410" s="35" t="s">
        <v>31</v>
      </c>
      <c r="D11410" s="100" t="s">
        <v>22517</v>
      </c>
      <c r="E11410" s="107">
        <v>21.566666666666666</v>
      </c>
      <c r="F11410" s="81" t="s">
        <v>13674</v>
      </c>
      <c r="G11410" s="35" t="s">
        <v>15</v>
      </c>
      <c r="H11410" s="100" t="s">
        <v>26073</v>
      </c>
    </row>
    <row r="11411" spans="1:8">
      <c r="A11411" s="35" t="s">
        <v>29</v>
      </c>
      <c r="B11411" s="35" t="s">
        <v>9382</v>
      </c>
      <c r="C11411" s="35" t="s">
        <v>31</v>
      </c>
      <c r="D11411" s="100" t="s">
        <v>22518</v>
      </c>
      <c r="E11411" s="107">
        <v>31.55</v>
      </c>
      <c r="F11411" s="81" t="s">
        <v>13674</v>
      </c>
      <c r="G11411" s="35" t="s">
        <v>15</v>
      </c>
      <c r="H11411" s="100" t="s">
        <v>26073</v>
      </c>
    </row>
    <row r="11412" spans="1:8">
      <c r="A11412" s="35" t="s">
        <v>29</v>
      </c>
      <c r="B11412" s="35" t="s">
        <v>9382</v>
      </c>
      <c r="C11412" s="35" t="s">
        <v>31</v>
      </c>
      <c r="D11412" s="100" t="s">
        <v>22519</v>
      </c>
      <c r="E11412" s="107">
        <v>33.016666666666666</v>
      </c>
      <c r="F11412" s="81" t="s">
        <v>13674</v>
      </c>
      <c r="G11412" s="35" t="s">
        <v>15</v>
      </c>
      <c r="H11412" s="100" t="s">
        <v>26073</v>
      </c>
    </row>
    <row r="11413" spans="1:8">
      <c r="A11413" s="35" t="s">
        <v>29</v>
      </c>
      <c r="B11413" s="35" t="s">
        <v>9382</v>
      </c>
      <c r="C11413" s="35" t="s">
        <v>31</v>
      </c>
      <c r="D11413" s="100" t="s">
        <v>22520</v>
      </c>
      <c r="E11413" s="107">
        <v>24.983333333333334</v>
      </c>
      <c r="F11413" s="81" t="s">
        <v>13674</v>
      </c>
      <c r="G11413" s="35" t="s">
        <v>15</v>
      </c>
      <c r="H11413" s="100" t="s">
        <v>26073</v>
      </c>
    </row>
    <row r="11414" spans="1:8">
      <c r="A11414" s="35" t="s">
        <v>29</v>
      </c>
      <c r="B11414" s="35" t="s">
        <v>9382</v>
      </c>
      <c r="C11414" s="35" t="s">
        <v>31</v>
      </c>
      <c r="D11414" s="100" t="s">
        <v>22521</v>
      </c>
      <c r="E11414" s="107">
        <v>25.7</v>
      </c>
      <c r="F11414" s="81" t="s">
        <v>13674</v>
      </c>
      <c r="G11414" s="35" t="s">
        <v>15</v>
      </c>
      <c r="H11414" s="100" t="s">
        <v>26073</v>
      </c>
    </row>
    <row r="11415" spans="1:8">
      <c r="A11415" s="35" t="s">
        <v>29</v>
      </c>
      <c r="B11415" s="35" t="s">
        <v>9382</v>
      </c>
      <c r="C11415" s="35" t="s">
        <v>31</v>
      </c>
      <c r="D11415" s="100" t="s">
        <v>22522</v>
      </c>
      <c r="E11415" s="107">
        <v>20.783333333333335</v>
      </c>
      <c r="F11415" s="81" t="s">
        <v>13674</v>
      </c>
      <c r="G11415" s="35" t="s">
        <v>15</v>
      </c>
      <c r="H11415" s="100" t="s">
        <v>26073</v>
      </c>
    </row>
    <row r="11416" spans="1:8">
      <c r="A11416" s="35" t="s">
        <v>29</v>
      </c>
      <c r="B11416" s="35" t="s">
        <v>9382</v>
      </c>
      <c r="C11416" s="35" t="s">
        <v>31</v>
      </c>
      <c r="D11416" s="100" t="s">
        <v>22523</v>
      </c>
      <c r="E11416" s="107">
        <v>23.316666666666666</v>
      </c>
      <c r="F11416" s="81" t="s">
        <v>13674</v>
      </c>
      <c r="G11416" s="35" t="s">
        <v>15</v>
      </c>
      <c r="H11416" s="100" t="s">
        <v>26073</v>
      </c>
    </row>
    <row r="11417" spans="1:8">
      <c r="A11417" s="35" t="s">
        <v>29</v>
      </c>
      <c r="B11417" s="35" t="s">
        <v>9382</v>
      </c>
      <c r="C11417" s="35" t="s">
        <v>31</v>
      </c>
      <c r="D11417" s="100" t="s">
        <v>22524</v>
      </c>
      <c r="E11417" s="107">
        <v>24.516666666666666</v>
      </c>
      <c r="F11417" s="81" t="s">
        <v>13674</v>
      </c>
      <c r="G11417" s="35" t="s">
        <v>15</v>
      </c>
      <c r="H11417" s="100" t="s">
        <v>26073</v>
      </c>
    </row>
    <row r="11418" spans="1:8">
      <c r="A11418" s="35" t="s">
        <v>29</v>
      </c>
      <c r="B11418" s="35" t="s">
        <v>9382</v>
      </c>
      <c r="C11418" s="35" t="s">
        <v>31</v>
      </c>
      <c r="D11418" s="100" t="s">
        <v>22525</v>
      </c>
      <c r="E11418" s="107">
        <v>24.216666666666665</v>
      </c>
      <c r="F11418" s="81" t="s">
        <v>13674</v>
      </c>
      <c r="G11418" s="35" t="s">
        <v>15</v>
      </c>
      <c r="H11418" s="100" t="s">
        <v>26073</v>
      </c>
    </row>
    <row r="11419" spans="1:8">
      <c r="A11419" s="35" t="s">
        <v>29</v>
      </c>
      <c r="B11419" s="35" t="s">
        <v>9382</v>
      </c>
      <c r="C11419" s="35" t="s">
        <v>31</v>
      </c>
      <c r="D11419" s="100" t="s">
        <v>22526</v>
      </c>
      <c r="E11419" s="107">
        <v>26.116666666666667</v>
      </c>
      <c r="F11419" s="81" t="s">
        <v>13674</v>
      </c>
      <c r="G11419" s="35" t="s">
        <v>15</v>
      </c>
      <c r="H11419" s="100" t="s">
        <v>26073</v>
      </c>
    </row>
    <row r="11420" spans="1:8">
      <c r="A11420" s="35" t="s">
        <v>29</v>
      </c>
      <c r="B11420" s="35" t="s">
        <v>9382</v>
      </c>
      <c r="C11420" s="35" t="s">
        <v>31</v>
      </c>
      <c r="D11420" s="100" t="s">
        <v>22527</v>
      </c>
      <c r="E11420" s="107">
        <v>30.683333333333334</v>
      </c>
      <c r="F11420" s="81" t="s">
        <v>13674</v>
      </c>
      <c r="G11420" s="35" t="s">
        <v>15</v>
      </c>
      <c r="H11420" s="100" t="s">
        <v>26073</v>
      </c>
    </row>
    <row r="11421" spans="1:8">
      <c r="A11421" s="35" t="s">
        <v>29</v>
      </c>
      <c r="B11421" s="35" t="s">
        <v>9382</v>
      </c>
      <c r="C11421" s="35" t="s">
        <v>31</v>
      </c>
      <c r="D11421" s="100" t="s">
        <v>22528</v>
      </c>
      <c r="E11421" s="107">
        <v>33.416666666666664</v>
      </c>
      <c r="F11421" s="81" t="s">
        <v>13674</v>
      </c>
      <c r="G11421" s="35" t="s">
        <v>15</v>
      </c>
      <c r="H11421" s="100" t="s">
        <v>26073</v>
      </c>
    </row>
    <row r="11422" spans="1:8">
      <c r="A11422" s="35" t="s">
        <v>29</v>
      </c>
      <c r="B11422" s="35" t="s">
        <v>9382</v>
      </c>
      <c r="C11422" s="35" t="s">
        <v>17510</v>
      </c>
      <c r="D11422" s="100" t="s">
        <v>22529</v>
      </c>
      <c r="E11422" s="107">
        <v>39.016666666666666</v>
      </c>
      <c r="F11422" s="81" t="s">
        <v>13674</v>
      </c>
      <c r="G11422" s="35" t="s">
        <v>15</v>
      </c>
      <c r="H11422" s="100" t="s">
        <v>26074</v>
      </c>
    </row>
    <row r="11423" spans="1:8">
      <c r="A11423" s="35" t="s">
        <v>29</v>
      </c>
      <c r="B11423" s="35" t="s">
        <v>9382</v>
      </c>
      <c r="C11423" s="35" t="s">
        <v>17510</v>
      </c>
      <c r="D11423" s="100" t="s">
        <v>22530</v>
      </c>
      <c r="E11423" s="107">
        <v>30.383333333333333</v>
      </c>
      <c r="F11423" s="81" t="s">
        <v>13674</v>
      </c>
      <c r="G11423" s="35" t="s">
        <v>15</v>
      </c>
      <c r="H11423" s="100" t="s">
        <v>26074</v>
      </c>
    </row>
    <row r="11424" spans="1:8">
      <c r="A11424" s="35" t="s">
        <v>29</v>
      </c>
      <c r="B11424" s="35" t="s">
        <v>9382</v>
      </c>
      <c r="C11424" s="35" t="s">
        <v>17510</v>
      </c>
      <c r="D11424" s="100" t="s">
        <v>22531</v>
      </c>
      <c r="E11424" s="107">
        <v>28.05</v>
      </c>
      <c r="F11424" s="81" t="s">
        <v>13674</v>
      </c>
      <c r="G11424" s="35" t="s">
        <v>15</v>
      </c>
      <c r="H11424" s="100" t="s">
        <v>26074</v>
      </c>
    </row>
    <row r="11425" spans="1:8">
      <c r="A11425" s="35" t="s">
        <v>29</v>
      </c>
      <c r="B11425" s="35" t="s">
        <v>9382</v>
      </c>
      <c r="C11425" s="35" t="s">
        <v>17510</v>
      </c>
      <c r="D11425" s="100" t="s">
        <v>22532</v>
      </c>
      <c r="E11425" s="107">
        <v>34</v>
      </c>
      <c r="F11425" s="81" t="s">
        <v>13674</v>
      </c>
      <c r="G11425" s="35" t="s">
        <v>15</v>
      </c>
      <c r="H11425" s="100" t="s">
        <v>26074</v>
      </c>
    </row>
    <row r="11426" spans="1:8">
      <c r="A11426" s="35" t="s">
        <v>29</v>
      </c>
      <c r="B11426" s="35" t="s">
        <v>9382</v>
      </c>
      <c r="C11426" s="35" t="s">
        <v>17510</v>
      </c>
      <c r="D11426" s="100" t="s">
        <v>22533</v>
      </c>
      <c r="E11426" s="107">
        <v>26.5</v>
      </c>
      <c r="F11426" s="81" t="s">
        <v>13674</v>
      </c>
      <c r="G11426" s="35" t="s">
        <v>15</v>
      </c>
      <c r="H11426" s="100" t="s">
        <v>26074</v>
      </c>
    </row>
    <row r="11427" spans="1:8">
      <c r="A11427" s="35" t="s">
        <v>29</v>
      </c>
      <c r="B11427" s="35" t="s">
        <v>9382</v>
      </c>
      <c r="C11427" s="35" t="s">
        <v>17510</v>
      </c>
      <c r="D11427" s="100" t="s">
        <v>22534</v>
      </c>
      <c r="E11427" s="107">
        <v>25.3</v>
      </c>
      <c r="F11427" s="81" t="s">
        <v>13674</v>
      </c>
      <c r="G11427" s="35" t="s">
        <v>15</v>
      </c>
      <c r="H11427" s="100" t="s">
        <v>26074</v>
      </c>
    </row>
    <row r="11428" spans="1:8">
      <c r="A11428" s="35" t="s">
        <v>29</v>
      </c>
      <c r="B11428" s="35" t="s">
        <v>9382</v>
      </c>
      <c r="C11428" s="35" t="s">
        <v>17510</v>
      </c>
      <c r="D11428" s="100" t="s">
        <v>22535</v>
      </c>
      <c r="E11428" s="107">
        <v>35.15</v>
      </c>
      <c r="F11428" s="81" t="s">
        <v>13674</v>
      </c>
      <c r="G11428" s="35" t="s">
        <v>15</v>
      </c>
      <c r="H11428" s="100" t="s">
        <v>26074</v>
      </c>
    </row>
    <row r="11429" spans="1:8">
      <c r="A11429" s="35" t="s">
        <v>29</v>
      </c>
      <c r="B11429" s="35" t="s">
        <v>9382</v>
      </c>
      <c r="C11429" s="35" t="s">
        <v>17510</v>
      </c>
      <c r="D11429" s="100" t="s">
        <v>22536</v>
      </c>
      <c r="E11429" s="107">
        <v>33.6</v>
      </c>
      <c r="F11429" s="81" t="s">
        <v>13674</v>
      </c>
      <c r="G11429" s="35" t="s">
        <v>15</v>
      </c>
      <c r="H11429" s="100" t="s">
        <v>26074</v>
      </c>
    </row>
    <row r="11430" spans="1:8">
      <c r="A11430" s="35" t="s">
        <v>29</v>
      </c>
      <c r="B11430" s="35" t="s">
        <v>9382</v>
      </c>
      <c r="C11430" s="35" t="s">
        <v>17510</v>
      </c>
      <c r="D11430" s="100" t="s">
        <v>22537</v>
      </c>
      <c r="E11430" s="107">
        <v>32.25</v>
      </c>
      <c r="F11430" s="81" t="s">
        <v>13674</v>
      </c>
      <c r="G11430" s="35" t="s">
        <v>15</v>
      </c>
      <c r="H11430" s="100" t="s">
        <v>26074</v>
      </c>
    </row>
    <row r="11431" spans="1:8">
      <c r="A11431" s="35" t="s">
        <v>29</v>
      </c>
      <c r="B11431" s="35" t="s">
        <v>9382</v>
      </c>
      <c r="C11431" s="35" t="s">
        <v>17510</v>
      </c>
      <c r="D11431" s="100" t="s">
        <v>22538</v>
      </c>
      <c r="E11431" s="107">
        <v>38.31666666666667</v>
      </c>
      <c r="F11431" s="81" t="s">
        <v>13674</v>
      </c>
      <c r="G11431" s="35" t="s">
        <v>15</v>
      </c>
      <c r="H11431" s="100" t="s">
        <v>26074</v>
      </c>
    </row>
    <row r="11432" spans="1:8">
      <c r="A11432" s="35" t="s">
        <v>29</v>
      </c>
      <c r="B11432" s="35" t="s">
        <v>9382</v>
      </c>
      <c r="C11432" s="35" t="s">
        <v>17132</v>
      </c>
      <c r="D11432" s="100" t="s">
        <v>22539</v>
      </c>
      <c r="E11432" s="107">
        <v>48.716666666666669</v>
      </c>
      <c r="F11432" s="81" t="s">
        <v>13674</v>
      </c>
      <c r="G11432" s="35" t="s">
        <v>15</v>
      </c>
      <c r="H11432" s="100" t="s">
        <v>24959</v>
      </c>
    </row>
    <row r="11433" spans="1:8">
      <c r="A11433" s="68" t="s">
        <v>29</v>
      </c>
      <c r="B11433" s="94" t="s">
        <v>9371</v>
      </c>
      <c r="C11433" s="94" t="s">
        <v>17090</v>
      </c>
      <c r="D11433" s="32" t="s">
        <v>22540</v>
      </c>
      <c r="E11433" s="107">
        <v>30.466666666666665</v>
      </c>
      <c r="F11433" s="81" t="s">
        <v>13674</v>
      </c>
      <c r="G11433" s="94" t="s">
        <v>15</v>
      </c>
      <c r="H11433" s="32" t="s">
        <v>24752</v>
      </c>
    </row>
    <row r="11434" spans="1:8">
      <c r="A11434" s="35" t="s">
        <v>29</v>
      </c>
      <c r="B11434" s="35" t="s">
        <v>9382</v>
      </c>
      <c r="C11434" s="35" t="s">
        <v>17132</v>
      </c>
      <c r="D11434" s="100" t="s">
        <v>22541</v>
      </c>
      <c r="E11434" s="107">
        <v>36.133333333333333</v>
      </c>
      <c r="F11434" s="81" t="s">
        <v>13674</v>
      </c>
      <c r="G11434" s="35" t="s">
        <v>15</v>
      </c>
      <c r="H11434" s="100" t="s">
        <v>24959</v>
      </c>
    </row>
    <row r="11435" spans="1:8">
      <c r="A11435" s="35" t="s">
        <v>29</v>
      </c>
      <c r="B11435" s="35" t="s">
        <v>9382</v>
      </c>
      <c r="C11435" s="35" t="s">
        <v>17132</v>
      </c>
      <c r="D11435" s="100" t="s">
        <v>22542</v>
      </c>
      <c r="E11435" s="107">
        <v>33.549999999999997</v>
      </c>
      <c r="F11435" s="81" t="s">
        <v>13674</v>
      </c>
      <c r="G11435" s="35" t="s">
        <v>15</v>
      </c>
      <c r="H11435" s="100" t="s">
        <v>24959</v>
      </c>
    </row>
    <row r="11436" spans="1:8">
      <c r="A11436" s="35" t="s">
        <v>29</v>
      </c>
      <c r="B11436" s="35" t="s">
        <v>9382</v>
      </c>
      <c r="C11436" s="35" t="s">
        <v>17132</v>
      </c>
      <c r="D11436" s="100" t="s">
        <v>22543</v>
      </c>
      <c r="E11436" s="107">
        <v>34.6</v>
      </c>
      <c r="F11436" s="81" t="s">
        <v>13674</v>
      </c>
      <c r="G11436" s="35" t="s">
        <v>15</v>
      </c>
      <c r="H11436" s="100" t="s">
        <v>24959</v>
      </c>
    </row>
    <row r="11437" spans="1:8">
      <c r="A11437" s="35" t="s">
        <v>29</v>
      </c>
      <c r="B11437" s="35" t="s">
        <v>9382</v>
      </c>
      <c r="C11437" s="35" t="s">
        <v>17132</v>
      </c>
      <c r="D11437" s="100" t="s">
        <v>22544</v>
      </c>
      <c r="E11437" s="107">
        <v>41.466666666666669</v>
      </c>
      <c r="F11437" s="81" t="s">
        <v>13674</v>
      </c>
      <c r="G11437" s="35" t="s">
        <v>15</v>
      </c>
      <c r="H11437" s="100" t="s">
        <v>24959</v>
      </c>
    </row>
    <row r="11438" spans="1:8">
      <c r="A11438" s="35" t="s">
        <v>29</v>
      </c>
      <c r="B11438" s="35" t="s">
        <v>9382</v>
      </c>
      <c r="C11438" s="35" t="s">
        <v>17132</v>
      </c>
      <c r="D11438" s="100" t="s">
        <v>22545</v>
      </c>
      <c r="E11438" s="107">
        <v>37</v>
      </c>
      <c r="F11438" s="81" t="s">
        <v>13674</v>
      </c>
      <c r="G11438" s="35" t="s">
        <v>15</v>
      </c>
      <c r="H11438" s="100" t="s">
        <v>24959</v>
      </c>
    </row>
    <row r="11439" spans="1:8">
      <c r="A11439" s="68" t="s">
        <v>29</v>
      </c>
      <c r="B11439" s="94" t="s">
        <v>9371</v>
      </c>
      <c r="C11439" s="94" t="s">
        <v>17131</v>
      </c>
      <c r="D11439" s="32" t="s">
        <v>22546</v>
      </c>
      <c r="E11439" s="107">
        <v>30.466666666666665</v>
      </c>
      <c r="F11439" s="81" t="s">
        <v>13674</v>
      </c>
      <c r="G11439" s="94" t="s">
        <v>15</v>
      </c>
      <c r="H11439" s="32" t="s">
        <v>24752</v>
      </c>
    </row>
    <row r="11440" spans="1:8">
      <c r="A11440" s="35" t="s">
        <v>29</v>
      </c>
      <c r="B11440" s="35" t="s">
        <v>9382</v>
      </c>
      <c r="C11440" s="35" t="s">
        <v>17132</v>
      </c>
      <c r="D11440" s="100" t="s">
        <v>22547</v>
      </c>
      <c r="E11440" s="107">
        <v>29.3</v>
      </c>
      <c r="F11440" s="81" t="s">
        <v>13674</v>
      </c>
      <c r="G11440" s="35" t="s">
        <v>15</v>
      </c>
      <c r="H11440" s="100" t="s">
        <v>24959</v>
      </c>
    </row>
    <row r="11441" spans="1:8">
      <c r="A11441" s="35" t="s">
        <v>29</v>
      </c>
      <c r="B11441" s="35" t="s">
        <v>9382</v>
      </c>
      <c r="C11441" s="35" t="s">
        <v>17132</v>
      </c>
      <c r="D11441" s="100" t="s">
        <v>22548</v>
      </c>
      <c r="E11441" s="107">
        <v>28.916666666666668</v>
      </c>
      <c r="F11441" s="81" t="s">
        <v>13674</v>
      </c>
      <c r="G11441" s="35" t="s">
        <v>15</v>
      </c>
      <c r="H11441" s="100" t="s">
        <v>24959</v>
      </c>
    </row>
    <row r="11442" spans="1:8">
      <c r="A11442" s="35" t="s">
        <v>29</v>
      </c>
      <c r="B11442" s="35" t="s">
        <v>9382</v>
      </c>
      <c r="C11442" s="35" t="s">
        <v>17132</v>
      </c>
      <c r="D11442" s="100" t="s">
        <v>22549</v>
      </c>
      <c r="E11442" s="107">
        <v>51.06666666666667</v>
      </c>
      <c r="F11442" s="81" t="s">
        <v>13674</v>
      </c>
      <c r="G11442" s="35" t="s">
        <v>15</v>
      </c>
      <c r="H11442" s="100" t="s">
        <v>24959</v>
      </c>
    </row>
    <row r="11443" spans="1:8">
      <c r="A11443" s="35" t="s">
        <v>29</v>
      </c>
      <c r="B11443" s="35" t="s">
        <v>9382</v>
      </c>
      <c r="C11443" s="35" t="s">
        <v>17132</v>
      </c>
      <c r="D11443" s="100" t="s">
        <v>22550</v>
      </c>
      <c r="E11443" s="107">
        <v>50.416666666666664</v>
      </c>
      <c r="F11443" s="81" t="s">
        <v>13674</v>
      </c>
      <c r="G11443" s="35" t="s">
        <v>15</v>
      </c>
      <c r="H11443" s="100" t="s">
        <v>24959</v>
      </c>
    </row>
    <row r="11444" spans="1:8">
      <c r="A11444" s="35" t="s">
        <v>29</v>
      </c>
      <c r="B11444" s="35" t="s">
        <v>9382</v>
      </c>
      <c r="C11444" s="35" t="s">
        <v>17132</v>
      </c>
      <c r="D11444" s="100" t="s">
        <v>22551</v>
      </c>
      <c r="E11444" s="107">
        <v>58.5</v>
      </c>
      <c r="F11444" s="81" t="s">
        <v>13674</v>
      </c>
      <c r="G11444" s="35" t="s">
        <v>15</v>
      </c>
      <c r="H11444" s="100" t="s">
        <v>24959</v>
      </c>
    </row>
    <row r="11445" spans="1:8">
      <c r="A11445" s="35" t="s">
        <v>29</v>
      </c>
      <c r="B11445" s="35" t="s">
        <v>9382</v>
      </c>
      <c r="C11445" s="35" t="s">
        <v>17511</v>
      </c>
      <c r="D11445" s="100" t="s">
        <v>22552</v>
      </c>
      <c r="E11445" s="107">
        <v>34.483333333333334</v>
      </c>
      <c r="F11445" s="81" t="s">
        <v>13674</v>
      </c>
      <c r="G11445" s="35" t="s">
        <v>15</v>
      </c>
      <c r="H11445" s="100" t="s">
        <v>26075</v>
      </c>
    </row>
    <row r="11446" spans="1:8">
      <c r="A11446" s="35" t="s">
        <v>29</v>
      </c>
      <c r="B11446" s="35" t="s">
        <v>9382</v>
      </c>
      <c r="C11446" s="35" t="s">
        <v>17511</v>
      </c>
      <c r="D11446" s="100" t="s">
        <v>22553</v>
      </c>
      <c r="E11446" s="107">
        <v>59.983333333333334</v>
      </c>
      <c r="F11446" s="81" t="s">
        <v>13674</v>
      </c>
      <c r="G11446" s="35" t="s">
        <v>15</v>
      </c>
      <c r="H11446" s="100" t="s">
        <v>26075</v>
      </c>
    </row>
    <row r="11447" spans="1:8">
      <c r="A11447" s="35" t="s">
        <v>29</v>
      </c>
      <c r="B11447" s="35" t="s">
        <v>9382</v>
      </c>
      <c r="C11447" s="35" t="s">
        <v>17511</v>
      </c>
      <c r="D11447" s="100" t="s">
        <v>22554</v>
      </c>
      <c r="E11447" s="107">
        <v>33.56666666666667</v>
      </c>
      <c r="F11447" s="81" t="s">
        <v>13674</v>
      </c>
      <c r="G11447" s="35" t="s">
        <v>15</v>
      </c>
      <c r="H11447" s="100" t="s">
        <v>26075</v>
      </c>
    </row>
    <row r="11448" spans="1:8">
      <c r="A11448" s="35" t="s">
        <v>29</v>
      </c>
      <c r="B11448" s="35" t="s">
        <v>9382</v>
      </c>
      <c r="C11448" s="35" t="s">
        <v>17511</v>
      </c>
      <c r="D11448" s="100" t="s">
        <v>22555</v>
      </c>
      <c r="E11448" s="107">
        <v>37.916666666666664</v>
      </c>
      <c r="F11448" s="81" t="s">
        <v>13674</v>
      </c>
      <c r="G11448" s="35" t="s">
        <v>15</v>
      </c>
      <c r="H11448" s="100" t="s">
        <v>26075</v>
      </c>
    </row>
    <row r="11449" spans="1:8">
      <c r="A11449" s="35" t="s">
        <v>29</v>
      </c>
      <c r="B11449" s="35" t="s">
        <v>9382</v>
      </c>
      <c r="C11449" s="35" t="s">
        <v>17511</v>
      </c>
      <c r="D11449" s="100" t="s">
        <v>22556</v>
      </c>
      <c r="E11449" s="107">
        <v>31.816666666666666</v>
      </c>
      <c r="F11449" s="81" t="s">
        <v>13674</v>
      </c>
      <c r="G11449" s="35" t="s">
        <v>15</v>
      </c>
      <c r="H11449" s="100" t="s">
        <v>26075</v>
      </c>
    </row>
    <row r="11450" spans="1:8">
      <c r="A11450" s="35" t="s">
        <v>29</v>
      </c>
      <c r="B11450" s="35" t="s">
        <v>9382</v>
      </c>
      <c r="C11450" s="35" t="s">
        <v>17511</v>
      </c>
      <c r="D11450" s="100" t="s">
        <v>22557</v>
      </c>
      <c r="E11450" s="107">
        <v>25.85</v>
      </c>
      <c r="F11450" s="81" t="s">
        <v>13674</v>
      </c>
      <c r="G11450" s="35" t="s">
        <v>15</v>
      </c>
      <c r="H11450" s="100" t="s">
        <v>26075</v>
      </c>
    </row>
    <row r="11451" spans="1:8">
      <c r="A11451" s="35" t="s">
        <v>29</v>
      </c>
      <c r="B11451" s="35" t="s">
        <v>9382</v>
      </c>
      <c r="C11451" s="35" t="s">
        <v>17511</v>
      </c>
      <c r="D11451" s="100" t="s">
        <v>22558</v>
      </c>
      <c r="E11451" s="107">
        <v>43.883333333333333</v>
      </c>
      <c r="F11451" s="81" t="s">
        <v>13674</v>
      </c>
      <c r="G11451" s="35" t="s">
        <v>15</v>
      </c>
      <c r="H11451" s="100" t="s">
        <v>26075</v>
      </c>
    </row>
    <row r="11452" spans="1:8">
      <c r="A11452" s="35" t="s">
        <v>29</v>
      </c>
      <c r="B11452" s="35" t="s">
        <v>9382</v>
      </c>
      <c r="C11452" s="35" t="s">
        <v>17511</v>
      </c>
      <c r="D11452" s="100" t="s">
        <v>22559</v>
      </c>
      <c r="E11452" s="107">
        <v>33.35</v>
      </c>
      <c r="F11452" s="81" t="s">
        <v>13674</v>
      </c>
      <c r="G11452" s="35" t="s">
        <v>15</v>
      </c>
      <c r="H11452" s="100" t="s">
        <v>26075</v>
      </c>
    </row>
    <row r="11453" spans="1:8">
      <c r="A11453" s="35" t="s">
        <v>29</v>
      </c>
      <c r="B11453" s="35" t="s">
        <v>9382</v>
      </c>
      <c r="C11453" s="35" t="s">
        <v>17511</v>
      </c>
      <c r="D11453" s="100" t="s">
        <v>22560</v>
      </c>
      <c r="E11453" s="107">
        <v>39.033333333333331</v>
      </c>
      <c r="F11453" s="81" t="s">
        <v>13674</v>
      </c>
      <c r="G11453" s="35" t="s">
        <v>15</v>
      </c>
      <c r="H11453" s="100" t="s">
        <v>26075</v>
      </c>
    </row>
    <row r="11454" spans="1:8">
      <c r="A11454" s="35" t="s">
        <v>29</v>
      </c>
      <c r="B11454" s="35" t="s">
        <v>9382</v>
      </c>
      <c r="C11454" s="35" t="s">
        <v>17511</v>
      </c>
      <c r="D11454" s="100" t="s">
        <v>22561</v>
      </c>
      <c r="E11454" s="107">
        <v>33.866666666666667</v>
      </c>
      <c r="F11454" s="81" t="s">
        <v>13674</v>
      </c>
      <c r="G11454" s="35" t="s">
        <v>15</v>
      </c>
      <c r="H11454" s="100" t="s">
        <v>26075</v>
      </c>
    </row>
    <row r="11455" spans="1:8">
      <c r="A11455" s="35" t="s">
        <v>29</v>
      </c>
      <c r="B11455" s="35" t="s">
        <v>9382</v>
      </c>
      <c r="C11455" s="35" t="s">
        <v>13374</v>
      </c>
      <c r="D11455" s="100" t="s">
        <v>22562</v>
      </c>
      <c r="E11455" s="107">
        <v>19.7</v>
      </c>
      <c r="F11455" s="81" t="s">
        <v>13674</v>
      </c>
      <c r="G11455" s="35" t="s">
        <v>15</v>
      </c>
      <c r="H11455" s="100" t="s">
        <v>26076</v>
      </c>
    </row>
    <row r="11456" spans="1:8">
      <c r="A11456" s="35" t="s">
        <v>29</v>
      </c>
      <c r="B11456" s="35" t="s">
        <v>9382</v>
      </c>
      <c r="C11456" s="35" t="s">
        <v>13374</v>
      </c>
      <c r="D11456" s="100" t="s">
        <v>22563</v>
      </c>
      <c r="E11456" s="107">
        <v>29.016666666666666</v>
      </c>
      <c r="F11456" s="81" t="s">
        <v>13674</v>
      </c>
      <c r="G11456" s="35" t="s">
        <v>15</v>
      </c>
      <c r="H11456" s="100" t="s">
        <v>26076</v>
      </c>
    </row>
    <row r="11457" spans="1:8">
      <c r="A11457" s="35" t="s">
        <v>29</v>
      </c>
      <c r="B11457" s="35" t="s">
        <v>9382</v>
      </c>
      <c r="C11457" s="35" t="s">
        <v>13374</v>
      </c>
      <c r="D11457" s="100" t="s">
        <v>22564</v>
      </c>
      <c r="E11457" s="107">
        <v>34.033333333333331</v>
      </c>
      <c r="F11457" s="81" t="s">
        <v>13674</v>
      </c>
      <c r="G11457" s="35" t="s">
        <v>15</v>
      </c>
      <c r="H11457" s="100" t="s">
        <v>26076</v>
      </c>
    </row>
    <row r="11458" spans="1:8">
      <c r="A11458" s="35" t="s">
        <v>29</v>
      </c>
      <c r="B11458" s="35" t="s">
        <v>9382</v>
      </c>
      <c r="C11458" s="35" t="s">
        <v>13374</v>
      </c>
      <c r="D11458" s="100" t="s">
        <v>22565</v>
      </c>
      <c r="E11458" s="107">
        <v>36.5</v>
      </c>
      <c r="F11458" s="81" t="s">
        <v>13674</v>
      </c>
      <c r="G11458" s="35" t="s">
        <v>15</v>
      </c>
      <c r="H11458" s="100" t="s">
        <v>26076</v>
      </c>
    </row>
    <row r="11459" spans="1:8">
      <c r="A11459" s="35" t="s">
        <v>29</v>
      </c>
      <c r="B11459" s="35" t="s">
        <v>9382</v>
      </c>
      <c r="C11459" s="35" t="s">
        <v>13374</v>
      </c>
      <c r="D11459" s="100" t="s">
        <v>22566</v>
      </c>
      <c r="E11459" s="107">
        <v>24.966666666666665</v>
      </c>
      <c r="F11459" s="81" t="s">
        <v>13674</v>
      </c>
      <c r="G11459" s="35" t="s">
        <v>15</v>
      </c>
      <c r="H11459" s="100" t="s">
        <v>26076</v>
      </c>
    </row>
    <row r="11460" spans="1:8">
      <c r="A11460" s="68" t="s">
        <v>29</v>
      </c>
      <c r="B11460" s="94" t="s">
        <v>9371</v>
      </c>
      <c r="C11460" s="94" t="s">
        <v>17090</v>
      </c>
      <c r="D11460" s="32" t="s">
        <v>22567</v>
      </c>
      <c r="E11460" s="107">
        <v>38.483333333333334</v>
      </c>
      <c r="F11460" s="81" t="s">
        <v>13674</v>
      </c>
      <c r="G11460" s="94" t="s">
        <v>15</v>
      </c>
      <c r="H11460" s="32" t="s">
        <v>24776</v>
      </c>
    </row>
    <row r="11461" spans="1:8">
      <c r="A11461" s="35" t="s">
        <v>29</v>
      </c>
      <c r="B11461" s="35" t="s">
        <v>9382</v>
      </c>
      <c r="C11461" s="35" t="s">
        <v>13374</v>
      </c>
      <c r="D11461" s="100" t="s">
        <v>22568</v>
      </c>
      <c r="E11461" s="107">
        <v>23.25</v>
      </c>
      <c r="F11461" s="81" t="s">
        <v>13674</v>
      </c>
      <c r="G11461" s="35" t="s">
        <v>15</v>
      </c>
      <c r="H11461" s="100" t="s">
        <v>26076</v>
      </c>
    </row>
    <row r="11462" spans="1:8">
      <c r="A11462" s="35" t="s">
        <v>29</v>
      </c>
      <c r="B11462" s="35" t="s">
        <v>9382</v>
      </c>
      <c r="C11462" s="35" t="s">
        <v>13374</v>
      </c>
      <c r="D11462" s="100" t="s">
        <v>22569</v>
      </c>
      <c r="E11462" s="107">
        <v>32.18333333333333</v>
      </c>
      <c r="F11462" s="81" t="s">
        <v>13674</v>
      </c>
      <c r="G11462" s="35" t="s">
        <v>15</v>
      </c>
      <c r="H11462" s="100" t="s">
        <v>26076</v>
      </c>
    </row>
    <row r="11463" spans="1:8">
      <c r="A11463" s="35" t="s">
        <v>29</v>
      </c>
      <c r="B11463" s="35" t="s">
        <v>9382</v>
      </c>
      <c r="C11463" s="35" t="s">
        <v>13374</v>
      </c>
      <c r="D11463" s="100" t="s">
        <v>22570</v>
      </c>
      <c r="E11463" s="107">
        <v>36.533333333333331</v>
      </c>
      <c r="F11463" s="81" t="s">
        <v>13674</v>
      </c>
      <c r="G11463" s="35" t="s">
        <v>15</v>
      </c>
      <c r="H11463" s="100" t="s">
        <v>26076</v>
      </c>
    </row>
    <row r="11464" spans="1:8">
      <c r="A11464" s="35" t="s">
        <v>29</v>
      </c>
      <c r="B11464" s="35" t="s">
        <v>9382</v>
      </c>
      <c r="C11464" s="35" t="s">
        <v>13374</v>
      </c>
      <c r="D11464" s="100" t="s">
        <v>22571</v>
      </c>
      <c r="E11464" s="107">
        <v>37.81666666666667</v>
      </c>
      <c r="F11464" s="81" t="s">
        <v>13674</v>
      </c>
      <c r="G11464" s="35" t="s">
        <v>15</v>
      </c>
      <c r="H11464" s="100" t="s">
        <v>26076</v>
      </c>
    </row>
    <row r="11465" spans="1:8">
      <c r="A11465" s="35" t="s">
        <v>29</v>
      </c>
      <c r="B11465" s="35" t="s">
        <v>9376</v>
      </c>
      <c r="C11465" s="35" t="s">
        <v>13567</v>
      </c>
      <c r="D11465" s="100" t="s">
        <v>22572</v>
      </c>
      <c r="E11465" s="107">
        <v>34.4</v>
      </c>
      <c r="F11465" s="81" t="s">
        <v>13674</v>
      </c>
      <c r="G11465" s="35" t="s">
        <v>15</v>
      </c>
      <c r="H11465" s="100" t="s">
        <v>24953</v>
      </c>
    </row>
    <row r="11466" spans="1:8">
      <c r="A11466" s="35" t="s">
        <v>29</v>
      </c>
      <c r="B11466" s="35" t="s">
        <v>9376</v>
      </c>
      <c r="C11466" s="35" t="s">
        <v>13567</v>
      </c>
      <c r="D11466" s="100" t="s">
        <v>22573</v>
      </c>
      <c r="E11466" s="107">
        <v>40.4</v>
      </c>
      <c r="F11466" s="81" t="s">
        <v>13674</v>
      </c>
      <c r="G11466" s="35" t="s">
        <v>15</v>
      </c>
      <c r="H11466" s="100" t="s">
        <v>24953</v>
      </c>
    </row>
    <row r="11467" spans="1:8">
      <c r="A11467" s="35" t="s">
        <v>29</v>
      </c>
      <c r="B11467" s="35" t="s">
        <v>9376</v>
      </c>
      <c r="C11467" s="35" t="s">
        <v>13567</v>
      </c>
      <c r="D11467" s="100" t="s">
        <v>22574</v>
      </c>
      <c r="E11467" s="107">
        <v>64.86666666666666</v>
      </c>
      <c r="F11467" s="81" t="s">
        <v>13674</v>
      </c>
      <c r="G11467" s="35" t="s">
        <v>15</v>
      </c>
      <c r="H11467" s="100" t="s">
        <v>24953</v>
      </c>
    </row>
    <row r="11468" spans="1:8">
      <c r="A11468" s="35" t="s">
        <v>29</v>
      </c>
      <c r="B11468" s="35" t="s">
        <v>9376</v>
      </c>
      <c r="C11468" s="35" t="s">
        <v>13567</v>
      </c>
      <c r="D11468" s="100" t="s">
        <v>22575</v>
      </c>
      <c r="E11468" s="107">
        <v>62.31666666666667</v>
      </c>
      <c r="F11468" s="81" t="s">
        <v>13674</v>
      </c>
      <c r="G11468" s="35" t="s">
        <v>15</v>
      </c>
      <c r="H11468" s="100" t="s">
        <v>24953</v>
      </c>
    </row>
    <row r="11469" spans="1:8">
      <c r="A11469" s="35" t="s">
        <v>29</v>
      </c>
      <c r="B11469" s="35" t="s">
        <v>9376</v>
      </c>
      <c r="C11469" s="35" t="s">
        <v>13567</v>
      </c>
      <c r="D11469" s="100" t="s">
        <v>22576</v>
      </c>
      <c r="E11469" s="107">
        <v>49.4</v>
      </c>
      <c r="F11469" s="81" t="s">
        <v>13674</v>
      </c>
      <c r="G11469" s="35" t="s">
        <v>15</v>
      </c>
      <c r="H11469" s="100" t="s">
        <v>24953</v>
      </c>
    </row>
    <row r="11470" spans="1:8">
      <c r="A11470" s="35" t="s">
        <v>29</v>
      </c>
      <c r="B11470" s="35" t="s">
        <v>9376</v>
      </c>
      <c r="C11470" s="35" t="s">
        <v>13567</v>
      </c>
      <c r="D11470" s="100" t="s">
        <v>22577</v>
      </c>
      <c r="E11470" s="107">
        <v>34.866666666666667</v>
      </c>
      <c r="F11470" s="81" t="s">
        <v>13674</v>
      </c>
      <c r="G11470" s="35" t="s">
        <v>15</v>
      </c>
      <c r="H11470" s="100" t="s">
        <v>24953</v>
      </c>
    </row>
    <row r="11471" spans="1:8">
      <c r="A11471" s="35" t="s">
        <v>29</v>
      </c>
      <c r="B11471" s="35" t="s">
        <v>9376</v>
      </c>
      <c r="C11471" s="35" t="s">
        <v>13567</v>
      </c>
      <c r="D11471" s="100" t="s">
        <v>22578</v>
      </c>
      <c r="E11471" s="107">
        <v>35.216666666666669</v>
      </c>
      <c r="F11471" s="81" t="s">
        <v>13674</v>
      </c>
      <c r="G11471" s="35" t="s">
        <v>15</v>
      </c>
      <c r="H11471" s="100" t="s">
        <v>24953</v>
      </c>
    </row>
    <row r="11472" spans="1:8">
      <c r="A11472" s="35" t="s">
        <v>29</v>
      </c>
      <c r="B11472" s="35" t="s">
        <v>9376</v>
      </c>
      <c r="C11472" s="35" t="s">
        <v>13567</v>
      </c>
      <c r="D11472" s="100" t="s">
        <v>22579</v>
      </c>
      <c r="E11472" s="107">
        <v>40.533333333333331</v>
      </c>
      <c r="F11472" s="81" t="s">
        <v>13674</v>
      </c>
      <c r="G11472" s="35" t="s">
        <v>15</v>
      </c>
      <c r="H11472" s="100" t="s">
        <v>24953</v>
      </c>
    </row>
    <row r="11473" spans="1:8">
      <c r="A11473" s="35" t="s">
        <v>29</v>
      </c>
      <c r="B11473" s="35" t="s">
        <v>9376</v>
      </c>
      <c r="C11473" s="35" t="s">
        <v>13567</v>
      </c>
      <c r="D11473" s="100" t="s">
        <v>22580</v>
      </c>
      <c r="E11473" s="107">
        <v>60.333333333333336</v>
      </c>
      <c r="F11473" s="81" t="s">
        <v>13674</v>
      </c>
      <c r="G11473" s="35" t="s">
        <v>15</v>
      </c>
      <c r="H11473" s="100" t="s">
        <v>24953</v>
      </c>
    </row>
    <row r="11474" spans="1:8">
      <c r="A11474" s="35" t="s">
        <v>29</v>
      </c>
      <c r="B11474" s="35" t="s">
        <v>9376</v>
      </c>
      <c r="C11474" s="35" t="s">
        <v>13567</v>
      </c>
      <c r="D11474" s="100" t="s">
        <v>22581</v>
      </c>
      <c r="E11474" s="107">
        <v>49.766666666666666</v>
      </c>
      <c r="F11474" s="81" t="s">
        <v>13674</v>
      </c>
      <c r="G11474" s="35" t="s">
        <v>15</v>
      </c>
      <c r="H11474" s="100" t="s">
        <v>24953</v>
      </c>
    </row>
    <row r="11475" spans="1:8">
      <c r="A11475" s="35" t="s">
        <v>29</v>
      </c>
      <c r="B11475" s="35" t="s">
        <v>9376</v>
      </c>
      <c r="C11475" s="35" t="s">
        <v>13567</v>
      </c>
      <c r="D11475" s="100" t="s">
        <v>22582</v>
      </c>
      <c r="E11475" s="107">
        <v>63.75</v>
      </c>
      <c r="F11475" s="81" t="s">
        <v>13674</v>
      </c>
      <c r="G11475" s="35" t="s">
        <v>15</v>
      </c>
      <c r="H11475" s="100" t="s">
        <v>24953</v>
      </c>
    </row>
    <row r="11476" spans="1:8">
      <c r="A11476" s="35" t="s">
        <v>29</v>
      </c>
      <c r="B11476" s="35" t="s">
        <v>9376</v>
      </c>
      <c r="C11476" s="35" t="s">
        <v>13567</v>
      </c>
      <c r="D11476" s="100" t="s">
        <v>22583</v>
      </c>
      <c r="E11476" s="107">
        <v>39.950000000000003</v>
      </c>
      <c r="F11476" s="81" t="s">
        <v>13674</v>
      </c>
      <c r="G11476" s="35" t="s">
        <v>15</v>
      </c>
      <c r="H11476" s="100" t="s">
        <v>24953</v>
      </c>
    </row>
    <row r="11477" spans="1:8">
      <c r="A11477" s="68" t="s">
        <v>29</v>
      </c>
      <c r="B11477" s="94" t="s">
        <v>9371</v>
      </c>
      <c r="C11477" s="94" t="s">
        <v>17140</v>
      </c>
      <c r="D11477" s="32" t="s">
        <v>22584</v>
      </c>
      <c r="E11477" s="107">
        <v>38.483333333333334</v>
      </c>
      <c r="F11477" s="81" t="s">
        <v>13674</v>
      </c>
      <c r="G11477" s="94" t="s">
        <v>15</v>
      </c>
      <c r="H11477" s="32" t="s">
        <v>24776</v>
      </c>
    </row>
    <row r="11478" spans="1:8">
      <c r="A11478" s="35" t="s">
        <v>29</v>
      </c>
      <c r="B11478" s="35" t="s">
        <v>9376</v>
      </c>
      <c r="C11478" s="35" t="s">
        <v>13567</v>
      </c>
      <c r="D11478" s="100" t="s">
        <v>22585</v>
      </c>
      <c r="E11478" s="107">
        <v>81.483333333333334</v>
      </c>
      <c r="F11478" s="81" t="s">
        <v>13674</v>
      </c>
      <c r="G11478" s="35" t="s">
        <v>15</v>
      </c>
      <c r="H11478" s="100" t="s">
        <v>24953</v>
      </c>
    </row>
    <row r="11479" spans="1:8">
      <c r="A11479" s="35" t="s">
        <v>29</v>
      </c>
      <c r="B11479" s="35" t="s">
        <v>9376</v>
      </c>
      <c r="C11479" s="35" t="s">
        <v>13567</v>
      </c>
      <c r="D11479" s="100" t="s">
        <v>22586</v>
      </c>
      <c r="E11479" s="107">
        <v>32.366666666666667</v>
      </c>
      <c r="F11479" s="81" t="s">
        <v>13674</v>
      </c>
      <c r="G11479" s="35" t="s">
        <v>15</v>
      </c>
      <c r="H11479" s="100" t="s">
        <v>24953</v>
      </c>
    </row>
    <row r="11480" spans="1:8">
      <c r="A11480" s="35" t="s">
        <v>29</v>
      </c>
      <c r="B11480" s="35" t="s">
        <v>9376</v>
      </c>
      <c r="C11480" s="35" t="s">
        <v>13567</v>
      </c>
      <c r="D11480" s="100" t="s">
        <v>22587</v>
      </c>
      <c r="E11480" s="107">
        <v>51.916666666666664</v>
      </c>
      <c r="F11480" s="81" t="s">
        <v>13674</v>
      </c>
      <c r="G11480" s="35" t="s">
        <v>15</v>
      </c>
      <c r="H11480" s="100" t="s">
        <v>24953</v>
      </c>
    </row>
    <row r="11481" spans="1:8">
      <c r="A11481" s="35" t="s">
        <v>29</v>
      </c>
      <c r="B11481" s="35" t="s">
        <v>9379</v>
      </c>
      <c r="C11481" s="35" t="s">
        <v>13568</v>
      </c>
      <c r="D11481" s="100" t="s">
        <v>22588</v>
      </c>
      <c r="E11481" s="107">
        <v>27.533333333333335</v>
      </c>
      <c r="F11481" s="81" t="s">
        <v>13674</v>
      </c>
      <c r="G11481" s="35" t="s">
        <v>15</v>
      </c>
      <c r="H11481" s="100" t="s">
        <v>26077</v>
      </c>
    </row>
    <row r="11482" spans="1:8">
      <c r="A11482" s="35" t="s">
        <v>29</v>
      </c>
      <c r="B11482" s="35" t="s">
        <v>9379</v>
      </c>
      <c r="C11482" s="35" t="s">
        <v>13568</v>
      </c>
      <c r="D11482" s="100" t="s">
        <v>22589</v>
      </c>
      <c r="E11482" s="107">
        <v>32.883333333333333</v>
      </c>
      <c r="F11482" s="81" t="s">
        <v>13674</v>
      </c>
      <c r="G11482" s="35" t="s">
        <v>15</v>
      </c>
      <c r="H11482" s="100" t="s">
        <v>26077</v>
      </c>
    </row>
    <row r="11483" spans="1:8">
      <c r="A11483" s="35" t="s">
        <v>29</v>
      </c>
      <c r="B11483" s="35" t="s">
        <v>9379</v>
      </c>
      <c r="C11483" s="35" t="s">
        <v>13568</v>
      </c>
      <c r="D11483" s="100" t="s">
        <v>22590</v>
      </c>
      <c r="E11483" s="107">
        <v>45.366666666666667</v>
      </c>
      <c r="F11483" s="81" t="s">
        <v>13674</v>
      </c>
      <c r="G11483" s="35" t="s">
        <v>15</v>
      </c>
      <c r="H11483" s="100" t="s">
        <v>26077</v>
      </c>
    </row>
    <row r="11484" spans="1:8">
      <c r="A11484" s="35" t="s">
        <v>29</v>
      </c>
      <c r="B11484" s="35" t="s">
        <v>9379</v>
      </c>
      <c r="C11484" s="35" t="s">
        <v>13568</v>
      </c>
      <c r="D11484" s="100" t="s">
        <v>22591</v>
      </c>
      <c r="E11484" s="107">
        <v>35.1</v>
      </c>
      <c r="F11484" s="81" t="s">
        <v>13674</v>
      </c>
      <c r="G11484" s="35" t="s">
        <v>15</v>
      </c>
      <c r="H11484" s="100" t="s">
        <v>26077</v>
      </c>
    </row>
    <row r="11485" spans="1:8">
      <c r="A11485" s="35" t="s">
        <v>29</v>
      </c>
      <c r="B11485" s="35" t="s">
        <v>9379</v>
      </c>
      <c r="C11485" s="35" t="s">
        <v>13568</v>
      </c>
      <c r="D11485" s="100" t="s">
        <v>22592</v>
      </c>
      <c r="E11485" s="107">
        <v>43.45</v>
      </c>
      <c r="F11485" s="81" t="s">
        <v>13674</v>
      </c>
      <c r="G11485" s="35" t="s">
        <v>15</v>
      </c>
      <c r="H11485" s="100" t="s">
        <v>26077</v>
      </c>
    </row>
    <row r="11486" spans="1:8">
      <c r="A11486" s="35" t="s">
        <v>29</v>
      </c>
      <c r="B11486" s="35" t="s">
        <v>9379</v>
      </c>
      <c r="C11486" s="35" t="s">
        <v>13568</v>
      </c>
      <c r="D11486" s="100" t="s">
        <v>22593</v>
      </c>
      <c r="E11486" s="107">
        <v>59.85</v>
      </c>
      <c r="F11486" s="81" t="s">
        <v>13674</v>
      </c>
      <c r="G11486" s="35" t="s">
        <v>15</v>
      </c>
      <c r="H11486" s="100" t="s">
        <v>26077</v>
      </c>
    </row>
    <row r="11487" spans="1:8">
      <c r="A11487" s="35" t="s">
        <v>29</v>
      </c>
      <c r="B11487" s="35" t="s">
        <v>9379</v>
      </c>
      <c r="C11487" s="35" t="s">
        <v>13568</v>
      </c>
      <c r="D11487" s="100" t="s">
        <v>22594</v>
      </c>
      <c r="E11487" s="107">
        <v>31.4</v>
      </c>
      <c r="F11487" s="81" t="s">
        <v>13674</v>
      </c>
      <c r="G11487" s="35" t="s">
        <v>15</v>
      </c>
      <c r="H11487" s="100" t="s">
        <v>26077</v>
      </c>
    </row>
    <row r="11488" spans="1:8">
      <c r="A11488" s="35" t="s">
        <v>29</v>
      </c>
      <c r="B11488" s="35" t="s">
        <v>9379</v>
      </c>
      <c r="C11488" s="35" t="s">
        <v>13568</v>
      </c>
      <c r="D11488" s="100" t="s">
        <v>22595</v>
      </c>
      <c r="E11488" s="107">
        <v>38.299999999999997</v>
      </c>
      <c r="F11488" s="81" t="s">
        <v>13674</v>
      </c>
      <c r="G11488" s="35" t="s">
        <v>15</v>
      </c>
      <c r="H11488" s="100" t="s">
        <v>26077</v>
      </c>
    </row>
    <row r="11489" spans="1:8">
      <c r="A11489" s="35" t="s">
        <v>29</v>
      </c>
      <c r="B11489" s="35" t="s">
        <v>9379</v>
      </c>
      <c r="C11489" s="35" t="s">
        <v>13568</v>
      </c>
      <c r="D11489" s="100" t="s">
        <v>22596</v>
      </c>
      <c r="E11489" s="107">
        <v>33.883333333333333</v>
      </c>
      <c r="F11489" s="81" t="s">
        <v>13674</v>
      </c>
      <c r="G11489" s="35" t="s">
        <v>15</v>
      </c>
      <c r="H11489" s="100" t="s">
        <v>26077</v>
      </c>
    </row>
    <row r="11490" spans="1:8">
      <c r="A11490" s="35" t="s">
        <v>29</v>
      </c>
      <c r="B11490" s="35" t="s">
        <v>9379</v>
      </c>
      <c r="C11490" s="35" t="s">
        <v>13568</v>
      </c>
      <c r="D11490" s="100" t="s">
        <v>22597</v>
      </c>
      <c r="E11490" s="107">
        <v>32.450000000000003</v>
      </c>
      <c r="F11490" s="81" t="s">
        <v>13674</v>
      </c>
      <c r="G11490" s="35" t="s">
        <v>15</v>
      </c>
      <c r="H11490" s="100" t="s">
        <v>26077</v>
      </c>
    </row>
    <row r="11491" spans="1:8">
      <c r="A11491" s="35" t="s">
        <v>29</v>
      </c>
      <c r="B11491" s="35" t="s">
        <v>9379</v>
      </c>
      <c r="C11491" s="35" t="s">
        <v>13568</v>
      </c>
      <c r="D11491" s="100" t="s">
        <v>22598</v>
      </c>
      <c r="E11491" s="107">
        <v>37</v>
      </c>
      <c r="F11491" s="81" t="s">
        <v>13674</v>
      </c>
      <c r="G11491" s="35" t="s">
        <v>15</v>
      </c>
      <c r="H11491" s="100" t="s">
        <v>26077</v>
      </c>
    </row>
    <row r="11492" spans="1:8">
      <c r="A11492" s="35" t="s">
        <v>29</v>
      </c>
      <c r="B11492" s="35" t="s">
        <v>9379</v>
      </c>
      <c r="C11492" s="35" t="s">
        <v>13568</v>
      </c>
      <c r="D11492" s="100" t="s">
        <v>22599</v>
      </c>
      <c r="E11492" s="107">
        <v>40.4</v>
      </c>
      <c r="F11492" s="81" t="s">
        <v>13674</v>
      </c>
      <c r="G11492" s="35" t="s">
        <v>15</v>
      </c>
      <c r="H11492" s="100" t="s">
        <v>26077</v>
      </c>
    </row>
    <row r="11493" spans="1:8">
      <c r="A11493" s="35" t="s">
        <v>29</v>
      </c>
      <c r="B11493" s="35" t="s">
        <v>9379</v>
      </c>
      <c r="C11493" s="35" t="s">
        <v>13568</v>
      </c>
      <c r="D11493" s="100" t="s">
        <v>22600</v>
      </c>
      <c r="E11493" s="107">
        <v>42.45</v>
      </c>
      <c r="F11493" s="81" t="s">
        <v>13674</v>
      </c>
      <c r="G11493" s="35" t="s">
        <v>15</v>
      </c>
      <c r="H11493" s="100" t="s">
        <v>26077</v>
      </c>
    </row>
    <row r="11494" spans="1:8">
      <c r="A11494" s="35" t="s">
        <v>29</v>
      </c>
      <c r="B11494" s="35" t="s">
        <v>9379</v>
      </c>
      <c r="C11494" s="35" t="s">
        <v>13568</v>
      </c>
      <c r="D11494" s="100" t="s">
        <v>22601</v>
      </c>
      <c r="E11494" s="107">
        <v>52.716666666666669</v>
      </c>
      <c r="F11494" s="81" t="s">
        <v>13674</v>
      </c>
      <c r="G11494" s="35" t="s">
        <v>15</v>
      </c>
      <c r="H11494" s="100" t="s">
        <v>26077</v>
      </c>
    </row>
    <row r="11495" spans="1:8">
      <c r="A11495" s="35" t="s">
        <v>29</v>
      </c>
      <c r="B11495" s="35" t="s">
        <v>9379</v>
      </c>
      <c r="C11495" s="35" t="s">
        <v>13568</v>
      </c>
      <c r="D11495" s="100" t="s">
        <v>22602</v>
      </c>
      <c r="E11495" s="107">
        <v>42.81666666666667</v>
      </c>
      <c r="F11495" s="81" t="s">
        <v>13674</v>
      </c>
      <c r="G11495" s="35" t="s">
        <v>15</v>
      </c>
      <c r="H11495" s="100" t="s">
        <v>26077</v>
      </c>
    </row>
    <row r="11496" spans="1:8">
      <c r="A11496" s="35" t="s">
        <v>29</v>
      </c>
      <c r="B11496" s="35" t="s">
        <v>9379</v>
      </c>
      <c r="C11496" s="35" t="s">
        <v>13568</v>
      </c>
      <c r="D11496" s="100" t="s">
        <v>22603</v>
      </c>
      <c r="E11496" s="107">
        <v>47.6</v>
      </c>
      <c r="F11496" s="81" t="s">
        <v>13674</v>
      </c>
      <c r="G11496" s="35" t="s">
        <v>15</v>
      </c>
      <c r="H11496" s="100" t="s">
        <v>26077</v>
      </c>
    </row>
    <row r="11497" spans="1:8">
      <c r="A11497" s="35" t="s">
        <v>29</v>
      </c>
      <c r="B11497" s="35" t="s">
        <v>9379</v>
      </c>
      <c r="C11497" s="35" t="s">
        <v>13569</v>
      </c>
      <c r="D11497" s="100" t="s">
        <v>22604</v>
      </c>
      <c r="E11497" s="107">
        <v>34.5</v>
      </c>
      <c r="F11497" s="81" t="s">
        <v>13674</v>
      </c>
      <c r="G11497" s="35" t="s">
        <v>15</v>
      </c>
      <c r="H11497" s="100" t="s">
        <v>26078</v>
      </c>
    </row>
    <row r="11498" spans="1:8">
      <c r="A11498" s="35" t="s">
        <v>29</v>
      </c>
      <c r="B11498" s="35" t="s">
        <v>9379</v>
      </c>
      <c r="C11498" s="35" t="s">
        <v>13569</v>
      </c>
      <c r="D11498" s="100" t="s">
        <v>22605</v>
      </c>
      <c r="E11498" s="107">
        <v>26.283333333333335</v>
      </c>
      <c r="F11498" s="81" t="s">
        <v>13674</v>
      </c>
      <c r="G11498" s="35" t="s">
        <v>15</v>
      </c>
      <c r="H11498" s="100" t="s">
        <v>26078</v>
      </c>
    </row>
    <row r="11499" spans="1:8">
      <c r="A11499" s="35" t="s">
        <v>29</v>
      </c>
      <c r="B11499" s="35" t="s">
        <v>9379</v>
      </c>
      <c r="C11499" s="35" t="s">
        <v>13569</v>
      </c>
      <c r="D11499" s="100" t="s">
        <v>22606</v>
      </c>
      <c r="E11499" s="107">
        <v>33.450000000000003</v>
      </c>
      <c r="F11499" s="81" t="s">
        <v>13674</v>
      </c>
      <c r="G11499" s="35" t="s">
        <v>15</v>
      </c>
      <c r="H11499" s="100" t="s">
        <v>26078</v>
      </c>
    </row>
    <row r="11500" spans="1:8">
      <c r="A11500" s="35" t="s">
        <v>29</v>
      </c>
      <c r="B11500" s="35" t="s">
        <v>9379</v>
      </c>
      <c r="C11500" s="35" t="s">
        <v>13569</v>
      </c>
      <c r="D11500" s="100" t="s">
        <v>22607</v>
      </c>
      <c r="E11500" s="107">
        <v>40</v>
      </c>
      <c r="F11500" s="81" t="s">
        <v>13674</v>
      </c>
      <c r="G11500" s="35" t="s">
        <v>15</v>
      </c>
      <c r="H11500" s="100" t="s">
        <v>26078</v>
      </c>
    </row>
    <row r="11501" spans="1:8">
      <c r="A11501" s="35" t="s">
        <v>29</v>
      </c>
      <c r="B11501" s="35" t="s">
        <v>9379</v>
      </c>
      <c r="C11501" s="35" t="s">
        <v>13569</v>
      </c>
      <c r="D11501" s="100" t="s">
        <v>22608</v>
      </c>
      <c r="E11501" s="107">
        <v>33.65</v>
      </c>
      <c r="F11501" s="81" t="s">
        <v>13674</v>
      </c>
      <c r="G11501" s="35" t="s">
        <v>15</v>
      </c>
      <c r="H11501" s="100" t="s">
        <v>26078</v>
      </c>
    </row>
    <row r="11502" spans="1:8">
      <c r="A11502" s="35" t="s">
        <v>29</v>
      </c>
      <c r="B11502" s="35" t="s">
        <v>9379</v>
      </c>
      <c r="C11502" s="35" t="s">
        <v>13569</v>
      </c>
      <c r="D11502" s="100" t="s">
        <v>22609</v>
      </c>
      <c r="E11502" s="107">
        <v>25.133333333333333</v>
      </c>
      <c r="F11502" s="81" t="s">
        <v>13674</v>
      </c>
      <c r="G11502" s="35" t="s">
        <v>15</v>
      </c>
      <c r="H11502" s="100" t="s">
        <v>26078</v>
      </c>
    </row>
    <row r="11503" spans="1:8">
      <c r="A11503" s="35" t="s">
        <v>29</v>
      </c>
      <c r="B11503" s="35" t="s">
        <v>9379</v>
      </c>
      <c r="C11503" s="35" t="s">
        <v>13569</v>
      </c>
      <c r="D11503" s="100" t="s">
        <v>22610</v>
      </c>
      <c r="E11503" s="107">
        <v>33.049999999999997</v>
      </c>
      <c r="F11503" s="81" t="s">
        <v>13674</v>
      </c>
      <c r="G11503" s="35" t="s">
        <v>15</v>
      </c>
      <c r="H11503" s="100" t="s">
        <v>26078</v>
      </c>
    </row>
    <row r="11504" spans="1:8">
      <c r="A11504" s="35" t="s">
        <v>29</v>
      </c>
      <c r="B11504" s="35" t="s">
        <v>9379</v>
      </c>
      <c r="C11504" s="35" t="s">
        <v>13569</v>
      </c>
      <c r="D11504" s="100" t="s">
        <v>22611</v>
      </c>
      <c r="E11504" s="107">
        <v>30.533333333333335</v>
      </c>
      <c r="F11504" s="81" t="s">
        <v>13674</v>
      </c>
      <c r="G11504" s="35" t="s">
        <v>15</v>
      </c>
      <c r="H11504" s="100" t="s">
        <v>26078</v>
      </c>
    </row>
    <row r="11505" spans="1:8">
      <c r="A11505" s="35" t="s">
        <v>29</v>
      </c>
      <c r="B11505" s="35" t="s">
        <v>9379</v>
      </c>
      <c r="C11505" s="35" t="s">
        <v>13569</v>
      </c>
      <c r="D11505" s="100" t="s">
        <v>22612</v>
      </c>
      <c r="E11505" s="107">
        <v>35.06666666666667</v>
      </c>
      <c r="F11505" s="81" t="s">
        <v>13674</v>
      </c>
      <c r="G11505" s="35" t="s">
        <v>15</v>
      </c>
      <c r="H11505" s="100" t="s">
        <v>26078</v>
      </c>
    </row>
    <row r="11506" spans="1:8">
      <c r="A11506" s="35" t="s">
        <v>29</v>
      </c>
      <c r="B11506" s="35" t="s">
        <v>9379</v>
      </c>
      <c r="C11506" s="35" t="s">
        <v>13569</v>
      </c>
      <c r="D11506" s="100" t="s">
        <v>22613</v>
      </c>
      <c r="E11506" s="107">
        <v>34.266666666666666</v>
      </c>
      <c r="F11506" s="81" t="s">
        <v>13674</v>
      </c>
      <c r="G11506" s="35" t="s">
        <v>15</v>
      </c>
      <c r="H11506" s="100" t="s">
        <v>26078</v>
      </c>
    </row>
    <row r="11507" spans="1:8">
      <c r="A11507" s="35" t="s">
        <v>29</v>
      </c>
      <c r="B11507" s="35" t="s">
        <v>9379</v>
      </c>
      <c r="C11507" s="35" t="s">
        <v>13569</v>
      </c>
      <c r="D11507" s="100" t="s">
        <v>22614</v>
      </c>
      <c r="E11507" s="107">
        <v>46.483333333333334</v>
      </c>
      <c r="F11507" s="81" t="s">
        <v>13674</v>
      </c>
      <c r="G11507" s="35" t="s">
        <v>15</v>
      </c>
      <c r="H11507" s="100" t="s">
        <v>26078</v>
      </c>
    </row>
    <row r="11508" spans="1:8">
      <c r="A11508" s="35" t="s">
        <v>29</v>
      </c>
      <c r="B11508" s="35" t="s">
        <v>9379</v>
      </c>
      <c r="C11508" s="35" t="s">
        <v>13569</v>
      </c>
      <c r="D11508" s="100" t="s">
        <v>22615</v>
      </c>
      <c r="E11508" s="107">
        <v>51.75</v>
      </c>
      <c r="F11508" s="81" t="s">
        <v>13674</v>
      </c>
      <c r="G11508" s="35" t="s">
        <v>15</v>
      </c>
      <c r="H11508" s="100" t="s">
        <v>26078</v>
      </c>
    </row>
    <row r="11509" spans="1:8">
      <c r="A11509" s="35" t="s">
        <v>29</v>
      </c>
      <c r="B11509" s="35" t="s">
        <v>9379</v>
      </c>
      <c r="C11509" s="35" t="s">
        <v>13569</v>
      </c>
      <c r="D11509" s="100" t="s">
        <v>22616</v>
      </c>
      <c r="E11509" s="107">
        <v>25.65</v>
      </c>
      <c r="F11509" s="81" t="s">
        <v>13674</v>
      </c>
      <c r="G11509" s="35" t="s">
        <v>15</v>
      </c>
      <c r="H11509" s="100" t="s">
        <v>26078</v>
      </c>
    </row>
    <row r="11510" spans="1:8">
      <c r="A11510" s="35" t="s">
        <v>29</v>
      </c>
      <c r="B11510" s="35" t="s">
        <v>9379</v>
      </c>
      <c r="C11510" s="35" t="s">
        <v>13569</v>
      </c>
      <c r="D11510" s="100" t="s">
        <v>22617</v>
      </c>
      <c r="E11510" s="107">
        <v>32.016666666666666</v>
      </c>
      <c r="F11510" s="81" t="s">
        <v>13674</v>
      </c>
      <c r="G11510" s="35" t="s">
        <v>15</v>
      </c>
      <c r="H11510" s="100" t="s">
        <v>26078</v>
      </c>
    </row>
    <row r="11511" spans="1:8">
      <c r="A11511" s="35" t="s">
        <v>29</v>
      </c>
      <c r="B11511" s="35" t="s">
        <v>9379</v>
      </c>
      <c r="C11511" s="35" t="s">
        <v>13569</v>
      </c>
      <c r="D11511" s="100" t="s">
        <v>22618</v>
      </c>
      <c r="E11511" s="107">
        <v>24.85</v>
      </c>
      <c r="F11511" s="81" t="s">
        <v>13674</v>
      </c>
      <c r="G11511" s="35" t="s">
        <v>15</v>
      </c>
      <c r="H11511" s="100" t="s">
        <v>26078</v>
      </c>
    </row>
    <row r="11512" spans="1:8">
      <c r="A11512" s="35" t="s">
        <v>29</v>
      </c>
      <c r="B11512" s="35" t="s">
        <v>9379</v>
      </c>
      <c r="C11512" s="35" t="s">
        <v>13569</v>
      </c>
      <c r="D11512" s="100" t="s">
        <v>22619</v>
      </c>
      <c r="E11512" s="107">
        <v>34.700000000000003</v>
      </c>
      <c r="F11512" s="81" t="s">
        <v>13674</v>
      </c>
      <c r="G11512" s="35" t="s">
        <v>15</v>
      </c>
      <c r="H11512" s="100" t="s">
        <v>26078</v>
      </c>
    </row>
    <row r="11513" spans="1:8">
      <c r="A11513" s="35" t="s">
        <v>29</v>
      </c>
      <c r="B11513" s="35" t="s">
        <v>9379</v>
      </c>
      <c r="C11513" s="35" t="s">
        <v>13569</v>
      </c>
      <c r="D11513" s="100" t="s">
        <v>22620</v>
      </c>
      <c r="E11513" s="107">
        <v>42.116666666666667</v>
      </c>
      <c r="F11513" s="81" t="s">
        <v>13674</v>
      </c>
      <c r="G11513" s="35" t="s">
        <v>15</v>
      </c>
      <c r="H11513" s="100" t="s">
        <v>26078</v>
      </c>
    </row>
    <row r="11514" spans="1:8">
      <c r="A11514" s="35" t="s">
        <v>29</v>
      </c>
      <c r="B11514" s="35" t="s">
        <v>9379</v>
      </c>
      <c r="C11514" s="35" t="s">
        <v>13569</v>
      </c>
      <c r="D11514" s="100" t="s">
        <v>22621</v>
      </c>
      <c r="E11514" s="107">
        <v>49.333333333333336</v>
      </c>
      <c r="F11514" s="81" t="s">
        <v>13674</v>
      </c>
      <c r="G11514" s="35" t="s">
        <v>15</v>
      </c>
      <c r="H11514" s="100" t="s">
        <v>26078</v>
      </c>
    </row>
    <row r="11515" spans="1:8">
      <c r="A11515" s="35" t="s">
        <v>29</v>
      </c>
      <c r="B11515" s="35" t="s">
        <v>9379</v>
      </c>
      <c r="C11515" s="35" t="s">
        <v>13569</v>
      </c>
      <c r="D11515" s="100" t="s">
        <v>22622</v>
      </c>
      <c r="E11515" s="107">
        <v>43.133333333333333</v>
      </c>
      <c r="F11515" s="81" t="s">
        <v>13674</v>
      </c>
      <c r="G11515" s="35" t="s">
        <v>15</v>
      </c>
      <c r="H11515" s="100" t="s">
        <v>26078</v>
      </c>
    </row>
    <row r="11516" spans="1:8">
      <c r="A11516" s="35" t="s">
        <v>29</v>
      </c>
      <c r="B11516" s="35" t="s">
        <v>9379</v>
      </c>
      <c r="C11516" s="35" t="s">
        <v>13569</v>
      </c>
      <c r="D11516" s="100" t="s">
        <v>22623</v>
      </c>
      <c r="E11516" s="107">
        <v>46.833333333333336</v>
      </c>
      <c r="F11516" s="81" t="s">
        <v>13674</v>
      </c>
      <c r="G11516" s="35" t="s">
        <v>15</v>
      </c>
      <c r="H11516" s="100" t="s">
        <v>26078</v>
      </c>
    </row>
    <row r="11517" spans="1:8">
      <c r="A11517" s="35" t="s">
        <v>29</v>
      </c>
      <c r="B11517" s="35" t="s">
        <v>9379</v>
      </c>
      <c r="C11517" s="35" t="s">
        <v>13569</v>
      </c>
      <c r="D11517" s="100" t="s">
        <v>22624</v>
      </c>
      <c r="E11517" s="107">
        <v>41.483333333333334</v>
      </c>
      <c r="F11517" s="81" t="s">
        <v>13674</v>
      </c>
      <c r="G11517" s="35" t="s">
        <v>15</v>
      </c>
      <c r="H11517" s="100" t="s">
        <v>26078</v>
      </c>
    </row>
    <row r="11518" spans="1:8">
      <c r="A11518" s="35" t="s">
        <v>29</v>
      </c>
      <c r="B11518" s="35" t="s">
        <v>9379</v>
      </c>
      <c r="C11518" s="35" t="s">
        <v>13569</v>
      </c>
      <c r="D11518" s="100" t="s">
        <v>22625</v>
      </c>
      <c r="E11518" s="107">
        <v>46.516666666666666</v>
      </c>
      <c r="F11518" s="81" t="s">
        <v>13674</v>
      </c>
      <c r="G11518" s="35" t="s">
        <v>15</v>
      </c>
      <c r="H11518" s="100" t="s">
        <v>26078</v>
      </c>
    </row>
    <row r="11519" spans="1:8">
      <c r="A11519" s="35" t="s">
        <v>29</v>
      </c>
      <c r="B11519" s="35" t="s">
        <v>9379</v>
      </c>
      <c r="C11519" s="35" t="s">
        <v>13569</v>
      </c>
      <c r="D11519" s="100" t="s">
        <v>22626</v>
      </c>
      <c r="E11519" s="107">
        <v>49.25</v>
      </c>
      <c r="F11519" s="81" t="s">
        <v>13674</v>
      </c>
      <c r="G11519" s="35" t="s">
        <v>15</v>
      </c>
      <c r="H11519" s="100" t="s">
        <v>26078</v>
      </c>
    </row>
    <row r="11520" spans="1:8">
      <c r="A11520" s="35" t="s">
        <v>29</v>
      </c>
      <c r="B11520" s="35" t="s">
        <v>9379</v>
      </c>
      <c r="C11520" s="35" t="s">
        <v>13569</v>
      </c>
      <c r="D11520" s="100" t="s">
        <v>22627</v>
      </c>
      <c r="E11520" s="107">
        <v>45.333333333333336</v>
      </c>
      <c r="F11520" s="81" t="s">
        <v>13674</v>
      </c>
      <c r="G11520" s="35" t="s">
        <v>15</v>
      </c>
      <c r="H11520" s="100" t="s">
        <v>26078</v>
      </c>
    </row>
    <row r="11521" spans="1:8">
      <c r="A11521" s="35" t="s">
        <v>13</v>
      </c>
      <c r="B11521" s="35" t="s">
        <v>24182</v>
      </c>
      <c r="C11521" s="35" t="s">
        <v>17512</v>
      </c>
      <c r="D11521" s="100" t="s">
        <v>22628</v>
      </c>
      <c r="E11521" s="107">
        <v>96.38333333333334</v>
      </c>
      <c r="F11521" s="81" t="s">
        <v>13674</v>
      </c>
      <c r="G11521" s="35" t="s">
        <v>13675</v>
      </c>
      <c r="H11521" s="100" t="s">
        <v>26079</v>
      </c>
    </row>
    <row r="11522" spans="1:8">
      <c r="A11522" s="35" t="s">
        <v>13</v>
      </c>
      <c r="B11522" s="35" t="s">
        <v>24182</v>
      </c>
      <c r="C11522" s="35" t="s">
        <v>17513</v>
      </c>
      <c r="D11522" s="100" t="s">
        <v>22629</v>
      </c>
      <c r="E11522" s="107">
        <v>146.31666666666666</v>
      </c>
      <c r="F11522" s="81" t="s">
        <v>13674</v>
      </c>
      <c r="G11522" s="35" t="s">
        <v>13675</v>
      </c>
      <c r="H11522" s="100" t="s">
        <v>26080</v>
      </c>
    </row>
    <row r="11523" spans="1:8">
      <c r="A11523" s="35" t="s">
        <v>13</v>
      </c>
      <c r="B11523" s="35" t="s">
        <v>24182</v>
      </c>
      <c r="C11523" s="35" t="s">
        <v>17514</v>
      </c>
      <c r="D11523" s="100" t="s">
        <v>22630</v>
      </c>
      <c r="E11523" s="107">
        <v>174.46666666666667</v>
      </c>
      <c r="F11523" s="81" t="s">
        <v>13674</v>
      </c>
      <c r="G11523" s="35" t="s">
        <v>13675</v>
      </c>
      <c r="H11523" s="100" t="s">
        <v>26081</v>
      </c>
    </row>
    <row r="11524" spans="1:8">
      <c r="A11524" s="35" t="s">
        <v>13</v>
      </c>
      <c r="B11524" s="35" t="s">
        <v>24182</v>
      </c>
      <c r="C11524" s="35" t="s">
        <v>11757</v>
      </c>
      <c r="D11524" s="100" t="s">
        <v>11757</v>
      </c>
      <c r="E11524" s="107">
        <v>161.03333333333333</v>
      </c>
      <c r="F11524" s="81" t="s">
        <v>13674</v>
      </c>
      <c r="G11524" s="35" t="s">
        <v>13675</v>
      </c>
      <c r="H11524" s="100" t="s">
        <v>26082</v>
      </c>
    </row>
    <row r="11525" spans="1:8">
      <c r="A11525" s="35" t="s">
        <v>13</v>
      </c>
      <c r="B11525" s="35" t="s">
        <v>24182</v>
      </c>
      <c r="C11525" s="35" t="s">
        <v>11758</v>
      </c>
      <c r="D11525" s="100" t="s">
        <v>11758</v>
      </c>
      <c r="E11525" s="107">
        <v>47.3</v>
      </c>
      <c r="F11525" s="81" t="s">
        <v>13674</v>
      </c>
      <c r="G11525" s="35" t="s">
        <v>13675</v>
      </c>
      <c r="H11525" s="100" t="s">
        <v>26083</v>
      </c>
    </row>
    <row r="11526" spans="1:8">
      <c r="A11526" s="35" t="s">
        <v>13</v>
      </c>
      <c r="B11526" s="35" t="s">
        <v>24182</v>
      </c>
      <c r="C11526" s="35" t="s">
        <v>11759</v>
      </c>
      <c r="D11526" s="100" t="s">
        <v>11759</v>
      </c>
      <c r="E11526" s="107">
        <v>76.266666666666666</v>
      </c>
      <c r="F11526" s="81" t="s">
        <v>13674</v>
      </c>
      <c r="G11526" s="35" t="s">
        <v>13675</v>
      </c>
      <c r="H11526" s="100" t="s">
        <v>26084</v>
      </c>
    </row>
    <row r="11527" spans="1:8">
      <c r="A11527" s="35" t="s">
        <v>13</v>
      </c>
      <c r="B11527" s="35" t="s">
        <v>24182</v>
      </c>
      <c r="C11527" s="35" t="s">
        <v>11760</v>
      </c>
      <c r="D11527" s="100" t="s">
        <v>11760</v>
      </c>
      <c r="E11527" s="107">
        <v>27.1</v>
      </c>
      <c r="F11527" s="81" t="s">
        <v>13674</v>
      </c>
      <c r="G11527" s="35" t="s">
        <v>13675</v>
      </c>
      <c r="H11527" s="100" t="s">
        <v>26085</v>
      </c>
    </row>
    <row r="11528" spans="1:8">
      <c r="A11528" s="35" t="s">
        <v>13</v>
      </c>
      <c r="B11528" s="35" t="s">
        <v>24182</v>
      </c>
      <c r="C11528" s="35" t="s">
        <v>16657</v>
      </c>
      <c r="D11528" s="100" t="s">
        <v>11763</v>
      </c>
      <c r="E11528" s="107">
        <v>26.916666666666668</v>
      </c>
      <c r="F11528" s="81" t="s">
        <v>13674</v>
      </c>
      <c r="G11528" s="35" t="s">
        <v>13675</v>
      </c>
      <c r="H11528" s="100" t="s">
        <v>26086</v>
      </c>
    </row>
    <row r="11529" spans="1:8">
      <c r="A11529" s="35" t="s">
        <v>13</v>
      </c>
      <c r="B11529" s="35" t="s">
        <v>24182</v>
      </c>
      <c r="C11529" s="35" t="s">
        <v>16657</v>
      </c>
      <c r="D11529" s="100" t="s">
        <v>11764</v>
      </c>
      <c r="E11529" s="107">
        <v>27.366666666666667</v>
      </c>
      <c r="F11529" s="81" t="s">
        <v>13674</v>
      </c>
      <c r="G11529" s="35" t="s">
        <v>13675</v>
      </c>
      <c r="H11529" s="100" t="s">
        <v>26086</v>
      </c>
    </row>
    <row r="11530" spans="1:8">
      <c r="A11530" s="35" t="s">
        <v>13</v>
      </c>
      <c r="B11530" s="35" t="s">
        <v>24182</v>
      </c>
      <c r="C11530" s="35" t="s">
        <v>16657</v>
      </c>
      <c r="D11530" s="100" t="s">
        <v>22631</v>
      </c>
      <c r="E11530" s="107">
        <v>26.55</v>
      </c>
      <c r="F11530" s="81" t="s">
        <v>13674</v>
      </c>
      <c r="G11530" s="35" t="s">
        <v>13675</v>
      </c>
      <c r="H11530" s="100" t="s">
        <v>26086</v>
      </c>
    </row>
    <row r="11531" spans="1:8">
      <c r="A11531" s="35" t="s">
        <v>13</v>
      </c>
      <c r="B11531" s="35" t="s">
        <v>24182</v>
      </c>
      <c r="C11531" s="35" t="s">
        <v>16657</v>
      </c>
      <c r="D11531" s="100" t="s">
        <v>11765</v>
      </c>
      <c r="E11531" s="107">
        <v>28.733333333333334</v>
      </c>
      <c r="F11531" s="81" t="s">
        <v>13674</v>
      </c>
      <c r="G11531" s="35" t="s">
        <v>13675</v>
      </c>
      <c r="H11531" s="100" t="s">
        <v>26086</v>
      </c>
    </row>
    <row r="11532" spans="1:8">
      <c r="A11532" s="35" t="s">
        <v>13</v>
      </c>
      <c r="B11532" s="35" t="s">
        <v>24182</v>
      </c>
      <c r="C11532" s="35" t="s">
        <v>16657</v>
      </c>
      <c r="D11532" s="100" t="s">
        <v>9373</v>
      </c>
      <c r="E11532" s="107">
        <v>27.55</v>
      </c>
      <c r="F11532" s="81" t="s">
        <v>13674</v>
      </c>
      <c r="G11532" s="35" t="s">
        <v>13675</v>
      </c>
      <c r="H11532" s="100" t="s">
        <v>26086</v>
      </c>
    </row>
    <row r="11533" spans="1:8">
      <c r="A11533" s="35" t="s">
        <v>13</v>
      </c>
      <c r="B11533" s="35" t="s">
        <v>24182</v>
      </c>
      <c r="C11533" s="35" t="s">
        <v>16657</v>
      </c>
      <c r="D11533" s="100" t="s">
        <v>22632</v>
      </c>
      <c r="E11533" s="107">
        <v>35.35</v>
      </c>
      <c r="F11533" s="81" t="s">
        <v>13674</v>
      </c>
      <c r="G11533" s="35" t="s">
        <v>13675</v>
      </c>
      <c r="H11533" s="100" t="s">
        <v>26086</v>
      </c>
    </row>
    <row r="11534" spans="1:8">
      <c r="A11534" s="35" t="s">
        <v>13</v>
      </c>
      <c r="B11534" s="35" t="s">
        <v>24182</v>
      </c>
      <c r="C11534" s="35" t="s">
        <v>16657</v>
      </c>
      <c r="D11534" s="100" t="s">
        <v>11766</v>
      </c>
      <c r="E11534" s="107">
        <v>33.4</v>
      </c>
      <c r="F11534" s="81" t="s">
        <v>13674</v>
      </c>
      <c r="G11534" s="35" t="s">
        <v>13675</v>
      </c>
      <c r="H11534" s="100" t="s">
        <v>26086</v>
      </c>
    </row>
    <row r="11535" spans="1:8">
      <c r="A11535" s="35" t="s">
        <v>13</v>
      </c>
      <c r="B11535" s="35" t="s">
        <v>24182</v>
      </c>
      <c r="C11535" s="35" t="s">
        <v>16658</v>
      </c>
      <c r="D11535" s="100" t="s">
        <v>22633</v>
      </c>
      <c r="E11535" s="107">
        <v>30.4</v>
      </c>
      <c r="F11535" s="81" t="s">
        <v>13674</v>
      </c>
      <c r="G11535" s="35" t="s">
        <v>13675</v>
      </c>
      <c r="H11535" s="100" t="s">
        <v>26087</v>
      </c>
    </row>
    <row r="11536" spans="1:8">
      <c r="A11536" s="35" t="s">
        <v>13</v>
      </c>
      <c r="B11536" s="35" t="s">
        <v>24182</v>
      </c>
      <c r="C11536" s="35" t="s">
        <v>16658</v>
      </c>
      <c r="D11536" s="100" t="s">
        <v>22634</v>
      </c>
      <c r="E11536" s="107">
        <v>24.716666666666665</v>
      </c>
      <c r="F11536" s="81" t="s">
        <v>13674</v>
      </c>
      <c r="G11536" s="35" t="s">
        <v>13675</v>
      </c>
      <c r="H11536" s="100" t="s">
        <v>26087</v>
      </c>
    </row>
    <row r="11537" spans="1:8">
      <c r="A11537" s="35" t="s">
        <v>13</v>
      </c>
      <c r="B11537" s="35" t="s">
        <v>24182</v>
      </c>
      <c r="C11537" s="35" t="s">
        <v>16658</v>
      </c>
      <c r="D11537" s="100" t="s">
        <v>22635</v>
      </c>
      <c r="E11537" s="107">
        <v>27.383333333333333</v>
      </c>
      <c r="F11537" s="81" t="s">
        <v>13674</v>
      </c>
      <c r="G11537" s="35" t="s">
        <v>13675</v>
      </c>
      <c r="H11537" s="100" t="s">
        <v>26087</v>
      </c>
    </row>
    <row r="11538" spans="1:8">
      <c r="A11538" s="35" t="s">
        <v>13</v>
      </c>
      <c r="B11538" s="35" t="s">
        <v>24182</v>
      </c>
      <c r="C11538" s="35" t="s">
        <v>16660</v>
      </c>
      <c r="D11538" s="100" t="s">
        <v>22636</v>
      </c>
      <c r="E11538" s="107">
        <v>41.9</v>
      </c>
      <c r="F11538" s="81" t="s">
        <v>13674</v>
      </c>
      <c r="G11538" s="35" t="s">
        <v>13675</v>
      </c>
      <c r="H11538" s="100" t="s">
        <v>26088</v>
      </c>
    </row>
    <row r="11539" spans="1:8">
      <c r="A11539" s="35" t="s">
        <v>13</v>
      </c>
      <c r="B11539" s="35" t="s">
        <v>24182</v>
      </c>
      <c r="C11539" s="35" t="s">
        <v>16660</v>
      </c>
      <c r="D11539" s="100" t="s">
        <v>11789</v>
      </c>
      <c r="E11539" s="107">
        <v>31.433333333333334</v>
      </c>
      <c r="F11539" s="81" t="s">
        <v>13674</v>
      </c>
      <c r="G11539" s="35" t="s">
        <v>13675</v>
      </c>
      <c r="H11539" s="100" t="s">
        <v>26088</v>
      </c>
    </row>
    <row r="11540" spans="1:8">
      <c r="A11540" s="35" t="s">
        <v>13</v>
      </c>
      <c r="B11540" s="35" t="s">
        <v>24182</v>
      </c>
      <c r="C11540" s="35" t="s">
        <v>16660</v>
      </c>
      <c r="D11540" s="100" t="s">
        <v>11790</v>
      </c>
      <c r="E11540" s="107">
        <v>32.549999999999997</v>
      </c>
      <c r="F11540" s="81" t="s">
        <v>13674</v>
      </c>
      <c r="G11540" s="35" t="s">
        <v>13675</v>
      </c>
      <c r="H11540" s="100" t="s">
        <v>26088</v>
      </c>
    </row>
    <row r="11541" spans="1:8">
      <c r="A11541" s="35" t="s">
        <v>13</v>
      </c>
      <c r="B11541" s="35" t="s">
        <v>24182</v>
      </c>
      <c r="C11541" s="35" t="s">
        <v>16660</v>
      </c>
      <c r="D11541" s="100" t="s">
        <v>11791</v>
      </c>
      <c r="E11541" s="107">
        <v>28.6</v>
      </c>
      <c r="F11541" s="81" t="s">
        <v>13674</v>
      </c>
      <c r="G11541" s="35" t="s">
        <v>13675</v>
      </c>
      <c r="H11541" s="100" t="s">
        <v>26088</v>
      </c>
    </row>
    <row r="11542" spans="1:8">
      <c r="A11542" s="35" t="s">
        <v>13</v>
      </c>
      <c r="B11542" s="35" t="s">
        <v>24182</v>
      </c>
      <c r="C11542" s="35" t="s">
        <v>16660</v>
      </c>
      <c r="D11542" s="100" t="s">
        <v>11792</v>
      </c>
      <c r="E11542" s="107">
        <v>42.883333333333333</v>
      </c>
      <c r="F11542" s="81" t="s">
        <v>13674</v>
      </c>
      <c r="G11542" s="35" t="s">
        <v>13675</v>
      </c>
      <c r="H11542" s="100" t="s">
        <v>26088</v>
      </c>
    </row>
    <row r="11543" spans="1:8">
      <c r="A11543" s="35" t="s">
        <v>13</v>
      </c>
      <c r="B11543" s="35" t="s">
        <v>24182</v>
      </c>
      <c r="C11543" s="35" t="s">
        <v>16660</v>
      </c>
      <c r="D11543" s="100" t="s">
        <v>22637</v>
      </c>
      <c r="E11543" s="107">
        <v>28.2</v>
      </c>
      <c r="F11543" s="81" t="s">
        <v>13674</v>
      </c>
      <c r="G11543" s="35" t="s">
        <v>13675</v>
      </c>
      <c r="H11543" s="100" t="s">
        <v>26088</v>
      </c>
    </row>
    <row r="11544" spans="1:8">
      <c r="A11544" s="35" t="s">
        <v>13</v>
      </c>
      <c r="B11544" s="35" t="s">
        <v>24182</v>
      </c>
      <c r="C11544" s="35" t="s">
        <v>16660</v>
      </c>
      <c r="D11544" s="100" t="s">
        <v>11794</v>
      </c>
      <c r="E11544" s="107">
        <v>29.95</v>
      </c>
      <c r="F11544" s="81" t="s">
        <v>13674</v>
      </c>
      <c r="G11544" s="35" t="s">
        <v>13675</v>
      </c>
      <c r="H11544" s="100" t="s">
        <v>26088</v>
      </c>
    </row>
    <row r="11545" spans="1:8">
      <c r="A11545" s="35" t="s">
        <v>13</v>
      </c>
      <c r="B11545" s="35" t="s">
        <v>24182</v>
      </c>
      <c r="C11545" s="35" t="s">
        <v>16660</v>
      </c>
      <c r="D11545" s="100" t="s">
        <v>11795</v>
      </c>
      <c r="E11545" s="107">
        <v>32.366666666666667</v>
      </c>
      <c r="F11545" s="81" t="s">
        <v>13674</v>
      </c>
      <c r="G11545" s="35" t="s">
        <v>13675</v>
      </c>
      <c r="H11545" s="100" t="s">
        <v>26088</v>
      </c>
    </row>
    <row r="11546" spans="1:8">
      <c r="A11546" s="35" t="s">
        <v>13</v>
      </c>
      <c r="B11546" s="35" t="s">
        <v>24182</v>
      </c>
      <c r="C11546" s="35" t="s">
        <v>16661</v>
      </c>
      <c r="D11546" s="100" t="s">
        <v>22638</v>
      </c>
      <c r="E11546" s="107">
        <v>28</v>
      </c>
      <c r="F11546" s="81" t="s">
        <v>13674</v>
      </c>
      <c r="G11546" s="35" t="s">
        <v>13675</v>
      </c>
      <c r="H11546" s="100" t="s">
        <v>26089</v>
      </c>
    </row>
    <row r="11547" spans="1:8">
      <c r="A11547" s="68" t="s">
        <v>29</v>
      </c>
      <c r="B11547" s="94" t="s">
        <v>9371</v>
      </c>
      <c r="C11547" s="94" t="s">
        <v>17090</v>
      </c>
      <c r="D11547" s="32" t="s">
        <v>22639</v>
      </c>
      <c r="E11547" s="107">
        <v>24.25</v>
      </c>
      <c r="F11547" s="81" t="s">
        <v>13674</v>
      </c>
      <c r="G11547" s="94" t="s">
        <v>15</v>
      </c>
      <c r="H11547" s="32" t="s">
        <v>24763</v>
      </c>
    </row>
    <row r="11548" spans="1:8">
      <c r="A11548" s="68" t="s">
        <v>29</v>
      </c>
      <c r="B11548" s="94" t="s">
        <v>9371</v>
      </c>
      <c r="C11548" s="94" t="s">
        <v>17140</v>
      </c>
      <c r="D11548" s="32" t="s">
        <v>22640</v>
      </c>
      <c r="E11548" s="107">
        <v>24.25</v>
      </c>
      <c r="F11548" s="81" t="s">
        <v>13674</v>
      </c>
      <c r="G11548" s="94" t="s">
        <v>15</v>
      </c>
      <c r="H11548" s="32" t="s">
        <v>24763</v>
      </c>
    </row>
    <row r="11549" spans="1:8">
      <c r="A11549" s="68" t="s">
        <v>29</v>
      </c>
      <c r="B11549" s="94" t="s">
        <v>9371</v>
      </c>
      <c r="C11549" s="94" t="s">
        <v>17090</v>
      </c>
      <c r="D11549" s="32" t="s">
        <v>22641</v>
      </c>
      <c r="E11549" s="107">
        <v>24.166666666666668</v>
      </c>
      <c r="F11549" s="81" t="s">
        <v>13674</v>
      </c>
      <c r="G11549" s="94" t="s">
        <v>15</v>
      </c>
      <c r="H11549" s="32" t="s">
        <v>24764</v>
      </c>
    </row>
    <row r="11550" spans="1:8">
      <c r="A11550" s="68" t="s">
        <v>29</v>
      </c>
      <c r="B11550" s="94" t="s">
        <v>9371</v>
      </c>
      <c r="C11550" s="94" t="s">
        <v>17140</v>
      </c>
      <c r="D11550" s="32" t="s">
        <v>22642</v>
      </c>
      <c r="E11550" s="107">
        <v>24.166666666666668</v>
      </c>
      <c r="F11550" s="81" t="s">
        <v>13674</v>
      </c>
      <c r="G11550" s="94" t="s">
        <v>15</v>
      </c>
      <c r="H11550" s="32" t="s">
        <v>24764</v>
      </c>
    </row>
    <row r="11551" spans="1:8">
      <c r="A11551" s="68" t="s">
        <v>29</v>
      </c>
      <c r="B11551" s="94" t="s">
        <v>9371</v>
      </c>
      <c r="C11551" s="94" t="s">
        <v>17090</v>
      </c>
      <c r="D11551" s="32" t="s">
        <v>22643</v>
      </c>
      <c r="E11551" s="107">
        <v>26.9</v>
      </c>
      <c r="F11551" s="81" t="s">
        <v>13674</v>
      </c>
      <c r="G11551" s="94" t="s">
        <v>15</v>
      </c>
      <c r="H11551" s="32" t="s">
        <v>24765</v>
      </c>
    </row>
    <row r="11552" spans="1:8">
      <c r="A11552" s="68" t="s">
        <v>29</v>
      </c>
      <c r="B11552" s="94" t="s">
        <v>9371</v>
      </c>
      <c r="C11552" s="94" t="s">
        <v>17140</v>
      </c>
      <c r="D11552" s="32" t="s">
        <v>22644</v>
      </c>
      <c r="E11552" s="107">
        <v>26.9</v>
      </c>
      <c r="F11552" s="81" t="s">
        <v>13674</v>
      </c>
      <c r="G11552" s="94" t="s">
        <v>15</v>
      </c>
      <c r="H11552" s="32" t="s">
        <v>24765</v>
      </c>
    </row>
    <row r="11553" spans="1:8">
      <c r="A11553" s="35" t="s">
        <v>13</v>
      </c>
      <c r="B11553" s="35" t="s">
        <v>24182</v>
      </c>
      <c r="C11553" s="35" t="s">
        <v>17130</v>
      </c>
      <c r="D11553" s="100" t="s">
        <v>11817</v>
      </c>
      <c r="E11553" s="107">
        <v>28.816666666666666</v>
      </c>
      <c r="F11553" s="81" t="s">
        <v>13674</v>
      </c>
      <c r="G11553" s="35" t="s">
        <v>13675</v>
      </c>
      <c r="H11553" s="100" t="s">
        <v>24956</v>
      </c>
    </row>
    <row r="11554" spans="1:8">
      <c r="A11554" s="68" t="s">
        <v>29</v>
      </c>
      <c r="B11554" s="94" t="s">
        <v>9371</v>
      </c>
      <c r="C11554" s="94" t="s">
        <v>17090</v>
      </c>
      <c r="D11554" s="32" t="s">
        <v>22645</v>
      </c>
      <c r="E11554" s="107">
        <v>41.383333333333333</v>
      </c>
      <c r="F11554" s="81" t="s">
        <v>13674</v>
      </c>
      <c r="G11554" s="94" t="s">
        <v>15</v>
      </c>
      <c r="H11554" s="32" t="s">
        <v>26090</v>
      </c>
    </row>
    <row r="11555" spans="1:8">
      <c r="A11555" s="68" t="s">
        <v>29</v>
      </c>
      <c r="B11555" s="94" t="s">
        <v>9371</v>
      </c>
      <c r="C11555" s="94" t="s">
        <v>17136</v>
      </c>
      <c r="D11555" s="32" t="s">
        <v>22646</v>
      </c>
      <c r="E11555" s="107">
        <v>41.383333333333333</v>
      </c>
      <c r="F11555" s="81" t="s">
        <v>13674</v>
      </c>
      <c r="G11555" s="94" t="s">
        <v>15</v>
      </c>
      <c r="H11555" s="32" t="s">
        <v>26090</v>
      </c>
    </row>
    <row r="11556" spans="1:8">
      <c r="A11556" s="68" t="s">
        <v>29</v>
      </c>
      <c r="B11556" s="94" t="s">
        <v>9371</v>
      </c>
      <c r="C11556" s="94" t="s">
        <v>17090</v>
      </c>
      <c r="D11556" s="32" t="s">
        <v>22647</v>
      </c>
      <c r="E11556" s="107">
        <v>18.933333333333334</v>
      </c>
      <c r="F11556" s="81" t="s">
        <v>13674</v>
      </c>
      <c r="G11556" s="94" t="s">
        <v>15</v>
      </c>
      <c r="H11556" s="32" t="s">
        <v>26091</v>
      </c>
    </row>
    <row r="11557" spans="1:8">
      <c r="A11557" s="68" t="s">
        <v>29</v>
      </c>
      <c r="B11557" s="94" t="s">
        <v>9371</v>
      </c>
      <c r="C11557" s="94" t="s">
        <v>17136</v>
      </c>
      <c r="D11557" s="32" t="s">
        <v>22648</v>
      </c>
      <c r="E11557" s="107">
        <v>18.933333333333334</v>
      </c>
      <c r="F11557" s="81" t="s">
        <v>13674</v>
      </c>
      <c r="G11557" s="94" t="s">
        <v>15</v>
      </c>
      <c r="H11557" s="32" t="s">
        <v>26091</v>
      </c>
    </row>
    <row r="11558" spans="1:8">
      <c r="A11558" s="35" t="s">
        <v>13</v>
      </c>
      <c r="B11558" s="35" t="s">
        <v>24182</v>
      </c>
      <c r="C11558" s="35" t="s">
        <v>17160</v>
      </c>
      <c r="D11558" s="100" t="s">
        <v>11821</v>
      </c>
      <c r="E11558" s="107">
        <v>95.35</v>
      </c>
      <c r="F11558" s="81" t="s">
        <v>13674</v>
      </c>
      <c r="G11558" s="35" t="s">
        <v>13675</v>
      </c>
      <c r="H11558" s="100" t="s">
        <v>25294</v>
      </c>
    </row>
    <row r="11559" spans="1:8">
      <c r="A11559" s="35" t="s">
        <v>13</v>
      </c>
      <c r="B11559" s="35" t="s">
        <v>24182</v>
      </c>
      <c r="C11559" s="35" t="s">
        <v>17160</v>
      </c>
      <c r="D11559" s="100" t="s">
        <v>11822</v>
      </c>
      <c r="E11559" s="107">
        <v>160.5</v>
      </c>
      <c r="F11559" s="81" t="s">
        <v>13674</v>
      </c>
      <c r="G11559" s="35" t="s">
        <v>13675</v>
      </c>
      <c r="H11559" s="100" t="s">
        <v>25294</v>
      </c>
    </row>
    <row r="11560" spans="1:8">
      <c r="A11560" s="35" t="s">
        <v>13</v>
      </c>
      <c r="B11560" s="35" t="s">
        <v>24182</v>
      </c>
      <c r="C11560" s="35" t="s">
        <v>17160</v>
      </c>
      <c r="D11560" s="100" t="s">
        <v>11823</v>
      </c>
      <c r="E11560" s="107">
        <v>31.983333333333334</v>
      </c>
      <c r="F11560" s="81" t="s">
        <v>13674</v>
      </c>
      <c r="G11560" s="35" t="s">
        <v>13675</v>
      </c>
      <c r="H11560" s="100" t="s">
        <v>25294</v>
      </c>
    </row>
    <row r="11561" spans="1:8">
      <c r="A11561" s="35" t="s">
        <v>13</v>
      </c>
      <c r="B11561" s="35" t="s">
        <v>9359</v>
      </c>
      <c r="C11561" s="35" t="s">
        <v>17515</v>
      </c>
      <c r="D11561" s="100" t="s">
        <v>11837</v>
      </c>
      <c r="E11561" s="107">
        <v>25.1</v>
      </c>
      <c r="F11561" s="81" t="s">
        <v>13674</v>
      </c>
      <c r="G11561" s="35" t="s">
        <v>13675</v>
      </c>
      <c r="H11561" s="100" t="s">
        <v>26092</v>
      </c>
    </row>
    <row r="11562" spans="1:8">
      <c r="A11562" s="35" t="s">
        <v>13</v>
      </c>
      <c r="B11562" s="35" t="s">
        <v>9359</v>
      </c>
      <c r="C11562" s="35" t="s">
        <v>17515</v>
      </c>
      <c r="D11562" s="100" t="s">
        <v>22649</v>
      </c>
      <c r="E11562" s="107">
        <v>25.366666666666667</v>
      </c>
      <c r="F11562" s="81" t="s">
        <v>13674</v>
      </c>
      <c r="G11562" s="35" t="s">
        <v>13675</v>
      </c>
      <c r="H11562" s="100" t="s">
        <v>16262</v>
      </c>
    </row>
    <row r="11563" spans="1:8">
      <c r="A11563" s="35" t="s">
        <v>13</v>
      </c>
      <c r="B11563" s="35" t="s">
        <v>9359</v>
      </c>
      <c r="C11563" s="35" t="s">
        <v>17515</v>
      </c>
      <c r="D11563" s="100" t="s">
        <v>11839</v>
      </c>
      <c r="E11563" s="107">
        <v>27.85</v>
      </c>
      <c r="F11563" s="81" t="s">
        <v>13674</v>
      </c>
      <c r="G11563" s="35" t="s">
        <v>13675</v>
      </c>
      <c r="H11563" s="100" t="s">
        <v>26093</v>
      </c>
    </row>
    <row r="11564" spans="1:8">
      <c r="A11564" s="35" t="s">
        <v>13</v>
      </c>
      <c r="B11564" s="35" t="s">
        <v>9359</v>
      </c>
      <c r="C11564" s="35" t="s">
        <v>17515</v>
      </c>
      <c r="D11564" s="100" t="s">
        <v>11841</v>
      </c>
      <c r="E11564" s="107">
        <v>25.7</v>
      </c>
      <c r="F11564" s="81" t="s">
        <v>13674</v>
      </c>
      <c r="G11564" s="35" t="s">
        <v>13675</v>
      </c>
      <c r="H11564" s="100" t="s">
        <v>26094</v>
      </c>
    </row>
    <row r="11565" spans="1:8">
      <c r="A11565" s="35" t="s">
        <v>13</v>
      </c>
      <c r="B11565" s="35" t="s">
        <v>9359</v>
      </c>
      <c r="C11565" s="35" t="s">
        <v>17515</v>
      </c>
      <c r="D11565" s="100" t="s">
        <v>11844</v>
      </c>
      <c r="E11565" s="107">
        <v>26.3</v>
      </c>
      <c r="F11565" s="81" t="s">
        <v>13674</v>
      </c>
      <c r="G11565" s="35" t="s">
        <v>13675</v>
      </c>
      <c r="H11565" s="100" t="s">
        <v>26095</v>
      </c>
    </row>
    <row r="11566" spans="1:8">
      <c r="A11566" s="35" t="s">
        <v>13</v>
      </c>
      <c r="B11566" s="35" t="s">
        <v>9359</v>
      </c>
      <c r="C11566" s="35" t="s">
        <v>17515</v>
      </c>
      <c r="D11566" s="100" t="s">
        <v>11845</v>
      </c>
      <c r="E11566" s="107">
        <v>26.383333333333333</v>
      </c>
      <c r="F11566" s="81" t="s">
        <v>13674</v>
      </c>
      <c r="G11566" s="35" t="s">
        <v>13675</v>
      </c>
      <c r="H11566" s="100" t="s">
        <v>26096</v>
      </c>
    </row>
    <row r="11567" spans="1:8">
      <c r="A11567" s="35" t="s">
        <v>13</v>
      </c>
      <c r="B11567" s="35" t="s">
        <v>9359</v>
      </c>
      <c r="C11567" s="35" t="s">
        <v>17515</v>
      </c>
      <c r="D11567" s="100" t="s">
        <v>11847</v>
      </c>
      <c r="E11567" s="107">
        <v>26.933333333333334</v>
      </c>
      <c r="F11567" s="81" t="s">
        <v>13674</v>
      </c>
      <c r="G11567" s="35" t="s">
        <v>13675</v>
      </c>
      <c r="H11567" s="100" t="s">
        <v>26097</v>
      </c>
    </row>
    <row r="11568" spans="1:8">
      <c r="A11568" s="35" t="s">
        <v>13</v>
      </c>
      <c r="B11568" s="35" t="s">
        <v>9359</v>
      </c>
      <c r="C11568" s="35" t="s">
        <v>17515</v>
      </c>
      <c r="D11568" s="100" t="s">
        <v>11848</v>
      </c>
      <c r="E11568" s="107">
        <v>27.966666666666665</v>
      </c>
      <c r="F11568" s="81" t="s">
        <v>13674</v>
      </c>
      <c r="G11568" s="35" t="s">
        <v>13675</v>
      </c>
      <c r="H11568" s="100" t="s">
        <v>26098</v>
      </c>
    </row>
    <row r="11569" spans="1:8">
      <c r="A11569" s="35" t="s">
        <v>13</v>
      </c>
      <c r="B11569" s="35" t="s">
        <v>9359</v>
      </c>
      <c r="C11569" s="35" t="s">
        <v>17515</v>
      </c>
      <c r="D11569" s="100" t="s">
        <v>11849</v>
      </c>
      <c r="E11569" s="107">
        <v>26.8</v>
      </c>
      <c r="F11569" s="81" t="s">
        <v>13674</v>
      </c>
      <c r="G11569" s="35" t="s">
        <v>13675</v>
      </c>
      <c r="H11569" s="100" t="s">
        <v>26099</v>
      </c>
    </row>
    <row r="11570" spans="1:8">
      <c r="A11570" s="35" t="s">
        <v>13</v>
      </c>
      <c r="B11570" s="35" t="s">
        <v>9367</v>
      </c>
      <c r="C11570" s="35" t="s">
        <v>11896</v>
      </c>
      <c r="D11570" s="100" t="s">
        <v>22650</v>
      </c>
      <c r="E11570" s="107">
        <v>86.433333333333337</v>
      </c>
      <c r="F11570" s="81" t="s">
        <v>13674</v>
      </c>
      <c r="G11570" s="35" t="s">
        <v>13675</v>
      </c>
      <c r="H11570" s="100" t="s">
        <v>26100</v>
      </c>
    </row>
    <row r="11571" spans="1:8">
      <c r="A11571" s="35" t="s">
        <v>13</v>
      </c>
      <c r="B11571" s="35" t="s">
        <v>9367</v>
      </c>
      <c r="C11571" s="35" t="s">
        <v>17516</v>
      </c>
      <c r="D11571" s="100" t="s">
        <v>22651</v>
      </c>
      <c r="E11571" s="107">
        <v>175.1</v>
      </c>
      <c r="F11571" s="81" t="s">
        <v>13674</v>
      </c>
      <c r="G11571" s="35" t="s">
        <v>13675</v>
      </c>
      <c r="H11571" s="100" t="s">
        <v>26101</v>
      </c>
    </row>
    <row r="11572" spans="1:8">
      <c r="A11572" s="35" t="s">
        <v>13</v>
      </c>
      <c r="B11572" s="35" t="s">
        <v>9367</v>
      </c>
      <c r="C11572" s="35" t="s">
        <v>17517</v>
      </c>
      <c r="D11572" s="100" t="s">
        <v>22652</v>
      </c>
      <c r="E11572" s="107">
        <v>122.28333333333333</v>
      </c>
      <c r="F11572" s="81" t="s">
        <v>13674</v>
      </c>
      <c r="G11572" s="35" t="s">
        <v>13675</v>
      </c>
      <c r="H11572" s="100" t="s">
        <v>26102</v>
      </c>
    </row>
    <row r="11573" spans="1:8">
      <c r="A11573" s="35" t="s">
        <v>13</v>
      </c>
      <c r="B11573" s="35" t="s">
        <v>9367</v>
      </c>
      <c r="C11573" s="35" t="s">
        <v>16674</v>
      </c>
      <c r="D11573" s="100" t="s">
        <v>11904</v>
      </c>
      <c r="E11573" s="107">
        <v>29.65</v>
      </c>
      <c r="F11573" s="81" t="s">
        <v>13674</v>
      </c>
      <c r="G11573" s="35" t="s">
        <v>13675</v>
      </c>
      <c r="H11573" s="100" t="s">
        <v>16616</v>
      </c>
    </row>
    <row r="11574" spans="1:8">
      <c r="A11574" s="35" t="s">
        <v>13</v>
      </c>
      <c r="B11574" s="35" t="s">
        <v>9367</v>
      </c>
      <c r="C11574" s="35" t="s">
        <v>16674</v>
      </c>
      <c r="D11574" s="100" t="s">
        <v>11905</v>
      </c>
      <c r="E11574" s="107">
        <v>44.416666666666664</v>
      </c>
      <c r="F11574" s="81" t="s">
        <v>13674</v>
      </c>
      <c r="G11574" s="35" t="s">
        <v>13675</v>
      </c>
      <c r="H11574" s="100" t="s">
        <v>16616</v>
      </c>
    </row>
    <row r="11575" spans="1:8">
      <c r="A11575" s="35" t="s">
        <v>13</v>
      </c>
      <c r="B11575" s="35" t="s">
        <v>9367</v>
      </c>
      <c r="C11575" s="35" t="s">
        <v>16674</v>
      </c>
      <c r="D11575" s="100" t="s">
        <v>11906</v>
      </c>
      <c r="E11575" s="107">
        <v>26.666666666666668</v>
      </c>
      <c r="F11575" s="81" t="s">
        <v>13674</v>
      </c>
      <c r="G11575" s="35" t="s">
        <v>13675</v>
      </c>
      <c r="H11575" s="100" t="s">
        <v>16616</v>
      </c>
    </row>
    <row r="11576" spans="1:8">
      <c r="A11576" s="35" t="s">
        <v>13</v>
      </c>
      <c r="B11576" s="35" t="s">
        <v>9367</v>
      </c>
      <c r="C11576" s="35" t="s">
        <v>16674</v>
      </c>
      <c r="D11576" s="100" t="s">
        <v>11908</v>
      </c>
      <c r="E11576" s="107">
        <v>38.966666666666669</v>
      </c>
      <c r="F11576" s="81" t="s">
        <v>13674</v>
      </c>
      <c r="G11576" s="35" t="s">
        <v>13675</v>
      </c>
      <c r="H11576" s="100" t="s">
        <v>16616</v>
      </c>
    </row>
    <row r="11577" spans="1:8">
      <c r="A11577" s="35" t="s">
        <v>13</v>
      </c>
      <c r="B11577" s="35" t="s">
        <v>9367</v>
      </c>
      <c r="C11577" s="35" t="s">
        <v>16674</v>
      </c>
      <c r="D11577" s="100" t="s">
        <v>11910</v>
      </c>
      <c r="E11577" s="107">
        <v>30.733333333333334</v>
      </c>
      <c r="F11577" s="81" t="s">
        <v>13674</v>
      </c>
      <c r="G11577" s="35" t="s">
        <v>13675</v>
      </c>
      <c r="H11577" s="100" t="s">
        <v>16616</v>
      </c>
    </row>
    <row r="11578" spans="1:8">
      <c r="A11578" s="35" t="s">
        <v>13</v>
      </c>
      <c r="B11578" s="35" t="s">
        <v>9367</v>
      </c>
      <c r="C11578" s="35" t="s">
        <v>16674</v>
      </c>
      <c r="D11578" s="100" t="s">
        <v>11913</v>
      </c>
      <c r="E11578" s="107">
        <v>26.966666666666665</v>
      </c>
      <c r="F11578" s="81" t="s">
        <v>13674</v>
      </c>
      <c r="G11578" s="35" t="s">
        <v>13675</v>
      </c>
      <c r="H11578" s="100" t="s">
        <v>16616</v>
      </c>
    </row>
    <row r="11579" spans="1:8">
      <c r="A11579" s="35" t="s">
        <v>13</v>
      </c>
      <c r="B11579" s="35" t="s">
        <v>9367</v>
      </c>
      <c r="C11579" s="35" t="s">
        <v>16674</v>
      </c>
      <c r="D11579" s="100" t="s">
        <v>11914</v>
      </c>
      <c r="E11579" s="107">
        <v>26.633333333333333</v>
      </c>
      <c r="F11579" s="81" t="s">
        <v>13674</v>
      </c>
      <c r="G11579" s="35" t="s">
        <v>13675</v>
      </c>
      <c r="H11579" s="100" t="s">
        <v>16616</v>
      </c>
    </row>
    <row r="11580" spans="1:8">
      <c r="A11580" s="35" t="s">
        <v>13</v>
      </c>
      <c r="B11580" s="35" t="s">
        <v>9367</v>
      </c>
      <c r="C11580" s="35" t="s">
        <v>16674</v>
      </c>
      <c r="D11580" s="100" t="s">
        <v>11915</v>
      </c>
      <c r="E11580" s="107">
        <v>28.45</v>
      </c>
      <c r="F11580" s="81" t="s">
        <v>13674</v>
      </c>
      <c r="G11580" s="35" t="s">
        <v>13675</v>
      </c>
      <c r="H11580" s="100" t="s">
        <v>16616</v>
      </c>
    </row>
    <row r="11581" spans="1:8">
      <c r="A11581" s="35" t="s">
        <v>13</v>
      </c>
      <c r="B11581" s="35" t="s">
        <v>9367</v>
      </c>
      <c r="C11581" s="35" t="s">
        <v>16674</v>
      </c>
      <c r="D11581" s="100" t="s">
        <v>11916</v>
      </c>
      <c r="E11581" s="107">
        <v>29.366666666666667</v>
      </c>
      <c r="F11581" s="81" t="s">
        <v>13674</v>
      </c>
      <c r="G11581" s="35" t="s">
        <v>13675</v>
      </c>
      <c r="H11581" s="100" t="s">
        <v>16616</v>
      </c>
    </row>
    <row r="11582" spans="1:8">
      <c r="A11582" s="35" t="s">
        <v>13</v>
      </c>
      <c r="B11582" s="35" t="s">
        <v>9367</v>
      </c>
      <c r="C11582" s="35" t="s">
        <v>16674</v>
      </c>
      <c r="D11582" s="100" t="s">
        <v>11917</v>
      </c>
      <c r="E11582" s="107">
        <v>27.15</v>
      </c>
      <c r="F11582" s="81" t="s">
        <v>13674</v>
      </c>
      <c r="G11582" s="35" t="s">
        <v>13675</v>
      </c>
      <c r="H11582" s="100" t="s">
        <v>16616</v>
      </c>
    </row>
    <row r="11583" spans="1:8">
      <c r="A11583" s="35" t="s">
        <v>13</v>
      </c>
      <c r="B11583" s="35" t="s">
        <v>9367</v>
      </c>
      <c r="C11583" s="35" t="s">
        <v>16675</v>
      </c>
      <c r="D11583" s="100" t="s">
        <v>11923</v>
      </c>
      <c r="E11583" s="107">
        <v>28.1</v>
      </c>
      <c r="F11583" s="81" t="s">
        <v>13674</v>
      </c>
      <c r="G11583" s="35" t="s">
        <v>13675</v>
      </c>
      <c r="H11583" s="100" t="s">
        <v>16617</v>
      </c>
    </row>
    <row r="11584" spans="1:8">
      <c r="A11584" s="35" t="s">
        <v>13</v>
      </c>
      <c r="B11584" s="35" t="s">
        <v>9367</v>
      </c>
      <c r="C11584" s="35" t="s">
        <v>16675</v>
      </c>
      <c r="D11584" s="100" t="s">
        <v>11924</v>
      </c>
      <c r="E11584" s="107">
        <v>36.883333333333333</v>
      </c>
      <c r="F11584" s="81" t="s">
        <v>13674</v>
      </c>
      <c r="G11584" s="35" t="s">
        <v>13675</v>
      </c>
      <c r="H11584" s="100" t="s">
        <v>16617</v>
      </c>
    </row>
    <row r="11585" spans="1:8">
      <c r="A11585" s="35" t="s">
        <v>13</v>
      </c>
      <c r="B11585" s="35" t="s">
        <v>9367</v>
      </c>
      <c r="C11585" s="35" t="s">
        <v>16675</v>
      </c>
      <c r="D11585" s="100" t="s">
        <v>11925</v>
      </c>
      <c r="E11585" s="107">
        <v>74.8</v>
      </c>
      <c r="F11585" s="81" t="s">
        <v>13674</v>
      </c>
      <c r="G11585" s="35" t="s">
        <v>13675</v>
      </c>
      <c r="H11585" s="100" t="s">
        <v>16617</v>
      </c>
    </row>
    <row r="11586" spans="1:8">
      <c r="A11586" s="35" t="s">
        <v>13</v>
      </c>
      <c r="B11586" s="35" t="s">
        <v>9367</v>
      </c>
      <c r="C11586" s="35" t="s">
        <v>16675</v>
      </c>
      <c r="D11586" s="100" t="s">
        <v>11927</v>
      </c>
      <c r="E11586" s="107">
        <v>32.833333333333336</v>
      </c>
      <c r="F11586" s="81" t="s">
        <v>13674</v>
      </c>
      <c r="G11586" s="35" t="s">
        <v>13675</v>
      </c>
      <c r="H11586" s="100" t="s">
        <v>16617</v>
      </c>
    </row>
    <row r="11587" spans="1:8">
      <c r="A11587" s="35" t="s">
        <v>13</v>
      </c>
      <c r="B11587" s="35" t="s">
        <v>9367</v>
      </c>
      <c r="C11587" s="35" t="s">
        <v>16675</v>
      </c>
      <c r="D11587" s="100" t="s">
        <v>11928</v>
      </c>
      <c r="E11587" s="107">
        <v>26.166666666666668</v>
      </c>
      <c r="F11587" s="81" t="s">
        <v>13674</v>
      </c>
      <c r="G11587" s="35" t="s">
        <v>13675</v>
      </c>
      <c r="H11587" s="100" t="s">
        <v>16617</v>
      </c>
    </row>
    <row r="11588" spans="1:8">
      <c r="A11588" s="35" t="s">
        <v>13</v>
      </c>
      <c r="B11588" s="35" t="s">
        <v>9367</v>
      </c>
      <c r="C11588" s="35" t="s">
        <v>16675</v>
      </c>
      <c r="D11588" s="100" t="s">
        <v>11929</v>
      </c>
      <c r="E11588" s="107">
        <v>30.866666666666667</v>
      </c>
      <c r="F11588" s="81" t="s">
        <v>13674</v>
      </c>
      <c r="G11588" s="35" t="s">
        <v>13675</v>
      </c>
      <c r="H11588" s="100" t="s">
        <v>16617</v>
      </c>
    </row>
    <row r="11589" spans="1:8">
      <c r="A11589" s="35" t="s">
        <v>13</v>
      </c>
      <c r="B11589" s="35" t="s">
        <v>9367</v>
      </c>
      <c r="C11589" s="35" t="s">
        <v>16675</v>
      </c>
      <c r="D11589" s="100" t="s">
        <v>11930</v>
      </c>
      <c r="E11589" s="107">
        <v>28.65</v>
      </c>
      <c r="F11589" s="81" t="s">
        <v>13674</v>
      </c>
      <c r="G11589" s="35" t="s">
        <v>13675</v>
      </c>
      <c r="H11589" s="100" t="s">
        <v>16617</v>
      </c>
    </row>
    <row r="11590" spans="1:8">
      <c r="A11590" s="35" t="s">
        <v>13</v>
      </c>
      <c r="B11590" s="35" t="s">
        <v>9351</v>
      </c>
      <c r="C11590" s="35" t="s">
        <v>17518</v>
      </c>
      <c r="D11590" s="100" t="s">
        <v>22653</v>
      </c>
      <c r="E11590" s="107">
        <v>31.266666666666666</v>
      </c>
      <c r="F11590" s="81" t="s">
        <v>13674</v>
      </c>
      <c r="G11590" s="35" t="s">
        <v>13675</v>
      </c>
      <c r="H11590" s="100" t="s">
        <v>26103</v>
      </c>
    </row>
    <row r="11591" spans="1:8">
      <c r="A11591" s="35" t="s">
        <v>13</v>
      </c>
      <c r="B11591" s="35" t="s">
        <v>18</v>
      </c>
      <c r="C11591" s="35" t="s">
        <v>17518</v>
      </c>
      <c r="D11591" s="100" t="s">
        <v>22654</v>
      </c>
      <c r="E11591" s="107">
        <v>30.95</v>
      </c>
      <c r="F11591" s="81" t="s">
        <v>13674</v>
      </c>
      <c r="G11591" s="35" t="s">
        <v>13675</v>
      </c>
      <c r="H11591" s="100" t="s">
        <v>26104</v>
      </c>
    </row>
    <row r="11592" spans="1:8">
      <c r="A11592" s="35" t="s">
        <v>13</v>
      </c>
      <c r="B11592" s="35" t="s">
        <v>9363</v>
      </c>
      <c r="C11592" s="35" t="s">
        <v>17518</v>
      </c>
      <c r="D11592" s="100" t="s">
        <v>22655</v>
      </c>
      <c r="E11592" s="107">
        <v>30</v>
      </c>
      <c r="F11592" s="81" t="s">
        <v>13674</v>
      </c>
      <c r="G11592" s="35" t="s">
        <v>13675</v>
      </c>
      <c r="H11592" s="100" t="s">
        <v>26105</v>
      </c>
    </row>
    <row r="11593" spans="1:8">
      <c r="A11593" s="35" t="s">
        <v>13</v>
      </c>
      <c r="B11593" s="35" t="s">
        <v>9351</v>
      </c>
      <c r="C11593" s="35" t="s">
        <v>17518</v>
      </c>
      <c r="D11593" s="100" t="s">
        <v>22656</v>
      </c>
      <c r="E11593" s="107">
        <v>31.166666666666668</v>
      </c>
      <c r="F11593" s="81" t="s">
        <v>13674</v>
      </c>
      <c r="G11593" s="35" t="s">
        <v>13675</v>
      </c>
      <c r="H11593" s="100" t="s">
        <v>26106</v>
      </c>
    </row>
    <row r="11594" spans="1:8">
      <c r="A11594" s="35" t="s">
        <v>13</v>
      </c>
      <c r="B11594" s="35" t="s">
        <v>9353</v>
      </c>
      <c r="C11594" s="35" t="s">
        <v>17518</v>
      </c>
      <c r="D11594" s="100" t="s">
        <v>22657</v>
      </c>
      <c r="E11594" s="107">
        <v>30.2</v>
      </c>
      <c r="F11594" s="81" t="s">
        <v>13674</v>
      </c>
      <c r="G11594" s="35" t="s">
        <v>13675</v>
      </c>
      <c r="H11594" s="100" t="s">
        <v>26107</v>
      </c>
    </row>
    <row r="11595" spans="1:8">
      <c r="A11595" s="35" t="s">
        <v>22</v>
      </c>
      <c r="B11595" s="35" t="s">
        <v>9349</v>
      </c>
      <c r="C11595" s="35" t="s">
        <v>17518</v>
      </c>
      <c r="D11595" s="100" t="s">
        <v>22658</v>
      </c>
      <c r="E11595" s="107">
        <v>31.433333333333334</v>
      </c>
      <c r="F11595" s="81" t="s">
        <v>13674</v>
      </c>
      <c r="G11595" s="35" t="s">
        <v>13675</v>
      </c>
      <c r="H11595" s="100" t="s">
        <v>26108</v>
      </c>
    </row>
    <row r="11596" spans="1:8">
      <c r="A11596" s="35" t="s">
        <v>13</v>
      </c>
      <c r="B11596" s="35" t="s">
        <v>9351</v>
      </c>
      <c r="C11596" s="35" t="s">
        <v>17518</v>
      </c>
      <c r="D11596" s="100" t="s">
        <v>22659</v>
      </c>
      <c r="E11596" s="107">
        <v>29.683333333333334</v>
      </c>
      <c r="F11596" s="81" t="s">
        <v>13674</v>
      </c>
      <c r="G11596" s="35" t="s">
        <v>13675</v>
      </c>
      <c r="H11596" s="100" t="s">
        <v>26109</v>
      </c>
    </row>
    <row r="11597" spans="1:8">
      <c r="A11597" s="35" t="s">
        <v>13</v>
      </c>
      <c r="B11597" s="35" t="s">
        <v>18</v>
      </c>
      <c r="C11597" s="35" t="s">
        <v>17518</v>
      </c>
      <c r="D11597" s="100" t="s">
        <v>22660</v>
      </c>
      <c r="E11597" s="107">
        <v>31.933333333333334</v>
      </c>
      <c r="F11597" s="81" t="s">
        <v>13674</v>
      </c>
      <c r="G11597" s="35" t="s">
        <v>13675</v>
      </c>
      <c r="H11597" s="100" t="s">
        <v>26110</v>
      </c>
    </row>
    <row r="11598" spans="1:8">
      <c r="A11598" s="35" t="s">
        <v>13</v>
      </c>
      <c r="B11598" s="35" t="s">
        <v>9351</v>
      </c>
      <c r="C11598" s="35" t="s">
        <v>17518</v>
      </c>
      <c r="D11598" s="100" t="s">
        <v>22661</v>
      </c>
      <c r="E11598" s="107">
        <v>30.6</v>
      </c>
      <c r="F11598" s="81" t="s">
        <v>13674</v>
      </c>
      <c r="G11598" s="35" t="s">
        <v>13675</v>
      </c>
      <c r="H11598" s="100" t="s">
        <v>26111</v>
      </c>
    </row>
    <row r="11599" spans="1:8">
      <c r="A11599" s="35" t="s">
        <v>13</v>
      </c>
      <c r="B11599" s="35" t="s">
        <v>9351</v>
      </c>
      <c r="C11599" s="35" t="s">
        <v>17518</v>
      </c>
      <c r="D11599" s="100" t="s">
        <v>22662</v>
      </c>
      <c r="E11599" s="107">
        <v>31.266666666666666</v>
      </c>
      <c r="F11599" s="81" t="s">
        <v>13674</v>
      </c>
      <c r="G11599" s="35" t="s">
        <v>13675</v>
      </c>
      <c r="H11599" s="100" t="s">
        <v>26112</v>
      </c>
    </row>
    <row r="11600" spans="1:8">
      <c r="A11600" s="35" t="s">
        <v>13</v>
      </c>
      <c r="B11600" s="35" t="s">
        <v>9351</v>
      </c>
      <c r="C11600" s="35" t="s">
        <v>17518</v>
      </c>
      <c r="D11600" s="100" t="s">
        <v>22663</v>
      </c>
      <c r="E11600" s="107">
        <v>29.883333333333333</v>
      </c>
      <c r="F11600" s="81" t="s">
        <v>13674</v>
      </c>
      <c r="G11600" s="35" t="s">
        <v>13675</v>
      </c>
      <c r="H11600" s="100" t="s">
        <v>26113</v>
      </c>
    </row>
    <row r="11601" spans="1:8">
      <c r="A11601" s="35" t="s">
        <v>13</v>
      </c>
      <c r="B11601" s="35" t="s">
        <v>9351</v>
      </c>
      <c r="C11601" s="35" t="s">
        <v>17518</v>
      </c>
      <c r="D11601" s="100" t="s">
        <v>22664</v>
      </c>
      <c r="E11601" s="107">
        <v>30.416666666666668</v>
      </c>
      <c r="F11601" s="81" t="s">
        <v>13674</v>
      </c>
      <c r="G11601" s="35" t="s">
        <v>13675</v>
      </c>
      <c r="H11601" s="100" t="s">
        <v>26114</v>
      </c>
    </row>
    <row r="11602" spans="1:8">
      <c r="A11602" s="35" t="s">
        <v>13</v>
      </c>
      <c r="B11602" s="35" t="s">
        <v>9351</v>
      </c>
      <c r="C11602" s="35" t="s">
        <v>17518</v>
      </c>
      <c r="D11602" s="100" t="s">
        <v>22665</v>
      </c>
      <c r="E11602" s="107">
        <v>31.383333333333333</v>
      </c>
      <c r="F11602" s="81" t="s">
        <v>13674</v>
      </c>
      <c r="G11602" s="35" t="s">
        <v>13675</v>
      </c>
      <c r="H11602" s="100" t="s">
        <v>26115</v>
      </c>
    </row>
    <row r="11603" spans="1:8">
      <c r="A11603" s="35" t="s">
        <v>13</v>
      </c>
      <c r="B11603" s="35" t="s">
        <v>9351</v>
      </c>
      <c r="C11603" s="35" t="s">
        <v>17518</v>
      </c>
      <c r="D11603" s="100" t="s">
        <v>22666</v>
      </c>
      <c r="E11603" s="107">
        <v>30.866666666666667</v>
      </c>
      <c r="F11603" s="81" t="s">
        <v>13674</v>
      </c>
      <c r="G11603" s="35" t="s">
        <v>13675</v>
      </c>
      <c r="H11603" s="100" t="s">
        <v>26116</v>
      </c>
    </row>
    <row r="11604" spans="1:8">
      <c r="A11604" s="35" t="s">
        <v>13</v>
      </c>
      <c r="B11604" s="35" t="s">
        <v>9351</v>
      </c>
      <c r="C11604" s="35" t="s">
        <v>17518</v>
      </c>
      <c r="D11604" s="100" t="s">
        <v>22667</v>
      </c>
      <c r="E11604" s="107">
        <v>30.966666666666665</v>
      </c>
      <c r="F11604" s="81" t="s">
        <v>13674</v>
      </c>
      <c r="G11604" s="35" t="s">
        <v>13675</v>
      </c>
      <c r="H11604" s="100" t="s">
        <v>26117</v>
      </c>
    </row>
    <row r="11605" spans="1:8">
      <c r="A11605" s="35" t="s">
        <v>13</v>
      </c>
      <c r="B11605" s="35" t="s">
        <v>9351</v>
      </c>
      <c r="C11605" s="35" t="s">
        <v>17518</v>
      </c>
      <c r="D11605" s="100" t="s">
        <v>22668</v>
      </c>
      <c r="E11605" s="107">
        <v>32.9</v>
      </c>
      <c r="F11605" s="81" t="s">
        <v>13674</v>
      </c>
      <c r="G11605" s="35" t="s">
        <v>13675</v>
      </c>
      <c r="H11605" s="100" t="s">
        <v>26118</v>
      </c>
    </row>
    <row r="11606" spans="1:8">
      <c r="A11606" s="35" t="s">
        <v>13</v>
      </c>
      <c r="B11606" s="35" t="s">
        <v>9351</v>
      </c>
      <c r="C11606" s="35" t="s">
        <v>17518</v>
      </c>
      <c r="D11606" s="100" t="s">
        <v>22669</v>
      </c>
      <c r="E11606" s="107">
        <v>31.966666666666665</v>
      </c>
      <c r="F11606" s="81" t="s">
        <v>13674</v>
      </c>
      <c r="G11606" s="35" t="s">
        <v>13675</v>
      </c>
      <c r="H11606" s="100" t="s">
        <v>26119</v>
      </c>
    </row>
    <row r="11607" spans="1:8">
      <c r="A11607" s="35" t="s">
        <v>13</v>
      </c>
      <c r="B11607" s="35" t="s">
        <v>9351</v>
      </c>
      <c r="C11607" s="35" t="s">
        <v>17518</v>
      </c>
      <c r="D11607" s="100" t="s">
        <v>22670</v>
      </c>
      <c r="E11607" s="107">
        <v>29.916666666666668</v>
      </c>
      <c r="F11607" s="81" t="s">
        <v>13674</v>
      </c>
      <c r="G11607" s="35" t="s">
        <v>13675</v>
      </c>
      <c r="H11607" s="100" t="s">
        <v>26120</v>
      </c>
    </row>
    <row r="11608" spans="1:8">
      <c r="A11608" s="35" t="s">
        <v>13</v>
      </c>
      <c r="B11608" s="35" t="s">
        <v>9351</v>
      </c>
      <c r="C11608" s="35" t="s">
        <v>17518</v>
      </c>
      <c r="D11608" s="100" t="s">
        <v>22671</v>
      </c>
      <c r="E11608" s="107">
        <v>32.116666666666667</v>
      </c>
      <c r="F11608" s="81" t="s">
        <v>13674</v>
      </c>
      <c r="G11608" s="35" t="s">
        <v>13675</v>
      </c>
      <c r="H11608" s="100" t="s">
        <v>26121</v>
      </c>
    </row>
    <row r="11609" spans="1:8">
      <c r="A11609" s="35" t="s">
        <v>13</v>
      </c>
      <c r="B11609" s="35" t="s">
        <v>9351</v>
      </c>
      <c r="C11609" s="35" t="s">
        <v>17518</v>
      </c>
      <c r="D11609" s="100" t="s">
        <v>22672</v>
      </c>
      <c r="E11609" s="107">
        <v>31.133333333333333</v>
      </c>
      <c r="F11609" s="81" t="s">
        <v>13674</v>
      </c>
      <c r="G11609" s="35" t="s">
        <v>13675</v>
      </c>
      <c r="H11609" s="100" t="s">
        <v>26122</v>
      </c>
    </row>
    <row r="11610" spans="1:8">
      <c r="A11610" s="35" t="s">
        <v>13</v>
      </c>
      <c r="B11610" s="35" t="s">
        <v>9351</v>
      </c>
      <c r="C11610" s="35" t="s">
        <v>17518</v>
      </c>
      <c r="D11610" s="100" t="s">
        <v>22673</v>
      </c>
      <c r="E11610" s="107">
        <v>32.4</v>
      </c>
      <c r="F11610" s="81" t="s">
        <v>13674</v>
      </c>
      <c r="G11610" s="35" t="s">
        <v>13675</v>
      </c>
      <c r="H11610" s="100" t="s">
        <v>26123</v>
      </c>
    </row>
    <row r="11611" spans="1:8">
      <c r="A11611" s="35" t="s">
        <v>13</v>
      </c>
      <c r="B11611" s="35" t="s">
        <v>9351</v>
      </c>
      <c r="C11611" s="35" t="s">
        <v>17518</v>
      </c>
      <c r="D11611" s="100" t="s">
        <v>22674</v>
      </c>
      <c r="E11611" s="107">
        <v>33.983333333333334</v>
      </c>
      <c r="F11611" s="81" t="s">
        <v>13674</v>
      </c>
      <c r="G11611" s="35" t="s">
        <v>13675</v>
      </c>
      <c r="H11611" s="100" t="s">
        <v>26124</v>
      </c>
    </row>
    <row r="11612" spans="1:8">
      <c r="A11612" s="35" t="s">
        <v>13</v>
      </c>
      <c r="B11612" s="35" t="s">
        <v>9351</v>
      </c>
      <c r="C11612" s="35" t="s">
        <v>17518</v>
      </c>
      <c r="D11612" s="100" t="s">
        <v>22675</v>
      </c>
      <c r="E11612" s="107">
        <v>32.783333333333331</v>
      </c>
      <c r="F11612" s="81" t="s">
        <v>13674</v>
      </c>
      <c r="G11612" s="35" t="s">
        <v>13675</v>
      </c>
      <c r="H11612" s="100" t="s">
        <v>26125</v>
      </c>
    </row>
    <row r="11613" spans="1:8">
      <c r="A11613" s="35" t="s">
        <v>13</v>
      </c>
      <c r="B11613" s="35" t="s">
        <v>9351</v>
      </c>
      <c r="C11613" s="35" t="s">
        <v>17518</v>
      </c>
      <c r="D11613" s="100" t="s">
        <v>22676</v>
      </c>
      <c r="E11613" s="107">
        <v>32.716666666666669</v>
      </c>
      <c r="F11613" s="81" t="s">
        <v>13674</v>
      </c>
      <c r="G11613" s="35" t="s">
        <v>13675</v>
      </c>
      <c r="H11613" s="100" t="s">
        <v>26126</v>
      </c>
    </row>
    <row r="11614" spans="1:8">
      <c r="A11614" s="35" t="s">
        <v>13</v>
      </c>
      <c r="B11614" s="35" t="s">
        <v>9351</v>
      </c>
      <c r="C11614" s="35" t="s">
        <v>17518</v>
      </c>
      <c r="D11614" s="100" t="s">
        <v>22677</v>
      </c>
      <c r="E11614" s="107">
        <v>33.766666666666666</v>
      </c>
      <c r="F11614" s="81" t="s">
        <v>13674</v>
      </c>
      <c r="G11614" s="35" t="s">
        <v>13675</v>
      </c>
      <c r="H11614" s="100" t="s">
        <v>26127</v>
      </c>
    </row>
    <row r="11615" spans="1:8">
      <c r="A11615" s="35" t="s">
        <v>13</v>
      </c>
      <c r="B11615" s="35" t="s">
        <v>9351</v>
      </c>
      <c r="C11615" s="35" t="s">
        <v>17518</v>
      </c>
      <c r="D11615" s="100" t="s">
        <v>22678</v>
      </c>
      <c r="E11615" s="107">
        <v>33.9</v>
      </c>
      <c r="F11615" s="81" t="s">
        <v>13674</v>
      </c>
      <c r="G11615" s="35" t="s">
        <v>13675</v>
      </c>
      <c r="H11615" s="100" t="s">
        <v>26128</v>
      </c>
    </row>
    <row r="11616" spans="1:8">
      <c r="A11616" s="35" t="s">
        <v>13</v>
      </c>
      <c r="B11616" s="35" t="s">
        <v>9351</v>
      </c>
      <c r="C11616" s="35" t="s">
        <v>17518</v>
      </c>
      <c r="D11616" s="100" t="s">
        <v>22679</v>
      </c>
      <c r="E11616" s="107">
        <v>34.216666666666669</v>
      </c>
      <c r="F11616" s="81" t="s">
        <v>13674</v>
      </c>
      <c r="G11616" s="35" t="s">
        <v>13675</v>
      </c>
      <c r="H11616" s="100" t="s">
        <v>26129</v>
      </c>
    </row>
    <row r="11617" spans="1:8">
      <c r="A11617" s="35" t="s">
        <v>13</v>
      </c>
      <c r="B11617" s="35" t="s">
        <v>9351</v>
      </c>
      <c r="C11617" s="35" t="s">
        <v>17518</v>
      </c>
      <c r="D11617" s="100" t="s">
        <v>22680</v>
      </c>
      <c r="E11617" s="107">
        <v>31.566666666666666</v>
      </c>
      <c r="F11617" s="81" t="s">
        <v>13674</v>
      </c>
      <c r="G11617" s="35" t="s">
        <v>13675</v>
      </c>
      <c r="H11617" s="100" t="s">
        <v>26130</v>
      </c>
    </row>
    <row r="11618" spans="1:8">
      <c r="A11618" s="35" t="s">
        <v>13</v>
      </c>
      <c r="B11618" s="35" t="s">
        <v>9351</v>
      </c>
      <c r="C11618" s="35" t="s">
        <v>17518</v>
      </c>
      <c r="D11618" s="100" t="s">
        <v>22681</v>
      </c>
      <c r="E11618" s="107">
        <v>32.616666666666667</v>
      </c>
      <c r="F11618" s="81" t="s">
        <v>13674</v>
      </c>
      <c r="G11618" s="35" t="s">
        <v>13675</v>
      </c>
      <c r="H11618" s="100" t="s">
        <v>26131</v>
      </c>
    </row>
    <row r="11619" spans="1:8">
      <c r="A11619" s="35" t="s">
        <v>13</v>
      </c>
      <c r="B11619" s="35" t="s">
        <v>9351</v>
      </c>
      <c r="C11619" s="35" t="s">
        <v>17518</v>
      </c>
      <c r="D11619" s="100" t="s">
        <v>22682</v>
      </c>
      <c r="E11619" s="107">
        <v>32.6</v>
      </c>
      <c r="F11619" s="81" t="s">
        <v>13674</v>
      </c>
      <c r="G11619" s="35" t="s">
        <v>13675</v>
      </c>
      <c r="H11619" s="100" t="s">
        <v>26132</v>
      </c>
    </row>
    <row r="11620" spans="1:8">
      <c r="A11620" s="35" t="s">
        <v>13</v>
      </c>
      <c r="B11620" s="35" t="s">
        <v>9351</v>
      </c>
      <c r="C11620" s="35" t="s">
        <v>17518</v>
      </c>
      <c r="D11620" s="100" t="s">
        <v>22683</v>
      </c>
      <c r="E11620" s="107">
        <v>32.4</v>
      </c>
      <c r="F11620" s="81" t="s">
        <v>13674</v>
      </c>
      <c r="G11620" s="35" t="s">
        <v>13675</v>
      </c>
      <c r="H11620" s="100" t="s">
        <v>26133</v>
      </c>
    </row>
    <row r="11621" spans="1:8">
      <c r="A11621" s="35" t="s">
        <v>13</v>
      </c>
      <c r="B11621" s="35" t="s">
        <v>9351</v>
      </c>
      <c r="C11621" s="35" t="s">
        <v>17518</v>
      </c>
      <c r="D11621" s="100" t="s">
        <v>22684</v>
      </c>
      <c r="E11621" s="107">
        <v>29.733333333333334</v>
      </c>
      <c r="F11621" s="81" t="s">
        <v>13674</v>
      </c>
      <c r="G11621" s="35" t="s">
        <v>13675</v>
      </c>
      <c r="H11621" s="100" t="s">
        <v>26134</v>
      </c>
    </row>
    <row r="11622" spans="1:8">
      <c r="A11622" s="35" t="s">
        <v>13</v>
      </c>
      <c r="B11622" s="35" t="s">
        <v>9351</v>
      </c>
      <c r="C11622" s="35" t="s">
        <v>17518</v>
      </c>
      <c r="D11622" s="100" t="s">
        <v>22685</v>
      </c>
      <c r="E11622" s="107">
        <v>26.783333333333335</v>
      </c>
      <c r="F11622" s="81" t="s">
        <v>13674</v>
      </c>
      <c r="G11622" s="35" t="s">
        <v>13675</v>
      </c>
      <c r="H11622" s="100" t="s">
        <v>26135</v>
      </c>
    </row>
    <row r="11623" spans="1:8">
      <c r="A11623" s="35" t="s">
        <v>13</v>
      </c>
      <c r="B11623" s="35" t="s">
        <v>9351</v>
      </c>
      <c r="C11623" s="35" t="s">
        <v>17518</v>
      </c>
      <c r="D11623" s="100" t="s">
        <v>22686</v>
      </c>
      <c r="E11623" s="107">
        <v>29.383333333333333</v>
      </c>
      <c r="F11623" s="81" t="s">
        <v>13674</v>
      </c>
      <c r="G11623" s="35" t="s">
        <v>13675</v>
      </c>
      <c r="H11623" s="100" t="s">
        <v>26136</v>
      </c>
    </row>
    <row r="11624" spans="1:8">
      <c r="A11624" s="35" t="s">
        <v>13</v>
      </c>
      <c r="B11624" s="35" t="s">
        <v>9351</v>
      </c>
      <c r="C11624" s="35" t="s">
        <v>17518</v>
      </c>
      <c r="D11624" s="100" t="s">
        <v>22687</v>
      </c>
      <c r="E11624" s="107">
        <v>27.266666666666666</v>
      </c>
      <c r="F11624" s="81" t="s">
        <v>13674</v>
      </c>
      <c r="G11624" s="35" t="s">
        <v>13675</v>
      </c>
      <c r="H11624" s="100" t="s">
        <v>26137</v>
      </c>
    </row>
    <row r="11625" spans="1:8">
      <c r="A11625" s="35" t="s">
        <v>13</v>
      </c>
      <c r="B11625" s="35" t="s">
        <v>9351</v>
      </c>
      <c r="C11625" s="35" t="s">
        <v>17518</v>
      </c>
      <c r="D11625" s="100" t="s">
        <v>22688</v>
      </c>
      <c r="E11625" s="107">
        <v>29.233333333333334</v>
      </c>
      <c r="F11625" s="81" t="s">
        <v>13674</v>
      </c>
      <c r="G11625" s="35" t="s">
        <v>13675</v>
      </c>
      <c r="H11625" s="100" t="s">
        <v>26138</v>
      </c>
    </row>
    <row r="11626" spans="1:8">
      <c r="A11626" s="35" t="s">
        <v>13</v>
      </c>
      <c r="B11626" s="35" t="s">
        <v>9351</v>
      </c>
      <c r="C11626" s="35" t="s">
        <v>17518</v>
      </c>
      <c r="D11626" s="100" t="s">
        <v>22689</v>
      </c>
      <c r="E11626" s="107">
        <v>31.45</v>
      </c>
      <c r="F11626" s="81" t="s">
        <v>13674</v>
      </c>
      <c r="G11626" s="35" t="s">
        <v>13675</v>
      </c>
      <c r="H11626" s="100" t="s">
        <v>26139</v>
      </c>
    </row>
    <row r="11627" spans="1:8">
      <c r="A11627" s="35" t="s">
        <v>13</v>
      </c>
      <c r="B11627" s="35" t="s">
        <v>9351</v>
      </c>
      <c r="C11627" s="35" t="s">
        <v>17518</v>
      </c>
      <c r="D11627" s="100" t="s">
        <v>22690</v>
      </c>
      <c r="E11627" s="107">
        <v>29.65</v>
      </c>
      <c r="F11627" s="81" t="s">
        <v>13674</v>
      </c>
      <c r="G11627" s="35" t="s">
        <v>13675</v>
      </c>
      <c r="H11627" s="100" t="s">
        <v>26140</v>
      </c>
    </row>
    <row r="11628" spans="1:8">
      <c r="A11628" s="35" t="s">
        <v>13</v>
      </c>
      <c r="B11628" s="35" t="s">
        <v>9351</v>
      </c>
      <c r="C11628" s="35" t="s">
        <v>17518</v>
      </c>
      <c r="D11628" s="100" t="s">
        <v>22691</v>
      </c>
      <c r="E11628" s="107">
        <v>26.516666666666666</v>
      </c>
      <c r="F11628" s="81" t="s">
        <v>13674</v>
      </c>
      <c r="G11628" s="35" t="s">
        <v>13675</v>
      </c>
      <c r="H11628" s="100" t="s">
        <v>26141</v>
      </c>
    </row>
    <row r="11629" spans="1:8">
      <c r="A11629" s="35" t="s">
        <v>13</v>
      </c>
      <c r="B11629" s="35" t="s">
        <v>9351</v>
      </c>
      <c r="C11629" s="35" t="s">
        <v>17518</v>
      </c>
      <c r="D11629" s="100" t="s">
        <v>22692</v>
      </c>
      <c r="E11629" s="107">
        <v>27.733333333333334</v>
      </c>
      <c r="F11629" s="81" t="s">
        <v>13674</v>
      </c>
      <c r="G11629" s="35" t="s">
        <v>13675</v>
      </c>
      <c r="H11629" s="100" t="s">
        <v>26142</v>
      </c>
    </row>
    <row r="11630" spans="1:8">
      <c r="A11630" s="35" t="s">
        <v>13</v>
      </c>
      <c r="B11630" s="35" t="s">
        <v>9351</v>
      </c>
      <c r="C11630" s="35" t="s">
        <v>17518</v>
      </c>
      <c r="D11630" s="100" t="s">
        <v>22693</v>
      </c>
      <c r="E11630" s="107">
        <v>29.183333333333334</v>
      </c>
      <c r="F11630" s="81" t="s">
        <v>13674</v>
      </c>
      <c r="G11630" s="35" t="s">
        <v>13675</v>
      </c>
      <c r="H11630" s="100" t="s">
        <v>26143</v>
      </c>
    </row>
    <row r="11631" spans="1:8">
      <c r="A11631" s="35" t="s">
        <v>13</v>
      </c>
      <c r="B11631" s="35" t="s">
        <v>9351</v>
      </c>
      <c r="C11631" s="35" t="s">
        <v>17518</v>
      </c>
      <c r="D11631" s="100" t="s">
        <v>22694</v>
      </c>
      <c r="E11631" s="107">
        <v>31.033333333333335</v>
      </c>
      <c r="F11631" s="81" t="s">
        <v>13674</v>
      </c>
      <c r="G11631" s="35" t="s">
        <v>13675</v>
      </c>
      <c r="H11631" s="100" t="s">
        <v>26144</v>
      </c>
    </row>
    <row r="11632" spans="1:8">
      <c r="A11632" s="35" t="s">
        <v>13</v>
      </c>
      <c r="B11632" s="35" t="s">
        <v>9351</v>
      </c>
      <c r="C11632" s="35" t="s">
        <v>17518</v>
      </c>
      <c r="D11632" s="100" t="s">
        <v>22695</v>
      </c>
      <c r="E11632" s="107">
        <v>34.516666666666666</v>
      </c>
      <c r="F11632" s="81" t="s">
        <v>13674</v>
      </c>
      <c r="G11632" s="35" t="s">
        <v>13675</v>
      </c>
      <c r="H11632" s="100" t="s">
        <v>26145</v>
      </c>
    </row>
    <row r="11633" spans="1:8">
      <c r="A11633" s="35" t="s">
        <v>13</v>
      </c>
      <c r="B11633" s="35" t="s">
        <v>9351</v>
      </c>
      <c r="C11633" s="35" t="s">
        <v>17518</v>
      </c>
      <c r="D11633" s="100" t="s">
        <v>22696</v>
      </c>
      <c r="E11633" s="107">
        <v>30.166666666666668</v>
      </c>
      <c r="F11633" s="81" t="s">
        <v>13674</v>
      </c>
      <c r="G11633" s="35" t="s">
        <v>13675</v>
      </c>
      <c r="H11633" s="100" t="s">
        <v>26146</v>
      </c>
    </row>
    <row r="11634" spans="1:8">
      <c r="A11634" s="35" t="s">
        <v>13</v>
      </c>
      <c r="B11634" s="35" t="s">
        <v>9351</v>
      </c>
      <c r="C11634" s="35" t="s">
        <v>17518</v>
      </c>
      <c r="D11634" s="100" t="s">
        <v>22697</v>
      </c>
      <c r="E11634" s="107">
        <v>32.666666666666664</v>
      </c>
      <c r="F11634" s="81" t="s">
        <v>13674</v>
      </c>
      <c r="G11634" s="35" t="s">
        <v>13675</v>
      </c>
      <c r="H11634" s="100" t="s">
        <v>26147</v>
      </c>
    </row>
    <row r="11635" spans="1:8">
      <c r="A11635" s="35" t="s">
        <v>13</v>
      </c>
      <c r="B11635" s="35" t="s">
        <v>9351</v>
      </c>
      <c r="C11635" s="35" t="s">
        <v>17518</v>
      </c>
      <c r="D11635" s="100" t="s">
        <v>22698</v>
      </c>
      <c r="E11635" s="107">
        <v>32.366666666666667</v>
      </c>
      <c r="F11635" s="81" t="s">
        <v>13674</v>
      </c>
      <c r="G11635" s="35" t="s">
        <v>13675</v>
      </c>
      <c r="H11635" s="100" t="s">
        <v>26148</v>
      </c>
    </row>
    <row r="11636" spans="1:8">
      <c r="A11636" s="35" t="s">
        <v>13</v>
      </c>
      <c r="B11636" s="35" t="s">
        <v>9351</v>
      </c>
      <c r="C11636" s="35" t="s">
        <v>17518</v>
      </c>
      <c r="D11636" s="100" t="s">
        <v>22699</v>
      </c>
      <c r="E11636" s="107">
        <v>31.683333333333334</v>
      </c>
      <c r="F11636" s="81" t="s">
        <v>13674</v>
      </c>
      <c r="G11636" s="35" t="s">
        <v>13675</v>
      </c>
      <c r="H11636" s="100" t="s">
        <v>26149</v>
      </c>
    </row>
    <row r="11637" spans="1:8">
      <c r="A11637" s="35" t="s">
        <v>13</v>
      </c>
      <c r="B11637" s="35" t="s">
        <v>9351</v>
      </c>
      <c r="C11637" s="35" t="s">
        <v>17518</v>
      </c>
      <c r="D11637" s="100" t="s">
        <v>22700</v>
      </c>
      <c r="E11637" s="107">
        <v>34.633333333333333</v>
      </c>
      <c r="F11637" s="81" t="s">
        <v>13674</v>
      </c>
      <c r="G11637" s="35" t="s">
        <v>13675</v>
      </c>
      <c r="H11637" s="100" t="s">
        <v>26150</v>
      </c>
    </row>
    <row r="11638" spans="1:8">
      <c r="A11638" s="35" t="s">
        <v>13</v>
      </c>
      <c r="B11638" s="35" t="s">
        <v>9351</v>
      </c>
      <c r="C11638" s="35" t="s">
        <v>17518</v>
      </c>
      <c r="D11638" s="100" t="s">
        <v>22701</v>
      </c>
      <c r="E11638" s="107">
        <v>32.85</v>
      </c>
      <c r="F11638" s="81" t="s">
        <v>13674</v>
      </c>
      <c r="G11638" s="35" t="s">
        <v>13675</v>
      </c>
      <c r="H11638" s="100" t="s">
        <v>26151</v>
      </c>
    </row>
    <row r="11639" spans="1:8">
      <c r="A11639" s="35" t="s">
        <v>13</v>
      </c>
      <c r="B11639" s="35" t="s">
        <v>9351</v>
      </c>
      <c r="C11639" s="35" t="s">
        <v>17518</v>
      </c>
      <c r="D11639" s="100" t="s">
        <v>22702</v>
      </c>
      <c r="E11639" s="107">
        <v>35.93333333333333</v>
      </c>
      <c r="F11639" s="81" t="s">
        <v>13674</v>
      </c>
      <c r="G11639" s="35" t="s">
        <v>13675</v>
      </c>
      <c r="H11639" s="100" t="s">
        <v>26152</v>
      </c>
    </row>
    <row r="11640" spans="1:8">
      <c r="A11640" s="35" t="s">
        <v>13</v>
      </c>
      <c r="B11640" s="35" t="s">
        <v>9351</v>
      </c>
      <c r="C11640" s="35" t="s">
        <v>17518</v>
      </c>
      <c r="D11640" s="100" t="s">
        <v>22703</v>
      </c>
      <c r="E11640" s="107">
        <v>35.366666666666667</v>
      </c>
      <c r="F11640" s="81" t="s">
        <v>13674</v>
      </c>
      <c r="G11640" s="35" t="s">
        <v>13675</v>
      </c>
      <c r="H11640" s="100" t="s">
        <v>26153</v>
      </c>
    </row>
    <row r="11641" spans="1:8">
      <c r="A11641" s="35" t="s">
        <v>13</v>
      </c>
      <c r="B11641" s="35" t="s">
        <v>9351</v>
      </c>
      <c r="C11641" s="35" t="s">
        <v>17518</v>
      </c>
      <c r="D11641" s="100" t="s">
        <v>22704</v>
      </c>
      <c r="E11641" s="107">
        <v>37.75</v>
      </c>
      <c r="F11641" s="81" t="s">
        <v>13674</v>
      </c>
      <c r="G11641" s="35" t="s">
        <v>13675</v>
      </c>
      <c r="H11641" s="100" t="s">
        <v>26154</v>
      </c>
    </row>
    <row r="11642" spans="1:8">
      <c r="A11642" s="35" t="s">
        <v>13</v>
      </c>
      <c r="B11642" s="35" t="s">
        <v>9351</v>
      </c>
      <c r="C11642" s="35" t="s">
        <v>17518</v>
      </c>
      <c r="D11642" s="100" t="s">
        <v>22705</v>
      </c>
      <c r="E11642" s="107">
        <v>34.233333333333334</v>
      </c>
      <c r="F11642" s="81" t="s">
        <v>13674</v>
      </c>
      <c r="G11642" s="35" t="s">
        <v>13675</v>
      </c>
      <c r="H11642" s="100" t="s">
        <v>26155</v>
      </c>
    </row>
    <row r="11643" spans="1:8">
      <c r="A11643" s="35" t="s">
        <v>13</v>
      </c>
      <c r="B11643" s="35" t="s">
        <v>9351</v>
      </c>
      <c r="C11643" s="35" t="s">
        <v>17518</v>
      </c>
      <c r="D11643" s="100" t="s">
        <v>22706</v>
      </c>
      <c r="E11643" s="107">
        <v>33.85</v>
      </c>
      <c r="F11643" s="81" t="s">
        <v>13674</v>
      </c>
      <c r="G11643" s="35" t="s">
        <v>13675</v>
      </c>
      <c r="H11643" s="100" t="s">
        <v>26156</v>
      </c>
    </row>
    <row r="11644" spans="1:8">
      <c r="A11644" s="35" t="s">
        <v>13</v>
      </c>
      <c r="B11644" s="35" t="s">
        <v>9351</v>
      </c>
      <c r="C11644" s="35" t="s">
        <v>17518</v>
      </c>
      <c r="D11644" s="100" t="s">
        <v>22707</v>
      </c>
      <c r="E11644" s="107">
        <v>33.383333333333333</v>
      </c>
      <c r="F11644" s="81" t="s">
        <v>13674</v>
      </c>
      <c r="G11644" s="35" t="s">
        <v>13675</v>
      </c>
      <c r="H11644" s="100" t="s">
        <v>26157</v>
      </c>
    </row>
    <row r="11645" spans="1:8">
      <c r="A11645" s="35" t="s">
        <v>13</v>
      </c>
      <c r="B11645" s="35" t="s">
        <v>9351</v>
      </c>
      <c r="C11645" s="35" t="s">
        <v>17519</v>
      </c>
      <c r="D11645" s="100" t="s">
        <v>22708</v>
      </c>
      <c r="E11645" s="107">
        <v>133.31666666666666</v>
      </c>
      <c r="F11645" s="81" t="s">
        <v>13674</v>
      </c>
      <c r="G11645" s="35" t="s">
        <v>13675</v>
      </c>
      <c r="H11645" s="100" t="s">
        <v>26158</v>
      </c>
    </row>
    <row r="11646" spans="1:8">
      <c r="A11646" s="35" t="s">
        <v>13</v>
      </c>
      <c r="B11646" s="35" t="s">
        <v>9351</v>
      </c>
      <c r="C11646" s="35" t="s">
        <v>17519</v>
      </c>
      <c r="D11646" s="100" t="s">
        <v>22709</v>
      </c>
      <c r="E11646" s="107">
        <v>161.94999999999999</v>
      </c>
      <c r="F11646" s="81" t="s">
        <v>13674</v>
      </c>
      <c r="G11646" s="35" t="s">
        <v>13675</v>
      </c>
      <c r="H11646" s="100" t="s">
        <v>26159</v>
      </c>
    </row>
    <row r="11647" spans="1:8">
      <c r="A11647" s="35" t="s">
        <v>13</v>
      </c>
      <c r="B11647" s="35" t="s">
        <v>9351</v>
      </c>
      <c r="C11647" s="35" t="s">
        <v>17519</v>
      </c>
      <c r="D11647" s="100" t="s">
        <v>22710</v>
      </c>
      <c r="E11647" s="107">
        <v>172.1</v>
      </c>
      <c r="F11647" s="81" t="s">
        <v>13674</v>
      </c>
      <c r="G11647" s="35" t="s">
        <v>13675</v>
      </c>
      <c r="H11647" s="100" t="s">
        <v>26160</v>
      </c>
    </row>
    <row r="11648" spans="1:8">
      <c r="A11648" s="35" t="s">
        <v>13</v>
      </c>
      <c r="B11648" s="35" t="s">
        <v>9351</v>
      </c>
      <c r="C11648" s="35" t="s">
        <v>17519</v>
      </c>
      <c r="D11648" s="100" t="s">
        <v>22711</v>
      </c>
      <c r="E11648" s="107">
        <v>145.21666666666667</v>
      </c>
      <c r="F11648" s="81" t="s">
        <v>13674</v>
      </c>
      <c r="G11648" s="35" t="s">
        <v>13675</v>
      </c>
      <c r="H11648" s="100" t="s">
        <v>26161</v>
      </c>
    </row>
    <row r="11649" spans="1:8">
      <c r="A11649" s="35" t="s">
        <v>13</v>
      </c>
      <c r="B11649" s="35" t="s">
        <v>9351</v>
      </c>
      <c r="C11649" s="35" t="s">
        <v>17519</v>
      </c>
      <c r="D11649" s="100" t="s">
        <v>22712</v>
      </c>
      <c r="E11649" s="107">
        <v>152.19999999999999</v>
      </c>
      <c r="F11649" s="81" t="s">
        <v>13674</v>
      </c>
      <c r="G11649" s="35" t="s">
        <v>13675</v>
      </c>
      <c r="H11649" s="100" t="s">
        <v>26162</v>
      </c>
    </row>
    <row r="11650" spans="1:8">
      <c r="A11650" s="35" t="s">
        <v>13</v>
      </c>
      <c r="B11650" s="35" t="s">
        <v>9351</v>
      </c>
      <c r="C11650" s="35" t="s">
        <v>17519</v>
      </c>
      <c r="D11650" s="100" t="s">
        <v>22713</v>
      </c>
      <c r="E11650" s="107">
        <v>138.25</v>
      </c>
      <c r="F11650" s="81" t="s">
        <v>13674</v>
      </c>
      <c r="G11650" s="35" t="s">
        <v>13675</v>
      </c>
      <c r="H11650" s="100" t="s">
        <v>26163</v>
      </c>
    </row>
    <row r="11651" spans="1:8">
      <c r="A11651" s="35" t="s">
        <v>13</v>
      </c>
      <c r="B11651" s="35" t="s">
        <v>9351</v>
      </c>
      <c r="C11651" s="35" t="s">
        <v>17519</v>
      </c>
      <c r="D11651" s="100" t="s">
        <v>22714</v>
      </c>
      <c r="E11651" s="107">
        <v>137.48333333333332</v>
      </c>
      <c r="F11651" s="81" t="s">
        <v>13674</v>
      </c>
      <c r="G11651" s="35" t="s">
        <v>13675</v>
      </c>
      <c r="H11651" s="100" t="s">
        <v>26164</v>
      </c>
    </row>
    <row r="11652" spans="1:8">
      <c r="A11652" s="35" t="s">
        <v>13</v>
      </c>
      <c r="B11652" s="35" t="s">
        <v>9351</v>
      </c>
      <c r="C11652" s="35" t="s">
        <v>17519</v>
      </c>
      <c r="D11652" s="100" t="s">
        <v>22715</v>
      </c>
      <c r="E11652" s="107">
        <v>130.98333333333332</v>
      </c>
      <c r="F11652" s="81" t="s">
        <v>13674</v>
      </c>
      <c r="G11652" s="35" t="s">
        <v>13675</v>
      </c>
      <c r="H11652" s="100" t="s">
        <v>26165</v>
      </c>
    </row>
    <row r="11653" spans="1:8">
      <c r="A11653" s="35" t="s">
        <v>13</v>
      </c>
      <c r="B11653" s="35" t="s">
        <v>9366</v>
      </c>
      <c r="C11653" s="35" t="s">
        <v>17519</v>
      </c>
      <c r="D11653" s="100" t="s">
        <v>22716</v>
      </c>
      <c r="E11653" s="107">
        <v>144.01666666666668</v>
      </c>
      <c r="F11653" s="81" t="s">
        <v>13674</v>
      </c>
      <c r="G11653" s="35" t="s">
        <v>13675</v>
      </c>
      <c r="H11653" s="100" t="s">
        <v>26166</v>
      </c>
    </row>
    <row r="11654" spans="1:8">
      <c r="A11654" s="35" t="s">
        <v>13</v>
      </c>
      <c r="B11654" s="35" t="s">
        <v>9351</v>
      </c>
      <c r="C11654" s="35" t="s">
        <v>17519</v>
      </c>
      <c r="D11654" s="100" t="s">
        <v>22717</v>
      </c>
      <c r="E11654" s="107">
        <v>150.38333333333333</v>
      </c>
      <c r="F11654" s="81" t="s">
        <v>13674</v>
      </c>
      <c r="G11654" s="35" t="s">
        <v>13675</v>
      </c>
      <c r="H11654" s="100" t="s">
        <v>26167</v>
      </c>
    </row>
    <row r="11655" spans="1:8">
      <c r="A11655" s="35" t="s">
        <v>13</v>
      </c>
      <c r="B11655" s="35" t="s">
        <v>9351</v>
      </c>
      <c r="C11655" s="35" t="s">
        <v>17519</v>
      </c>
      <c r="D11655" s="100" t="s">
        <v>22718</v>
      </c>
      <c r="E11655" s="107">
        <v>114.2</v>
      </c>
      <c r="F11655" s="81" t="s">
        <v>13674</v>
      </c>
      <c r="G11655" s="35" t="s">
        <v>13675</v>
      </c>
      <c r="H11655" s="100" t="s">
        <v>26168</v>
      </c>
    </row>
    <row r="11656" spans="1:8">
      <c r="A11656" s="35" t="s">
        <v>13</v>
      </c>
      <c r="B11656" s="35" t="s">
        <v>9351</v>
      </c>
      <c r="C11656" s="35" t="s">
        <v>17519</v>
      </c>
      <c r="D11656" s="100" t="s">
        <v>22719</v>
      </c>
      <c r="E11656" s="107">
        <v>109</v>
      </c>
      <c r="F11656" s="81" t="s">
        <v>13674</v>
      </c>
      <c r="G11656" s="35" t="s">
        <v>13675</v>
      </c>
      <c r="H11656" s="100" t="s">
        <v>26169</v>
      </c>
    </row>
    <row r="11657" spans="1:8">
      <c r="A11657" s="35" t="s">
        <v>13</v>
      </c>
      <c r="B11657" s="35" t="s">
        <v>9351</v>
      </c>
      <c r="C11657" s="35" t="s">
        <v>17519</v>
      </c>
      <c r="D11657" s="100" t="s">
        <v>22720</v>
      </c>
      <c r="E11657" s="107">
        <v>148.65</v>
      </c>
      <c r="F11657" s="81" t="s">
        <v>13674</v>
      </c>
      <c r="G11657" s="35" t="s">
        <v>13675</v>
      </c>
      <c r="H11657" s="100" t="s">
        <v>26170</v>
      </c>
    </row>
    <row r="11658" spans="1:8">
      <c r="A11658" s="35" t="s">
        <v>13</v>
      </c>
      <c r="B11658" s="35" t="s">
        <v>24182</v>
      </c>
      <c r="C11658" s="35" t="s">
        <v>17519</v>
      </c>
      <c r="D11658" s="100" t="s">
        <v>22721</v>
      </c>
      <c r="E11658" s="107">
        <v>142.68333333333334</v>
      </c>
      <c r="F11658" s="81" t="s">
        <v>13674</v>
      </c>
      <c r="G11658" s="35" t="s">
        <v>13675</v>
      </c>
      <c r="H11658" s="100" t="s">
        <v>26171</v>
      </c>
    </row>
    <row r="11659" spans="1:8">
      <c r="A11659" s="35" t="s">
        <v>13</v>
      </c>
      <c r="B11659" s="35" t="s">
        <v>24182</v>
      </c>
      <c r="C11659" s="35" t="s">
        <v>17519</v>
      </c>
      <c r="D11659" s="100" t="s">
        <v>22722</v>
      </c>
      <c r="E11659" s="107">
        <v>137.63333333333333</v>
      </c>
      <c r="F11659" s="81" t="s">
        <v>13674</v>
      </c>
      <c r="G11659" s="35" t="s">
        <v>13675</v>
      </c>
      <c r="H11659" s="100" t="s">
        <v>26172</v>
      </c>
    </row>
    <row r="11660" spans="1:8">
      <c r="A11660" s="35" t="s">
        <v>13</v>
      </c>
      <c r="B11660" s="35" t="s">
        <v>9348</v>
      </c>
      <c r="C11660" s="35" t="s">
        <v>17519</v>
      </c>
      <c r="D11660" s="100" t="s">
        <v>22723</v>
      </c>
      <c r="E11660" s="107">
        <v>142.33333333333334</v>
      </c>
      <c r="F11660" s="81" t="s">
        <v>13674</v>
      </c>
      <c r="G11660" s="35" t="s">
        <v>13675</v>
      </c>
      <c r="H11660" s="100" t="s">
        <v>26173</v>
      </c>
    </row>
    <row r="11661" spans="1:8">
      <c r="A11661" s="35" t="s">
        <v>13</v>
      </c>
      <c r="B11661" s="35" t="s">
        <v>9351</v>
      </c>
      <c r="C11661" s="35" t="s">
        <v>17518</v>
      </c>
      <c r="D11661" s="100" t="s">
        <v>22724</v>
      </c>
      <c r="E11661" s="107">
        <v>30.533333333333335</v>
      </c>
      <c r="F11661" s="81" t="s">
        <v>13674</v>
      </c>
      <c r="G11661" s="35" t="s">
        <v>13675</v>
      </c>
      <c r="H11661" s="100" t="s">
        <v>26174</v>
      </c>
    </row>
    <row r="11662" spans="1:8">
      <c r="A11662" s="35" t="s">
        <v>13</v>
      </c>
      <c r="B11662" s="35" t="s">
        <v>9351</v>
      </c>
      <c r="C11662" s="35" t="s">
        <v>17518</v>
      </c>
      <c r="D11662" s="100" t="s">
        <v>22725</v>
      </c>
      <c r="E11662" s="107">
        <v>29.866666666666667</v>
      </c>
      <c r="F11662" s="81" t="s">
        <v>13674</v>
      </c>
      <c r="G11662" s="35" t="s">
        <v>13675</v>
      </c>
      <c r="H11662" s="100" t="s">
        <v>26175</v>
      </c>
    </row>
    <row r="11663" spans="1:8">
      <c r="A11663" s="35" t="s">
        <v>13</v>
      </c>
      <c r="B11663" s="35" t="s">
        <v>9351</v>
      </c>
      <c r="C11663" s="35" t="s">
        <v>17518</v>
      </c>
      <c r="D11663" s="100" t="s">
        <v>22726</v>
      </c>
      <c r="E11663" s="107">
        <v>30.016666666666666</v>
      </c>
      <c r="F11663" s="81" t="s">
        <v>13674</v>
      </c>
      <c r="G11663" s="35" t="s">
        <v>13675</v>
      </c>
      <c r="H11663" s="100" t="s">
        <v>26176</v>
      </c>
    </row>
    <row r="11664" spans="1:8">
      <c r="A11664" s="35" t="s">
        <v>13</v>
      </c>
      <c r="B11664" s="35" t="s">
        <v>9351</v>
      </c>
      <c r="C11664" s="35" t="s">
        <v>17518</v>
      </c>
      <c r="D11664" s="100" t="s">
        <v>22727</v>
      </c>
      <c r="E11664" s="107">
        <v>30.616666666666667</v>
      </c>
      <c r="F11664" s="81" t="s">
        <v>13674</v>
      </c>
      <c r="G11664" s="35" t="s">
        <v>13675</v>
      </c>
      <c r="H11664" s="100" t="s">
        <v>26177</v>
      </c>
    </row>
    <row r="11665" spans="1:8">
      <c r="A11665" s="35" t="s">
        <v>13</v>
      </c>
      <c r="B11665" s="35" t="s">
        <v>9363</v>
      </c>
      <c r="C11665" s="35" t="s">
        <v>17520</v>
      </c>
      <c r="D11665" s="100" t="s">
        <v>22728</v>
      </c>
      <c r="E11665" s="107">
        <v>171.41666666666666</v>
      </c>
      <c r="F11665" s="81" t="s">
        <v>13674</v>
      </c>
      <c r="G11665" s="35" t="s">
        <v>13675</v>
      </c>
      <c r="H11665" s="100" t="s">
        <v>26178</v>
      </c>
    </row>
    <row r="11666" spans="1:8">
      <c r="A11666" s="35" t="s">
        <v>13</v>
      </c>
      <c r="B11666" s="35" t="s">
        <v>9363</v>
      </c>
      <c r="C11666" s="35" t="s">
        <v>17521</v>
      </c>
      <c r="D11666" s="100" t="s">
        <v>22729</v>
      </c>
      <c r="E11666" s="107">
        <v>195.03333333333333</v>
      </c>
      <c r="F11666" s="81" t="s">
        <v>13674</v>
      </c>
      <c r="G11666" s="35" t="s">
        <v>13675</v>
      </c>
      <c r="H11666" s="100" t="s">
        <v>26179</v>
      </c>
    </row>
    <row r="11667" spans="1:8">
      <c r="A11667" s="35" t="s">
        <v>13</v>
      </c>
      <c r="B11667" s="35" t="s">
        <v>9363</v>
      </c>
      <c r="C11667" s="35" t="s">
        <v>11943</v>
      </c>
      <c r="D11667" s="100" t="s">
        <v>22730</v>
      </c>
      <c r="E11667" s="107">
        <v>147.41666666666666</v>
      </c>
      <c r="F11667" s="81" t="s">
        <v>13674</v>
      </c>
      <c r="G11667" s="35" t="s">
        <v>13675</v>
      </c>
      <c r="H11667" s="100" t="s">
        <v>26180</v>
      </c>
    </row>
    <row r="11668" spans="1:8">
      <c r="A11668" s="35" t="s">
        <v>29</v>
      </c>
      <c r="B11668" s="35" t="s">
        <v>9379</v>
      </c>
      <c r="C11668" s="35" t="s">
        <v>11944</v>
      </c>
      <c r="D11668" s="100" t="s">
        <v>22731</v>
      </c>
      <c r="E11668" s="107">
        <v>122.93333333333334</v>
      </c>
      <c r="F11668" s="81" t="s">
        <v>13674</v>
      </c>
      <c r="G11668" s="35" t="s">
        <v>13675</v>
      </c>
      <c r="H11668" s="100" t="s">
        <v>26181</v>
      </c>
    </row>
    <row r="11669" spans="1:8">
      <c r="A11669" s="35" t="s">
        <v>29</v>
      </c>
      <c r="B11669" s="35" t="s">
        <v>9379</v>
      </c>
      <c r="C11669" s="35" t="s">
        <v>16682</v>
      </c>
      <c r="D11669" s="100" t="s">
        <v>22732</v>
      </c>
      <c r="E11669" s="107">
        <v>24.633333333333333</v>
      </c>
      <c r="F11669" s="81" t="s">
        <v>13674</v>
      </c>
      <c r="G11669" s="35" t="s">
        <v>13675</v>
      </c>
      <c r="H11669" s="100" t="s">
        <v>26182</v>
      </c>
    </row>
    <row r="11670" spans="1:8">
      <c r="A11670" s="35" t="s">
        <v>29</v>
      </c>
      <c r="B11670" s="35" t="s">
        <v>9379</v>
      </c>
      <c r="C11670" s="35" t="s">
        <v>16682</v>
      </c>
      <c r="D11670" s="100" t="s">
        <v>11948</v>
      </c>
      <c r="E11670" s="107">
        <v>26.85</v>
      </c>
      <c r="F11670" s="81" t="s">
        <v>13674</v>
      </c>
      <c r="G11670" s="35" t="s">
        <v>13675</v>
      </c>
      <c r="H11670" s="100" t="s">
        <v>26182</v>
      </c>
    </row>
    <row r="11671" spans="1:8">
      <c r="A11671" s="35" t="s">
        <v>29</v>
      </c>
      <c r="B11671" s="35" t="s">
        <v>9379</v>
      </c>
      <c r="C11671" s="35" t="s">
        <v>16682</v>
      </c>
      <c r="D11671" s="100" t="s">
        <v>11950</v>
      </c>
      <c r="E11671" s="107">
        <v>34.15</v>
      </c>
      <c r="F11671" s="81" t="s">
        <v>13674</v>
      </c>
      <c r="G11671" s="35" t="s">
        <v>13675</v>
      </c>
      <c r="H11671" s="100" t="s">
        <v>26182</v>
      </c>
    </row>
    <row r="11672" spans="1:8">
      <c r="A11672" s="35" t="s">
        <v>29</v>
      </c>
      <c r="B11672" s="35" t="s">
        <v>9379</v>
      </c>
      <c r="C11672" s="35" t="s">
        <v>16682</v>
      </c>
      <c r="D11672" s="100" t="s">
        <v>11951</v>
      </c>
      <c r="E11672" s="107">
        <v>24.133333333333333</v>
      </c>
      <c r="F11672" s="81" t="s">
        <v>13674</v>
      </c>
      <c r="G11672" s="35" t="s">
        <v>13675</v>
      </c>
      <c r="H11672" s="100" t="s">
        <v>26182</v>
      </c>
    </row>
    <row r="11673" spans="1:8">
      <c r="A11673" s="35" t="s">
        <v>29</v>
      </c>
      <c r="B11673" s="35" t="s">
        <v>9379</v>
      </c>
      <c r="C11673" s="35" t="s">
        <v>16682</v>
      </c>
      <c r="D11673" s="100" t="s">
        <v>22733</v>
      </c>
      <c r="E11673" s="107">
        <v>43.5</v>
      </c>
      <c r="F11673" s="81" t="s">
        <v>13674</v>
      </c>
      <c r="G11673" s="35" t="s">
        <v>13675</v>
      </c>
      <c r="H11673" s="100" t="s">
        <v>26182</v>
      </c>
    </row>
    <row r="11674" spans="1:8">
      <c r="A11674" s="35" t="s">
        <v>29</v>
      </c>
      <c r="B11674" s="35" t="s">
        <v>9379</v>
      </c>
      <c r="C11674" s="35" t="s">
        <v>16683</v>
      </c>
      <c r="D11674" s="100" t="s">
        <v>11952</v>
      </c>
      <c r="E11674" s="107">
        <v>56.43333333333333</v>
      </c>
      <c r="F11674" s="81" t="s">
        <v>13674</v>
      </c>
      <c r="G11674" s="35" t="s">
        <v>13675</v>
      </c>
      <c r="H11674" s="100" t="s">
        <v>26183</v>
      </c>
    </row>
    <row r="11675" spans="1:8">
      <c r="A11675" s="35" t="s">
        <v>29</v>
      </c>
      <c r="B11675" s="35" t="s">
        <v>9379</v>
      </c>
      <c r="C11675" s="35" t="s">
        <v>16683</v>
      </c>
      <c r="D11675" s="100" t="s">
        <v>11953</v>
      </c>
      <c r="E11675" s="107">
        <v>30.25</v>
      </c>
      <c r="F11675" s="81" t="s">
        <v>13674</v>
      </c>
      <c r="G11675" s="35" t="s">
        <v>13675</v>
      </c>
      <c r="H11675" s="100" t="s">
        <v>26183</v>
      </c>
    </row>
    <row r="11676" spans="1:8">
      <c r="A11676" s="35" t="s">
        <v>29</v>
      </c>
      <c r="B11676" s="35" t="s">
        <v>9379</v>
      </c>
      <c r="C11676" s="35" t="s">
        <v>16683</v>
      </c>
      <c r="D11676" s="100" t="s">
        <v>22734</v>
      </c>
      <c r="E11676" s="107">
        <v>29.366666666666667</v>
      </c>
      <c r="F11676" s="81" t="s">
        <v>13674</v>
      </c>
      <c r="G11676" s="35" t="s">
        <v>13675</v>
      </c>
      <c r="H11676" s="100" t="s">
        <v>26183</v>
      </c>
    </row>
    <row r="11677" spans="1:8">
      <c r="A11677" s="35" t="s">
        <v>29</v>
      </c>
      <c r="B11677" s="35" t="s">
        <v>9379</v>
      </c>
      <c r="C11677" s="35" t="s">
        <v>16683</v>
      </c>
      <c r="D11677" s="100" t="s">
        <v>22735</v>
      </c>
      <c r="E11677" s="107">
        <v>33.299999999999997</v>
      </c>
      <c r="F11677" s="81" t="s">
        <v>13674</v>
      </c>
      <c r="G11677" s="35" t="s">
        <v>13675</v>
      </c>
      <c r="H11677" s="100" t="s">
        <v>26183</v>
      </c>
    </row>
    <row r="11678" spans="1:8">
      <c r="A11678" s="35" t="s">
        <v>29</v>
      </c>
      <c r="B11678" s="35" t="s">
        <v>9379</v>
      </c>
      <c r="C11678" s="35" t="s">
        <v>16683</v>
      </c>
      <c r="D11678" s="100" t="s">
        <v>11954</v>
      </c>
      <c r="E11678" s="107">
        <v>33.799999999999997</v>
      </c>
      <c r="F11678" s="81" t="s">
        <v>13674</v>
      </c>
      <c r="G11678" s="35" t="s">
        <v>13675</v>
      </c>
      <c r="H11678" s="100" t="s">
        <v>26183</v>
      </c>
    </row>
    <row r="11679" spans="1:8">
      <c r="A11679" s="35" t="s">
        <v>29</v>
      </c>
      <c r="B11679" s="35" t="s">
        <v>9379</v>
      </c>
      <c r="C11679" s="35" t="s">
        <v>16683</v>
      </c>
      <c r="D11679" s="100" t="s">
        <v>11955</v>
      </c>
      <c r="E11679" s="107">
        <v>38.43333333333333</v>
      </c>
      <c r="F11679" s="81" t="s">
        <v>13674</v>
      </c>
      <c r="G11679" s="35" t="s">
        <v>13675</v>
      </c>
      <c r="H11679" s="100" t="s">
        <v>26183</v>
      </c>
    </row>
    <row r="11680" spans="1:8">
      <c r="A11680" s="35" t="s">
        <v>29</v>
      </c>
      <c r="B11680" s="35" t="s">
        <v>9379</v>
      </c>
      <c r="C11680" s="35" t="s">
        <v>16683</v>
      </c>
      <c r="D11680" s="100" t="s">
        <v>11956</v>
      </c>
      <c r="E11680" s="107">
        <v>25.65</v>
      </c>
      <c r="F11680" s="81" t="s">
        <v>13674</v>
      </c>
      <c r="G11680" s="35" t="s">
        <v>13675</v>
      </c>
      <c r="H11680" s="100" t="s">
        <v>26183</v>
      </c>
    </row>
    <row r="11681" spans="1:8">
      <c r="A11681" s="35" t="s">
        <v>29</v>
      </c>
      <c r="B11681" s="35" t="s">
        <v>9379</v>
      </c>
      <c r="C11681" s="35" t="s">
        <v>16683</v>
      </c>
      <c r="D11681" s="100" t="s">
        <v>11957</v>
      </c>
      <c r="E11681" s="107">
        <v>39.06666666666667</v>
      </c>
      <c r="F11681" s="81" t="s">
        <v>13674</v>
      </c>
      <c r="G11681" s="35" t="s">
        <v>13675</v>
      </c>
      <c r="H11681" s="100" t="s">
        <v>26183</v>
      </c>
    </row>
    <row r="11682" spans="1:8">
      <c r="A11682" s="35" t="s">
        <v>29</v>
      </c>
      <c r="B11682" s="35" t="s">
        <v>9379</v>
      </c>
      <c r="C11682" s="35" t="s">
        <v>16683</v>
      </c>
      <c r="D11682" s="100" t="s">
        <v>22736</v>
      </c>
      <c r="E11682" s="107">
        <v>26.85</v>
      </c>
      <c r="F11682" s="81" t="s">
        <v>13674</v>
      </c>
      <c r="G11682" s="35" t="s">
        <v>13675</v>
      </c>
      <c r="H11682" s="100" t="s">
        <v>26183</v>
      </c>
    </row>
    <row r="11683" spans="1:8">
      <c r="A11683" s="35" t="s">
        <v>29</v>
      </c>
      <c r="B11683" s="35" t="s">
        <v>9379</v>
      </c>
      <c r="C11683" s="35" t="s">
        <v>16683</v>
      </c>
      <c r="D11683" s="100" t="s">
        <v>11958</v>
      </c>
      <c r="E11683" s="107">
        <v>49.06666666666667</v>
      </c>
      <c r="F11683" s="81" t="s">
        <v>13674</v>
      </c>
      <c r="G11683" s="35" t="s">
        <v>13675</v>
      </c>
      <c r="H11683" s="100" t="s">
        <v>26183</v>
      </c>
    </row>
    <row r="11684" spans="1:8">
      <c r="A11684" s="35" t="s">
        <v>29</v>
      </c>
      <c r="B11684" s="35" t="s">
        <v>9379</v>
      </c>
      <c r="C11684" s="35" t="s">
        <v>16684</v>
      </c>
      <c r="D11684" s="100" t="s">
        <v>11959</v>
      </c>
      <c r="E11684" s="107">
        <v>57.783333333333331</v>
      </c>
      <c r="F11684" s="81" t="s">
        <v>13674</v>
      </c>
      <c r="G11684" s="35" t="s">
        <v>13675</v>
      </c>
      <c r="H11684" s="100" t="s">
        <v>24998</v>
      </c>
    </row>
    <row r="11685" spans="1:8">
      <c r="A11685" s="35" t="s">
        <v>29</v>
      </c>
      <c r="B11685" s="35" t="s">
        <v>9379</v>
      </c>
      <c r="C11685" s="35" t="s">
        <v>16684</v>
      </c>
      <c r="D11685" s="100" t="s">
        <v>11960</v>
      </c>
      <c r="E11685" s="107">
        <v>40.633333333333333</v>
      </c>
      <c r="F11685" s="81" t="s">
        <v>13674</v>
      </c>
      <c r="G11685" s="35" t="s">
        <v>13675</v>
      </c>
      <c r="H11685" s="100" t="s">
        <v>24998</v>
      </c>
    </row>
    <row r="11686" spans="1:8">
      <c r="A11686" s="35" t="s">
        <v>29</v>
      </c>
      <c r="B11686" s="35" t="s">
        <v>9379</v>
      </c>
      <c r="C11686" s="35" t="s">
        <v>16684</v>
      </c>
      <c r="D11686" s="100" t="s">
        <v>11961</v>
      </c>
      <c r="E11686" s="107">
        <v>40.9</v>
      </c>
      <c r="F11686" s="81" t="s">
        <v>13674</v>
      </c>
      <c r="G11686" s="35" t="s">
        <v>13675</v>
      </c>
      <c r="H11686" s="100" t="s">
        <v>24998</v>
      </c>
    </row>
    <row r="11687" spans="1:8">
      <c r="A11687" s="35" t="s">
        <v>29</v>
      </c>
      <c r="B11687" s="35" t="s">
        <v>9379</v>
      </c>
      <c r="C11687" s="35" t="s">
        <v>16684</v>
      </c>
      <c r="D11687" s="100" t="s">
        <v>11962</v>
      </c>
      <c r="E11687" s="107">
        <v>36.85</v>
      </c>
      <c r="F11687" s="81" t="s">
        <v>13674</v>
      </c>
      <c r="G11687" s="35" t="s">
        <v>13675</v>
      </c>
      <c r="H11687" s="100" t="s">
        <v>24998</v>
      </c>
    </row>
    <row r="11688" spans="1:8">
      <c r="A11688" s="35" t="s">
        <v>29</v>
      </c>
      <c r="B11688" s="35" t="s">
        <v>9379</v>
      </c>
      <c r="C11688" s="35" t="s">
        <v>16684</v>
      </c>
      <c r="D11688" s="100" t="s">
        <v>11963</v>
      </c>
      <c r="E11688" s="107">
        <v>26.966666666666665</v>
      </c>
      <c r="F11688" s="81" t="s">
        <v>13674</v>
      </c>
      <c r="G11688" s="35" t="s">
        <v>13675</v>
      </c>
      <c r="H11688" s="100" t="s">
        <v>24998</v>
      </c>
    </row>
    <row r="11689" spans="1:8">
      <c r="A11689" s="68" t="s">
        <v>29</v>
      </c>
      <c r="B11689" s="94" t="s">
        <v>9371</v>
      </c>
      <c r="C11689" s="94" t="s">
        <v>17090</v>
      </c>
      <c r="D11689" s="32" t="s">
        <v>22737</v>
      </c>
      <c r="E11689" s="107">
        <v>18.25</v>
      </c>
      <c r="F11689" s="81" t="s">
        <v>13674</v>
      </c>
      <c r="G11689" s="94" t="s">
        <v>15</v>
      </c>
      <c r="H11689" s="32" t="s">
        <v>26184</v>
      </c>
    </row>
    <row r="11690" spans="1:8">
      <c r="A11690" s="35" t="s">
        <v>29</v>
      </c>
      <c r="B11690" s="35" t="s">
        <v>9379</v>
      </c>
      <c r="C11690" s="35" t="s">
        <v>16684</v>
      </c>
      <c r="D11690" s="100" t="s">
        <v>11965</v>
      </c>
      <c r="E11690" s="107">
        <v>33.133333333333333</v>
      </c>
      <c r="F11690" s="81" t="s">
        <v>13674</v>
      </c>
      <c r="G11690" s="35" t="s">
        <v>13675</v>
      </c>
      <c r="H11690" s="100" t="s">
        <v>24998</v>
      </c>
    </row>
    <row r="11691" spans="1:8">
      <c r="A11691" s="35" t="s">
        <v>29</v>
      </c>
      <c r="B11691" s="35" t="s">
        <v>9379</v>
      </c>
      <c r="C11691" s="35" t="s">
        <v>16684</v>
      </c>
      <c r="D11691" s="100" t="s">
        <v>22738</v>
      </c>
      <c r="E11691" s="107">
        <v>49.85</v>
      </c>
      <c r="F11691" s="81" t="s">
        <v>13674</v>
      </c>
      <c r="G11691" s="35" t="s">
        <v>13675</v>
      </c>
      <c r="H11691" s="100" t="s">
        <v>24998</v>
      </c>
    </row>
    <row r="11692" spans="1:8">
      <c r="A11692" s="35" t="s">
        <v>29</v>
      </c>
      <c r="B11692" s="35" t="s">
        <v>9379</v>
      </c>
      <c r="C11692" s="35" t="s">
        <v>16684</v>
      </c>
      <c r="D11692" s="100" t="s">
        <v>11966</v>
      </c>
      <c r="E11692" s="107">
        <v>75.666666666666671</v>
      </c>
      <c r="F11692" s="81" t="s">
        <v>13674</v>
      </c>
      <c r="G11692" s="35" t="s">
        <v>13675</v>
      </c>
      <c r="H11692" s="100" t="s">
        <v>24998</v>
      </c>
    </row>
    <row r="11693" spans="1:8">
      <c r="A11693" s="35" t="s">
        <v>13</v>
      </c>
      <c r="B11693" s="35" t="s">
        <v>9369</v>
      </c>
      <c r="C11693" s="35" t="s">
        <v>11967</v>
      </c>
      <c r="D11693" s="100" t="s">
        <v>11967</v>
      </c>
      <c r="E11693" s="107">
        <v>238.18333333333334</v>
      </c>
      <c r="F11693" s="81" t="s">
        <v>13674</v>
      </c>
      <c r="G11693" s="35" t="s">
        <v>13675</v>
      </c>
      <c r="H11693" s="100" t="s">
        <v>26185</v>
      </c>
    </row>
    <row r="11694" spans="1:8">
      <c r="A11694" s="35" t="s">
        <v>13</v>
      </c>
      <c r="B11694" s="35" t="s">
        <v>9369</v>
      </c>
      <c r="C11694" s="35" t="s">
        <v>16685</v>
      </c>
      <c r="D11694" s="100" t="s">
        <v>11968</v>
      </c>
      <c r="E11694" s="107">
        <v>25.216666666666665</v>
      </c>
      <c r="F11694" s="81" t="s">
        <v>13674</v>
      </c>
      <c r="G11694" s="35" t="s">
        <v>13675</v>
      </c>
      <c r="H11694" s="100" t="s">
        <v>26186</v>
      </c>
    </row>
    <row r="11695" spans="1:8">
      <c r="A11695" s="35" t="s">
        <v>13</v>
      </c>
      <c r="B11695" s="35" t="s">
        <v>9369</v>
      </c>
      <c r="C11695" s="35" t="s">
        <v>16685</v>
      </c>
      <c r="D11695" s="100" t="s">
        <v>22739</v>
      </c>
      <c r="E11695" s="107">
        <v>54.866666666666667</v>
      </c>
      <c r="F11695" s="81" t="s">
        <v>13674</v>
      </c>
      <c r="G11695" s="35" t="s">
        <v>13675</v>
      </c>
      <c r="H11695" s="100" t="s">
        <v>26186</v>
      </c>
    </row>
    <row r="11696" spans="1:8">
      <c r="A11696" s="35" t="s">
        <v>13</v>
      </c>
      <c r="B11696" s="35" t="s">
        <v>9369</v>
      </c>
      <c r="C11696" s="35" t="s">
        <v>16685</v>
      </c>
      <c r="D11696" s="100" t="s">
        <v>11969</v>
      </c>
      <c r="E11696" s="107">
        <v>36.450000000000003</v>
      </c>
      <c r="F11696" s="81" t="s">
        <v>13674</v>
      </c>
      <c r="G11696" s="35" t="s">
        <v>13675</v>
      </c>
      <c r="H11696" s="100" t="s">
        <v>26186</v>
      </c>
    </row>
    <row r="11697" spans="1:8">
      <c r="A11697" s="35" t="s">
        <v>13</v>
      </c>
      <c r="B11697" s="35" t="s">
        <v>9369</v>
      </c>
      <c r="C11697" s="35" t="s">
        <v>16685</v>
      </c>
      <c r="D11697" s="100" t="s">
        <v>11970</v>
      </c>
      <c r="E11697" s="107">
        <v>29.733333333333334</v>
      </c>
      <c r="F11697" s="81" t="s">
        <v>13674</v>
      </c>
      <c r="G11697" s="35" t="s">
        <v>13675</v>
      </c>
      <c r="H11697" s="100" t="s">
        <v>26186</v>
      </c>
    </row>
    <row r="11698" spans="1:8">
      <c r="A11698" s="35" t="s">
        <v>13</v>
      </c>
      <c r="B11698" s="35" t="s">
        <v>9369</v>
      </c>
      <c r="C11698" s="35" t="s">
        <v>16685</v>
      </c>
      <c r="D11698" s="100" t="s">
        <v>11971</v>
      </c>
      <c r="E11698" s="107">
        <v>39.31666666666667</v>
      </c>
      <c r="F11698" s="81" t="s">
        <v>13674</v>
      </c>
      <c r="G11698" s="35" t="s">
        <v>13675</v>
      </c>
      <c r="H11698" s="100" t="s">
        <v>26186</v>
      </c>
    </row>
    <row r="11699" spans="1:8">
      <c r="A11699" s="35" t="s">
        <v>13</v>
      </c>
      <c r="B11699" s="35" t="s">
        <v>9369</v>
      </c>
      <c r="C11699" s="35" t="s">
        <v>16685</v>
      </c>
      <c r="D11699" s="100" t="s">
        <v>22740</v>
      </c>
      <c r="E11699" s="107">
        <v>34.333333333333336</v>
      </c>
      <c r="F11699" s="81" t="s">
        <v>13674</v>
      </c>
      <c r="G11699" s="35" t="s">
        <v>13675</v>
      </c>
      <c r="H11699" s="100" t="s">
        <v>26186</v>
      </c>
    </row>
    <row r="11700" spans="1:8">
      <c r="A11700" s="35" t="s">
        <v>13</v>
      </c>
      <c r="B11700" s="35" t="s">
        <v>9369</v>
      </c>
      <c r="C11700" s="35" t="s">
        <v>16685</v>
      </c>
      <c r="D11700" s="100" t="s">
        <v>22741</v>
      </c>
      <c r="E11700" s="107">
        <v>45.966666666666669</v>
      </c>
      <c r="F11700" s="81" t="s">
        <v>13674</v>
      </c>
      <c r="G11700" s="35" t="s">
        <v>13675</v>
      </c>
      <c r="H11700" s="100" t="s">
        <v>26186</v>
      </c>
    </row>
    <row r="11701" spans="1:8">
      <c r="A11701" s="35" t="s">
        <v>13</v>
      </c>
      <c r="B11701" s="35" t="s">
        <v>9369</v>
      </c>
      <c r="C11701" s="35" t="s">
        <v>16685</v>
      </c>
      <c r="D11701" s="100" t="s">
        <v>11972</v>
      </c>
      <c r="E11701" s="107">
        <v>31.533333333333335</v>
      </c>
      <c r="F11701" s="81" t="s">
        <v>13674</v>
      </c>
      <c r="G11701" s="35" t="s">
        <v>13675</v>
      </c>
      <c r="H11701" s="100" t="s">
        <v>26186</v>
      </c>
    </row>
    <row r="11702" spans="1:8">
      <c r="A11702" s="35" t="s">
        <v>13</v>
      </c>
      <c r="B11702" s="35" t="s">
        <v>9369</v>
      </c>
      <c r="C11702" s="35" t="s">
        <v>16685</v>
      </c>
      <c r="D11702" s="100" t="s">
        <v>11973</v>
      </c>
      <c r="E11702" s="107">
        <v>34.483333333333334</v>
      </c>
      <c r="F11702" s="81" t="s">
        <v>13674</v>
      </c>
      <c r="G11702" s="35" t="s">
        <v>13675</v>
      </c>
      <c r="H11702" s="100" t="s">
        <v>26186</v>
      </c>
    </row>
    <row r="11703" spans="1:8">
      <c r="A11703" s="35" t="s">
        <v>13</v>
      </c>
      <c r="B11703" s="35" t="s">
        <v>9369</v>
      </c>
      <c r="C11703" s="35" t="s">
        <v>16685</v>
      </c>
      <c r="D11703" s="100" t="s">
        <v>11974</v>
      </c>
      <c r="E11703" s="107">
        <v>43.616666666666667</v>
      </c>
      <c r="F11703" s="81" t="s">
        <v>13674</v>
      </c>
      <c r="G11703" s="35" t="s">
        <v>13675</v>
      </c>
      <c r="H11703" s="100" t="s">
        <v>26186</v>
      </c>
    </row>
    <row r="11704" spans="1:8">
      <c r="A11704" s="35" t="s">
        <v>13</v>
      </c>
      <c r="B11704" s="35" t="s">
        <v>9369</v>
      </c>
      <c r="C11704" s="35" t="s">
        <v>16685</v>
      </c>
      <c r="D11704" s="100" t="s">
        <v>11975</v>
      </c>
      <c r="E11704" s="107">
        <v>46.68333333333333</v>
      </c>
      <c r="F11704" s="81" t="s">
        <v>13674</v>
      </c>
      <c r="G11704" s="35" t="s">
        <v>13675</v>
      </c>
      <c r="H11704" s="100" t="s">
        <v>26186</v>
      </c>
    </row>
    <row r="11705" spans="1:8">
      <c r="A11705" s="35" t="s">
        <v>13</v>
      </c>
      <c r="B11705" s="35" t="s">
        <v>9369</v>
      </c>
      <c r="C11705" s="35" t="s">
        <v>11976</v>
      </c>
      <c r="D11705" s="100" t="s">
        <v>22742</v>
      </c>
      <c r="E11705" s="107">
        <v>211.25</v>
      </c>
      <c r="F11705" s="81" t="s">
        <v>13674</v>
      </c>
      <c r="G11705" s="35" t="s">
        <v>13675</v>
      </c>
      <c r="H11705" s="100" t="s">
        <v>26187</v>
      </c>
    </row>
    <row r="11706" spans="1:8">
      <c r="A11706" s="68" t="s">
        <v>29</v>
      </c>
      <c r="B11706" s="94" t="s">
        <v>9371</v>
      </c>
      <c r="C11706" s="94" t="s">
        <v>17136</v>
      </c>
      <c r="D11706" s="32" t="s">
        <v>22743</v>
      </c>
      <c r="E11706" s="107">
        <v>18.25</v>
      </c>
      <c r="F11706" s="81" t="s">
        <v>13674</v>
      </c>
      <c r="G11706" s="94" t="s">
        <v>15</v>
      </c>
      <c r="H11706" s="32" t="s">
        <v>26184</v>
      </c>
    </row>
    <row r="11707" spans="1:8">
      <c r="A11707" s="68" t="s">
        <v>16876</v>
      </c>
      <c r="B11707" s="94" t="s">
        <v>24182</v>
      </c>
      <c r="C11707" s="94" t="s">
        <v>16655</v>
      </c>
      <c r="D11707" s="32" t="s">
        <v>1985</v>
      </c>
      <c r="E11707" s="107">
        <v>14</v>
      </c>
      <c r="F11707" s="81" t="s">
        <v>13674</v>
      </c>
      <c r="G11707" s="94" t="s">
        <v>8146</v>
      </c>
      <c r="H11707" s="32" t="s">
        <v>16203</v>
      </c>
    </row>
    <row r="11708" spans="1:8">
      <c r="A11708" s="68" t="s">
        <v>29</v>
      </c>
      <c r="B11708" s="94" t="s">
        <v>9355</v>
      </c>
      <c r="C11708" s="94" t="s">
        <v>9395</v>
      </c>
      <c r="D11708" s="32" t="s">
        <v>22744</v>
      </c>
      <c r="E11708" s="107">
        <v>26.633333333333333</v>
      </c>
      <c r="F11708" s="81" t="s">
        <v>13674</v>
      </c>
      <c r="G11708" s="94" t="s">
        <v>15</v>
      </c>
      <c r="H11708" s="32" t="s">
        <v>26188</v>
      </c>
    </row>
    <row r="11709" spans="1:8">
      <c r="A11709" s="68" t="s">
        <v>16881</v>
      </c>
      <c r="B11709" s="94" t="s">
        <v>24178</v>
      </c>
      <c r="C11709" s="94" t="s">
        <v>17141</v>
      </c>
      <c r="D11709" s="32" t="s">
        <v>9477</v>
      </c>
      <c r="E11709" s="107">
        <v>24</v>
      </c>
      <c r="F11709" s="81" t="s">
        <v>13674</v>
      </c>
      <c r="G11709" s="94" t="s">
        <v>13675</v>
      </c>
      <c r="H11709" s="32" t="s">
        <v>13816</v>
      </c>
    </row>
    <row r="11710" spans="1:8">
      <c r="A11710" s="68" t="s">
        <v>29</v>
      </c>
      <c r="B11710" s="94" t="s">
        <v>9371</v>
      </c>
      <c r="C11710" s="94" t="s">
        <v>17090</v>
      </c>
      <c r="D11710" s="32" t="s">
        <v>22745</v>
      </c>
      <c r="E11710" s="107">
        <v>36.4</v>
      </c>
      <c r="F11710" s="81" t="s">
        <v>13674</v>
      </c>
      <c r="G11710" s="94" t="s">
        <v>15</v>
      </c>
      <c r="H11710" s="32" t="s">
        <v>24742</v>
      </c>
    </row>
    <row r="11711" spans="1:8">
      <c r="A11711" s="68" t="s">
        <v>29</v>
      </c>
      <c r="B11711" s="94" t="s">
        <v>9371</v>
      </c>
      <c r="C11711" s="94" t="s">
        <v>17131</v>
      </c>
      <c r="D11711" s="32" t="s">
        <v>22746</v>
      </c>
      <c r="E11711" s="107">
        <v>36.4</v>
      </c>
      <c r="F11711" s="81" t="s">
        <v>13674</v>
      </c>
      <c r="G11711" s="94" t="s">
        <v>15</v>
      </c>
      <c r="H11711" s="32" t="s">
        <v>24742</v>
      </c>
    </row>
    <row r="11712" spans="1:8">
      <c r="A11712" s="68" t="s">
        <v>29</v>
      </c>
      <c r="B11712" s="94" t="s">
        <v>9371</v>
      </c>
      <c r="C11712" s="94" t="s">
        <v>17090</v>
      </c>
      <c r="D11712" s="32" t="s">
        <v>22747</v>
      </c>
      <c r="E11712" s="107">
        <v>41.18333333333333</v>
      </c>
      <c r="F11712" s="81" t="s">
        <v>13674</v>
      </c>
      <c r="G11712" s="94" t="s">
        <v>15</v>
      </c>
      <c r="H11712" s="32" t="s">
        <v>24759</v>
      </c>
    </row>
    <row r="11713" spans="1:8">
      <c r="A11713" s="68" t="s">
        <v>29</v>
      </c>
      <c r="B11713" s="94" t="s">
        <v>9371</v>
      </c>
      <c r="C11713" s="94" t="s">
        <v>17131</v>
      </c>
      <c r="D11713" s="32" t="s">
        <v>22748</v>
      </c>
      <c r="E11713" s="107">
        <v>41.18333333333333</v>
      </c>
      <c r="F11713" s="81" t="s">
        <v>13674</v>
      </c>
      <c r="G11713" s="94" t="s">
        <v>15</v>
      </c>
      <c r="H11713" s="32" t="s">
        <v>24759</v>
      </c>
    </row>
    <row r="11714" spans="1:8">
      <c r="A11714" s="68" t="s">
        <v>29</v>
      </c>
      <c r="B11714" s="94" t="s">
        <v>9371</v>
      </c>
      <c r="C11714" s="94" t="s">
        <v>17090</v>
      </c>
      <c r="D11714" s="32" t="s">
        <v>22749</v>
      </c>
      <c r="E11714" s="107">
        <v>30.466666666666665</v>
      </c>
      <c r="F11714" s="81" t="s">
        <v>13674</v>
      </c>
      <c r="G11714" s="94" t="s">
        <v>15</v>
      </c>
      <c r="H11714" s="32" t="s">
        <v>24783</v>
      </c>
    </row>
    <row r="11715" spans="1:8">
      <c r="A11715" s="35" t="s">
        <v>13</v>
      </c>
      <c r="B11715" s="35" t="s">
        <v>9363</v>
      </c>
      <c r="C11715" s="35" t="s">
        <v>16695</v>
      </c>
      <c r="D11715" s="100" t="s">
        <v>22750</v>
      </c>
      <c r="E11715" s="107">
        <v>28.533333333333335</v>
      </c>
      <c r="F11715" s="81" t="s">
        <v>13674</v>
      </c>
      <c r="G11715" s="35" t="s">
        <v>13675</v>
      </c>
      <c r="H11715" s="100" t="s">
        <v>16623</v>
      </c>
    </row>
    <row r="11716" spans="1:8">
      <c r="A11716" s="35" t="s">
        <v>13</v>
      </c>
      <c r="B11716" s="35" t="s">
        <v>9363</v>
      </c>
      <c r="C11716" s="35" t="s">
        <v>16695</v>
      </c>
      <c r="D11716" s="100" t="s">
        <v>22751</v>
      </c>
      <c r="E11716" s="107">
        <v>28.333333333333332</v>
      </c>
      <c r="F11716" s="81" t="s">
        <v>13674</v>
      </c>
      <c r="G11716" s="35" t="s">
        <v>13675</v>
      </c>
      <c r="H11716" s="100" t="s">
        <v>16623</v>
      </c>
    </row>
    <row r="11717" spans="1:8">
      <c r="A11717" s="35" t="s">
        <v>13</v>
      </c>
      <c r="B11717" s="35" t="s">
        <v>9363</v>
      </c>
      <c r="C11717" s="35" t="s">
        <v>16695</v>
      </c>
      <c r="D11717" s="100" t="s">
        <v>22752</v>
      </c>
      <c r="E11717" s="107">
        <v>28.85</v>
      </c>
      <c r="F11717" s="81" t="s">
        <v>13674</v>
      </c>
      <c r="G11717" s="35" t="s">
        <v>13675</v>
      </c>
      <c r="H11717" s="100" t="s">
        <v>16623</v>
      </c>
    </row>
    <row r="11718" spans="1:8">
      <c r="A11718" s="35" t="s">
        <v>13</v>
      </c>
      <c r="B11718" s="35" t="s">
        <v>9363</v>
      </c>
      <c r="C11718" s="35" t="s">
        <v>16695</v>
      </c>
      <c r="D11718" s="100" t="s">
        <v>12135</v>
      </c>
      <c r="E11718" s="107">
        <v>31.3</v>
      </c>
      <c r="F11718" s="81" t="s">
        <v>13674</v>
      </c>
      <c r="G11718" s="35" t="s">
        <v>13675</v>
      </c>
      <c r="H11718" s="100" t="s">
        <v>16623</v>
      </c>
    </row>
    <row r="11719" spans="1:8">
      <c r="A11719" s="35" t="s">
        <v>13</v>
      </c>
      <c r="B11719" s="35" t="s">
        <v>9363</v>
      </c>
      <c r="C11719" s="35" t="s">
        <v>16695</v>
      </c>
      <c r="D11719" s="100" t="s">
        <v>12136</v>
      </c>
      <c r="E11719" s="107">
        <v>28.75</v>
      </c>
      <c r="F11719" s="81" t="s">
        <v>13674</v>
      </c>
      <c r="G11719" s="35" t="s">
        <v>13675</v>
      </c>
      <c r="H11719" s="100" t="s">
        <v>16623</v>
      </c>
    </row>
    <row r="11720" spans="1:8">
      <c r="A11720" s="35" t="s">
        <v>13</v>
      </c>
      <c r="B11720" s="35" t="s">
        <v>9363</v>
      </c>
      <c r="C11720" s="35" t="s">
        <v>16695</v>
      </c>
      <c r="D11720" s="100" t="s">
        <v>12137</v>
      </c>
      <c r="E11720" s="107">
        <v>31.266666666666666</v>
      </c>
      <c r="F11720" s="81" t="s">
        <v>13674</v>
      </c>
      <c r="G11720" s="35" t="s">
        <v>13675</v>
      </c>
      <c r="H11720" s="100" t="s">
        <v>16623</v>
      </c>
    </row>
    <row r="11721" spans="1:8">
      <c r="A11721" s="35" t="s">
        <v>13</v>
      </c>
      <c r="B11721" s="35" t="s">
        <v>9363</v>
      </c>
      <c r="C11721" s="35" t="s">
        <v>16695</v>
      </c>
      <c r="D11721" s="100" t="s">
        <v>12138</v>
      </c>
      <c r="E11721" s="107">
        <v>29.933333333333334</v>
      </c>
      <c r="F11721" s="81" t="s">
        <v>13674</v>
      </c>
      <c r="G11721" s="35" t="s">
        <v>13675</v>
      </c>
      <c r="H11721" s="100" t="s">
        <v>16623</v>
      </c>
    </row>
    <row r="11722" spans="1:8">
      <c r="A11722" s="35" t="s">
        <v>13</v>
      </c>
      <c r="B11722" s="35" t="s">
        <v>9363</v>
      </c>
      <c r="C11722" s="35" t="s">
        <v>16695</v>
      </c>
      <c r="D11722" s="100" t="s">
        <v>12139</v>
      </c>
      <c r="E11722" s="107">
        <v>35</v>
      </c>
      <c r="F11722" s="81" t="s">
        <v>13674</v>
      </c>
      <c r="G11722" s="35" t="s">
        <v>13675</v>
      </c>
      <c r="H11722" s="100" t="s">
        <v>16623</v>
      </c>
    </row>
    <row r="11723" spans="1:8">
      <c r="A11723" s="35" t="s">
        <v>13</v>
      </c>
      <c r="B11723" s="35" t="s">
        <v>9363</v>
      </c>
      <c r="C11723" s="35" t="s">
        <v>16695</v>
      </c>
      <c r="D11723" s="100" t="s">
        <v>12140</v>
      </c>
      <c r="E11723" s="107">
        <v>32.866666666666667</v>
      </c>
      <c r="F11723" s="81" t="s">
        <v>13674</v>
      </c>
      <c r="G11723" s="35" t="s">
        <v>13675</v>
      </c>
      <c r="H11723" s="100" t="s">
        <v>16623</v>
      </c>
    </row>
    <row r="11724" spans="1:8">
      <c r="A11724" s="35" t="s">
        <v>13</v>
      </c>
      <c r="B11724" s="35" t="s">
        <v>9363</v>
      </c>
      <c r="C11724" s="35" t="s">
        <v>16695</v>
      </c>
      <c r="D11724" s="100" t="s">
        <v>12141</v>
      </c>
      <c r="E11724" s="107">
        <v>32.483333333333334</v>
      </c>
      <c r="F11724" s="81" t="s">
        <v>13674</v>
      </c>
      <c r="G11724" s="35" t="s">
        <v>13675</v>
      </c>
      <c r="H11724" s="100" t="s">
        <v>16623</v>
      </c>
    </row>
    <row r="11725" spans="1:8">
      <c r="A11725" s="35" t="s">
        <v>13</v>
      </c>
      <c r="B11725" s="35" t="s">
        <v>9363</v>
      </c>
      <c r="C11725" s="35" t="s">
        <v>16695</v>
      </c>
      <c r="D11725" s="100" t="s">
        <v>12142</v>
      </c>
      <c r="E11725" s="107">
        <v>27.166666666666668</v>
      </c>
      <c r="F11725" s="81" t="s">
        <v>13674</v>
      </c>
      <c r="G11725" s="35" t="s">
        <v>13675</v>
      </c>
      <c r="H11725" s="100" t="s">
        <v>16623</v>
      </c>
    </row>
    <row r="11726" spans="1:8">
      <c r="A11726" s="35" t="s">
        <v>13</v>
      </c>
      <c r="B11726" s="35" t="s">
        <v>9363</v>
      </c>
      <c r="C11726" s="35" t="s">
        <v>16695</v>
      </c>
      <c r="D11726" s="100" t="s">
        <v>12143</v>
      </c>
      <c r="E11726" s="107">
        <v>31.633333333333333</v>
      </c>
      <c r="F11726" s="81" t="s">
        <v>13674</v>
      </c>
      <c r="G11726" s="35" t="s">
        <v>13675</v>
      </c>
      <c r="H11726" s="100" t="s">
        <v>16623</v>
      </c>
    </row>
    <row r="11727" spans="1:8">
      <c r="A11727" s="35" t="s">
        <v>13</v>
      </c>
      <c r="B11727" s="35" t="s">
        <v>9363</v>
      </c>
      <c r="C11727" s="35" t="s">
        <v>16695</v>
      </c>
      <c r="D11727" s="100" t="s">
        <v>12144</v>
      </c>
      <c r="E11727" s="107">
        <v>28.466666666666665</v>
      </c>
      <c r="F11727" s="81" t="s">
        <v>13674</v>
      </c>
      <c r="G11727" s="35" t="s">
        <v>13675</v>
      </c>
      <c r="H11727" s="100" t="s">
        <v>16623</v>
      </c>
    </row>
    <row r="11728" spans="1:8">
      <c r="A11728" s="35" t="s">
        <v>13</v>
      </c>
      <c r="B11728" s="35" t="s">
        <v>9363</v>
      </c>
      <c r="C11728" s="35" t="s">
        <v>16695</v>
      </c>
      <c r="D11728" s="100" t="s">
        <v>12145</v>
      </c>
      <c r="E11728" s="107">
        <v>33.416666666666664</v>
      </c>
      <c r="F11728" s="81" t="s">
        <v>13674</v>
      </c>
      <c r="G11728" s="35" t="s">
        <v>13675</v>
      </c>
      <c r="H11728" s="100" t="s">
        <v>16623</v>
      </c>
    </row>
    <row r="11729" spans="1:8">
      <c r="A11729" s="35" t="s">
        <v>13</v>
      </c>
      <c r="B11729" s="35" t="s">
        <v>9363</v>
      </c>
      <c r="C11729" s="35" t="s">
        <v>16695</v>
      </c>
      <c r="D11729" s="100" t="s">
        <v>12146</v>
      </c>
      <c r="E11729" s="107">
        <v>31.366666666666667</v>
      </c>
      <c r="F11729" s="81" t="s">
        <v>13674</v>
      </c>
      <c r="G11729" s="35" t="s">
        <v>13675</v>
      </c>
      <c r="H11729" s="100" t="s">
        <v>16623</v>
      </c>
    </row>
    <row r="11730" spans="1:8">
      <c r="A11730" s="35" t="s">
        <v>13</v>
      </c>
      <c r="B11730" s="35" t="s">
        <v>9363</v>
      </c>
      <c r="C11730" s="35" t="s">
        <v>16695</v>
      </c>
      <c r="D11730" s="100" t="s">
        <v>12147</v>
      </c>
      <c r="E11730" s="107">
        <v>29.883333333333333</v>
      </c>
      <c r="F11730" s="81" t="s">
        <v>13674</v>
      </c>
      <c r="G11730" s="35" t="s">
        <v>13675</v>
      </c>
      <c r="H11730" s="100" t="s">
        <v>16623</v>
      </c>
    </row>
    <row r="11731" spans="1:8">
      <c r="A11731" s="35" t="s">
        <v>13</v>
      </c>
      <c r="B11731" s="35" t="s">
        <v>9359</v>
      </c>
      <c r="C11731" s="35" t="s">
        <v>17522</v>
      </c>
      <c r="D11731" s="100" t="s">
        <v>22753</v>
      </c>
      <c r="E11731" s="107">
        <v>142.58333333333334</v>
      </c>
      <c r="F11731" s="81" t="s">
        <v>13674</v>
      </c>
      <c r="G11731" s="35" t="s">
        <v>13675</v>
      </c>
      <c r="H11731" s="100" t="s">
        <v>26189</v>
      </c>
    </row>
    <row r="11732" spans="1:8">
      <c r="A11732" s="35" t="s">
        <v>13</v>
      </c>
      <c r="B11732" s="35" t="s">
        <v>18</v>
      </c>
      <c r="C11732" s="35" t="s">
        <v>12148</v>
      </c>
      <c r="D11732" s="100" t="s">
        <v>12148</v>
      </c>
      <c r="E11732" s="107">
        <v>130.78333333333333</v>
      </c>
      <c r="F11732" s="81" t="s">
        <v>13674</v>
      </c>
      <c r="G11732" s="35" t="s">
        <v>13675</v>
      </c>
      <c r="H11732" s="100" t="s">
        <v>26190</v>
      </c>
    </row>
    <row r="11733" spans="1:8">
      <c r="A11733" s="35" t="s">
        <v>13</v>
      </c>
      <c r="B11733" s="35" t="s">
        <v>9350</v>
      </c>
      <c r="C11733" s="35" t="s">
        <v>17144</v>
      </c>
      <c r="D11733" s="100" t="s">
        <v>12226</v>
      </c>
      <c r="E11733" s="107">
        <v>31.466666666666665</v>
      </c>
      <c r="F11733" s="81" t="s">
        <v>13674</v>
      </c>
      <c r="G11733" s="35" t="s">
        <v>13675</v>
      </c>
      <c r="H11733" s="100" t="s">
        <v>26191</v>
      </c>
    </row>
    <row r="11734" spans="1:8">
      <c r="A11734" s="35" t="s">
        <v>13</v>
      </c>
      <c r="B11734" s="35" t="s">
        <v>9350</v>
      </c>
      <c r="C11734" s="35" t="s">
        <v>17144</v>
      </c>
      <c r="D11734" s="100" t="s">
        <v>12227</v>
      </c>
      <c r="E11734" s="107">
        <v>28.15</v>
      </c>
      <c r="F11734" s="81" t="s">
        <v>13674</v>
      </c>
      <c r="G11734" s="35" t="s">
        <v>13675</v>
      </c>
      <c r="H11734" s="100" t="s">
        <v>26192</v>
      </c>
    </row>
    <row r="11735" spans="1:8">
      <c r="A11735" s="68" t="s">
        <v>29</v>
      </c>
      <c r="B11735" s="94" t="s">
        <v>9371</v>
      </c>
      <c r="C11735" s="94" t="s">
        <v>17091</v>
      </c>
      <c r="D11735" s="32" t="s">
        <v>22754</v>
      </c>
      <c r="E11735" s="107">
        <v>30.466666666666665</v>
      </c>
      <c r="F11735" s="81" t="s">
        <v>13674</v>
      </c>
      <c r="G11735" s="94" t="s">
        <v>15</v>
      </c>
      <c r="H11735" s="32" t="s">
        <v>24783</v>
      </c>
    </row>
    <row r="11736" spans="1:8">
      <c r="A11736" s="35" t="s">
        <v>13</v>
      </c>
      <c r="B11736" s="35" t="s">
        <v>9350</v>
      </c>
      <c r="C11736" s="35" t="s">
        <v>17144</v>
      </c>
      <c r="D11736" s="100" t="s">
        <v>12228</v>
      </c>
      <c r="E11736" s="107">
        <v>36.616666666666667</v>
      </c>
      <c r="F11736" s="81" t="s">
        <v>13674</v>
      </c>
      <c r="G11736" s="35" t="s">
        <v>13675</v>
      </c>
      <c r="H11736" s="100" t="s">
        <v>26193</v>
      </c>
    </row>
    <row r="11737" spans="1:8">
      <c r="A11737" s="35" t="s">
        <v>13</v>
      </c>
      <c r="B11737" s="35" t="s">
        <v>9350</v>
      </c>
      <c r="C11737" s="35" t="s">
        <v>17144</v>
      </c>
      <c r="D11737" s="100" t="s">
        <v>12229</v>
      </c>
      <c r="E11737" s="107">
        <v>27.7</v>
      </c>
      <c r="F11737" s="81" t="s">
        <v>13674</v>
      </c>
      <c r="G11737" s="35" t="s">
        <v>13675</v>
      </c>
      <c r="H11737" s="100" t="s">
        <v>26194</v>
      </c>
    </row>
    <row r="11738" spans="1:8">
      <c r="A11738" s="35" t="s">
        <v>13</v>
      </c>
      <c r="B11738" s="35" t="s">
        <v>9350</v>
      </c>
      <c r="C11738" s="35" t="s">
        <v>17144</v>
      </c>
      <c r="D11738" s="100" t="s">
        <v>12230</v>
      </c>
      <c r="E11738" s="107">
        <v>27.15</v>
      </c>
      <c r="F11738" s="81" t="s">
        <v>13674</v>
      </c>
      <c r="G11738" s="35" t="s">
        <v>13675</v>
      </c>
      <c r="H11738" s="100" t="s">
        <v>26195</v>
      </c>
    </row>
    <row r="11739" spans="1:8">
      <c r="A11739" s="35" t="s">
        <v>13</v>
      </c>
      <c r="B11739" s="35" t="s">
        <v>9350</v>
      </c>
      <c r="C11739" s="35" t="s">
        <v>17144</v>
      </c>
      <c r="D11739" s="100" t="s">
        <v>12231</v>
      </c>
      <c r="E11739" s="107">
        <v>27.183333333333334</v>
      </c>
      <c r="F11739" s="81" t="s">
        <v>13674</v>
      </c>
      <c r="G11739" s="35" t="s">
        <v>13675</v>
      </c>
      <c r="H11739" s="100" t="s">
        <v>16386</v>
      </c>
    </row>
    <row r="11740" spans="1:8">
      <c r="A11740" s="35" t="s">
        <v>13</v>
      </c>
      <c r="B11740" s="35" t="s">
        <v>9350</v>
      </c>
      <c r="C11740" s="35" t="s">
        <v>17144</v>
      </c>
      <c r="D11740" s="100" t="s">
        <v>12234</v>
      </c>
      <c r="E11740" s="107">
        <v>28.583333333333332</v>
      </c>
      <c r="F11740" s="81" t="s">
        <v>13674</v>
      </c>
      <c r="G11740" s="35" t="s">
        <v>13675</v>
      </c>
      <c r="H11740" s="100" t="s">
        <v>16387</v>
      </c>
    </row>
    <row r="11741" spans="1:8">
      <c r="A11741" s="35" t="s">
        <v>13</v>
      </c>
      <c r="B11741" s="35" t="s">
        <v>18</v>
      </c>
      <c r="C11741" s="35" t="s">
        <v>17523</v>
      </c>
      <c r="D11741" s="100" t="s">
        <v>22755</v>
      </c>
      <c r="E11741" s="107">
        <v>25.8</v>
      </c>
      <c r="F11741" s="81" t="s">
        <v>13674</v>
      </c>
      <c r="G11741" s="35" t="s">
        <v>13675</v>
      </c>
      <c r="H11741" s="100" t="s">
        <v>26196</v>
      </c>
    </row>
    <row r="11742" spans="1:8">
      <c r="A11742" s="35" t="s">
        <v>13</v>
      </c>
      <c r="B11742" s="35" t="s">
        <v>9353</v>
      </c>
      <c r="C11742" s="35" t="s">
        <v>16714</v>
      </c>
      <c r="D11742" s="100" t="s">
        <v>12302</v>
      </c>
      <c r="E11742" s="107">
        <v>30.8</v>
      </c>
      <c r="F11742" s="81" t="s">
        <v>13674</v>
      </c>
      <c r="G11742" s="35" t="s">
        <v>13675</v>
      </c>
      <c r="H11742" s="100" t="s">
        <v>26197</v>
      </c>
    </row>
    <row r="11743" spans="1:8">
      <c r="A11743" s="35" t="s">
        <v>13</v>
      </c>
      <c r="B11743" s="35" t="s">
        <v>9353</v>
      </c>
      <c r="C11743" s="35" t="s">
        <v>16714</v>
      </c>
      <c r="D11743" s="100" t="s">
        <v>12310</v>
      </c>
      <c r="E11743" s="107">
        <v>30.416666666666668</v>
      </c>
      <c r="F11743" s="81" t="s">
        <v>13674</v>
      </c>
      <c r="G11743" s="35" t="s">
        <v>13675</v>
      </c>
      <c r="H11743" s="100" t="s">
        <v>26198</v>
      </c>
    </row>
    <row r="11744" spans="1:8">
      <c r="A11744" s="35" t="s">
        <v>13</v>
      </c>
      <c r="B11744" s="35" t="s">
        <v>9350</v>
      </c>
      <c r="C11744" s="35" t="s">
        <v>16715</v>
      </c>
      <c r="D11744" s="100" t="s">
        <v>12342</v>
      </c>
      <c r="E11744" s="107">
        <v>26.2</v>
      </c>
      <c r="F11744" s="81" t="s">
        <v>13674</v>
      </c>
      <c r="G11744" s="35" t="s">
        <v>13675</v>
      </c>
      <c r="H11744" s="100" t="s">
        <v>26199</v>
      </c>
    </row>
    <row r="11745" spans="1:8">
      <c r="A11745" s="35" t="s">
        <v>13</v>
      </c>
      <c r="B11745" s="35" t="s">
        <v>9350</v>
      </c>
      <c r="C11745" s="35" t="s">
        <v>16715</v>
      </c>
      <c r="D11745" s="100" t="s">
        <v>12344</v>
      </c>
      <c r="E11745" s="107">
        <v>25.65</v>
      </c>
      <c r="F11745" s="81" t="s">
        <v>13674</v>
      </c>
      <c r="G11745" s="35" t="s">
        <v>13675</v>
      </c>
      <c r="H11745" s="100" t="s">
        <v>26199</v>
      </c>
    </row>
    <row r="11746" spans="1:8">
      <c r="A11746" s="35" t="s">
        <v>13</v>
      </c>
      <c r="B11746" s="35" t="s">
        <v>9350</v>
      </c>
      <c r="C11746" s="35" t="s">
        <v>16715</v>
      </c>
      <c r="D11746" s="100" t="s">
        <v>12346</v>
      </c>
      <c r="E11746" s="107">
        <v>26.1</v>
      </c>
      <c r="F11746" s="81" t="s">
        <v>13674</v>
      </c>
      <c r="G11746" s="35" t="s">
        <v>13675</v>
      </c>
      <c r="H11746" s="100" t="s">
        <v>26199</v>
      </c>
    </row>
    <row r="11747" spans="1:8">
      <c r="A11747" s="35" t="s">
        <v>13</v>
      </c>
      <c r="B11747" s="35" t="s">
        <v>9350</v>
      </c>
      <c r="C11747" s="35" t="s">
        <v>16715</v>
      </c>
      <c r="D11747" s="100" t="s">
        <v>12348</v>
      </c>
      <c r="E11747" s="107">
        <v>30.166666666666668</v>
      </c>
      <c r="F11747" s="81" t="s">
        <v>13674</v>
      </c>
      <c r="G11747" s="35" t="s">
        <v>13675</v>
      </c>
      <c r="H11747" s="100" t="s">
        <v>26199</v>
      </c>
    </row>
    <row r="11748" spans="1:8">
      <c r="A11748" s="68" t="s">
        <v>29</v>
      </c>
      <c r="B11748" s="94" t="s">
        <v>9370</v>
      </c>
      <c r="C11748" s="94" t="s">
        <v>17524</v>
      </c>
      <c r="D11748" s="32" t="s">
        <v>22756</v>
      </c>
      <c r="E11748" s="107">
        <v>30.7</v>
      </c>
      <c r="F11748" s="81" t="s">
        <v>13674</v>
      </c>
      <c r="G11748" s="94" t="s">
        <v>15</v>
      </c>
      <c r="H11748" s="32" t="s">
        <v>26200</v>
      </c>
    </row>
    <row r="11749" spans="1:8">
      <c r="A11749" s="68" t="s">
        <v>29</v>
      </c>
      <c r="B11749" s="94" t="s">
        <v>9370</v>
      </c>
      <c r="C11749" s="94" t="s">
        <v>17147</v>
      </c>
      <c r="D11749" s="32" t="s">
        <v>22757</v>
      </c>
      <c r="E11749" s="107">
        <v>30.7</v>
      </c>
      <c r="F11749" s="81" t="s">
        <v>13674</v>
      </c>
      <c r="G11749" s="94" t="s">
        <v>15</v>
      </c>
      <c r="H11749" s="32" t="s">
        <v>26200</v>
      </c>
    </row>
    <row r="11750" spans="1:8">
      <c r="A11750" s="68" t="s">
        <v>29</v>
      </c>
      <c r="B11750" s="94" t="s">
        <v>9370</v>
      </c>
      <c r="C11750" s="94" t="s">
        <v>17524</v>
      </c>
      <c r="D11750" s="32" t="s">
        <v>22758</v>
      </c>
      <c r="E11750" s="107">
        <v>33.6</v>
      </c>
      <c r="F11750" s="81" t="s">
        <v>13674</v>
      </c>
      <c r="G11750" s="94" t="s">
        <v>15</v>
      </c>
      <c r="H11750" s="32" t="s">
        <v>26201</v>
      </c>
    </row>
    <row r="11751" spans="1:8">
      <c r="A11751" s="68" t="s">
        <v>29</v>
      </c>
      <c r="B11751" s="94" t="s">
        <v>9370</v>
      </c>
      <c r="C11751" s="94" t="s">
        <v>17147</v>
      </c>
      <c r="D11751" s="32" t="s">
        <v>22759</v>
      </c>
      <c r="E11751" s="107">
        <v>33.6</v>
      </c>
      <c r="F11751" s="81" t="s">
        <v>13674</v>
      </c>
      <c r="G11751" s="94" t="s">
        <v>15</v>
      </c>
      <c r="H11751" s="32" t="s">
        <v>26201</v>
      </c>
    </row>
    <row r="11752" spans="1:8">
      <c r="A11752" s="35" t="s">
        <v>22</v>
      </c>
      <c r="B11752" s="35" t="s">
        <v>9357</v>
      </c>
      <c r="C11752" s="35" t="s">
        <v>16717</v>
      </c>
      <c r="D11752" s="100" t="s">
        <v>22760</v>
      </c>
      <c r="E11752" s="107">
        <v>29.216666666666665</v>
      </c>
      <c r="F11752" s="81" t="s">
        <v>13674</v>
      </c>
      <c r="G11752" s="35" t="s">
        <v>13675</v>
      </c>
      <c r="H11752" s="100" t="s">
        <v>24952</v>
      </c>
    </row>
    <row r="11753" spans="1:8">
      <c r="A11753" s="35" t="s">
        <v>22</v>
      </c>
      <c r="B11753" s="35" t="s">
        <v>9357</v>
      </c>
      <c r="C11753" s="35" t="s">
        <v>16717</v>
      </c>
      <c r="D11753" s="100" t="s">
        <v>22761</v>
      </c>
      <c r="E11753" s="107">
        <v>30.7</v>
      </c>
      <c r="F11753" s="81" t="s">
        <v>13674</v>
      </c>
      <c r="G11753" s="35" t="s">
        <v>13675</v>
      </c>
      <c r="H11753" s="100" t="s">
        <v>24952</v>
      </c>
    </row>
    <row r="11754" spans="1:8">
      <c r="A11754" s="35" t="s">
        <v>22</v>
      </c>
      <c r="B11754" s="35" t="s">
        <v>9357</v>
      </c>
      <c r="C11754" s="35" t="s">
        <v>16717</v>
      </c>
      <c r="D11754" s="100" t="s">
        <v>22762</v>
      </c>
      <c r="E11754" s="107">
        <v>30.05</v>
      </c>
      <c r="F11754" s="81" t="s">
        <v>13674</v>
      </c>
      <c r="G11754" s="35" t="s">
        <v>13675</v>
      </c>
      <c r="H11754" s="100" t="s">
        <v>24952</v>
      </c>
    </row>
    <row r="11755" spans="1:8">
      <c r="A11755" s="35" t="s">
        <v>22</v>
      </c>
      <c r="B11755" s="35" t="s">
        <v>9357</v>
      </c>
      <c r="C11755" s="35" t="s">
        <v>16717</v>
      </c>
      <c r="D11755" s="100" t="s">
        <v>22763</v>
      </c>
      <c r="E11755" s="107">
        <v>30.566666666666666</v>
      </c>
      <c r="F11755" s="81" t="s">
        <v>13674</v>
      </c>
      <c r="G11755" s="35" t="s">
        <v>13675</v>
      </c>
      <c r="H11755" s="100" t="s">
        <v>24952</v>
      </c>
    </row>
    <row r="11756" spans="1:8">
      <c r="A11756" s="35" t="s">
        <v>22</v>
      </c>
      <c r="B11756" s="35" t="s">
        <v>9357</v>
      </c>
      <c r="C11756" s="35" t="s">
        <v>16717</v>
      </c>
      <c r="D11756" s="100" t="s">
        <v>22764</v>
      </c>
      <c r="E11756" s="107">
        <v>31.316666666666666</v>
      </c>
      <c r="F11756" s="81" t="s">
        <v>13674</v>
      </c>
      <c r="G11756" s="35" t="s">
        <v>13675</v>
      </c>
      <c r="H11756" s="100" t="s">
        <v>24952</v>
      </c>
    </row>
    <row r="11757" spans="1:8">
      <c r="A11757" s="35" t="s">
        <v>22</v>
      </c>
      <c r="B11757" s="35" t="s">
        <v>9357</v>
      </c>
      <c r="C11757" s="35" t="s">
        <v>16717</v>
      </c>
      <c r="D11757" s="100" t="s">
        <v>22765</v>
      </c>
      <c r="E11757" s="107">
        <v>29.916666666666668</v>
      </c>
      <c r="F11757" s="81" t="s">
        <v>13674</v>
      </c>
      <c r="G11757" s="35" t="s">
        <v>13675</v>
      </c>
      <c r="H11757" s="100" t="s">
        <v>24952</v>
      </c>
    </row>
    <row r="11758" spans="1:8">
      <c r="A11758" s="35" t="s">
        <v>22</v>
      </c>
      <c r="B11758" s="35" t="s">
        <v>9357</v>
      </c>
      <c r="C11758" s="35" t="s">
        <v>16717</v>
      </c>
      <c r="D11758" s="100" t="s">
        <v>22766</v>
      </c>
      <c r="E11758" s="107">
        <v>30.133333333333333</v>
      </c>
      <c r="F11758" s="81" t="s">
        <v>13674</v>
      </c>
      <c r="G11758" s="35" t="s">
        <v>13675</v>
      </c>
      <c r="H11758" s="100" t="s">
        <v>24952</v>
      </c>
    </row>
    <row r="11759" spans="1:8">
      <c r="A11759" s="35" t="s">
        <v>22</v>
      </c>
      <c r="B11759" s="35" t="s">
        <v>9357</v>
      </c>
      <c r="C11759" s="35" t="s">
        <v>16717</v>
      </c>
      <c r="D11759" s="100" t="s">
        <v>22767</v>
      </c>
      <c r="E11759" s="107">
        <v>31.15</v>
      </c>
      <c r="F11759" s="81" t="s">
        <v>13674</v>
      </c>
      <c r="G11759" s="35" t="s">
        <v>13675</v>
      </c>
      <c r="H11759" s="100" t="s">
        <v>24952</v>
      </c>
    </row>
    <row r="11760" spans="1:8">
      <c r="A11760" s="68" t="s">
        <v>29</v>
      </c>
      <c r="B11760" s="94" t="s">
        <v>9370</v>
      </c>
      <c r="C11760" s="94" t="s">
        <v>17524</v>
      </c>
      <c r="D11760" s="32" t="s">
        <v>22768</v>
      </c>
      <c r="E11760" s="107">
        <v>31.15</v>
      </c>
      <c r="F11760" s="81" t="s">
        <v>13674</v>
      </c>
      <c r="G11760" s="94" t="s">
        <v>15</v>
      </c>
      <c r="H11760" s="32" t="s">
        <v>26202</v>
      </c>
    </row>
    <row r="11761" spans="1:8">
      <c r="A11761" s="35" t="s">
        <v>22</v>
      </c>
      <c r="B11761" s="35" t="s">
        <v>9357</v>
      </c>
      <c r="C11761" s="35" t="s">
        <v>17525</v>
      </c>
      <c r="D11761" s="100" t="s">
        <v>22769</v>
      </c>
      <c r="E11761" s="107">
        <v>82.15</v>
      </c>
      <c r="F11761" s="81" t="s">
        <v>13674</v>
      </c>
      <c r="G11761" s="35" t="s">
        <v>13675</v>
      </c>
      <c r="H11761" s="100" t="s">
        <v>26203</v>
      </c>
    </row>
    <row r="11762" spans="1:8">
      <c r="A11762" s="35" t="s">
        <v>22</v>
      </c>
      <c r="B11762" s="35" t="s">
        <v>9357</v>
      </c>
      <c r="C11762" s="35" t="s">
        <v>17526</v>
      </c>
      <c r="D11762" s="100" t="s">
        <v>22770</v>
      </c>
      <c r="E11762" s="107">
        <v>157.68333333333334</v>
      </c>
      <c r="F11762" s="81" t="s">
        <v>13674</v>
      </c>
      <c r="G11762" s="35" t="s">
        <v>13675</v>
      </c>
      <c r="H11762" s="100" t="s">
        <v>26204</v>
      </c>
    </row>
    <row r="11763" spans="1:8">
      <c r="A11763" s="35" t="s">
        <v>22</v>
      </c>
      <c r="B11763" s="35" t="s">
        <v>9357</v>
      </c>
      <c r="C11763" s="35" t="s">
        <v>17527</v>
      </c>
      <c r="D11763" s="100" t="s">
        <v>22771</v>
      </c>
      <c r="E11763" s="107">
        <v>102.23333333333333</v>
      </c>
      <c r="F11763" s="81" t="s">
        <v>13674</v>
      </c>
      <c r="G11763" s="35" t="s">
        <v>13675</v>
      </c>
      <c r="H11763" s="100" t="s">
        <v>26205</v>
      </c>
    </row>
    <row r="11764" spans="1:8">
      <c r="A11764" s="35" t="s">
        <v>22</v>
      </c>
      <c r="B11764" s="35" t="s">
        <v>9357</v>
      </c>
      <c r="C11764" s="35" t="s">
        <v>17528</v>
      </c>
      <c r="D11764" s="100" t="s">
        <v>22772</v>
      </c>
      <c r="E11764" s="107">
        <v>209.2</v>
      </c>
      <c r="F11764" s="81" t="s">
        <v>13674</v>
      </c>
      <c r="G11764" s="35" t="s">
        <v>13675</v>
      </c>
      <c r="H11764" s="100" t="s">
        <v>26206</v>
      </c>
    </row>
    <row r="11765" spans="1:8">
      <c r="A11765" s="35" t="s">
        <v>22</v>
      </c>
      <c r="B11765" s="35" t="s">
        <v>9357</v>
      </c>
      <c r="C11765" s="35" t="s">
        <v>17529</v>
      </c>
      <c r="D11765" s="100" t="s">
        <v>22773</v>
      </c>
      <c r="E11765" s="107">
        <v>93.583333333333329</v>
      </c>
      <c r="F11765" s="81" t="s">
        <v>13674</v>
      </c>
      <c r="G11765" s="35" t="s">
        <v>13675</v>
      </c>
      <c r="H11765" s="100" t="s">
        <v>26207</v>
      </c>
    </row>
    <row r="11766" spans="1:8">
      <c r="A11766" s="35" t="s">
        <v>22</v>
      </c>
      <c r="B11766" s="35" t="s">
        <v>9357</v>
      </c>
      <c r="C11766" s="35" t="s">
        <v>17530</v>
      </c>
      <c r="D11766" s="100" t="s">
        <v>22774</v>
      </c>
      <c r="E11766" s="107">
        <v>109.5</v>
      </c>
      <c r="F11766" s="81" t="s">
        <v>13674</v>
      </c>
      <c r="G11766" s="35" t="s">
        <v>13675</v>
      </c>
      <c r="H11766" s="100" t="s">
        <v>26208</v>
      </c>
    </row>
    <row r="11767" spans="1:8">
      <c r="A11767" s="35" t="s">
        <v>22</v>
      </c>
      <c r="B11767" s="35" t="s">
        <v>9357</v>
      </c>
      <c r="C11767" s="35" t="s">
        <v>16718</v>
      </c>
      <c r="D11767" s="100" t="s">
        <v>22775</v>
      </c>
      <c r="E11767" s="107">
        <v>41.266666666666666</v>
      </c>
      <c r="F11767" s="81" t="s">
        <v>13674</v>
      </c>
      <c r="G11767" s="35" t="s">
        <v>13675</v>
      </c>
      <c r="H11767" s="100" t="s">
        <v>26209</v>
      </c>
    </row>
    <row r="11768" spans="1:8">
      <c r="A11768" s="35" t="s">
        <v>22</v>
      </c>
      <c r="B11768" s="35" t="s">
        <v>9357</v>
      </c>
      <c r="C11768" s="35" t="s">
        <v>16718</v>
      </c>
      <c r="D11768" s="100" t="s">
        <v>22776</v>
      </c>
      <c r="E11768" s="107">
        <v>29.833333333333332</v>
      </c>
      <c r="F11768" s="81" t="s">
        <v>13674</v>
      </c>
      <c r="G11768" s="35" t="s">
        <v>13675</v>
      </c>
      <c r="H11768" s="100" t="s">
        <v>26209</v>
      </c>
    </row>
    <row r="11769" spans="1:8">
      <c r="A11769" s="35" t="s">
        <v>22</v>
      </c>
      <c r="B11769" s="35" t="s">
        <v>9357</v>
      </c>
      <c r="C11769" s="35" t="s">
        <v>16718</v>
      </c>
      <c r="D11769" s="100" t="s">
        <v>22777</v>
      </c>
      <c r="E11769" s="107">
        <v>37.06666666666667</v>
      </c>
      <c r="F11769" s="81" t="s">
        <v>13674</v>
      </c>
      <c r="G11769" s="35" t="s">
        <v>13675</v>
      </c>
      <c r="H11769" s="100" t="s">
        <v>26209</v>
      </c>
    </row>
    <row r="11770" spans="1:8">
      <c r="A11770" s="35" t="s">
        <v>22</v>
      </c>
      <c r="B11770" s="35" t="s">
        <v>9357</v>
      </c>
      <c r="C11770" s="35" t="s">
        <v>16718</v>
      </c>
      <c r="D11770" s="100" t="s">
        <v>22778</v>
      </c>
      <c r="E11770" s="107">
        <v>28.666666666666668</v>
      </c>
      <c r="F11770" s="81" t="s">
        <v>13674</v>
      </c>
      <c r="G11770" s="35" t="s">
        <v>13675</v>
      </c>
      <c r="H11770" s="100" t="s">
        <v>26209</v>
      </c>
    </row>
    <row r="11771" spans="1:8">
      <c r="A11771" s="35" t="s">
        <v>22</v>
      </c>
      <c r="B11771" s="35" t="s">
        <v>9357</v>
      </c>
      <c r="C11771" s="35" t="s">
        <v>16718</v>
      </c>
      <c r="D11771" s="100" t="s">
        <v>22779</v>
      </c>
      <c r="E11771" s="107">
        <v>32.950000000000003</v>
      </c>
      <c r="F11771" s="81" t="s">
        <v>13674</v>
      </c>
      <c r="G11771" s="35" t="s">
        <v>13675</v>
      </c>
      <c r="H11771" s="100" t="s">
        <v>26209</v>
      </c>
    </row>
    <row r="11772" spans="1:8">
      <c r="A11772" s="35" t="s">
        <v>22</v>
      </c>
      <c r="B11772" s="35" t="s">
        <v>9357</v>
      </c>
      <c r="C11772" s="35" t="s">
        <v>16718</v>
      </c>
      <c r="D11772" s="100" t="s">
        <v>22780</v>
      </c>
      <c r="E11772" s="107">
        <v>31.566666666666666</v>
      </c>
      <c r="F11772" s="81" t="s">
        <v>13674</v>
      </c>
      <c r="G11772" s="35" t="s">
        <v>13675</v>
      </c>
      <c r="H11772" s="100" t="s">
        <v>26209</v>
      </c>
    </row>
    <row r="11773" spans="1:8">
      <c r="A11773" s="35" t="s">
        <v>22</v>
      </c>
      <c r="B11773" s="35" t="s">
        <v>9357</v>
      </c>
      <c r="C11773" s="35" t="s">
        <v>16718</v>
      </c>
      <c r="D11773" s="100" t="s">
        <v>22781</v>
      </c>
      <c r="E11773" s="107">
        <v>26.35</v>
      </c>
      <c r="F11773" s="81" t="s">
        <v>13674</v>
      </c>
      <c r="G11773" s="35" t="s">
        <v>13675</v>
      </c>
      <c r="H11773" s="100" t="s">
        <v>26209</v>
      </c>
    </row>
    <row r="11774" spans="1:8">
      <c r="A11774" s="35" t="s">
        <v>22</v>
      </c>
      <c r="B11774" s="35" t="s">
        <v>9357</v>
      </c>
      <c r="C11774" s="35" t="s">
        <v>16718</v>
      </c>
      <c r="D11774" s="100" t="s">
        <v>22782</v>
      </c>
      <c r="E11774" s="107">
        <v>38.016666666666666</v>
      </c>
      <c r="F11774" s="81" t="s">
        <v>13674</v>
      </c>
      <c r="G11774" s="35" t="s">
        <v>13675</v>
      </c>
      <c r="H11774" s="100" t="s">
        <v>26209</v>
      </c>
    </row>
    <row r="11775" spans="1:8">
      <c r="A11775" s="35" t="s">
        <v>22</v>
      </c>
      <c r="B11775" s="35" t="s">
        <v>9357</v>
      </c>
      <c r="C11775" s="35" t="s">
        <v>16718</v>
      </c>
      <c r="D11775" s="100" t="s">
        <v>22783</v>
      </c>
      <c r="E11775" s="107">
        <v>26.233333333333334</v>
      </c>
      <c r="F11775" s="81" t="s">
        <v>13674</v>
      </c>
      <c r="G11775" s="35" t="s">
        <v>13675</v>
      </c>
      <c r="H11775" s="100" t="s">
        <v>26209</v>
      </c>
    </row>
    <row r="11776" spans="1:8">
      <c r="A11776" s="35" t="s">
        <v>22</v>
      </c>
      <c r="B11776" s="35" t="s">
        <v>9357</v>
      </c>
      <c r="C11776" s="35" t="s">
        <v>16718</v>
      </c>
      <c r="D11776" s="100" t="s">
        <v>22784</v>
      </c>
      <c r="E11776" s="107">
        <v>35.083333333333336</v>
      </c>
      <c r="F11776" s="81" t="s">
        <v>13674</v>
      </c>
      <c r="G11776" s="35" t="s">
        <v>13675</v>
      </c>
      <c r="H11776" s="100" t="s">
        <v>26209</v>
      </c>
    </row>
    <row r="11777" spans="1:8">
      <c r="A11777" s="35" t="s">
        <v>22</v>
      </c>
      <c r="B11777" s="35" t="s">
        <v>9357</v>
      </c>
      <c r="C11777" s="35" t="s">
        <v>16718</v>
      </c>
      <c r="D11777" s="100" t="s">
        <v>22785</v>
      </c>
      <c r="E11777" s="107">
        <v>27.75</v>
      </c>
      <c r="F11777" s="81" t="s">
        <v>13674</v>
      </c>
      <c r="G11777" s="35" t="s">
        <v>13675</v>
      </c>
      <c r="H11777" s="100" t="s">
        <v>26209</v>
      </c>
    </row>
    <row r="11778" spans="1:8">
      <c r="A11778" s="35" t="s">
        <v>22</v>
      </c>
      <c r="B11778" s="35" t="s">
        <v>9349</v>
      </c>
      <c r="C11778" s="35" t="s">
        <v>17531</v>
      </c>
      <c r="D11778" s="100" t="s">
        <v>22786</v>
      </c>
      <c r="E11778" s="107">
        <v>30.583333333333332</v>
      </c>
      <c r="F11778" s="81" t="s">
        <v>13674</v>
      </c>
      <c r="G11778" s="35" t="s">
        <v>13675</v>
      </c>
      <c r="H11778" s="100" t="s">
        <v>26210</v>
      </c>
    </row>
    <row r="11779" spans="1:8">
      <c r="A11779" s="35" t="s">
        <v>22</v>
      </c>
      <c r="B11779" s="35" t="s">
        <v>9349</v>
      </c>
      <c r="C11779" s="35" t="s">
        <v>17531</v>
      </c>
      <c r="D11779" s="100" t="s">
        <v>22787</v>
      </c>
      <c r="E11779" s="107">
        <v>33.200000000000003</v>
      </c>
      <c r="F11779" s="81" t="s">
        <v>13674</v>
      </c>
      <c r="G11779" s="35" t="s">
        <v>13675</v>
      </c>
      <c r="H11779" s="100" t="s">
        <v>26210</v>
      </c>
    </row>
    <row r="11780" spans="1:8">
      <c r="A11780" s="35" t="s">
        <v>22</v>
      </c>
      <c r="B11780" s="35" t="s">
        <v>9349</v>
      </c>
      <c r="C11780" s="35" t="s">
        <v>17531</v>
      </c>
      <c r="D11780" s="100" t="s">
        <v>22788</v>
      </c>
      <c r="E11780" s="107">
        <v>26.383333333333333</v>
      </c>
      <c r="F11780" s="81" t="s">
        <v>13674</v>
      </c>
      <c r="G11780" s="35" t="s">
        <v>13675</v>
      </c>
      <c r="H11780" s="100" t="s">
        <v>26210</v>
      </c>
    </row>
    <row r="11781" spans="1:8">
      <c r="A11781" s="35" t="s">
        <v>22</v>
      </c>
      <c r="B11781" s="35" t="s">
        <v>9349</v>
      </c>
      <c r="C11781" s="35" t="s">
        <v>17531</v>
      </c>
      <c r="D11781" s="100" t="s">
        <v>8587</v>
      </c>
      <c r="E11781" s="107">
        <v>28.783333333333335</v>
      </c>
      <c r="F11781" s="81" t="s">
        <v>13674</v>
      </c>
      <c r="G11781" s="35" t="s">
        <v>13675</v>
      </c>
      <c r="H11781" s="100" t="s">
        <v>26210</v>
      </c>
    </row>
    <row r="11782" spans="1:8">
      <c r="A11782" s="35" t="s">
        <v>22</v>
      </c>
      <c r="B11782" s="35" t="s">
        <v>9349</v>
      </c>
      <c r="C11782" s="35" t="s">
        <v>17531</v>
      </c>
      <c r="D11782" s="100" t="s">
        <v>22789</v>
      </c>
      <c r="E11782" s="107">
        <v>33.75</v>
      </c>
      <c r="F11782" s="81" t="s">
        <v>13674</v>
      </c>
      <c r="G11782" s="35" t="s">
        <v>13675</v>
      </c>
      <c r="H11782" s="100" t="s">
        <v>26210</v>
      </c>
    </row>
    <row r="11783" spans="1:8">
      <c r="A11783" s="35" t="s">
        <v>22</v>
      </c>
      <c r="B11783" s="35" t="s">
        <v>9349</v>
      </c>
      <c r="C11783" s="35" t="s">
        <v>17531</v>
      </c>
      <c r="D11783" s="100" t="s">
        <v>22790</v>
      </c>
      <c r="E11783" s="107">
        <v>25.85</v>
      </c>
      <c r="F11783" s="81" t="s">
        <v>13674</v>
      </c>
      <c r="G11783" s="35" t="s">
        <v>13675</v>
      </c>
      <c r="H11783" s="100" t="s">
        <v>26210</v>
      </c>
    </row>
    <row r="11784" spans="1:8">
      <c r="A11784" s="35" t="s">
        <v>22</v>
      </c>
      <c r="B11784" s="35" t="s">
        <v>9349</v>
      </c>
      <c r="C11784" s="35" t="s">
        <v>12413</v>
      </c>
      <c r="D11784" s="100" t="s">
        <v>22791</v>
      </c>
      <c r="E11784" s="107">
        <v>174.38333333333333</v>
      </c>
      <c r="F11784" s="81" t="s">
        <v>13674</v>
      </c>
      <c r="G11784" s="35" t="s">
        <v>13675</v>
      </c>
      <c r="H11784" s="100" t="s">
        <v>26211</v>
      </c>
    </row>
    <row r="11785" spans="1:8">
      <c r="A11785" s="35" t="s">
        <v>22</v>
      </c>
      <c r="B11785" s="35" t="s">
        <v>9349</v>
      </c>
      <c r="C11785" s="35" t="s">
        <v>16723</v>
      </c>
      <c r="D11785" s="100" t="s">
        <v>12438</v>
      </c>
      <c r="E11785" s="107">
        <v>43.9</v>
      </c>
      <c r="F11785" s="81" t="s">
        <v>13674</v>
      </c>
      <c r="G11785" s="35" t="s">
        <v>13675</v>
      </c>
      <c r="H11785" s="100" t="s">
        <v>26212</v>
      </c>
    </row>
    <row r="11786" spans="1:8">
      <c r="A11786" s="35" t="s">
        <v>22</v>
      </c>
      <c r="B11786" s="35" t="s">
        <v>9349</v>
      </c>
      <c r="C11786" s="35" t="s">
        <v>16725</v>
      </c>
      <c r="D11786" s="100" t="s">
        <v>22792</v>
      </c>
      <c r="E11786" s="107">
        <v>28.416666666666668</v>
      </c>
      <c r="F11786" s="81" t="s">
        <v>13674</v>
      </c>
      <c r="G11786" s="35" t="s">
        <v>13675</v>
      </c>
      <c r="H11786" s="100" t="s">
        <v>26213</v>
      </c>
    </row>
    <row r="11787" spans="1:8">
      <c r="A11787" s="35" t="s">
        <v>22</v>
      </c>
      <c r="B11787" s="35" t="s">
        <v>9349</v>
      </c>
      <c r="C11787" s="35" t="s">
        <v>16727</v>
      </c>
      <c r="D11787" s="100" t="s">
        <v>22793</v>
      </c>
      <c r="E11787" s="107">
        <v>35.383333333333333</v>
      </c>
      <c r="F11787" s="81" t="s">
        <v>13674</v>
      </c>
      <c r="G11787" s="35" t="s">
        <v>13675</v>
      </c>
      <c r="H11787" s="100" t="s">
        <v>26214</v>
      </c>
    </row>
    <row r="11788" spans="1:8">
      <c r="A11788" s="35" t="s">
        <v>22</v>
      </c>
      <c r="B11788" s="35" t="s">
        <v>9349</v>
      </c>
      <c r="C11788" s="35" t="s">
        <v>16727</v>
      </c>
      <c r="D11788" s="100" t="s">
        <v>22794</v>
      </c>
      <c r="E11788" s="107">
        <v>44.883333333333333</v>
      </c>
      <c r="F11788" s="81" t="s">
        <v>13674</v>
      </c>
      <c r="G11788" s="35" t="s">
        <v>13675</v>
      </c>
      <c r="H11788" s="100" t="s">
        <v>26214</v>
      </c>
    </row>
    <row r="11789" spans="1:8">
      <c r="A11789" s="35" t="s">
        <v>22</v>
      </c>
      <c r="B11789" s="35" t="s">
        <v>9349</v>
      </c>
      <c r="C11789" s="35" t="s">
        <v>16727</v>
      </c>
      <c r="D11789" s="100" t="s">
        <v>12475</v>
      </c>
      <c r="E11789" s="107">
        <v>119.9</v>
      </c>
      <c r="F11789" s="81" t="s">
        <v>13674</v>
      </c>
      <c r="G11789" s="35" t="s">
        <v>13675</v>
      </c>
      <c r="H11789" s="100" t="s">
        <v>26214</v>
      </c>
    </row>
    <row r="11790" spans="1:8">
      <c r="A11790" s="35" t="s">
        <v>22</v>
      </c>
      <c r="B11790" s="35" t="s">
        <v>9349</v>
      </c>
      <c r="C11790" s="35" t="s">
        <v>16727</v>
      </c>
      <c r="D11790" s="100" t="s">
        <v>12476</v>
      </c>
      <c r="E11790" s="107">
        <v>107.16666666666667</v>
      </c>
      <c r="F11790" s="81" t="s">
        <v>13674</v>
      </c>
      <c r="G11790" s="35" t="s">
        <v>13675</v>
      </c>
      <c r="H11790" s="100" t="s">
        <v>26214</v>
      </c>
    </row>
    <row r="11791" spans="1:8">
      <c r="A11791" s="35" t="s">
        <v>22</v>
      </c>
      <c r="B11791" s="35" t="s">
        <v>9349</v>
      </c>
      <c r="C11791" s="35" t="s">
        <v>16727</v>
      </c>
      <c r="D11791" s="100" t="s">
        <v>12477</v>
      </c>
      <c r="E11791" s="107">
        <v>178.36666666666667</v>
      </c>
      <c r="F11791" s="81" t="s">
        <v>13674</v>
      </c>
      <c r="G11791" s="35" t="s">
        <v>13675</v>
      </c>
      <c r="H11791" s="100" t="s">
        <v>26214</v>
      </c>
    </row>
    <row r="11792" spans="1:8">
      <c r="A11792" s="35" t="s">
        <v>22</v>
      </c>
      <c r="B11792" s="35" t="s">
        <v>9349</v>
      </c>
      <c r="C11792" s="35" t="s">
        <v>16727</v>
      </c>
      <c r="D11792" s="100" t="s">
        <v>12478</v>
      </c>
      <c r="E11792" s="107">
        <v>128.26666666666668</v>
      </c>
      <c r="F11792" s="81" t="s">
        <v>13674</v>
      </c>
      <c r="G11792" s="35" t="s">
        <v>13675</v>
      </c>
      <c r="H11792" s="100" t="s">
        <v>26214</v>
      </c>
    </row>
    <row r="11793" spans="1:8">
      <c r="A11793" s="35" t="s">
        <v>22</v>
      </c>
      <c r="B11793" s="35" t="s">
        <v>9349</v>
      </c>
      <c r="C11793" s="35" t="s">
        <v>16728</v>
      </c>
      <c r="D11793" s="100" t="s">
        <v>12479</v>
      </c>
      <c r="E11793" s="107">
        <v>25.4</v>
      </c>
      <c r="F11793" s="81" t="s">
        <v>13674</v>
      </c>
      <c r="G11793" s="35" t="s">
        <v>13675</v>
      </c>
      <c r="H11793" s="100" t="s">
        <v>26215</v>
      </c>
    </row>
    <row r="11794" spans="1:8">
      <c r="A11794" s="35" t="s">
        <v>22</v>
      </c>
      <c r="B11794" s="35" t="s">
        <v>9349</v>
      </c>
      <c r="C11794" s="35" t="s">
        <v>16728</v>
      </c>
      <c r="D11794" s="100" t="s">
        <v>12482</v>
      </c>
      <c r="E11794" s="107">
        <v>25.833333333333332</v>
      </c>
      <c r="F11794" s="81" t="s">
        <v>13674</v>
      </c>
      <c r="G11794" s="35" t="s">
        <v>13675</v>
      </c>
      <c r="H11794" s="100" t="s">
        <v>26215</v>
      </c>
    </row>
    <row r="11795" spans="1:8">
      <c r="A11795" s="35" t="s">
        <v>22</v>
      </c>
      <c r="B11795" s="35" t="s">
        <v>9349</v>
      </c>
      <c r="C11795" s="35" t="s">
        <v>16728</v>
      </c>
      <c r="D11795" s="100" t="s">
        <v>12483</v>
      </c>
      <c r="E11795" s="107">
        <v>27.766666666666666</v>
      </c>
      <c r="F11795" s="81" t="s">
        <v>13674</v>
      </c>
      <c r="G11795" s="35" t="s">
        <v>13675</v>
      </c>
      <c r="H11795" s="100" t="s">
        <v>26215</v>
      </c>
    </row>
    <row r="11796" spans="1:8">
      <c r="A11796" s="35" t="s">
        <v>22</v>
      </c>
      <c r="B11796" s="35" t="s">
        <v>9349</v>
      </c>
      <c r="C11796" s="35" t="s">
        <v>16728</v>
      </c>
      <c r="D11796" s="100" t="s">
        <v>22795</v>
      </c>
      <c r="E11796" s="107">
        <v>27.15</v>
      </c>
      <c r="F11796" s="81" t="s">
        <v>13674</v>
      </c>
      <c r="G11796" s="35" t="s">
        <v>13675</v>
      </c>
      <c r="H11796" s="100" t="s">
        <v>26215</v>
      </c>
    </row>
    <row r="11797" spans="1:8">
      <c r="A11797" s="35" t="s">
        <v>22</v>
      </c>
      <c r="B11797" s="35" t="s">
        <v>9349</v>
      </c>
      <c r="C11797" s="35" t="s">
        <v>16728</v>
      </c>
      <c r="D11797" s="100" t="s">
        <v>22796</v>
      </c>
      <c r="E11797" s="107">
        <v>25.35</v>
      </c>
      <c r="F11797" s="81" t="s">
        <v>13674</v>
      </c>
      <c r="G11797" s="35" t="s">
        <v>13675</v>
      </c>
      <c r="H11797" s="100" t="s">
        <v>26215</v>
      </c>
    </row>
    <row r="11798" spans="1:8">
      <c r="A11798" s="35" t="s">
        <v>22</v>
      </c>
      <c r="B11798" s="35" t="s">
        <v>9349</v>
      </c>
      <c r="C11798" s="35" t="s">
        <v>16728</v>
      </c>
      <c r="D11798" s="100" t="s">
        <v>12484</v>
      </c>
      <c r="E11798" s="107">
        <v>25.55</v>
      </c>
      <c r="F11798" s="81" t="s">
        <v>13674</v>
      </c>
      <c r="G11798" s="35" t="s">
        <v>13675</v>
      </c>
      <c r="H11798" s="100" t="s">
        <v>26215</v>
      </c>
    </row>
    <row r="11799" spans="1:8">
      <c r="A11799" s="35" t="s">
        <v>22</v>
      </c>
      <c r="B11799" s="35" t="s">
        <v>9349</v>
      </c>
      <c r="C11799" s="35" t="s">
        <v>16728</v>
      </c>
      <c r="D11799" s="100" t="s">
        <v>12485</v>
      </c>
      <c r="E11799" s="107">
        <v>55.3</v>
      </c>
      <c r="F11799" s="81" t="s">
        <v>13674</v>
      </c>
      <c r="G11799" s="35" t="s">
        <v>13675</v>
      </c>
      <c r="H11799" s="100" t="s">
        <v>26215</v>
      </c>
    </row>
    <row r="11800" spans="1:8">
      <c r="A11800" s="35" t="s">
        <v>22</v>
      </c>
      <c r="B11800" s="35" t="s">
        <v>9349</v>
      </c>
      <c r="C11800" s="35" t="s">
        <v>16728</v>
      </c>
      <c r="D11800" s="100" t="s">
        <v>22797</v>
      </c>
      <c r="E11800" s="107">
        <v>27.316666666666666</v>
      </c>
      <c r="F11800" s="81" t="s">
        <v>13674</v>
      </c>
      <c r="G11800" s="35" t="s">
        <v>13675</v>
      </c>
      <c r="H11800" s="100" t="s">
        <v>26215</v>
      </c>
    </row>
    <row r="11801" spans="1:8">
      <c r="A11801" s="35" t="s">
        <v>29</v>
      </c>
      <c r="B11801" s="35" t="s">
        <v>9358</v>
      </c>
      <c r="C11801" s="35" t="s">
        <v>16730</v>
      </c>
      <c r="D11801" s="100" t="s">
        <v>12495</v>
      </c>
      <c r="E11801" s="107">
        <v>25</v>
      </c>
      <c r="F11801" s="81" t="s">
        <v>13674</v>
      </c>
      <c r="G11801" s="35" t="s">
        <v>13675</v>
      </c>
      <c r="H11801" s="100" t="s">
        <v>26216</v>
      </c>
    </row>
    <row r="11802" spans="1:8">
      <c r="A11802" s="35" t="s">
        <v>13</v>
      </c>
      <c r="B11802" s="35" t="s">
        <v>18</v>
      </c>
      <c r="C11802" s="35" t="s">
        <v>16731</v>
      </c>
      <c r="D11802" s="100" t="s">
        <v>12500</v>
      </c>
      <c r="E11802" s="107">
        <v>41.68333333333333</v>
      </c>
      <c r="F11802" s="81" t="s">
        <v>13674</v>
      </c>
      <c r="G11802" s="35" t="s">
        <v>13675</v>
      </c>
      <c r="H11802" s="100" t="s">
        <v>26217</v>
      </c>
    </row>
    <row r="11803" spans="1:8">
      <c r="A11803" s="35" t="s">
        <v>13</v>
      </c>
      <c r="B11803" s="35" t="s">
        <v>18</v>
      </c>
      <c r="C11803" s="35" t="s">
        <v>16731</v>
      </c>
      <c r="D11803" s="100" t="s">
        <v>12501</v>
      </c>
      <c r="E11803" s="107">
        <v>51.06666666666667</v>
      </c>
      <c r="F11803" s="81" t="s">
        <v>13674</v>
      </c>
      <c r="G11803" s="35" t="s">
        <v>13675</v>
      </c>
      <c r="H11803" s="100" t="s">
        <v>26217</v>
      </c>
    </row>
    <row r="11804" spans="1:8">
      <c r="A11804" s="35" t="s">
        <v>13</v>
      </c>
      <c r="B11804" s="35" t="s">
        <v>18</v>
      </c>
      <c r="C11804" s="35" t="s">
        <v>16731</v>
      </c>
      <c r="D11804" s="100" t="s">
        <v>12502</v>
      </c>
      <c r="E11804" s="107">
        <v>43.533333333333331</v>
      </c>
      <c r="F11804" s="81" t="s">
        <v>13674</v>
      </c>
      <c r="G11804" s="35" t="s">
        <v>13675</v>
      </c>
      <c r="H11804" s="100" t="s">
        <v>26217</v>
      </c>
    </row>
    <row r="11805" spans="1:8">
      <c r="A11805" s="35" t="s">
        <v>13</v>
      </c>
      <c r="B11805" s="35" t="s">
        <v>18</v>
      </c>
      <c r="C11805" s="35" t="s">
        <v>16731</v>
      </c>
      <c r="D11805" s="100" t="s">
        <v>12503</v>
      </c>
      <c r="E11805" s="107">
        <v>46.15</v>
      </c>
      <c r="F11805" s="81" t="s">
        <v>13674</v>
      </c>
      <c r="G11805" s="35" t="s">
        <v>13675</v>
      </c>
      <c r="H11805" s="100" t="s">
        <v>26217</v>
      </c>
    </row>
    <row r="11806" spans="1:8">
      <c r="A11806" s="35" t="s">
        <v>13</v>
      </c>
      <c r="B11806" s="35" t="s">
        <v>18</v>
      </c>
      <c r="C11806" s="35" t="s">
        <v>16731</v>
      </c>
      <c r="D11806" s="100" t="s">
        <v>12504</v>
      </c>
      <c r="E11806" s="107">
        <v>46.116666666666667</v>
      </c>
      <c r="F11806" s="81" t="s">
        <v>13674</v>
      </c>
      <c r="G11806" s="35" t="s">
        <v>13675</v>
      </c>
      <c r="H11806" s="100" t="s">
        <v>26217</v>
      </c>
    </row>
    <row r="11807" spans="1:8">
      <c r="A11807" s="35" t="s">
        <v>13</v>
      </c>
      <c r="B11807" s="35" t="s">
        <v>18</v>
      </c>
      <c r="C11807" s="35" t="s">
        <v>16731</v>
      </c>
      <c r="D11807" s="100" t="s">
        <v>22798</v>
      </c>
      <c r="E11807" s="107">
        <v>48.18333333333333</v>
      </c>
      <c r="F11807" s="81" t="s">
        <v>13674</v>
      </c>
      <c r="G11807" s="35" t="s">
        <v>13675</v>
      </c>
      <c r="H11807" s="100" t="s">
        <v>26217</v>
      </c>
    </row>
    <row r="11808" spans="1:8">
      <c r="A11808" s="35" t="s">
        <v>13</v>
      </c>
      <c r="B11808" s="35" t="s">
        <v>18</v>
      </c>
      <c r="C11808" s="35" t="s">
        <v>16731</v>
      </c>
      <c r="D11808" s="100" t="s">
        <v>12505</v>
      </c>
      <c r="E11808" s="107">
        <v>44.05</v>
      </c>
      <c r="F11808" s="81" t="s">
        <v>13674</v>
      </c>
      <c r="G11808" s="35" t="s">
        <v>13675</v>
      </c>
      <c r="H11808" s="100" t="s">
        <v>26217</v>
      </c>
    </row>
    <row r="11809" spans="1:8">
      <c r="A11809" s="35" t="s">
        <v>13</v>
      </c>
      <c r="B11809" s="35" t="s">
        <v>18</v>
      </c>
      <c r="C11809" s="35" t="s">
        <v>16731</v>
      </c>
      <c r="D11809" s="100" t="s">
        <v>12506</v>
      </c>
      <c r="E11809" s="107">
        <v>52.583333333333336</v>
      </c>
      <c r="F11809" s="81" t="s">
        <v>13674</v>
      </c>
      <c r="G11809" s="35" t="s">
        <v>13675</v>
      </c>
      <c r="H11809" s="100" t="s">
        <v>26217</v>
      </c>
    </row>
    <row r="11810" spans="1:8">
      <c r="A11810" s="35" t="s">
        <v>13</v>
      </c>
      <c r="B11810" s="35" t="s">
        <v>18</v>
      </c>
      <c r="C11810" s="35" t="s">
        <v>16731</v>
      </c>
      <c r="D11810" s="100" t="s">
        <v>12507</v>
      </c>
      <c r="E11810" s="107">
        <v>46.483333333333334</v>
      </c>
      <c r="F11810" s="81" t="s">
        <v>13674</v>
      </c>
      <c r="G11810" s="35" t="s">
        <v>13675</v>
      </c>
      <c r="H11810" s="100" t="s">
        <v>26217</v>
      </c>
    </row>
    <row r="11811" spans="1:8">
      <c r="A11811" s="35" t="s">
        <v>13</v>
      </c>
      <c r="B11811" s="35" t="s">
        <v>18</v>
      </c>
      <c r="C11811" s="35" t="s">
        <v>16731</v>
      </c>
      <c r="D11811" s="100" t="s">
        <v>12508</v>
      </c>
      <c r="E11811" s="107">
        <v>44.25</v>
      </c>
      <c r="F11811" s="81" t="s">
        <v>13674</v>
      </c>
      <c r="G11811" s="35" t="s">
        <v>13675</v>
      </c>
      <c r="H11811" s="100" t="s">
        <v>26217</v>
      </c>
    </row>
    <row r="11812" spans="1:8">
      <c r="A11812" s="35" t="s">
        <v>13</v>
      </c>
      <c r="B11812" s="35" t="s">
        <v>18</v>
      </c>
      <c r="C11812" s="35" t="s">
        <v>16731</v>
      </c>
      <c r="D11812" s="100" t="s">
        <v>12509</v>
      </c>
      <c r="E11812" s="107">
        <v>42.55</v>
      </c>
      <c r="F11812" s="81" t="s">
        <v>13674</v>
      </c>
      <c r="G11812" s="35" t="s">
        <v>13675</v>
      </c>
      <c r="H11812" s="100" t="s">
        <v>26217</v>
      </c>
    </row>
    <row r="11813" spans="1:8">
      <c r="A11813" s="35" t="s">
        <v>13</v>
      </c>
      <c r="B11813" s="35" t="s">
        <v>18</v>
      </c>
      <c r="C11813" s="35" t="s">
        <v>16731</v>
      </c>
      <c r="D11813" s="100" t="s">
        <v>12510</v>
      </c>
      <c r="E11813" s="107">
        <v>49.883333333333333</v>
      </c>
      <c r="F11813" s="81" t="s">
        <v>13674</v>
      </c>
      <c r="G11813" s="35" t="s">
        <v>13675</v>
      </c>
      <c r="H11813" s="100" t="s">
        <v>26217</v>
      </c>
    </row>
    <row r="11814" spans="1:8">
      <c r="A11814" s="35" t="s">
        <v>13</v>
      </c>
      <c r="B11814" s="35" t="s">
        <v>18</v>
      </c>
      <c r="C11814" s="35" t="s">
        <v>17532</v>
      </c>
      <c r="D11814" s="100" t="s">
        <v>22799</v>
      </c>
      <c r="E11814" s="107">
        <v>28.333333333333332</v>
      </c>
      <c r="F11814" s="81" t="s">
        <v>13674</v>
      </c>
      <c r="G11814" s="35" t="s">
        <v>13675</v>
      </c>
      <c r="H11814" s="100" t="s">
        <v>26218</v>
      </c>
    </row>
    <row r="11815" spans="1:8">
      <c r="A11815" s="35" t="s">
        <v>13</v>
      </c>
      <c r="B11815" s="35" t="s">
        <v>18</v>
      </c>
      <c r="C11815" s="35" t="s">
        <v>17532</v>
      </c>
      <c r="D11815" s="100" t="s">
        <v>22800</v>
      </c>
      <c r="E11815" s="107">
        <v>30.216666666666665</v>
      </c>
      <c r="F11815" s="81" t="s">
        <v>13674</v>
      </c>
      <c r="G11815" s="35" t="s">
        <v>13675</v>
      </c>
      <c r="H11815" s="100" t="s">
        <v>26218</v>
      </c>
    </row>
    <row r="11816" spans="1:8">
      <c r="A11816" s="35" t="s">
        <v>13</v>
      </c>
      <c r="B11816" s="35" t="s">
        <v>18</v>
      </c>
      <c r="C11816" s="35" t="s">
        <v>17532</v>
      </c>
      <c r="D11816" s="100" t="s">
        <v>12514</v>
      </c>
      <c r="E11816" s="107">
        <v>27.816666666666666</v>
      </c>
      <c r="F11816" s="81" t="s">
        <v>13674</v>
      </c>
      <c r="G11816" s="35" t="s">
        <v>13675</v>
      </c>
      <c r="H11816" s="100" t="s">
        <v>26218</v>
      </c>
    </row>
    <row r="11817" spans="1:8">
      <c r="A11817" s="35" t="s">
        <v>13</v>
      </c>
      <c r="B11817" s="35" t="s">
        <v>18</v>
      </c>
      <c r="C11817" s="35" t="s">
        <v>16732</v>
      </c>
      <c r="D11817" s="100" t="s">
        <v>12517</v>
      </c>
      <c r="E11817" s="107">
        <v>25.7</v>
      </c>
      <c r="F11817" s="81" t="s">
        <v>13674</v>
      </c>
      <c r="G11817" s="35" t="s">
        <v>13675</v>
      </c>
      <c r="H11817" s="100" t="s">
        <v>26219</v>
      </c>
    </row>
    <row r="11818" spans="1:8">
      <c r="A11818" s="35" t="s">
        <v>29</v>
      </c>
      <c r="B11818" s="35" t="s">
        <v>9358</v>
      </c>
      <c r="C11818" s="35" t="s">
        <v>16733</v>
      </c>
      <c r="D11818" s="100" t="s">
        <v>12518</v>
      </c>
      <c r="E11818" s="107">
        <v>57.266666666666666</v>
      </c>
      <c r="F11818" s="81" t="s">
        <v>13674</v>
      </c>
      <c r="G11818" s="35" t="s">
        <v>13675</v>
      </c>
      <c r="H11818" s="100" t="s">
        <v>26220</v>
      </c>
    </row>
    <row r="11819" spans="1:8">
      <c r="A11819" s="35" t="s">
        <v>29</v>
      </c>
      <c r="B11819" s="35" t="s">
        <v>9358</v>
      </c>
      <c r="C11819" s="35" t="s">
        <v>16733</v>
      </c>
      <c r="D11819" s="100" t="s">
        <v>12519</v>
      </c>
      <c r="E11819" s="107">
        <v>47.93333333333333</v>
      </c>
      <c r="F11819" s="81" t="s">
        <v>13674</v>
      </c>
      <c r="G11819" s="35" t="s">
        <v>13675</v>
      </c>
      <c r="H11819" s="100" t="s">
        <v>26220</v>
      </c>
    </row>
    <row r="11820" spans="1:8">
      <c r="A11820" s="35" t="s">
        <v>29</v>
      </c>
      <c r="B11820" s="35" t="s">
        <v>9358</v>
      </c>
      <c r="C11820" s="35" t="s">
        <v>16733</v>
      </c>
      <c r="D11820" s="100" t="s">
        <v>12520</v>
      </c>
      <c r="E11820" s="107">
        <v>41.016666666666666</v>
      </c>
      <c r="F11820" s="81" t="s">
        <v>13674</v>
      </c>
      <c r="G11820" s="35" t="s">
        <v>13675</v>
      </c>
      <c r="H11820" s="100" t="s">
        <v>26220</v>
      </c>
    </row>
    <row r="11821" spans="1:8">
      <c r="A11821" s="35" t="s">
        <v>29</v>
      </c>
      <c r="B11821" s="35" t="s">
        <v>9358</v>
      </c>
      <c r="C11821" s="35" t="s">
        <v>16733</v>
      </c>
      <c r="D11821" s="100" t="s">
        <v>12521</v>
      </c>
      <c r="E11821" s="107">
        <v>86.233333333333334</v>
      </c>
      <c r="F11821" s="81" t="s">
        <v>13674</v>
      </c>
      <c r="G11821" s="35" t="s">
        <v>13675</v>
      </c>
      <c r="H11821" s="100" t="s">
        <v>26220</v>
      </c>
    </row>
    <row r="11822" spans="1:8">
      <c r="A11822" s="35" t="s">
        <v>29</v>
      </c>
      <c r="B11822" s="35" t="s">
        <v>9358</v>
      </c>
      <c r="C11822" s="35" t="s">
        <v>16733</v>
      </c>
      <c r="D11822" s="100" t="s">
        <v>12522</v>
      </c>
      <c r="E11822" s="107">
        <v>57.533333333333331</v>
      </c>
      <c r="F11822" s="81" t="s">
        <v>13674</v>
      </c>
      <c r="G11822" s="35" t="s">
        <v>13675</v>
      </c>
      <c r="H11822" s="100" t="s">
        <v>26220</v>
      </c>
    </row>
    <row r="11823" spans="1:8">
      <c r="A11823" s="35" t="s">
        <v>29</v>
      </c>
      <c r="B11823" s="35" t="s">
        <v>9358</v>
      </c>
      <c r="C11823" s="35" t="s">
        <v>16733</v>
      </c>
      <c r="D11823" s="100" t="s">
        <v>12523</v>
      </c>
      <c r="E11823" s="107">
        <v>44.533333333333331</v>
      </c>
      <c r="F11823" s="81" t="s">
        <v>13674</v>
      </c>
      <c r="G11823" s="35" t="s">
        <v>13675</v>
      </c>
      <c r="H11823" s="100" t="s">
        <v>26220</v>
      </c>
    </row>
    <row r="11824" spans="1:8">
      <c r="A11824" s="35" t="s">
        <v>29</v>
      </c>
      <c r="B11824" s="35" t="s">
        <v>9358</v>
      </c>
      <c r="C11824" s="35" t="s">
        <v>16733</v>
      </c>
      <c r="D11824" s="100" t="s">
        <v>12524</v>
      </c>
      <c r="E11824" s="107">
        <v>50.55</v>
      </c>
      <c r="F11824" s="81" t="s">
        <v>13674</v>
      </c>
      <c r="G11824" s="35" t="s">
        <v>13675</v>
      </c>
      <c r="H11824" s="100" t="s">
        <v>26220</v>
      </c>
    </row>
    <row r="11825" spans="1:8">
      <c r="A11825" s="35" t="s">
        <v>29</v>
      </c>
      <c r="B11825" s="35" t="s">
        <v>9358</v>
      </c>
      <c r="C11825" s="35" t="s">
        <v>16733</v>
      </c>
      <c r="D11825" s="100" t="s">
        <v>12525</v>
      </c>
      <c r="E11825" s="107">
        <v>67.61666666666666</v>
      </c>
      <c r="F11825" s="81" t="s">
        <v>13674</v>
      </c>
      <c r="G11825" s="35" t="s">
        <v>13675</v>
      </c>
      <c r="H11825" s="100" t="s">
        <v>26220</v>
      </c>
    </row>
    <row r="11826" spans="1:8">
      <c r="A11826" s="35" t="s">
        <v>29</v>
      </c>
      <c r="B11826" s="35" t="s">
        <v>9358</v>
      </c>
      <c r="C11826" s="35" t="s">
        <v>16733</v>
      </c>
      <c r="D11826" s="100" t="s">
        <v>12526</v>
      </c>
      <c r="E11826" s="107">
        <v>46.3</v>
      </c>
      <c r="F11826" s="81" t="s">
        <v>13674</v>
      </c>
      <c r="G11826" s="35" t="s">
        <v>13675</v>
      </c>
      <c r="H11826" s="100" t="s">
        <v>26220</v>
      </c>
    </row>
    <row r="11827" spans="1:8">
      <c r="A11827" s="35" t="s">
        <v>29</v>
      </c>
      <c r="B11827" s="35" t="s">
        <v>9358</v>
      </c>
      <c r="C11827" s="35" t="s">
        <v>16733</v>
      </c>
      <c r="D11827" s="100" t="s">
        <v>12527</v>
      </c>
      <c r="E11827" s="107">
        <v>54.766666666666666</v>
      </c>
      <c r="F11827" s="81" t="s">
        <v>13674</v>
      </c>
      <c r="G11827" s="35" t="s">
        <v>13675</v>
      </c>
      <c r="H11827" s="100" t="s">
        <v>26220</v>
      </c>
    </row>
    <row r="11828" spans="1:8">
      <c r="A11828" s="35" t="s">
        <v>29</v>
      </c>
      <c r="B11828" s="35" t="s">
        <v>9358</v>
      </c>
      <c r="C11828" s="35" t="s">
        <v>16733</v>
      </c>
      <c r="D11828" s="100" t="s">
        <v>12528</v>
      </c>
      <c r="E11828" s="107">
        <v>86.933333333333337</v>
      </c>
      <c r="F11828" s="81" t="s">
        <v>13674</v>
      </c>
      <c r="G11828" s="35" t="s">
        <v>13675</v>
      </c>
      <c r="H11828" s="100" t="s">
        <v>26220</v>
      </c>
    </row>
    <row r="11829" spans="1:8">
      <c r="A11829" s="35" t="s">
        <v>29</v>
      </c>
      <c r="B11829" s="35" t="s">
        <v>9358</v>
      </c>
      <c r="C11829" s="35" t="s">
        <v>16733</v>
      </c>
      <c r="D11829" s="100" t="s">
        <v>12529</v>
      </c>
      <c r="E11829" s="107">
        <v>66.3</v>
      </c>
      <c r="F11829" s="81" t="s">
        <v>13674</v>
      </c>
      <c r="G11829" s="35" t="s">
        <v>13675</v>
      </c>
      <c r="H11829" s="100" t="s">
        <v>26220</v>
      </c>
    </row>
    <row r="11830" spans="1:8">
      <c r="A11830" s="35" t="s">
        <v>29</v>
      </c>
      <c r="B11830" s="35" t="s">
        <v>9358</v>
      </c>
      <c r="C11830" s="35" t="s">
        <v>16733</v>
      </c>
      <c r="D11830" s="100" t="s">
        <v>22801</v>
      </c>
      <c r="E11830" s="107">
        <v>35.166666666666664</v>
      </c>
      <c r="F11830" s="81" t="s">
        <v>13674</v>
      </c>
      <c r="G11830" s="35" t="s">
        <v>13675</v>
      </c>
      <c r="H11830" s="100" t="s">
        <v>26220</v>
      </c>
    </row>
    <row r="11831" spans="1:8">
      <c r="A11831" s="35" t="s">
        <v>29</v>
      </c>
      <c r="B11831" s="35" t="s">
        <v>9358</v>
      </c>
      <c r="C11831" s="35" t="s">
        <v>16733</v>
      </c>
      <c r="D11831" s="100" t="s">
        <v>12530</v>
      </c>
      <c r="E11831" s="107">
        <v>67.166666666666671</v>
      </c>
      <c r="F11831" s="81" t="s">
        <v>13674</v>
      </c>
      <c r="G11831" s="35" t="s">
        <v>13675</v>
      </c>
      <c r="H11831" s="100" t="s">
        <v>26220</v>
      </c>
    </row>
    <row r="11832" spans="1:8">
      <c r="A11832" s="35" t="s">
        <v>29</v>
      </c>
      <c r="B11832" s="35" t="s">
        <v>9358</v>
      </c>
      <c r="C11832" s="35" t="s">
        <v>16733</v>
      </c>
      <c r="D11832" s="100" t="s">
        <v>12531</v>
      </c>
      <c r="E11832" s="107">
        <v>59.31666666666667</v>
      </c>
      <c r="F11832" s="81" t="s">
        <v>13674</v>
      </c>
      <c r="G11832" s="35" t="s">
        <v>13675</v>
      </c>
      <c r="H11832" s="100" t="s">
        <v>26220</v>
      </c>
    </row>
    <row r="11833" spans="1:8">
      <c r="A11833" s="35" t="s">
        <v>29</v>
      </c>
      <c r="B11833" s="35" t="s">
        <v>9379</v>
      </c>
      <c r="C11833" s="35" t="s">
        <v>17533</v>
      </c>
      <c r="D11833" s="100" t="s">
        <v>22802</v>
      </c>
      <c r="E11833" s="107">
        <v>112.78333333333333</v>
      </c>
      <c r="F11833" s="81" t="s">
        <v>13674</v>
      </c>
      <c r="G11833" s="35" t="s">
        <v>13675</v>
      </c>
      <c r="H11833" s="100" t="s">
        <v>26221</v>
      </c>
    </row>
    <row r="11834" spans="1:8">
      <c r="A11834" s="35" t="s">
        <v>29</v>
      </c>
      <c r="B11834" s="35" t="s">
        <v>9372</v>
      </c>
      <c r="C11834" s="35" t="s">
        <v>17534</v>
      </c>
      <c r="D11834" s="100" t="s">
        <v>12533</v>
      </c>
      <c r="E11834" s="107">
        <v>42.5</v>
      </c>
      <c r="F11834" s="81" t="s">
        <v>13674</v>
      </c>
      <c r="G11834" s="35" t="s">
        <v>13675</v>
      </c>
      <c r="H11834" s="100" t="s">
        <v>26222</v>
      </c>
    </row>
    <row r="11835" spans="1:8">
      <c r="A11835" s="35" t="s">
        <v>29</v>
      </c>
      <c r="B11835" s="35" t="s">
        <v>9372</v>
      </c>
      <c r="C11835" s="35" t="s">
        <v>17534</v>
      </c>
      <c r="D11835" s="100" t="s">
        <v>12534</v>
      </c>
      <c r="E11835" s="107">
        <v>36.549999999999997</v>
      </c>
      <c r="F11835" s="81" t="s">
        <v>13674</v>
      </c>
      <c r="G11835" s="35" t="s">
        <v>13675</v>
      </c>
      <c r="H11835" s="100" t="s">
        <v>26222</v>
      </c>
    </row>
    <row r="11836" spans="1:8">
      <c r="A11836" s="35" t="s">
        <v>29</v>
      </c>
      <c r="B11836" s="35" t="s">
        <v>9372</v>
      </c>
      <c r="C11836" s="35" t="s">
        <v>17534</v>
      </c>
      <c r="D11836" s="100" t="s">
        <v>12535</v>
      </c>
      <c r="E11836" s="107">
        <v>59.533333333333331</v>
      </c>
      <c r="F11836" s="81" t="s">
        <v>13674</v>
      </c>
      <c r="G11836" s="35" t="s">
        <v>13675</v>
      </c>
      <c r="H11836" s="100" t="s">
        <v>26222</v>
      </c>
    </row>
    <row r="11837" spans="1:8">
      <c r="A11837" s="35" t="s">
        <v>29</v>
      </c>
      <c r="B11837" s="35" t="s">
        <v>9372</v>
      </c>
      <c r="C11837" s="35" t="s">
        <v>17534</v>
      </c>
      <c r="D11837" s="100" t="s">
        <v>12536</v>
      </c>
      <c r="E11837" s="107">
        <v>32</v>
      </c>
      <c r="F11837" s="81" t="s">
        <v>13674</v>
      </c>
      <c r="G11837" s="35" t="s">
        <v>13675</v>
      </c>
      <c r="H11837" s="100" t="s">
        <v>26222</v>
      </c>
    </row>
    <row r="11838" spans="1:8">
      <c r="A11838" s="35" t="s">
        <v>29</v>
      </c>
      <c r="B11838" s="35" t="s">
        <v>9372</v>
      </c>
      <c r="C11838" s="35" t="s">
        <v>17534</v>
      </c>
      <c r="D11838" s="100" t="s">
        <v>12537</v>
      </c>
      <c r="E11838" s="107">
        <v>45.166666666666664</v>
      </c>
      <c r="F11838" s="81" t="s">
        <v>13674</v>
      </c>
      <c r="G11838" s="35" t="s">
        <v>13675</v>
      </c>
      <c r="H11838" s="100" t="s">
        <v>26222</v>
      </c>
    </row>
    <row r="11839" spans="1:8">
      <c r="A11839" s="35" t="s">
        <v>29</v>
      </c>
      <c r="B11839" s="35" t="s">
        <v>9372</v>
      </c>
      <c r="C11839" s="35" t="s">
        <v>17534</v>
      </c>
      <c r="D11839" s="100" t="s">
        <v>12538</v>
      </c>
      <c r="E11839" s="107">
        <v>40.616666666666667</v>
      </c>
      <c r="F11839" s="81" t="s">
        <v>13674</v>
      </c>
      <c r="G11839" s="35" t="s">
        <v>13675</v>
      </c>
      <c r="H11839" s="100" t="s">
        <v>26222</v>
      </c>
    </row>
    <row r="11840" spans="1:8">
      <c r="A11840" s="35" t="s">
        <v>29</v>
      </c>
      <c r="B11840" s="35" t="s">
        <v>9372</v>
      </c>
      <c r="C11840" s="35" t="s">
        <v>17534</v>
      </c>
      <c r="D11840" s="100" t="s">
        <v>12539</v>
      </c>
      <c r="E11840" s="107">
        <v>32.016666666666666</v>
      </c>
      <c r="F11840" s="81" t="s">
        <v>13674</v>
      </c>
      <c r="G11840" s="35" t="s">
        <v>13675</v>
      </c>
      <c r="H11840" s="100" t="s">
        <v>26222</v>
      </c>
    </row>
    <row r="11841" spans="1:8">
      <c r="A11841" s="35" t="s">
        <v>29</v>
      </c>
      <c r="B11841" s="35" t="s">
        <v>9372</v>
      </c>
      <c r="C11841" s="35" t="s">
        <v>17534</v>
      </c>
      <c r="D11841" s="100" t="s">
        <v>12540</v>
      </c>
      <c r="E11841" s="107">
        <v>36.6</v>
      </c>
      <c r="F11841" s="81" t="s">
        <v>13674</v>
      </c>
      <c r="G11841" s="35" t="s">
        <v>13675</v>
      </c>
      <c r="H11841" s="100" t="s">
        <v>26222</v>
      </c>
    </row>
    <row r="11842" spans="1:8">
      <c r="A11842" s="35" t="s">
        <v>29</v>
      </c>
      <c r="B11842" s="35" t="s">
        <v>9372</v>
      </c>
      <c r="C11842" s="35" t="s">
        <v>17535</v>
      </c>
      <c r="D11842" s="100" t="s">
        <v>12541</v>
      </c>
      <c r="E11842" s="107">
        <v>38.883333333333333</v>
      </c>
      <c r="F11842" s="81" t="s">
        <v>13674</v>
      </c>
      <c r="G11842" s="35" t="s">
        <v>13675</v>
      </c>
      <c r="H11842" s="100" t="s">
        <v>26223</v>
      </c>
    </row>
    <row r="11843" spans="1:8">
      <c r="A11843" s="35" t="s">
        <v>29</v>
      </c>
      <c r="B11843" s="35" t="s">
        <v>9372</v>
      </c>
      <c r="C11843" s="35" t="s">
        <v>17535</v>
      </c>
      <c r="D11843" s="100" t="s">
        <v>12542</v>
      </c>
      <c r="E11843" s="107">
        <v>32.5</v>
      </c>
      <c r="F11843" s="81" t="s">
        <v>13674</v>
      </c>
      <c r="G11843" s="35" t="s">
        <v>13675</v>
      </c>
      <c r="H11843" s="100" t="s">
        <v>26223</v>
      </c>
    </row>
    <row r="11844" spans="1:8">
      <c r="A11844" s="35" t="s">
        <v>29</v>
      </c>
      <c r="B11844" s="35" t="s">
        <v>9372</v>
      </c>
      <c r="C11844" s="35" t="s">
        <v>17535</v>
      </c>
      <c r="D11844" s="100" t="s">
        <v>12543</v>
      </c>
      <c r="E11844" s="107">
        <v>44.583333333333336</v>
      </c>
      <c r="F11844" s="81" t="s">
        <v>13674</v>
      </c>
      <c r="G11844" s="35" t="s">
        <v>13675</v>
      </c>
      <c r="H11844" s="100" t="s">
        <v>16526</v>
      </c>
    </row>
    <row r="11845" spans="1:8">
      <c r="A11845" s="35" t="s">
        <v>29</v>
      </c>
      <c r="B11845" s="35" t="s">
        <v>9372</v>
      </c>
      <c r="C11845" s="35" t="s">
        <v>17535</v>
      </c>
      <c r="D11845" s="100" t="s">
        <v>12544</v>
      </c>
      <c r="E11845" s="107">
        <v>36.633333333333333</v>
      </c>
      <c r="F11845" s="81" t="s">
        <v>13674</v>
      </c>
      <c r="G11845" s="35" t="s">
        <v>13675</v>
      </c>
      <c r="H11845" s="100" t="s">
        <v>16526</v>
      </c>
    </row>
    <row r="11846" spans="1:8">
      <c r="A11846" s="35" t="s">
        <v>29</v>
      </c>
      <c r="B11846" s="35" t="s">
        <v>9372</v>
      </c>
      <c r="C11846" s="35" t="s">
        <v>17535</v>
      </c>
      <c r="D11846" s="100" t="s">
        <v>22803</v>
      </c>
      <c r="E11846" s="107">
        <v>31.1</v>
      </c>
      <c r="F11846" s="81" t="s">
        <v>13674</v>
      </c>
      <c r="G11846" s="35" t="s">
        <v>13675</v>
      </c>
      <c r="H11846" s="100" t="s">
        <v>16526</v>
      </c>
    </row>
    <row r="11847" spans="1:8">
      <c r="A11847" s="35" t="s">
        <v>29</v>
      </c>
      <c r="B11847" s="35" t="s">
        <v>9372</v>
      </c>
      <c r="C11847" s="35" t="s">
        <v>17535</v>
      </c>
      <c r="D11847" s="100" t="s">
        <v>12546</v>
      </c>
      <c r="E11847" s="107">
        <v>35.950000000000003</v>
      </c>
      <c r="F11847" s="81" t="s">
        <v>13674</v>
      </c>
      <c r="G11847" s="35" t="s">
        <v>13675</v>
      </c>
      <c r="H11847" s="100" t="s">
        <v>16526</v>
      </c>
    </row>
    <row r="11848" spans="1:8">
      <c r="A11848" s="35" t="s">
        <v>29</v>
      </c>
      <c r="B11848" s="35" t="s">
        <v>9372</v>
      </c>
      <c r="C11848" s="35" t="s">
        <v>17535</v>
      </c>
      <c r="D11848" s="100" t="s">
        <v>22804</v>
      </c>
      <c r="E11848" s="107">
        <v>32.733333333333334</v>
      </c>
      <c r="F11848" s="81" t="s">
        <v>13674</v>
      </c>
      <c r="G11848" s="35" t="s">
        <v>13675</v>
      </c>
      <c r="H11848" s="100" t="s">
        <v>16526</v>
      </c>
    </row>
    <row r="11849" spans="1:8">
      <c r="A11849" s="35" t="s">
        <v>29</v>
      </c>
      <c r="B11849" s="35" t="s">
        <v>9372</v>
      </c>
      <c r="C11849" s="35" t="s">
        <v>17535</v>
      </c>
      <c r="D11849" s="100" t="s">
        <v>22805</v>
      </c>
      <c r="E11849" s="107">
        <v>40.616666666666667</v>
      </c>
      <c r="F11849" s="81" t="s">
        <v>13674</v>
      </c>
      <c r="G11849" s="35" t="s">
        <v>13675</v>
      </c>
      <c r="H11849" s="100" t="s">
        <v>16526</v>
      </c>
    </row>
    <row r="11850" spans="1:8">
      <c r="A11850" s="35" t="s">
        <v>29</v>
      </c>
      <c r="B11850" s="35" t="s">
        <v>9372</v>
      </c>
      <c r="C11850" s="35" t="s">
        <v>17535</v>
      </c>
      <c r="D11850" s="100" t="s">
        <v>22806</v>
      </c>
      <c r="E11850" s="107">
        <v>38.31666666666667</v>
      </c>
      <c r="F11850" s="81" t="s">
        <v>13674</v>
      </c>
      <c r="G11850" s="35" t="s">
        <v>13675</v>
      </c>
      <c r="H11850" s="100" t="s">
        <v>16526</v>
      </c>
    </row>
    <row r="11851" spans="1:8">
      <c r="A11851" s="35" t="s">
        <v>29</v>
      </c>
      <c r="B11851" s="35" t="s">
        <v>9372</v>
      </c>
      <c r="C11851" s="35" t="s">
        <v>32</v>
      </c>
      <c r="D11851" s="100" t="s">
        <v>22807</v>
      </c>
      <c r="E11851" s="107">
        <v>25.366666666666667</v>
      </c>
      <c r="F11851" s="81" t="s">
        <v>13674</v>
      </c>
      <c r="G11851" s="35" t="s">
        <v>13675</v>
      </c>
      <c r="H11851" s="100" t="s">
        <v>26224</v>
      </c>
    </row>
    <row r="11852" spans="1:8">
      <c r="A11852" s="35" t="s">
        <v>29</v>
      </c>
      <c r="B11852" s="35" t="s">
        <v>9372</v>
      </c>
      <c r="C11852" s="35" t="s">
        <v>32</v>
      </c>
      <c r="D11852" s="100" t="s">
        <v>8678</v>
      </c>
      <c r="E11852" s="107">
        <v>25.266666666666666</v>
      </c>
      <c r="F11852" s="81" t="s">
        <v>13674</v>
      </c>
      <c r="G11852" s="35" t="s">
        <v>13675</v>
      </c>
      <c r="H11852" s="100" t="s">
        <v>26224</v>
      </c>
    </row>
    <row r="11853" spans="1:8">
      <c r="A11853" s="35" t="s">
        <v>29</v>
      </c>
      <c r="B11853" s="35" t="s">
        <v>9372</v>
      </c>
      <c r="C11853" s="35" t="s">
        <v>32</v>
      </c>
      <c r="D11853" s="100" t="s">
        <v>8680</v>
      </c>
      <c r="E11853" s="107">
        <v>25.916666666666668</v>
      </c>
      <c r="F11853" s="81" t="s">
        <v>13674</v>
      </c>
      <c r="G11853" s="35" t="s">
        <v>13675</v>
      </c>
      <c r="H11853" s="100" t="s">
        <v>26224</v>
      </c>
    </row>
    <row r="11854" spans="1:8">
      <c r="A11854" s="35" t="s">
        <v>29</v>
      </c>
      <c r="B11854" s="35" t="s">
        <v>9372</v>
      </c>
      <c r="C11854" s="35" t="s">
        <v>32</v>
      </c>
      <c r="D11854" s="100" t="s">
        <v>8683</v>
      </c>
      <c r="E11854" s="107">
        <v>25.65</v>
      </c>
      <c r="F11854" s="81" t="s">
        <v>13674</v>
      </c>
      <c r="G11854" s="35" t="s">
        <v>13675</v>
      </c>
      <c r="H11854" s="100" t="s">
        <v>26224</v>
      </c>
    </row>
    <row r="11855" spans="1:8">
      <c r="A11855" s="35" t="s">
        <v>29</v>
      </c>
      <c r="B11855" s="35" t="s">
        <v>9372</v>
      </c>
      <c r="C11855" s="35" t="s">
        <v>32</v>
      </c>
      <c r="D11855" s="100" t="s">
        <v>8684</v>
      </c>
      <c r="E11855" s="107">
        <v>26.333333333333332</v>
      </c>
      <c r="F11855" s="81" t="s">
        <v>13674</v>
      </c>
      <c r="G11855" s="35" t="s">
        <v>13675</v>
      </c>
      <c r="H11855" s="100" t="s">
        <v>26224</v>
      </c>
    </row>
    <row r="11856" spans="1:8">
      <c r="A11856" s="35" t="s">
        <v>29</v>
      </c>
      <c r="B11856" s="35" t="s">
        <v>9380</v>
      </c>
      <c r="C11856" s="35" t="s">
        <v>17536</v>
      </c>
      <c r="D11856" s="100" t="s">
        <v>12554</v>
      </c>
      <c r="E11856" s="107">
        <v>25.916666666666668</v>
      </c>
      <c r="F11856" s="81" t="s">
        <v>13674</v>
      </c>
      <c r="G11856" s="35" t="s">
        <v>13675</v>
      </c>
      <c r="H11856" s="100" t="s">
        <v>26225</v>
      </c>
    </row>
    <row r="11857" spans="1:8">
      <c r="A11857" s="35" t="s">
        <v>29</v>
      </c>
      <c r="B11857" s="35" t="s">
        <v>9380</v>
      </c>
      <c r="C11857" s="35" t="s">
        <v>17536</v>
      </c>
      <c r="D11857" s="100" t="s">
        <v>12555</v>
      </c>
      <c r="E11857" s="107">
        <v>26.566666666666666</v>
      </c>
      <c r="F11857" s="81" t="s">
        <v>13674</v>
      </c>
      <c r="G11857" s="35" t="s">
        <v>13675</v>
      </c>
      <c r="H11857" s="100" t="s">
        <v>26225</v>
      </c>
    </row>
    <row r="11858" spans="1:8">
      <c r="A11858" s="35" t="s">
        <v>29</v>
      </c>
      <c r="B11858" s="35" t="s">
        <v>9380</v>
      </c>
      <c r="C11858" s="35" t="s">
        <v>17536</v>
      </c>
      <c r="D11858" s="100" t="s">
        <v>12556</v>
      </c>
      <c r="E11858" s="107">
        <v>30.333333333333332</v>
      </c>
      <c r="F11858" s="81" t="s">
        <v>13674</v>
      </c>
      <c r="G11858" s="35" t="s">
        <v>13675</v>
      </c>
      <c r="H11858" s="100" t="s">
        <v>26225</v>
      </c>
    </row>
    <row r="11859" spans="1:8">
      <c r="A11859" s="35" t="s">
        <v>29</v>
      </c>
      <c r="B11859" s="35" t="s">
        <v>9380</v>
      </c>
      <c r="C11859" s="35" t="s">
        <v>17536</v>
      </c>
      <c r="D11859" s="100" t="s">
        <v>12557</v>
      </c>
      <c r="E11859" s="107">
        <v>30.083333333333332</v>
      </c>
      <c r="F11859" s="81" t="s">
        <v>13674</v>
      </c>
      <c r="G11859" s="35" t="s">
        <v>13675</v>
      </c>
      <c r="H11859" s="100" t="s">
        <v>26225</v>
      </c>
    </row>
    <row r="11860" spans="1:8">
      <c r="A11860" s="35" t="s">
        <v>29</v>
      </c>
      <c r="B11860" s="35" t="s">
        <v>9380</v>
      </c>
      <c r="C11860" s="35" t="s">
        <v>17536</v>
      </c>
      <c r="D11860" s="100" t="s">
        <v>12562</v>
      </c>
      <c r="E11860" s="107">
        <v>26.7</v>
      </c>
      <c r="F11860" s="81" t="s">
        <v>13674</v>
      </c>
      <c r="G11860" s="35" t="s">
        <v>13675</v>
      </c>
      <c r="H11860" s="100" t="s">
        <v>26225</v>
      </c>
    </row>
    <row r="11861" spans="1:8">
      <c r="A11861" s="35" t="s">
        <v>29</v>
      </c>
      <c r="B11861" s="35" t="s">
        <v>9379</v>
      </c>
      <c r="C11861" s="35" t="s">
        <v>17537</v>
      </c>
      <c r="D11861" s="100" t="s">
        <v>22808</v>
      </c>
      <c r="E11861" s="107">
        <v>29.75</v>
      </c>
      <c r="F11861" s="81" t="s">
        <v>13674</v>
      </c>
      <c r="G11861" s="35" t="s">
        <v>13675</v>
      </c>
      <c r="H11861" s="100" t="s">
        <v>26226</v>
      </c>
    </row>
    <row r="11862" spans="1:8">
      <c r="A11862" s="35" t="s">
        <v>29</v>
      </c>
      <c r="B11862" s="35" t="s">
        <v>9379</v>
      </c>
      <c r="C11862" s="35" t="s">
        <v>17537</v>
      </c>
      <c r="D11862" s="100" t="s">
        <v>22809</v>
      </c>
      <c r="E11862" s="107">
        <v>25.4</v>
      </c>
      <c r="F11862" s="81" t="s">
        <v>13674</v>
      </c>
      <c r="G11862" s="35" t="s">
        <v>13675</v>
      </c>
      <c r="H11862" s="100" t="s">
        <v>26226</v>
      </c>
    </row>
    <row r="11863" spans="1:8">
      <c r="A11863" s="35" t="s">
        <v>29</v>
      </c>
      <c r="B11863" s="35" t="s">
        <v>9379</v>
      </c>
      <c r="C11863" s="35" t="s">
        <v>17537</v>
      </c>
      <c r="D11863" s="100" t="s">
        <v>12568</v>
      </c>
      <c r="E11863" s="107">
        <v>39.416666666666664</v>
      </c>
      <c r="F11863" s="81" t="s">
        <v>13674</v>
      </c>
      <c r="G11863" s="35" t="s">
        <v>13675</v>
      </c>
      <c r="H11863" s="100" t="s">
        <v>26226</v>
      </c>
    </row>
    <row r="11864" spans="1:8">
      <c r="A11864" s="35" t="s">
        <v>29</v>
      </c>
      <c r="B11864" s="35" t="s">
        <v>9379</v>
      </c>
      <c r="C11864" s="35" t="s">
        <v>17537</v>
      </c>
      <c r="D11864" s="100" t="s">
        <v>12569</v>
      </c>
      <c r="E11864" s="107">
        <v>26.233333333333334</v>
      </c>
      <c r="F11864" s="81" t="s">
        <v>13674</v>
      </c>
      <c r="G11864" s="35" t="s">
        <v>13675</v>
      </c>
      <c r="H11864" s="100" t="s">
        <v>26226</v>
      </c>
    </row>
    <row r="11865" spans="1:8">
      <c r="A11865" s="35" t="s">
        <v>29</v>
      </c>
      <c r="B11865" s="35" t="s">
        <v>9379</v>
      </c>
      <c r="C11865" s="35" t="s">
        <v>17537</v>
      </c>
      <c r="D11865" s="100" t="s">
        <v>12570</v>
      </c>
      <c r="E11865" s="107">
        <v>25.4</v>
      </c>
      <c r="F11865" s="81" t="s">
        <v>13674</v>
      </c>
      <c r="G11865" s="35" t="s">
        <v>13675</v>
      </c>
      <c r="H11865" s="100" t="s">
        <v>26226</v>
      </c>
    </row>
    <row r="11866" spans="1:8">
      <c r="A11866" s="35" t="s">
        <v>29</v>
      </c>
      <c r="B11866" s="35" t="s">
        <v>9379</v>
      </c>
      <c r="C11866" s="35" t="s">
        <v>17537</v>
      </c>
      <c r="D11866" s="100" t="s">
        <v>12574</v>
      </c>
      <c r="E11866" s="107">
        <v>25.683333333333334</v>
      </c>
      <c r="F11866" s="81" t="s">
        <v>13674</v>
      </c>
      <c r="G11866" s="35" t="s">
        <v>13675</v>
      </c>
      <c r="H11866" s="100" t="s">
        <v>26226</v>
      </c>
    </row>
    <row r="11867" spans="1:8">
      <c r="A11867" s="35" t="s">
        <v>29</v>
      </c>
      <c r="B11867" s="35" t="s">
        <v>9373</v>
      </c>
      <c r="C11867" s="35" t="s">
        <v>16736</v>
      </c>
      <c r="D11867" s="100" t="s">
        <v>12585</v>
      </c>
      <c r="E11867" s="107">
        <v>25.166666666666668</v>
      </c>
      <c r="F11867" s="81" t="s">
        <v>13674</v>
      </c>
      <c r="G11867" s="35" t="s">
        <v>13675</v>
      </c>
      <c r="H11867" s="100" t="s">
        <v>26227</v>
      </c>
    </row>
    <row r="11868" spans="1:8">
      <c r="A11868" s="35" t="s">
        <v>29</v>
      </c>
      <c r="B11868" s="35" t="s">
        <v>9373</v>
      </c>
      <c r="C11868" s="35" t="s">
        <v>16736</v>
      </c>
      <c r="D11868" s="100" t="s">
        <v>12587</v>
      </c>
      <c r="E11868" s="107">
        <v>26.45</v>
      </c>
      <c r="F11868" s="81" t="s">
        <v>13674</v>
      </c>
      <c r="G11868" s="35" t="s">
        <v>13675</v>
      </c>
      <c r="H11868" s="100" t="s">
        <v>16527</v>
      </c>
    </row>
    <row r="11869" spans="1:8">
      <c r="A11869" s="35" t="s">
        <v>29</v>
      </c>
      <c r="B11869" s="35" t="s">
        <v>9373</v>
      </c>
      <c r="C11869" s="35" t="s">
        <v>16736</v>
      </c>
      <c r="D11869" s="100" t="s">
        <v>12591</v>
      </c>
      <c r="E11869" s="107">
        <v>27.3</v>
      </c>
      <c r="F11869" s="81" t="s">
        <v>13674</v>
      </c>
      <c r="G11869" s="35" t="s">
        <v>13675</v>
      </c>
      <c r="H11869" s="100" t="s">
        <v>16527</v>
      </c>
    </row>
    <row r="11870" spans="1:8">
      <c r="A11870" s="35" t="s">
        <v>29</v>
      </c>
      <c r="B11870" s="35" t="s">
        <v>9379</v>
      </c>
      <c r="C11870" s="35" t="s">
        <v>17538</v>
      </c>
      <c r="D11870" s="100" t="s">
        <v>12593</v>
      </c>
      <c r="E11870" s="107">
        <v>30.983333333333334</v>
      </c>
      <c r="F11870" s="81" t="s">
        <v>13674</v>
      </c>
      <c r="G11870" s="35" t="s">
        <v>13675</v>
      </c>
      <c r="H11870" s="100" t="s">
        <v>26228</v>
      </c>
    </row>
    <row r="11871" spans="1:8">
      <c r="A11871" s="35" t="s">
        <v>29</v>
      </c>
      <c r="B11871" s="35" t="s">
        <v>9379</v>
      </c>
      <c r="C11871" s="35" t="s">
        <v>17538</v>
      </c>
      <c r="D11871" s="100" t="s">
        <v>12595</v>
      </c>
      <c r="E11871" s="107">
        <v>25.25</v>
      </c>
      <c r="F11871" s="81" t="s">
        <v>13674</v>
      </c>
      <c r="G11871" s="35" t="s">
        <v>13675</v>
      </c>
      <c r="H11871" s="100" t="s">
        <v>26228</v>
      </c>
    </row>
    <row r="11872" spans="1:8">
      <c r="A11872" s="35" t="s">
        <v>29</v>
      </c>
      <c r="B11872" s="35" t="s">
        <v>9379</v>
      </c>
      <c r="C11872" s="35" t="s">
        <v>17538</v>
      </c>
      <c r="D11872" s="100" t="s">
        <v>12596</v>
      </c>
      <c r="E11872" s="107">
        <v>25.066666666666666</v>
      </c>
      <c r="F11872" s="81" t="s">
        <v>13674</v>
      </c>
      <c r="G11872" s="35" t="s">
        <v>13675</v>
      </c>
      <c r="H11872" s="100" t="s">
        <v>16528</v>
      </c>
    </row>
    <row r="11873" spans="1:8">
      <c r="A11873" s="35" t="s">
        <v>29</v>
      </c>
      <c r="B11873" s="35" t="s">
        <v>9379</v>
      </c>
      <c r="C11873" s="35" t="s">
        <v>17538</v>
      </c>
      <c r="D11873" s="100" t="s">
        <v>12597</v>
      </c>
      <c r="E11873" s="107">
        <v>26.666666666666668</v>
      </c>
      <c r="F11873" s="81" t="s">
        <v>13674</v>
      </c>
      <c r="G11873" s="35" t="s">
        <v>13675</v>
      </c>
      <c r="H11873" s="100" t="s">
        <v>16528</v>
      </c>
    </row>
    <row r="11874" spans="1:8">
      <c r="A11874" s="35" t="s">
        <v>29</v>
      </c>
      <c r="B11874" s="35" t="s">
        <v>9379</v>
      </c>
      <c r="C11874" s="35" t="s">
        <v>17538</v>
      </c>
      <c r="D11874" s="100" t="s">
        <v>12598</v>
      </c>
      <c r="E11874" s="107">
        <v>27.366666666666667</v>
      </c>
      <c r="F11874" s="81" t="s">
        <v>13674</v>
      </c>
      <c r="G11874" s="35" t="s">
        <v>13675</v>
      </c>
      <c r="H11874" s="100" t="s">
        <v>16528</v>
      </c>
    </row>
    <row r="11875" spans="1:8">
      <c r="A11875" s="35" t="s">
        <v>29</v>
      </c>
      <c r="B11875" s="35" t="s">
        <v>9379</v>
      </c>
      <c r="C11875" s="35" t="s">
        <v>17538</v>
      </c>
      <c r="D11875" s="100" t="s">
        <v>12599</v>
      </c>
      <c r="E11875" s="107">
        <v>42.45</v>
      </c>
      <c r="F11875" s="81" t="s">
        <v>13674</v>
      </c>
      <c r="G11875" s="35" t="s">
        <v>13675</v>
      </c>
      <c r="H11875" s="100" t="s">
        <v>16528</v>
      </c>
    </row>
    <row r="11876" spans="1:8">
      <c r="A11876" s="35" t="s">
        <v>29</v>
      </c>
      <c r="B11876" s="35" t="s">
        <v>23</v>
      </c>
      <c r="C11876" s="35" t="s">
        <v>17539</v>
      </c>
      <c r="D11876" s="100" t="s">
        <v>22810</v>
      </c>
      <c r="E11876" s="107">
        <v>109.75</v>
      </c>
      <c r="F11876" s="81" t="s">
        <v>13674</v>
      </c>
      <c r="G11876" s="35" t="s">
        <v>13675</v>
      </c>
      <c r="H11876" s="100" t="s">
        <v>26229</v>
      </c>
    </row>
    <row r="11877" spans="1:8">
      <c r="A11877" s="35" t="s">
        <v>29</v>
      </c>
      <c r="B11877" s="35" t="s">
        <v>23</v>
      </c>
      <c r="C11877" s="35" t="s">
        <v>17540</v>
      </c>
      <c r="D11877" s="100" t="s">
        <v>17540</v>
      </c>
      <c r="E11877" s="107">
        <v>97.63333333333334</v>
      </c>
      <c r="F11877" s="81" t="s">
        <v>13674</v>
      </c>
      <c r="G11877" s="35" t="s">
        <v>13675</v>
      </c>
      <c r="H11877" s="100" t="s">
        <v>26230</v>
      </c>
    </row>
    <row r="11878" spans="1:8">
      <c r="A11878" s="35" t="s">
        <v>29</v>
      </c>
      <c r="B11878" s="35" t="s">
        <v>23</v>
      </c>
      <c r="C11878" s="35" t="s">
        <v>17541</v>
      </c>
      <c r="D11878" s="100" t="s">
        <v>22811</v>
      </c>
      <c r="E11878" s="107">
        <v>52.133333333333333</v>
      </c>
      <c r="F11878" s="81" t="s">
        <v>13674</v>
      </c>
      <c r="G11878" s="35" t="s">
        <v>13675</v>
      </c>
      <c r="H11878" s="113" t="s">
        <v>26231</v>
      </c>
    </row>
    <row r="11879" spans="1:8">
      <c r="A11879" s="35" t="s">
        <v>29</v>
      </c>
      <c r="B11879" s="35" t="s">
        <v>23</v>
      </c>
      <c r="C11879" s="35" t="s">
        <v>17542</v>
      </c>
      <c r="D11879" s="100" t="s">
        <v>17542</v>
      </c>
      <c r="E11879" s="107">
        <v>66.38333333333334</v>
      </c>
      <c r="F11879" s="81" t="s">
        <v>13674</v>
      </c>
      <c r="G11879" s="35" t="s">
        <v>13675</v>
      </c>
      <c r="H11879" s="113" t="s">
        <v>26232</v>
      </c>
    </row>
    <row r="11880" spans="1:8">
      <c r="A11880" s="35" t="s">
        <v>29</v>
      </c>
      <c r="B11880" s="35" t="s">
        <v>23</v>
      </c>
      <c r="C11880" s="35" t="s">
        <v>17543</v>
      </c>
      <c r="D11880" s="100" t="s">
        <v>17543</v>
      </c>
      <c r="E11880" s="107">
        <v>75.433333333333337</v>
      </c>
      <c r="F11880" s="81" t="s">
        <v>13674</v>
      </c>
      <c r="G11880" s="35" t="s">
        <v>13675</v>
      </c>
      <c r="H11880" s="113" t="s">
        <v>26233</v>
      </c>
    </row>
    <row r="11881" spans="1:8">
      <c r="A11881" s="35" t="s">
        <v>29</v>
      </c>
      <c r="B11881" s="35" t="s">
        <v>23</v>
      </c>
      <c r="C11881" s="35" t="s">
        <v>17544</v>
      </c>
      <c r="D11881" s="100" t="s">
        <v>17544</v>
      </c>
      <c r="E11881" s="107">
        <v>83.3</v>
      </c>
      <c r="F11881" s="81" t="s">
        <v>13674</v>
      </c>
      <c r="G11881" s="35" t="s">
        <v>13675</v>
      </c>
      <c r="H11881" s="113" t="s">
        <v>26234</v>
      </c>
    </row>
    <row r="11882" spans="1:8">
      <c r="A11882" s="35" t="s">
        <v>29</v>
      </c>
      <c r="B11882" s="35" t="s">
        <v>23</v>
      </c>
      <c r="C11882" s="35" t="s">
        <v>17545</v>
      </c>
      <c r="D11882" s="100" t="s">
        <v>17545</v>
      </c>
      <c r="E11882" s="107">
        <v>104.23333333333333</v>
      </c>
      <c r="F11882" s="81" t="s">
        <v>13674</v>
      </c>
      <c r="G11882" s="35" t="s">
        <v>13675</v>
      </c>
      <c r="H11882" s="100" t="s">
        <v>26235</v>
      </c>
    </row>
    <row r="11883" spans="1:8">
      <c r="A11883" s="35" t="s">
        <v>29</v>
      </c>
      <c r="B11883" s="35" t="s">
        <v>23</v>
      </c>
      <c r="C11883" s="35" t="s">
        <v>17546</v>
      </c>
      <c r="D11883" s="100" t="s">
        <v>17546</v>
      </c>
      <c r="E11883" s="107">
        <v>75.36666666666666</v>
      </c>
      <c r="F11883" s="81" t="s">
        <v>13674</v>
      </c>
      <c r="G11883" s="35" t="s">
        <v>13675</v>
      </c>
      <c r="H11883" s="113" t="s">
        <v>26236</v>
      </c>
    </row>
    <row r="11884" spans="1:8">
      <c r="A11884" s="35" t="s">
        <v>29</v>
      </c>
      <c r="B11884" s="35" t="s">
        <v>23</v>
      </c>
      <c r="C11884" s="35" t="s">
        <v>17547</v>
      </c>
      <c r="D11884" s="100" t="s">
        <v>17547</v>
      </c>
      <c r="E11884" s="107">
        <v>98.75</v>
      </c>
      <c r="F11884" s="81" t="s">
        <v>13674</v>
      </c>
      <c r="G11884" s="35" t="s">
        <v>13675</v>
      </c>
      <c r="H11884" s="113" t="s">
        <v>26237</v>
      </c>
    </row>
    <row r="11885" spans="1:8">
      <c r="A11885" s="35" t="s">
        <v>29</v>
      </c>
      <c r="B11885" s="35" t="s">
        <v>23</v>
      </c>
      <c r="C11885" s="35" t="s">
        <v>17548</v>
      </c>
      <c r="D11885" s="100" t="s">
        <v>17548</v>
      </c>
      <c r="E11885" s="107">
        <v>55.166666666666664</v>
      </c>
      <c r="F11885" s="81" t="s">
        <v>13674</v>
      </c>
      <c r="G11885" s="35" t="s">
        <v>13675</v>
      </c>
      <c r="H11885" s="113" t="s">
        <v>26238</v>
      </c>
    </row>
    <row r="11886" spans="1:8">
      <c r="A11886" s="35" t="s">
        <v>29</v>
      </c>
      <c r="B11886" s="35" t="s">
        <v>23</v>
      </c>
      <c r="C11886" s="35" t="s">
        <v>17549</v>
      </c>
      <c r="D11886" s="100" t="s">
        <v>22812</v>
      </c>
      <c r="E11886" s="107">
        <v>178.78333333333333</v>
      </c>
      <c r="F11886" s="81" t="s">
        <v>13674</v>
      </c>
      <c r="G11886" s="35" t="s">
        <v>13675</v>
      </c>
      <c r="H11886" s="100" t="s">
        <v>26239</v>
      </c>
    </row>
    <row r="11887" spans="1:8">
      <c r="A11887" s="35" t="s">
        <v>29</v>
      </c>
      <c r="B11887" s="35" t="s">
        <v>23</v>
      </c>
      <c r="C11887" s="35" t="s">
        <v>17550</v>
      </c>
      <c r="D11887" s="100" t="s">
        <v>22813</v>
      </c>
      <c r="E11887" s="107">
        <v>134.11666666666667</v>
      </c>
      <c r="F11887" s="81" t="s">
        <v>13674</v>
      </c>
      <c r="G11887" s="35" t="s">
        <v>13675</v>
      </c>
      <c r="H11887" s="100" t="s">
        <v>26240</v>
      </c>
    </row>
    <row r="11888" spans="1:8">
      <c r="A11888" s="35" t="s">
        <v>29</v>
      </c>
      <c r="B11888" s="35" t="s">
        <v>9355</v>
      </c>
      <c r="C11888" s="35" t="s">
        <v>12843</v>
      </c>
      <c r="D11888" s="100" t="s">
        <v>12843</v>
      </c>
      <c r="E11888" s="107">
        <v>187.51666666666668</v>
      </c>
      <c r="F11888" s="81" t="s">
        <v>13674</v>
      </c>
      <c r="G11888" s="35" t="s">
        <v>13675</v>
      </c>
      <c r="H11888" s="100" t="s">
        <v>26241</v>
      </c>
    </row>
    <row r="11889" spans="1:8">
      <c r="A11889" s="35" t="s">
        <v>29</v>
      </c>
      <c r="B11889" s="35" t="s">
        <v>9358</v>
      </c>
      <c r="C11889" s="35" t="s">
        <v>16758</v>
      </c>
      <c r="D11889" s="100" t="s">
        <v>12870</v>
      </c>
      <c r="E11889" s="107">
        <v>75.36666666666666</v>
      </c>
      <c r="F11889" s="81" t="s">
        <v>13674</v>
      </c>
      <c r="G11889" s="35" t="s">
        <v>13675</v>
      </c>
      <c r="H11889" s="100" t="s">
        <v>26242</v>
      </c>
    </row>
    <row r="11890" spans="1:8">
      <c r="A11890" s="35" t="s">
        <v>29</v>
      </c>
      <c r="B11890" s="35" t="s">
        <v>9358</v>
      </c>
      <c r="C11890" s="35" t="s">
        <v>16758</v>
      </c>
      <c r="D11890" s="100" t="s">
        <v>12871</v>
      </c>
      <c r="E11890" s="107">
        <v>63.31666666666667</v>
      </c>
      <c r="F11890" s="81" t="s">
        <v>13674</v>
      </c>
      <c r="G11890" s="35" t="s">
        <v>13675</v>
      </c>
      <c r="H11890" s="100" t="s">
        <v>26242</v>
      </c>
    </row>
    <row r="11891" spans="1:8">
      <c r="A11891" s="35" t="s">
        <v>29</v>
      </c>
      <c r="B11891" s="35" t="s">
        <v>9358</v>
      </c>
      <c r="C11891" s="35" t="s">
        <v>16759</v>
      </c>
      <c r="D11891" s="100" t="s">
        <v>12882</v>
      </c>
      <c r="E11891" s="107">
        <v>33.666666666666664</v>
      </c>
      <c r="F11891" s="81" t="s">
        <v>13674</v>
      </c>
      <c r="G11891" s="35" t="s">
        <v>13675</v>
      </c>
      <c r="H11891" s="100" t="s">
        <v>26243</v>
      </c>
    </row>
    <row r="11892" spans="1:8">
      <c r="A11892" s="35" t="s">
        <v>29</v>
      </c>
      <c r="B11892" s="35" t="s">
        <v>9358</v>
      </c>
      <c r="C11892" s="35" t="s">
        <v>16759</v>
      </c>
      <c r="D11892" s="100" t="s">
        <v>12884</v>
      </c>
      <c r="E11892" s="107">
        <v>34.216666666666669</v>
      </c>
      <c r="F11892" s="81" t="s">
        <v>13674</v>
      </c>
      <c r="G11892" s="35" t="s">
        <v>13675</v>
      </c>
      <c r="H11892" s="100" t="s">
        <v>26243</v>
      </c>
    </row>
    <row r="11893" spans="1:8">
      <c r="A11893" s="35" t="s">
        <v>29</v>
      </c>
      <c r="B11893" s="35" t="s">
        <v>9358</v>
      </c>
      <c r="C11893" s="35" t="s">
        <v>16759</v>
      </c>
      <c r="D11893" s="100" t="s">
        <v>12885</v>
      </c>
      <c r="E11893" s="107">
        <v>41.81666666666667</v>
      </c>
      <c r="F11893" s="81" t="s">
        <v>13674</v>
      </c>
      <c r="G11893" s="35" t="s">
        <v>13675</v>
      </c>
      <c r="H11893" s="100" t="s">
        <v>26243</v>
      </c>
    </row>
    <row r="11894" spans="1:8">
      <c r="A11894" s="35" t="s">
        <v>29</v>
      </c>
      <c r="B11894" s="35" t="s">
        <v>9358</v>
      </c>
      <c r="C11894" s="35" t="s">
        <v>16759</v>
      </c>
      <c r="D11894" s="100" t="s">
        <v>12886</v>
      </c>
      <c r="E11894" s="107">
        <v>29.45</v>
      </c>
      <c r="F11894" s="81" t="s">
        <v>13674</v>
      </c>
      <c r="G11894" s="35" t="s">
        <v>13675</v>
      </c>
      <c r="H11894" s="100" t="s">
        <v>26243</v>
      </c>
    </row>
    <row r="11895" spans="1:8">
      <c r="A11895" s="35" t="s">
        <v>29</v>
      </c>
      <c r="B11895" s="35" t="s">
        <v>9358</v>
      </c>
      <c r="C11895" s="35" t="s">
        <v>16760</v>
      </c>
      <c r="D11895" s="100" t="s">
        <v>12887</v>
      </c>
      <c r="E11895" s="107">
        <v>55.18333333333333</v>
      </c>
      <c r="F11895" s="81" t="s">
        <v>13674</v>
      </c>
      <c r="G11895" s="35" t="s">
        <v>13675</v>
      </c>
      <c r="H11895" s="100" t="s">
        <v>26244</v>
      </c>
    </row>
    <row r="11896" spans="1:8">
      <c r="A11896" s="35" t="s">
        <v>29</v>
      </c>
      <c r="B11896" s="35" t="s">
        <v>9358</v>
      </c>
      <c r="C11896" s="35" t="s">
        <v>16760</v>
      </c>
      <c r="D11896" s="100" t="s">
        <v>12888</v>
      </c>
      <c r="E11896" s="107">
        <v>42.15</v>
      </c>
      <c r="F11896" s="81" t="s">
        <v>13674</v>
      </c>
      <c r="G11896" s="35" t="s">
        <v>13675</v>
      </c>
      <c r="H11896" s="100" t="s">
        <v>26244</v>
      </c>
    </row>
    <row r="11897" spans="1:8">
      <c r="A11897" s="35" t="s">
        <v>29</v>
      </c>
      <c r="B11897" s="35" t="s">
        <v>9358</v>
      </c>
      <c r="C11897" s="35" t="s">
        <v>16760</v>
      </c>
      <c r="D11897" s="100" t="s">
        <v>12889</v>
      </c>
      <c r="E11897" s="107">
        <v>45.766666666666666</v>
      </c>
      <c r="F11897" s="81" t="s">
        <v>13674</v>
      </c>
      <c r="G11897" s="35" t="s">
        <v>13675</v>
      </c>
      <c r="H11897" s="100" t="s">
        <v>26244</v>
      </c>
    </row>
    <row r="11898" spans="1:8">
      <c r="A11898" s="35" t="s">
        <v>29</v>
      </c>
      <c r="B11898" s="35" t="s">
        <v>9358</v>
      </c>
      <c r="C11898" s="35" t="s">
        <v>16760</v>
      </c>
      <c r="D11898" s="100" t="s">
        <v>12890</v>
      </c>
      <c r="E11898" s="107">
        <v>97.88333333333334</v>
      </c>
      <c r="F11898" s="81" t="s">
        <v>13674</v>
      </c>
      <c r="G11898" s="35" t="s">
        <v>13675</v>
      </c>
      <c r="H11898" s="100" t="s">
        <v>26244</v>
      </c>
    </row>
    <row r="11899" spans="1:8">
      <c r="A11899" s="35" t="s">
        <v>29</v>
      </c>
      <c r="B11899" s="35" t="s">
        <v>9358</v>
      </c>
      <c r="C11899" s="35" t="s">
        <v>16760</v>
      </c>
      <c r="D11899" s="100" t="s">
        <v>12891</v>
      </c>
      <c r="E11899" s="107">
        <v>149.56666666666666</v>
      </c>
      <c r="F11899" s="81" t="s">
        <v>13674</v>
      </c>
      <c r="G11899" s="35" t="s">
        <v>13675</v>
      </c>
      <c r="H11899" s="100" t="s">
        <v>26244</v>
      </c>
    </row>
    <row r="11900" spans="1:8">
      <c r="A11900" s="35" t="s">
        <v>29</v>
      </c>
      <c r="B11900" s="35" t="s">
        <v>9358</v>
      </c>
      <c r="C11900" s="35" t="s">
        <v>16760</v>
      </c>
      <c r="D11900" s="100" t="s">
        <v>12892</v>
      </c>
      <c r="E11900" s="107">
        <v>158.18333333333334</v>
      </c>
      <c r="F11900" s="81" t="s">
        <v>13674</v>
      </c>
      <c r="G11900" s="35" t="s">
        <v>13675</v>
      </c>
      <c r="H11900" s="100" t="s">
        <v>26244</v>
      </c>
    </row>
    <row r="11901" spans="1:8">
      <c r="A11901" s="35" t="s">
        <v>29</v>
      </c>
      <c r="B11901" s="35" t="s">
        <v>9358</v>
      </c>
      <c r="C11901" s="35" t="s">
        <v>16760</v>
      </c>
      <c r="D11901" s="100" t="s">
        <v>12893</v>
      </c>
      <c r="E11901" s="107">
        <v>98.65</v>
      </c>
      <c r="F11901" s="81" t="s">
        <v>13674</v>
      </c>
      <c r="G11901" s="35" t="s">
        <v>13675</v>
      </c>
      <c r="H11901" s="100" t="s">
        <v>26244</v>
      </c>
    </row>
    <row r="11902" spans="1:8">
      <c r="A11902" s="35" t="s">
        <v>29</v>
      </c>
      <c r="B11902" s="35" t="s">
        <v>9358</v>
      </c>
      <c r="C11902" s="35" t="s">
        <v>16760</v>
      </c>
      <c r="D11902" s="100" t="s">
        <v>12894</v>
      </c>
      <c r="E11902" s="107">
        <v>97.63333333333334</v>
      </c>
      <c r="F11902" s="81" t="s">
        <v>13674</v>
      </c>
      <c r="G11902" s="35" t="s">
        <v>13675</v>
      </c>
      <c r="H11902" s="100" t="s">
        <v>26244</v>
      </c>
    </row>
    <row r="11903" spans="1:8">
      <c r="A11903" s="35" t="s">
        <v>29</v>
      </c>
      <c r="B11903" s="35" t="s">
        <v>9358</v>
      </c>
      <c r="C11903" s="35" t="s">
        <v>16761</v>
      </c>
      <c r="D11903" s="100" t="s">
        <v>12895</v>
      </c>
      <c r="E11903" s="107">
        <v>94.15</v>
      </c>
      <c r="F11903" s="81" t="s">
        <v>13674</v>
      </c>
      <c r="G11903" s="35" t="s">
        <v>13675</v>
      </c>
      <c r="H11903" s="100" t="s">
        <v>26245</v>
      </c>
    </row>
    <row r="11904" spans="1:8">
      <c r="A11904" s="35" t="s">
        <v>29</v>
      </c>
      <c r="B11904" s="35" t="s">
        <v>9358</v>
      </c>
      <c r="C11904" s="35" t="s">
        <v>16761</v>
      </c>
      <c r="D11904" s="100" t="s">
        <v>12896</v>
      </c>
      <c r="E11904" s="107">
        <v>31.383333333333333</v>
      </c>
      <c r="F11904" s="81" t="s">
        <v>13674</v>
      </c>
      <c r="G11904" s="35" t="s">
        <v>13675</v>
      </c>
      <c r="H11904" s="100" t="s">
        <v>26245</v>
      </c>
    </row>
    <row r="11905" spans="1:8">
      <c r="A11905" s="35" t="s">
        <v>29</v>
      </c>
      <c r="B11905" s="35" t="s">
        <v>9358</v>
      </c>
      <c r="C11905" s="35" t="s">
        <v>16761</v>
      </c>
      <c r="D11905" s="100" t="s">
        <v>22814</v>
      </c>
      <c r="E11905" s="107">
        <v>45.533333333333331</v>
      </c>
      <c r="F11905" s="81" t="s">
        <v>13674</v>
      </c>
      <c r="G11905" s="35" t="s">
        <v>13675</v>
      </c>
      <c r="H11905" s="100" t="s">
        <v>26245</v>
      </c>
    </row>
    <row r="11906" spans="1:8">
      <c r="A11906" s="35" t="s">
        <v>29</v>
      </c>
      <c r="B11906" s="35" t="s">
        <v>9358</v>
      </c>
      <c r="C11906" s="35" t="s">
        <v>16761</v>
      </c>
      <c r="D11906" s="100" t="s">
        <v>12897</v>
      </c>
      <c r="E11906" s="107">
        <v>50.06666666666667</v>
      </c>
      <c r="F11906" s="81" t="s">
        <v>13674</v>
      </c>
      <c r="G11906" s="35" t="s">
        <v>13675</v>
      </c>
      <c r="H11906" s="100" t="s">
        <v>26245</v>
      </c>
    </row>
    <row r="11907" spans="1:8">
      <c r="A11907" s="35" t="s">
        <v>29</v>
      </c>
      <c r="B11907" s="35" t="s">
        <v>9358</v>
      </c>
      <c r="C11907" s="35" t="s">
        <v>16761</v>
      </c>
      <c r="D11907" s="100" t="s">
        <v>12898</v>
      </c>
      <c r="E11907" s="107">
        <v>40.616666666666667</v>
      </c>
      <c r="F11907" s="81" t="s">
        <v>13674</v>
      </c>
      <c r="G11907" s="35" t="s">
        <v>13675</v>
      </c>
      <c r="H11907" s="100" t="s">
        <v>26245</v>
      </c>
    </row>
    <row r="11908" spans="1:8">
      <c r="A11908" s="35" t="s">
        <v>29</v>
      </c>
      <c r="B11908" s="35" t="s">
        <v>9358</v>
      </c>
      <c r="C11908" s="35" t="s">
        <v>16761</v>
      </c>
      <c r="D11908" s="100" t="s">
        <v>12899</v>
      </c>
      <c r="E11908" s="107">
        <v>38.283333333333331</v>
      </c>
      <c r="F11908" s="81" t="s">
        <v>13674</v>
      </c>
      <c r="G11908" s="35" t="s">
        <v>13675</v>
      </c>
      <c r="H11908" s="100" t="s">
        <v>26245</v>
      </c>
    </row>
    <row r="11909" spans="1:8">
      <c r="A11909" s="35" t="s">
        <v>29</v>
      </c>
      <c r="B11909" s="35" t="s">
        <v>9358</v>
      </c>
      <c r="C11909" s="35" t="s">
        <v>16761</v>
      </c>
      <c r="D11909" s="100" t="s">
        <v>22815</v>
      </c>
      <c r="E11909" s="107">
        <v>39.966666666666669</v>
      </c>
      <c r="F11909" s="81" t="s">
        <v>13674</v>
      </c>
      <c r="G11909" s="35" t="s">
        <v>13675</v>
      </c>
      <c r="H11909" s="100" t="s">
        <v>26245</v>
      </c>
    </row>
    <row r="11910" spans="1:8">
      <c r="A11910" s="35" t="s">
        <v>29</v>
      </c>
      <c r="B11910" s="35" t="s">
        <v>9358</v>
      </c>
      <c r="C11910" s="35" t="s">
        <v>16761</v>
      </c>
      <c r="D11910" s="100" t="s">
        <v>12900</v>
      </c>
      <c r="E11910" s="107">
        <v>30.866666666666667</v>
      </c>
      <c r="F11910" s="81" t="s">
        <v>13674</v>
      </c>
      <c r="G11910" s="35" t="s">
        <v>13675</v>
      </c>
      <c r="H11910" s="100" t="s">
        <v>26245</v>
      </c>
    </row>
    <row r="11911" spans="1:8">
      <c r="A11911" s="35" t="s">
        <v>29</v>
      </c>
      <c r="B11911" s="35" t="s">
        <v>9358</v>
      </c>
      <c r="C11911" s="35" t="s">
        <v>16761</v>
      </c>
      <c r="D11911" s="100" t="s">
        <v>12901</v>
      </c>
      <c r="E11911" s="107">
        <v>101</v>
      </c>
      <c r="F11911" s="81" t="s">
        <v>13674</v>
      </c>
      <c r="G11911" s="35" t="s">
        <v>13675</v>
      </c>
      <c r="H11911" s="100" t="s">
        <v>26245</v>
      </c>
    </row>
    <row r="11912" spans="1:8">
      <c r="A11912" s="35" t="s">
        <v>29</v>
      </c>
      <c r="B11912" s="35" t="s">
        <v>9358</v>
      </c>
      <c r="C11912" s="35" t="s">
        <v>16761</v>
      </c>
      <c r="D11912" s="100" t="s">
        <v>12902</v>
      </c>
      <c r="E11912" s="107">
        <v>48.966666666666669</v>
      </c>
      <c r="F11912" s="81" t="s">
        <v>13674</v>
      </c>
      <c r="G11912" s="35" t="s">
        <v>13675</v>
      </c>
      <c r="H11912" s="100" t="s">
        <v>26245</v>
      </c>
    </row>
    <row r="11913" spans="1:8">
      <c r="A11913" s="35" t="s">
        <v>29</v>
      </c>
      <c r="B11913" s="35" t="s">
        <v>9354</v>
      </c>
      <c r="C11913" s="35" t="s">
        <v>16762</v>
      </c>
      <c r="D11913" s="100" t="s">
        <v>22816</v>
      </c>
      <c r="E11913" s="107">
        <v>27.416666666666668</v>
      </c>
      <c r="F11913" s="81" t="s">
        <v>13674</v>
      </c>
      <c r="G11913" s="35" t="s">
        <v>13675</v>
      </c>
      <c r="H11913" s="100" t="s">
        <v>26246</v>
      </c>
    </row>
    <row r="11914" spans="1:8">
      <c r="A11914" s="35" t="s">
        <v>29</v>
      </c>
      <c r="B11914" s="35" t="s">
        <v>9354</v>
      </c>
      <c r="C11914" s="35" t="s">
        <v>16762</v>
      </c>
      <c r="D11914" s="100" t="s">
        <v>12904</v>
      </c>
      <c r="E11914" s="107">
        <v>27.983333333333334</v>
      </c>
      <c r="F11914" s="81" t="s">
        <v>13674</v>
      </c>
      <c r="G11914" s="35" t="s">
        <v>13675</v>
      </c>
      <c r="H11914" s="100" t="s">
        <v>26246</v>
      </c>
    </row>
    <row r="11915" spans="1:8">
      <c r="A11915" s="35" t="s">
        <v>29</v>
      </c>
      <c r="B11915" s="35" t="s">
        <v>9354</v>
      </c>
      <c r="C11915" s="35" t="s">
        <v>16762</v>
      </c>
      <c r="D11915" s="100" t="s">
        <v>22817</v>
      </c>
      <c r="E11915" s="107">
        <v>27.166666666666668</v>
      </c>
      <c r="F11915" s="81" t="s">
        <v>13674</v>
      </c>
      <c r="G11915" s="35" t="s">
        <v>13675</v>
      </c>
      <c r="H11915" s="100" t="s">
        <v>26246</v>
      </c>
    </row>
    <row r="11916" spans="1:8">
      <c r="A11916" s="35" t="s">
        <v>29</v>
      </c>
      <c r="B11916" s="35" t="s">
        <v>9382</v>
      </c>
      <c r="C11916" s="35" t="s">
        <v>35</v>
      </c>
      <c r="D11916" s="100" t="s">
        <v>8704</v>
      </c>
      <c r="E11916" s="107">
        <v>26.783333333333335</v>
      </c>
      <c r="F11916" s="81" t="s">
        <v>13674</v>
      </c>
      <c r="G11916" s="35" t="s">
        <v>13675</v>
      </c>
      <c r="H11916" s="100" t="s">
        <v>26247</v>
      </c>
    </row>
    <row r="11917" spans="1:8">
      <c r="A11917" s="35" t="s">
        <v>29</v>
      </c>
      <c r="B11917" s="35" t="s">
        <v>9379</v>
      </c>
      <c r="C11917" s="35" t="s">
        <v>16774</v>
      </c>
      <c r="D11917" s="100" t="s">
        <v>12960</v>
      </c>
      <c r="E11917" s="107">
        <v>25.416666666666668</v>
      </c>
      <c r="F11917" s="81" t="s">
        <v>13674</v>
      </c>
      <c r="G11917" s="35" t="s">
        <v>13675</v>
      </c>
      <c r="H11917" s="100" t="s">
        <v>26248</v>
      </c>
    </row>
    <row r="11918" spans="1:8">
      <c r="A11918" s="35" t="s">
        <v>29</v>
      </c>
      <c r="B11918" s="35" t="s">
        <v>9379</v>
      </c>
      <c r="C11918" s="35" t="s">
        <v>16774</v>
      </c>
      <c r="D11918" s="100" t="s">
        <v>12965</v>
      </c>
      <c r="E11918" s="107">
        <v>31.366666666666667</v>
      </c>
      <c r="F11918" s="81" t="s">
        <v>13674</v>
      </c>
      <c r="G11918" s="35" t="s">
        <v>13675</v>
      </c>
      <c r="H11918" s="100" t="s">
        <v>26248</v>
      </c>
    </row>
    <row r="11919" spans="1:8">
      <c r="A11919" s="35" t="s">
        <v>13</v>
      </c>
      <c r="B11919" s="35" t="s">
        <v>9369</v>
      </c>
      <c r="C11919" s="35" t="s">
        <v>16776</v>
      </c>
      <c r="D11919" s="100" t="s">
        <v>12977</v>
      </c>
      <c r="E11919" s="107">
        <v>38.950000000000003</v>
      </c>
      <c r="F11919" s="81" t="s">
        <v>13674</v>
      </c>
      <c r="G11919" s="35" t="s">
        <v>13675</v>
      </c>
      <c r="H11919" s="100" t="s">
        <v>26249</v>
      </c>
    </row>
    <row r="11920" spans="1:8">
      <c r="A11920" s="35" t="s">
        <v>13</v>
      </c>
      <c r="B11920" s="35" t="s">
        <v>9369</v>
      </c>
      <c r="C11920" s="35" t="s">
        <v>16776</v>
      </c>
      <c r="D11920" s="100" t="s">
        <v>12978</v>
      </c>
      <c r="E11920" s="107">
        <v>30.483333333333334</v>
      </c>
      <c r="F11920" s="81" t="s">
        <v>13674</v>
      </c>
      <c r="G11920" s="35" t="s">
        <v>13675</v>
      </c>
      <c r="H11920" s="100" t="s">
        <v>26249</v>
      </c>
    </row>
    <row r="11921" spans="1:8">
      <c r="A11921" s="35" t="s">
        <v>13</v>
      </c>
      <c r="B11921" s="35" t="s">
        <v>9369</v>
      </c>
      <c r="C11921" s="35" t="s">
        <v>16776</v>
      </c>
      <c r="D11921" s="100" t="s">
        <v>12979</v>
      </c>
      <c r="E11921" s="107">
        <v>35.200000000000003</v>
      </c>
      <c r="F11921" s="81" t="s">
        <v>13674</v>
      </c>
      <c r="G11921" s="35" t="s">
        <v>13675</v>
      </c>
      <c r="H11921" s="100" t="s">
        <v>26249</v>
      </c>
    </row>
    <row r="11922" spans="1:8">
      <c r="A11922" s="35" t="s">
        <v>13</v>
      </c>
      <c r="B11922" s="35" t="s">
        <v>9369</v>
      </c>
      <c r="C11922" s="35" t="s">
        <v>16776</v>
      </c>
      <c r="D11922" s="100" t="s">
        <v>12980</v>
      </c>
      <c r="E11922" s="107">
        <v>31.983333333333334</v>
      </c>
      <c r="F11922" s="81" t="s">
        <v>13674</v>
      </c>
      <c r="G11922" s="35" t="s">
        <v>13675</v>
      </c>
      <c r="H11922" s="100" t="s">
        <v>26249</v>
      </c>
    </row>
    <row r="11923" spans="1:8">
      <c r="A11923" s="35" t="s">
        <v>13</v>
      </c>
      <c r="B11923" s="35" t="s">
        <v>9369</v>
      </c>
      <c r="C11923" s="35" t="s">
        <v>16776</v>
      </c>
      <c r="D11923" s="100" t="s">
        <v>12981</v>
      </c>
      <c r="E11923" s="107">
        <v>38.1</v>
      </c>
      <c r="F11923" s="81" t="s">
        <v>13674</v>
      </c>
      <c r="G11923" s="35" t="s">
        <v>13675</v>
      </c>
      <c r="H11923" s="100" t="s">
        <v>26249</v>
      </c>
    </row>
    <row r="11924" spans="1:8">
      <c r="A11924" s="35" t="s">
        <v>13</v>
      </c>
      <c r="B11924" s="35" t="s">
        <v>9369</v>
      </c>
      <c r="C11924" s="35" t="s">
        <v>16776</v>
      </c>
      <c r="D11924" s="100" t="s">
        <v>12982</v>
      </c>
      <c r="E11924" s="107">
        <v>33.666666666666664</v>
      </c>
      <c r="F11924" s="81" t="s">
        <v>13674</v>
      </c>
      <c r="G11924" s="35" t="s">
        <v>13675</v>
      </c>
      <c r="H11924" s="100" t="s">
        <v>26249</v>
      </c>
    </row>
    <row r="11925" spans="1:8">
      <c r="A11925" s="35" t="s">
        <v>13</v>
      </c>
      <c r="B11925" s="35" t="s">
        <v>9369</v>
      </c>
      <c r="C11925" s="35" t="s">
        <v>16776</v>
      </c>
      <c r="D11925" s="100" t="s">
        <v>12983</v>
      </c>
      <c r="E11925" s="107">
        <v>38.68333333333333</v>
      </c>
      <c r="F11925" s="81" t="s">
        <v>13674</v>
      </c>
      <c r="G11925" s="35" t="s">
        <v>13675</v>
      </c>
      <c r="H11925" s="100" t="s">
        <v>26249</v>
      </c>
    </row>
    <row r="11926" spans="1:8">
      <c r="A11926" s="35" t="s">
        <v>13</v>
      </c>
      <c r="B11926" s="35" t="s">
        <v>9369</v>
      </c>
      <c r="C11926" s="35" t="s">
        <v>16776</v>
      </c>
      <c r="D11926" s="100" t="s">
        <v>12984</v>
      </c>
      <c r="E11926" s="107">
        <v>32.383333333333333</v>
      </c>
      <c r="F11926" s="81" t="s">
        <v>13674</v>
      </c>
      <c r="G11926" s="35" t="s">
        <v>13675</v>
      </c>
      <c r="H11926" s="100" t="s">
        <v>26249</v>
      </c>
    </row>
    <row r="11927" spans="1:8">
      <c r="A11927" s="35" t="s">
        <v>13</v>
      </c>
      <c r="B11927" s="35" t="s">
        <v>9369</v>
      </c>
      <c r="C11927" s="35" t="s">
        <v>16776</v>
      </c>
      <c r="D11927" s="100" t="s">
        <v>22818</v>
      </c>
      <c r="E11927" s="107">
        <v>31.866666666666667</v>
      </c>
      <c r="F11927" s="81" t="s">
        <v>13674</v>
      </c>
      <c r="G11927" s="35" t="s">
        <v>13675</v>
      </c>
      <c r="H11927" s="100" t="s">
        <v>26249</v>
      </c>
    </row>
    <row r="11928" spans="1:8">
      <c r="A11928" s="35" t="s">
        <v>13</v>
      </c>
      <c r="B11928" s="35" t="s">
        <v>9369</v>
      </c>
      <c r="C11928" s="35" t="s">
        <v>16776</v>
      </c>
      <c r="D11928" s="100" t="s">
        <v>22819</v>
      </c>
      <c r="E11928" s="107">
        <v>39.75</v>
      </c>
      <c r="F11928" s="81" t="s">
        <v>13674</v>
      </c>
      <c r="G11928" s="35" t="s">
        <v>13675</v>
      </c>
      <c r="H11928" s="100" t="s">
        <v>26249</v>
      </c>
    </row>
    <row r="11929" spans="1:8">
      <c r="A11929" s="35" t="s">
        <v>13</v>
      </c>
      <c r="B11929" s="35" t="s">
        <v>9369</v>
      </c>
      <c r="C11929" s="35" t="s">
        <v>16776</v>
      </c>
      <c r="D11929" s="100" t="s">
        <v>22820</v>
      </c>
      <c r="E11929" s="107">
        <v>33.1</v>
      </c>
      <c r="F11929" s="81" t="s">
        <v>13674</v>
      </c>
      <c r="G11929" s="35" t="s">
        <v>13675</v>
      </c>
      <c r="H11929" s="100" t="s">
        <v>26249</v>
      </c>
    </row>
    <row r="11930" spans="1:8">
      <c r="A11930" s="35" t="s">
        <v>13</v>
      </c>
      <c r="B11930" s="35" t="s">
        <v>9369</v>
      </c>
      <c r="C11930" s="35" t="s">
        <v>16776</v>
      </c>
      <c r="D11930" s="100" t="s">
        <v>12985</v>
      </c>
      <c r="E11930" s="107">
        <v>54.216666666666669</v>
      </c>
      <c r="F11930" s="81" t="s">
        <v>13674</v>
      </c>
      <c r="G11930" s="35" t="s">
        <v>13675</v>
      </c>
      <c r="H11930" s="100" t="s">
        <v>26249</v>
      </c>
    </row>
    <row r="11931" spans="1:8">
      <c r="A11931" s="35" t="s">
        <v>13</v>
      </c>
      <c r="B11931" s="35" t="s">
        <v>9369</v>
      </c>
      <c r="C11931" s="35" t="s">
        <v>16776</v>
      </c>
      <c r="D11931" s="100" t="s">
        <v>12986</v>
      </c>
      <c r="E11931" s="107">
        <v>39.666666666666664</v>
      </c>
      <c r="F11931" s="81" t="s">
        <v>13674</v>
      </c>
      <c r="G11931" s="35" t="s">
        <v>13675</v>
      </c>
      <c r="H11931" s="100" t="s">
        <v>26249</v>
      </c>
    </row>
    <row r="11932" spans="1:8">
      <c r="A11932" s="35" t="s">
        <v>13</v>
      </c>
      <c r="B11932" s="35" t="s">
        <v>9369</v>
      </c>
      <c r="C11932" s="35" t="s">
        <v>16776</v>
      </c>
      <c r="D11932" s="100" t="s">
        <v>12987</v>
      </c>
      <c r="E11932" s="107">
        <v>52.366666666666667</v>
      </c>
      <c r="F11932" s="81" t="s">
        <v>13674</v>
      </c>
      <c r="G11932" s="35" t="s">
        <v>13675</v>
      </c>
      <c r="H11932" s="100" t="s">
        <v>26249</v>
      </c>
    </row>
    <row r="11933" spans="1:8">
      <c r="A11933" s="35" t="s">
        <v>13</v>
      </c>
      <c r="B11933" s="35" t="s">
        <v>9369</v>
      </c>
      <c r="C11933" s="35" t="s">
        <v>16776</v>
      </c>
      <c r="D11933" s="100" t="s">
        <v>12988</v>
      </c>
      <c r="E11933" s="107">
        <v>28.65</v>
      </c>
      <c r="F11933" s="81" t="s">
        <v>13674</v>
      </c>
      <c r="G11933" s="35" t="s">
        <v>13675</v>
      </c>
      <c r="H11933" s="100" t="s">
        <v>26249</v>
      </c>
    </row>
    <row r="11934" spans="1:8">
      <c r="A11934" s="35" t="s">
        <v>13</v>
      </c>
      <c r="B11934" s="35" t="s">
        <v>9369</v>
      </c>
      <c r="C11934" s="35" t="s">
        <v>16776</v>
      </c>
      <c r="D11934" s="100" t="s">
        <v>12989</v>
      </c>
      <c r="E11934" s="107">
        <v>25.316666666666666</v>
      </c>
      <c r="F11934" s="81" t="s">
        <v>13674</v>
      </c>
      <c r="G11934" s="35" t="s">
        <v>13675</v>
      </c>
      <c r="H11934" s="100" t="s">
        <v>26249</v>
      </c>
    </row>
    <row r="11935" spans="1:8">
      <c r="A11935" s="35" t="s">
        <v>13</v>
      </c>
      <c r="B11935" s="35" t="s">
        <v>9369</v>
      </c>
      <c r="C11935" s="35" t="s">
        <v>16776</v>
      </c>
      <c r="D11935" s="100" t="s">
        <v>22821</v>
      </c>
      <c r="E11935" s="107">
        <v>25.2</v>
      </c>
      <c r="F11935" s="81" t="s">
        <v>13674</v>
      </c>
      <c r="G11935" s="35" t="s">
        <v>13675</v>
      </c>
      <c r="H11935" s="100" t="s">
        <v>26249</v>
      </c>
    </row>
    <row r="11936" spans="1:8">
      <c r="A11936" s="35" t="s">
        <v>13</v>
      </c>
      <c r="B11936" s="35" t="s">
        <v>9369</v>
      </c>
      <c r="C11936" s="35" t="s">
        <v>16777</v>
      </c>
      <c r="D11936" s="100" t="s">
        <v>12991</v>
      </c>
      <c r="E11936" s="107">
        <v>37.766666666666666</v>
      </c>
      <c r="F11936" s="81" t="s">
        <v>13674</v>
      </c>
      <c r="G11936" s="35" t="s">
        <v>13675</v>
      </c>
      <c r="H11936" s="100" t="s">
        <v>24968</v>
      </c>
    </row>
    <row r="11937" spans="1:8">
      <c r="A11937" s="68" t="s">
        <v>29</v>
      </c>
      <c r="B11937" s="94" t="s">
        <v>9370</v>
      </c>
      <c r="C11937" s="94" t="s">
        <v>17147</v>
      </c>
      <c r="D11937" s="32" t="s">
        <v>22822</v>
      </c>
      <c r="E11937" s="107">
        <v>31.15</v>
      </c>
      <c r="F11937" s="81" t="s">
        <v>13674</v>
      </c>
      <c r="G11937" s="94" t="s">
        <v>15</v>
      </c>
      <c r="H11937" s="32" t="s">
        <v>26202</v>
      </c>
    </row>
    <row r="11938" spans="1:8">
      <c r="A11938" s="68" t="s">
        <v>29</v>
      </c>
      <c r="B11938" s="94" t="s">
        <v>9370</v>
      </c>
      <c r="C11938" s="94" t="s">
        <v>17524</v>
      </c>
      <c r="D11938" s="32" t="s">
        <v>22823</v>
      </c>
      <c r="E11938" s="107">
        <v>33.966666666666669</v>
      </c>
      <c r="F11938" s="81" t="s">
        <v>13674</v>
      </c>
      <c r="G11938" s="94" t="s">
        <v>15</v>
      </c>
      <c r="H11938" s="32" t="s">
        <v>26250</v>
      </c>
    </row>
    <row r="11939" spans="1:8">
      <c r="A11939" s="68" t="s">
        <v>29</v>
      </c>
      <c r="B11939" s="94" t="s">
        <v>9370</v>
      </c>
      <c r="C11939" s="94" t="s">
        <v>17147</v>
      </c>
      <c r="D11939" s="32" t="s">
        <v>22824</v>
      </c>
      <c r="E11939" s="107">
        <v>33.966666666666669</v>
      </c>
      <c r="F11939" s="81" t="s">
        <v>13674</v>
      </c>
      <c r="G11939" s="94" t="s">
        <v>15</v>
      </c>
      <c r="H11939" s="32" t="s">
        <v>26250</v>
      </c>
    </row>
    <row r="11940" spans="1:8">
      <c r="A11940" s="68" t="s">
        <v>29</v>
      </c>
      <c r="B11940" s="94" t="s">
        <v>9370</v>
      </c>
      <c r="C11940" s="94" t="s">
        <v>17524</v>
      </c>
      <c r="D11940" s="32" t="s">
        <v>22825</v>
      </c>
      <c r="E11940" s="107">
        <v>35.35</v>
      </c>
      <c r="F11940" s="81" t="s">
        <v>13674</v>
      </c>
      <c r="G11940" s="94" t="s">
        <v>15</v>
      </c>
      <c r="H11940" s="32" t="s">
        <v>26251</v>
      </c>
    </row>
    <row r="11941" spans="1:8">
      <c r="A11941" s="68" t="s">
        <v>29</v>
      </c>
      <c r="B11941" s="94" t="s">
        <v>9370</v>
      </c>
      <c r="C11941" s="94" t="s">
        <v>17147</v>
      </c>
      <c r="D11941" s="32" t="s">
        <v>22826</v>
      </c>
      <c r="E11941" s="107">
        <v>35.35</v>
      </c>
      <c r="F11941" s="81" t="s">
        <v>13674</v>
      </c>
      <c r="G11941" s="94" t="s">
        <v>15</v>
      </c>
      <c r="H11941" s="32" t="s">
        <v>26251</v>
      </c>
    </row>
    <row r="11942" spans="1:8">
      <c r="A11942" s="68" t="s">
        <v>29</v>
      </c>
      <c r="B11942" s="94" t="s">
        <v>9370</v>
      </c>
      <c r="C11942" s="94" t="s">
        <v>17524</v>
      </c>
      <c r="D11942" s="32" t="s">
        <v>22827</v>
      </c>
      <c r="E11942" s="107">
        <v>31.316666666666666</v>
      </c>
      <c r="F11942" s="81" t="s">
        <v>13674</v>
      </c>
      <c r="G11942" s="94" t="s">
        <v>15</v>
      </c>
      <c r="H11942" s="32" t="s">
        <v>26252</v>
      </c>
    </row>
    <row r="11943" spans="1:8">
      <c r="A11943" s="35" t="s">
        <v>13</v>
      </c>
      <c r="B11943" s="35" t="s">
        <v>9369</v>
      </c>
      <c r="C11943" s="35" t="s">
        <v>16777</v>
      </c>
      <c r="D11943" s="100" t="s">
        <v>12994</v>
      </c>
      <c r="E11943" s="107">
        <v>44.8</v>
      </c>
      <c r="F11943" s="81" t="s">
        <v>13674</v>
      </c>
      <c r="G11943" s="35" t="s">
        <v>13675</v>
      </c>
      <c r="H11943" s="100" t="s">
        <v>24968</v>
      </c>
    </row>
    <row r="11944" spans="1:8">
      <c r="A11944" s="35" t="s">
        <v>13</v>
      </c>
      <c r="B11944" s="35" t="s">
        <v>9369</v>
      </c>
      <c r="C11944" s="35" t="s">
        <v>16777</v>
      </c>
      <c r="D11944" s="100" t="s">
        <v>22828</v>
      </c>
      <c r="E11944" s="107">
        <v>63.116666666666667</v>
      </c>
      <c r="F11944" s="81" t="s">
        <v>13674</v>
      </c>
      <c r="G11944" s="35" t="s">
        <v>13675</v>
      </c>
      <c r="H11944" s="100" t="s">
        <v>24968</v>
      </c>
    </row>
    <row r="11945" spans="1:8">
      <c r="A11945" s="35" t="s">
        <v>13</v>
      </c>
      <c r="B11945" s="35" t="s">
        <v>9369</v>
      </c>
      <c r="C11945" s="35" t="s">
        <v>16777</v>
      </c>
      <c r="D11945" s="100" t="s">
        <v>22829</v>
      </c>
      <c r="E11945" s="107">
        <v>58.85</v>
      </c>
      <c r="F11945" s="81" t="s">
        <v>13674</v>
      </c>
      <c r="G11945" s="35" t="s">
        <v>13675</v>
      </c>
      <c r="H11945" s="100" t="s">
        <v>24968</v>
      </c>
    </row>
    <row r="11946" spans="1:8">
      <c r="A11946" s="35" t="s">
        <v>13</v>
      </c>
      <c r="B11946" s="35" t="s">
        <v>9369</v>
      </c>
      <c r="C11946" s="35" t="s">
        <v>16778</v>
      </c>
      <c r="D11946" s="100" t="s">
        <v>12995</v>
      </c>
      <c r="E11946" s="107">
        <v>25.883333333333333</v>
      </c>
      <c r="F11946" s="81" t="s">
        <v>13674</v>
      </c>
      <c r="G11946" s="35" t="s">
        <v>13675</v>
      </c>
      <c r="H11946" s="100" t="s">
        <v>26253</v>
      </c>
    </row>
    <row r="11947" spans="1:8">
      <c r="A11947" s="35" t="s">
        <v>13</v>
      </c>
      <c r="B11947" s="35" t="s">
        <v>9369</v>
      </c>
      <c r="C11947" s="35" t="s">
        <v>16778</v>
      </c>
      <c r="D11947" s="100" t="s">
        <v>12996</v>
      </c>
      <c r="E11947" s="107">
        <v>44.15</v>
      </c>
      <c r="F11947" s="81" t="s">
        <v>13674</v>
      </c>
      <c r="G11947" s="35" t="s">
        <v>13675</v>
      </c>
      <c r="H11947" s="100" t="s">
        <v>26253</v>
      </c>
    </row>
    <row r="11948" spans="1:8">
      <c r="A11948" s="35" t="s">
        <v>13</v>
      </c>
      <c r="B11948" s="35" t="s">
        <v>9369</v>
      </c>
      <c r="C11948" s="35" t="s">
        <v>16778</v>
      </c>
      <c r="D11948" s="100" t="s">
        <v>12997</v>
      </c>
      <c r="E11948" s="107">
        <v>59.416666666666664</v>
      </c>
      <c r="F11948" s="81" t="s">
        <v>13674</v>
      </c>
      <c r="G11948" s="35" t="s">
        <v>13675</v>
      </c>
      <c r="H11948" s="100" t="s">
        <v>26253</v>
      </c>
    </row>
    <row r="11949" spans="1:8">
      <c r="A11949" s="35" t="s">
        <v>13</v>
      </c>
      <c r="B11949" s="35" t="s">
        <v>9369</v>
      </c>
      <c r="C11949" s="35" t="s">
        <v>16778</v>
      </c>
      <c r="D11949" s="100" t="s">
        <v>12998</v>
      </c>
      <c r="E11949" s="107">
        <v>45.466666666666669</v>
      </c>
      <c r="F11949" s="81" t="s">
        <v>13674</v>
      </c>
      <c r="G11949" s="35" t="s">
        <v>13675</v>
      </c>
      <c r="H11949" s="100" t="s">
        <v>26253</v>
      </c>
    </row>
    <row r="11950" spans="1:8">
      <c r="A11950" s="35" t="s">
        <v>13</v>
      </c>
      <c r="B11950" s="35" t="s">
        <v>9369</v>
      </c>
      <c r="C11950" s="35" t="s">
        <v>16778</v>
      </c>
      <c r="D11950" s="100" t="s">
        <v>12999</v>
      </c>
      <c r="E11950" s="107">
        <v>51.116666666666667</v>
      </c>
      <c r="F11950" s="81" t="s">
        <v>13674</v>
      </c>
      <c r="G11950" s="35" t="s">
        <v>13675</v>
      </c>
      <c r="H11950" s="100" t="s">
        <v>26253</v>
      </c>
    </row>
    <row r="11951" spans="1:8">
      <c r="A11951" s="35" t="s">
        <v>13</v>
      </c>
      <c r="B11951" s="35" t="s">
        <v>9369</v>
      </c>
      <c r="C11951" s="35" t="s">
        <v>16778</v>
      </c>
      <c r="D11951" s="100" t="s">
        <v>13000</v>
      </c>
      <c r="E11951" s="107">
        <v>45.016666666666666</v>
      </c>
      <c r="F11951" s="81" t="s">
        <v>13674</v>
      </c>
      <c r="G11951" s="35" t="s">
        <v>13675</v>
      </c>
      <c r="H11951" s="100" t="s">
        <v>26253</v>
      </c>
    </row>
    <row r="11952" spans="1:8">
      <c r="A11952" s="35" t="s">
        <v>13</v>
      </c>
      <c r="B11952" s="35" t="s">
        <v>9369</v>
      </c>
      <c r="C11952" s="35" t="s">
        <v>16778</v>
      </c>
      <c r="D11952" s="100" t="s">
        <v>13001</v>
      </c>
      <c r="E11952" s="107">
        <v>78.75</v>
      </c>
      <c r="F11952" s="81" t="s">
        <v>13674</v>
      </c>
      <c r="G11952" s="35" t="s">
        <v>13675</v>
      </c>
      <c r="H11952" s="100" t="s">
        <v>26253</v>
      </c>
    </row>
    <row r="11953" spans="1:8">
      <c r="A11953" s="35" t="s">
        <v>29</v>
      </c>
      <c r="B11953" s="35" t="s">
        <v>9380</v>
      </c>
      <c r="C11953" s="35" t="s">
        <v>13002</v>
      </c>
      <c r="D11953" s="100" t="s">
        <v>13002</v>
      </c>
      <c r="E11953" s="107">
        <v>63.68333333333333</v>
      </c>
      <c r="F11953" s="81" t="s">
        <v>13674</v>
      </c>
      <c r="G11953" s="35" t="s">
        <v>13675</v>
      </c>
      <c r="H11953" s="100" t="s">
        <v>26254</v>
      </c>
    </row>
    <row r="11954" spans="1:8">
      <c r="A11954" s="35" t="s">
        <v>29</v>
      </c>
      <c r="B11954" s="35" t="s">
        <v>9380</v>
      </c>
      <c r="C11954" s="35" t="s">
        <v>17551</v>
      </c>
      <c r="D11954" s="100" t="s">
        <v>13003</v>
      </c>
      <c r="E11954" s="107">
        <v>58.7</v>
      </c>
      <c r="F11954" s="81" t="s">
        <v>13674</v>
      </c>
      <c r="G11954" s="35" t="s">
        <v>13675</v>
      </c>
      <c r="H11954" s="100" t="s">
        <v>26255</v>
      </c>
    </row>
    <row r="11955" spans="1:8">
      <c r="A11955" s="35" t="s">
        <v>29</v>
      </c>
      <c r="B11955" s="35" t="s">
        <v>9380</v>
      </c>
      <c r="C11955" s="35" t="s">
        <v>17551</v>
      </c>
      <c r="D11955" s="100" t="s">
        <v>13004</v>
      </c>
      <c r="E11955" s="107">
        <v>29.7</v>
      </c>
      <c r="F11955" s="81" t="s">
        <v>13674</v>
      </c>
      <c r="G11955" s="35" t="s">
        <v>13675</v>
      </c>
      <c r="H11955" s="100" t="s">
        <v>26255</v>
      </c>
    </row>
    <row r="11956" spans="1:8">
      <c r="A11956" s="35" t="s">
        <v>29</v>
      </c>
      <c r="B11956" s="35" t="s">
        <v>9380</v>
      </c>
      <c r="C11956" s="35" t="s">
        <v>17551</v>
      </c>
      <c r="D11956" s="100" t="s">
        <v>13005</v>
      </c>
      <c r="E11956" s="107">
        <v>29.033333333333335</v>
      </c>
      <c r="F11956" s="81" t="s">
        <v>13674</v>
      </c>
      <c r="G11956" s="35" t="s">
        <v>13675</v>
      </c>
      <c r="H11956" s="100" t="s">
        <v>26255</v>
      </c>
    </row>
    <row r="11957" spans="1:8">
      <c r="A11957" s="35" t="s">
        <v>29</v>
      </c>
      <c r="B11957" s="35" t="s">
        <v>9380</v>
      </c>
      <c r="C11957" s="35" t="s">
        <v>17551</v>
      </c>
      <c r="D11957" s="100" t="s">
        <v>13006</v>
      </c>
      <c r="E11957" s="107">
        <v>40.549999999999997</v>
      </c>
      <c r="F11957" s="81" t="s">
        <v>13674</v>
      </c>
      <c r="G11957" s="35" t="s">
        <v>13675</v>
      </c>
      <c r="H11957" s="100" t="s">
        <v>26255</v>
      </c>
    </row>
    <row r="11958" spans="1:8">
      <c r="A11958" s="35" t="s">
        <v>29</v>
      </c>
      <c r="B11958" s="35" t="s">
        <v>9380</v>
      </c>
      <c r="C11958" s="35" t="s">
        <v>17552</v>
      </c>
      <c r="D11958" s="100" t="s">
        <v>13007</v>
      </c>
      <c r="E11958" s="107">
        <v>32.733333333333334</v>
      </c>
      <c r="F11958" s="81" t="s">
        <v>13674</v>
      </c>
      <c r="G11958" s="35" t="s">
        <v>13675</v>
      </c>
      <c r="H11958" s="100" t="s">
        <v>26256</v>
      </c>
    </row>
    <row r="11959" spans="1:8">
      <c r="A11959" s="35" t="s">
        <v>29</v>
      </c>
      <c r="B11959" s="35" t="s">
        <v>9380</v>
      </c>
      <c r="C11959" s="35" t="s">
        <v>17552</v>
      </c>
      <c r="D11959" s="100" t="s">
        <v>13008</v>
      </c>
      <c r="E11959" s="107">
        <v>49.733333333333334</v>
      </c>
      <c r="F11959" s="81" t="s">
        <v>13674</v>
      </c>
      <c r="G11959" s="35" t="s">
        <v>13675</v>
      </c>
      <c r="H11959" s="100" t="s">
        <v>16566</v>
      </c>
    </row>
    <row r="11960" spans="1:8">
      <c r="A11960" s="35" t="s">
        <v>29</v>
      </c>
      <c r="B11960" s="35" t="s">
        <v>9380</v>
      </c>
      <c r="C11960" s="35" t="s">
        <v>17552</v>
      </c>
      <c r="D11960" s="100" t="s">
        <v>13009</v>
      </c>
      <c r="E11960" s="107">
        <v>34.983333333333334</v>
      </c>
      <c r="F11960" s="81" t="s">
        <v>13674</v>
      </c>
      <c r="G11960" s="35" t="s">
        <v>13675</v>
      </c>
      <c r="H11960" s="100" t="s">
        <v>16566</v>
      </c>
    </row>
    <row r="11961" spans="1:8">
      <c r="A11961" s="35" t="s">
        <v>29</v>
      </c>
      <c r="B11961" s="35" t="s">
        <v>9380</v>
      </c>
      <c r="C11961" s="35" t="s">
        <v>17552</v>
      </c>
      <c r="D11961" s="100" t="s">
        <v>13010</v>
      </c>
      <c r="E11961" s="107">
        <v>38.783333333333331</v>
      </c>
      <c r="F11961" s="81" t="s">
        <v>13674</v>
      </c>
      <c r="G11961" s="35" t="s">
        <v>13675</v>
      </c>
      <c r="H11961" s="100" t="s">
        <v>16566</v>
      </c>
    </row>
    <row r="11962" spans="1:8">
      <c r="A11962" s="35" t="s">
        <v>29</v>
      </c>
      <c r="B11962" s="35" t="s">
        <v>9380</v>
      </c>
      <c r="C11962" s="35" t="s">
        <v>17552</v>
      </c>
      <c r="D11962" s="100" t="s">
        <v>13011</v>
      </c>
      <c r="E11962" s="107">
        <v>42.65</v>
      </c>
      <c r="F11962" s="81" t="s">
        <v>13674</v>
      </c>
      <c r="G11962" s="35" t="s">
        <v>13675</v>
      </c>
      <c r="H11962" s="100" t="s">
        <v>16566</v>
      </c>
    </row>
    <row r="11963" spans="1:8">
      <c r="A11963" s="35" t="s">
        <v>29</v>
      </c>
      <c r="B11963" s="35" t="s">
        <v>9380</v>
      </c>
      <c r="C11963" s="35" t="s">
        <v>17552</v>
      </c>
      <c r="D11963" s="100" t="s">
        <v>13012</v>
      </c>
      <c r="E11963" s="107">
        <v>30.666666666666668</v>
      </c>
      <c r="F11963" s="81" t="s">
        <v>13674</v>
      </c>
      <c r="G11963" s="35" t="s">
        <v>13675</v>
      </c>
      <c r="H11963" s="100" t="s">
        <v>16566</v>
      </c>
    </row>
    <row r="11964" spans="1:8">
      <c r="A11964" s="35" t="s">
        <v>29</v>
      </c>
      <c r="B11964" s="35" t="s">
        <v>9380</v>
      </c>
      <c r="C11964" s="35" t="s">
        <v>17552</v>
      </c>
      <c r="D11964" s="100" t="s">
        <v>13013</v>
      </c>
      <c r="E11964" s="107">
        <v>45.45</v>
      </c>
      <c r="F11964" s="81" t="s">
        <v>13674</v>
      </c>
      <c r="G11964" s="35" t="s">
        <v>13675</v>
      </c>
      <c r="H11964" s="100" t="s">
        <v>16566</v>
      </c>
    </row>
    <row r="11965" spans="1:8">
      <c r="A11965" s="35" t="s">
        <v>29</v>
      </c>
      <c r="B11965" s="35" t="s">
        <v>9380</v>
      </c>
      <c r="C11965" s="35" t="s">
        <v>17553</v>
      </c>
      <c r="D11965" s="100" t="s">
        <v>13014</v>
      </c>
      <c r="E11965" s="107">
        <v>37.883333333333333</v>
      </c>
      <c r="F11965" s="81" t="s">
        <v>13674</v>
      </c>
      <c r="G11965" s="35" t="s">
        <v>13675</v>
      </c>
      <c r="H11965" s="100" t="s">
        <v>26257</v>
      </c>
    </row>
    <row r="11966" spans="1:8">
      <c r="A11966" s="35" t="s">
        <v>29</v>
      </c>
      <c r="B11966" s="35" t="s">
        <v>9380</v>
      </c>
      <c r="C11966" s="35" t="s">
        <v>17553</v>
      </c>
      <c r="D11966" s="100" t="s">
        <v>13015</v>
      </c>
      <c r="E11966" s="107">
        <v>32.766666666666666</v>
      </c>
      <c r="F11966" s="81" t="s">
        <v>13674</v>
      </c>
      <c r="G11966" s="35" t="s">
        <v>13675</v>
      </c>
      <c r="H11966" s="100" t="s">
        <v>16567</v>
      </c>
    </row>
    <row r="11967" spans="1:8">
      <c r="A11967" s="35" t="s">
        <v>29</v>
      </c>
      <c r="B11967" s="35" t="s">
        <v>9380</v>
      </c>
      <c r="C11967" s="35" t="s">
        <v>17553</v>
      </c>
      <c r="D11967" s="100" t="s">
        <v>13016</v>
      </c>
      <c r="E11967" s="107">
        <v>54.283333333333331</v>
      </c>
      <c r="F11967" s="81" t="s">
        <v>13674</v>
      </c>
      <c r="G11967" s="35" t="s">
        <v>13675</v>
      </c>
      <c r="H11967" s="100" t="s">
        <v>16567</v>
      </c>
    </row>
    <row r="11968" spans="1:8">
      <c r="A11968" s="35" t="s">
        <v>29</v>
      </c>
      <c r="B11968" s="35" t="s">
        <v>9380</v>
      </c>
      <c r="C11968" s="35" t="s">
        <v>17553</v>
      </c>
      <c r="D11968" s="100" t="s">
        <v>13017</v>
      </c>
      <c r="E11968" s="107">
        <v>55.4</v>
      </c>
      <c r="F11968" s="81" t="s">
        <v>13674</v>
      </c>
      <c r="G11968" s="35" t="s">
        <v>13675</v>
      </c>
      <c r="H11968" s="100" t="s">
        <v>16567</v>
      </c>
    </row>
    <row r="11969" spans="1:8">
      <c r="A11969" s="35" t="s">
        <v>29</v>
      </c>
      <c r="B11969" s="35" t="s">
        <v>9380</v>
      </c>
      <c r="C11969" s="35" t="s">
        <v>16784</v>
      </c>
      <c r="D11969" s="100" t="s">
        <v>13018</v>
      </c>
      <c r="E11969" s="107">
        <v>45.616666666666667</v>
      </c>
      <c r="F11969" s="81" t="s">
        <v>13674</v>
      </c>
      <c r="G11969" s="35" t="s">
        <v>13675</v>
      </c>
      <c r="H11969" s="100" t="s">
        <v>26258</v>
      </c>
    </row>
    <row r="11970" spans="1:8">
      <c r="A11970" s="35" t="s">
        <v>29</v>
      </c>
      <c r="B11970" s="35" t="s">
        <v>9380</v>
      </c>
      <c r="C11970" s="35" t="s">
        <v>16784</v>
      </c>
      <c r="D11970" s="100" t="s">
        <v>13019</v>
      </c>
      <c r="E11970" s="107">
        <v>32.549999999999997</v>
      </c>
      <c r="F11970" s="81" t="s">
        <v>13674</v>
      </c>
      <c r="G11970" s="35" t="s">
        <v>13675</v>
      </c>
      <c r="H11970" s="100" t="s">
        <v>16568</v>
      </c>
    </row>
    <row r="11971" spans="1:8">
      <c r="A11971" s="35" t="s">
        <v>29</v>
      </c>
      <c r="B11971" s="35" t="s">
        <v>9380</v>
      </c>
      <c r="C11971" s="35" t="s">
        <v>16784</v>
      </c>
      <c r="D11971" s="100" t="s">
        <v>13020</v>
      </c>
      <c r="E11971" s="107">
        <v>33.65</v>
      </c>
      <c r="F11971" s="81" t="s">
        <v>13674</v>
      </c>
      <c r="G11971" s="35" t="s">
        <v>13675</v>
      </c>
      <c r="H11971" s="100" t="s">
        <v>16568</v>
      </c>
    </row>
    <row r="11972" spans="1:8">
      <c r="A11972" s="35" t="s">
        <v>29</v>
      </c>
      <c r="B11972" s="35" t="s">
        <v>9380</v>
      </c>
      <c r="C11972" s="35" t="s">
        <v>16784</v>
      </c>
      <c r="D11972" s="100" t="s">
        <v>13021</v>
      </c>
      <c r="E11972" s="107">
        <v>26.483333333333334</v>
      </c>
      <c r="F11972" s="81" t="s">
        <v>13674</v>
      </c>
      <c r="G11972" s="35" t="s">
        <v>13675</v>
      </c>
      <c r="H11972" s="100" t="s">
        <v>16568</v>
      </c>
    </row>
    <row r="11973" spans="1:8">
      <c r="A11973" s="35" t="s">
        <v>29</v>
      </c>
      <c r="B11973" s="35" t="s">
        <v>9380</v>
      </c>
      <c r="C11973" s="35" t="s">
        <v>16784</v>
      </c>
      <c r="D11973" s="100" t="s">
        <v>13022</v>
      </c>
      <c r="E11973" s="107">
        <v>31.45</v>
      </c>
      <c r="F11973" s="81" t="s">
        <v>13674</v>
      </c>
      <c r="G11973" s="35" t="s">
        <v>13675</v>
      </c>
      <c r="H11973" s="100" t="s">
        <v>16568</v>
      </c>
    </row>
    <row r="11974" spans="1:8">
      <c r="A11974" s="35" t="s">
        <v>29</v>
      </c>
      <c r="B11974" s="35" t="s">
        <v>9380</v>
      </c>
      <c r="C11974" s="35" t="s">
        <v>16784</v>
      </c>
      <c r="D11974" s="100" t="s">
        <v>13023</v>
      </c>
      <c r="E11974" s="107">
        <v>52.116666666666667</v>
      </c>
      <c r="F11974" s="81" t="s">
        <v>13674</v>
      </c>
      <c r="G11974" s="35" t="s">
        <v>13675</v>
      </c>
      <c r="H11974" s="100" t="s">
        <v>16568</v>
      </c>
    </row>
    <row r="11975" spans="1:8">
      <c r="A11975" s="35" t="s">
        <v>29</v>
      </c>
      <c r="B11975" s="35" t="s">
        <v>9380</v>
      </c>
      <c r="C11975" s="35" t="s">
        <v>17554</v>
      </c>
      <c r="D11975" s="100" t="s">
        <v>22830</v>
      </c>
      <c r="E11975" s="107">
        <v>28.2</v>
      </c>
      <c r="F11975" s="81" t="s">
        <v>13674</v>
      </c>
      <c r="G11975" s="35" t="s">
        <v>13675</v>
      </c>
      <c r="H11975" s="100" t="s">
        <v>26259</v>
      </c>
    </row>
    <row r="11976" spans="1:8">
      <c r="A11976" s="35" t="s">
        <v>29</v>
      </c>
      <c r="B11976" s="35" t="s">
        <v>9380</v>
      </c>
      <c r="C11976" s="35" t="s">
        <v>17554</v>
      </c>
      <c r="D11976" s="100" t="s">
        <v>22831</v>
      </c>
      <c r="E11976" s="107">
        <v>30.566666666666666</v>
      </c>
      <c r="F11976" s="81" t="s">
        <v>13674</v>
      </c>
      <c r="G11976" s="35" t="s">
        <v>13675</v>
      </c>
      <c r="H11976" s="100" t="s">
        <v>16569</v>
      </c>
    </row>
    <row r="11977" spans="1:8">
      <c r="A11977" s="35" t="s">
        <v>29</v>
      </c>
      <c r="B11977" s="35" t="s">
        <v>9380</v>
      </c>
      <c r="C11977" s="35" t="s">
        <v>17554</v>
      </c>
      <c r="D11977" s="100" t="s">
        <v>22832</v>
      </c>
      <c r="E11977" s="107">
        <v>33.083333333333336</v>
      </c>
      <c r="F11977" s="81" t="s">
        <v>13674</v>
      </c>
      <c r="G11977" s="35" t="s">
        <v>13675</v>
      </c>
      <c r="H11977" s="100" t="s">
        <v>16569</v>
      </c>
    </row>
    <row r="11978" spans="1:8">
      <c r="A11978" s="35" t="s">
        <v>29</v>
      </c>
      <c r="B11978" s="35" t="s">
        <v>9380</v>
      </c>
      <c r="C11978" s="35" t="s">
        <v>17554</v>
      </c>
      <c r="D11978" s="100" t="s">
        <v>22833</v>
      </c>
      <c r="E11978" s="107">
        <v>28.5</v>
      </c>
      <c r="F11978" s="81" t="s">
        <v>13674</v>
      </c>
      <c r="G11978" s="35" t="s">
        <v>13675</v>
      </c>
      <c r="H11978" s="100" t="s">
        <v>16569</v>
      </c>
    </row>
    <row r="11979" spans="1:8">
      <c r="A11979" s="35" t="s">
        <v>29</v>
      </c>
      <c r="B11979" s="35" t="s">
        <v>9380</v>
      </c>
      <c r="C11979" s="35" t="s">
        <v>17554</v>
      </c>
      <c r="D11979" s="100" t="s">
        <v>22834</v>
      </c>
      <c r="E11979" s="107">
        <v>28.783333333333335</v>
      </c>
      <c r="F11979" s="81" t="s">
        <v>13674</v>
      </c>
      <c r="G11979" s="35" t="s">
        <v>13675</v>
      </c>
      <c r="H11979" s="100" t="s">
        <v>16569</v>
      </c>
    </row>
    <row r="11980" spans="1:8">
      <c r="A11980" s="35" t="s">
        <v>29</v>
      </c>
      <c r="B11980" s="35" t="s">
        <v>9380</v>
      </c>
      <c r="C11980" s="35" t="s">
        <v>17554</v>
      </c>
      <c r="D11980" s="100" t="s">
        <v>22835</v>
      </c>
      <c r="E11980" s="107">
        <v>26.616666666666667</v>
      </c>
      <c r="F11980" s="81" t="s">
        <v>13674</v>
      </c>
      <c r="G11980" s="35" t="s">
        <v>13675</v>
      </c>
      <c r="H11980" s="100" t="s">
        <v>16569</v>
      </c>
    </row>
    <row r="11981" spans="1:8">
      <c r="A11981" s="35" t="s">
        <v>29</v>
      </c>
      <c r="B11981" s="35" t="s">
        <v>9380</v>
      </c>
      <c r="C11981" s="35" t="s">
        <v>17554</v>
      </c>
      <c r="D11981" s="100" t="s">
        <v>22836</v>
      </c>
      <c r="E11981" s="107">
        <v>27.05</v>
      </c>
      <c r="F11981" s="81" t="s">
        <v>13674</v>
      </c>
      <c r="G11981" s="35" t="s">
        <v>13675</v>
      </c>
      <c r="H11981" s="100" t="s">
        <v>16569</v>
      </c>
    </row>
    <row r="11982" spans="1:8">
      <c r="A11982" s="35" t="s">
        <v>29</v>
      </c>
      <c r="B11982" s="35" t="s">
        <v>9380</v>
      </c>
      <c r="C11982" s="35" t="s">
        <v>13033</v>
      </c>
      <c r="D11982" s="100" t="s">
        <v>13033</v>
      </c>
      <c r="E11982" s="107">
        <v>42.016666666666666</v>
      </c>
      <c r="F11982" s="81" t="s">
        <v>13674</v>
      </c>
      <c r="G11982" s="35" t="s">
        <v>13675</v>
      </c>
      <c r="H11982" s="100" t="s">
        <v>26260</v>
      </c>
    </row>
    <row r="11983" spans="1:8">
      <c r="A11983" s="35" t="s">
        <v>29</v>
      </c>
      <c r="B11983" s="35" t="s">
        <v>9380</v>
      </c>
      <c r="C11983" s="35" t="s">
        <v>17555</v>
      </c>
      <c r="D11983" s="100" t="s">
        <v>22837</v>
      </c>
      <c r="E11983" s="107">
        <v>31.716666666666665</v>
      </c>
      <c r="F11983" s="81" t="s">
        <v>13674</v>
      </c>
      <c r="G11983" s="35" t="s">
        <v>13675</v>
      </c>
      <c r="H11983" s="100" t="s">
        <v>26261</v>
      </c>
    </row>
    <row r="11984" spans="1:8">
      <c r="A11984" s="35" t="s">
        <v>29</v>
      </c>
      <c r="B11984" s="35" t="s">
        <v>9380</v>
      </c>
      <c r="C11984" s="35" t="s">
        <v>17555</v>
      </c>
      <c r="D11984" s="100" t="s">
        <v>13035</v>
      </c>
      <c r="E11984" s="107">
        <v>25.45</v>
      </c>
      <c r="F11984" s="81" t="s">
        <v>13674</v>
      </c>
      <c r="G11984" s="35" t="s">
        <v>13675</v>
      </c>
      <c r="H11984" s="100" t="s">
        <v>26261</v>
      </c>
    </row>
    <row r="11985" spans="1:8">
      <c r="A11985" s="35" t="s">
        <v>29</v>
      </c>
      <c r="B11985" s="35" t="s">
        <v>9380</v>
      </c>
      <c r="C11985" s="35" t="s">
        <v>17556</v>
      </c>
      <c r="D11985" s="100" t="s">
        <v>13048</v>
      </c>
      <c r="E11985" s="107">
        <v>26.983333333333334</v>
      </c>
      <c r="F11985" s="81" t="s">
        <v>13674</v>
      </c>
      <c r="G11985" s="35" t="s">
        <v>13675</v>
      </c>
      <c r="H11985" s="100" t="s">
        <v>26262</v>
      </c>
    </row>
    <row r="11986" spans="1:8">
      <c r="A11986" s="35" t="s">
        <v>29</v>
      </c>
      <c r="B11986" s="35" t="s">
        <v>9380</v>
      </c>
      <c r="C11986" s="35" t="s">
        <v>17556</v>
      </c>
      <c r="D11986" s="100" t="s">
        <v>13049</v>
      </c>
      <c r="E11986" s="107">
        <v>26.416666666666668</v>
      </c>
      <c r="F11986" s="81" t="s">
        <v>13674</v>
      </c>
      <c r="G11986" s="35" t="s">
        <v>13675</v>
      </c>
      <c r="H11986" s="100" t="s">
        <v>26262</v>
      </c>
    </row>
    <row r="11987" spans="1:8">
      <c r="A11987" s="35" t="s">
        <v>29</v>
      </c>
      <c r="B11987" s="35" t="s">
        <v>9380</v>
      </c>
      <c r="C11987" s="35" t="s">
        <v>17556</v>
      </c>
      <c r="D11987" s="100" t="s">
        <v>13053</v>
      </c>
      <c r="E11987" s="107">
        <v>28.5</v>
      </c>
      <c r="F11987" s="81" t="s">
        <v>13674</v>
      </c>
      <c r="G11987" s="35" t="s">
        <v>13675</v>
      </c>
      <c r="H11987" s="100" t="s">
        <v>26262</v>
      </c>
    </row>
    <row r="11988" spans="1:8">
      <c r="A11988" s="35" t="s">
        <v>29</v>
      </c>
      <c r="B11988" s="35" t="s">
        <v>9380</v>
      </c>
      <c r="C11988" s="35" t="s">
        <v>17557</v>
      </c>
      <c r="D11988" s="100" t="s">
        <v>13068</v>
      </c>
      <c r="E11988" s="107">
        <v>30.3</v>
      </c>
      <c r="F11988" s="81" t="s">
        <v>13674</v>
      </c>
      <c r="G11988" s="35" t="s">
        <v>13675</v>
      </c>
      <c r="H11988" s="100" t="s">
        <v>26263</v>
      </c>
    </row>
    <row r="11989" spans="1:8">
      <c r="A11989" s="35" t="s">
        <v>29</v>
      </c>
      <c r="B11989" s="35" t="s">
        <v>9380</v>
      </c>
      <c r="C11989" s="35" t="s">
        <v>17557</v>
      </c>
      <c r="D11989" s="100" t="s">
        <v>22838</v>
      </c>
      <c r="E11989" s="107">
        <v>28.666666666666668</v>
      </c>
      <c r="F11989" s="81" t="s">
        <v>13674</v>
      </c>
      <c r="G11989" s="35" t="s">
        <v>13675</v>
      </c>
      <c r="H11989" s="100" t="s">
        <v>26263</v>
      </c>
    </row>
    <row r="11990" spans="1:8">
      <c r="A11990" s="35" t="s">
        <v>29</v>
      </c>
      <c r="B11990" s="35" t="s">
        <v>9380</v>
      </c>
      <c r="C11990" s="35" t="s">
        <v>17557</v>
      </c>
      <c r="D11990" s="100" t="s">
        <v>22839</v>
      </c>
      <c r="E11990" s="107">
        <v>31.966666666666665</v>
      </c>
      <c r="F11990" s="81" t="s">
        <v>13674</v>
      </c>
      <c r="G11990" s="35" t="s">
        <v>13675</v>
      </c>
      <c r="H11990" s="100" t="s">
        <v>26263</v>
      </c>
    </row>
    <row r="11991" spans="1:8">
      <c r="A11991" s="35" t="s">
        <v>29</v>
      </c>
      <c r="B11991" s="35" t="s">
        <v>9380</v>
      </c>
      <c r="C11991" s="35" t="s">
        <v>17557</v>
      </c>
      <c r="D11991" s="100" t="s">
        <v>13071</v>
      </c>
      <c r="E11991" s="107">
        <v>28.233333333333334</v>
      </c>
      <c r="F11991" s="81" t="s">
        <v>13674</v>
      </c>
      <c r="G11991" s="35" t="s">
        <v>13675</v>
      </c>
      <c r="H11991" s="100" t="s">
        <v>26263</v>
      </c>
    </row>
    <row r="11992" spans="1:8">
      <c r="A11992" s="35" t="s">
        <v>29</v>
      </c>
      <c r="B11992" s="35" t="s">
        <v>9380</v>
      </c>
      <c r="C11992" s="35" t="s">
        <v>17557</v>
      </c>
      <c r="D11992" s="100" t="s">
        <v>22840</v>
      </c>
      <c r="E11992" s="107">
        <v>38.283333333333331</v>
      </c>
      <c r="F11992" s="81" t="s">
        <v>13674</v>
      </c>
      <c r="G11992" s="35" t="s">
        <v>13675</v>
      </c>
      <c r="H11992" s="100" t="s">
        <v>26263</v>
      </c>
    </row>
    <row r="11993" spans="1:8">
      <c r="A11993" s="35" t="s">
        <v>29</v>
      </c>
      <c r="B11993" s="35" t="s">
        <v>9380</v>
      </c>
      <c r="C11993" s="35" t="s">
        <v>17557</v>
      </c>
      <c r="D11993" s="100" t="s">
        <v>22841</v>
      </c>
      <c r="E11993" s="107">
        <v>30.416666666666668</v>
      </c>
      <c r="F11993" s="81" t="s">
        <v>13674</v>
      </c>
      <c r="G11993" s="35" t="s">
        <v>13675</v>
      </c>
      <c r="H11993" s="100" t="s">
        <v>26263</v>
      </c>
    </row>
    <row r="11994" spans="1:8">
      <c r="A11994" s="35" t="s">
        <v>29</v>
      </c>
      <c r="B11994" s="35" t="s">
        <v>9380</v>
      </c>
      <c r="C11994" s="35" t="s">
        <v>17557</v>
      </c>
      <c r="D11994" s="100" t="s">
        <v>22842</v>
      </c>
      <c r="E11994" s="107">
        <v>35.883333333333333</v>
      </c>
      <c r="F11994" s="81" t="s">
        <v>13674</v>
      </c>
      <c r="G11994" s="35" t="s">
        <v>13675</v>
      </c>
      <c r="H11994" s="100" t="s">
        <v>26263</v>
      </c>
    </row>
    <row r="11995" spans="1:8">
      <c r="A11995" s="35" t="s">
        <v>29</v>
      </c>
      <c r="B11995" s="35" t="s">
        <v>9380</v>
      </c>
      <c r="C11995" s="35" t="s">
        <v>17557</v>
      </c>
      <c r="D11995" s="100" t="s">
        <v>22843</v>
      </c>
      <c r="E11995" s="107">
        <v>25.85</v>
      </c>
      <c r="F11995" s="81" t="s">
        <v>13674</v>
      </c>
      <c r="G11995" s="35" t="s">
        <v>13675</v>
      </c>
      <c r="H11995" s="100" t="s">
        <v>26263</v>
      </c>
    </row>
    <row r="11996" spans="1:8">
      <c r="A11996" s="35" t="s">
        <v>29</v>
      </c>
      <c r="B11996" s="35" t="s">
        <v>9380</v>
      </c>
      <c r="C11996" s="35" t="s">
        <v>17557</v>
      </c>
      <c r="D11996" s="100" t="s">
        <v>13076</v>
      </c>
      <c r="E11996" s="107">
        <v>26.116666666666667</v>
      </c>
      <c r="F11996" s="81" t="s">
        <v>13674</v>
      </c>
      <c r="G11996" s="35" t="s">
        <v>13675</v>
      </c>
      <c r="H11996" s="100" t="s">
        <v>26263</v>
      </c>
    </row>
    <row r="11997" spans="1:8">
      <c r="A11997" s="35" t="s">
        <v>29</v>
      </c>
      <c r="B11997" s="35" t="s">
        <v>9380</v>
      </c>
      <c r="C11997" s="35" t="s">
        <v>17557</v>
      </c>
      <c r="D11997" s="100" t="s">
        <v>22844</v>
      </c>
      <c r="E11997" s="107">
        <v>25.733333333333334</v>
      </c>
      <c r="F11997" s="81" t="s">
        <v>13674</v>
      </c>
      <c r="G11997" s="35" t="s">
        <v>13675</v>
      </c>
      <c r="H11997" s="100" t="s">
        <v>26263</v>
      </c>
    </row>
    <row r="11998" spans="1:8">
      <c r="A11998" s="35" t="s">
        <v>29</v>
      </c>
      <c r="B11998" s="35" t="s">
        <v>9380</v>
      </c>
      <c r="C11998" s="35" t="s">
        <v>17557</v>
      </c>
      <c r="D11998" s="100" t="s">
        <v>22845</v>
      </c>
      <c r="E11998" s="107">
        <v>43.266666666666666</v>
      </c>
      <c r="F11998" s="81" t="s">
        <v>13674</v>
      </c>
      <c r="G11998" s="35" t="s">
        <v>13675</v>
      </c>
      <c r="H11998" s="100" t="s">
        <v>26263</v>
      </c>
    </row>
    <row r="11999" spans="1:8">
      <c r="A11999" s="35" t="s">
        <v>29</v>
      </c>
      <c r="B11999" s="35" t="s">
        <v>9380</v>
      </c>
      <c r="C11999" s="35" t="s">
        <v>17557</v>
      </c>
      <c r="D11999" s="100" t="s">
        <v>22846</v>
      </c>
      <c r="E11999" s="107">
        <v>31.866666666666667</v>
      </c>
      <c r="F11999" s="81" t="s">
        <v>13674</v>
      </c>
      <c r="G11999" s="35" t="s">
        <v>13675</v>
      </c>
      <c r="H11999" s="100" t="s">
        <v>26263</v>
      </c>
    </row>
    <row r="12000" spans="1:8">
      <c r="A12000" s="35" t="s">
        <v>29</v>
      </c>
      <c r="B12000" s="35" t="s">
        <v>9354</v>
      </c>
      <c r="C12000" s="35" t="s">
        <v>17558</v>
      </c>
      <c r="D12000" s="100" t="s">
        <v>13209</v>
      </c>
      <c r="E12000" s="107">
        <v>27.633333333333333</v>
      </c>
      <c r="F12000" s="81" t="s">
        <v>13674</v>
      </c>
      <c r="G12000" s="35" t="s">
        <v>13675</v>
      </c>
      <c r="H12000" s="100" t="s">
        <v>26264</v>
      </c>
    </row>
    <row r="12001" spans="1:8">
      <c r="A12001" s="35" t="s">
        <v>29</v>
      </c>
      <c r="B12001" s="35" t="s">
        <v>9354</v>
      </c>
      <c r="C12001" s="35" t="s">
        <v>17558</v>
      </c>
      <c r="D12001" s="100" t="s">
        <v>22847</v>
      </c>
      <c r="E12001" s="107">
        <v>27.15</v>
      </c>
      <c r="F12001" s="81" t="s">
        <v>13674</v>
      </c>
      <c r="G12001" s="35" t="s">
        <v>13675</v>
      </c>
      <c r="H12001" s="100" t="s">
        <v>26264</v>
      </c>
    </row>
    <row r="12002" spans="1:8">
      <c r="A12002" s="35" t="s">
        <v>29</v>
      </c>
      <c r="B12002" s="35" t="s">
        <v>9354</v>
      </c>
      <c r="C12002" s="35" t="s">
        <v>17558</v>
      </c>
      <c r="D12002" s="100" t="s">
        <v>13213</v>
      </c>
      <c r="E12002" s="107">
        <v>24.35</v>
      </c>
      <c r="F12002" s="81" t="s">
        <v>13674</v>
      </c>
      <c r="G12002" s="35" t="s">
        <v>13675</v>
      </c>
      <c r="H12002" s="100" t="s">
        <v>26264</v>
      </c>
    </row>
    <row r="12003" spans="1:8">
      <c r="A12003" s="35" t="s">
        <v>29</v>
      </c>
      <c r="B12003" s="35" t="s">
        <v>9354</v>
      </c>
      <c r="C12003" s="35" t="s">
        <v>17558</v>
      </c>
      <c r="D12003" s="100" t="s">
        <v>13215</v>
      </c>
      <c r="E12003" s="107">
        <v>24.883333333333333</v>
      </c>
      <c r="F12003" s="81" t="s">
        <v>13674</v>
      </c>
      <c r="G12003" s="35" t="s">
        <v>13675</v>
      </c>
      <c r="H12003" s="100" t="s">
        <v>26264</v>
      </c>
    </row>
    <row r="12004" spans="1:8">
      <c r="A12004" s="35" t="s">
        <v>29</v>
      </c>
      <c r="B12004" s="35" t="s">
        <v>9354</v>
      </c>
      <c r="C12004" s="35" t="s">
        <v>17558</v>
      </c>
      <c r="D12004" s="100" t="s">
        <v>13216</v>
      </c>
      <c r="E12004" s="107">
        <v>25.583333333333332</v>
      </c>
      <c r="F12004" s="81" t="s">
        <v>13674</v>
      </c>
      <c r="G12004" s="35" t="s">
        <v>13675</v>
      </c>
      <c r="H12004" s="100" t="s">
        <v>26264</v>
      </c>
    </row>
    <row r="12005" spans="1:8">
      <c r="A12005" s="35" t="s">
        <v>29</v>
      </c>
      <c r="B12005" s="35" t="s">
        <v>9354</v>
      </c>
      <c r="C12005" s="35" t="s">
        <v>17558</v>
      </c>
      <c r="D12005" s="100" t="s">
        <v>13217</v>
      </c>
      <c r="E12005" s="107">
        <v>29.033333333333335</v>
      </c>
      <c r="F12005" s="81" t="s">
        <v>13674</v>
      </c>
      <c r="G12005" s="35" t="s">
        <v>13675</v>
      </c>
      <c r="H12005" s="100" t="s">
        <v>26264</v>
      </c>
    </row>
    <row r="12006" spans="1:8">
      <c r="A12006" s="35" t="s">
        <v>29</v>
      </c>
      <c r="B12006" s="35" t="s">
        <v>9354</v>
      </c>
      <c r="C12006" s="35" t="s">
        <v>17558</v>
      </c>
      <c r="D12006" s="100" t="s">
        <v>22848</v>
      </c>
      <c r="E12006" s="107">
        <v>24.283333333333335</v>
      </c>
      <c r="F12006" s="81" t="s">
        <v>13674</v>
      </c>
      <c r="G12006" s="35" t="s">
        <v>13675</v>
      </c>
      <c r="H12006" s="100" t="s">
        <v>26264</v>
      </c>
    </row>
    <row r="12007" spans="1:8">
      <c r="A12007" s="35" t="s">
        <v>29</v>
      </c>
      <c r="B12007" s="35" t="s">
        <v>9354</v>
      </c>
      <c r="C12007" s="35" t="s">
        <v>17559</v>
      </c>
      <c r="D12007" s="100" t="s">
        <v>22849</v>
      </c>
      <c r="E12007" s="107">
        <v>91.533333333333331</v>
      </c>
      <c r="F12007" s="81" t="s">
        <v>13674</v>
      </c>
      <c r="G12007" s="35" t="s">
        <v>13675</v>
      </c>
      <c r="H12007" s="100" t="s">
        <v>26265</v>
      </c>
    </row>
    <row r="12008" spans="1:8">
      <c r="A12008" s="35" t="s">
        <v>29</v>
      </c>
      <c r="B12008" s="35" t="s">
        <v>9354</v>
      </c>
      <c r="C12008" s="35" t="s">
        <v>17560</v>
      </c>
      <c r="D12008" s="100" t="s">
        <v>22850</v>
      </c>
      <c r="E12008" s="107">
        <v>118.75</v>
      </c>
      <c r="F12008" s="81" t="s">
        <v>13674</v>
      </c>
      <c r="G12008" s="35" t="s">
        <v>13675</v>
      </c>
      <c r="H12008" s="100" t="s">
        <v>26266</v>
      </c>
    </row>
    <row r="12009" spans="1:8">
      <c r="A12009" s="35" t="s">
        <v>29</v>
      </c>
      <c r="B12009" s="35" t="s">
        <v>9354</v>
      </c>
      <c r="C12009" s="35" t="s">
        <v>17561</v>
      </c>
      <c r="D12009" s="100" t="s">
        <v>17561</v>
      </c>
      <c r="E12009" s="107">
        <v>134.5</v>
      </c>
      <c r="F12009" s="81" t="s">
        <v>13674</v>
      </c>
      <c r="G12009" s="35" t="s">
        <v>13675</v>
      </c>
      <c r="H12009" s="100" t="s">
        <v>26206</v>
      </c>
    </row>
    <row r="12010" spans="1:8">
      <c r="A12010" s="35" t="s">
        <v>13</v>
      </c>
      <c r="B12010" s="35" t="s">
        <v>9366</v>
      </c>
      <c r="C12010" s="35" t="s">
        <v>17562</v>
      </c>
      <c r="D12010" s="100" t="s">
        <v>22851</v>
      </c>
      <c r="E12010" s="107">
        <v>26.933333333333334</v>
      </c>
      <c r="F12010" s="81" t="s">
        <v>13674</v>
      </c>
      <c r="G12010" s="35" t="s">
        <v>13675</v>
      </c>
      <c r="H12010" s="100" t="s">
        <v>26267</v>
      </c>
    </row>
    <row r="12011" spans="1:8">
      <c r="A12011" s="35" t="s">
        <v>13</v>
      </c>
      <c r="B12011" s="35" t="s">
        <v>9366</v>
      </c>
      <c r="C12011" s="35" t="s">
        <v>17562</v>
      </c>
      <c r="D12011" s="100" t="s">
        <v>22852</v>
      </c>
      <c r="E12011" s="107">
        <v>27.2</v>
      </c>
      <c r="F12011" s="81" t="s">
        <v>13674</v>
      </c>
      <c r="G12011" s="35" t="s">
        <v>13675</v>
      </c>
      <c r="H12011" s="100" t="s">
        <v>26267</v>
      </c>
    </row>
    <row r="12012" spans="1:8">
      <c r="A12012" s="35" t="s">
        <v>13</v>
      </c>
      <c r="B12012" s="35" t="s">
        <v>9366</v>
      </c>
      <c r="C12012" s="35" t="s">
        <v>17562</v>
      </c>
      <c r="D12012" s="100" t="s">
        <v>13232</v>
      </c>
      <c r="E12012" s="107">
        <v>27.933333333333334</v>
      </c>
      <c r="F12012" s="81" t="s">
        <v>13674</v>
      </c>
      <c r="G12012" s="35" t="s">
        <v>13675</v>
      </c>
      <c r="H12012" s="100" t="s">
        <v>26268</v>
      </c>
    </row>
    <row r="12013" spans="1:8">
      <c r="A12013" s="35" t="s">
        <v>13</v>
      </c>
      <c r="B12013" s="35" t="s">
        <v>9366</v>
      </c>
      <c r="C12013" s="35" t="s">
        <v>17562</v>
      </c>
      <c r="D12013" s="100" t="s">
        <v>22853</v>
      </c>
      <c r="E12013" s="107">
        <v>26.216666666666665</v>
      </c>
      <c r="F12013" s="81" t="s">
        <v>13674</v>
      </c>
      <c r="G12013" s="35" t="s">
        <v>13675</v>
      </c>
      <c r="H12013" s="100" t="s">
        <v>26267</v>
      </c>
    </row>
    <row r="12014" spans="1:8">
      <c r="A12014" s="35" t="s">
        <v>29</v>
      </c>
      <c r="B12014" s="35" t="s">
        <v>9374</v>
      </c>
      <c r="C12014" s="35" t="s">
        <v>17563</v>
      </c>
      <c r="D12014" s="100" t="s">
        <v>22854</v>
      </c>
      <c r="E12014" s="107">
        <v>128.98333333333332</v>
      </c>
      <c r="F12014" s="81" t="s">
        <v>13674</v>
      </c>
      <c r="G12014" s="35" t="s">
        <v>13675</v>
      </c>
      <c r="H12014" s="100" t="s">
        <v>26269</v>
      </c>
    </row>
    <row r="12015" spans="1:8">
      <c r="A12015" s="35" t="s">
        <v>29</v>
      </c>
      <c r="B12015" s="35" t="s">
        <v>9382</v>
      </c>
      <c r="C12015" s="35" t="s">
        <v>17564</v>
      </c>
      <c r="D12015" s="100" t="s">
        <v>22855</v>
      </c>
      <c r="E12015" s="107">
        <v>100.58333333333333</v>
      </c>
      <c r="F12015" s="81" t="s">
        <v>13674</v>
      </c>
      <c r="G12015" s="35" t="s">
        <v>13675</v>
      </c>
      <c r="H12015" s="100" t="s">
        <v>26270</v>
      </c>
    </row>
    <row r="12016" spans="1:8">
      <c r="A12016" s="35" t="s">
        <v>29</v>
      </c>
      <c r="B12016" s="35" t="s">
        <v>9382</v>
      </c>
      <c r="C12016" s="35" t="s">
        <v>17565</v>
      </c>
      <c r="D12016" s="100" t="s">
        <v>8857</v>
      </c>
      <c r="E12016" s="107">
        <v>34.666666666666664</v>
      </c>
      <c r="F12016" s="81" t="s">
        <v>13674</v>
      </c>
      <c r="G12016" s="35" t="s">
        <v>13675</v>
      </c>
      <c r="H12016" s="100" t="s">
        <v>26271</v>
      </c>
    </row>
    <row r="12017" spans="1:8">
      <c r="A12017" s="35" t="s">
        <v>29</v>
      </c>
      <c r="B12017" s="35" t="s">
        <v>9382</v>
      </c>
      <c r="C12017" s="35" t="s">
        <v>17565</v>
      </c>
      <c r="D12017" s="100" t="s">
        <v>8858</v>
      </c>
      <c r="E12017" s="107">
        <v>34.56666666666667</v>
      </c>
      <c r="F12017" s="81" t="s">
        <v>13674</v>
      </c>
      <c r="G12017" s="35" t="s">
        <v>13675</v>
      </c>
      <c r="H12017" s="100" t="s">
        <v>26271</v>
      </c>
    </row>
    <row r="12018" spans="1:8">
      <c r="A12018" s="35" t="s">
        <v>29</v>
      </c>
      <c r="B12018" s="35" t="s">
        <v>9382</v>
      </c>
      <c r="C12018" s="35" t="s">
        <v>17565</v>
      </c>
      <c r="D12018" s="100" t="s">
        <v>8859</v>
      </c>
      <c r="E12018" s="107">
        <v>32.333333333333336</v>
      </c>
      <c r="F12018" s="81" t="s">
        <v>13674</v>
      </c>
      <c r="G12018" s="35" t="s">
        <v>13675</v>
      </c>
      <c r="H12018" s="100" t="s">
        <v>26271</v>
      </c>
    </row>
    <row r="12019" spans="1:8">
      <c r="A12019" s="35" t="s">
        <v>29</v>
      </c>
      <c r="B12019" s="35" t="s">
        <v>9382</v>
      </c>
      <c r="C12019" s="35" t="s">
        <v>17565</v>
      </c>
      <c r="D12019" s="100" t="s">
        <v>8860</v>
      </c>
      <c r="E12019" s="107">
        <v>41.016666666666666</v>
      </c>
      <c r="F12019" s="81" t="s">
        <v>13674</v>
      </c>
      <c r="G12019" s="35" t="s">
        <v>13675</v>
      </c>
      <c r="H12019" s="100" t="s">
        <v>26271</v>
      </c>
    </row>
    <row r="12020" spans="1:8">
      <c r="A12020" s="35" t="s">
        <v>29</v>
      </c>
      <c r="B12020" s="35" t="s">
        <v>9382</v>
      </c>
      <c r="C12020" s="35" t="s">
        <v>17565</v>
      </c>
      <c r="D12020" s="100" t="s">
        <v>8861</v>
      </c>
      <c r="E12020" s="107">
        <v>29.683333333333334</v>
      </c>
      <c r="F12020" s="81" t="s">
        <v>13674</v>
      </c>
      <c r="G12020" s="35" t="s">
        <v>13675</v>
      </c>
      <c r="H12020" s="100" t="s">
        <v>26271</v>
      </c>
    </row>
    <row r="12021" spans="1:8">
      <c r="A12021" s="35" t="s">
        <v>29</v>
      </c>
      <c r="B12021" s="35" t="s">
        <v>9382</v>
      </c>
      <c r="C12021" s="35" t="s">
        <v>17565</v>
      </c>
      <c r="D12021" s="100" t="s">
        <v>8862</v>
      </c>
      <c r="E12021" s="107">
        <v>28.983333333333334</v>
      </c>
      <c r="F12021" s="81" t="s">
        <v>13674</v>
      </c>
      <c r="G12021" s="35" t="s">
        <v>13675</v>
      </c>
      <c r="H12021" s="100" t="s">
        <v>26271</v>
      </c>
    </row>
    <row r="12022" spans="1:8">
      <c r="A12022" s="35" t="s">
        <v>29</v>
      </c>
      <c r="B12022" s="35" t="s">
        <v>9382</v>
      </c>
      <c r="C12022" s="35" t="s">
        <v>17565</v>
      </c>
      <c r="D12022" s="100" t="s">
        <v>8863</v>
      </c>
      <c r="E12022" s="107">
        <v>34.583333333333336</v>
      </c>
      <c r="F12022" s="81" t="s">
        <v>13674</v>
      </c>
      <c r="G12022" s="35" t="s">
        <v>13675</v>
      </c>
      <c r="H12022" s="100" t="s">
        <v>26271</v>
      </c>
    </row>
    <row r="12023" spans="1:8">
      <c r="A12023" s="35" t="s">
        <v>29</v>
      </c>
      <c r="B12023" s="35" t="s">
        <v>9382</v>
      </c>
      <c r="C12023" s="35" t="s">
        <v>17565</v>
      </c>
      <c r="D12023" s="100" t="s">
        <v>8865</v>
      </c>
      <c r="E12023" s="107">
        <v>35.18333333333333</v>
      </c>
      <c r="F12023" s="81" t="s">
        <v>13674</v>
      </c>
      <c r="G12023" s="35" t="s">
        <v>13675</v>
      </c>
      <c r="H12023" s="100" t="s">
        <v>26271</v>
      </c>
    </row>
    <row r="12024" spans="1:8">
      <c r="A12024" s="35" t="s">
        <v>29</v>
      </c>
      <c r="B12024" s="35" t="s">
        <v>9382</v>
      </c>
      <c r="C12024" s="35" t="s">
        <v>17565</v>
      </c>
      <c r="D12024" s="100" t="s">
        <v>8866</v>
      </c>
      <c r="E12024" s="107">
        <v>27.616666666666667</v>
      </c>
      <c r="F12024" s="81" t="s">
        <v>13674</v>
      </c>
      <c r="G12024" s="35" t="s">
        <v>13675</v>
      </c>
      <c r="H12024" s="100" t="s">
        <v>26271</v>
      </c>
    </row>
    <row r="12025" spans="1:8">
      <c r="A12025" s="35" t="s">
        <v>29</v>
      </c>
      <c r="B12025" s="35" t="s">
        <v>9382</v>
      </c>
      <c r="C12025" s="35" t="s">
        <v>17565</v>
      </c>
      <c r="D12025" s="100" t="s">
        <v>8868</v>
      </c>
      <c r="E12025" s="107">
        <v>29.816666666666666</v>
      </c>
      <c r="F12025" s="81" t="s">
        <v>13674</v>
      </c>
      <c r="G12025" s="35" t="s">
        <v>13675</v>
      </c>
      <c r="H12025" s="100" t="s">
        <v>26271</v>
      </c>
    </row>
    <row r="12026" spans="1:8">
      <c r="A12026" s="35" t="s">
        <v>29</v>
      </c>
      <c r="B12026" s="35" t="s">
        <v>9382</v>
      </c>
      <c r="C12026" s="35" t="s">
        <v>17565</v>
      </c>
      <c r="D12026" s="100" t="s">
        <v>8869</v>
      </c>
      <c r="E12026" s="107">
        <v>39.6</v>
      </c>
      <c r="F12026" s="81" t="s">
        <v>13674</v>
      </c>
      <c r="G12026" s="35" t="s">
        <v>13675</v>
      </c>
      <c r="H12026" s="100" t="s">
        <v>26271</v>
      </c>
    </row>
    <row r="12027" spans="1:8">
      <c r="A12027" s="35" t="s">
        <v>29</v>
      </c>
      <c r="B12027" s="35" t="s">
        <v>9382</v>
      </c>
      <c r="C12027" s="35" t="s">
        <v>17565</v>
      </c>
      <c r="D12027" s="100" t="s">
        <v>8870</v>
      </c>
      <c r="E12027" s="107">
        <v>31.983333333333334</v>
      </c>
      <c r="F12027" s="81" t="s">
        <v>13674</v>
      </c>
      <c r="G12027" s="35" t="s">
        <v>13675</v>
      </c>
      <c r="H12027" s="100" t="s">
        <v>26271</v>
      </c>
    </row>
    <row r="12028" spans="1:8">
      <c r="A12028" s="35" t="s">
        <v>29</v>
      </c>
      <c r="B12028" s="35" t="s">
        <v>9382</v>
      </c>
      <c r="C12028" s="35" t="s">
        <v>17565</v>
      </c>
      <c r="D12028" s="100" t="s">
        <v>8871</v>
      </c>
      <c r="E12028" s="107">
        <v>58.383333333333333</v>
      </c>
      <c r="F12028" s="81" t="s">
        <v>13674</v>
      </c>
      <c r="G12028" s="35" t="s">
        <v>13675</v>
      </c>
      <c r="H12028" s="100" t="s">
        <v>26271</v>
      </c>
    </row>
    <row r="12029" spans="1:8">
      <c r="A12029" s="35" t="s">
        <v>29</v>
      </c>
      <c r="B12029" s="35" t="s">
        <v>9382</v>
      </c>
      <c r="C12029" s="35" t="s">
        <v>13375</v>
      </c>
      <c r="D12029" s="100" t="s">
        <v>13375</v>
      </c>
      <c r="E12029" s="107">
        <v>98.433333333333337</v>
      </c>
      <c r="F12029" s="81" t="s">
        <v>13674</v>
      </c>
      <c r="G12029" s="35" t="s">
        <v>13675</v>
      </c>
      <c r="H12029" s="100" t="s">
        <v>26272</v>
      </c>
    </row>
    <row r="12030" spans="1:8">
      <c r="A12030" s="35" t="s">
        <v>29</v>
      </c>
      <c r="B12030" s="35" t="s">
        <v>9382</v>
      </c>
      <c r="C12030" s="35" t="s">
        <v>17566</v>
      </c>
      <c r="D12030" s="100" t="s">
        <v>22856</v>
      </c>
      <c r="E12030" s="107">
        <v>25.433333333333334</v>
      </c>
      <c r="F12030" s="81" t="s">
        <v>13674</v>
      </c>
      <c r="G12030" s="35" t="s">
        <v>13675</v>
      </c>
      <c r="H12030" s="100" t="s">
        <v>26273</v>
      </c>
    </row>
    <row r="12031" spans="1:8">
      <c r="A12031" s="35" t="s">
        <v>29</v>
      </c>
      <c r="B12031" s="35" t="s">
        <v>9382</v>
      </c>
      <c r="C12031" s="35" t="s">
        <v>17566</v>
      </c>
      <c r="D12031" s="100" t="s">
        <v>22857</v>
      </c>
      <c r="E12031" s="107">
        <v>29.05</v>
      </c>
      <c r="F12031" s="81" t="s">
        <v>13674</v>
      </c>
      <c r="G12031" s="35" t="s">
        <v>13675</v>
      </c>
      <c r="H12031" s="100" t="s">
        <v>26273</v>
      </c>
    </row>
    <row r="12032" spans="1:8">
      <c r="A12032" s="35" t="s">
        <v>29</v>
      </c>
      <c r="B12032" s="35" t="s">
        <v>9382</v>
      </c>
      <c r="C12032" s="35" t="s">
        <v>17566</v>
      </c>
      <c r="D12032" s="100" t="s">
        <v>22858</v>
      </c>
      <c r="E12032" s="107">
        <v>25.833333333333332</v>
      </c>
      <c r="F12032" s="81" t="s">
        <v>13674</v>
      </c>
      <c r="G12032" s="35" t="s">
        <v>13675</v>
      </c>
      <c r="H12032" s="100" t="s">
        <v>26273</v>
      </c>
    </row>
    <row r="12033" spans="1:8">
      <c r="A12033" s="35" t="s">
        <v>29</v>
      </c>
      <c r="B12033" s="35" t="s">
        <v>9382</v>
      </c>
      <c r="C12033" s="35" t="s">
        <v>17567</v>
      </c>
      <c r="D12033" s="100" t="s">
        <v>22859</v>
      </c>
      <c r="E12033" s="107">
        <v>29.133333333333333</v>
      </c>
      <c r="F12033" s="81" t="s">
        <v>13674</v>
      </c>
      <c r="G12033" s="35" t="s">
        <v>13675</v>
      </c>
      <c r="H12033" s="100" t="s">
        <v>26274</v>
      </c>
    </row>
    <row r="12034" spans="1:8">
      <c r="A12034" s="35" t="s">
        <v>29</v>
      </c>
      <c r="B12034" s="35" t="s">
        <v>9382</v>
      </c>
      <c r="C12034" s="35" t="s">
        <v>16803</v>
      </c>
      <c r="D12034" s="100" t="s">
        <v>22860</v>
      </c>
      <c r="E12034" s="107">
        <v>31.466666666666665</v>
      </c>
      <c r="F12034" s="81" t="s">
        <v>13674</v>
      </c>
      <c r="G12034" s="35" t="s">
        <v>13675</v>
      </c>
      <c r="H12034" s="100" t="s">
        <v>26275</v>
      </c>
    </row>
    <row r="12035" spans="1:8">
      <c r="A12035" s="35" t="s">
        <v>29</v>
      </c>
      <c r="B12035" s="35" t="s">
        <v>9382</v>
      </c>
      <c r="C12035" s="35" t="s">
        <v>16803</v>
      </c>
      <c r="D12035" s="100" t="s">
        <v>8844</v>
      </c>
      <c r="E12035" s="107">
        <v>34.5</v>
      </c>
      <c r="F12035" s="81" t="s">
        <v>13674</v>
      </c>
      <c r="G12035" s="35" t="s">
        <v>13675</v>
      </c>
      <c r="H12035" s="100" t="s">
        <v>26275</v>
      </c>
    </row>
    <row r="12036" spans="1:8">
      <c r="A12036" s="35" t="s">
        <v>29</v>
      </c>
      <c r="B12036" s="35" t="s">
        <v>9382</v>
      </c>
      <c r="C12036" s="35" t="s">
        <v>16803</v>
      </c>
      <c r="D12036" s="100" t="s">
        <v>8845</v>
      </c>
      <c r="E12036" s="107">
        <v>33.766666666666666</v>
      </c>
      <c r="F12036" s="81" t="s">
        <v>13674</v>
      </c>
      <c r="G12036" s="35" t="s">
        <v>13675</v>
      </c>
      <c r="H12036" s="100" t="s">
        <v>26275</v>
      </c>
    </row>
    <row r="12037" spans="1:8">
      <c r="A12037" s="35" t="s">
        <v>29</v>
      </c>
      <c r="B12037" s="35" t="s">
        <v>9382</v>
      </c>
      <c r="C12037" s="35" t="s">
        <v>16803</v>
      </c>
      <c r="D12037" s="100" t="s">
        <v>8846</v>
      </c>
      <c r="E12037" s="107">
        <v>32.15</v>
      </c>
      <c r="F12037" s="81" t="s">
        <v>13674</v>
      </c>
      <c r="G12037" s="35" t="s">
        <v>13675</v>
      </c>
      <c r="H12037" s="100" t="s">
        <v>26275</v>
      </c>
    </row>
    <row r="12038" spans="1:8">
      <c r="A12038" s="35" t="s">
        <v>29</v>
      </c>
      <c r="B12038" s="35" t="s">
        <v>9382</v>
      </c>
      <c r="C12038" s="35" t="s">
        <v>16803</v>
      </c>
      <c r="D12038" s="100" t="s">
        <v>8847</v>
      </c>
      <c r="E12038" s="107">
        <v>36.4</v>
      </c>
      <c r="F12038" s="81" t="s">
        <v>13674</v>
      </c>
      <c r="G12038" s="35" t="s">
        <v>13675</v>
      </c>
      <c r="H12038" s="100" t="s">
        <v>26275</v>
      </c>
    </row>
    <row r="12039" spans="1:8">
      <c r="A12039" s="35" t="s">
        <v>29</v>
      </c>
      <c r="B12039" s="35" t="s">
        <v>9382</v>
      </c>
      <c r="C12039" s="35" t="s">
        <v>16803</v>
      </c>
      <c r="D12039" s="100" t="s">
        <v>8848</v>
      </c>
      <c r="E12039" s="107">
        <v>31.466666666666665</v>
      </c>
      <c r="F12039" s="81" t="s">
        <v>13674</v>
      </c>
      <c r="G12039" s="35" t="s">
        <v>13675</v>
      </c>
      <c r="H12039" s="100" t="s">
        <v>26275</v>
      </c>
    </row>
    <row r="12040" spans="1:8">
      <c r="A12040" s="35" t="s">
        <v>29</v>
      </c>
      <c r="B12040" s="35" t="s">
        <v>9382</v>
      </c>
      <c r="C12040" s="35" t="s">
        <v>16803</v>
      </c>
      <c r="D12040" s="100" t="s">
        <v>8849</v>
      </c>
      <c r="E12040" s="107">
        <v>30.9</v>
      </c>
      <c r="F12040" s="81" t="s">
        <v>13674</v>
      </c>
      <c r="G12040" s="35" t="s">
        <v>13675</v>
      </c>
      <c r="H12040" s="100" t="s">
        <v>26275</v>
      </c>
    </row>
    <row r="12041" spans="1:8">
      <c r="A12041" s="35" t="s">
        <v>29</v>
      </c>
      <c r="B12041" s="35" t="s">
        <v>9382</v>
      </c>
      <c r="C12041" s="35" t="s">
        <v>16803</v>
      </c>
      <c r="D12041" s="100" t="s">
        <v>22861</v>
      </c>
      <c r="E12041" s="107">
        <v>30.516666666666666</v>
      </c>
      <c r="F12041" s="81" t="s">
        <v>13674</v>
      </c>
      <c r="G12041" s="35" t="s">
        <v>13675</v>
      </c>
      <c r="H12041" s="100" t="s">
        <v>26275</v>
      </c>
    </row>
    <row r="12042" spans="1:8">
      <c r="A12042" s="35" t="s">
        <v>29</v>
      </c>
      <c r="B12042" s="35" t="s">
        <v>9382</v>
      </c>
      <c r="C12042" s="35" t="s">
        <v>17568</v>
      </c>
      <c r="D12042" s="100" t="s">
        <v>8851</v>
      </c>
      <c r="E12042" s="107">
        <v>34.35</v>
      </c>
      <c r="F12042" s="81" t="s">
        <v>13674</v>
      </c>
      <c r="G12042" s="35" t="s">
        <v>13675</v>
      </c>
      <c r="H12042" s="100" t="s">
        <v>26276</v>
      </c>
    </row>
    <row r="12043" spans="1:8">
      <c r="A12043" s="35" t="s">
        <v>29</v>
      </c>
      <c r="B12043" s="35" t="s">
        <v>9382</v>
      </c>
      <c r="C12043" s="35" t="s">
        <v>17568</v>
      </c>
      <c r="D12043" s="100" t="s">
        <v>8852</v>
      </c>
      <c r="E12043" s="107">
        <v>38.216666666666669</v>
      </c>
      <c r="F12043" s="81" t="s">
        <v>13674</v>
      </c>
      <c r="G12043" s="35" t="s">
        <v>13675</v>
      </c>
      <c r="H12043" s="100" t="s">
        <v>26277</v>
      </c>
    </row>
    <row r="12044" spans="1:8">
      <c r="A12044" s="35" t="s">
        <v>29</v>
      </c>
      <c r="B12044" s="35" t="s">
        <v>9382</v>
      </c>
      <c r="C12044" s="35" t="s">
        <v>17568</v>
      </c>
      <c r="D12044" s="100" t="s">
        <v>8853</v>
      </c>
      <c r="E12044" s="107">
        <v>27.216666666666665</v>
      </c>
      <c r="F12044" s="81" t="s">
        <v>13674</v>
      </c>
      <c r="G12044" s="35" t="s">
        <v>13675</v>
      </c>
      <c r="H12044" s="100" t="s">
        <v>26277</v>
      </c>
    </row>
    <row r="12045" spans="1:8">
      <c r="A12045" s="35" t="s">
        <v>29</v>
      </c>
      <c r="B12045" s="35" t="s">
        <v>9382</v>
      </c>
      <c r="C12045" s="35" t="s">
        <v>17568</v>
      </c>
      <c r="D12045" s="100" t="s">
        <v>8854</v>
      </c>
      <c r="E12045" s="107">
        <v>40.700000000000003</v>
      </c>
      <c r="F12045" s="81" t="s">
        <v>13674</v>
      </c>
      <c r="G12045" s="35" t="s">
        <v>13675</v>
      </c>
      <c r="H12045" s="100" t="s">
        <v>26277</v>
      </c>
    </row>
    <row r="12046" spans="1:8">
      <c r="A12046" s="35" t="s">
        <v>29</v>
      </c>
      <c r="B12046" s="35" t="s">
        <v>9382</v>
      </c>
      <c r="C12046" s="35" t="s">
        <v>17568</v>
      </c>
      <c r="D12046" s="100" t="s">
        <v>22862</v>
      </c>
      <c r="E12046" s="107">
        <v>39.06666666666667</v>
      </c>
      <c r="F12046" s="81" t="s">
        <v>13674</v>
      </c>
      <c r="G12046" s="35" t="s">
        <v>13675</v>
      </c>
      <c r="H12046" s="100" t="s">
        <v>26277</v>
      </c>
    </row>
    <row r="12047" spans="1:8">
      <c r="A12047" s="35" t="s">
        <v>29</v>
      </c>
      <c r="B12047" s="35" t="s">
        <v>9382</v>
      </c>
      <c r="C12047" s="35" t="s">
        <v>17568</v>
      </c>
      <c r="D12047" s="100" t="s">
        <v>22863</v>
      </c>
      <c r="E12047" s="107">
        <v>26.733333333333334</v>
      </c>
      <c r="F12047" s="81" t="s">
        <v>13674</v>
      </c>
      <c r="G12047" s="35" t="s">
        <v>13675</v>
      </c>
      <c r="H12047" s="100" t="s">
        <v>26277</v>
      </c>
    </row>
    <row r="12048" spans="1:8">
      <c r="A12048" s="35" t="s">
        <v>29</v>
      </c>
      <c r="B12048" s="35" t="s">
        <v>9382</v>
      </c>
      <c r="C12048" s="35" t="s">
        <v>16804</v>
      </c>
      <c r="D12048" s="100" t="s">
        <v>22864</v>
      </c>
      <c r="E12048" s="107">
        <v>25.7</v>
      </c>
      <c r="F12048" s="81" t="s">
        <v>13674</v>
      </c>
      <c r="G12048" s="35" t="s">
        <v>13675</v>
      </c>
      <c r="H12048" s="100" t="s">
        <v>26278</v>
      </c>
    </row>
    <row r="12049" spans="1:8">
      <c r="A12049" s="35" t="s">
        <v>29</v>
      </c>
      <c r="B12049" s="35" t="s">
        <v>9382</v>
      </c>
      <c r="C12049" s="35" t="s">
        <v>16804</v>
      </c>
      <c r="D12049" s="100" t="s">
        <v>22865</v>
      </c>
      <c r="E12049" s="107">
        <v>25.633333333333333</v>
      </c>
      <c r="F12049" s="81" t="s">
        <v>13674</v>
      </c>
      <c r="G12049" s="35" t="s">
        <v>13675</v>
      </c>
      <c r="H12049" s="100" t="s">
        <v>26278</v>
      </c>
    </row>
    <row r="12050" spans="1:8">
      <c r="A12050" s="35" t="s">
        <v>29</v>
      </c>
      <c r="B12050" s="35" t="s">
        <v>9382</v>
      </c>
      <c r="C12050" s="35" t="s">
        <v>16804</v>
      </c>
      <c r="D12050" s="100" t="s">
        <v>22866</v>
      </c>
      <c r="E12050" s="107">
        <v>26.733333333333334</v>
      </c>
      <c r="F12050" s="81" t="s">
        <v>13674</v>
      </c>
      <c r="G12050" s="35" t="s">
        <v>13675</v>
      </c>
      <c r="H12050" s="100" t="s">
        <v>26278</v>
      </c>
    </row>
    <row r="12051" spans="1:8">
      <c r="A12051" s="35" t="s">
        <v>29</v>
      </c>
      <c r="B12051" s="35" t="s">
        <v>9382</v>
      </c>
      <c r="C12051" s="35" t="s">
        <v>16805</v>
      </c>
      <c r="D12051" s="100" t="s">
        <v>22867</v>
      </c>
      <c r="E12051" s="107">
        <v>32.68333333333333</v>
      </c>
      <c r="F12051" s="81" t="s">
        <v>13674</v>
      </c>
      <c r="G12051" s="35" t="s">
        <v>13675</v>
      </c>
      <c r="H12051" s="100" t="s">
        <v>26279</v>
      </c>
    </row>
    <row r="12052" spans="1:8">
      <c r="A12052" s="35" t="s">
        <v>29</v>
      </c>
      <c r="B12052" s="35" t="s">
        <v>9382</v>
      </c>
      <c r="C12052" s="35" t="s">
        <v>16805</v>
      </c>
      <c r="D12052" s="100" t="s">
        <v>8855</v>
      </c>
      <c r="E12052" s="107">
        <v>33.483333333333334</v>
      </c>
      <c r="F12052" s="81" t="s">
        <v>13674</v>
      </c>
      <c r="G12052" s="35" t="s">
        <v>13675</v>
      </c>
      <c r="H12052" s="100" t="s">
        <v>26279</v>
      </c>
    </row>
    <row r="12053" spans="1:8">
      <c r="A12053" s="35" t="s">
        <v>29</v>
      </c>
      <c r="B12053" s="35" t="s">
        <v>9382</v>
      </c>
      <c r="C12053" s="35" t="s">
        <v>16805</v>
      </c>
      <c r="D12053" s="100" t="s">
        <v>8856</v>
      </c>
      <c r="E12053" s="107">
        <v>28.95</v>
      </c>
      <c r="F12053" s="81" t="s">
        <v>13674</v>
      </c>
      <c r="G12053" s="35" t="s">
        <v>13675</v>
      </c>
      <c r="H12053" s="100" t="s">
        <v>26279</v>
      </c>
    </row>
    <row r="12054" spans="1:8">
      <c r="A12054" s="35" t="s">
        <v>29</v>
      </c>
      <c r="B12054" s="35" t="s">
        <v>9382</v>
      </c>
      <c r="C12054" s="35" t="s">
        <v>16805</v>
      </c>
      <c r="D12054" s="100" t="s">
        <v>22868</v>
      </c>
      <c r="E12054" s="107">
        <v>41.016666666666666</v>
      </c>
      <c r="F12054" s="81" t="s">
        <v>13674</v>
      </c>
      <c r="G12054" s="35" t="s">
        <v>13675</v>
      </c>
      <c r="H12054" s="100" t="s">
        <v>26279</v>
      </c>
    </row>
    <row r="12055" spans="1:8">
      <c r="A12055" s="35" t="s">
        <v>29</v>
      </c>
      <c r="B12055" s="35" t="s">
        <v>9382</v>
      </c>
      <c r="C12055" s="35" t="s">
        <v>16805</v>
      </c>
      <c r="D12055" s="100" t="s">
        <v>22869</v>
      </c>
      <c r="E12055" s="107">
        <v>38.916666666666664</v>
      </c>
      <c r="F12055" s="81" t="s">
        <v>13674</v>
      </c>
      <c r="G12055" s="35" t="s">
        <v>13675</v>
      </c>
      <c r="H12055" s="100" t="s">
        <v>26279</v>
      </c>
    </row>
    <row r="12056" spans="1:8">
      <c r="A12056" s="35" t="s">
        <v>29</v>
      </c>
      <c r="B12056" s="35" t="s">
        <v>9382</v>
      </c>
      <c r="C12056" s="35" t="s">
        <v>16805</v>
      </c>
      <c r="D12056" s="100" t="s">
        <v>22870</v>
      </c>
      <c r="E12056" s="107">
        <v>37.016666666666666</v>
      </c>
      <c r="F12056" s="81" t="s">
        <v>13674</v>
      </c>
      <c r="G12056" s="35" t="s">
        <v>13675</v>
      </c>
      <c r="H12056" s="100" t="s">
        <v>26279</v>
      </c>
    </row>
    <row r="12057" spans="1:8">
      <c r="A12057" s="35" t="s">
        <v>29</v>
      </c>
      <c r="B12057" s="35" t="s">
        <v>9382</v>
      </c>
      <c r="C12057" s="35" t="s">
        <v>16805</v>
      </c>
      <c r="D12057" s="100" t="s">
        <v>22871</v>
      </c>
      <c r="E12057" s="107">
        <v>40</v>
      </c>
      <c r="F12057" s="81" t="s">
        <v>13674</v>
      </c>
      <c r="G12057" s="35" t="s">
        <v>13675</v>
      </c>
      <c r="H12057" s="100" t="s">
        <v>26279</v>
      </c>
    </row>
    <row r="12058" spans="1:8">
      <c r="A12058" s="35" t="s">
        <v>29</v>
      </c>
      <c r="B12058" s="35" t="s">
        <v>9382</v>
      </c>
      <c r="C12058" s="35" t="s">
        <v>16805</v>
      </c>
      <c r="D12058" s="100" t="s">
        <v>22872</v>
      </c>
      <c r="E12058" s="107">
        <v>33.216666666666669</v>
      </c>
      <c r="F12058" s="81" t="s">
        <v>13674</v>
      </c>
      <c r="G12058" s="35" t="s">
        <v>13675</v>
      </c>
      <c r="H12058" s="100" t="s">
        <v>26279</v>
      </c>
    </row>
    <row r="12059" spans="1:8">
      <c r="A12059" s="35" t="s">
        <v>29</v>
      </c>
      <c r="B12059" s="35" t="s">
        <v>9382</v>
      </c>
      <c r="C12059" s="35" t="s">
        <v>17569</v>
      </c>
      <c r="D12059" s="100" t="s">
        <v>8976</v>
      </c>
      <c r="E12059" s="107">
        <v>27.3</v>
      </c>
      <c r="F12059" s="81" t="s">
        <v>13674</v>
      </c>
      <c r="G12059" s="35" t="s">
        <v>13675</v>
      </c>
      <c r="H12059" s="100" t="s">
        <v>26280</v>
      </c>
    </row>
    <row r="12060" spans="1:8">
      <c r="A12060" s="35" t="s">
        <v>29</v>
      </c>
      <c r="B12060" s="35" t="s">
        <v>9382</v>
      </c>
      <c r="C12060" s="35" t="s">
        <v>17569</v>
      </c>
      <c r="D12060" s="100" t="s">
        <v>8978</v>
      </c>
      <c r="E12060" s="107">
        <v>31.25</v>
      </c>
      <c r="F12060" s="81" t="s">
        <v>13674</v>
      </c>
      <c r="G12060" s="35" t="s">
        <v>13675</v>
      </c>
      <c r="H12060" s="100" t="s">
        <v>26280</v>
      </c>
    </row>
    <row r="12061" spans="1:8">
      <c r="A12061" s="35" t="s">
        <v>29</v>
      </c>
      <c r="B12061" s="35" t="s">
        <v>9382</v>
      </c>
      <c r="C12061" s="35" t="s">
        <v>37</v>
      </c>
      <c r="D12061" s="100" t="s">
        <v>13390</v>
      </c>
      <c r="E12061" s="107">
        <v>28.6</v>
      </c>
      <c r="F12061" s="81" t="s">
        <v>13674</v>
      </c>
      <c r="G12061" s="35" t="s">
        <v>13675</v>
      </c>
      <c r="H12061" s="100" t="s">
        <v>26281</v>
      </c>
    </row>
    <row r="12062" spans="1:8">
      <c r="A12062" s="35" t="s">
        <v>29</v>
      </c>
      <c r="B12062" s="35" t="s">
        <v>9382</v>
      </c>
      <c r="C12062" s="35" t="s">
        <v>16806</v>
      </c>
      <c r="D12062" s="100" t="s">
        <v>8988</v>
      </c>
      <c r="E12062" s="107">
        <v>29.25</v>
      </c>
      <c r="F12062" s="81" t="s">
        <v>13674</v>
      </c>
      <c r="G12062" s="35" t="s">
        <v>13675</v>
      </c>
      <c r="H12062" s="100" t="s">
        <v>26282</v>
      </c>
    </row>
    <row r="12063" spans="1:8">
      <c r="A12063" s="35" t="s">
        <v>29</v>
      </c>
      <c r="B12063" s="35" t="s">
        <v>9382</v>
      </c>
      <c r="C12063" s="35" t="s">
        <v>16806</v>
      </c>
      <c r="D12063" s="100" t="s">
        <v>8989</v>
      </c>
      <c r="E12063" s="107">
        <v>27.766666666666666</v>
      </c>
      <c r="F12063" s="81" t="s">
        <v>13674</v>
      </c>
      <c r="G12063" s="35" t="s">
        <v>13675</v>
      </c>
      <c r="H12063" s="100" t="s">
        <v>26282</v>
      </c>
    </row>
    <row r="12064" spans="1:8">
      <c r="A12064" s="35" t="s">
        <v>29</v>
      </c>
      <c r="B12064" s="35" t="s">
        <v>9382</v>
      </c>
      <c r="C12064" s="35" t="s">
        <v>16806</v>
      </c>
      <c r="D12064" s="100" t="s">
        <v>8991</v>
      </c>
      <c r="E12064" s="107">
        <v>27.2</v>
      </c>
      <c r="F12064" s="81" t="s">
        <v>13674</v>
      </c>
      <c r="G12064" s="35" t="s">
        <v>13675</v>
      </c>
      <c r="H12064" s="100" t="s">
        <v>26282</v>
      </c>
    </row>
    <row r="12065" spans="1:8">
      <c r="A12065" s="35" t="s">
        <v>29</v>
      </c>
      <c r="B12065" s="35" t="s">
        <v>9382</v>
      </c>
      <c r="C12065" s="35" t="s">
        <v>16806</v>
      </c>
      <c r="D12065" s="100" t="s">
        <v>8992</v>
      </c>
      <c r="E12065" s="107">
        <v>25.366666666666667</v>
      </c>
      <c r="F12065" s="81" t="s">
        <v>13674</v>
      </c>
      <c r="G12065" s="35" t="s">
        <v>13675</v>
      </c>
      <c r="H12065" s="100" t="s">
        <v>26282</v>
      </c>
    </row>
    <row r="12066" spans="1:8">
      <c r="A12066" s="35" t="s">
        <v>29</v>
      </c>
      <c r="B12066" s="35" t="s">
        <v>9382</v>
      </c>
      <c r="C12066" s="35" t="s">
        <v>16806</v>
      </c>
      <c r="D12066" s="100" t="s">
        <v>8993</v>
      </c>
      <c r="E12066" s="107">
        <v>31.2</v>
      </c>
      <c r="F12066" s="81" t="s">
        <v>13674</v>
      </c>
      <c r="G12066" s="35" t="s">
        <v>13675</v>
      </c>
      <c r="H12066" s="100" t="s">
        <v>26282</v>
      </c>
    </row>
    <row r="12067" spans="1:8">
      <c r="A12067" s="35" t="s">
        <v>29</v>
      </c>
      <c r="B12067" s="35" t="s">
        <v>9382</v>
      </c>
      <c r="C12067" s="35" t="s">
        <v>17570</v>
      </c>
      <c r="D12067" s="100" t="s">
        <v>13401</v>
      </c>
      <c r="E12067" s="107">
        <v>29.5</v>
      </c>
      <c r="F12067" s="81" t="s">
        <v>13674</v>
      </c>
      <c r="G12067" s="35" t="s">
        <v>13675</v>
      </c>
      <c r="H12067" s="100" t="s">
        <v>26283</v>
      </c>
    </row>
    <row r="12068" spans="1:8">
      <c r="A12068" s="35" t="s">
        <v>29</v>
      </c>
      <c r="B12068" s="35" t="s">
        <v>9382</v>
      </c>
      <c r="C12068" s="35" t="s">
        <v>17570</v>
      </c>
      <c r="D12068" s="100" t="s">
        <v>13402</v>
      </c>
      <c r="E12068" s="107">
        <v>27.683333333333334</v>
      </c>
      <c r="F12068" s="81" t="s">
        <v>13674</v>
      </c>
      <c r="G12068" s="35" t="s">
        <v>13675</v>
      </c>
      <c r="H12068" s="100" t="s">
        <v>26283</v>
      </c>
    </row>
    <row r="12069" spans="1:8">
      <c r="A12069" s="35" t="s">
        <v>29</v>
      </c>
      <c r="B12069" s="35" t="s">
        <v>9382</v>
      </c>
      <c r="C12069" s="35" t="s">
        <v>17570</v>
      </c>
      <c r="D12069" s="100" t="s">
        <v>22873</v>
      </c>
      <c r="E12069" s="107">
        <v>27.2</v>
      </c>
      <c r="F12069" s="81" t="s">
        <v>13674</v>
      </c>
      <c r="G12069" s="35" t="s">
        <v>13675</v>
      </c>
      <c r="H12069" s="100" t="s">
        <v>26283</v>
      </c>
    </row>
    <row r="12070" spans="1:8">
      <c r="A12070" s="35" t="s">
        <v>29</v>
      </c>
      <c r="B12070" s="35" t="s">
        <v>9382</v>
      </c>
      <c r="C12070" s="35" t="s">
        <v>17570</v>
      </c>
      <c r="D12070" s="100" t="s">
        <v>13406</v>
      </c>
      <c r="E12070" s="107">
        <v>25.966666666666665</v>
      </c>
      <c r="F12070" s="81" t="s">
        <v>13674</v>
      </c>
      <c r="G12070" s="35" t="s">
        <v>13675</v>
      </c>
      <c r="H12070" s="100" t="s">
        <v>26283</v>
      </c>
    </row>
    <row r="12071" spans="1:8">
      <c r="A12071" s="35" t="s">
        <v>29</v>
      </c>
      <c r="B12071" s="35" t="s">
        <v>9382</v>
      </c>
      <c r="C12071" s="35" t="s">
        <v>16807</v>
      </c>
      <c r="D12071" s="100" t="s">
        <v>22874</v>
      </c>
      <c r="E12071" s="107">
        <v>29.783333333333335</v>
      </c>
      <c r="F12071" s="81" t="s">
        <v>13674</v>
      </c>
      <c r="G12071" s="35" t="s">
        <v>13675</v>
      </c>
      <c r="H12071" s="100" t="s">
        <v>26284</v>
      </c>
    </row>
    <row r="12072" spans="1:8">
      <c r="A12072" s="35" t="s">
        <v>29</v>
      </c>
      <c r="B12072" s="35" t="s">
        <v>9382</v>
      </c>
      <c r="C12072" s="35" t="s">
        <v>16807</v>
      </c>
      <c r="D12072" s="100" t="s">
        <v>13415</v>
      </c>
      <c r="E12072" s="107">
        <v>27.583333333333332</v>
      </c>
      <c r="F12072" s="81" t="s">
        <v>13674</v>
      </c>
      <c r="G12072" s="35" t="s">
        <v>13675</v>
      </c>
      <c r="H12072" s="100" t="s">
        <v>16603</v>
      </c>
    </row>
    <row r="12073" spans="1:8">
      <c r="A12073" s="35" t="s">
        <v>29</v>
      </c>
      <c r="B12073" s="35" t="s">
        <v>9382</v>
      </c>
      <c r="C12073" s="35" t="s">
        <v>16807</v>
      </c>
      <c r="D12073" s="100" t="s">
        <v>22875</v>
      </c>
      <c r="E12073" s="107">
        <v>36.616666666666667</v>
      </c>
      <c r="F12073" s="81" t="s">
        <v>13674</v>
      </c>
      <c r="G12073" s="35" t="s">
        <v>13675</v>
      </c>
      <c r="H12073" s="100" t="s">
        <v>16603</v>
      </c>
    </row>
    <row r="12074" spans="1:8">
      <c r="A12074" s="35" t="s">
        <v>29</v>
      </c>
      <c r="B12074" s="35" t="s">
        <v>9382</v>
      </c>
      <c r="C12074" s="35" t="s">
        <v>16807</v>
      </c>
      <c r="D12074" s="100" t="s">
        <v>22876</v>
      </c>
      <c r="E12074" s="107">
        <v>32.616666666666667</v>
      </c>
      <c r="F12074" s="81" t="s">
        <v>13674</v>
      </c>
      <c r="G12074" s="35" t="s">
        <v>13675</v>
      </c>
      <c r="H12074" s="100" t="s">
        <v>16603</v>
      </c>
    </row>
    <row r="12075" spans="1:8">
      <c r="A12075" s="35" t="s">
        <v>29</v>
      </c>
      <c r="B12075" s="35" t="s">
        <v>9382</v>
      </c>
      <c r="C12075" s="35" t="s">
        <v>16807</v>
      </c>
      <c r="D12075" s="100" t="s">
        <v>22877</v>
      </c>
      <c r="E12075" s="107">
        <v>37.583333333333336</v>
      </c>
      <c r="F12075" s="81" t="s">
        <v>13674</v>
      </c>
      <c r="G12075" s="35" t="s">
        <v>13675</v>
      </c>
      <c r="H12075" s="100" t="s">
        <v>16603</v>
      </c>
    </row>
    <row r="12076" spans="1:8">
      <c r="A12076" s="35" t="s">
        <v>29</v>
      </c>
      <c r="B12076" s="35" t="s">
        <v>9382</v>
      </c>
      <c r="C12076" s="35" t="s">
        <v>16807</v>
      </c>
      <c r="D12076" s="100" t="s">
        <v>13416</v>
      </c>
      <c r="E12076" s="107">
        <v>25.766666666666666</v>
      </c>
      <c r="F12076" s="81" t="s">
        <v>13674</v>
      </c>
      <c r="G12076" s="35" t="s">
        <v>13675</v>
      </c>
      <c r="H12076" s="100" t="s">
        <v>16603</v>
      </c>
    </row>
    <row r="12077" spans="1:8">
      <c r="A12077" s="35" t="s">
        <v>29</v>
      </c>
      <c r="B12077" s="35" t="s">
        <v>9382</v>
      </c>
      <c r="C12077" s="35" t="s">
        <v>16807</v>
      </c>
      <c r="D12077" s="100" t="s">
        <v>22878</v>
      </c>
      <c r="E12077" s="107">
        <v>40.733333333333334</v>
      </c>
      <c r="F12077" s="81" t="s">
        <v>13674</v>
      </c>
      <c r="G12077" s="35" t="s">
        <v>13675</v>
      </c>
      <c r="H12077" s="100" t="s">
        <v>16603</v>
      </c>
    </row>
    <row r="12078" spans="1:8">
      <c r="A12078" s="35" t="s">
        <v>29</v>
      </c>
      <c r="B12078" s="35" t="s">
        <v>9382</v>
      </c>
      <c r="C12078" s="35" t="s">
        <v>16807</v>
      </c>
      <c r="D12078" s="100" t="s">
        <v>13418</v>
      </c>
      <c r="E12078" s="107">
        <v>29.033333333333335</v>
      </c>
      <c r="F12078" s="81" t="s">
        <v>13674</v>
      </c>
      <c r="G12078" s="35" t="s">
        <v>13675</v>
      </c>
      <c r="H12078" s="100" t="s">
        <v>16603</v>
      </c>
    </row>
    <row r="12079" spans="1:8">
      <c r="A12079" s="35" t="s">
        <v>29</v>
      </c>
      <c r="B12079" s="35" t="s">
        <v>9382</v>
      </c>
      <c r="C12079" s="35" t="s">
        <v>16807</v>
      </c>
      <c r="D12079" s="100" t="s">
        <v>22879</v>
      </c>
      <c r="E12079" s="107">
        <v>28.8</v>
      </c>
      <c r="F12079" s="81" t="s">
        <v>13674</v>
      </c>
      <c r="G12079" s="35" t="s">
        <v>13675</v>
      </c>
      <c r="H12079" s="100" t="s">
        <v>16603</v>
      </c>
    </row>
    <row r="12080" spans="1:8">
      <c r="A12080" s="35" t="s">
        <v>29</v>
      </c>
      <c r="B12080" s="35" t="s">
        <v>9382</v>
      </c>
      <c r="C12080" s="35" t="s">
        <v>16807</v>
      </c>
      <c r="D12080" s="100" t="s">
        <v>13419</v>
      </c>
      <c r="E12080" s="107">
        <v>28.55</v>
      </c>
      <c r="F12080" s="81" t="s">
        <v>13674</v>
      </c>
      <c r="G12080" s="35" t="s">
        <v>13675</v>
      </c>
      <c r="H12080" s="100" t="s">
        <v>16603</v>
      </c>
    </row>
    <row r="12081" spans="1:8">
      <c r="A12081" s="35" t="s">
        <v>29</v>
      </c>
      <c r="B12081" s="35" t="s">
        <v>9382</v>
      </c>
      <c r="C12081" s="35" t="s">
        <v>16807</v>
      </c>
      <c r="D12081" s="100" t="s">
        <v>13421</v>
      </c>
      <c r="E12081" s="107">
        <v>30.983333333333334</v>
      </c>
      <c r="F12081" s="81" t="s">
        <v>13674</v>
      </c>
      <c r="G12081" s="35" t="s">
        <v>13675</v>
      </c>
      <c r="H12081" s="100" t="s">
        <v>16603</v>
      </c>
    </row>
    <row r="12082" spans="1:8">
      <c r="A12082" s="35" t="s">
        <v>29</v>
      </c>
      <c r="B12082" s="35" t="s">
        <v>9382</v>
      </c>
      <c r="C12082" s="35" t="s">
        <v>16807</v>
      </c>
      <c r="D12082" s="100" t="s">
        <v>22880</v>
      </c>
      <c r="E12082" s="107">
        <v>33.18333333333333</v>
      </c>
      <c r="F12082" s="81" t="s">
        <v>13674</v>
      </c>
      <c r="G12082" s="35" t="s">
        <v>13675</v>
      </c>
      <c r="H12082" s="100" t="s">
        <v>26284</v>
      </c>
    </row>
    <row r="12083" spans="1:8">
      <c r="A12083" s="35" t="s">
        <v>29</v>
      </c>
      <c r="B12083" s="35" t="s">
        <v>9382</v>
      </c>
      <c r="C12083" s="35" t="s">
        <v>17571</v>
      </c>
      <c r="D12083" s="100" t="s">
        <v>13425</v>
      </c>
      <c r="E12083" s="107">
        <v>26.483333333333334</v>
      </c>
      <c r="F12083" s="81" t="s">
        <v>13674</v>
      </c>
      <c r="G12083" s="35" t="s">
        <v>13675</v>
      </c>
      <c r="H12083" s="100" t="s">
        <v>26285</v>
      </c>
    </row>
    <row r="12084" spans="1:8">
      <c r="A12084" s="35" t="s">
        <v>29</v>
      </c>
      <c r="B12084" s="35" t="s">
        <v>9382</v>
      </c>
      <c r="C12084" s="35" t="s">
        <v>17571</v>
      </c>
      <c r="D12084" s="100" t="s">
        <v>13427</v>
      </c>
      <c r="E12084" s="107">
        <v>27.033333333333335</v>
      </c>
      <c r="F12084" s="81" t="s">
        <v>13674</v>
      </c>
      <c r="G12084" s="35" t="s">
        <v>13675</v>
      </c>
      <c r="H12084" s="100" t="s">
        <v>16604</v>
      </c>
    </row>
    <row r="12085" spans="1:8">
      <c r="A12085" s="35" t="s">
        <v>29</v>
      </c>
      <c r="B12085" s="35" t="s">
        <v>9382</v>
      </c>
      <c r="C12085" s="35" t="s">
        <v>17571</v>
      </c>
      <c r="D12085" s="100" t="s">
        <v>13430</v>
      </c>
      <c r="E12085" s="107">
        <v>28.966666666666665</v>
      </c>
      <c r="F12085" s="81" t="s">
        <v>13674</v>
      </c>
      <c r="G12085" s="35" t="s">
        <v>13675</v>
      </c>
      <c r="H12085" s="100" t="s">
        <v>16604</v>
      </c>
    </row>
    <row r="12086" spans="1:8">
      <c r="A12086" s="35" t="s">
        <v>29</v>
      </c>
      <c r="B12086" s="35" t="s">
        <v>9382</v>
      </c>
      <c r="C12086" s="35" t="s">
        <v>17571</v>
      </c>
      <c r="D12086" s="100" t="s">
        <v>13432</v>
      </c>
      <c r="E12086" s="107">
        <v>30.266666666666666</v>
      </c>
      <c r="F12086" s="81" t="s">
        <v>13674</v>
      </c>
      <c r="G12086" s="35" t="s">
        <v>13675</v>
      </c>
      <c r="H12086" s="100" t="s">
        <v>16604</v>
      </c>
    </row>
    <row r="12087" spans="1:8">
      <c r="A12087" s="35" t="s">
        <v>29</v>
      </c>
      <c r="B12087" s="35" t="s">
        <v>9382</v>
      </c>
      <c r="C12087" s="35" t="s">
        <v>17571</v>
      </c>
      <c r="D12087" s="100" t="s">
        <v>13434</v>
      </c>
      <c r="E12087" s="107">
        <v>36.25</v>
      </c>
      <c r="F12087" s="81" t="s">
        <v>13674</v>
      </c>
      <c r="G12087" s="35" t="s">
        <v>13675</v>
      </c>
      <c r="H12087" s="100" t="s">
        <v>16604</v>
      </c>
    </row>
    <row r="12088" spans="1:8">
      <c r="A12088" s="35" t="s">
        <v>29</v>
      </c>
      <c r="B12088" s="35" t="s">
        <v>9382</v>
      </c>
      <c r="C12088" s="35" t="s">
        <v>17571</v>
      </c>
      <c r="D12088" s="100" t="s">
        <v>13436</v>
      </c>
      <c r="E12088" s="107">
        <v>25.766666666666666</v>
      </c>
      <c r="F12088" s="81" t="s">
        <v>13674</v>
      </c>
      <c r="G12088" s="35" t="s">
        <v>13675</v>
      </c>
      <c r="H12088" s="100" t="s">
        <v>16604</v>
      </c>
    </row>
    <row r="12089" spans="1:8">
      <c r="A12089" s="35" t="s">
        <v>29</v>
      </c>
      <c r="B12089" s="35" t="s">
        <v>9382</v>
      </c>
      <c r="C12089" s="35" t="s">
        <v>17571</v>
      </c>
      <c r="D12089" s="100" t="s">
        <v>13437</v>
      </c>
      <c r="E12089" s="107">
        <v>30.133333333333333</v>
      </c>
      <c r="F12089" s="81" t="s">
        <v>13674</v>
      </c>
      <c r="G12089" s="35" t="s">
        <v>13675</v>
      </c>
      <c r="H12089" s="100" t="s">
        <v>16604</v>
      </c>
    </row>
    <row r="12090" spans="1:8">
      <c r="A12090" s="35" t="s">
        <v>29</v>
      </c>
      <c r="B12090" s="35" t="s">
        <v>9382</v>
      </c>
      <c r="C12090" s="35" t="s">
        <v>17571</v>
      </c>
      <c r="D12090" s="100" t="s">
        <v>13438</v>
      </c>
      <c r="E12090" s="107">
        <v>32.43333333333333</v>
      </c>
      <c r="F12090" s="81" t="s">
        <v>13674</v>
      </c>
      <c r="G12090" s="35" t="s">
        <v>13675</v>
      </c>
      <c r="H12090" s="100" t="s">
        <v>16604</v>
      </c>
    </row>
    <row r="12091" spans="1:8">
      <c r="A12091" s="35" t="s">
        <v>29</v>
      </c>
      <c r="B12091" s="35" t="s">
        <v>9382</v>
      </c>
      <c r="C12091" s="35" t="s">
        <v>16808</v>
      </c>
      <c r="D12091" s="100" t="s">
        <v>22881</v>
      </c>
      <c r="E12091" s="107">
        <v>29.116666666666667</v>
      </c>
      <c r="F12091" s="81" t="s">
        <v>13674</v>
      </c>
      <c r="G12091" s="35" t="s">
        <v>13675</v>
      </c>
      <c r="H12091" s="100" t="s">
        <v>26286</v>
      </c>
    </row>
    <row r="12092" spans="1:8">
      <c r="A12092" s="35" t="s">
        <v>29</v>
      </c>
      <c r="B12092" s="35" t="s">
        <v>9382</v>
      </c>
      <c r="C12092" s="35" t="s">
        <v>16808</v>
      </c>
      <c r="D12092" s="100" t="s">
        <v>22882</v>
      </c>
      <c r="E12092" s="107">
        <v>35.5</v>
      </c>
      <c r="F12092" s="81" t="s">
        <v>13674</v>
      </c>
      <c r="G12092" s="35" t="s">
        <v>13675</v>
      </c>
      <c r="H12092" s="100" t="s">
        <v>26286</v>
      </c>
    </row>
    <row r="12093" spans="1:8">
      <c r="A12093" s="35" t="s">
        <v>29</v>
      </c>
      <c r="B12093" s="35" t="s">
        <v>9382</v>
      </c>
      <c r="C12093" s="35" t="s">
        <v>16808</v>
      </c>
      <c r="D12093" s="100" t="s">
        <v>22883</v>
      </c>
      <c r="E12093" s="107">
        <v>27.033333333333335</v>
      </c>
      <c r="F12093" s="81" t="s">
        <v>13674</v>
      </c>
      <c r="G12093" s="35" t="s">
        <v>13675</v>
      </c>
      <c r="H12093" s="100" t="s">
        <v>26286</v>
      </c>
    </row>
    <row r="12094" spans="1:8">
      <c r="A12094" s="35" t="s">
        <v>29</v>
      </c>
      <c r="B12094" s="35" t="s">
        <v>9382</v>
      </c>
      <c r="C12094" s="35" t="s">
        <v>16808</v>
      </c>
      <c r="D12094" s="100" t="s">
        <v>22884</v>
      </c>
      <c r="E12094" s="107">
        <v>29.733333333333334</v>
      </c>
      <c r="F12094" s="81" t="s">
        <v>13674</v>
      </c>
      <c r="G12094" s="35" t="s">
        <v>13675</v>
      </c>
      <c r="H12094" s="100" t="s">
        <v>26286</v>
      </c>
    </row>
    <row r="12095" spans="1:8">
      <c r="A12095" s="35" t="s">
        <v>29</v>
      </c>
      <c r="B12095" s="35" t="s">
        <v>9382</v>
      </c>
      <c r="C12095" s="35" t="s">
        <v>16808</v>
      </c>
      <c r="D12095" s="100" t="s">
        <v>22885</v>
      </c>
      <c r="E12095" s="107">
        <v>40.450000000000003</v>
      </c>
      <c r="F12095" s="81" t="s">
        <v>13674</v>
      </c>
      <c r="G12095" s="35" t="s">
        <v>13675</v>
      </c>
      <c r="H12095" s="100" t="s">
        <v>26286</v>
      </c>
    </row>
    <row r="12096" spans="1:8">
      <c r="A12096" s="35" t="s">
        <v>29</v>
      </c>
      <c r="B12096" s="35" t="s">
        <v>9382</v>
      </c>
      <c r="C12096" s="35" t="s">
        <v>16808</v>
      </c>
      <c r="D12096" s="100" t="s">
        <v>22886</v>
      </c>
      <c r="E12096" s="107">
        <v>28.833333333333332</v>
      </c>
      <c r="F12096" s="81" t="s">
        <v>13674</v>
      </c>
      <c r="G12096" s="35" t="s">
        <v>13675</v>
      </c>
      <c r="H12096" s="100" t="s">
        <v>26286</v>
      </c>
    </row>
    <row r="12097" spans="1:8">
      <c r="A12097" s="35" t="s">
        <v>29</v>
      </c>
      <c r="B12097" s="35" t="s">
        <v>9382</v>
      </c>
      <c r="C12097" s="35" t="s">
        <v>16808</v>
      </c>
      <c r="D12097" s="100" t="s">
        <v>22887</v>
      </c>
      <c r="E12097" s="107">
        <v>32.266666666666666</v>
      </c>
      <c r="F12097" s="81" t="s">
        <v>13674</v>
      </c>
      <c r="G12097" s="35" t="s">
        <v>13675</v>
      </c>
      <c r="H12097" s="100" t="s">
        <v>26286</v>
      </c>
    </row>
    <row r="12098" spans="1:8">
      <c r="A12098" s="35" t="s">
        <v>29</v>
      </c>
      <c r="B12098" s="35" t="s">
        <v>9382</v>
      </c>
      <c r="C12098" s="35" t="s">
        <v>16808</v>
      </c>
      <c r="D12098" s="100" t="s">
        <v>22888</v>
      </c>
      <c r="E12098" s="107">
        <v>25.45</v>
      </c>
      <c r="F12098" s="81" t="s">
        <v>13674</v>
      </c>
      <c r="G12098" s="35" t="s">
        <v>13675</v>
      </c>
      <c r="H12098" s="100" t="s">
        <v>26286</v>
      </c>
    </row>
    <row r="12099" spans="1:8">
      <c r="A12099" s="35" t="s">
        <v>29</v>
      </c>
      <c r="B12099" s="35" t="s">
        <v>9382</v>
      </c>
      <c r="C12099" s="35" t="s">
        <v>16808</v>
      </c>
      <c r="D12099" s="100" t="s">
        <v>22889</v>
      </c>
      <c r="E12099" s="107">
        <v>27.366666666666667</v>
      </c>
      <c r="F12099" s="81" t="s">
        <v>13674</v>
      </c>
      <c r="G12099" s="35" t="s">
        <v>13675</v>
      </c>
      <c r="H12099" s="100" t="s">
        <v>26286</v>
      </c>
    </row>
    <row r="12100" spans="1:8">
      <c r="A12100" s="35" t="s">
        <v>29</v>
      </c>
      <c r="B12100" s="35" t="s">
        <v>9382</v>
      </c>
      <c r="C12100" s="35" t="s">
        <v>16808</v>
      </c>
      <c r="D12100" s="100" t="s">
        <v>22890</v>
      </c>
      <c r="E12100" s="107">
        <v>25.516666666666666</v>
      </c>
      <c r="F12100" s="81" t="s">
        <v>13674</v>
      </c>
      <c r="G12100" s="35" t="s">
        <v>13675</v>
      </c>
      <c r="H12100" s="100" t="s">
        <v>26286</v>
      </c>
    </row>
    <row r="12101" spans="1:8">
      <c r="A12101" s="35" t="s">
        <v>29</v>
      </c>
      <c r="B12101" s="35" t="s">
        <v>9382</v>
      </c>
      <c r="C12101" s="35" t="s">
        <v>16808</v>
      </c>
      <c r="D12101" s="100" t="s">
        <v>22891</v>
      </c>
      <c r="E12101" s="107">
        <v>32.85</v>
      </c>
      <c r="F12101" s="81" t="s">
        <v>13674</v>
      </c>
      <c r="G12101" s="35" t="s">
        <v>13675</v>
      </c>
      <c r="H12101" s="100" t="s">
        <v>26286</v>
      </c>
    </row>
    <row r="12102" spans="1:8">
      <c r="A12102" s="35" t="s">
        <v>13</v>
      </c>
      <c r="B12102" s="35" t="s">
        <v>9366</v>
      </c>
      <c r="C12102" s="95" t="s">
        <v>16817</v>
      </c>
      <c r="D12102" s="101" t="s">
        <v>8409</v>
      </c>
      <c r="E12102" s="107">
        <v>29.166666666666668</v>
      </c>
      <c r="F12102" s="81" t="s">
        <v>13674</v>
      </c>
      <c r="G12102" s="35" t="s">
        <v>13675</v>
      </c>
      <c r="H12102" s="100" t="s">
        <v>26287</v>
      </c>
    </row>
    <row r="12103" spans="1:8">
      <c r="A12103" s="35" t="s">
        <v>13</v>
      </c>
      <c r="B12103" s="35" t="s">
        <v>9366</v>
      </c>
      <c r="C12103" s="95" t="s">
        <v>16817</v>
      </c>
      <c r="D12103" s="101" t="s">
        <v>8410</v>
      </c>
      <c r="E12103" s="107">
        <v>28.133333333333333</v>
      </c>
      <c r="F12103" s="81" t="s">
        <v>13674</v>
      </c>
      <c r="G12103" s="35" t="s">
        <v>13675</v>
      </c>
      <c r="H12103" s="100" t="s">
        <v>26287</v>
      </c>
    </row>
    <row r="12104" spans="1:8">
      <c r="A12104" s="35" t="s">
        <v>13</v>
      </c>
      <c r="B12104" s="35" t="s">
        <v>9366</v>
      </c>
      <c r="C12104" s="95" t="s">
        <v>16817</v>
      </c>
      <c r="D12104" s="101" t="s">
        <v>22892</v>
      </c>
      <c r="E12104" s="107">
        <v>30.933333333333334</v>
      </c>
      <c r="F12104" s="81" t="s">
        <v>13674</v>
      </c>
      <c r="G12104" s="35" t="s">
        <v>13675</v>
      </c>
      <c r="H12104" s="100" t="s">
        <v>26288</v>
      </c>
    </row>
    <row r="12105" spans="1:8">
      <c r="A12105" s="35" t="s">
        <v>13</v>
      </c>
      <c r="B12105" s="35" t="s">
        <v>9366</v>
      </c>
      <c r="C12105" s="95" t="s">
        <v>16817</v>
      </c>
      <c r="D12105" s="101" t="s">
        <v>22893</v>
      </c>
      <c r="E12105" s="107">
        <v>30.05</v>
      </c>
      <c r="F12105" s="81" t="s">
        <v>13674</v>
      </c>
      <c r="G12105" s="35" t="s">
        <v>13675</v>
      </c>
      <c r="H12105" s="100" t="s">
        <v>26288</v>
      </c>
    </row>
    <row r="12106" spans="1:8">
      <c r="A12106" s="35" t="s">
        <v>13</v>
      </c>
      <c r="B12106" s="35" t="s">
        <v>9366</v>
      </c>
      <c r="C12106" s="95" t="s">
        <v>16817</v>
      </c>
      <c r="D12106" s="101" t="s">
        <v>22894</v>
      </c>
      <c r="E12106" s="107">
        <v>27.9</v>
      </c>
      <c r="F12106" s="81" t="s">
        <v>13674</v>
      </c>
      <c r="G12106" s="35" t="s">
        <v>13675</v>
      </c>
      <c r="H12106" s="100" t="s">
        <v>26288</v>
      </c>
    </row>
    <row r="12107" spans="1:8">
      <c r="A12107" s="35" t="s">
        <v>13</v>
      </c>
      <c r="B12107" s="35" t="s">
        <v>9366</v>
      </c>
      <c r="C12107" s="95" t="s">
        <v>16817</v>
      </c>
      <c r="D12107" s="101" t="s">
        <v>8412</v>
      </c>
      <c r="E12107" s="107">
        <v>35.06666666666667</v>
      </c>
      <c r="F12107" s="81" t="s">
        <v>13674</v>
      </c>
      <c r="G12107" s="35" t="s">
        <v>13675</v>
      </c>
      <c r="H12107" s="100" t="s">
        <v>26288</v>
      </c>
    </row>
    <row r="12108" spans="1:8">
      <c r="A12108" s="35" t="s">
        <v>13</v>
      </c>
      <c r="B12108" s="35" t="s">
        <v>9351</v>
      </c>
      <c r="C12108" s="95" t="s">
        <v>16818</v>
      </c>
      <c r="D12108" s="101" t="s">
        <v>8413</v>
      </c>
      <c r="E12108" s="107">
        <v>27.166666666666668</v>
      </c>
      <c r="F12108" s="81" t="s">
        <v>13674</v>
      </c>
      <c r="G12108" s="35" t="s">
        <v>13675</v>
      </c>
      <c r="H12108" s="100" t="s">
        <v>26289</v>
      </c>
    </row>
    <row r="12109" spans="1:8">
      <c r="A12109" s="35" t="s">
        <v>13</v>
      </c>
      <c r="B12109" s="35" t="s">
        <v>9351</v>
      </c>
      <c r="C12109" s="95" t="s">
        <v>16818</v>
      </c>
      <c r="D12109" s="101" t="s">
        <v>8414</v>
      </c>
      <c r="E12109" s="107">
        <v>29.5</v>
      </c>
      <c r="F12109" s="81" t="s">
        <v>13674</v>
      </c>
      <c r="G12109" s="35" t="s">
        <v>13675</v>
      </c>
      <c r="H12109" s="100" t="s">
        <v>26289</v>
      </c>
    </row>
    <row r="12110" spans="1:8">
      <c r="A12110" s="35" t="s">
        <v>13</v>
      </c>
      <c r="B12110" s="35" t="s">
        <v>9351</v>
      </c>
      <c r="C12110" s="95" t="s">
        <v>16818</v>
      </c>
      <c r="D12110" s="101" t="s">
        <v>8415</v>
      </c>
      <c r="E12110" s="107">
        <v>26.616666666666667</v>
      </c>
      <c r="F12110" s="81" t="s">
        <v>13674</v>
      </c>
      <c r="G12110" s="35" t="s">
        <v>13675</v>
      </c>
      <c r="H12110" s="100" t="s">
        <v>26289</v>
      </c>
    </row>
    <row r="12111" spans="1:8">
      <c r="A12111" s="35" t="s">
        <v>13</v>
      </c>
      <c r="B12111" s="35" t="s">
        <v>9351</v>
      </c>
      <c r="C12111" s="95" t="s">
        <v>16818</v>
      </c>
      <c r="D12111" s="101" t="s">
        <v>8416</v>
      </c>
      <c r="E12111" s="107">
        <v>27.233333333333334</v>
      </c>
      <c r="F12111" s="81" t="s">
        <v>13674</v>
      </c>
      <c r="G12111" s="35" t="s">
        <v>13675</v>
      </c>
      <c r="H12111" s="100" t="s">
        <v>26289</v>
      </c>
    </row>
    <row r="12112" spans="1:8">
      <c r="A12112" s="35" t="s">
        <v>13</v>
      </c>
      <c r="B12112" s="35" t="s">
        <v>9351</v>
      </c>
      <c r="C12112" s="95" t="s">
        <v>16818</v>
      </c>
      <c r="D12112" s="101" t="s">
        <v>8417</v>
      </c>
      <c r="E12112" s="107">
        <v>26.933333333333334</v>
      </c>
      <c r="F12112" s="81" t="s">
        <v>13674</v>
      </c>
      <c r="G12112" s="35" t="s">
        <v>13675</v>
      </c>
      <c r="H12112" s="100" t="s">
        <v>26289</v>
      </c>
    </row>
    <row r="12113" spans="1:8">
      <c r="A12113" s="35" t="s">
        <v>13</v>
      </c>
      <c r="B12113" s="35" t="s">
        <v>9351</v>
      </c>
      <c r="C12113" s="95" t="s">
        <v>16818</v>
      </c>
      <c r="D12113" s="101" t="s">
        <v>22895</v>
      </c>
      <c r="E12113" s="107">
        <v>33.166666666666664</v>
      </c>
      <c r="F12113" s="81" t="s">
        <v>13674</v>
      </c>
      <c r="G12113" s="35" t="s">
        <v>13675</v>
      </c>
      <c r="H12113" s="100" t="s">
        <v>26289</v>
      </c>
    </row>
    <row r="12114" spans="1:8">
      <c r="A12114" s="35" t="s">
        <v>13</v>
      </c>
      <c r="B12114" s="35" t="s">
        <v>9351</v>
      </c>
      <c r="C12114" s="95" t="s">
        <v>16818</v>
      </c>
      <c r="D12114" s="101" t="s">
        <v>22896</v>
      </c>
      <c r="E12114" s="107">
        <v>34.633333333333333</v>
      </c>
      <c r="F12114" s="81" t="s">
        <v>13674</v>
      </c>
      <c r="G12114" s="35" t="s">
        <v>13675</v>
      </c>
      <c r="H12114" s="100" t="s">
        <v>26289</v>
      </c>
    </row>
    <row r="12115" spans="1:8">
      <c r="A12115" s="35" t="s">
        <v>13</v>
      </c>
      <c r="B12115" s="35" t="s">
        <v>9351</v>
      </c>
      <c r="C12115" s="95" t="s">
        <v>16818</v>
      </c>
      <c r="D12115" s="101" t="s">
        <v>8418</v>
      </c>
      <c r="E12115" s="107">
        <v>25.983333333333334</v>
      </c>
      <c r="F12115" s="81" t="s">
        <v>13674</v>
      </c>
      <c r="G12115" s="35" t="s">
        <v>13675</v>
      </c>
      <c r="H12115" s="100" t="s">
        <v>26289</v>
      </c>
    </row>
    <row r="12116" spans="1:8">
      <c r="A12116" s="35" t="s">
        <v>13</v>
      </c>
      <c r="B12116" s="35" t="s">
        <v>9351</v>
      </c>
      <c r="C12116" s="95" t="s">
        <v>16818</v>
      </c>
      <c r="D12116" s="101" t="s">
        <v>8419</v>
      </c>
      <c r="E12116" s="107">
        <v>27</v>
      </c>
      <c r="F12116" s="81" t="s">
        <v>13674</v>
      </c>
      <c r="G12116" s="35" t="s">
        <v>13675</v>
      </c>
      <c r="H12116" s="100" t="s">
        <v>26289</v>
      </c>
    </row>
    <row r="12117" spans="1:8">
      <c r="A12117" s="35" t="s">
        <v>13</v>
      </c>
      <c r="B12117" s="35" t="s">
        <v>9351</v>
      </c>
      <c r="C12117" s="95" t="s">
        <v>16818</v>
      </c>
      <c r="D12117" s="101" t="s">
        <v>8420</v>
      </c>
      <c r="E12117" s="107">
        <v>29.416666666666668</v>
      </c>
      <c r="F12117" s="81" t="s">
        <v>13674</v>
      </c>
      <c r="G12117" s="35" t="s">
        <v>13675</v>
      </c>
      <c r="H12117" s="100" t="s">
        <v>26289</v>
      </c>
    </row>
    <row r="12118" spans="1:8">
      <c r="A12118" s="35" t="s">
        <v>13</v>
      </c>
      <c r="B12118" s="35" t="s">
        <v>9351</v>
      </c>
      <c r="C12118" s="95" t="s">
        <v>16818</v>
      </c>
      <c r="D12118" s="101" t="s">
        <v>8421</v>
      </c>
      <c r="E12118" s="107">
        <v>31.916666666666668</v>
      </c>
      <c r="F12118" s="81" t="s">
        <v>13674</v>
      </c>
      <c r="G12118" s="35" t="s">
        <v>13675</v>
      </c>
      <c r="H12118" s="100" t="s">
        <v>26289</v>
      </c>
    </row>
    <row r="12119" spans="1:8">
      <c r="A12119" s="35" t="s">
        <v>13</v>
      </c>
      <c r="B12119" s="35" t="s">
        <v>9351</v>
      </c>
      <c r="C12119" s="95" t="s">
        <v>16818</v>
      </c>
      <c r="D12119" s="101" t="s">
        <v>22897</v>
      </c>
      <c r="E12119" s="107">
        <v>32.866666666666667</v>
      </c>
      <c r="F12119" s="81" t="s">
        <v>13674</v>
      </c>
      <c r="G12119" s="35" t="s">
        <v>13675</v>
      </c>
      <c r="H12119" s="100" t="s">
        <v>26289</v>
      </c>
    </row>
    <row r="12120" spans="1:8">
      <c r="A12120" s="35" t="s">
        <v>13</v>
      </c>
      <c r="B12120" s="35" t="s">
        <v>9351</v>
      </c>
      <c r="C12120" s="95" t="s">
        <v>16818</v>
      </c>
      <c r="D12120" s="101" t="s">
        <v>22898</v>
      </c>
      <c r="E12120" s="107">
        <v>35.31666666666667</v>
      </c>
      <c r="F12120" s="81" t="s">
        <v>13674</v>
      </c>
      <c r="G12120" s="35" t="s">
        <v>13675</v>
      </c>
      <c r="H12120" s="100" t="s">
        <v>26289</v>
      </c>
    </row>
    <row r="12121" spans="1:8">
      <c r="A12121" s="35" t="s">
        <v>13</v>
      </c>
      <c r="B12121" s="35" t="s">
        <v>9351</v>
      </c>
      <c r="C12121" s="95" t="s">
        <v>16818</v>
      </c>
      <c r="D12121" s="101" t="s">
        <v>8422</v>
      </c>
      <c r="E12121" s="107">
        <v>35.299999999999997</v>
      </c>
      <c r="F12121" s="81" t="s">
        <v>13674</v>
      </c>
      <c r="G12121" s="35" t="s">
        <v>13675</v>
      </c>
      <c r="H12121" s="100" t="s">
        <v>26289</v>
      </c>
    </row>
    <row r="12122" spans="1:8">
      <c r="A12122" s="35" t="s">
        <v>13</v>
      </c>
      <c r="B12122" s="35" t="s">
        <v>9351</v>
      </c>
      <c r="C12122" s="95" t="s">
        <v>16818</v>
      </c>
      <c r="D12122" s="101" t="s">
        <v>8423</v>
      </c>
      <c r="E12122" s="107">
        <v>34.43333333333333</v>
      </c>
      <c r="F12122" s="81" t="s">
        <v>13674</v>
      </c>
      <c r="G12122" s="35" t="s">
        <v>13675</v>
      </c>
      <c r="H12122" s="100" t="s">
        <v>26289</v>
      </c>
    </row>
    <row r="12123" spans="1:8">
      <c r="A12123" s="35" t="s">
        <v>13</v>
      </c>
      <c r="B12123" s="35" t="s">
        <v>9351</v>
      </c>
      <c r="C12123" s="95" t="s">
        <v>16818</v>
      </c>
      <c r="D12123" s="101" t="s">
        <v>8424</v>
      </c>
      <c r="E12123" s="107">
        <v>31.666666666666668</v>
      </c>
      <c r="F12123" s="81" t="s">
        <v>13674</v>
      </c>
      <c r="G12123" s="35" t="s">
        <v>13675</v>
      </c>
      <c r="H12123" s="100" t="s">
        <v>26289</v>
      </c>
    </row>
    <row r="12124" spans="1:8">
      <c r="A12124" s="35" t="s">
        <v>13</v>
      </c>
      <c r="B12124" s="35" t="s">
        <v>9359</v>
      </c>
      <c r="C12124" s="95" t="s">
        <v>16819</v>
      </c>
      <c r="D12124" s="101" t="s">
        <v>8425</v>
      </c>
      <c r="E12124" s="107">
        <v>36.4</v>
      </c>
      <c r="F12124" s="81" t="s">
        <v>13674</v>
      </c>
      <c r="G12124" s="35" t="s">
        <v>13675</v>
      </c>
      <c r="H12124" s="100" t="s">
        <v>26290</v>
      </c>
    </row>
    <row r="12125" spans="1:8">
      <c r="A12125" s="35" t="s">
        <v>13</v>
      </c>
      <c r="B12125" s="35" t="s">
        <v>9359</v>
      </c>
      <c r="C12125" s="95" t="s">
        <v>16819</v>
      </c>
      <c r="D12125" s="101" t="s">
        <v>8426</v>
      </c>
      <c r="E12125" s="107">
        <v>38.6</v>
      </c>
      <c r="F12125" s="81" t="s">
        <v>13674</v>
      </c>
      <c r="G12125" s="35" t="s">
        <v>13675</v>
      </c>
      <c r="H12125" s="100" t="s">
        <v>26291</v>
      </c>
    </row>
    <row r="12126" spans="1:8">
      <c r="A12126" s="35" t="s">
        <v>13</v>
      </c>
      <c r="B12126" s="35" t="s">
        <v>9359</v>
      </c>
      <c r="C12126" s="95" t="s">
        <v>16819</v>
      </c>
      <c r="D12126" s="101" t="s">
        <v>8427</v>
      </c>
      <c r="E12126" s="107">
        <v>37.583333333333336</v>
      </c>
      <c r="F12126" s="81" t="s">
        <v>13674</v>
      </c>
      <c r="G12126" s="35" t="s">
        <v>13675</v>
      </c>
      <c r="H12126" s="100" t="s">
        <v>26291</v>
      </c>
    </row>
    <row r="12127" spans="1:8">
      <c r="A12127" s="35" t="s">
        <v>13</v>
      </c>
      <c r="B12127" s="35" t="s">
        <v>9359</v>
      </c>
      <c r="C12127" s="95" t="s">
        <v>16819</v>
      </c>
      <c r="D12127" s="101" t="s">
        <v>8430</v>
      </c>
      <c r="E12127" s="107">
        <v>25.666666666666668</v>
      </c>
      <c r="F12127" s="81" t="s">
        <v>13674</v>
      </c>
      <c r="G12127" s="35" t="s">
        <v>13675</v>
      </c>
      <c r="H12127" s="100" t="s">
        <v>26291</v>
      </c>
    </row>
    <row r="12128" spans="1:8">
      <c r="A12128" s="35" t="s">
        <v>13</v>
      </c>
      <c r="B12128" s="35" t="s">
        <v>9359</v>
      </c>
      <c r="C12128" s="95" t="s">
        <v>16819</v>
      </c>
      <c r="D12128" s="101" t="s">
        <v>8431</v>
      </c>
      <c r="E12128" s="107">
        <v>26.783333333333335</v>
      </c>
      <c r="F12128" s="81" t="s">
        <v>13674</v>
      </c>
      <c r="G12128" s="35" t="s">
        <v>13675</v>
      </c>
      <c r="H12128" s="100" t="s">
        <v>26291</v>
      </c>
    </row>
    <row r="12129" spans="1:8">
      <c r="A12129" s="35" t="s">
        <v>13</v>
      </c>
      <c r="B12129" s="35" t="s">
        <v>9359</v>
      </c>
      <c r="C12129" s="95" t="s">
        <v>16819</v>
      </c>
      <c r="D12129" s="101" t="s">
        <v>8432</v>
      </c>
      <c r="E12129" s="107">
        <v>32.43333333333333</v>
      </c>
      <c r="F12129" s="81" t="s">
        <v>13674</v>
      </c>
      <c r="G12129" s="35" t="s">
        <v>13675</v>
      </c>
      <c r="H12129" s="100" t="s">
        <v>26291</v>
      </c>
    </row>
    <row r="12130" spans="1:8">
      <c r="A12130" s="35" t="s">
        <v>13</v>
      </c>
      <c r="B12130" s="35" t="s">
        <v>9351</v>
      </c>
      <c r="C12130" s="95" t="s">
        <v>16</v>
      </c>
      <c r="D12130" s="101" t="s">
        <v>8434</v>
      </c>
      <c r="E12130" s="107">
        <v>33.450000000000003</v>
      </c>
      <c r="F12130" s="81" t="s">
        <v>13674</v>
      </c>
      <c r="G12130" s="35" t="s">
        <v>13675</v>
      </c>
      <c r="H12130" s="100" t="s">
        <v>26292</v>
      </c>
    </row>
    <row r="12131" spans="1:8">
      <c r="A12131" s="35" t="s">
        <v>13</v>
      </c>
      <c r="B12131" s="35" t="s">
        <v>9351</v>
      </c>
      <c r="C12131" s="95" t="s">
        <v>16</v>
      </c>
      <c r="D12131" s="101" t="s">
        <v>8435</v>
      </c>
      <c r="E12131" s="107">
        <v>31.416666666666668</v>
      </c>
      <c r="F12131" s="81" t="s">
        <v>13674</v>
      </c>
      <c r="G12131" s="35" t="s">
        <v>13675</v>
      </c>
      <c r="H12131" s="100" t="s">
        <v>26292</v>
      </c>
    </row>
    <row r="12132" spans="1:8">
      <c r="A12132" s="35" t="s">
        <v>13</v>
      </c>
      <c r="B12132" s="35" t="s">
        <v>9351</v>
      </c>
      <c r="C12132" s="95" t="s">
        <v>16</v>
      </c>
      <c r="D12132" s="101" t="s">
        <v>8436</v>
      </c>
      <c r="E12132" s="107">
        <v>28.283333333333335</v>
      </c>
      <c r="F12132" s="81" t="s">
        <v>13674</v>
      </c>
      <c r="G12132" s="35" t="s">
        <v>13675</v>
      </c>
      <c r="H12132" s="100" t="s">
        <v>26292</v>
      </c>
    </row>
    <row r="12133" spans="1:8">
      <c r="A12133" s="35" t="s">
        <v>13</v>
      </c>
      <c r="B12133" s="35" t="s">
        <v>9351</v>
      </c>
      <c r="C12133" s="95" t="s">
        <v>16</v>
      </c>
      <c r="D12133" s="101" t="s">
        <v>8437</v>
      </c>
      <c r="E12133" s="107">
        <v>26.616666666666667</v>
      </c>
      <c r="F12133" s="81" t="s">
        <v>13674</v>
      </c>
      <c r="G12133" s="35" t="s">
        <v>13675</v>
      </c>
      <c r="H12133" s="100" t="s">
        <v>26292</v>
      </c>
    </row>
    <row r="12134" spans="1:8">
      <c r="A12134" s="35" t="s">
        <v>13</v>
      </c>
      <c r="B12134" s="35" t="s">
        <v>9351</v>
      </c>
      <c r="C12134" s="95" t="s">
        <v>16</v>
      </c>
      <c r="D12134" s="101" t="s">
        <v>8438</v>
      </c>
      <c r="E12134" s="107">
        <v>25.9</v>
      </c>
      <c r="F12134" s="81" t="s">
        <v>13674</v>
      </c>
      <c r="G12134" s="35" t="s">
        <v>13675</v>
      </c>
      <c r="H12134" s="100" t="s">
        <v>26292</v>
      </c>
    </row>
    <row r="12135" spans="1:8">
      <c r="A12135" s="35" t="s">
        <v>13</v>
      </c>
      <c r="B12135" s="35" t="s">
        <v>9351</v>
      </c>
      <c r="C12135" s="95" t="s">
        <v>16</v>
      </c>
      <c r="D12135" s="101" t="s">
        <v>8439</v>
      </c>
      <c r="E12135" s="107">
        <v>26.133333333333333</v>
      </c>
      <c r="F12135" s="81" t="s">
        <v>13674</v>
      </c>
      <c r="G12135" s="35" t="s">
        <v>13675</v>
      </c>
      <c r="H12135" s="100" t="s">
        <v>26292</v>
      </c>
    </row>
    <row r="12136" spans="1:8">
      <c r="A12136" s="35" t="s">
        <v>13</v>
      </c>
      <c r="B12136" s="35" t="s">
        <v>9351</v>
      </c>
      <c r="C12136" s="95" t="s">
        <v>16</v>
      </c>
      <c r="D12136" s="101" t="s">
        <v>8440</v>
      </c>
      <c r="E12136" s="107">
        <v>27.833333333333332</v>
      </c>
      <c r="F12136" s="81" t="s">
        <v>13674</v>
      </c>
      <c r="G12136" s="35" t="s">
        <v>13675</v>
      </c>
      <c r="H12136" s="100" t="s">
        <v>26292</v>
      </c>
    </row>
    <row r="12137" spans="1:8">
      <c r="A12137" s="35" t="s">
        <v>13</v>
      </c>
      <c r="B12137" s="35" t="s">
        <v>9351</v>
      </c>
      <c r="C12137" s="95" t="s">
        <v>16</v>
      </c>
      <c r="D12137" s="101" t="s">
        <v>8447</v>
      </c>
      <c r="E12137" s="107">
        <v>25.333333333333332</v>
      </c>
      <c r="F12137" s="81" t="s">
        <v>13674</v>
      </c>
      <c r="G12137" s="35" t="s">
        <v>13675</v>
      </c>
      <c r="H12137" s="100" t="s">
        <v>26292</v>
      </c>
    </row>
    <row r="12138" spans="1:8">
      <c r="A12138" s="35" t="s">
        <v>13</v>
      </c>
      <c r="B12138" s="35" t="s">
        <v>9369</v>
      </c>
      <c r="C12138" s="95" t="s">
        <v>16820</v>
      </c>
      <c r="D12138" s="101" t="s">
        <v>22899</v>
      </c>
      <c r="E12138" s="107">
        <v>25.85</v>
      </c>
      <c r="F12138" s="81" t="s">
        <v>13674</v>
      </c>
      <c r="G12138" s="35" t="s">
        <v>13675</v>
      </c>
      <c r="H12138" s="100" t="s">
        <v>26293</v>
      </c>
    </row>
    <row r="12139" spans="1:8">
      <c r="A12139" s="35" t="s">
        <v>13</v>
      </c>
      <c r="B12139" s="35" t="s">
        <v>9369</v>
      </c>
      <c r="C12139" s="95" t="s">
        <v>16820</v>
      </c>
      <c r="D12139" s="101" t="s">
        <v>22900</v>
      </c>
      <c r="E12139" s="107">
        <v>25.283333333333335</v>
      </c>
      <c r="F12139" s="81" t="s">
        <v>13674</v>
      </c>
      <c r="G12139" s="35" t="s">
        <v>13675</v>
      </c>
      <c r="H12139" s="100" t="s">
        <v>16615</v>
      </c>
    </row>
    <row r="12140" spans="1:8">
      <c r="A12140" s="35" t="s">
        <v>13</v>
      </c>
      <c r="B12140" s="35" t="s">
        <v>9369</v>
      </c>
      <c r="C12140" s="95" t="s">
        <v>16820</v>
      </c>
      <c r="D12140" s="101" t="s">
        <v>22901</v>
      </c>
      <c r="E12140" s="107">
        <v>28.266666666666666</v>
      </c>
      <c r="F12140" s="81" t="s">
        <v>13674</v>
      </c>
      <c r="G12140" s="35" t="s">
        <v>13675</v>
      </c>
      <c r="H12140" s="100" t="s">
        <v>16615</v>
      </c>
    </row>
    <row r="12141" spans="1:8">
      <c r="A12141" s="35" t="s">
        <v>13</v>
      </c>
      <c r="B12141" s="35" t="s">
        <v>9369</v>
      </c>
      <c r="C12141" s="95" t="s">
        <v>16820</v>
      </c>
      <c r="D12141" s="101" t="s">
        <v>22902</v>
      </c>
      <c r="E12141" s="107">
        <v>26.283333333333335</v>
      </c>
      <c r="F12141" s="81" t="s">
        <v>13674</v>
      </c>
      <c r="G12141" s="35" t="s">
        <v>13675</v>
      </c>
      <c r="H12141" s="100" t="s">
        <v>16615</v>
      </c>
    </row>
    <row r="12142" spans="1:8">
      <c r="A12142" s="35" t="s">
        <v>13</v>
      </c>
      <c r="B12142" s="35" t="s">
        <v>9369</v>
      </c>
      <c r="C12142" s="95" t="s">
        <v>16820</v>
      </c>
      <c r="D12142" s="101" t="s">
        <v>22903</v>
      </c>
      <c r="E12142" s="107">
        <v>27.966666666666665</v>
      </c>
      <c r="F12142" s="81" t="s">
        <v>13674</v>
      </c>
      <c r="G12142" s="35" t="s">
        <v>13675</v>
      </c>
      <c r="H12142" s="100" t="s">
        <v>16615</v>
      </c>
    </row>
    <row r="12143" spans="1:8">
      <c r="A12143" s="35" t="s">
        <v>13</v>
      </c>
      <c r="B12143" s="35" t="s">
        <v>9369</v>
      </c>
      <c r="C12143" s="95" t="s">
        <v>17572</v>
      </c>
      <c r="D12143" s="102" t="s">
        <v>22904</v>
      </c>
      <c r="E12143" s="107">
        <v>31.166666666666668</v>
      </c>
      <c r="F12143" s="81" t="s">
        <v>13674</v>
      </c>
      <c r="G12143" s="35" t="s">
        <v>13675</v>
      </c>
      <c r="H12143" s="100" t="s">
        <v>26294</v>
      </c>
    </row>
    <row r="12144" spans="1:8">
      <c r="A12144" s="35" t="s">
        <v>13</v>
      </c>
      <c r="B12144" s="35" t="s">
        <v>9363</v>
      </c>
      <c r="C12144" s="95" t="s">
        <v>17573</v>
      </c>
      <c r="D12144" s="102" t="s">
        <v>8461</v>
      </c>
      <c r="E12144" s="107">
        <v>24.85</v>
      </c>
      <c r="F12144" s="81" t="s">
        <v>13674</v>
      </c>
      <c r="G12144" s="35" t="s">
        <v>13675</v>
      </c>
      <c r="H12144" s="100" t="s">
        <v>26295</v>
      </c>
    </row>
    <row r="12145" spans="1:8">
      <c r="A12145" s="35" t="s">
        <v>13</v>
      </c>
      <c r="B12145" s="35" t="s">
        <v>9369</v>
      </c>
      <c r="C12145" s="95" t="s">
        <v>17574</v>
      </c>
      <c r="D12145" s="102" t="s">
        <v>8470</v>
      </c>
      <c r="E12145" s="107">
        <v>26.116666666666667</v>
      </c>
      <c r="F12145" s="81" t="s">
        <v>13674</v>
      </c>
      <c r="G12145" s="35" t="s">
        <v>13675</v>
      </c>
      <c r="H12145" s="100" t="s">
        <v>26296</v>
      </c>
    </row>
    <row r="12146" spans="1:8">
      <c r="A12146" s="35" t="s">
        <v>13</v>
      </c>
      <c r="B12146" s="35" t="s">
        <v>9369</v>
      </c>
      <c r="C12146" s="95" t="s">
        <v>17574</v>
      </c>
      <c r="D12146" s="102" t="s">
        <v>22905</v>
      </c>
      <c r="E12146" s="107">
        <v>29.35</v>
      </c>
      <c r="F12146" s="81" t="s">
        <v>13674</v>
      </c>
      <c r="G12146" s="35" t="s">
        <v>13675</v>
      </c>
      <c r="H12146" s="100" t="s">
        <v>26296</v>
      </c>
    </row>
    <row r="12147" spans="1:8">
      <c r="A12147" s="35" t="s">
        <v>13</v>
      </c>
      <c r="B12147" s="35" t="s">
        <v>9369</v>
      </c>
      <c r="C12147" s="95" t="s">
        <v>17574</v>
      </c>
      <c r="D12147" s="102" t="s">
        <v>8471</v>
      </c>
      <c r="E12147" s="107">
        <v>27.716666666666665</v>
      </c>
      <c r="F12147" s="81" t="s">
        <v>13674</v>
      </c>
      <c r="G12147" s="35" t="s">
        <v>13675</v>
      </c>
      <c r="H12147" s="100" t="s">
        <v>26296</v>
      </c>
    </row>
    <row r="12148" spans="1:8">
      <c r="A12148" s="35" t="s">
        <v>13</v>
      </c>
      <c r="B12148" s="35" t="s">
        <v>9369</v>
      </c>
      <c r="C12148" s="95" t="s">
        <v>17574</v>
      </c>
      <c r="D12148" s="102" t="s">
        <v>8472</v>
      </c>
      <c r="E12148" s="107">
        <v>32.549999999999997</v>
      </c>
      <c r="F12148" s="81" t="s">
        <v>13674</v>
      </c>
      <c r="G12148" s="35" t="s">
        <v>13675</v>
      </c>
      <c r="H12148" s="100" t="s">
        <v>26296</v>
      </c>
    </row>
    <row r="12149" spans="1:8">
      <c r="A12149" s="35" t="s">
        <v>13</v>
      </c>
      <c r="B12149" s="35" t="s">
        <v>9369</v>
      </c>
      <c r="C12149" s="95" t="s">
        <v>17574</v>
      </c>
      <c r="D12149" s="102" t="s">
        <v>8473</v>
      </c>
      <c r="E12149" s="107">
        <v>27.166666666666668</v>
      </c>
      <c r="F12149" s="81" t="s">
        <v>13674</v>
      </c>
      <c r="G12149" s="35" t="s">
        <v>13675</v>
      </c>
      <c r="H12149" s="100" t="s">
        <v>26296</v>
      </c>
    </row>
    <row r="12150" spans="1:8">
      <c r="A12150" s="35" t="s">
        <v>13</v>
      </c>
      <c r="B12150" s="35" t="s">
        <v>9369</v>
      </c>
      <c r="C12150" s="95" t="s">
        <v>17574</v>
      </c>
      <c r="D12150" s="102" t="s">
        <v>8474</v>
      </c>
      <c r="E12150" s="107">
        <v>26.4</v>
      </c>
      <c r="F12150" s="81" t="s">
        <v>13674</v>
      </c>
      <c r="G12150" s="35" t="s">
        <v>13675</v>
      </c>
      <c r="H12150" s="100" t="s">
        <v>26296</v>
      </c>
    </row>
    <row r="12151" spans="1:8">
      <c r="A12151" s="35" t="s">
        <v>13</v>
      </c>
      <c r="B12151" s="35" t="s">
        <v>9369</v>
      </c>
      <c r="C12151" s="95" t="s">
        <v>17574</v>
      </c>
      <c r="D12151" s="102" t="s">
        <v>22906</v>
      </c>
      <c r="E12151" s="107">
        <v>26.3</v>
      </c>
      <c r="F12151" s="81" t="s">
        <v>13674</v>
      </c>
      <c r="G12151" s="35" t="s">
        <v>13675</v>
      </c>
      <c r="H12151" s="100" t="s">
        <v>26296</v>
      </c>
    </row>
    <row r="12152" spans="1:8">
      <c r="A12152" s="35" t="s">
        <v>13</v>
      </c>
      <c r="B12152" s="35" t="s">
        <v>9369</v>
      </c>
      <c r="C12152" s="95" t="s">
        <v>17574</v>
      </c>
      <c r="D12152" s="102" t="s">
        <v>22907</v>
      </c>
      <c r="E12152" s="107">
        <v>26.25</v>
      </c>
      <c r="F12152" s="81" t="s">
        <v>13674</v>
      </c>
      <c r="G12152" s="35" t="s">
        <v>13675</v>
      </c>
      <c r="H12152" s="100" t="s">
        <v>26296</v>
      </c>
    </row>
    <row r="12153" spans="1:8">
      <c r="A12153" s="35" t="s">
        <v>13</v>
      </c>
      <c r="B12153" s="35" t="s">
        <v>9369</v>
      </c>
      <c r="C12153" s="95" t="s">
        <v>17574</v>
      </c>
      <c r="D12153" s="102" t="s">
        <v>8475</v>
      </c>
      <c r="E12153" s="107">
        <v>32.75</v>
      </c>
      <c r="F12153" s="81" t="s">
        <v>13674</v>
      </c>
      <c r="G12153" s="35" t="s">
        <v>13675</v>
      </c>
      <c r="H12153" s="100" t="s">
        <v>26296</v>
      </c>
    </row>
    <row r="12154" spans="1:8">
      <c r="A12154" s="35" t="s">
        <v>13</v>
      </c>
      <c r="B12154" s="35" t="s">
        <v>9369</v>
      </c>
      <c r="C12154" s="95" t="s">
        <v>17574</v>
      </c>
      <c r="D12154" s="102" t="s">
        <v>8476</v>
      </c>
      <c r="E12154" s="107">
        <v>27.866666666666667</v>
      </c>
      <c r="F12154" s="81" t="s">
        <v>13674</v>
      </c>
      <c r="G12154" s="35" t="s">
        <v>13675</v>
      </c>
      <c r="H12154" s="100" t="s">
        <v>26296</v>
      </c>
    </row>
    <row r="12155" spans="1:8">
      <c r="A12155" s="35" t="s">
        <v>13</v>
      </c>
      <c r="B12155" s="35" t="s">
        <v>9369</v>
      </c>
      <c r="C12155" s="95" t="s">
        <v>17574</v>
      </c>
      <c r="D12155" s="102" t="s">
        <v>22908</v>
      </c>
      <c r="E12155" s="107">
        <v>31.483333333333334</v>
      </c>
      <c r="F12155" s="81" t="s">
        <v>13674</v>
      </c>
      <c r="G12155" s="35" t="s">
        <v>13675</v>
      </c>
      <c r="H12155" s="100" t="s">
        <v>26296</v>
      </c>
    </row>
    <row r="12156" spans="1:8">
      <c r="A12156" s="35" t="s">
        <v>13</v>
      </c>
      <c r="B12156" s="35" t="s">
        <v>9369</v>
      </c>
      <c r="C12156" s="95" t="s">
        <v>17574</v>
      </c>
      <c r="D12156" s="102" t="s">
        <v>22909</v>
      </c>
      <c r="E12156" s="107">
        <v>25.733333333333334</v>
      </c>
      <c r="F12156" s="81" t="s">
        <v>13674</v>
      </c>
      <c r="G12156" s="35" t="s">
        <v>13675</v>
      </c>
      <c r="H12156" s="100" t="s">
        <v>26296</v>
      </c>
    </row>
    <row r="12157" spans="1:8">
      <c r="A12157" s="35" t="s">
        <v>22</v>
      </c>
      <c r="B12157" s="35" t="s">
        <v>9357</v>
      </c>
      <c r="C12157" s="95" t="s">
        <v>16822</v>
      </c>
      <c r="D12157" s="101" t="s">
        <v>8633</v>
      </c>
      <c r="E12157" s="107">
        <v>41.43333333333333</v>
      </c>
      <c r="F12157" s="81" t="s">
        <v>13674</v>
      </c>
      <c r="G12157" s="35" t="s">
        <v>13675</v>
      </c>
      <c r="H12157" s="100" t="s">
        <v>26297</v>
      </c>
    </row>
    <row r="12158" spans="1:8">
      <c r="A12158" s="35" t="s">
        <v>22</v>
      </c>
      <c r="B12158" s="35" t="s">
        <v>9357</v>
      </c>
      <c r="C12158" s="95" t="s">
        <v>16822</v>
      </c>
      <c r="D12158" s="101" t="s">
        <v>43</v>
      </c>
      <c r="E12158" s="107">
        <v>42.983333333333334</v>
      </c>
      <c r="F12158" s="81" t="s">
        <v>13674</v>
      </c>
      <c r="G12158" s="35" t="s">
        <v>13675</v>
      </c>
      <c r="H12158" s="100" t="s">
        <v>26297</v>
      </c>
    </row>
    <row r="12159" spans="1:8">
      <c r="A12159" s="35" t="s">
        <v>22</v>
      </c>
      <c r="B12159" s="35" t="s">
        <v>9357</v>
      </c>
      <c r="C12159" s="95" t="s">
        <v>16822</v>
      </c>
      <c r="D12159" s="101" t="s">
        <v>8634</v>
      </c>
      <c r="E12159" s="107">
        <v>31.383333333333333</v>
      </c>
      <c r="F12159" s="81" t="s">
        <v>13674</v>
      </c>
      <c r="G12159" s="35" t="s">
        <v>13675</v>
      </c>
      <c r="H12159" s="100" t="s">
        <v>26297</v>
      </c>
    </row>
    <row r="12160" spans="1:8">
      <c r="A12160" s="35" t="s">
        <v>22</v>
      </c>
      <c r="B12160" s="35" t="s">
        <v>9357</v>
      </c>
      <c r="C12160" s="95" t="s">
        <v>16822</v>
      </c>
      <c r="D12160" s="101" t="s">
        <v>8635</v>
      </c>
      <c r="E12160" s="107">
        <v>30.183333333333334</v>
      </c>
      <c r="F12160" s="81" t="s">
        <v>13674</v>
      </c>
      <c r="G12160" s="35" t="s">
        <v>13675</v>
      </c>
      <c r="H12160" s="100" t="s">
        <v>26297</v>
      </c>
    </row>
    <row r="12161" spans="1:8">
      <c r="A12161" s="35" t="s">
        <v>22</v>
      </c>
      <c r="B12161" s="35" t="s">
        <v>9357</v>
      </c>
      <c r="C12161" s="95" t="s">
        <v>16822</v>
      </c>
      <c r="D12161" s="101" t="s">
        <v>8636</v>
      </c>
      <c r="E12161" s="107">
        <v>31.033333333333335</v>
      </c>
      <c r="F12161" s="81" t="s">
        <v>13674</v>
      </c>
      <c r="G12161" s="35" t="s">
        <v>13675</v>
      </c>
      <c r="H12161" s="100" t="s">
        <v>26297</v>
      </c>
    </row>
    <row r="12162" spans="1:8">
      <c r="A12162" s="35" t="s">
        <v>22</v>
      </c>
      <c r="B12162" s="35" t="s">
        <v>9357</v>
      </c>
      <c r="C12162" s="95" t="s">
        <v>16822</v>
      </c>
      <c r="D12162" s="101" t="s">
        <v>23</v>
      </c>
      <c r="E12162" s="107">
        <v>54.05</v>
      </c>
      <c r="F12162" s="81" t="s">
        <v>13674</v>
      </c>
      <c r="G12162" s="35" t="s">
        <v>13675</v>
      </c>
      <c r="H12162" s="100" t="s">
        <v>26297</v>
      </c>
    </row>
    <row r="12163" spans="1:8">
      <c r="A12163" s="35" t="s">
        <v>22</v>
      </c>
      <c r="B12163" s="35" t="s">
        <v>9357</v>
      </c>
      <c r="C12163" s="95" t="s">
        <v>16822</v>
      </c>
      <c r="D12163" s="101" t="s">
        <v>8637</v>
      </c>
      <c r="E12163" s="107">
        <v>36.633333333333333</v>
      </c>
      <c r="F12163" s="81" t="s">
        <v>13674</v>
      </c>
      <c r="G12163" s="35" t="s">
        <v>13675</v>
      </c>
      <c r="H12163" s="100" t="s">
        <v>26297</v>
      </c>
    </row>
    <row r="12164" spans="1:8">
      <c r="A12164" s="35" t="s">
        <v>22</v>
      </c>
      <c r="B12164" s="35" t="s">
        <v>9357</v>
      </c>
      <c r="C12164" s="95" t="s">
        <v>16822</v>
      </c>
      <c r="D12164" s="101" t="s">
        <v>8638</v>
      </c>
      <c r="E12164" s="107">
        <v>34.983333333333334</v>
      </c>
      <c r="F12164" s="81" t="s">
        <v>13674</v>
      </c>
      <c r="G12164" s="35" t="s">
        <v>13675</v>
      </c>
      <c r="H12164" s="100" t="s">
        <v>26297</v>
      </c>
    </row>
    <row r="12165" spans="1:8">
      <c r="A12165" s="35" t="s">
        <v>22</v>
      </c>
      <c r="B12165" s="35" t="s">
        <v>9357</v>
      </c>
      <c r="C12165" s="95" t="s">
        <v>28</v>
      </c>
      <c r="D12165" s="101" t="s">
        <v>8639</v>
      </c>
      <c r="E12165" s="107">
        <v>30.666666666666668</v>
      </c>
      <c r="F12165" s="81" t="s">
        <v>13674</v>
      </c>
      <c r="G12165" s="35" t="s">
        <v>13675</v>
      </c>
      <c r="H12165" s="100" t="s">
        <v>26298</v>
      </c>
    </row>
    <row r="12166" spans="1:8">
      <c r="A12166" s="35" t="s">
        <v>22</v>
      </c>
      <c r="B12166" s="35" t="s">
        <v>9357</v>
      </c>
      <c r="C12166" s="95" t="s">
        <v>28</v>
      </c>
      <c r="D12166" s="101" t="s">
        <v>8640</v>
      </c>
      <c r="E12166" s="107">
        <v>28.566666666666666</v>
      </c>
      <c r="F12166" s="81" t="s">
        <v>13674</v>
      </c>
      <c r="G12166" s="35" t="s">
        <v>13675</v>
      </c>
      <c r="H12166" s="100" t="s">
        <v>26298</v>
      </c>
    </row>
    <row r="12167" spans="1:8">
      <c r="A12167" s="35" t="s">
        <v>22</v>
      </c>
      <c r="B12167" s="35" t="s">
        <v>9357</v>
      </c>
      <c r="C12167" s="95" t="s">
        <v>28</v>
      </c>
      <c r="D12167" s="101" t="s">
        <v>8641</v>
      </c>
      <c r="E12167" s="107">
        <v>31.55</v>
      </c>
      <c r="F12167" s="81" t="s">
        <v>13674</v>
      </c>
      <c r="G12167" s="35" t="s">
        <v>13675</v>
      </c>
      <c r="H12167" s="100" t="s">
        <v>26298</v>
      </c>
    </row>
    <row r="12168" spans="1:8">
      <c r="A12168" s="35" t="s">
        <v>22</v>
      </c>
      <c r="B12168" s="35" t="s">
        <v>9357</v>
      </c>
      <c r="C12168" s="95" t="s">
        <v>28</v>
      </c>
      <c r="D12168" s="101" t="s">
        <v>8642</v>
      </c>
      <c r="E12168" s="107">
        <v>28.716666666666665</v>
      </c>
      <c r="F12168" s="81" t="s">
        <v>13674</v>
      </c>
      <c r="G12168" s="35" t="s">
        <v>13675</v>
      </c>
      <c r="H12168" s="100" t="s">
        <v>26298</v>
      </c>
    </row>
    <row r="12169" spans="1:8">
      <c r="A12169" s="35" t="s">
        <v>22</v>
      </c>
      <c r="B12169" s="35" t="s">
        <v>9357</v>
      </c>
      <c r="C12169" s="95" t="s">
        <v>28</v>
      </c>
      <c r="D12169" s="101" t="s">
        <v>8643</v>
      </c>
      <c r="E12169" s="107">
        <v>28.983333333333334</v>
      </c>
      <c r="F12169" s="81" t="s">
        <v>13674</v>
      </c>
      <c r="G12169" s="35" t="s">
        <v>13675</v>
      </c>
      <c r="H12169" s="100" t="s">
        <v>26298</v>
      </c>
    </row>
    <row r="12170" spans="1:8">
      <c r="A12170" s="35" t="s">
        <v>22</v>
      </c>
      <c r="B12170" s="35" t="s">
        <v>9357</v>
      </c>
      <c r="C12170" s="95" t="s">
        <v>28</v>
      </c>
      <c r="D12170" s="101" t="s">
        <v>8644</v>
      </c>
      <c r="E12170" s="107">
        <v>26.766666666666666</v>
      </c>
      <c r="F12170" s="81" t="s">
        <v>13674</v>
      </c>
      <c r="G12170" s="35" t="s">
        <v>13675</v>
      </c>
      <c r="H12170" s="100" t="s">
        <v>26298</v>
      </c>
    </row>
    <row r="12171" spans="1:8">
      <c r="A12171" s="35" t="s">
        <v>22</v>
      </c>
      <c r="B12171" s="35" t="s">
        <v>9357</v>
      </c>
      <c r="C12171" s="95" t="s">
        <v>28</v>
      </c>
      <c r="D12171" s="101" t="s">
        <v>8645</v>
      </c>
      <c r="E12171" s="107">
        <v>31.983333333333334</v>
      </c>
      <c r="F12171" s="81" t="s">
        <v>13674</v>
      </c>
      <c r="G12171" s="35" t="s">
        <v>13675</v>
      </c>
      <c r="H12171" s="100" t="s">
        <v>26298</v>
      </c>
    </row>
    <row r="12172" spans="1:8">
      <c r="A12172" s="35" t="s">
        <v>22</v>
      </c>
      <c r="B12172" s="35" t="s">
        <v>9357</v>
      </c>
      <c r="C12172" s="95" t="s">
        <v>28</v>
      </c>
      <c r="D12172" s="101" t="s">
        <v>8646</v>
      </c>
      <c r="E12172" s="107">
        <v>29.95</v>
      </c>
      <c r="F12172" s="81" t="s">
        <v>13674</v>
      </c>
      <c r="G12172" s="35" t="s">
        <v>13675</v>
      </c>
      <c r="H12172" s="100" t="s">
        <v>26298</v>
      </c>
    </row>
    <row r="12173" spans="1:8">
      <c r="A12173" s="35" t="s">
        <v>22</v>
      </c>
      <c r="B12173" s="35" t="s">
        <v>9357</v>
      </c>
      <c r="C12173" s="95" t="s">
        <v>16823</v>
      </c>
      <c r="D12173" s="101" t="s">
        <v>8647</v>
      </c>
      <c r="E12173" s="107">
        <v>28.366666666666667</v>
      </c>
      <c r="F12173" s="81" t="s">
        <v>13674</v>
      </c>
      <c r="G12173" s="35" t="s">
        <v>13675</v>
      </c>
      <c r="H12173" s="100" t="s">
        <v>26299</v>
      </c>
    </row>
    <row r="12174" spans="1:8">
      <c r="A12174" s="35" t="s">
        <v>22</v>
      </c>
      <c r="B12174" s="35" t="s">
        <v>9357</v>
      </c>
      <c r="C12174" s="95" t="s">
        <v>16823</v>
      </c>
      <c r="D12174" s="101" t="s">
        <v>8648</v>
      </c>
      <c r="E12174" s="107">
        <v>27.4</v>
      </c>
      <c r="F12174" s="81" t="s">
        <v>13674</v>
      </c>
      <c r="G12174" s="35" t="s">
        <v>13675</v>
      </c>
      <c r="H12174" s="100" t="s">
        <v>26300</v>
      </c>
    </row>
    <row r="12175" spans="1:8">
      <c r="A12175" s="35" t="s">
        <v>22</v>
      </c>
      <c r="B12175" s="35" t="s">
        <v>9357</v>
      </c>
      <c r="C12175" s="95" t="s">
        <v>16823</v>
      </c>
      <c r="D12175" s="101" t="s">
        <v>22910</v>
      </c>
      <c r="E12175" s="107">
        <v>30.683333333333334</v>
      </c>
      <c r="F12175" s="81" t="s">
        <v>13674</v>
      </c>
      <c r="G12175" s="35" t="s">
        <v>13675</v>
      </c>
      <c r="H12175" s="100" t="s">
        <v>26300</v>
      </c>
    </row>
    <row r="12176" spans="1:8">
      <c r="A12176" s="35" t="s">
        <v>22</v>
      </c>
      <c r="B12176" s="35" t="s">
        <v>9357</v>
      </c>
      <c r="C12176" s="95" t="s">
        <v>16823</v>
      </c>
      <c r="D12176" s="101" t="s">
        <v>22911</v>
      </c>
      <c r="E12176" s="107">
        <v>35.583333333333336</v>
      </c>
      <c r="F12176" s="81" t="s">
        <v>13674</v>
      </c>
      <c r="G12176" s="35" t="s">
        <v>13675</v>
      </c>
      <c r="H12176" s="100" t="s">
        <v>26300</v>
      </c>
    </row>
    <row r="12177" spans="1:8">
      <c r="A12177" s="35" t="s">
        <v>22</v>
      </c>
      <c r="B12177" s="35" t="s">
        <v>9357</v>
      </c>
      <c r="C12177" s="95" t="s">
        <v>16823</v>
      </c>
      <c r="D12177" s="101" t="s">
        <v>8649</v>
      </c>
      <c r="E12177" s="107">
        <v>31.533333333333335</v>
      </c>
      <c r="F12177" s="81" t="s">
        <v>13674</v>
      </c>
      <c r="G12177" s="35" t="s">
        <v>13675</v>
      </c>
      <c r="H12177" s="100" t="s">
        <v>26300</v>
      </c>
    </row>
    <row r="12178" spans="1:8">
      <c r="A12178" s="35" t="s">
        <v>22</v>
      </c>
      <c r="B12178" s="35" t="s">
        <v>9357</v>
      </c>
      <c r="C12178" s="95" t="s">
        <v>16823</v>
      </c>
      <c r="D12178" s="101" t="s">
        <v>22912</v>
      </c>
      <c r="E12178" s="107">
        <v>27.966666666666665</v>
      </c>
      <c r="F12178" s="81" t="s">
        <v>13674</v>
      </c>
      <c r="G12178" s="35" t="s">
        <v>13675</v>
      </c>
      <c r="H12178" s="100" t="s">
        <v>26300</v>
      </c>
    </row>
    <row r="12179" spans="1:8">
      <c r="A12179" s="35" t="s">
        <v>22</v>
      </c>
      <c r="B12179" s="35" t="s">
        <v>9357</v>
      </c>
      <c r="C12179" s="95" t="s">
        <v>16823</v>
      </c>
      <c r="D12179" s="101" t="s">
        <v>22913</v>
      </c>
      <c r="E12179" s="107">
        <v>35.6</v>
      </c>
      <c r="F12179" s="81" t="s">
        <v>13674</v>
      </c>
      <c r="G12179" s="35" t="s">
        <v>13675</v>
      </c>
      <c r="H12179" s="100" t="s">
        <v>26300</v>
      </c>
    </row>
    <row r="12180" spans="1:8">
      <c r="A12180" s="35" t="s">
        <v>22</v>
      </c>
      <c r="B12180" s="35" t="s">
        <v>9357</v>
      </c>
      <c r="C12180" s="95" t="s">
        <v>16823</v>
      </c>
      <c r="D12180" s="101" t="s">
        <v>22914</v>
      </c>
      <c r="E12180" s="107">
        <v>37.31666666666667</v>
      </c>
      <c r="F12180" s="81" t="s">
        <v>13674</v>
      </c>
      <c r="G12180" s="35" t="s">
        <v>13675</v>
      </c>
      <c r="H12180" s="100" t="s">
        <v>26300</v>
      </c>
    </row>
    <row r="12181" spans="1:8">
      <c r="A12181" s="35" t="s">
        <v>29</v>
      </c>
      <c r="B12181" s="35" t="s">
        <v>9380</v>
      </c>
      <c r="C12181" s="95" t="s">
        <v>16824</v>
      </c>
      <c r="D12181" s="101" t="s">
        <v>8663</v>
      </c>
      <c r="E12181" s="107">
        <v>25.9</v>
      </c>
      <c r="F12181" s="81" t="s">
        <v>13674</v>
      </c>
      <c r="G12181" s="35" t="s">
        <v>13675</v>
      </c>
      <c r="H12181" s="100" t="s">
        <v>26301</v>
      </c>
    </row>
    <row r="12182" spans="1:8">
      <c r="A12182" s="35" t="s">
        <v>29</v>
      </c>
      <c r="B12182" s="35" t="s">
        <v>9380</v>
      </c>
      <c r="C12182" s="95" t="s">
        <v>16824</v>
      </c>
      <c r="D12182" s="101" t="s">
        <v>8669</v>
      </c>
      <c r="E12182" s="107">
        <v>28.2</v>
      </c>
      <c r="F12182" s="81" t="s">
        <v>13674</v>
      </c>
      <c r="G12182" s="35" t="s">
        <v>13675</v>
      </c>
      <c r="H12182" s="100" t="s">
        <v>26301</v>
      </c>
    </row>
    <row r="12183" spans="1:8">
      <c r="A12183" s="35" t="s">
        <v>29</v>
      </c>
      <c r="B12183" s="35" t="s">
        <v>9382</v>
      </c>
      <c r="C12183" s="95" t="s">
        <v>17575</v>
      </c>
      <c r="D12183" s="101" t="s">
        <v>13584</v>
      </c>
      <c r="E12183" s="107">
        <v>25.033333333333335</v>
      </c>
      <c r="F12183" s="81" t="s">
        <v>13674</v>
      </c>
      <c r="G12183" s="35" t="s">
        <v>13675</v>
      </c>
      <c r="H12183" s="100" t="s">
        <v>26302</v>
      </c>
    </row>
    <row r="12184" spans="1:8">
      <c r="A12184" s="35" t="s">
        <v>29</v>
      </c>
      <c r="B12184" s="35" t="s">
        <v>9382</v>
      </c>
      <c r="C12184" s="95" t="s">
        <v>17576</v>
      </c>
      <c r="D12184" s="101" t="s">
        <v>8723</v>
      </c>
      <c r="E12184" s="107">
        <v>28.2</v>
      </c>
      <c r="F12184" s="81" t="s">
        <v>13674</v>
      </c>
      <c r="G12184" s="35" t="s">
        <v>13675</v>
      </c>
      <c r="H12184" s="100" t="s">
        <v>26303</v>
      </c>
    </row>
    <row r="12185" spans="1:8">
      <c r="A12185" s="35" t="s">
        <v>29</v>
      </c>
      <c r="B12185" s="35" t="s">
        <v>9382</v>
      </c>
      <c r="C12185" s="95" t="s">
        <v>17576</v>
      </c>
      <c r="D12185" s="101" t="s">
        <v>8729</v>
      </c>
      <c r="E12185" s="107">
        <v>37.483333333333334</v>
      </c>
      <c r="F12185" s="81" t="s">
        <v>13674</v>
      </c>
      <c r="G12185" s="35" t="s">
        <v>13675</v>
      </c>
      <c r="H12185" s="100" t="s">
        <v>26303</v>
      </c>
    </row>
    <row r="12186" spans="1:8">
      <c r="A12186" s="35" t="s">
        <v>29</v>
      </c>
      <c r="B12186" s="35" t="s">
        <v>9382</v>
      </c>
      <c r="C12186" s="95" t="s">
        <v>17576</v>
      </c>
      <c r="D12186" s="101" t="s">
        <v>8731</v>
      </c>
      <c r="E12186" s="107">
        <v>51.833333333333336</v>
      </c>
      <c r="F12186" s="81" t="s">
        <v>13674</v>
      </c>
      <c r="G12186" s="35" t="s">
        <v>13675</v>
      </c>
      <c r="H12186" s="100" t="s">
        <v>26303</v>
      </c>
    </row>
    <row r="12187" spans="1:8">
      <c r="A12187" s="35" t="s">
        <v>29</v>
      </c>
      <c r="B12187" s="35" t="s">
        <v>9382</v>
      </c>
      <c r="C12187" s="95" t="s">
        <v>17576</v>
      </c>
      <c r="D12187" s="101" t="s">
        <v>8733</v>
      </c>
      <c r="E12187" s="107">
        <v>39.083333333333336</v>
      </c>
      <c r="F12187" s="81" t="s">
        <v>13674</v>
      </c>
      <c r="G12187" s="35" t="s">
        <v>13675</v>
      </c>
      <c r="H12187" s="100" t="s">
        <v>26303</v>
      </c>
    </row>
    <row r="12188" spans="1:8">
      <c r="A12188" s="35" t="s">
        <v>29</v>
      </c>
      <c r="B12188" s="35" t="s">
        <v>9382</v>
      </c>
      <c r="C12188" s="95" t="s">
        <v>17576</v>
      </c>
      <c r="D12188" s="101" t="s">
        <v>8734</v>
      </c>
      <c r="E12188" s="107">
        <v>43.866666666666667</v>
      </c>
      <c r="F12188" s="81" t="s">
        <v>13674</v>
      </c>
      <c r="G12188" s="35" t="s">
        <v>13675</v>
      </c>
      <c r="H12188" s="100" t="s">
        <v>26303</v>
      </c>
    </row>
    <row r="12189" spans="1:8">
      <c r="A12189" s="35" t="s">
        <v>29</v>
      </c>
      <c r="B12189" s="35" t="s">
        <v>9382</v>
      </c>
      <c r="C12189" s="95" t="s">
        <v>17576</v>
      </c>
      <c r="D12189" s="101" t="s">
        <v>8735</v>
      </c>
      <c r="E12189" s="107">
        <v>30.933333333333334</v>
      </c>
      <c r="F12189" s="81" t="s">
        <v>13674</v>
      </c>
      <c r="G12189" s="35" t="s">
        <v>13675</v>
      </c>
      <c r="H12189" s="100" t="s">
        <v>26303</v>
      </c>
    </row>
    <row r="12190" spans="1:8">
      <c r="A12190" s="35" t="s">
        <v>29</v>
      </c>
      <c r="B12190" s="35" t="s">
        <v>9382</v>
      </c>
      <c r="C12190" s="95" t="s">
        <v>17576</v>
      </c>
      <c r="D12190" s="101" t="s">
        <v>8743</v>
      </c>
      <c r="E12190" s="107">
        <v>33.716666666666669</v>
      </c>
      <c r="F12190" s="81" t="s">
        <v>13674</v>
      </c>
      <c r="G12190" s="35" t="s">
        <v>13675</v>
      </c>
      <c r="H12190" s="100" t="s">
        <v>26303</v>
      </c>
    </row>
    <row r="12191" spans="1:8">
      <c r="A12191" s="35" t="s">
        <v>29</v>
      </c>
      <c r="B12191" s="35" t="s">
        <v>9382</v>
      </c>
      <c r="C12191" s="95" t="s">
        <v>17133</v>
      </c>
      <c r="D12191" s="101" t="s">
        <v>8760</v>
      </c>
      <c r="E12191" s="107">
        <v>28.533333333333335</v>
      </c>
      <c r="F12191" s="81" t="s">
        <v>13674</v>
      </c>
      <c r="G12191" s="35" t="s">
        <v>13675</v>
      </c>
      <c r="H12191" s="100" t="s">
        <v>24960</v>
      </c>
    </row>
    <row r="12192" spans="1:8">
      <c r="A12192" s="35" t="s">
        <v>29</v>
      </c>
      <c r="B12192" s="35" t="s">
        <v>9382</v>
      </c>
      <c r="C12192" s="95" t="s">
        <v>17133</v>
      </c>
      <c r="D12192" s="101" t="s">
        <v>8768</v>
      </c>
      <c r="E12192" s="107">
        <v>32.166666666666664</v>
      </c>
      <c r="F12192" s="81" t="s">
        <v>13674</v>
      </c>
      <c r="G12192" s="35" t="s">
        <v>13675</v>
      </c>
      <c r="H12192" s="100" t="s">
        <v>24960</v>
      </c>
    </row>
    <row r="12193" spans="1:8">
      <c r="A12193" s="35" t="s">
        <v>29</v>
      </c>
      <c r="B12193" s="35" t="s">
        <v>9382</v>
      </c>
      <c r="C12193" s="95" t="s">
        <v>17133</v>
      </c>
      <c r="D12193" s="101" t="s">
        <v>8772</v>
      </c>
      <c r="E12193" s="107">
        <v>27.15</v>
      </c>
      <c r="F12193" s="81" t="s">
        <v>13674</v>
      </c>
      <c r="G12193" s="35" t="s">
        <v>13675</v>
      </c>
      <c r="H12193" s="100" t="s">
        <v>24960</v>
      </c>
    </row>
    <row r="12194" spans="1:8">
      <c r="A12194" s="35" t="s">
        <v>29</v>
      </c>
      <c r="B12194" s="35" t="s">
        <v>9382</v>
      </c>
      <c r="C12194" s="95" t="s">
        <v>17577</v>
      </c>
      <c r="D12194" s="101" t="s">
        <v>8792</v>
      </c>
      <c r="E12194" s="107">
        <v>33.466666666666669</v>
      </c>
      <c r="F12194" s="81" t="s">
        <v>13674</v>
      </c>
      <c r="G12194" s="35" t="s">
        <v>13675</v>
      </c>
      <c r="H12194" s="100" t="s">
        <v>26304</v>
      </c>
    </row>
    <row r="12195" spans="1:8">
      <c r="A12195" s="35" t="s">
        <v>29</v>
      </c>
      <c r="B12195" s="35" t="s">
        <v>9382</v>
      </c>
      <c r="C12195" s="95" t="s">
        <v>17577</v>
      </c>
      <c r="D12195" s="101" t="s">
        <v>8794</v>
      </c>
      <c r="E12195" s="107">
        <v>49.416666666666664</v>
      </c>
      <c r="F12195" s="81" t="s">
        <v>13674</v>
      </c>
      <c r="G12195" s="35" t="s">
        <v>13675</v>
      </c>
      <c r="H12195" s="100" t="s">
        <v>26304</v>
      </c>
    </row>
    <row r="12196" spans="1:8">
      <c r="A12196" s="35" t="s">
        <v>29</v>
      </c>
      <c r="B12196" s="35" t="s">
        <v>9382</v>
      </c>
      <c r="C12196" s="95" t="s">
        <v>17577</v>
      </c>
      <c r="D12196" s="101" t="s">
        <v>8795</v>
      </c>
      <c r="E12196" s="107">
        <v>34.283333333333331</v>
      </c>
      <c r="F12196" s="81" t="s">
        <v>13674</v>
      </c>
      <c r="G12196" s="35" t="s">
        <v>13675</v>
      </c>
      <c r="H12196" s="100" t="s">
        <v>26304</v>
      </c>
    </row>
    <row r="12197" spans="1:8">
      <c r="A12197" s="35" t="s">
        <v>29</v>
      </c>
      <c r="B12197" s="35" t="s">
        <v>9382</v>
      </c>
      <c r="C12197" s="95" t="s">
        <v>17577</v>
      </c>
      <c r="D12197" s="101" t="s">
        <v>8796</v>
      </c>
      <c r="E12197" s="107">
        <v>32.06666666666667</v>
      </c>
      <c r="F12197" s="81" t="s">
        <v>13674</v>
      </c>
      <c r="G12197" s="35" t="s">
        <v>13675</v>
      </c>
      <c r="H12197" s="100" t="s">
        <v>26304</v>
      </c>
    </row>
    <row r="12198" spans="1:8">
      <c r="A12198" s="35" t="s">
        <v>29</v>
      </c>
      <c r="B12198" s="35" t="s">
        <v>9382</v>
      </c>
      <c r="C12198" s="95" t="s">
        <v>17577</v>
      </c>
      <c r="D12198" s="101" t="s">
        <v>8797</v>
      </c>
      <c r="E12198" s="107">
        <v>29.416666666666668</v>
      </c>
      <c r="F12198" s="81" t="s">
        <v>13674</v>
      </c>
      <c r="G12198" s="35" t="s">
        <v>13675</v>
      </c>
      <c r="H12198" s="100" t="s">
        <v>26304</v>
      </c>
    </row>
    <row r="12199" spans="1:8">
      <c r="A12199" s="35" t="s">
        <v>29</v>
      </c>
      <c r="B12199" s="35" t="s">
        <v>9382</v>
      </c>
      <c r="C12199" s="95" t="s">
        <v>17577</v>
      </c>
      <c r="D12199" s="101" t="s">
        <v>8798</v>
      </c>
      <c r="E12199" s="107">
        <v>45.93333333333333</v>
      </c>
      <c r="F12199" s="81" t="s">
        <v>13674</v>
      </c>
      <c r="G12199" s="35" t="s">
        <v>13675</v>
      </c>
      <c r="H12199" s="100" t="s">
        <v>26304</v>
      </c>
    </row>
    <row r="12200" spans="1:8">
      <c r="A12200" s="35" t="s">
        <v>29</v>
      </c>
      <c r="B12200" s="35" t="s">
        <v>9382</v>
      </c>
      <c r="C12200" s="95" t="s">
        <v>17577</v>
      </c>
      <c r="D12200" s="101" t="s">
        <v>8800</v>
      </c>
      <c r="E12200" s="107">
        <v>27.266666666666666</v>
      </c>
      <c r="F12200" s="81" t="s">
        <v>13674</v>
      </c>
      <c r="G12200" s="35" t="s">
        <v>13675</v>
      </c>
      <c r="H12200" s="100" t="s">
        <v>26304</v>
      </c>
    </row>
    <row r="12201" spans="1:8">
      <c r="A12201" s="35" t="s">
        <v>29</v>
      </c>
      <c r="B12201" s="35" t="s">
        <v>9382</v>
      </c>
      <c r="C12201" s="95" t="s">
        <v>17577</v>
      </c>
      <c r="D12201" s="101" t="s">
        <v>8802</v>
      </c>
      <c r="E12201" s="107">
        <v>27.966666666666665</v>
      </c>
      <c r="F12201" s="81" t="s">
        <v>13674</v>
      </c>
      <c r="G12201" s="35" t="s">
        <v>13675</v>
      </c>
      <c r="H12201" s="100" t="s">
        <v>26304</v>
      </c>
    </row>
    <row r="12202" spans="1:8">
      <c r="A12202" s="35" t="s">
        <v>29</v>
      </c>
      <c r="B12202" s="35" t="s">
        <v>9382</v>
      </c>
      <c r="C12202" s="95" t="s">
        <v>17577</v>
      </c>
      <c r="D12202" s="101" t="s">
        <v>8804</v>
      </c>
      <c r="E12202" s="107">
        <v>37.116666666666667</v>
      </c>
      <c r="F12202" s="81" t="s">
        <v>13674</v>
      </c>
      <c r="G12202" s="35" t="s">
        <v>13675</v>
      </c>
      <c r="H12202" s="100" t="s">
        <v>26304</v>
      </c>
    </row>
    <row r="12203" spans="1:8">
      <c r="A12203" s="35" t="s">
        <v>29</v>
      </c>
      <c r="B12203" s="35" t="s">
        <v>9382</v>
      </c>
      <c r="C12203" s="95" t="s">
        <v>17577</v>
      </c>
      <c r="D12203" s="101" t="s">
        <v>8806</v>
      </c>
      <c r="E12203" s="107">
        <v>33.6</v>
      </c>
      <c r="F12203" s="81" t="s">
        <v>13674</v>
      </c>
      <c r="G12203" s="35" t="s">
        <v>13675</v>
      </c>
      <c r="H12203" s="100" t="s">
        <v>26304</v>
      </c>
    </row>
    <row r="12204" spans="1:8">
      <c r="A12204" s="35" t="s">
        <v>29</v>
      </c>
      <c r="B12204" s="35" t="s">
        <v>9382</v>
      </c>
      <c r="C12204" s="95" t="s">
        <v>17577</v>
      </c>
      <c r="D12204" s="101" t="s">
        <v>8807</v>
      </c>
      <c r="E12204" s="107">
        <v>39.65</v>
      </c>
      <c r="F12204" s="81" t="s">
        <v>13674</v>
      </c>
      <c r="G12204" s="35" t="s">
        <v>13675</v>
      </c>
      <c r="H12204" s="100" t="s">
        <v>26304</v>
      </c>
    </row>
    <row r="12205" spans="1:8">
      <c r="A12205" s="35" t="s">
        <v>29</v>
      </c>
      <c r="B12205" s="35" t="s">
        <v>9382</v>
      </c>
      <c r="C12205" s="95" t="s">
        <v>17577</v>
      </c>
      <c r="D12205" s="101" t="s">
        <v>8808</v>
      </c>
      <c r="E12205" s="107">
        <v>33.233333333333334</v>
      </c>
      <c r="F12205" s="81" t="s">
        <v>13674</v>
      </c>
      <c r="G12205" s="35" t="s">
        <v>13675</v>
      </c>
      <c r="H12205" s="100" t="s">
        <v>26304</v>
      </c>
    </row>
    <row r="12206" spans="1:8">
      <c r="A12206" s="35" t="s">
        <v>29</v>
      </c>
      <c r="B12206" s="35" t="s">
        <v>9382</v>
      </c>
      <c r="C12206" s="95" t="s">
        <v>17577</v>
      </c>
      <c r="D12206" s="101" t="s">
        <v>8809</v>
      </c>
      <c r="E12206" s="107">
        <v>37.216666666666669</v>
      </c>
      <c r="F12206" s="81" t="s">
        <v>13674</v>
      </c>
      <c r="G12206" s="35" t="s">
        <v>13675</v>
      </c>
      <c r="H12206" s="100" t="s">
        <v>26304</v>
      </c>
    </row>
    <row r="12207" spans="1:8">
      <c r="A12207" s="35" t="s">
        <v>29</v>
      </c>
      <c r="B12207" s="35" t="s">
        <v>9382</v>
      </c>
      <c r="C12207" s="95" t="s">
        <v>17577</v>
      </c>
      <c r="D12207" s="101" t="s">
        <v>8811</v>
      </c>
      <c r="E12207" s="107">
        <v>31.866666666666667</v>
      </c>
      <c r="F12207" s="81" t="s">
        <v>13674</v>
      </c>
      <c r="G12207" s="35" t="s">
        <v>13675</v>
      </c>
      <c r="H12207" s="100" t="s">
        <v>26304</v>
      </c>
    </row>
    <row r="12208" spans="1:8">
      <c r="A12208" s="35" t="s">
        <v>29</v>
      </c>
      <c r="B12208" s="35" t="s">
        <v>9382</v>
      </c>
      <c r="C12208" s="95" t="s">
        <v>17577</v>
      </c>
      <c r="D12208" s="101" t="s">
        <v>8814</v>
      </c>
      <c r="E12208" s="107">
        <v>33.9</v>
      </c>
      <c r="F12208" s="81" t="s">
        <v>13674</v>
      </c>
      <c r="G12208" s="35" t="s">
        <v>13675</v>
      </c>
      <c r="H12208" s="100" t="s">
        <v>26304</v>
      </c>
    </row>
    <row r="12209" spans="1:8">
      <c r="A12209" s="35" t="s">
        <v>29</v>
      </c>
      <c r="B12209" s="35" t="s">
        <v>9382</v>
      </c>
      <c r="C12209" s="95" t="s">
        <v>17577</v>
      </c>
      <c r="D12209" s="101" t="s">
        <v>8815</v>
      </c>
      <c r="E12209" s="107">
        <v>35.85</v>
      </c>
      <c r="F12209" s="81" t="s">
        <v>13674</v>
      </c>
      <c r="G12209" s="35" t="s">
        <v>13675</v>
      </c>
      <c r="H12209" s="100" t="s">
        <v>26304</v>
      </c>
    </row>
    <row r="12210" spans="1:8">
      <c r="A12210" s="35" t="s">
        <v>29</v>
      </c>
      <c r="B12210" s="35" t="s">
        <v>9382</v>
      </c>
      <c r="C12210" s="95" t="s">
        <v>17577</v>
      </c>
      <c r="D12210" s="101" t="s">
        <v>8816</v>
      </c>
      <c r="E12210" s="107">
        <v>36.9</v>
      </c>
      <c r="F12210" s="81" t="s">
        <v>13674</v>
      </c>
      <c r="G12210" s="35" t="s">
        <v>13675</v>
      </c>
      <c r="H12210" s="100" t="s">
        <v>26304</v>
      </c>
    </row>
    <row r="12211" spans="1:8">
      <c r="A12211" s="35" t="s">
        <v>29</v>
      </c>
      <c r="B12211" s="35" t="s">
        <v>9382</v>
      </c>
      <c r="C12211" s="95" t="s">
        <v>17577</v>
      </c>
      <c r="D12211" s="101" t="s">
        <v>22915</v>
      </c>
      <c r="E12211" s="107">
        <v>42.06666666666667</v>
      </c>
      <c r="F12211" s="81" t="s">
        <v>13674</v>
      </c>
      <c r="G12211" s="35" t="s">
        <v>13675</v>
      </c>
      <c r="H12211" s="100" t="s">
        <v>26304</v>
      </c>
    </row>
    <row r="12212" spans="1:8">
      <c r="A12212" s="35" t="s">
        <v>29</v>
      </c>
      <c r="B12212" s="35" t="s">
        <v>9382</v>
      </c>
      <c r="C12212" s="95" t="s">
        <v>17577</v>
      </c>
      <c r="D12212" s="101" t="s">
        <v>22916</v>
      </c>
      <c r="E12212" s="107">
        <v>26.816666666666666</v>
      </c>
      <c r="F12212" s="81" t="s">
        <v>13674</v>
      </c>
      <c r="G12212" s="35" t="s">
        <v>13675</v>
      </c>
      <c r="H12212" s="100" t="s">
        <v>26304</v>
      </c>
    </row>
    <row r="12213" spans="1:8">
      <c r="A12213" s="35" t="s">
        <v>29</v>
      </c>
      <c r="B12213" s="35" t="s">
        <v>9382</v>
      </c>
      <c r="C12213" s="95" t="s">
        <v>17577</v>
      </c>
      <c r="D12213" s="101" t="s">
        <v>8817</v>
      </c>
      <c r="E12213" s="107">
        <v>32.799999999999997</v>
      </c>
      <c r="F12213" s="81" t="s">
        <v>13674</v>
      </c>
      <c r="G12213" s="35" t="s">
        <v>13675</v>
      </c>
      <c r="H12213" s="100" t="s">
        <v>26304</v>
      </c>
    </row>
    <row r="12214" spans="1:8">
      <c r="A12214" s="35" t="s">
        <v>29</v>
      </c>
      <c r="B12214" s="35" t="s">
        <v>9382</v>
      </c>
      <c r="C12214" s="95" t="s">
        <v>17577</v>
      </c>
      <c r="D12214" s="101" t="s">
        <v>8818</v>
      </c>
      <c r="E12214" s="107">
        <v>55.45</v>
      </c>
      <c r="F12214" s="81" t="s">
        <v>13674</v>
      </c>
      <c r="G12214" s="35" t="s">
        <v>13675</v>
      </c>
      <c r="H12214" s="100" t="s">
        <v>26304</v>
      </c>
    </row>
    <row r="12215" spans="1:8">
      <c r="A12215" s="35" t="s">
        <v>29</v>
      </c>
      <c r="B12215" s="35" t="s">
        <v>9382</v>
      </c>
      <c r="C12215" s="95" t="s">
        <v>17577</v>
      </c>
      <c r="D12215" s="101" t="s">
        <v>8819</v>
      </c>
      <c r="E12215" s="107">
        <v>38.15</v>
      </c>
      <c r="F12215" s="81" t="s">
        <v>13674</v>
      </c>
      <c r="G12215" s="35" t="s">
        <v>13675</v>
      </c>
      <c r="H12215" s="100" t="s">
        <v>26304</v>
      </c>
    </row>
    <row r="12216" spans="1:8">
      <c r="A12216" s="35" t="s">
        <v>29</v>
      </c>
      <c r="B12216" s="35" t="s">
        <v>9382</v>
      </c>
      <c r="C12216" s="95" t="s">
        <v>17577</v>
      </c>
      <c r="D12216" s="101" t="s">
        <v>8820</v>
      </c>
      <c r="E12216" s="107">
        <v>27.9</v>
      </c>
      <c r="F12216" s="81" t="s">
        <v>13674</v>
      </c>
      <c r="G12216" s="35" t="s">
        <v>13675</v>
      </c>
      <c r="H12216" s="100" t="s">
        <v>26304</v>
      </c>
    </row>
    <row r="12217" spans="1:8">
      <c r="A12217" s="35" t="s">
        <v>29</v>
      </c>
      <c r="B12217" s="35" t="s">
        <v>9382</v>
      </c>
      <c r="C12217" s="95" t="s">
        <v>17577</v>
      </c>
      <c r="D12217" s="101" t="s">
        <v>8824</v>
      </c>
      <c r="E12217" s="107">
        <v>43.15</v>
      </c>
      <c r="F12217" s="81" t="s">
        <v>13674</v>
      </c>
      <c r="G12217" s="35" t="s">
        <v>13675</v>
      </c>
      <c r="H12217" s="100" t="s">
        <v>26304</v>
      </c>
    </row>
    <row r="12218" spans="1:8">
      <c r="A12218" s="35" t="s">
        <v>29</v>
      </c>
      <c r="B12218" s="35" t="s">
        <v>9382</v>
      </c>
      <c r="C12218" s="95" t="s">
        <v>17577</v>
      </c>
      <c r="D12218" s="101" t="s">
        <v>8825</v>
      </c>
      <c r="E12218" s="107">
        <v>27.733333333333334</v>
      </c>
      <c r="F12218" s="81" t="s">
        <v>13674</v>
      </c>
      <c r="G12218" s="35" t="s">
        <v>13675</v>
      </c>
      <c r="H12218" s="100" t="s">
        <v>26304</v>
      </c>
    </row>
    <row r="12219" spans="1:8">
      <c r="A12219" s="35" t="s">
        <v>29</v>
      </c>
      <c r="B12219" s="35" t="s">
        <v>9382</v>
      </c>
      <c r="C12219" s="95" t="s">
        <v>17577</v>
      </c>
      <c r="D12219" s="101" t="s">
        <v>22917</v>
      </c>
      <c r="E12219" s="107">
        <v>37.716666666666669</v>
      </c>
      <c r="F12219" s="81" t="s">
        <v>13674</v>
      </c>
      <c r="G12219" s="35" t="s">
        <v>13675</v>
      </c>
      <c r="H12219" s="100" t="s">
        <v>26304</v>
      </c>
    </row>
    <row r="12220" spans="1:8">
      <c r="A12220" s="35" t="s">
        <v>29</v>
      </c>
      <c r="B12220" s="35" t="s">
        <v>9382</v>
      </c>
      <c r="C12220" s="95" t="s">
        <v>17577</v>
      </c>
      <c r="D12220" s="101" t="s">
        <v>22918</v>
      </c>
      <c r="E12220" s="107">
        <v>33.766666666666666</v>
      </c>
      <c r="F12220" s="81" t="s">
        <v>13674</v>
      </c>
      <c r="G12220" s="35" t="s">
        <v>13675</v>
      </c>
      <c r="H12220" s="100" t="s">
        <v>26304</v>
      </c>
    </row>
    <row r="12221" spans="1:8">
      <c r="A12221" s="35" t="s">
        <v>29</v>
      </c>
      <c r="B12221" s="35" t="s">
        <v>9382</v>
      </c>
      <c r="C12221" s="95" t="s">
        <v>17577</v>
      </c>
      <c r="D12221" s="101" t="s">
        <v>8828</v>
      </c>
      <c r="E12221" s="107">
        <v>54.733333333333334</v>
      </c>
      <c r="F12221" s="81" t="s">
        <v>13674</v>
      </c>
      <c r="G12221" s="35" t="s">
        <v>13675</v>
      </c>
      <c r="H12221" s="100" t="s">
        <v>26304</v>
      </c>
    </row>
    <row r="12222" spans="1:8">
      <c r="A12222" s="35" t="s">
        <v>29</v>
      </c>
      <c r="B12222" s="35" t="s">
        <v>9382</v>
      </c>
      <c r="C12222" s="95" t="s">
        <v>17577</v>
      </c>
      <c r="D12222" s="101" t="s">
        <v>8831</v>
      </c>
      <c r="E12222" s="107">
        <v>41.133333333333333</v>
      </c>
      <c r="F12222" s="81" t="s">
        <v>13674</v>
      </c>
      <c r="G12222" s="35" t="s">
        <v>13675</v>
      </c>
      <c r="H12222" s="100" t="s">
        <v>26304</v>
      </c>
    </row>
    <row r="12223" spans="1:8">
      <c r="A12223" s="35" t="s">
        <v>29</v>
      </c>
      <c r="B12223" s="35" t="s">
        <v>9382</v>
      </c>
      <c r="C12223" s="95" t="s">
        <v>17577</v>
      </c>
      <c r="D12223" s="101" t="s">
        <v>8833</v>
      </c>
      <c r="E12223" s="107">
        <v>65.916666666666671</v>
      </c>
      <c r="F12223" s="81" t="s">
        <v>13674</v>
      </c>
      <c r="G12223" s="35" t="s">
        <v>13675</v>
      </c>
      <c r="H12223" s="100" t="s">
        <v>26304</v>
      </c>
    </row>
    <row r="12224" spans="1:8">
      <c r="A12224" s="35" t="s">
        <v>29</v>
      </c>
      <c r="B12224" s="35" t="s">
        <v>9382</v>
      </c>
      <c r="C12224" s="95" t="s">
        <v>17577</v>
      </c>
      <c r="D12224" s="101" t="s">
        <v>22919</v>
      </c>
      <c r="E12224" s="107">
        <v>29.283333333333335</v>
      </c>
      <c r="F12224" s="81" t="s">
        <v>13674</v>
      </c>
      <c r="G12224" s="35" t="s">
        <v>13675</v>
      </c>
      <c r="H12224" s="100" t="s">
        <v>26304</v>
      </c>
    </row>
    <row r="12225" spans="1:8">
      <c r="A12225" s="35" t="s">
        <v>29</v>
      </c>
      <c r="B12225" s="35" t="s">
        <v>9382</v>
      </c>
      <c r="C12225" s="95" t="s">
        <v>17577</v>
      </c>
      <c r="D12225" s="101" t="s">
        <v>8836</v>
      </c>
      <c r="E12225" s="107">
        <v>43.283333333333331</v>
      </c>
      <c r="F12225" s="81" t="s">
        <v>13674</v>
      </c>
      <c r="G12225" s="35" t="s">
        <v>13675</v>
      </c>
      <c r="H12225" s="100" t="s">
        <v>26304</v>
      </c>
    </row>
    <row r="12226" spans="1:8">
      <c r="A12226" s="35" t="s">
        <v>29</v>
      </c>
      <c r="B12226" s="35" t="s">
        <v>9382</v>
      </c>
      <c r="C12226" s="95" t="s">
        <v>17577</v>
      </c>
      <c r="D12226" s="101" t="s">
        <v>8837</v>
      </c>
      <c r="E12226" s="107">
        <v>29.133333333333333</v>
      </c>
      <c r="F12226" s="81" t="s">
        <v>13674</v>
      </c>
      <c r="G12226" s="35" t="s">
        <v>13675</v>
      </c>
      <c r="H12226" s="100" t="s">
        <v>26304</v>
      </c>
    </row>
    <row r="12227" spans="1:8">
      <c r="A12227" s="35" t="s">
        <v>29</v>
      </c>
      <c r="B12227" s="35" t="s">
        <v>9382</v>
      </c>
      <c r="C12227" s="95" t="s">
        <v>17578</v>
      </c>
      <c r="D12227" s="101" t="s">
        <v>8839</v>
      </c>
      <c r="E12227" s="107">
        <v>24.933333333333334</v>
      </c>
      <c r="F12227" s="81" t="s">
        <v>13674</v>
      </c>
      <c r="G12227" s="35" t="s">
        <v>13675</v>
      </c>
      <c r="H12227" s="100" t="s">
        <v>26305</v>
      </c>
    </row>
    <row r="12228" spans="1:8">
      <c r="A12228" s="35" t="s">
        <v>29</v>
      </c>
      <c r="B12228" s="35" t="s">
        <v>9382</v>
      </c>
      <c r="C12228" s="95" t="s">
        <v>17579</v>
      </c>
      <c r="D12228" s="101" t="s">
        <v>8843</v>
      </c>
      <c r="E12228" s="107">
        <v>26.316666666666666</v>
      </c>
      <c r="F12228" s="81" t="s">
        <v>13674</v>
      </c>
      <c r="G12228" s="35" t="s">
        <v>13675</v>
      </c>
      <c r="H12228" s="100" t="s">
        <v>26306</v>
      </c>
    </row>
    <row r="12229" spans="1:8">
      <c r="A12229" s="35" t="s">
        <v>29</v>
      </c>
      <c r="B12229" s="35" t="s">
        <v>9382</v>
      </c>
      <c r="C12229" s="95" t="s">
        <v>16825</v>
      </c>
      <c r="D12229" s="101" t="s">
        <v>8876</v>
      </c>
      <c r="E12229" s="107">
        <v>43.516666666666666</v>
      </c>
      <c r="F12229" s="81" t="s">
        <v>13674</v>
      </c>
      <c r="G12229" s="35" t="s">
        <v>13675</v>
      </c>
      <c r="H12229" s="100" t="s">
        <v>26307</v>
      </c>
    </row>
    <row r="12230" spans="1:8">
      <c r="A12230" s="35" t="s">
        <v>29</v>
      </c>
      <c r="B12230" s="35" t="s">
        <v>9382</v>
      </c>
      <c r="C12230" s="95" t="s">
        <v>16825</v>
      </c>
      <c r="D12230" s="101" t="s">
        <v>8891</v>
      </c>
      <c r="E12230" s="107">
        <v>28.65</v>
      </c>
      <c r="F12230" s="81" t="s">
        <v>13674</v>
      </c>
      <c r="G12230" s="35" t="s">
        <v>13675</v>
      </c>
      <c r="H12230" s="100" t="s">
        <v>26307</v>
      </c>
    </row>
    <row r="12231" spans="1:8">
      <c r="A12231" s="35" t="s">
        <v>29</v>
      </c>
      <c r="B12231" s="35" t="s">
        <v>9382</v>
      </c>
      <c r="C12231" s="95" t="s">
        <v>16825</v>
      </c>
      <c r="D12231" s="101" t="s">
        <v>8892</v>
      </c>
      <c r="E12231" s="107">
        <v>35.233333333333334</v>
      </c>
      <c r="F12231" s="81" t="s">
        <v>13674</v>
      </c>
      <c r="G12231" s="35" t="s">
        <v>13675</v>
      </c>
      <c r="H12231" s="100" t="s">
        <v>26307</v>
      </c>
    </row>
    <row r="12232" spans="1:8">
      <c r="A12232" s="35" t="s">
        <v>29</v>
      </c>
      <c r="B12232" s="35" t="s">
        <v>9382</v>
      </c>
      <c r="C12232" s="95" t="s">
        <v>16826</v>
      </c>
      <c r="D12232" s="101" t="s">
        <v>8904</v>
      </c>
      <c r="E12232" s="107">
        <v>26.583333333333332</v>
      </c>
      <c r="F12232" s="81" t="s">
        <v>13674</v>
      </c>
      <c r="G12232" s="35" t="s">
        <v>13675</v>
      </c>
      <c r="H12232" s="100" t="s">
        <v>26308</v>
      </c>
    </row>
    <row r="12233" spans="1:8">
      <c r="A12233" s="35" t="s">
        <v>29</v>
      </c>
      <c r="B12233" s="35" t="s">
        <v>9382</v>
      </c>
      <c r="C12233" s="95" t="s">
        <v>16826</v>
      </c>
      <c r="D12233" s="101" t="s">
        <v>22920</v>
      </c>
      <c r="E12233" s="107">
        <v>37.049999999999997</v>
      </c>
      <c r="F12233" s="81" t="s">
        <v>13674</v>
      </c>
      <c r="G12233" s="35" t="s">
        <v>13675</v>
      </c>
      <c r="H12233" s="100" t="s">
        <v>26308</v>
      </c>
    </row>
    <row r="12234" spans="1:8">
      <c r="A12234" s="35" t="s">
        <v>29</v>
      </c>
      <c r="B12234" s="35" t="s">
        <v>9382</v>
      </c>
      <c r="C12234" s="95" t="s">
        <v>36</v>
      </c>
      <c r="D12234" s="101" t="s">
        <v>8930</v>
      </c>
      <c r="E12234" s="107">
        <v>27.866666666666667</v>
      </c>
      <c r="F12234" s="81" t="s">
        <v>13674</v>
      </c>
      <c r="G12234" s="35" t="s">
        <v>13675</v>
      </c>
      <c r="H12234" s="100" t="s">
        <v>26309</v>
      </c>
    </row>
    <row r="12235" spans="1:8">
      <c r="A12235" s="35" t="s">
        <v>29</v>
      </c>
      <c r="B12235" s="35" t="s">
        <v>9382</v>
      </c>
      <c r="C12235" s="95" t="s">
        <v>36</v>
      </c>
      <c r="D12235" s="101" t="s">
        <v>22921</v>
      </c>
      <c r="E12235" s="107">
        <v>26.433333333333334</v>
      </c>
      <c r="F12235" s="81" t="s">
        <v>13674</v>
      </c>
      <c r="G12235" s="35" t="s">
        <v>13675</v>
      </c>
      <c r="H12235" s="100" t="s">
        <v>26309</v>
      </c>
    </row>
    <row r="12236" spans="1:8">
      <c r="A12236" s="35" t="s">
        <v>29</v>
      </c>
      <c r="B12236" s="35" t="s">
        <v>9382</v>
      </c>
      <c r="C12236" s="95" t="s">
        <v>36</v>
      </c>
      <c r="D12236" s="101" t="s">
        <v>8933</v>
      </c>
      <c r="E12236" s="107">
        <v>30.266666666666666</v>
      </c>
      <c r="F12236" s="81" t="s">
        <v>13674</v>
      </c>
      <c r="G12236" s="35" t="s">
        <v>13675</v>
      </c>
      <c r="H12236" s="100" t="s">
        <v>26309</v>
      </c>
    </row>
    <row r="12237" spans="1:8">
      <c r="A12237" s="35" t="s">
        <v>29</v>
      </c>
      <c r="B12237" s="35" t="s">
        <v>9382</v>
      </c>
      <c r="C12237" s="95" t="s">
        <v>36</v>
      </c>
      <c r="D12237" s="101" t="s">
        <v>8941</v>
      </c>
      <c r="E12237" s="107">
        <v>32.283333333333331</v>
      </c>
      <c r="F12237" s="81" t="s">
        <v>13674</v>
      </c>
      <c r="G12237" s="35" t="s">
        <v>13675</v>
      </c>
      <c r="H12237" s="100" t="s">
        <v>26309</v>
      </c>
    </row>
    <row r="12238" spans="1:8">
      <c r="A12238" s="35" t="s">
        <v>29</v>
      </c>
      <c r="B12238" s="35" t="s">
        <v>9382</v>
      </c>
      <c r="C12238" s="95" t="s">
        <v>36</v>
      </c>
      <c r="D12238" s="101" t="s">
        <v>8944</v>
      </c>
      <c r="E12238" s="107">
        <v>35.166666666666664</v>
      </c>
      <c r="F12238" s="81" t="s">
        <v>13674</v>
      </c>
      <c r="G12238" s="35" t="s">
        <v>13675</v>
      </c>
      <c r="H12238" s="100" t="s">
        <v>26309</v>
      </c>
    </row>
    <row r="12239" spans="1:8">
      <c r="A12239" s="35" t="s">
        <v>29</v>
      </c>
      <c r="B12239" s="35" t="s">
        <v>9382</v>
      </c>
      <c r="C12239" s="95" t="s">
        <v>36</v>
      </c>
      <c r="D12239" s="101" t="s">
        <v>8945</v>
      </c>
      <c r="E12239" s="107">
        <v>28.433333333333334</v>
      </c>
      <c r="F12239" s="81" t="s">
        <v>13674</v>
      </c>
      <c r="G12239" s="35" t="s">
        <v>13675</v>
      </c>
      <c r="H12239" s="100" t="s">
        <v>26309</v>
      </c>
    </row>
    <row r="12240" spans="1:8">
      <c r="A12240" s="35" t="s">
        <v>29</v>
      </c>
      <c r="B12240" s="35" t="s">
        <v>9382</v>
      </c>
      <c r="C12240" s="95" t="s">
        <v>36</v>
      </c>
      <c r="D12240" s="101" t="s">
        <v>8949</v>
      </c>
      <c r="E12240" s="107">
        <v>30.283333333333335</v>
      </c>
      <c r="F12240" s="81" t="s">
        <v>13674</v>
      </c>
      <c r="G12240" s="35" t="s">
        <v>13675</v>
      </c>
      <c r="H12240" s="100" t="s">
        <v>26309</v>
      </c>
    </row>
    <row r="12241" spans="1:8">
      <c r="A12241" s="35" t="s">
        <v>29</v>
      </c>
      <c r="B12241" s="35" t="s">
        <v>9382</v>
      </c>
      <c r="C12241" s="95" t="s">
        <v>36</v>
      </c>
      <c r="D12241" s="101" t="s">
        <v>8951</v>
      </c>
      <c r="E12241" s="107">
        <v>45.06666666666667</v>
      </c>
      <c r="F12241" s="81" t="s">
        <v>13674</v>
      </c>
      <c r="G12241" s="35" t="s">
        <v>13675</v>
      </c>
      <c r="H12241" s="100" t="s">
        <v>26309</v>
      </c>
    </row>
    <row r="12242" spans="1:8">
      <c r="A12242" s="35" t="s">
        <v>29</v>
      </c>
      <c r="B12242" s="35" t="s">
        <v>9382</v>
      </c>
      <c r="C12242" s="95" t="s">
        <v>36</v>
      </c>
      <c r="D12242" s="101" t="s">
        <v>8953</v>
      </c>
      <c r="E12242" s="107">
        <v>30.35</v>
      </c>
      <c r="F12242" s="81" t="s">
        <v>13674</v>
      </c>
      <c r="G12242" s="35" t="s">
        <v>13675</v>
      </c>
      <c r="H12242" s="100" t="s">
        <v>26309</v>
      </c>
    </row>
    <row r="12243" spans="1:8">
      <c r="A12243" s="35" t="s">
        <v>29</v>
      </c>
      <c r="B12243" s="35" t="s">
        <v>23</v>
      </c>
      <c r="C12243" s="95" t="s">
        <v>38</v>
      </c>
      <c r="D12243" s="101" t="s">
        <v>8997</v>
      </c>
      <c r="E12243" s="107">
        <v>36.733333333333334</v>
      </c>
      <c r="F12243" s="81" t="s">
        <v>13674</v>
      </c>
      <c r="G12243" s="35" t="s">
        <v>13675</v>
      </c>
      <c r="H12243" s="100" t="s">
        <v>26310</v>
      </c>
    </row>
    <row r="12244" spans="1:8">
      <c r="A12244" s="35" t="s">
        <v>29</v>
      </c>
      <c r="B12244" s="35" t="s">
        <v>23</v>
      </c>
      <c r="C12244" s="95" t="s">
        <v>38</v>
      </c>
      <c r="D12244" s="101" t="s">
        <v>8998</v>
      </c>
      <c r="E12244" s="107">
        <v>27.683333333333334</v>
      </c>
      <c r="F12244" s="81" t="s">
        <v>13674</v>
      </c>
      <c r="G12244" s="35" t="s">
        <v>13675</v>
      </c>
      <c r="H12244" s="100" t="s">
        <v>26310</v>
      </c>
    </row>
    <row r="12245" spans="1:8">
      <c r="A12245" s="35" t="s">
        <v>29</v>
      </c>
      <c r="B12245" s="35" t="s">
        <v>23</v>
      </c>
      <c r="C12245" s="95" t="s">
        <v>38</v>
      </c>
      <c r="D12245" s="101" t="s">
        <v>8999</v>
      </c>
      <c r="E12245" s="107">
        <v>30.016666666666666</v>
      </c>
      <c r="F12245" s="81" t="s">
        <v>13674</v>
      </c>
      <c r="G12245" s="35" t="s">
        <v>13675</v>
      </c>
      <c r="H12245" s="100" t="s">
        <v>26310</v>
      </c>
    </row>
    <row r="12246" spans="1:8">
      <c r="A12246" s="35" t="s">
        <v>29</v>
      </c>
      <c r="B12246" s="35" t="s">
        <v>23</v>
      </c>
      <c r="C12246" s="95" t="s">
        <v>38</v>
      </c>
      <c r="D12246" s="101" t="s">
        <v>9000</v>
      </c>
      <c r="E12246" s="107">
        <v>29.666666666666668</v>
      </c>
      <c r="F12246" s="81" t="s">
        <v>13674</v>
      </c>
      <c r="G12246" s="35" t="s">
        <v>13675</v>
      </c>
      <c r="H12246" s="100" t="s">
        <v>26310</v>
      </c>
    </row>
    <row r="12247" spans="1:8">
      <c r="A12247" s="35" t="s">
        <v>29</v>
      </c>
      <c r="B12247" s="35" t="s">
        <v>23</v>
      </c>
      <c r="C12247" s="95" t="s">
        <v>38</v>
      </c>
      <c r="D12247" s="101" t="s">
        <v>9001</v>
      </c>
      <c r="E12247" s="107">
        <v>27.566666666666666</v>
      </c>
      <c r="F12247" s="81" t="s">
        <v>13674</v>
      </c>
      <c r="G12247" s="35" t="s">
        <v>13675</v>
      </c>
      <c r="H12247" s="100" t="s">
        <v>26310</v>
      </c>
    </row>
    <row r="12248" spans="1:8">
      <c r="A12248" s="35" t="s">
        <v>29</v>
      </c>
      <c r="B12248" s="35" t="s">
        <v>23</v>
      </c>
      <c r="C12248" s="95" t="s">
        <v>38</v>
      </c>
      <c r="D12248" s="101" t="s">
        <v>9002</v>
      </c>
      <c r="E12248" s="107">
        <v>29.516666666666666</v>
      </c>
      <c r="F12248" s="81" t="s">
        <v>13674</v>
      </c>
      <c r="G12248" s="35" t="s">
        <v>13675</v>
      </c>
      <c r="H12248" s="100" t="s">
        <v>26310</v>
      </c>
    </row>
    <row r="12249" spans="1:8">
      <c r="A12249" s="35" t="s">
        <v>29</v>
      </c>
      <c r="B12249" s="35" t="s">
        <v>23</v>
      </c>
      <c r="C12249" s="95" t="s">
        <v>38</v>
      </c>
      <c r="D12249" s="101" t="s">
        <v>9003</v>
      </c>
      <c r="E12249" s="107">
        <v>29.933333333333334</v>
      </c>
      <c r="F12249" s="81" t="s">
        <v>13674</v>
      </c>
      <c r="G12249" s="35" t="s">
        <v>13675</v>
      </c>
      <c r="H12249" s="100" t="s">
        <v>26310</v>
      </c>
    </row>
    <row r="12250" spans="1:8">
      <c r="A12250" s="35" t="s">
        <v>29</v>
      </c>
      <c r="B12250" s="35" t="s">
        <v>23</v>
      </c>
      <c r="C12250" s="95" t="s">
        <v>38</v>
      </c>
      <c r="D12250" s="101" t="s">
        <v>9004</v>
      </c>
      <c r="E12250" s="107">
        <v>39.866666666666667</v>
      </c>
      <c r="F12250" s="81" t="s">
        <v>13674</v>
      </c>
      <c r="G12250" s="35" t="s">
        <v>13675</v>
      </c>
      <c r="H12250" s="100" t="s">
        <v>26310</v>
      </c>
    </row>
    <row r="12251" spans="1:8">
      <c r="A12251" s="35" t="s">
        <v>29</v>
      </c>
      <c r="B12251" s="35" t="s">
        <v>9368</v>
      </c>
      <c r="C12251" s="95" t="s">
        <v>16828</v>
      </c>
      <c r="D12251" s="101" t="s">
        <v>9005</v>
      </c>
      <c r="E12251" s="107">
        <v>29.483333333333334</v>
      </c>
      <c r="F12251" s="81" t="s">
        <v>13674</v>
      </c>
      <c r="G12251" s="35" t="s">
        <v>13675</v>
      </c>
      <c r="H12251" s="100" t="s">
        <v>26311</v>
      </c>
    </row>
    <row r="12252" spans="1:8">
      <c r="A12252" s="35" t="s">
        <v>29</v>
      </c>
      <c r="B12252" s="35" t="s">
        <v>9368</v>
      </c>
      <c r="C12252" s="95" t="s">
        <v>16828</v>
      </c>
      <c r="D12252" s="101" t="s">
        <v>22922</v>
      </c>
      <c r="E12252" s="107">
        <v>29.55</v>
      </c>
      <c r="F12252" s="81" t="s">
        <v>13674</v>
      </c>
      <c r="G12252" s="35" t="s">
        <v>13675</v>
      </c>
      <c r="H12252" s="100" t="s">
        <v>26311</v>
      </c>
    </row>
    <row r="12253" spans="1:8">
      <c r="A12253" s="35" t="s">
        <v>29</v>
      </c>
      <c r="B12253" s="35" t="s">
        <v>9368</v>
      </c>
      <c r="C12253" s="95" t="s">
        <v>16828</v>
      </c>
      <c r="D12253" s="101" t="s">
        <v>9006</v>
      </c>
      <c r="E12253" s="107">
        <v>28.583333333333332</v>
      </c>
      <c r="F12253" s="81" t="s">
        <v>13674</v>
      </c>
      <c r="G12253" s="35" t="s">
        <v>13675</v>
      </c>
      <c r="H12253" s="100" t="s">
        <v>26311</v>
      </c>
    </row>
    <row r="12254" spans="1:8">
      <c r="A12254" s="35" t="s">
        <v>29</v>
      </c>
      <c r="B12254" s="35" t="s">
        <v>9368</v>
      </c>
      <c r="C12254" s="95" t="s">
        <v>16828</v>
      </c>
      <c r="D12254" s="101" t="s">
        <v>9008</v>
      </c>
      <c r="E12254" s="107">
        <v>27.483333333333334</v>
      </c>
      <c r="F12254" s="81" t="s">
        <v>13674</v>
      </c>
      <c r="G12254" s="35" t="s">
        <v>13675</v>
      </c>
      <c r="H12254" s="100" t="s">
        <v>26311</v>
      </c>
    </row>
    <row r="12255" spans="1:8">
      <c r="A12255" s="35" t="s">
        <v>29</v>
      </c>
      <c r="B12255" s="35" t="s">
        <v>9368</v>
      </c>
      <c r="C12255" s="95" t="s">
        <v>39</v>
      </c>
      <c r="D12255" s="101" t="s">
        <v>13589</v>
      </c>
      <c r="E12255" s="107">
        <v>36.166666666666664</v>
      </c>
      <c r="F12255" s="81" t="s">
        <v>13674</v>
      </c>
      <c r="G12255" s="35" t="s">
        <v>13675</v>
      </c>
      <c r="H12255" s="100" t="s">
        <v>26311</v>
      </c>
    </row>
    <row r="12256" spans="1:8">
      <c r="A12256" s="35" t="s">
        <v>29</v>
      </c>
      <c r="B12256" s="35" t="s">
        <v>9368</v>
      </c>
      <c r="C12256" s="95" t="s">
        <v>39</v>
      </c>
      <c r="D12256" s="101" t="s">
        <v>13590</v>
      </c>
      <c r="E12256" s="107">
        <v>33.583333333333336</v>
      </c>
      <c r="F12256" s="81" t="s">
        <v>13674</v>
      </c>
      <c r="G12256" s="35" t="s">
        <v>13675</v>
      </c>
      <c r="H12256" s="100" t="s">
        <v>26311</v>
      </c>
    </row>
    <row r="12257" spans="1:8">
      <c r="A12257" s="35" t="s">
        <v>29</v>
      </c>
      <c r="B12257" s="35" t="s">
        <v>9368</v>
      </c>
      <c r="C12257" s="95" t="s">
        <v>39</v>
      </c>
      <c r="D12257" s="101" t="s">
        <v>13591</v>
      </c>
      <c r="E12257" s="107">
        <v>36.133333333333333</v>
      </c>
      <c r="F12257" s="81" t="s">
        <v>13674</v>
      </c>
      <c r="G12257" s="35" t="s">
        <v>13675</v>
      </c>
      <c r="H12257" s="100" t="s">
        <v>26311</v>
      </c>
    </row>
    <row r="12258" spans="1:8">
      <c r="A12258" s="35" t="s">
        <v>29</v>
      </c>
      <c r="B12258" s="35" t="s">
        <v>9368</v>
      </c>
      <c r="C12258" s="95" t="s">
        <v>39</v>
      </c>
      <c r="D12258" s="101" t="s">
        <v>13592</v>
      </c>
      <c r="E12258" s="107">
        <v>45.56666666666667</v>
      </c>
      <c r="F12258" s="81" t="s">
        <v>13674</v>
      </c>
      <c r="G12258" s="35" t="s">
        <v>13675</v>
      </c>
      <c r="H12258" s="100" t="s">
        <v>26311</v>
      </c>
    </row>
    <row r="12259" spans="1:8">
      <c r="A12259" s="35" t="s">
        <v>29</v>
      </c>
      <c r="B12259" s="35" t="s">
        <v>9368</v>
      </c>
      <c r="C12259" s="95" t="s">
        <v>39</v>
      </c>
      <c r="D12259" s="101" t="s">
        <v>13593</v>
      </c>
      <c r="E12259" s="107">
        <v>37.016666666666666</v>
      </c>
      <c r="F12259" s="81" t="s">
        <v>13674</v>
      </c>
      <c r="G12259" s="35" t="s">
        <v>13675</v>
      </c>
      <c r="H12259" s="100" t="s">
        <v>26311</v>
      </c>
    </row>
    <row r="12260" spans="1:8">
      <c r="A12260" s="35" t="s">
        <v>29</v>
      </c>
      <c r="B12260" s="35" t="s">
        <v>9368</v>
      </c>
      <c r="C12260" s="95" t="s">
        <v>39</v>
      </c>
      <c r="D12260" s="101" t="s">
        <v>13594</v>
      </c>
      <c r="E12260" s="107">
        <v>37.5</v>
      </c>
      <c r="F12260" s="81" t="s">
        <v>13674</v>
      </c>
      <c r="G12260" s="35" t="s">
        <v>13675</v>
      </c>
      <c r="H12260" s="100" t="s">
        <v>26311</v>
      </c>
    </row>
    <row r="12261" spans="1:8">
      <c r="A12261" s="35" t="s">
        <v>29</v>
      </c>
      <c r="B12261" s="35" t="s">
        <v>9368</v>
      </c>
      <c r="C12261" s="95" t="s">
        <v>39</v>
      </c>
      <c r="D12261" s="101" t="s">
        <v>13595</v>
      </c>
      <c r="E12261" s="107">
        <v>30.85</v>
      </c>
      <c r="F12261" s="81" t="s">
        <v>13674</v>
      </c>
      <c r="G12261" s="35" t="s">
        <v>13675</v>
      </c>
      <c r="H12261" s="100" t="s">
        <v>26311</v>
      </c>
    </row>
    <row r="12262" spans="1:8">
      <c r="A12262" s="35" t="s">
        <v>29</v>
      </c>
      <c r="B12262" s="35" t="s">
        <v>9368</v>
      </c>
      <c r="C12262" s="95" t="s">
        <v>39</v>
      </c>
      <c r="D12262" s="101" t="s">
        <v>13596</v>
      </c>
      <c r="E12262" s="107">
        <v>34.533333333333331</v>
      </c>
      <c r="F12262" s="81" t="s">
        <v>13674</v>
      </c>
      <c r="G12262" s="35" t="s">
        <v>13675</v>
      </c>
      <c r="H12262" s="100" t="s">
        <v>26311</v>
      </c>
    </row>
    <row r="12263" spans="1:8">
      <c r="A12263" s="35" t="s">
        <v>29</v>
      </c>
      <c r="B12263" s="35" t="s">
        <v>9368</v>
      </c>
      <c r="C12263" s="95" t="s">
        <v>39</v>
      </c>
      <c r="D12263" s="101" t="s">
        <v>13597</v>
      </c>
      <c r="E12263" s="107">
        <v>34.200000000000003</v>
      </c>
      <c r="F12263" s="81" t="s">
        <v>13674</v>
      </c>
      <c r="G12263" s="35" t="s">
        <v>13675</v>
      </c>
      <c r="H12263" s="100" t="s">
        <v>26311</v>
      </c>
    </row>
    <row r="12264" spans="1:8">
      <c r="A12264" s="35" t="s">
        <v>29</v>
      </c>
      <c r="B12264" s="35" t="s">
        <v>9368</v>
      </c>
      <c r="C12264" s="95" t="s">
        <v>39</v>
      </c>
      <c r="D12264" s="101" t="s">
        <v>13598</v>
      </c>
      <c r="E12264" s="107">
        <v>28.766666666666666</v>
      </c>
      <c r="F12264" s="81" t="s">
        <v>13674</v>
      </c>
      <c r="G12264" s="35" t="s">
        <v>13675</v>
      </c>
      <c r="H12264" s="100" t="s">
        <v>26311</v>
      </c>
    </row>
    <row r="12265" spans="1:8">
      <c r="A12265" s="35" t="s">
        <v>29</v>
      </c>
      <c r="B12265" s="35" t="s">
        <v>9356</v>
      </c>
      <c r="C12265" s="95" t="s">
        <v>17580</v>
      </c>
      <c r="D12265" s="101" t="s">
        <v>9011</v>
      </c>
      <c r="E12265" s="107">
        <v>27</v>
      </c>
      <c r="F12265" s="81" t="s">
        <v>13674</v>
      </c>
      <c r="G12265" s="35" t="s">
        <v>13675</v>
      </c>
      <c r="H12265" s="100" t="s">
        <v>26312</v>
      </c>
    </row>
    <row r="12266" spans="1:8">
      <c r="A12266" s="35" t="s">
        <v>29</v>
      </c>
      <c r="B12266" s="35" t="s">
        <v>9356</v>
      </c>
      <c r="C12266" s="95" t="s">
        <v>17580</v>
      </c>
      <c r="D12266" s="101" t="s">
        <v>9012</v>
      </c>
      <c r="E12266" s="107">
        <v>26.466666666666665</v>
      </c>
      <c r="F12266" s="81" t="s">
        <v>13674</v>
      </c>
      <c r="G12266" s="35" t="s">
        <v>13675</v>
      </c>
      <c r="H12266" s="100" t="s">
        <v>26312</v>
      </c>
    </row>
    <row r="12267" spans="1:8">
      <c r="A12267" s="35" t="s">
        <v>29</v>
      </c>
      <c r="B12267" s="35" t="s">
        <v>9356</v>
      </c>
      <c r="C12267" s="95" t="s">
        <v>17580</v>
      </c>
      <c r="D12267" s="101" t="s">
        <v>22923</v>
      </c>
      <c r="E12267" s="107">
        <v>27.683333333333334</v>
      </c>
      <c r="F12267" s="81" t="s">
        <v>13674</v>
      </c>
      <c r="G12267" s="35" t="s">
        <v>13675</v>
      </c>
      <c r="H12267" s="100" t="s">
        <v>26312</v>
      </c>
    </row>
    <row r="12268" spans="1:8">
      <c r="A12268" s="35" t="s">
        <v>29</v>
      </c>
      <c r="B12268" s="35" t="s">
        <v>9356</v>
      </c>
      <c r="C12268" s="95" t="s">
        <v>17580</v>
      </c>
      <c r="D12268" s="101" t="s">
        <v>22924</v>
      </c>
      <c r="E12268" s="107">
        <v>28.716666666666665</v>
      </c>
      <c r="F12268" s="81" t="s">
        <v>13674</v>
      </c>
      <c r="G12268" s="35" t="s">
        <v>13675</v>
      </c>
      <c r="H12268" s="100" t="s">
        <v>26312</v>
      </c>
    </row>
    <row r="12269" spans="1:8">
      <c r="A12269" s="35" t="s">
        <v>29</v>
      </c>
      <c r="B12269" s="35" t="s">
        <v>9354</v>
      </c>
      <c r="C12269" s="95" t="s">
        <v>17581</v>
      </c>
      <c r="D12269" s="101" t="s">
        <v>9013</v>
      </c>
      <c r="E12269" s="107">
        <v>30.066666666666666</v>
      </c>
      <c r="F12269" s="81" t="s">
        <v>13674</v>
      </c>
      <c r="G12269" s="35" t="s">
        <v>13675</v>
      </c>
      <c r="H12269" s="100" t="s">
        <v>26313</v>
      </c>
    </row>
    <row r="12270" spans="1:8">
      <c r="A12270" s="35" t="s">
        <v>29</v>
      </c>
      <c r="B12270" s="35" t="s">
        <v>9354</v>
      </c>
      <c r="C12270" s="95" t="s">
        <v>17581</v>
      </c>
      <c r="D12270" s="101" t="s">
        <v>9014</v>
      </c>
      <c r="E12270" s="107">
        <v>31.2</v>
      </c>
      <c r="F12270" s="81" t="s">
        <v>13674</v>
      </c>
      <c r="G12270" s="35" t="s">
        <v>13675</v>
      </c>
      <c r="H12270" s="100" t="s">
        <v>9017</v>
      </c>
    </row>
    <row r="12271" spans="1:8">
      <c r="A12271" s="35" t="s">
        <v>29</v>
      </c>
      <c r="B12271" s="35" t="s">
        <v>9354</v>
      </c>
      <c r="C12271" s="95" t="s">
        <v>17581</v>
      </c>
      <c r="D12271" s="101" t="s">
        <v>9015</v>
      </c>
      <c r="E12271" s="107">
        <v>30.433333333333334</v>
      </c>
      <c r="F12271" s="81" t="s">
        <v>13674</v>
      </c>
      <c r="G12271" s="35" t="s">
        <v>13675</v>
      </c>
      <c r="H12271" s="100" t="s">
        <v>9017</v>
      </c>
    </row>
    <row r="12272" spans="1:8">
      <c r="A12272" s="35" t="s">
        <v>29</v>
      </c>
      <c r="B12272" s="35" t="s">
        <v>9354</v>
      </c>
      <c r="C12272" s="95" t="s">
        <v>17581</v>
      </c>
      <c r="D12272" s="101" t="s">
        <v>9016</v>
      </c>
      <c r="E12272" s="107">
        <v>32.883333333333333</v>
      </c>
      <c r="F12272" s="81" t="s">
        <v>13674</v>
      </c>
      <c r="G12272" s="35" t="s">
        <v>13675</v>
      </c>
      <c r="H12272" s="100" t="s">
        <v>9017</v>
      </c>
    </row>
    <row r="12273" spans="1:8">
      <c r="A12273" s="35" t="s">
        <v>29</v>
      </c>
      <c r="B12273" s="35" t="s">
        <v>9354</v>
      </c>
      <c r="C12273" s="95" t="s">
        <v>17581</v>
      </c>
      <c r="D12273" s="101" t="s">
        <v>22925</v>
      </c>
      <c r="E12273" s="107">
        <v>31.916666666666668</v>
      </c>
      <c r="F12273" s="81" t="s">
        <v>13674</v>
      </c>
      <c r="G12273" s="35" t="s">
        <v>13675</v>
      </c>
      <c r="H12273" s="100" t="s">
        <v>9017</v>
      </c>
    </row>
    <row r="12274" spans="1:8">
      <c r="A12274" s="35" t="s">
        <v>29</v>
      </c>
      <c r="B12274" s="35" t="s">
        <v>9354</v>
      </c>
      <c r="C12274" s="95" t="s">
        <v>17581</v>
      </c>
      <c r="D12274" s="101" t="s">
        <v>9018</v>
      </c>
      <c r="E12274" s="107">
        <v>33.299999999999997</v>
      </c>
      <c r="F12274" s="81" t="s">
        <v>13674</v>
      </c>
      <c r="G12274" s="35" t="s">
        <v>13675</v>
      </c>
      <c r="H12274" s="100" t="s">
        <v>26313</v>
      </c>
    </row>
    <row r="12275" spans="1:8">
      <c r="A12275" s="35" t="s">
        <v>29</v>
      </c>
      <c r="B12275" s="35" t="s">
        <v>9354</v>
      </c>
      <c r="C12275" s="95" t="s">
        <v>17581</v>
      </c>
      <c r="D12275" s="101" t="s">
        <v>9019</v>
      </c>
      <c r="E12275" s="107">
        <v>31.55</v>
      </c>
      <c r="F12275" s="81" t="s">
        <v>13674</v>
      </c>
      <c r="G12275" s="35" t="s">
        <v>13675</v>
      </c>
      <c r="H12275" s="100" t="s">
        <v>9017</v>
      </c>
    </row>
    <row r="12276" spans="1:8">
      <c r="A12276" s="35" t="s">
        <v>29</v>
      </c>
      <c r="B12276" s="35" t="s">
        <v>9354</v>
      </c>
      <c r="C12276" s="95" t="s">
        <v>17582</v>
      </c>
      <c r="D12276" s="101" t="s">
        <v>9020</v>
      </c>
      <c r="E12276" s="107">
        <v>31.816666666666666</v>
      </c>
      <c r="F12276" s="81" t="s">
        <v>13674</v>
      </c>
      <c r="G12276" s="35" t="s">
        <v>13675</v>
      </c>
      <c r="H12276" s="100" t="s">
        <v>26314</v>
      </c>
    </row>
    <row r="12277" spans="1:8">
      <c r="A12277" s="35" t="s">
        <v>29</v>
      </c>
      <c r="B12277" s="35" t="s">
        <v>9354</v>
      </c>
      <c r="C12277" s="95" t="s">
        <v>17582</v>
      </c>
      <c r="D12277" s="101" t="s">
        <v>9021</v>
      </c>
      <c r="E12277" s="107">
        <v>32.733333333333334</v>
      </c>
      <c r="F12277" s="81" t="s">
        <v>13674</v>
      </c>
      <c r="G12277" s="35" t="s">
        <v>13675</v>
      </c>
      <c r="H12277" s="100" t="s">
        <v>26314</v>
      </c>
    </row>
    <row r="12278" spans="1:8">
      <c r="A12278" s="35" t="s">
        <v>29</v>
      </c>
      <c r="B12278" s="35" t="s">
        <v>9354</v>
      </c>
      <c r="C12278" s="95" t="s">
        <v>17582</v>
      </c>
      <c r="D12278" s="101" t="s">
        <v>9022</v>
      </c>
      <c r="E12278" s="107">
        <v>33</v>
      </c>
      <c r="F12278" s="81" t="s">
        <v>13674</v>
      </c>
      <c r="G12278" s="35" t="s">
        <v>13675</v>
      </c>
      <c r="H12278" s="100" t="s">
        <v>26314</v>
      </c>
    </row>
    <row r="12279" spans="1:8">
      <c r="A12279" s="35" t="s">
        <v>29</v>
      </c>
      <c r="B12279" s="35" t="s">
        <v>9354</v>
      </c>
      <c r="C12279" s="95" t="s">
        <v>17582</v>
      </c>
      <c r="D12279" s="101" t="s">
        <v>22926</v>
      </c>
      <c r="E12279" s="107">
        <v>37.666666666666664</v>
      </c>
      <c r="F12279" s="81" t="s">
        <v>13674</v>
      </c>
      <c r="G12279" s="35" t="s">
        <v>13675</v>
      </c>
      <c r="H12279" s="100" t="s">
        <v>26314</v>
      </c>
    </row>
    <row r="12280" spans="1:8">
      <c r="A12280" s="35" t="s">
        <v>29</v>
      </c>
      <c r="B12280" s="35" t="s">
        <v>9354</v>
      </c>
      <c r="C12280" s="95" t="s">
        <v>17582</v>
      </c>
      <c r="D12280" s="101" t="s">
        <v>22927</v>
      </c>
      <c r="E12280" s="107">
        <v>33.85</v>
      </c>
      <c r="F12280" s="81" t="s">
        <v>13674</v>
      </c>
      <c r="G12280" s="35" t="s">
        <v>13675</v>
      </c>
      <c r="H12280" s="100" t="s">
        <v>26314</v>
      </c>
    </row>
    <row r="12281" spans="1:8">
      <c r="A12281" s="35" t="s">
        <v>29</v>
      </c>
      <c r="B12281" s="35" t="s">
        <v>9354</v>
      </c>
      <c r="C12281" s="95" t="s">
        <v>17582</v>
      </c>
      <c r="D12281" s="101" t="s">
        <v>9023</v>
      </c>
      <c r="E12281" s="107">
        <v>28.85</v>
      </c>
      <c r="F12281" s="81" t="s">
        <v>13674</v>
      </c>
      <c r="G12281" s="35" t="s">
        <v>13675</v>
      </c>
      <c r="H12281" s="100" t="s">
        <v>26314</v>
      </c>
    </row>
    <row r="12282" spans="1:8">
      <c r="A12282" s="35" t="s">
        <v>29</v>
      </c>
      <c r="B12282" s="35" t="s">
        <v>9354</v>
      </c>
      <c r="C12282" s="95" t="s">
        <v>17582</v>
      </c>
      <c r="D12282" s="101" t="s">
        <v>22928</v>
      </c>
      <c r="E12282" s="107">
        <v>28.133333333333333</v>
      </c>
      <c r="F12282" s="81" t="s">
        <v>13674</v>
      </c>
      <c r="G12282" s="35" t="s">
        <v>13675</v>
      </c>
      <c r="H12282" s="100" t="s">
        <v>26314</v>
      </c>
    </row>
    <row r="12283" spans="1:8">
      <c r="A12283" s="35" t="s">
        <v>29</v>
      </c>
      <c r="B12283" s="35" t="s">
        <v>9354</v>
      </c>
      <c r="C12283" s="95" t="s">
        <v>17582</v>
      </c>
      <c r="D12283" s="101" t="s">
        <v>22929</v>
      </c>
      <c r="E12283" s="107">
        <v>28.116666666666667</v>
      </c>
      <c r="F12283" s="81" t="s">
        <v>13674</v>
      </c>
      <c r="G12283" s="35" t="s">
        <v>13675</v>
      </c>
      <c r="H12283" s="100" t="s">
        <v>26314</v>
      </c>
    </row>
    <row r="12284" spans="1:8">
      <c r="A12284" s="35" t="s">
        <v>29</v>
      </c>
      <c r="B12284" s="35" t="s">
        <v>9354</v>
      </c>
      <c r="C12284" s="95" t="s">
        <v>17582</v>
      </c>
      <c r="D12284" s="101" t="s">
        <v>22930</v>
      </c>
      <c r="E12284" s="107">
        <v>29.466666666666665</v>
      </c>
      <c r="F12284" s="81" t="s">
        <v>13674</v>
      </c>
      <c r="G12284" s="35" t="s">
        <v>13675</v>
      </c>
      <c r="H12284" s="100" t="s">
        <v>26314</v>
      </c>
    </row>
    <row r="12285" spans="1:8">
      <c r="A12285" s="35" t="s">
        <v>29</v>
      </c>
      <c r="B12285" s="35" t="s">
        <v>9354</v>
      </c>
      <c r="C12285" s="95" t="s">
        <v>17582</v>
      </c>
      <c r="D12285" s="101" t="s">
        <v>9024</v>
      </c>
      <c r="E12285" s="107">
        <v>33.266666666666666</v>
      </c>
      <c r="F12285" s="81" t="s">
        <v>13674</v>
      </c>
      <c r="G12285" s="35" t="s">
        <v>13675</v>
      </c>
      <c r="H12285" s="100" t="s">
        <v>26314</v>
      </c>
    </row>
    <row r="12286" spans="1:8">
      <c r="A12286" s="35" t="s">
        <v>29</v>
      </c>
      <c r="B12286" s="35" t="s">
        <v>9354</v>
      </c>
      <c r="C12286" s="95" t="s">
        <v>17582</v>
      </c>
      <c r="D12286" s="101" t="s">
        <v>9025</v>
      </c>
      <c r="E12286" s="107">
        <v>33.5</v>
      </c>
      <c r="F12286" s="81" t="s">
        <v>13674</v>
      </c>
      <c r="G12286" s="35" t="s">
        <v>13675</v>
      </c>
      <c r="H12286" s="100" t="s">
        <v>26314</v>
      </c>
    </row>
    <row r="12287" spans="1:8">
      <c r="A12287" s="35" t="s">
        <v>29</v>
      </c>
      <c r="B12287" s="35" t="s">
        <v>9354</v>
      </c>
      <c r="C12287" s="95" t="s">
        <v>17582</v>
      </c>
      <c r="D12287" s="101" t="s">
        <v>9026</v>
      </c>
      <c r="E12287" s="107">
        <v>29.1</v>
      </c>
      <c r="F12287" s="81" t="s">
        <v>13674</v>
      </c>
      <c r="G12287" s="35" t="s">
        <v>13675</v>
      </c>
      <c r="H12287" s="100" t="s">
        <v>26314</v>
      </c>
    </row>
    <row r="12288" spans="1:8">
      <c r="A12288" s="35" t="s">
        <v>29</v>
      </c>
      <c r="B12288" s="35" t="s">
        <v>9354</v>
      </c>
      <c r="C12288" s="95" t="s">
        <v>17582</v>
      </c>
      <c r="D12288" s="101" t="s">
        <v>9027</v>
      </c>
      <c r="E12288" s="107">
        <v>31.7</v>
      </c>
      <c r="F12288" s="81" t="s">
        <v>13674</v>
      </c>
      <c r="G12288" s="35" t="s">
        <v>13675</v>
      </c>
      <c r="H12288" s="100" t="s">
        <v>26314</v>
      </c>
    </row>
    <row r="12289" spans="1:8">
      <c r="A12289" s="35" t="s">
        <v>29</v>
      </c>
      <c r="B12289" s="35" t="s">
        <v>9354</v>
      </c>
      <c r="C12289" s="95" t="s">
        <v>17582</v>
      </c>
      <c r="D12289" s="101" t="s">
        <v>22931</v>
      </c>
      <c r="E12289" s="107">
        <v>30.366666666666667</v>
      </c>
      <c r="F12289" s="81" t="s">
        <v>13674</v>
      </c>
      <c r="G12289" s="35" t="s">
        <v>13675</v>
      </c>
      <c r="H12289" s="100" t="s">
        <v>26314</v>
      </c>
    </row>
    <row r="12290" spans="1:8">
      <c r="A12290" s="35" t="s">
        <v>29</v>
      </c>
      <c r="B12290" s="35" t="s">
        <v>9354</v>
      </c>
      <c r="C12290" s="95" t="s">
        <v>17582</v>
      </c>
      <c r="D12290" s="101" t="s">
        <v>9028</v>
      </c>
      <c r="E12290" s="107">
        <v>32.916666666666664</v>
      </c>
      <c r="F12290" s="81" t="s">
        <v>13674</v>
      </c>
      <c r="G12290" s="35" t="s">
        <v>13675</v>
      </c>
      <c r="H12290" s="100" t="s">
        <v>26314</v>
      </c>
    </row>
    <row r="12291" spans="1:8">
      <c r="A12291" s="35" t="s">
        <v>29</v>
      </c>
      <c r="B12291" s="35" t="s">
        <v>9354</v>
      </c>
      <c r="C12291" s="95" t="s">
        <v>17582</v>
      </c>
      <c r="D12291" s="101" t="s">
        <v>9029</v>
      </c>
      <c r="E12291" s="107">
        <v>34.93333333333333</v>
      </c>
      <c r="F12291" s="81" t="s">
        <v>13674</v>
      </c>
      <c r="G12291" s="35" t="s">
        <v>13675</v>
      </c>
      <c r="H12291" s="100" t="s">
        <v>26314</v>
      </c>
    </row>
    <row r="12292" spans="1:8">
      <c r="A12292" s="35" t="s">
        <v>29</v>
      </c>
      <c r="B12292" s="35" t="s">
        <v>9354</v>
      </c>
      <c r="C12292" s="95" t="s">
        <v>16829</v>
      </c>
      <c r="D12292" s="101" t="s">
        <v>9030</v>
      </c>
      <c r="E12292" s="107">
        <v>59.7</v>
      </c>
      <c r="F12292" s="81" t="s">
        <v>13674</v>
      </c>
      <c r="G12292" s="35" t="s">
        <v>13675</v>
      </c>
      <c r="H12292" s="100" t="s">
        <v>26315</v>
      </c>
    </row>
    <row r="12293" spans="1:8">
      <c r="A12293" s="35" t="s">
        <v>29</v>
      </c>
      <c r="B12293" s="35" t="s">
        <v>9354</v>
      </c>
      <c r="C12293" s="95" t="s">
        <v>16829</v>
      </c>
      <c r="D12293" s="101" t="s">
        <v>9031</v>
      </c>
      <c r="E12293" s="107">
        <v>58.583333333333336</v>
      </c>
      <c r="F12293" s="81" t="s">
        <v>13674</v>
      </c>
      <c r="G12293" s="35" t="s">
        <v>13675</v>
      </c>
      <c r="H12293" s="100" t="s">
        <v>26315</v>
      </c>
    </row>
    <row r="12294" spans="1:8">
      <c r="A12294" s="35" t="s">
        <v>29</v>
      </c>
      <c r="B12294" s="35" t="s">
        <v>9354</v>
      </c>
      <c r="C12294" s="95" t="s">
        <v>16829</v>
      </c>
      <c r="D12294" s="101" t="s">
        <v>9032</v>
      </c>
      <c r="E12294" s="107">
        <v>66.716666666666669</v>
      </c>
      <c r="F12294" s="81" t="s">
        <v>13674</v>
      </c>
      <c r="G12294" s="35" t="s">
        <v>13675</v>
      </c>
      <c r="H12294" s="100" t="s">
        <v>26315</v>
      </c>
    </row>
    <row r="12295" spans="1:8">
      <c r="A12295" s="35" t="s">
        <v>29</v>
      </c>
      <c r="B12295" s="35" t="s">
        <v>9354</v>
      </c>
      <c r="C12295" s="95" t="s">
        <v>16829</v>
      </c>
      <c r="D12295" s="101" t="s">
        <v>9033</v>
      </c>
      <c r="E12295" s="107">
        <v>55.416666666666664</v>
      </c>
      <c r="F12295" s="81" t="s">
        <v>13674</v>
      </c>
      <c r="G12295" s="35" t="s">
        <v>13675</v>
      </c>
      <c r="H12295" s="100" t="s">
        <v>26315</v>
      </c>
    </row>
    <row r="12296" spans="1:8">
      <c r="A12296" s="35" t="s">
        <v>29</v>
      </c>
      <c r="B12296" s="35" t="s">
        <v>9354</v>
      </c>
      <c r="C12296" s="95" t="s">
        <v>16829</v>
      </c>
      <c r="D12296" s="101" t="s">
        <v>9034</v>
      </c>
      <c r="E12296" s="107">
        <v>55.2</v>
      </c>
      <c r="F12296" s="81" t="s">
        <v>13674</v>
      </c>
      <c r="G12296" s="35" t="s">
        <v>13675</v>
      </c>
      <c r="H12296" s="100" t="s">
        <v>26315</v>
      </c>
    </row>
    <row r="12297" spans="1:8">
      <c r="A12297" s="35" t="s">
        <v>29</v>
      </c>
      <c r="B12297" s="35" t="s">
        <v>9354</v>
      </c>
      <c r="C12297" s="95" t="s">
        <v>16829</v>
      </c>
      <c r="D12297" s="101" t="s">
        <v>9035</v>
      </c>
      <c r="E12297" s="107">
        <v>54.85</v>
      </c>
      <c r="F12297" s="81" t="s">
        <v>13674</v>
      </c>
      <c r="G12297" s="35" t="s">
        <v>13675</v>
      </c>
      <c r="H12297" s="100" t="s">
        <v>26315</v>
      </c>
    </row>
    <row r="12298" spans="1:8">
      <c r="A12298" s="35" t="s">
        <v>29</v>
      </c>
      <c r="B12298" s="35" t="s">
        <v>9354</v>
      </c>
      <c r="C12298" s="95" t="s">
        <v>16829</v>
      </c>
      <c r="D12298" s="101" t="s">
        <v>9036</v>
      </c>
      <c r="E12298" s="107">
        <v>55.43333333333333</v>
      </c>
      <c r="F12298" s="81" t="s">
        <v>13674</v>
      </c>
      <c r="G12298" s="35" t="s">
        <v>13675</v>
      </c>
      <c r="H12298" s="100" t="s">
        <v>26315</v>
      </c>
    </row>
    <row r="12299" spans="1:8">
      <c r="A12299" s="35" t="s">
        <v>29</v>
      </c>
      <c r="B12299" s="35" t="s">
        <v>9354</v>
      </c>
      <c r="C12299" s="95" t="s">
        <v>16829</v>
      </c>
      <c r="D12299" s="101" t="s">
        <v>9037</v>
      </c>
      <c r="E12299" s="107">
        <v>51.9</v>
      </c>
      <c r="F12299" s="81" t="s">
        <v>13674</v>
      </c>
      <c r="G12299" s="35" t="s">
        <v>13675</v>
      </c>
      <c r="H12299" s="100" t="s">
        <v>26315</v>
      </c>
    </row>
    <row r="12300" spans="1:8">
      <c r="A12300" s="35" t="s">
        <v>29</v>
      </c>
      <c r="B12300" s="35" t="s">
        <v>9354</v>
      </c>
      <c r="C12300" s="95" t="s">
        <v>16829</v>
      </c>
      <c r="D12300" s="101" t="s">
        <v>22932</v>
      </c>
      <c r="E12300" s="107">
        <v>51.3</v>
      </c>
      <c r="F12300" s="81" t="s">
        <v>13674</v>
      </c>
      <c r="G12300" s="35" t="s">
        <v>13675</v>
      </c>
      <c r="H12300" s="100" t="s">
        <v>26315</v>
      </c>
    </row>
    <row r="12301" spans="1:8">
      <c r="A12301" s="35" t="s">
        <v>29</v>
      </c>
      <c r="B12301" s="35" t="s">
        <v>9354</v>
      </c>
      <c r="C12301" s="95" t="s">
        <v>16829</v>
      </c>
      <c r="D12301" s="101" t="s">
        <v>22933</v>
      </c>
      <c r="E12301" s="107">
        <v>54.716666666666669</v>
      </c>
      <c r="F12301" s="81" t="s">
        <v>13674</v>
      </c>
      <c r="G12301" s="35" t="s">
        <v>13675</v>
      </c>
      <c r="H12301" s="100" t="s">
        <v>26315</v>
      </c>
    </row>
    <row r="12302" spans="1:8">
      <c r="A12302" s="35" t="s">
        <v>29</v>
      </c>
      <c r="B12302" s="35" t="s">
        <v>9354</v>
      </c>
      <c r="C12302" s="95" t="s">
        <v>16829</v>
      </c>
      <c r="D12302" s="101" t="s">
        <v>9038</v>
      </c>
      <c r="E12302" s="107">
        <v>56.866666666666667</v>
      </c>
      <c r="F12302" s="81" t="s">
        <v>13674</v>
      </c>
      <c r="G12302" s="35" t="s">
        <v>13675</v>
      </c>
      <c r="H12302" s="100" t="s">
        <v>26315</v>
      </c>
    </row>
    <row r="12303" spans="1:8">
      <c r="A12303" s="35" t="s">
        <v>29</v>
      </c>
      <c r="B12303" s="35" t="s">
        <v>9354</v>
      </c>
      <c r="C12303" s="95" t="s">
        <v>16829</v>
      </c>
      <c r="D12303" s="101" t="s">
        <v>9039</v>
      </c>
      <c r="E12303" s="107">
        <v>53.56666666666667</v>
      </c>
      <c r="F12303" s="81" t="s">
        <v>13674</v>
      </c>
      <c r="G12303" s="35" t="s">
        <v>13675</v>
      </c>
      <c r="H12303" s="100" t="s">
        <v>26315</v>
      </c>
    </row>
    <row r="12304" spans="1:8">
      <c r="A12304" s="35" t="s">
        <v>29</v>
      </c>
      <c r="B12304" s="35" t="s">
        <v>9354</v>
      </c>
      <c r="C12304" s="95" t="s">
        <v>16829</v>
      </c>
      <c r="D12304" s="101" t="s">
        <v>9040</v>
      </c>
      <c r="E12304" s="107">
        <v>53.716666666666669</v>
      </c>
      <c r="F12304" s="81" t="s">
        <v>13674</v>
      </c>
      <c r="G12304" s="35" t="s">
        <v>13675</v>
      </c>
      <c r="H12304" s="100" t="s">
        <v>26315</v>
      </c>
    </row>
    <row r="12305" spans="1:8">
      <c r="A12305" s="35" t="s">
        <v>29</v>
      </c>
      <c r="B12305" s="35" t="s">
        <v>9354</v>
      </c>
      <c r="C12305" s="95" t="s">
        <v>16829</v>
      </c>
      <c r="D12305" s="101" t="s">
        <v>9041</v>
      </c>
      <c r="E12305" s="107">
        <v>46.43333333333333</v>
      </c>
      <c r="F12305" s="81" t="s">
        <v>13674</v>
      </c>
      <c r="G12305" s="35" t="s">
        <v>13675</v>
      </c>
      <c r="H12305" s="100" t="s">
        <v>26315</v>
      </c>
    </row>
    <row r="12306" spans="1:8">
      <c r="A12306" s="35" t="s">
        <v>29</v>
      </c>
      <c r="B12306" s="35" t="s">
        <v>9354</v>
      </c>
      <c r="C12306" s="95" t="s">
        <v>16829</v>
      </c>
      <c r="D12306" s="101" t="s">
        <v>9042</v>
      </c>
      <c r="E12306" s="107">
        <v>74.333333333333329</v>
      </c>
      <c r="F12306" s="81" t="s">
        <v>13674</v>
      </c>
      <c r="G12306" s="35" t="s">
        <v>13675</v>
      </c>
      <c r="H12306" s="100" t="s">
        <v>26315</v>
      </c>
    </row>
    <row r="12307" spans="1:8">
      <c r="A12307" s="35" t="s">
        <v>29</v>
      </c>
      <c r="B12307" s="35" t="s">
        <v>9373</v>
      </c>
      <c r="C12307" s="95" t="s">
        <v>17583</v>
      </c>
      <c r="D12307" s="101" t="s">
        <v>22934</v>
      </c>
      <c r="E12307" s="107">
        <v>40.6</v>
      </c>
      <c r="F12307" s="81" t="s">
        <v>13674</v>
      </c>
      <c r="G12307" s="35" t="s">
        <v>13675</v>
      </c>
      <c r="H12307" s="100" t="s">
        <v>26316</v>
      </c>
    </row>
    <row r="12308" spans="1:8">
      <c r="A12308" s="35" t="s">
        <v>29</v>
      </c>
      <c r="B12308" s="35" t="s">
        <v>9373</v>
      </c>
      <c r="C12308" s="95" t="s">
        <v>17583</v>
      </c>
      <c r="D12308" s="101" t="s">
        <v>22935</v>
      </c>
      <c r="E12308" s="107">
        <v>37</v>
      </c>
      <c r="F12308" s="81" t="s">
        <v>13674</v>
      </c>
      <c r="G12308" s="35" t="s">
        <v>13675</v>
      </c>
      <c r="H12308" s="100" t="s">
        <v>26316</v>
      </c>
    </row>
    <row r="12309" spans="1:8">
      <c r="A12309" s="35" t="s">
        <v>29</v>
      </c>
      <c r="B12309" s="35" t="s">
        <v>9373</v>
      </c>
      <c r="C12309" s="95" t="s">
        <v>17583</v>
      </c>
      <c r="D12309" s="101" t="s">
        <v>9043</v>
      </c>
      <c r="E12309" s="107">
        <v>24.833333333333332</v>
      </c>
      <c r="F12309" s="81" t="s">
        <v>13674</v>
      </c>
      <c r="G12309" s="35" t="s">
        <v>13675</v>
      </c>
      <c r="H12309" s="100" t="s">
        <v>26316</v>
      </c>
    </row>
    <row r="12310" spans="1:8">
      <c r="A12310" s="35" t="s">
        <v>29</v>
      </c>
      <c r="B12310" s="35" t="s">
        <v>9373</v>
      </c>
      <c r="C12310" s="95" t="s">
        <v>17583</v>
      </c>
      <c r="D12310" s="101" t="s">
        <v>22936</v>
      </c>
      <c r="E12310" s="107">
        <v>43.15</v>
      </c>
      <c r="F12310" s="81" t="s">
        <v>13674</v>
      </c>
      <c r="G12310" s="35" t="s">
        <v>13675</v>
      </c>
      <c r="H12310" s="100" t="s">
        <v>26316</v>
      </c>
    </row>
    <row r="12311" spans="1:8">
      <c r="A12311" s="35" t="s">
        <v>29</v>
      </c>
      <c r="B12311" s="35" t="s">
        <v>9373</v>
      </c>
      <c r="C12311" s="95" t="s">
        <v>17583</v>
      </c>
      <c r="D12311" s="101" t="s">
        <v>22937</v>
      </c>
      <c r="E12311" s="107">
        <v>35.1</v>
      </c>
      <c r="F12311" s="81" t="s">
        <v>13674</v>
      </c>
      <c r="G12311" s="35" t="s">
        <v>13675</v>
      </c>
      <c r="H12311" s="100" t="s">
        <v>26316</v>
      </c>
    </row>
    <row r="12312" spans="1:8">
      <c r="A12312" s="35" t="s">
        <v>29</v>
      </c>
      <c r="B12312" s="35" t="s">
        <v>9373</v>
      </c>
      <c r="C12312" s="95" t="s">
        <v>17583</v>
      </c>
      <c r="D12312" s="101" t="s">
        <v>22938</v>
      </c>
      <c r="E12312" s="107">
        <v>45.833333333333336</v>
      </c>
      <c r="F12312" s="81" t="s">
        <v>13674</v>
      </c>
      <c r="G12312" s="35" t="s">
        <v>13675</v>
      </c>
      <c r="H12312" s="100" t="s">
        <v>26316</v>
      </c>
    </row>
    <row r="12313" spans="1:8">
      <c r="A12313" s="35" t="s">
        <v>29</v>
      </c>
      <c r="B12313" s="35" t="s">
        <v>9373</v>
      </c>
      <c r="C12313" s="95" t="s">
        <v>17584</v>
      </c>
      <c r="D12313" s="101" t="s">
        <v>22939</v>
      </c>
      <c r="E12313" s="107">
        <v>34.283333333333331</v>
      </c>
      <c r="F12313" s="81" t="s">
        <v>13674</v>
      </c>
      <c r="G12313" s="35" t="s">
        <v>13675</v>
      </c>
      <c r="H12313" s="100" t="s">
        <v>26316</v>
      </c>
    </row>
    <row r="12314" spans="1:8">
      <c r="A12314" s="35" t="s">
        <v>29</v>
      </c>
      <c r="B12314" s="35" t="s">
        <v>9373</v>
      </c>
      <c r="C12314" s="95" t="s">
        <v>17584</v>
      </c>
      <c r="D12314" s="101" t="s">
        <v>22940</v>
      </c>
      <c r="E12314" s="107">
        <v>39.233333333333334</v>
      </c>
      <c r="F12314" s="81" t="s">
        <v>13674</v>
      </c>
      <c r="G12314" s="35" t="s">
        <v>13675</v>
      </c>
      <c r="H12314" s="100" t="s">
        <v>26316</v>
      </c>
    </row>
    <row r="12315" spans="1:8">
      <c r="A12315" s="35" t="s">
        <v>29</v>
      </c>
      <c r="B12315" s="35" t="s">
        <v>9373</v>
      </c>
      <c r="C12315" s="95" t="s">
        <v>17584</v>
      </c>
      <c r="D12315" s="101" t="s">
        <v>22941</v>
      </c>
      <c r="E12315" s="107">
        <v>38.1</v>
      </c>
      <c r="F12315" s="81" t="s">
        <v>13674</v>
      </c>
      <c r="G12315" s="35" t="s">
        <v>13675</v>
      </c>
      <c r="H12315" s="100" t="s">
        <v>26316</v>
      </c>
    </row>
    <row r="12316" spans="1:8">
      <c r="A12316" s="35" t="s">
        <v>29</v>
      </c>
      <c r="B12316" s="35" t="s">
        <v>9373</v>
      </c>
      <c r="C12316" s="95" t="s">
        <v>17584</v>
      </c>
      <c r="D12316" s="101" t="s">
        <v>22942</v>
      </c>
      <c r="E12316" s="107">
        <v>41.31666666666667</v>
      </c>
      <c r="F12316" s="81" t="s">
        <v>13674</v>
      </c>
      <c r="G12316" s="35" t="s">
        <v>13675</v>
      </c>
      <c r="H12316" s="100" t="s">
        <v>26316</v>
      </c>
    </row>
    <row r="12317" spans="1:8">
      <c r="A12317" s="35" t="s">
        <v>29</v>
      </c>
      <c r="B12317" s="35" t="s">
        <v>9373</v>
      </c>
      <c r="C12317" s="95" t="s">
        <v>17584</v>
      </c>
      <c r="D12317" s="101" t="s">
        <v>22943</v>
      </c>
      <c r="E12317" s="107">
        <v>42.75</v>
      </c>
      <c r="F12317" s="81" t="s">
        <v>13674</v>
      </c>
      <c r="G12317" s="35" t="s">
        <v>13675</v>
      </c>
      <c r="H12317" s="100" t="s">
        <v>26316</v>
      </c>
    </row>
    <row r="12318" spans="1:8">
      <c r="A12318" s="35" t="s">
        <v>29</v>
      </c>
      <c r="B12318" s="35" t="s">
        <v>9373</v>
      </c>
      <c r="C12318" s="95" t="s">
        <v>17584</v>
      </c>
      <c r="D12318" s="101" t="s">
        <v>22944</v>
      </c>
      <c r="E12318" s="107">
        <v>42.133333333333333</v>
      </c>
      <c r="F12318" s="81" t="s">
        <v>13674</v>
      </c>
      <c r="G12318" s="35" t="s">
        <v>13675</v>
      </c>
      <c r="H12318" s="100" t="s">
        <v>26316</v>
      </c>
    </row>
    <row r="12319" spans="1:8">
      <c r="A12319" s="35" t="s">
        <v>29</v>
      </c>
      <c r="B12319" s="35" t="s">
        <v>9373</v>
      </c>
      <c r="C12319" s="95" t="s">
        <v>17584</v>
      </c>
      <c r="D12319" s="101" t="s">
        <v>22945</v>
      </c>
      <c r="E12319" s="107">
        <v>53.116666666666667</v>
      </c>
      <c r="F12319" s="81" t="s">
        <v>13674</v>
      </c>
      <c r="G12319" s="35" t="s">
        <v>13675</v>
      </c>
      <c r="H12319" s="100" t="s">
        <v>26316</v>
      </c>
    </row>
    <row r="12320" spans="1:8">
      <c r="A12320" s="35" t="s">
        <v>29</v>
      </c>
      <c r="B12320" s="35" t="s">
        <v>9373</v>
      </c>
      <c r="C12320" s="95" t="s">
        <v>17584</v>
      </c>
      <c r="D12320" s="101" t="s">
        <v>22946</v>
      </c>
      <c r="E12320" s="107">
        <v>48.6</v>
      </c>
      <c r="F12320" s="81" t="s">
        <v>13674</v>
      </c>
      <c r="G12320" s="35" t="s">
        <v>13675</v>
      </c>
      <c r="H12320" s="100" t="s">
        <v>26316</v>
      </c>
    </row>
    <row r="12321" spans="1:8">
      <c r="A12321" s="35" t="s">
        <v>29</v>
      </c>
      <c r="B12321" s="35" t="s">
        <v>9373</v>
      </c>
      <c r="C12321" s="95" t="s">
        <v>17585</v>
      </c>
      <c r="D12321" s="101" t="s">
        <v>22947</v>
      </c>
      <c r="E12321" s="107">
        <v>55.533333333333331</v>
      </c>
      <c r="F12321" s="81" t="s">
        <v>13674</v>
      </c>
      <c r="G12321" s="35" t="s">
        <v>13675</v>
      </c>
      <c r="H12321" s="100" t="s">
        <v>26316</v>
      </c>
    </row>
    <row r="12322" spans="1:8">
      <c r="A12322" s="35" t="s">
        <v>29</v>
      </c>
      <c r="B12322" s="35" t="s">
        <v>9373</v>
      </c>
      <c r="C12322" s="95" t="s">
        <v>17585</v>
      </c>
      <c r="D12322" s="101" t="s">
        <v>22948</v>
      </c>
      <c r="E12322" s="107">
        <v>42.383333333333333</v>
      </c>
      <c r="F12322" s="81" t="s">
        <v>13674</v>
      </c>
      <c r="G12322" s="35" t="s">
        <v>13675</v>
      </c>
      <c r="H12322" s="100" t="s">
        <v>26316</v>
      </c>
    </row>
    <row r="12323" spans="1:8">
      <c r="A12323" s="35" t="s">
        <v>29</v>
      </c>
      <c r="B12323" s="35" t="s">
        <v>9373</v>
      </c>
      <c r="C12323" s="95" t="s">
        <v>17585</v>
      </c>
      <c r="D12323" s="101" t="s">
        <v>22949</v>
      </c>
      <c r="E12323" s="107">
        <v>26.216666666666665</v>
      </c>
      <c r="F12323" s="81" t="s">
        <v>13674</v>
      </c>
      <c r="G12323" s="35" t="s">
        <v>13675</v>
      </c>
      <c r="H12323" s="100" t="s">
        <v>26316</v>
      </c>
    </row>
    <row r="12324" spans="1:8">
      <c r="A12324" s="35" t="s">
        <v>29</v>
      </c>
      <c r="B12324" s="35" t="s">
        <v>9373</v>
      </c>
      <c r="C12324" s="95" t="s">
        <v>17585</v>
      </c>
      <c r="D12324" s="101" t="s">
        <v>22950</v>
      </c>
      <c r="E12324" s="107">
        <v>36.966666666666669</v>
      </c>
      <c r="F12324" s="81" t="s">
        <v>13674</v>
      </c>
      <c r="G12324" s="35" t="s">
        <v>13675</v>
      </c>
      <c r="H12324" s="100" t="s">
        <v>26316</v>
      </c>
    </row>
    <row r="12325" spans="1:8">
      <c r="A12325" s="35" t="s">
        <v>29</v>
      </c>
      <c r="B12325" s="35" t="s">
        <v>9373</v>
      </c>
      <c r="C12325" s="95" t="s">
        <v>17585</v>
      </c>
      <c r="D12325" s="101" t="s">
        <v>22951</v>
      </c>
      <c r="E12325" s="107">
        <v>35.333333333333336</v>
      </c>
      <c r="F12325" s="81" t="s">
        <v>13674</v>
      </c>
      <c r="G12325" s="35" t="s">
        <v>13675</v>
      </c>
      <c r="H12325" s="100" t="s">
        <v>26316</v>
      </c>
    </row>
    <row r="12326" spans="1:8">
      <c r="A12326" s="35" t="s">
        <v>29</v>
      </c>
      <c r="B12326" s="35" t="s">
        <v>9373</v>
      </c>
      <c r="C12326" s="95" t="s">
        <v>17585</v>
      </c>
      <c r="D12326" s="101" t="s">
        <v>22952</v>
      </c>
      <c r="E12326" s="107">
        <v>55.4</v>
      </c>
      <c r="F12326" s="81" t="s">
        <v>13674</v>
      </c>
      <c r="G12326" s="35" t="s">
        <v>13675</v>
      </c>
      <c r="H12326" s="100" t="s">
        <v>26316</v>
      </c>
    </row>
    <row r="12327" spans="1:8">
      <c r="A12327" s="35" t="s">
        <v>29</v>
      </c>
      <c r="B12327" s="35" t="s">
        <v>9373</v>
      </c>
      <c r="C12327" s="95" t="s">
        <v>17585</v>
      </c>
      <c r="D12327" s="101" t="s">
        <v>22953</v>
      </c>
      <c r="E12327" s="107">
        <v>35.166666666666664</v>
      </c>
      <c r="F12327" s="81" t="s">
        <v>13674</v>
      </c>
      <c r="G12327" s="35" t="s">
        <v>13675</v>
      </c>
      <c r="H12327" s="100" t="s">
        <v>26316</v>
      </c>
    </row>
    <row r="12328" spans="1:8">
      <c r="A12328" s="35" t="s">
        <v>29</v>
      </c>
      <c r="B12328" s="35" t="s">
        <v>9373</v>
      </c>
      <c r="C12328" s="95" t="s">
        <v>17585</v>
      </c>
      <c r="D12328" s="101" t="s">
        <v>22954</v>
      </c>
      <c r="E12328" s="107">
        <v>42.583333333333336</v>
      </c>
      <c r="F12328" s="81" t="s">
        <v>13674</v>
      </c>
      <c r="G12328" s="35" t="s">
        <v>13675</v>
      </c>
      <c r="H12328" s="100" t="s">
        <v>26316</v>
      </c>
    </row>
    <row r="12329" spans="1:8">
      <c r="A12329" s="35" t="s">
        <v>29</v>
      </c>
      <c r="B12329" s="35" t="s">
        <v>9373</v>
      </c>
      <c r="C12329" s="95" t="s">
        <v>17585</v>
      </c>
      <c r="D12329" s="101" t="s">
        <v>22955</v>
      </c>
      <c r="E12329" s="107">
        <v>38.950000000000003</v>
      </c>
      <c r="F12329" s="81" t="s">
        <v>13674</v>
      </c>
      <c r="G12329" s="35" t="s">
        <v>13675</v>
      </c>
      <c r="H12329" s="100" t="s">
        <v>26316</v>
      </c>
    </row>
    <row r="12330" spans="1:8">
      <c r="A12330" s="35" t="s">
        <v>29</v>
      </c>
      <c r="B12330" s="35" t="s">
        <v>9373</v>
      </c>
      <c r="C12330" s="95" t="s">
        <v>17586</v>
      </c>
      <c r="D12330" s="103" t="s">
        <v>22956</v>
      </c>
      <c r="E12330" s="107">
        <v>38.833333333333336</v>
      </c>
      <c r="F12330" s="81" t="s">
        <v>13674</v>
      </c>
      <c r="G12330" s="35" t="s">
        <v>13675</v>
      </c>
      <c r="H12330" s="100" t="s">
        <v>26316</v>
      </c>
    </row>
    <row r="12331" spans="1:8">
      <c r="A12331" s="35" t="s">
        <v>29</v>
      </c>
      <c r="B12331" s="35" t="s">
        <v>9373</v>
      </c>
      <c r="C12331" s="95" t="s">
        <v>17586</v>
      </c>
      <c r="D12331" s="103" t="s">
        <v>22957</v>
      </c>
      <c r="E12331" s="107">
        <v>43.916666666666664</v>
      </c>
      <c r="F12331" s="81" t="s">
        <v>13674</v>
      </c>
      <c r="G12331" s="35" t="s">
        <v>13675</v>
      </c>
      <c r="H12331" s="100" t="s">
        <v>26316</v>
      </c>
    </row>
    <row r="12332" spans="1:8">
      <c r="A12332" s="35" t="s">
        <v>29</v>
      </c>
      <c r="B12332" s="35" t="s">
        <v>9373</v>
      </c>
      <c r="C12332" s="95" t="s">
        <v>17586</v>
      </c>
      <c r="D12332" s="103" t="s">
        <v>22958</v>
      </c>
      <c r="E12332" s="107">
        <v>46.2</v>
      </c>
      <c r="F12332" s="81" t="s">
        <v>13674</v>
      </c>
      <c r="G12332" s="35" t="s">
        <v>13675</v>
      </c>
      <c r="H12332" s="100" t="s">
        <v>26316</v>
      </c>
    </row>
    <row r="12333" spans="1:8">
      <c r="A12333" s="35" t="s">
        <v>29</v>
      </c>
      <c r="B12333" s="35" t="s">
        <v>9373</v>
      </c>
      <c r="C12333" s="95" t="s">
        <v>17586</v>
      </c>
      <c r="D12333" s="103" t="s">
        <v>22959</v>
      </c>
      <c r="E12333" s="107">
        <v>29.733333333333334</v>
      </c>
      <c r="F12333" s="81" t="s">
        <v>13674</v>
      </c>
      <c r="G12333" s="35" t="s">
        <v>13675</v>
      </c>
      <c r="H12333" s="100" t="s">
        <v>26316</v>
      </c>
    </row>
    <row r="12334" spans="1:8">
      <c r="A12334" s="35" t="s">
        <v>29</v>
      </c>
      <c r="B12334" s="35" t="s">
        <v>9373</v>
      </c>
      <c r="C12334" s="95" t="s">
        <v>17586</v>
      </c>
      <c r="D12334" s="103" t="s">
        <v>22960</v>
      </c>
      <c r="E12334" s="107">
        <v>52.333333333333336</v>
      </c>
      <c r="F12334" s="81" t="s">
        <v>13674</v>
      </c>
      <c r="G12334" s="35" t="s">
        <v>13675</v>
      </c>
      <c r="H12334" s="100" t="s">
        <v>26316</v>
      </c>
    </row>
    <row r="12335" spans="1:8">
      <c r="A12335" s="35" t="s">
        <v>29</v>
      </c>
      <c r="B12335" s="35" t="s">
        <v>9373</v>
      </c>
      <c r="C12335" s="95" t="s">
        <v>17586</v>
      </c>
      <c r="D12335" s="101" t="s">
        <v>22961</v>
      </c>
      <c r="E12335" s="107">
        <v>28.883333333333333</v>
      </c>
      <c r="F12335" s="81" t="s">
        <v>13674</v>
      </c>
      <c r="G12335" s="35" t="s">
        <v>13675</v>
      </c>
      <c r="H12335" s="100" t="s">
        <v>26316</v>
      </c>
    </row>
    <row r="12336" spans="1:8">
      <c r="A12336" s="35" t="s">
        <v>29</v>
      </c>
      <c r="B12336" s="35" t="s">
        <v>9373</v>
      </c>
      <c r="C12336" s="95" t="s">
        <v>17586</v>
      </c>
      <c r="D12336" s="101" t="s">
        <v>22962</v>
      </c>
      <c r="E12336" s="107">
        <v>46.083333333333336</v>
      </c>
      <c r="F12336" s="81" t="s">
        <v>13674</v>
      </c>
      <c r="G12336" s="35" t="s">
        <v>13675</v>
      </c>
      <c r="H12336" s="100" t="s">
        <v>26316</v>
      </c>
    </row>
    <row r="12337" spans="1:8">
      <c r="A12337" s="35" t="s">
        <v>29</v>
      </c>
      <c r="B12337" s="35" t="s">
        <v>9373</v>
      </c>
      <c r="C12337" s="95" t="s">
        <v>17587</v>
      </c>
      <c r="D12337" s="101" t="s">
        <v>22963</v>
      </c>
      <c r="E12337" s="107">
        <v>47.966666666666669</v>
      </c>
      <c r="F12337" s="81" t="s">
        <v>13674</v>
      </c>
      <c r="G12337" s="35" t="s">
        <v>13675</v>
      </c>
      <c r="H12337" s="100" t="s">
        <v>26316</v>
      </c>
    </row>
    <row r="12338" spans="1:8">
      <c r="A12338" s="35" t="s">
        <v>29</v>
      </c>
      <c r="B12338" s="35" t="s">
        <v>9373</v>
      </c>
      <c r="C12338" s="95" t="s">
        <v>17587</v>
      </c>
      <c r="D12338" s="101" t="s">
        <v>22964</v>
      </c>
      <c r="E12338" s="107">
        <v>33.049999999999997</v>
      </c>
      <c r="F12338" s="81" t="s">
        <v>13674</v>
      </c>
      <c r="G12338" s="35" t="s">
        <v>13675</v>
      </c>
      <c r="H12338" s="100" t="s">
        <v>26316</v>
      </c>
    </row>
    <row r="12339" spans="1:8">
      <c r="A12339" s="35" t="s">
        <v>29</v>
      </c>
      <c r="B12339" s="35" t="s">
        <v>9373</v>
      </c>
      <c r="C12339" s="95" t="s">
        <v>17587</v>
      </c>
      <c r="D12339" s="101" t="s">
        <v>22965</v>
      </c>
      <c r="E12339" s="107">
        <v>39.466666666666669</v>
      </c>
      <c r="F12339" s="81" t="s">
        <v>13674</v>
      </c>
      <c r="G12339" s="35" t="s">
        <v>13675</v>
      </c>
      <c r="H12339" s="100" t="s">
        <v>26316</v>
      </c>
    </row>
    <row r="12340" spans="1:8">
      <c r="A12340" s="35" t="s">
        <v>29</v>
      </c>
      <c r="B12340" s="35" t="s">
        <v>9373</v>
      </c>
      <c r="C12340" s="95" t="s">
        <v>17587</v>
      </c>
      <c r="D12340" s="101" t="s">
        <v>22966</v>
      </c>
      <c r="E12340" s="107">
        <v>38.799999999999997</v>
      </c>
      <c r="F12340" s="81" t="s">
        <v>13674</v>
      </c>
      <c r="G12340" s="35" t="s">
        <v>13675</v>
      </c>
      <c r="H12340" s="100" t="s">
        <v>26316</v>
      </c>
    </row>
    <row r="12341" spans="1:8">
      <c r="A12341" s="35" t="s">
        <v>29</v>
      </c>
      <c r="B12341" s="35" t="s">
        <v>9373</v>
      </c>
      <c r="C12341" s="95" t="s">
        <v>17587</v>
      </c>
      <c r="D12341" s="101" t="s">
        <v>22967</v>
      </c>
      <c r="E12341" s="107">
        <v>29.783333333333335</v>
      </c>
      <c r="F12341" s="81" t="s">
        <v>13674</v>
      </c>
      <c r="G12341" s="35" t="s">
        <v>13675</v>
      </c>
      <c r="H12341" s="100" t="s">
        <v>26316</v>
      </c>
    </row>
    <row r="12342" spans="1:8">
      <c r="A12342" s="35" t="s">
        <v>29</v>
      </c>
      <c r="B12342" s="35" t="s">
        <v>9373</v>
      </c>
      <c r="C12342" s="95" t="s">
        <v>17587</v>
      </c>
      <c r="D12342" s="101" t="s">
        <v>22968</v>
      </c>
      <c r="E12342" s="107">
        <v>43.1</v>
      </c>
      <c r="F12342" s="81" t="s">
        <v>13674</v>
      </c>
      <c r="G12342" s="35" t="s">
        <v>13675</v>
      </c>
      <c r="H12342" s="100" t="s">
        <v>26316</v>
      </c>
    </row>
    <row r="12343" spans="1:8">
      <c r="A12343" s="35" t="s">
        <v>29</v>
      </c>
      <c r="B12343" s="35" t="s">
        <v>9373</v>
      </c>
      <c r="C12343" s="95" t="s">
        <v>17587</v>
      </c>
      <c r="D12343" s="101" t="s">
        <v>22969</v>
      </c>
      <c r="E12343" s="107">
        <v>41.8</v>
      </c>
      <c r="F12343" s="81" t="s">
        <v>13674</v>
      </c>
      <c r="G12343" s="35" t="s">
        <v>13675</v>
      </c>
      <c r="H12343" s="100" t="s">
        <v>26316</v>
      </c>
    </row>
    <row r="12344" spans="1:8">
      <c r="A12344" s="35" t="s">
        <v>29</v>
      </c>
      <c r="B12344" s="35" t="s">
        <v>9373</v>
      </c>
      <c r="C12344" s="95" t="s">
        <v>17587</v>
      </c>
      <c r="D12344" s="101" t="s">
        <v>22970</v>
      </c>
      <c r="E12344" s="107">
        <v>48.283333333333331</v>
      </c>
      <c r="F12344" s="81" t="s">
        <v>13674</v>
      </c>
      <c r="G12344" s="35" t="s">
        <v>13675</v>
      </c>
      <c r="H12344" s="100" t="s">
        <v>26316</v>
      </c>
    </row>
    <row r="12345" spans="1:8">
      <c r="A12345" s="35" t="s">
        <v>29</v>
      </c>
      <c r="B12345" s="35" t="s">
        <v>9373</v>
      </c>
      <c r="C12345" s="95" t="s">
        <v>17588</v>
      </c>
      <c r="D12345" s="101" t="s">
        <v>9045</v>
      </c>
      <c r="E12345" s="107">
        <v>25.083333333333332</v>
      </c>
      <c r="F12345" s="81" t="s">
        <v>13674</v>
      </c>
      <c r="G12345" s="35" t="s">
        <v>13675</v>
      </c>
      <c r="H12345" s="100" t="s">
        <v>26316</v>
      </c>
    </row>
    <row r="12346" spans="1:8">
      <c r="A12346" s="35" t="s">
        <v>29</v>
      </c>
      <c r="B12346" s="35" t="s">
        <v>9373</v>
      </c>
      <c r="C12346" s="95" t="s">
        <v>17588</v>
      </c>
      <c r="D12346" s="101" t="s">
        <v>9047</v>
      </c>
      <c r="E12346" s="107">
        <v>28.4</v>
      </c>
      <c r="F12346" s="81" t="s">
        <v>13674</v>
      </c>
      <c r="G12346" s="35" t="s">
        <v>13675</v>
      </c>
      <c r="H12346" s="100" t="s">
        <v>26316</v>
      </c>
    </row>
    <row r="12347" spans="1:8">
      <c r="A12347" s="35" t="s">
        <v>29</v>
      </c>
      <c r="B12347" s="35" t="s">
        <v>9373</v>
      </c>
      <c r="C12347" s="95" t="s">
        <v>17588</v>
      </c>
      <c r="D12347" s="101" t="s">
        <v>22971</v>
      </c>
      <c r="E12347" s="107">
        <v>30.55</v>
      </c>
      <c r="F12347" s="81" t="s">
        <v>13674</v>
      </c>
      <c r="G12347" s="35" t="s">
        <v>13675</v>
      </c>
      <c r="H12347" s="100" t="s">
        <v>26316</v>
      </c>
    </row>
    <row r="12348" spans="1:8">
      <c r="A12348" s="35" t="s">
        <v>29</v>
      </c>
      <c r="B12348" s="35" t="s">
        <v>9373</v>
      </c>
      <c r="C12348" s="95" t="s">
        <v>17588</v>
      </c>
      <c r="D12348" s="101" t="s">
        <v>9048</v>
      </c>
      <c r="E12348" s="107">
        <v>32.833333333333336</v>
      </c>
      <c r="F12348" s="81" t="s">
        <v>13674</v>
      </c>
      <c r="G12348" s="35" t="s">
        <v>13675</v>
      </c>
      <c r="H12348" s="100" t="s">
        <v>26316</v>
      </c>
    </row>
    <row r="12349" spans="1:8">
      <c r="A12349" s="35" t="s">
        <v>29</v>
      </c>
      <c r="B12349" s="35" t="s">
        <v>9373</v>
      </c>
      <c r="C12349" s="95" t="s">
        <v>17588</v>
      </c>
      <c r="D12349" s="101" t="s">
        <v>9049</v>
      </c>
      <c r="E12349" s="107">
        <v>39.833333333333336</v>
      </c>
      <c r="F12349" s="81" t="s">
        <v>13674</v>
      </c>
      <c r="G12349" s="35" t="s">
        <v>13675</v>
      </c>
      <c r="H12349" s="100" t="s">
        <v>26316</v>
      </c>
    </row>
    <row r="12350" spans="1:8">
      <c r="A12350" s="35" t="s">
        <v>29</v>
      </c>
      <c r="B12350" s="35" t="s">
        <v>9373</v>
      </c>
      <c r="C12350" s="95" t="s">
        <v>17589</v>
      </c>
      <c r="D12350" s="101" t="s">
        <v>9050</v>
      </c>
      <c r="E12350" s="107">
        <v>43.05</v>
      </c>
      <c r="F12350" s="81" t="s">
        <v>13674</v>
      </c>
      <c r="G12350" s="35" t="s">
        <v>13675</v>
      </c>
      <c r="H12350" s="100" t="s">
        <v>26316</v>
      </c>
    </row>
    <row r="12351" spans="1:8">
      <c r="A12351" s="35" t="s">
        <v>29</v>
      </c>
      <c r="B12351" s="35" t="s">
        <v>9373</v>
      </c>
      <c r="C12351" s="95" t="s">
        <v>17589</v>
      </c>
      <c r="D12351" s="101" t="s">
        <v>22972</v>
      </c>
      <c r="E12351" s="107">
        <v>28.65</v>
      </c>
      <c r="F12351" s="81" t="s">
        <v>13674</v>
      </c>
      <c r="G12351" s="35" t="s">
        <v>13675</v>
      </c>
      <c r="H12351" s="100" t="s">
        <v>26316</v>
      </c>
    </row>
    <row r="12352" spans="1:8">
      <c r="A12352" s="35" t="s">
        <v>29</v>
      </c>
      <c r="B12352" s="35" t="s">
        <v>9373</v>
      </c>
      <c r="C12352" s="95" t="s">
        <v>17589</v>
      </c>
      <c r="D12352" s="101" t="s">
        <v>22973</v>
      </c>
      <c r="E12352" s="107">
        <v>33.716666666666669</v>
      </c>
      <c r="F12352" s="81" t="s">
        <v>13674</v>
      </c>
      <c r="G12352" s="35" t="s">
        <v>13675</v>
      </c>
      <c r="H12352" s="100" t="s">
        <v>26316</v>
      </c>
    </row>
    <row r="12353" spans="1:8">
      <c r="A12353" s="35" t="s">
        <v>29</v>
      </c>
      <c r="B12353" s="35" t="s">
        <v>9373</v>
      </c>
      <c r="C12353" s="95" t="s">
        <v>17589</v>
      </c>
      <c r="D12353" s="101" t="s">
        <v>22974</v>
      </c>
      <c r="E12353" s="107">
        <v>38.883333333333333</v>
      </c>
      <c r="F12353" s="81" t="s">
        <v>13674</v>
      </c>
      <c r="G12353" s="35" t="s">
        <v>13675</v>
      </c>
      <c r="H12353" s="100" t="s">
        <v>26316</v>
      </c>
    </row>
    <row r="12354" spans="1:8">
      <c r="A12354" s="35" t="s">
        <v>29</v>
      </c>
      <c r="B12354" s="35" t="s">
        <v>9373</v>
      </c>
      <c r="C12354" s="95" t="s">
        <v>17589</v>
      </c>
      <c r="D12354" s="101" t="s">
        <v>22975</v>
      </c>
      <c r="E12354" s="107">
        <v>41.083333333333336</v>
      </c>
      <c r="F12354" s="81" t="s">
        <v>13674</v>
      </c>
      <c r="G12354" s="35" t="s">
        <v>13675</v>
      </c>
      <c r="H12354" s="100" t="s">
        <v>26316</v>
      </c>
    </row>
    <row r="12355" spans="1:8">
      <c r="A12355" s="35" t="s">
        <v>29</v>
      </c>
      <c r="B12355" s="35" t="s">
        <v>9373</v>
      </c>
      <c r="C12355" s="95" t="s">
        <v>17589</v>
      </c>
      <c r="D12355" s="101" t="s">
        <v>22976</v>
      </c>
      <c r="E12355" s="107">
        <v>73.05</v>
      </c>
      <c r="F12355" s="81" t="s">
        <v>13674</v>
      </c>
      <c r="G12355" s="35" t="s">
        <v>13675</v>
      </c>
      <c r="H12355" s="100" t="s">
        <v>26316</v>
      </c>
    </row>
    <row r="12356" spans="1:8">
      <c r="A12356" s="35" t="s">
        <v>29</v>
      </c>
      <c r="B12356" s="35" t="s">
        <v>9373</v>
      </c>
      <c r="C12356" s="95" t="s">
        <v>17583</v>
      </c>
      <c r="D12356" s="101" t="s">
        <v>22977</v>
      </c>
      <c r="E12356" s="107">
        <v>29.916666666666668</v>
      </c>
      <c r="F12356" s="81" t="s">
        <v>13674</v>
      </c>
      <c r="G12356" s="35" t="s">
        <v>13675</v>
      </c>
      <c r="H12356" s="100" t="s">
        <v>26316</v>
      </c>
    </row>
    <row r="12357" spans="1:8">
      <c r="A12357" s="35" t="s">
        <v>29</v>
      </c>
      <c r="B12357" s="35" t="s">
        <v>9373</v>
      </c>
      <c r="C12357" s="95" t="s">
        <v>17584</v>
      </c>
      <c r="D12357" s="101" t="s">
        <v>22978</v>
      </c>
      <c r="E12357" s="107">
        <v>28.583333333333332</v>
      </c>
      <c r="F12357" s="81" t="s">
        <v>13674</v>
      </c>
      <c r="G12357" s="35" t="s">
        <v>13675</v>
      </c>
      <c r="H12357" s="100" t="s">
        <v>26316</v>
      </c>
    </row>
    <row r="12358" spans="1:8">
      <c r="A12358" s="35" t="s">
        <v>29</v>
      </c>
      <c r="B12358" s="35" t="s">
        <v>9354</v>
      </c>
      <c r="C12358" s="95" t="s">
        <v>16830</v>
      </c>
      <c r="D12358" s="101" t="s">
        <v>9051</v>
      </c>
      <c r="E12358" s="107">
        <v>34.43333333333333</v>
      </c>
      <c r="F12358" s="81" t="s">
        <v>13674</v>
      </c>
      <c r="G12358" s="35" t="s">
        <v>13675</v>
      </c>
      <c r="H12358" s="100" t="s">
        <v>26317</v>
      </c>
    </row>
    <row r="12359" spans="1:8">
      <c r="A12359" s="35" t="s">
        <v>29</v>
      </c>
      <c r="B12359" s="35" t="s">
        <v>9354</v>
      </c>
      <c r="C12359" s="95" t="s">
        <v>16830</v>
      </c>
      <c r="D12359" s="101" t="s">
        <v>9052</v>
      </c>
      <c r="E12359" s="107">
        <v>30.533333333333335</v>
      </c>
      <c r="F12359" s="81" t="s">
        <v>13674</v>
      </c>
      <c r="G12359" s="35" t="s">
        <v>13675</v>
      </c>
      <c r="H12359" s="100" t="s">
        <v>26317</v>
      </c>
    </row>
    <row r="12360" spans="1:8">
      <c r="A12360" s="35" t="s">
        <v>29</v>
      </c>
      <c r="B12360" s="35" t="s">
        <v>9354</v>
      </c>
      <c r="C12360" s="95" t="s">
        <v>16830</v>
      </c>
      <c r="D12360" s="101" t="s">
        <v>9055</v>
      </c>
      <c r="E12360" s="107">
        <v>33.833333333333336</v>
      </c>
      <c r="F12360" s="81" t="s">
        <v>13674</v>
      </c>
      <c r="G12360" s="35" t="s">
        <v>13675</v>
      </c>
      <c r="H12360" s="100" t="s">
        <v>26317</v>
      </c>
    </row>
    <row r="12361" spans="1:8">
      <c r="A12361" s="35" t="s">
        <v>29</v>
      </c>
      <c r="B12361" s="35" t="s">
        <v>9354</v>
      </c>
      <c r="C12361" s="95" t="s">
        <v>16830</v>
      </c>
      <c r="D12361" s="101" t="s">
        <v>9056</v>
      </c>
      <c r="E12361" s="107">
        <v>28.566666666666666</v>
      </c>
      <c r="F12361" s="81" t="s">
        <v>13674</v>
      </c>
      <c r="G12361" s="35" t="s">
        <v>13675</v>
      </c>
      <c r="H12361" s="100" t="s">
        <v>26317</v>
      </c>
    </row>
    <row r="12362" spans="1:8">
      <c r="A12362" s="35" t="s">
        <v>29</v>
      </c>
      <c r="B12362" s="35" t="s">
        <v>9354</v>
      </c>
      <c r="C12362" s="95" t="s">
        <v>16830</v>
      </c>
      <c r="D12362" s="101" t="s">
        <v>9057</v>
      </c>
      <c r="E12362" s="107">
        <v>41.716666666666669</v>
      </c>
      <c r="F12362" s="81" t="s">
        <v>13674</v>
      </c>
      <c r="G12362" s="35" t="s">
        <v>13675</v>
      </c>
      <c r="H12362" s="100" t="s">
        <v>26317</v>
      </c>
    </row>
    <row r="12363" spans="1:8">
      <c r="A12363" s="35" t="s">
        <v>29</v>
      </c>
      <c r="B12363" s="35" t="s">
        <v>9354</v>
      </c>
      <c r="C12363" s="95" t="s">
        <v>16830</v>
      </c>
      <c r="D12363" s="101" t="s">
        <v>22979</v>
      </c>
      <c r="E12363" s="107">
        <v>30.283333333333335</v>
      </c>
      <c r="F12363" s="81" t="s">
        <v>13674</v>
      </c>
      <c r="G12363" s="35" t="s">
        <v>13675</v>
      </c>
      <c r="H12363" s="100" t="s">
        <v>26317</v>
      </c>
    </row>
    <row r="12364" spans="1:8">
      <c r="A12364" s="35" t="s">
        <v>29</v>
      </c>
      <c r="B12364" s="35" t="s">
        <v>9354</v>
      </c>
      <c r="C12364" s="95" t="s">
        <v>16830</v>
      </c>
      <c r="D12364" s="101" t="s">
        <v>9058</v>
      </c>
      <c r="E12364" s="107">
        <v>35.56666666666667</v>
      </c>
      <c r="F12364" s="81" t="s">
        <v>13674</v>
      </c>
      <c r="G12364" s="35" t="s">
        <v>13675</v>
      </c>
      <c r="H12364" s="100" t="s">
        <v>26317</v>
      </c>
    </row>
    <row r="12365" spans="1:8">
      <c r="A12365" s="35" t="s">
        <v>29</v>
      </c>
      <c r="B12365" s="35" t="s">
        <v>9354</v>
      </c>
      <c r="C12365" s="95" t="s">
        <v>16830</v>
      </c>
      <c r="D12365" s="101" t="s">
        <v>9059</v>
      </c>
      <c r="E12365" s="107">
        <v>29.1</v>
      </c>
      <c r="F12365" s="81" t="s">
        <v>13674</v>
      </c>
      <c r="G12365" s="35" t="s">
        <v>13675</v>
      </c>
      <c r="H12365" s="100" t="s">
        <v>26317</v>
      </c>
    </row>
    <row r="12366" spans="1:8">
      <c r="A12366" s="35" t="s">
        <v>29</v>
      </c>
      <c r="B12366" s="35" t="s">
        <v>9354</v>
      </c>
      <c r="C12366" s="95" t="s">
        <v>16830</v>
      </c>
      <c r="D12366" s="101" t="s">
        <v>9061</v>
      </c>
      <c r="E12366" s="107">
        <v>35.6</v>
      </c>
      <c r="F12366" s="81" t="s">
        <v>13674</v>
      </c>
      <c r="G12366" s="35" t="s">
        <v>13675</v>
      </c>
      <c r="H12366" s="100" t="s">
        <v>26317</v>
      </c>
    </row>
    <row r="12367" spans="1:8">
      <c r="A12367" s="35" t="s">
        <v>29</v>
      </c>
      <c r="B12367" s="35" t="s">
        <v>9354</v>
      </c>
      <c r="C12367" s="95" t="s">
        <v>16830</v>
      </c>
      <c r="D12367" s="101" t="s">
        <v>9065</v>
      </c>
      <c r="E12367" s="107">
        <v>27.283333333333335</v>
      </c>
      <c r="F12367" s="81" t="s">
        <v>13674</v>
      </c>
      <c r="G12367" s="35" t="s">
        <v>13675</v>
      </c>
      <c r="H12367" s="100" t="s">
        <v>26317</v>
      </c>
    </row>
    <row r="12368" spans="1:8">
      <c r="A12368" s="35" t="s">
        <v>29</v>
      </c>
      <c r="B12368" s="35" t="s">
        <v>9374</v>
      </c>
      <c r="C12368" s="95" t="s">
        <v>17590</v>
      </c>
      <c r="D12368" s="101" t="s">
        <v>9073</v>
      </c>
      <c r="E12368" s="107">
        <v>23.55</v>
      </c>
      <c r="F12368" s="81" t="s">
        <v>13674</v>
      </c>
      <c r="G12368" s="35" t="s">
        <v>13675</v>
      </c>
      <c r="H12368" s="100" t="s">
        <v>26318</v>
      </c>
    </row>
    <row r="12369" spans="1:8">
      <c r="A12369" s="35" t="s">
        <v>29</v>
      </c>
      <c r="B12369" s="35" t="s">
        <v>9358</v>
      </c>
      <c r="C12369" s="95" t="s">
        <v>17591</v>
      </c>
      <c r="D12369" s="101" t="s">
        <v>13606</v>
      </c>
      <c r="E12369" s="107">
        <v>25.733333333333334</v>
      </c>
      <c r="F12369" s="81" t="s">
        <v>13674</v>
      </c>
      <c r="G12369" s="35" t="s">
        <v>13675</v>
      </c>
      <c r="H12369" s="100" t="s">
        <v>26319</v>
      </c>
    </row>
    <row r="12370" spans="1:8">
      <c r="A12370" s="35" t="s">
        <v>29</v>
      </c>
      <c r="B12370" s="35" t="s">
        <v>9358</v>
      </c>
      <c r="C12370" s="95" t="s">
        <v>17591</v>
      </c>
      <c r="D12370" s="101" t="s">
        <v>13607</v>
      </c>
      <c r="E12370" s="107">
        <v>27.05</v>
      </c>
      <c r="F12370" s="81" t="s">
        <v>13674</v>
      </c>
      <c r="G12370" s="35" t="s">
        <v>13675</v>
      </c>
      <c r="H12370" s="100" t="s">
        <v>26319</v>
      </c>
    </row>
    <row r="12371" spans="1:8">
      <c r="A12371" s="35" t="s">
        <v>29</v>
      </c>
      <c r="B12371" s="35" t="s">
        <v>9358</v>
      </c>
      <c r="C12371" s="95" t="s">
        <v>17592</v>
      </c>
      <c r="D12371" s="101" t="s">
        <v>9092</v>
      </c>
      <c r="E12371" s="107">
        <v>28.733333333333334</v>
      </c>
      <c r="F12371" s="81" t="s">
        <v>13674</v>
      </c>
      <c r="G12371" s="35" t="s">
        <v>13675</v>
      </c>
      <c r="H12371" s="100" t="s">
        <v>26320</v>
      </c>
    </row>
    <row r="12372" spans="1:8">
      <c r="A12372" s="35" t="s">
        <v>29</v>
      </c>
      <c r="B12372" s="35" t="s">
        <v>9358</v>
      </c>
      <c r="C12372" s="95" t="s">
        <v>17592</v>
      </c>
      <c r="D12372" s="101" t="s">
        <v>9093</v>
      </c>
      <c r="E12372" s="107">
        <v>28.133333333333333</v>
      </c>
      <c r="F12372" s="81" t="s">
        <v>13674</v>
      </c>
      <c r="G12372" s="35" t="s">
        <v>13675</v>
      </c>
      <c r="H12372" s="100" t="s">
        <v>26320</v>
      </c>
    </row>
    <row r="12373" spans="1:8">
      <c r="A12373" s="35" t="s">
        <v>29</v>
      </c>
      <c r="B12373" s="35" t="s">
        <v>9358</v>
      </c>
      <c r="C12373" s="95" t="s">
        <v>41</v>
      </c>
      <c r="D12373" s="101" t="s">
        <v>9094</v>
      </c>
      <c r="E12373" s="107">
        <v>30.016666666666666</v>
      </c>
      <c r="F12373" s="81" t="s">
        <v>13674</v>
      </c>
      <c r="G12373" s="35" t="s">
        <v>13675</v>
      </c>
      <c r="H12373" s="100" t="s">
        <v>26321</v>
      </c>
    </row>
    <row r="12374" spans="1:8">
      <c r="A12374" s="35" t="s">
        <v>29</v>
      </c>
      <c r="B12374" s="35" t="s">
        <v>9358</v>
      </c>
      <c r="C12374" s="95" t="s">
        <v>41</v>
      </c>
      <c r="D12374" s="101" t="s">
        <v>9095</v>
      </c>
      <c r="E12374" s="107">
        <v>30.05</v>
      </c>
      <c r="F12374" s="81" t="s">
        <v>13674</v>
      </c>
      <c r="G12374" s="35" t="s">
        <v>13675</v>
      </c>
      <c r="H12374" s="100" t="s">
        <v>26321</v>
      </c>
    </row>
    <row r="12375" spans="1:8">
      <c r="A12375" s="35" t="s">
        <v>29</v>
      </c>
      <c r="B12375" s="35" t="s">
        <v>9358</v>
      </c>
      <c r="C12375" s="95" t="s">
        <v>41</v>
      </c>
      <c r="D12375" s="101" t="s">
        <v>9096</v>
      </c>
      <c r="E12375" s="107">
        <v>29.3</v>
      </c>
      <c r="F12375" s="81" t="s">
        <v>13674</v>
      </c>
      <c r="G12375" s="35" t="s">
        <v>13675</v>
      </c>
      <c r="H12375" s="100" t="s">
        <v>26321</v>
      </c>
    </row>
    <row r="12376" spans="1:8">
      <c r="A12376" s="35" t="s">
        <v>29</v>
      </c>
      <c r="B12376" s="35" t="s">
        <v>9358</v>
      </c>
      <c r="C12376" s="95" t="s">
        <v>41</v>
      </c>
      <c r="D12376" s="101" t="s">
        <v>9097</v>
      </c>
      <c r="E12376" s="107">
        <v>27.333333333333332</v>
      </c>
      <c r="F12376" s="81" t="s">
        <v>13674</v>
      </c>
      <c r="G12376" s="35" t="s">
        <v>13675</v>
      </c>
      <c r="H12376" s="100" t="s">
        <v>26321</v>
      </c>
    </row>
    <row r="12377" spans="1:8">
      <c r="A12377" s="35" t="s">
        <v>29</v>
      </c>
      <c r="B12377" s="35" t="s">
        <v>9358</v>
      </c>
      <c r="C12377" s="95" t="s">
        <v>41</v>
      </c>
      <c r="D12377" s="101" t="s">
        <v>9098</v>
      </c>
      <c r="E12377" s="107">
        <v>30.6</v>
      </c>
      <c r="F12377" s="81" t="s">
        <v>13674</v>
      </c>
      <c r="G12377" s="35" t="s">
        <v>13675</v>
      </c>
      <c r="H12377" s="100" t="s">
        <v>26321</v>
      </c>
    </row>
    <row r="12378" spans="1:8">
      <c r="A12378" s="35" t="s">
        <v>29</v>
      </c>
      <c r="B12378" s="35" t="s">
        <v>9358</v>
      </c>
      <c r="C12378" s="95" t="s">
        <v>41</v>
      </c>
      <c r="D12378" s="101" t="s">
        <v>9099</v>
      </c>
      <c r="E12378" s="107">
        <v>29.65</v>
      </c>
      <c r="F12378" s="81" t="s">
        <v>13674</v>
      </c>
      <c r="G12378" s="35" t="s">
        <v>13675</v>
      </c>
      <c r="H12378" s="100" t="s">
        <v>26321</v>
      </c>
    </row>
    <row r="12379" spans="1:8">
      <c r="A12379" s="35" t="s">
        <v>29</v>
      </c>
      <c r="B12379" s="35" t="s">
        <v>9358</v>
      </c>
      <c r="C12379" s="95" t="s">
        <v>41</v>
      </c>
      <c r="D12379" s="101" t="s">
        <v>9101</v>
      </c>
      <c r="E12379" s="107">
        <v>30.866666666666667</v>
      </c>
      <c r="F12379" s="81" t="s">
        <v>13674</v>
      </c>
      <c r="G12379" s="35" t="s">
        <v>13675</v>
      </c>
      <c r="H12379" s="100" t="s">
        <v>26321</v>
      </c>
    </row>
    <row r="12380" spans="1:8">
      <c r="A12380" s="35" t="s">
        <v>29</v>
      </c>
      <c r="B12380" s="35" t="s">
        <v>9358</v>
      </c>
      <c r="C12380" s="95" t="s">
        <v>41</v>
      </c>
      <c r="D12380" s="101" t="s">
        <v>9102</v>
      </c>
      <c r="E12380" s="107">
        <v>26.866666666666667</v>
      </c>
      <c r="F12380" s="81" t="s">
        <v>13674</v>
      </c>
      <c r="G12380" s="35" t="s">
        <v>13675</v>
      </c>
      <c r="H12380" s="100" t="s">
        <v>26321</v>
      </c>
    </row>
    <row r="12381" spans="1:8">
      <c r="A12381" s="35" t="s">
        <v>29</v>
      </c>
      <c r="B12381" s="35" t="s">
        <v>9368</v>
      </c>
      <c r="C12381" s="95" t="s">
        <v>17593</v>
      </c>
      <c r="D12381" s="101" t="s">
        <v>13608</v>
      </c>
      <c r="E12381" s="107">
        <v>30.6</v>
      </c>
      <c r="F12381" s="81" t="s">
        <v>13674</v>
      </c>
      <c r="G12381" s="35" t="s">
        <v>13675</v>
      </c>
      <c r="H12381" s="100" t="s">
        <v>26322</v>
      </c>
    </row>
    <row r="12382" spans="1:8">
      <c r="A12382" s="35" t="s">
        <v>29</v>
      </c>
      <c r="B12382" s="35" t="s">
        <v>9368</v>
      </c>
      <c r="C12382" s="95" t="s">
        <v>17593</v>
      </c>
      <c r="D12382" s="101" t="s">
        <v>13609</v>
      </c>
      <c r="E12382" s="107">
        <v>30.583333333333332</v>
      </c>
      <c r="F12382" s="81" t="s">
        <v>13674</v>
      </c>
      <c r="G12382" s="35" t="s">
        <v>13675</v>
      </c>
      <c r="H12382" s="100" t="s">
        <v>26322</v>
      </c>
    </row>
    <row r="12383" spans="1:8">
      <c r="A12383" s="35" t="s">
        <v>29</v>
      </c>
      <c r="B12383" s="35" t="s">
        <v>9368</v>
      </c>
      <c r="C12383" s="95" t="s">
        <v>17593</v>
      </c>
      <c r="D12383" s="101" t="s">
        <v>13610</v>
      </c>
      <c r="E12383" s="107">
        <v>31.033333333333335</v>
      </c>
      <c r="F12383" s="81" t="s">
        <v>13674</v>
      </c>
      <c r="G12383" s="35" t="s">
        <v>13675</v>
      </c>
      <c r="H12383" s="100" t="s">
        <v>26322</v>
      </c>
    </row>
    <row r="12384" spans="1:8">
      <c r="A12384" s="35" t="s">
        <v>29</v>
      </c>
      <c r="B12384" s="35" t="s">
        <v>9368</v>
      </c>
      <c r="C12384" s="95" t="s">
        <v>17593</v>
      </c>
      <c r="D12384" s="101" t="s">
        <v>13611</v>
      </c>
      <c r="E12384" s="107">
        <v>31.75</v>
      </c>
      <c r="F12384" s="81" t="s">
        <v>13674</v>
      </c>
      <c r="G12384" s="35" t="s">
        <v>13675</v>
      </c>
      <c r="H12384" s="100" t="s">
        <v>26322</v>
      </c>
    </row>
    <row r="12385" spans="1:8">
      <c r="A12385" s="35" t="s">
        <v>29</v>
      </c>
      <c r="B12385" s="35" t="s">
        <v>9368</v>
      </c>
      <c r="C12385" s="95" t="s">
        <v>17593</v>
      </c>
      <c r="D12385" s="101" t="s">
        <v>13612</v>
      </c>
      <c r="E12385" s="107">
        <v>35.68333333333333</v>
      </c>
      <c r="F12385" s="81" t="s">
        <v>13674</v>
      </c>
      <c r="G12385" s="35" t="s">
        <v>13675</v>
      </c>
      <c r="H12385" s="100" t="s">
        <v>26322</v>
      </c>
    </row>
    <row r="12386" spans="1:8">
      <c r="A12386" s="35" t="s">
        <v>29</v>
      </c>
      <c r="B12386" s="35" t="s">
        <v>9368</v>
      </c>
      <c r="C12386" s="95" t="s">
        <v>17593</v>
      </c>
      <c r="D12386" s="101" t="s">
        <v>13613</v>
      </c>
      <c r="E12386" s="107">
        <v>26.666666666666668</v>
      </c>
      <c r="F12386" s="81" t="s">
        <v>13674</v>
      </c>
      <c r="G12386" s="35" t="s">
        <v>13675</v>
      </c>
      <c r="H12386" s="100" t="s">
        <v>26322</v>
      </c>
    </row>
    <row r="12387" spans="1:8">
      <c r="A12387" s="35" t="s">
        <v>29</v>
      </c>
      <c r="B12387" s="35" t="s">
        <v>9368</v>
      </c>
      <c r="C12387" s="95" t="s">
        <v>17593</v>
      </c>
      <c r="D12387" s="101" t="s">
        <v>13614</v>
      </c>
      <c r="E12387" s="107">
        <v>35.68333333333333</v>
      </c>
      <c r="F12387" s="81" t="s">
        <v>13674</v>
      </c>
      <c r="G12387" s="35" t="s">
        <v>13675</v>
      </c>
      <c r="H12387" s="100" t="s">
        <v>26322</v>
      </c>
    </row>
    <row r="12388" spans="1:8">
      <c r="A12388" s="35" t="s">
        <v>29</v>
      </c>
      <c r="B12388" s="35" t="s">
        <v>9368</v>
      </c>
      <c r="C12388" s="95" t="s">
        <v>17593</v>
      </c>
      <c r="D12388" s="101" t="s">
        <v>13615</v>
      </c>
      <c r="E12388" s="107">
        <v>28.15</v>
      </c>
      <c r="F12388" s="81" t="s">
        <v>13674</v>
      </c>
      <c r="G12388" s="35" t="s">
        <v>13675</v>
      </c>
      <c r="H12388" s="100" t="s">
        <v>26322</v>
      </c>
    </row>
    <row r="12389" spans="1:8">
      <c r="A12389" s="35" t="s">
        <v>29</v>
      </c>
      <c r="B12389" s="35" t="s">
        <v>9368</v>
      </c>
      <c r="C12389" s="95" t="s">
        <v>17593</v>
      </c>
      <c r="D12389" s="101" t="s">
        <v>13616</v>
      </c>
      <c r="E12389" s="107">
        <v>36.966666666666669</v>
      </c>
      <c r="F12389" s="81" t="s">
        <v>13674</v>
      </c>
      <c r="G12389" s="35" t="s">
        <v>13675</v>
      </c>
      <c r="H12389" s="100" t="s">
        <v>26322</v>
      </c>
    </row>
    <row r="12390" spans="1:8">
      <c r="A12390" s="35" t="s">
        <v>29</v>
      </c>
      <c r="B12390" s="35" t="s">
        <v>9368</v>
      </c>
      <c r="C12390" s="95" t="s">
        <v>17593</v>
      </c>
      <c r="D12390" s="101" t="s">
        <v>13617</v>
      </c>
      <c r="E12390" s="107">
        <v>34.75</v>
      </c>
      <c r="F12390" s="81" t="s">
        <v>13674</v>
      </c>
      <c r="G12390" s="35" t="s">
        <v>13675</v>
      </c>
      <c r="H12390" s="100" t="s">
        <v>26322</v>
      </c>
    </row>
    <row r="12391" spans="1:8">
      <c r="A12391" s="35" t="s">
        <v>29</v>
      </c>
      <c r="B12391" s="35" t="s">
        <v>9368</v>
      </c>
      <c r="C12391" s="95" t="s">
        <v>17593</v>
      </c>
      <c r="D12391" s="101" t="s">
        <v>13618</v>
      </c>
      <c r="E12391" s="107">
        <v>33.31666666666667</v>
      </c>
      <c r="F12391" s="81" t="s">
        <v>13674</v>
      </c>
      <c r="G12391" s="35" t="s">
        <v>13675</v>
      </c>
      <c r="H12391" s="100" t="s">
        <v>26322</v>
      </c>
    </row>
    <row r="12392" spans="1:8">
      <c r="A12392" s="35" t="s">
        <v>29</v>
      </c>
      <c r="B12392" s="35" t="s">
        <v>9368</v>
      </c>
      <c r="C12392" s="95" t="s">
        <v>17593</v>
      </c>
      <c r="D12392" s="101" t="s">
        <v>13619</v>
      </c>
      <c r="E12392" s="107">
        <v>31.933333333333334</v>
      </c>
      <c r="F12392" s="81" t="s">
        <v>13674</v>
      </c>
      <c r="G12392" s="35" t="s">
        <v>13675</v>
      </c>
      <c r="H12392" s="100" t="s">
        <v>26322</v>
      </c>
    </row>
    <row r="12393" spans="1:8">
      <c r="A12393" s="35" t="s">
        <v>29</v>
      </c>
      <c r="B12393" s="35" t="s">
        <v>9368</v>
      </c>
      <c r="C12393" s="95" t="s">
        <v>17593</v>
      </c>
      <c r="D12393" s="101" t="s">
        <v>13620</v>
      </c>
      <c r="E12393" s="107">
        <v>29.75</v>
      </c>
      <c r="F12393" s="81" t="s">
        <v>13674</v>
      </c>
      <c r="G12393" s="35" t="s">
        <v>13675</v>
      </c>
      <c r="H12393" s="100" t="s">
        <v>26322</v>
      </c>
    </row>
    <row r="12394" spans="1:8">
      <c r="A12394" s="35" t="s">
        <v>29</v>
      </c>
      <c r="B12394" s="35" t="s">
        <v>9368</v>
      </c>
      <c r="C12394" s="95" t="s">
        <v>17593</v>
      </c>
      <c r="D12394" s="101" t="s">
        <v>13621</v>
      </c>
      <c r="E12394" s="107">
        <v>30.566666666666666</v>
      </c>
      <c r="F12394" s="81" t="s">
        <v>13674</v>
      </c>
      <c r="G12394" s="35" t="s">
        <v>13675</v>
      </c>
      <c r="H12394" s="100" t="s">
        <v>26322</v>
      </c>
    </row>
    <row r="12395" spans="1:8">
      <c r="A12395" s="35" t="s">
        <v>29</v>
      </c>
      <c r="B12395" s="35" t="s">
        <v>9368</v>
      </c>
      <c r="C12395" s="95" t="s">
        <v>17593</v>
      </c>
      <c r="D12395" s="101" t="s">
        <v>22980</v>
      </c>
      <c r="E12395" s="107">
        <v>31.416666666666668</v>
      </c>
      <c r="F12395" s="81" t="s">
        <v>13674</v>
      </c>
      <c r="G12395" s="35" t="s">
        <v>13675</v>
      </c>
      <c r="H12395" s="100" t="s">
        <v>26322</v>
      </c>
    </row>
    <row r="12396" spans="1:8">
      <c r="A12396" s="35" t="s">
        <v>29</v>
      </c>
      <c r="B12396" s="35" t="s">
        <v>9368</v>
      </c>
      <c r="C12396" s="95" t="s">
        <v>17593</v>
      </c>
      <c r="D12396" s="101" t="s">
        <v>13622</v>
      </c>
      <c r="E12396" s="107">
        <v>32.516666666666666</v>
      </c>
      <c r="F12396" s="81" t="s">
        <v>13674</v>
      </c>
      <c r="G12396" s="35" t="s">
        <v>13675</v>
      </c>
      <c r="H12396" s="100" t="s">
        <v>26322</v>
      </c>
    </row>
    <row r="12397" spans="1:8">
      <c r="A12397" s="35" t="s">
        <v>29</v>
      </c>
      <c r="B12397" s="35" t="s">
        <v>9358</v>
      </c>
      <c r="C12397" s="95" t="s">
        <v>17594</v>
      </c>
      <c r="D12397" s="102" t="s">
        <v>13623</v>
      </c>
      <c r="E12397" s="107">
        <v>25.85</v>
      </c>
      <c r="F12397" s="81" t="s">
        <v>13674</v>
      </c>
      <c r="G12397" s="35" t="s">
        <v>13675</v>
      </c>
      <c r="H12397" s="100" t="s">
        <v>26323</v>
      </c>
    </row>
    <row r="12398" spans="1:8">
      <c r="A12398" s="35" t="s">
        <v>29</v>
      </c>
      <c r="B12398" s="35" t="s">
        <v>9358</v>
      </c>
      <c r="C12398" s="95" t="s">
        <v>17594</v>
      </c>
      <c r="D12398" s="102" t="s">
        <v>9105</v>
      </c>
      <c r="E12398" s="107">
        <v>26.433333333333334</v>
      </c>
      <c r="F12398" s="81" t="s">
        <v>13674</v>
      </c>
      <c r="G12398" s="35" t="s">
        <v>13675</v>
      </c>
      <c r="H12398" s="100" t="s">
        <v>26323</v>
      </c>
    </row>
    <row r="12399" spans="1:8">
      <c r="A12399" s="35" t="s">
        <v>29</v>
      </c>
      <c r="B12399" s="35" t="s">
        <v>9358</v>
      </c>
      <c r="C12399" s="95" t="s">
        <v>17595</v>
      </c>
      <c r="D12399" s="102" t="s">
        <v>9107</v>
      </c>
      <c r="E12399" s="107">
        <v>33.016666666666666</v>
      </c>
      <c r="F12399" s="81" t="s">
        <v>13674</v>
      </c>
      <c r="G12399" s="35" t="s">
        <v>13675</v>
      </c>
      <c r="H12399" s="100" t="s">
        <v>26324</v>
      </c>
    </row>
    <row r="12400" spans="1:8">
      <c r="A12400" s="35" t="s">
        <v>29</v>
      </c>
      <c r="B12400" s="35" t="s">
        <v>9358</v>
      </c>
      <c r="C12400" s="95" t="s">
        <v>17595</v>
      </c>
      <c r="D12400" s="102" t="s">
        <v>9108</v>
      </c>
      <c r="E12400" s="107">
        <v>26.55</v>
      </c>
      <c r="F12400" s="81" t="s">
        <v>13674</v>
      </c>
      <c r="G12400" s="35" t="s">
        <v>13675</v>
      </c>
      <c r="H12400" s="100" t="s">
        <v>26324</v>
      </c>
    </row>
    <row r="12401" spans="1:8">
      <c r="A12401" s="35" t="s">
        <v>29</v>
      </c>
      <c r="B12401" s="35" t="s">
        <v>9358</v>
      </c>
      <c r="C12401" s="95" t="s">
        <v>17595</v>
      </c>
      <c r="D12401" s="102" t="s">
        <v>9109</v>
      </c>
      <c r="E12401" s="107">
        <v>31.183333333333334</v>
      </c>
      <c r="F12401" s="81" t="s">
        <v>13674</v>
      </c>
      <c r="G12401" s="35" t="s">
        <v>13675</v>
      </c>
      <c r="H12401" s="100" t="s">
        <v>26324</v>
      </c>
    </row>
    <row r="12402" spans="1:8">
      <c r="A12402" s="35" t="s">
        <v>13</v>
      </c>
      <c r="B12402" s="35" t="s">
        <v>24182</v>
      </c>
      <c r="C12402" s="35" t="s">
        <v>16657</v>
      </c>
      <c r="D12402" s="100" t="s">
        <v>22981</v>
      </c>
      <c r="E12402" s="107">
        <v>6.2833333333333332</v>
      </c>
      <c r="F12402" s="81" t="s">
        <v>13674</v>
      </c>
      <c r="G12402" s="35" t="s">
        <v>8146</v>
      </c>
      <c r="H12402" s="100" t="s">
        <v>26325</v>
      </c>
    </row>
    <row r="12403" spans="1:8">
      <c r="A12403" s="35" t="s">
        <v>13</v>
      </c>
      <c r="B12403" s="35" t="s">
        <v>24182</v>
      </c>
      <c r="C12403" s="35" t="s">
        <v>16657</v>
      </c>
      <c r="D12403" s="100" t="s">
        <v>11761</v>
      </c>
      <c r="E12403" s="107">
        <v>16.066666666666666</v>
      </c>
      <c r="F12403" s="81" t="s">
        <v>13674</v>
      </c>
      <c r="G12403" s="35" t="s">
        <v>8146</v>
      </c>
      <c r="H12403" s="100" t="s">
        <v>26325</v>
      </c>
    </row>
    <row r="12404" spans="1:8">
      <c r="A12404" s="35" t="s">
        <v>13</v>
      </c>
      <c r="B12404" s="35" t="s">
        <v>24182</v>
      </c>
      <c r="C12404" s="35" t="s">
        <v>16657</v>
      </c>
      <c r="D12404" s="100" t="s">
        <v>11762</v>
      </c>
      <c r="E12404" s="107">
        <v>19.399999999999999</v>
      </c>
      <c r="F12404" s="81" t="s">
        <v>13674</v>
      </c>
      <c r="G12404" s="35" t="s">
        <v>8146</v>
      </c>
      <c r="H12404" s="100" t="s">
        <v>26325</v>
      </c>
    </row>
    <row r="12405" spans="1:8">
      <c r="A12405" s="35" t="s">
        <v>13</v>
      </c>
      <c r="B12405" s="35" t="s">
        <v>24182</v>
      </c>
      <c r="C12405" s="35" t="s">
        <v>16657</v>
      </c>
      <c r="D12405" s="100" t="s">
        <v>22982</v>
      </c>
      <c r="E12405" s="107">
        <v>19.666666666666668</v>
      </c>
      <c r="F12405" s="81" t="s">
        <v>13674</v>
      </c>
      <c r="G12405" s="35" t="s">
        <v>8146</v>
      </c>
      <c r="H12405" s="100" t="s">
        <v>26325</v>
      </c>
    </row>
    <row r="12406" spans="1:8">
      <c r="A12406" s="35" t="s">
        <v>13</v>
      </c>
      <c r="B12406" s="35" t="s">
        <v>24182</v>
      </c>
      <c r="C12406" s="35" t="s">
        <v>16657</v>
      </c>
      <c r="D12406" s="100" t="s">
        <v>11767</v>
      </c>
      <c r="E12406" s="107">
        <v>16.316666666666666</v>
      </c>
      <c r="F12406" s="81" t="s">
        <v>13674</v>
      </c>
      <c r="G12406" s="35" t="s">
        <v>8146</v>
      </c>
      <c r="H12406" s="100" t="s">
        <v>26325</v>
      </c>
    </row>
    <row r="12407" spans="1:8">
      <c r="A12407" s="35" t="s">
        <v>13</v>
      </c>
      <c r="B12407" s="35" t="s">
        <v>24182</v>
      </c>
      <c r="C12407" s="35" t="s">
        <v>16657</v>
      </c>
      <c r="D12407" s="100" t="s">
        <v>11768</v>
      </c>
      <c r="E12407" s="107">
        <v>17.983333333333334</v>
      </c>
      <c r="F12407" s="81" t="s">
        <v>13674</v>
      </c>
      <c r="G12407" s="35" t="s">
        <v>8146</v>
      </c>
      <c r="H12407" s="100" t="s">
        <v>26325</v>
      </c>
    </row>
    <row r="12408" spans="1:8">
      <c r="A12408" s="35" t="s">
        <v>13</v>
      </c>
      <c r="B12408" s="35" t="s">
        <v>24182</v>
      </c>
      <c r="C12408" s="35" t="s">
        <v>16657</v>
      </c>
      <c r="D12408" s="100" t="s">
        <v>11769</v>
      </c>
      <c r="E12408" s="107">
        <v>23.116666666666667</v>
      </c>
      <c r="F12408" s="81" t="s">
        <v>13674</v>
      </c>
      <c r="G12408" s="35" t="s">
        <v>8146</v>
      </c>
      <c r="H12408" s="100" t="s">
        <v>26325</v>
      </c>
    </row>
    <row r="12409" spans="1:8">
      <c r="A12409" s="35" t="s">
        <v>13</v>
      </c>
      <c r="B12409" s="35" t="s">
        <v>24182</v>
      </c>
      <c r="C12409" s="35" t="s">
        <v>16657</v>
      </c>
      <c r="D12409" s="100" t="s">
        <v>11770</v>
      </c>
      <c r="E12409" s="107">
        <v>24.1</v>
      </c>
      <c r="F12409" s="81" t="s">
        <v>13674</v>
      </c>
      <c r="G12409" s="35" t="s">
        <v>8146</v>
      </c>
      <c r="H12409" s="100" t="s">
        <v>26325</v>
      </c>
    </row>
    <row r="12410" spans="1:8">
      <c r="A12410" s="35" t="s">
        <v>13</v>
      </c>
      <c r="B12410" s="35" t="s">
        <v>24182</v>
      </c>
      <c r="C12410" s="35" t="s">
        <v>17</v>
      </c>
      <c r="D12410" s="100" t="s">
        <v>11771</v>
      </c>
      <c r="E12410" s="107">
        <v>21.133333333333333</v>
      </c>
      <c r="F12410" s="81" t="s">
        <v>13674</v>
      </c>
      <c r="G12410" s="35" t="s">
        <v>8146</v>
      </c>
      <c r="H12410" s="100" t="s">
        <v>26326</v>
      </c>
    </row>
    <row r="12411" spans="1:8">
      <c r="A12411" s="35" t="s">
        <v>13</v>
      </c>
      <c r="B12411" s="35" t="s">
        <v>24182</v>
      </c>
      <c r="C12411" s="35" t="s">
        <v>17</v>
      </c>
      <c r="D12411" s="100" t="s">
        <v>22983</v>
      </c>
      <c r="E12411" s="107">
        <v>20.05</v>
      </c>
      <c r="F12411" s="81" t="s">
        <v>13674</v>
      </c>
      <c r="G12411" s="35" t="s">
        <v>8146</v>
      </c>
      <c r="H12411" s="100" t="s">
        <v>26326</v>
      </c>
    </row>
    <row r="12412" spans="1:8">
      <c r="A12412" s="35" t="s">
        <v>13</v>
      </c>
      <c r="B12412" s="35" t="s">
        <v>24182</v>
      </c>
      <c r="C12412" s="35" t="s">
        <v>17</v>
      </c>
      <c r="D12412" s="100" t="s">
        <v>22984</v>
      </c>
      <c r="E12412" s="107">
        <v>20.016666666666666</v>
      </c>
      <c r="F12412" s="81" t="s">
        <v>13674</v>
      </c>
      <c r="G12412" s="35" t="s">
        <v>8146</v>
      </c>
      <c r="H12412" s="100" t="s">
        <v>26326</v>
      </c>
    </row>
    <row r="12413" spans="1:8">
      <c r="A12413" s="35" t="s">
        <v>13</v>
      </c>
      <c r="B12413" s="35" t="s">
        <v>24182</v>
      </c>
      <c r="C12413" s="35" t="s">
        <v>17</v>
      </c>
      <c r="D12413" s="100" t="s">
        <v>11772</v>
      </c>
      <c r="E12413" s="107">
        <v>22.016666666666666</v>
      </c>
      <c r="F12413" s="81" t="s">
        <v>13674</v>
      </c>
      <c r="G12413" s="35" t="s">
        <v>8146</v>
      </c>
      <c r="H12413" s="100" t="s">
        <v>26326</v>
      </c>
    </row>
    <row r="12414" spans="1:8">
      <c r="A12414" s="35" t="s">
        <v>13</v>
      </c>
      <c r="B12414" s="35" t="s">
        <v>24182</v>
      </c>
      <c r="C12414" s="35" t="s">
        <v>17</v>
      </c>
      <c r="D12414" s="100" t="s">
        <v>11773</v>
      </c>
      <c r="E12414" s="107">
        <v>17.033333333333335</v>
      </c>
      <c r="F12414" s="81" t="s">
        <v>13674</v>
      </c>
      <c r="G12414" s="35" t="s">
        <v>8146</v>
      </c>
      <c r="H12414" s="100" t="s">
        <v>26326</v>
      </c>
    </row>
    <row r="12415" spans="1:8">
      <c r="A12415" s="35" t="s">
        <v>13</v>
      </c>
      <c r="B12415" s="35" t="s">
        <v>24182</v>
      </c>
      <c r="C12415" s="35" t="s">
        <v>17</v>
      </c>
      <c r="D12415" s="100" t="s">
        <v>11774</v>
      </c>
      <c r="E12415" s="107">
        <v>18.833333333333332</v>
      </c>
      <c r="F12415" s="81" t="s">
        <v>13674</v>
      </c>
      <c r="G12415" s="35" t="s">
        <v>8146</v>
      </c>
      <c r="H12415" s="100" t="s">
        <v>26326</v>
      </c>
    </row>
    <row r="12416" spans="1:8">
      <c r="A12416" s="35" t="s">
        <v>13</v>
      </c>
      <c r="B12416" s="35" t="s">
        <v>24182</v>
      </c>
      <c r="C12416" s="35" t="s">
        <v>17</v>
      </c>
      <c r="D12416" s="100" t="s">
        <v>11775</v>
      </c>
      <c r="E12416" s="107">
        <v>18.766666666666666</v>
      </c>
      <c r="F12416" s="81" t="s">
        <v>13674</v>
      </c>
      <c r="G12416" s="35" t="s">
        <v>8146</v>
      </c>
      <c r="H12416" s="100" t="s">
        <v>26326</v>
      </c>
    </row>
    <row r="12417" spans="1:8">
      <c r="A12417" s="35" t="s">
        <v>13</v>
      </c>
      <c r="B12417" s="35" t="s">
        <v>24182</v>
      </c>
      <c r="C12417" s="35" t="s">
        <v>17</v>
      </c>
      <c r="D12417" s="100" t="s">
        <v>11776</v>
      </c>
      <c r="E12417" s="107">
        <v>21.816666666666666</v>
      </c>
      <c r="F12417" s="81" t="s">
        <v>13674</v>
      </c>
      <c r="G12417" s="35" t="s">
        <v>8146</v>
      </c>
      <c r="H12417" s="100" t="s">
        <v>26326</v>
      </c>
    </row>
    <row r="12418" spans="1:8">
      <c r="A12418" s="35" t="s">
        <v>13</v>
      </c>
      <c r="B12418" s="35" t="s">
        <v>24182</v>
      </c>
      <c r="C12418" s="35" t="s">
        <v>16658</v>
      </c>
      <c r="D12418" s="100" t="s">
        <v>11777</v>
      </c>
      <c r="E12418" s="107">
        <v>22.083333333333332</v>
      </c>
      <c r="F12418" s="81" t="s">
        <v>13674</v>
      </c>
      <c r="G12418" s="35" t="s">
        <v>8146</v>
      </c>
      <c r="H12418" s="100" t="s">
        <v>26327</v>
      </c>
    </row>
    <row r="12419" spans="1:8">
      <c r="A12419" s="35" t="s">
        <v>13</v>
      </c>
      <c r="B12419" s="35" t="s">
        <v>24182</v>
      </c>
      <c r="C12419" s="35" t="s">
        <v>16658</v>
      </c>
      <c r="D12419" s="100" t="s">
        <v>11778</v>
      </c>
      <c r="E12419" s="107">
        <v>20.3</v>
      </c>
      <c r="F12419" s="81" t="s">
        <v>13674</v>
      </c>
      <c r="G12419" s="35" t="s">
        <v>8146</v>
      </c>
      <c r="H12419" s="100" t="s">
        <v>26327</v>
      </c>
    </row>
    <row r="12420" spans="1:8">
      <c r="A12420" s="35" t="s">
        <v>13</v>
      </c>
      <c r="B12420" s="35" t="s">
        <v>24182</v>
      </c>
      <c r="C12420" s="35" t="s">
        <v>16658</v>
      </c>
      <c r="D12420" s="100" t="s">
        <v>22985</v>
      </c>
      <c r="E12420" s="107">
        <v>19.766666666666666</v>
      </c>
      <c r="F12420" s="81" t="s">
        <v>13674</v>
      </c>
      <c r="G12420" s="35" t="s">
        <v>8146</v>
      </c>
      <c r="H12420" s="100" t="s">
        <v>26327</v>
      </c>
    </row>
    <row r="12421" spans="1:8">
      <c r="A12421" s="35" t="s">
        <v>13</v>
      </c>
      <c r="B12421" s="35" t="s">
        <v>24182</v>
      </c>
      <c r="C12421" s="35" t="s">
        <v>16658</v>
      </c>
      <c r="D12421" s="100" t="s">
        <v>22986</v>
      </c>
      <c r="E12421" s="107">
        <v>14.9</v>
      </c>
      <c r="F12421" s="81" t="s">
        <v>13674</v>
      </c>
      <c r="G12421" s="35" t="s">
        <v>8146</v>
      </c>
      <c r="H12421" s="100" t="s">
        <v>26327</v>
      </c>
    </row>
    <row r="12422" spans="1:8">
      <c r="A12422" s="35" t="s">
        <v>13</v>
      </c>
      <c r="B12422" s="35" t="s">
        <v>24182</v>
      </c>
      <c r="C12422" s="35" t="s">
        <v>16658</v>
      </c>
      <c r="D12422" s="100" t="s">
        <v>11779</v>
      </c>
      <c r="E12422" s="107">
        <v>22.216666666666665</v>
      </c>
      <c r="F12422" s="81" t="s">
        <v>13674</v>
      </c>
      <c r="G12422" s="35" t="s">
        <v>8146</v>
      </c>
      <c r="H12422" s="100" t="s">
        <v>26327</v>
      </c>
    </row>
    <row r="12423" spans="1:8">
      <c r="A12423" s="35" t="s">
        <v>13</v>
      </c>
      <c r="B12423" s="35" t="s">
        <v>24182</v>
      </c>
      <c r="C12423" s="35" t="s">
        <v>16659</v>
      </c>
      <c r="D12423" s="100" t="s">
        <v>22987</v>
      </c>
      <c r="E12423" s="107">
        <v>15.066666666666666</v>
      </c>
      <c r="F12423" s="81" t="s">
        <v>13674</v>
      </c>
      <c r="G12423" s="35" t="s">
        <v>8146</v>
      </c>
      <c r="H12423" s="100" t="s">
        <v>26328</v>
      </c>
    </row>
    <row r="12424" spans="1:8">
      <c r="A12424" s="35" t="s">
        <v>13</v>
      </c>
      <c r="B12424" s="35" t="s">
        <v>24182</v>
      </c>
      <c r="C12424" s="35" t="s">
        <v>16659</v>
      </c>
      <c r="D12424" s="100" t="s">
        <v>22988</v>
      </c>
      <c r="E12424" s="107">
        <v>14.233333333333333</v>
      </c>
      <c r="F12424" s="81" t="s">
        <v>13674</v>
      </c>
      <c r="G12424" s="35" t="s">
        <v>8146</v>
      </c>
      <c r="H12424" s="100" t="s">
        <v>26328</v>
      </c>
    </row>
    <row r="12425" spans="1:8">
      <c r="A12425" s="35" t="s">
        <v>13</v>
      </c>
      <c r="B12425" s="35" t="s">
        <v>24182</v>
      </c>
      <c r="C12425" s="35" t="s">
        <v>16659</v>
      </c>
      <c r="D12425" s="100" t="s">
        <v>11780</v>
      </c>
      <c r="E12425" s="107">
        <v>17.616666666666667</v>
      </c>
      <c r="F12425" s="81" t="s">
        <v>13674</v>
      </c>
      <c r="G12425" s="35" t="s">
        <v>8146</v>
      </c>
      <c r="H12425" s="100" t="s">
        <v>26328</v>
      </c>
    </row>
    <row r="12426" spans="1:8">
      <c r="A12426" s="35" t="s">
        <v>13</v>
      </c>
      <c r="B12426" s="35" t="s">
        <v>24182</v>
      </c>
      <c r="C12426" s="35" t="s">
        <v>16659</v>
      </c>
      <c r="D12426" s="100" t="s">
        <v>11781</v>
      </c>
      <c r="E12426" s="107">
        <v>17.8</v>
      </c>
      <c r="F12426" s="81" t="s">
        <v>13674</v>
      </c>
      <c r="G12426" s="35" t="s">
        <v>8146</v>
      </c>
      <c r="H12426" s="100" t="s">
        <v>26328</v>
      </c>
    </row>
    <row r="12427" spans="1:8">
      <c r="A12427" s="35" t="s">
        <v>13</v>
      </c>
      <c r="B12427" s="35" t="s">
        <v>24182</v>
      </c>
      <c r="C12427" s="35" t="s">
        <v>16659</v>
      </c>
      <c r="D12427" s="100" t="s">
        <v>11782</v>
      </c>
      <c r="E12427" s="107">
        <v>22.5</v>
      </c>
      <c r="F12427" s="81" t="s">
        <v>13674</v>
      </c>
      <c r="G12427" s="35" t="s">
        <v>8146</v>
      </c>
      <c r="H12427" s="100" t="s">
        <v>26328</v>
      </c>
    </row>
    <row r="12428" spans="1:8">
      <c r="A12428" s="35" t="s">
        <v>13</v>
      </c>
      <c r="B12428" s="35" t="s">
        <v>24182</v>
      </c>
      <c r="C12428" s="35" t="s">
        <v>16659</v>
      </c>
      <c r="D12428" s="100" t="s">
        <v>11783</v>
      </c>
      <c r="E12428" s="107">
        <v>21.383333333333333</v>
      </c>
      <c r="F12428" s="81" t="s">
        <v>13674</v>
      </c>
      <c r="G12428" s="35" t="s">
        <v>8146</v>
      </c>
      <c r="H12428" s="100" t="s">
        <v>26328</v>
      </c>
    </row>
    <row r="12429" spans="1:8">
      <c r="A12429" s="35" t="s">
        <v>13</v>
      </c>
      <c r="B12429" s="35" t="s">
        <v>24182</v>
      </c>
      <c r="C12429" s="35" t="s">
        <v>16659</v>
      </c>
      <c r="D12429" s="100" t="s">
        <v>11784</v>
      </c>
      <c r="E12429" s="107">
        <v>21.7</v>
      </c>
      <c r="F12429" s="81" t="s">
        <v>13674</v>
      </c>
      <c r="G12429" s="35" t="s">
        <v>8146</v>
      </c>
      <c r="H12429" s="100" t="s">
        <v>26328</v>
      </c>
    </row>
    <row r="12430" spans="1:8">
      <c r="A12430" s="35" t="s">
        <v>13</v>
      </c>
      <c r="B12430" s="35" t="s">
        <v>24182</v>
      </c>
      <c r="C12430" s="35" t="s">
        <v>16659</v>
      </c>
      <c r="D12430" s="100" t="s">
        <v>11785</v>
      </c>
      <c r="E12430" s="107">
        <v>18.7</v>
      </c>
      <c r="F12430" s="81" t="s">
        <v>13674</v>
      </c>
      <c r="G12430" s="35" t="s">
        <v>8146</v>
      </c>
      <c r="H12430" s="100" t="s">
        <v>26328</v>
      </c>
    </row>
    <row r="12431" spans="1:8">
      <c r="A12431" s="35" t="s">
        <v>13</v>
      </c>
      <c r="B12431" s="35" t="s">
        <v>24182</v>
      </c>
      <c r="C12431" s="35" t="s">
        <v>16659</v>
      </c>
      <c r="D12431" s="100" t="s">
        <v>11786</v>
      </c>
      <c r="E12431" s="107">
        <v>22.65</v>
      </c>
      <c r="F12431" s="81" t="s">
        <v>13674</v>
      </c>
      <c r="G12431" s="35" t="s">
        <v>8146</v>
      </c>
      <c r="H12431" s="100" t="s">
        <v>26328</v>
      </c>
    </row>
    <row r="12432" spans="1:8">
      <c r="A12432" s="35" t="s">
        <v>13</v>
      </c>
      <c r="B12432" s="35" t="s">
        <v>24182</v>
      </c>
      <c r="C12432" s="35" t="s">
        <v>16659</v>
      </c>
      <c r="D12432" s="100" t="s">
        <v>11787</v>
      </c>
      <c r="E12432" s="107">
        <v>16.166666666666668</v>
      </c>
      <c r="F12432" s="81" t="s">
        <v>13674</v>
      </c>
      <c r="G12432" s="35" t="s">
        <v>8146</v>
      </c>
      <c r="H12432" s="100" t="s">
        <v>26328</v>
      </c>
    </row>
    <row r="12433" spans="1:8">
      <c r="A12433" s="35" t="s">
        <v>13</v>
      </c>
      <c r="B12433" s="35" t="s">
        <v>24182</v>
      </c>
      <c r="C12433" s="35" t="s">
        <v>16659</v>
      </c>
      <c r="D12433" s="100" t="s">
        <v>22989</v>
      </c>
      <c r="E12433" s="107">
        <v>19.7</v>
      </c>
      <c r="F12433" s="81" t="s">
        <v>13674</v>
      </c>
      <c r="G12433" s="35" t="s">
        <v>8146</v>
      </c>
      <c r="H12433" s="100" t="s">
        <v>26328</v>
      </c>
    </row>
    <row r="12434" spans="1:8">
      <c r="A12434" s="35" t="s">
        <v>13</v>
      </c>
      <c r="B12434" s="35" t="s">
        <v>24182</v>
      </c>
      <c r="C12434" s="35" t="s">
        <v>16659</v>
      </c>
      <c r="D12434" s="100" t="s">
        <v>11788</v>
      </c>
      <c r="E12434" s="107">
        <v>18.850000000000001</v>
      </c>
      <c r="F12434" s="81" t="s">
        <v>13674</v>
      </c>
      <c r="G12434" s="35" t="s">
        <v>8146</v>
      </c>
      <c r="H12434" s="100" t="s">
        <v>26328</v>
      </c>
    </row>
    <row r="12435" spans="1:8">
      <c r="A12435" s="35" t="s">
        <v>13</v>
      </c>
      <c r="B12435" s="35" t="s">
        <v>24182</v>
      </c>
      <c r="C12435" s="35" t="s">
        <v>16660</v>
      </c>
      <c r="D12435" s="100" t="s">
        <v>11793</v>
      </c>
      <c r="E12435" s="107">
        <v>24.25</v>
      </c>
      <c r="F12435" s="81" t="s">
        <v>13674</v>
      </c>
      <c r="G12435" s="35" t="s">
        <v>8146</v>
      </c>
      <c r="H12435" s="100" t="s">
        <v>26329</v>
      </c>
    </row>
    <row r="12436" spans="1:8">
      <c r="A12436" s="35" t="s">
        <v>13</v>
      </c>
      <c r="B12436" s="35" t="s">
        <v>24182</v>
      </c>
      <c r="C12436" s="35" t="s">
        <v>16661</v>
      </c>
      <c r="D12436" s="100" t="s">
        <v>11796</v>
      </c>
      <c r="E12436" s="107">
        <v>21.933333333333334</v>
      </c>
      <c r="F12436" s="81" t="s">
        <v>13674</v>
      </c>
      <c r="G12436" s="35" t="s">
        <v>8146</v>
      </c>
      <c r="H12436" s="100" t="s">
        <v>26330</v>
      </c>
    </row>
    <row r="12437" spans="1:8">
      <c r="A12437" s="35" t="s">
        <v>13</v>
      </c>
      <c r="B12437" s="35" t="s">
        <v>24182</v>
      </c>
      <c r="C12437" s="35" t="s">
        <v>16661</v>
      </c>
      <c r="D12437" s="100" t="s">
        <v>22990</v>
      </c>
      <c r="E12437" s="107">
        <v>19.566666666666666</v>
      </c>
      <c r="F12437" s="81" t="s">
        <v>13674</v>
      </c>
      <c r="G12437" s="35" t="s">
        <v>8146</v>
      </c>
      <c r="H12437" s="100" t="s">
        <v>26330</v>
      </c>
    </row>
    <row r="12438" spans="1:8">
      <c r="A12438" s="35" t="s">
        <v>13</v>
      </c>
      <c r="B12438" s="35" t="s">
        <v>24182</v>
      </c>
      <c r="C12438" s="35" t="s">
        <v>16661</v>
      </c>
      <c r="D12438" s="100" t="s">
        <v>22991</v>
      </c>
      <c r="E12438" s="107">
        <v>23.033333333333335</v>
      </c>
      <c r="F12438" s="81" t="s">
        <v>13674</v>
      </c>
      <c r="G12438" s="35" t="s">
        <v>8146</v>
      </c>
      <c r="H12438" s="100" t="s">
        <v>26330</v>
      </c>
    </row>
    <row r="12439" spans="1:8">
      <c r="A12439" s="35" t="s">
        <v>13</v>
      </c>
      <c r="B12439" s="35" t="s">
        <v>24182</v>
      </c>
      <c r="C12439" s="35" t="s">
        <v>16661</v>
      </c>
      <c r="D12439" s="100" t="s">
        <v>11797</v>
      </c>
      <c r="E12439" s="107">
        <v>23.383333333333333</v>
      </c>
      <c r="F12439" s="81" t="s">
        <v>13674</v>
      </c>
      <c r="G12439" s="35" t="s">
        <v>8146</v>
      </c>
      <c r="H12439" s="100" t="s">
        <v>26330</v>
      </c>
    </row>
    <row r="12440" spans="1:8">
      <c r="A12440" s="35" t="s">
        <v>13</v>
      </c>
      <c r="B12440" s="35" t="s">
        <v>24182</v>
      </c>
      <c r="C12440" s="35" t="s">
        <v>16661</v>
      </c>
      <c r="D12440" s="100" t="s">
        <v>22992</v>
      </c>
      <c r="E12440" s="107">
        <v>21.983333333333334</v>
      </c>
      <c r="F12440" s="81" t="s">
        <v>13674</v>
      </c>
      <c r="G12440" s="35" t="s">
        <v>8146</v>
      </c>
      <c r="H12440" s="100" t="s">
        <v>26330</v>
      </c>
    </row>
    <row r="12441" spans="1:8">
      <c r="A12441" s="35" t="s">
        <v>13</v>
      </c>
      <c r="B12441" s="35" t="s">
        <v>24182</v>
      </c>
      <c r="C12441" s="35" t="s">
        <v>16661</v>
      </c>
      <c r="D12441" s="100" t="s">
        <v>22993</v>
      </c>
      <c r="E12441" s="107">
        <v>22.866666666666667</v>
      </c>
      <c r="F12441" s="81" t="s">
        <v>13674</v>
      </c>
      <c r="G12441" s="35" t="s">
        <v>8146</v>
      </c>
      <c r="H12441" s="100" t="s">
        <v>26330</v>
      </c>
    </row>
    <row r="12442" spans="1:8">
      <c r="A12442" s="35" t="s">
        <v>13</v>
      </c>
      <c r="B12442" s="35" t="s">
        <v>24182</v>
      </c>
      <c r="C12442" s="35" t="s">
        <v>16661</v>
      </c>
      <c r="D12442" s="100" t="s">
        <v>22994</v>
      </c>
      <c r="E12442" s="107">
        <v>19.966666666666665</v>
      </c>
      <c r="F12442" s="81" t="s">
        <v>13674</v>
      </c>
      <c r="G12442" s="35" t="s">
        <v>8146</v>
      </c>
      <c r="H12442" s="100" t="s">
        <v>26330</v>
      </c>
    </row>
    <row r="12443" spans="1:8">
      <c r="A12443" s="35" t="s">
        <v>13</v>
      </c>
      <c r="B12443" s="35" t="s">
        <v>24182</v>
      </c>
      <c r="C12443" s="35" t="s">
        <v>16661</v>
      </c>
      <c r="D12443" s="100" t="s">
        <v>22995</v>
      </c>
      <c r="E12443" s="107">
        <v>23.25</v>
      </c>
      <c r="F12443" s="81" t="s">
        <v>13674</v>
      </c>
      <c r="G12443" s="35" t="s">
        <v>8146</v>
      </c>
      <c r="H12443" s="100" t="s">
        <v>26330</v>
      </c>
    </row>
    <row r="12444" spans="1:8">
      <c r="A12444" s="35" t="s">
        <v>13</v>
      </c>
      <c r="B12444" s="35" t="s">
        <v>24182</v>
      </c>
      <c r="C12444" s="35" t="s">
        <v>16661</v>
      </c>
      <c r="D12444" s="100" t="s">
        <v>11798</v>
      </c>
      <c r="E12444" s="107">
        <v>19.8</v>
      </c>
      <c r="F12444" s="81" t="s">
        <v>13674</v>
      </c>
      <c r="G12444" s="35" t="s">
        <v>8146</v>
      </c>
      <c r="H12444" s="100" t="s">
        <v>26330</v>
      </c>
    </row>
    <row r="12445" spans="1:8">
      <c r="A12445" s="35" t="s">
        <v>13</v>
      </c>
      <c r="B12445" s="35" t="s">
        <v>24182</v>
      </c>
      <c r="C12445" s="35" t="s">
        <v>16661</v>
      </c>
      <c r="D12445" s="100" t="s">
        <v>22996</v>
      </c>
      <c r="E12445" s="107">
        <v>20.133333333333333</v>
      </c>
      <c r="F12445" s="81" t="s">
        <v>13674</v>
      </c>
      <c r="G12445" s="35" t="s">
        <v>8146</v>
      </c>
      <c r="H12445" s="100" t="s">
        <v>26330</v>
      </c>
    </row>
    <row r="12446" spans="1:8">
      <c r="A12446" s="35" t="s">
        <v>13</v>
      </c>
      <c r="B12446" s="35" t="s">
        <v>24182</v>
      </c>
      <c r="C12446" s="35" t="s">
        <v>16661</v>
      </c>
      <c r="D12446" s="100" t="s">
        <v>22997</v>
      </c>
      <c r="E12446" s="107">
        <v>22.95</v>
      </c>
      <c r="F12446" s="81" t="s">
        <v>13674</v>
      </c>
      <c r="G12446" s="35" t="s">
        <v>8146</v>
      </c>
      <c r="H12446" s="100" t="s">
        <v>26330</v>
      </c>
    </row>
    <row r="12447" spans="1:8">
      <c r="A12447" s="68" t="s">
        <v>29</v>
      </c>
      <c r="B12447" s="94" t="s">
        <v>9370</v>
      </c>
      <c r="C12447" s="94" t="s">
        <v>17147</v>
      </c>
      <c r="D12447" s="32" t="s">
        <v>22998</v>
      </c>
      <c r="E12447" s="107">
        <v>31.316666666666666</v>
      </c>
      <c r="F12447" s="81" t="s">
        <v>13674</v>
      </c>
      <c r="G12447" s="94" t="s">
        <v>15</v>
      </c>
      <c r="H12447" s="32" t="s">
        <v>26252</v>
      </c>
    </row>
    <row r="12448" spans="1:8">
      <c r="A12448" s="35" t="s">
        <v>13</v>
      </c>
      <c r="B12448" s="35" t="s">
        <v>24182</v>
      </c>
      <c r="C12448" s="35" t="s">
        <v>12815</v>
      </c>
      <c r="D12448" s="100" t="s">
        <v>22999</v>
      </c>
      <c r="E12448" s="107">
        <v>12.6</v>
      </c>
      <c r="F12448" s="81" t="s">
        <v>13674</v>
      </c>
      <c r="G12448" s="35" t="s">
        <v>8146</v>
      </c>
      <c r="H12448" s="100" t="s">
        <v>24983</v>
      </c>
    </row>
    <row r="12449" spans="1:8">
      <c r="A12449" s="35" t="s">
        <v>13</v>
      </c>
      <c r="B12449" s="35" t="s">
        <v>24182</v>
      </c>
      <c r="C12449" s="35" t="s">
        <v>12815</v>
      </c>
      <c r="D12449" s="100" t="s">
        <v>23000</v>
      </c>
      <c r="E12449" s="107">
        <v>10.15</v>
      </c>
      <c r="F12449" s="81" t="s">
        <v>13674</v>
      </c>
      <c r="G12449" s="35" t="s">
        <v>8146</v>
      </c>
      <c r="H12449" s="100" t="s">
        <v>24983</v>
      </c>
    </row>
    <row r="12450" spans="1:8">
      <c r="A12450" s="35" t="s">
        <v>13</v>
      </c>
      <c r="B12450" s="35" t="s">
        <v>24182</v>
      </c>
      <c r="C12450" s="35" t="s">
        <v>12815</v>
      </c>
      <c r="D12450" s="100" t="s">
        <v>11799</v>
      </c>
      <c r="E12450" s="107">
        <v>15.033333333333333</v>
      </c>
      <c r="F12450" s="81" t="s">
        <v>13674</v>
      </c>
      <c r="G12450" s="35" t="s">
        <v>8146</v>
      </c>
      <c r="H12450" s="100" t="s">
        <v>24983</v>
      </c>
    </row>
    <row r="12451" spans="1:8">
      <c r="A12451" s="35" t="s">
        <v>13</v>
      </c>
      <c r="B12451" s="35" t="s">
        <v>24182</v>
      </c>
      <c r="C12451" s="35" t="s">
        <v>12815</v>
      </c>
      <c r="D12451" s="100" t="s">
        <v>23001</v>
      </c>
      <c r="E12451" s="107">
        <v>11.65</v>
      </c>
      <c r="F12451" s="81" t="s">
        <v>13674</v>
      </c>
      <c r="G12451" s="35" t="s">
        <v>8146</v>
      </c>
      <c r="H12451" s="100" t="s">
        <v>24983</v>
      </c>
    </row>
    <row r="12452" spans="1:8">
      <c r="A12452" s="35" t="s">
        <v>13</v>
      </c>
      <c r="B12452" s="35" t="s">
        <v>24182</v>
      </c>
      <c r="C12452" s="35" t="s">
        <v>12815</v>
      </c>
      <c r="D12452" s="100" t="s">
        <v>11800</v>
      </c>
      <c r="E12452" s="107">
        <v>11.983333333333333</v>
      </c>
      <c r="F12452" s="81" t="s">
        <v>13674</v>
      </c>
      <c r="G12452" s="35" t="s">
        <v>8146</v>
      </c>
      <c r="H12452" s="100" t="s">
        <v>24983</v>
      </c>
    </row>
    <row r="12453" spans="1:8">
      <c r="A12453" s="35" t="s">
        <v>13</v>
      </c>
      <c r="B12453" s="35" t="s">
        <v>24182</v>
      </c>
      <c r="C12453" s="35" t="s">
        <v>12815</v>
      </c>
      <c r="D12453" s="100" t="s">
        <v>11801</v>
      </c>
      <c r="E12453" s="107">
        <v>14.066666666666666</v>
      </c>
      <c r="F12453" s="81" t="s">
        <v>13674</v>
      </c>
      <c r="G12453" s="35" t="s">
        <v>8146</v>
      </c>
      <c r="H12453" s="100" t="s">
        <v>24983</v>
      </c>
    </row>
    <row r="12454" spans="1:8">
      <c r="A12454" s="35" t="s">
        <v>13</v>
      </c>
      <c r="B12454" s="35" t="s">
        <v>24182</v>
      </c>
      <c r="C12454" s="35" t="s">
        <v>12815</v>
      </c>
      <c r="D12454" s="100" t="s">
        <v>11802</v>
      </c>
      <c r="E12454" s="107">
        <v>12.833333333333334</v>
      </c>
      <c r="F12454" s="81" t="s">
        <v>13674</v>
      </c>
      <c r="G12454" s="35" t="s">
        <v>8146</v>
      </c>
      <c r="H12454" s="100" t="s">
        <v>24983</v>
      </c>
    </row>
    <row r="12455" spans="1:8">
      <c r="A12455" s="35" t="s">
        <v>13</v>
      </c>
      <c r="B12455" s="35" t="s">
        <v>24182</v>
      </c>
      <c r="C12455" s="35" t="s">
        <v>12815</v>
      </c>
      <c r="D12455" s="100" t="s">
        <v>11803</v>
      </c>
      <c r="E12455" s="107">
        <v>14.383333333333333</v>
      </c>
      <c r="F12455" s="81" t="s">
        <v>13674</v>
      </c>
      <c r="G12455" s="35" t="s">
        <v>8146</v>
      </c>
      <c r="H12455" s="100" t="s">
        <v>24983</v>
      </c>
    </row>
    <row r="12456" spans="1:8">
      <c r="A12456" s="35" t="s">
        <v>13</v>
      </c>
      <c r="B12456" s="35" t="s">
        <v>24182</v>
      </c>
      <c r="C12456" s="35" t="s">
        <v>12815</v>
      </c>
      <c r="D12456" s="100" t="s">
        <v>11804</v>
      </c>
      <c r="E12456" s="107">
        <v>11.633333333333333</v>
      </c>
      <c r="F12456" s="81" t="s">
        <v>13674</v>
      </c>
      <c r="G12456" s="35" t="s">
        <v>8146</v>
      </c>
      <c r="H12456" s="100" t="s">
        <v>24983</v>
      </c>
    </row>
    <row r="12457" spans="1:8">
      <c r="A12457" s="35" t="s">
        <v>13</v>
      </c>
      <c r="B12457" s="35" t="s">
        <v>24182</v>
      </c>
      <c r="C12457" s="35" t="s">
        <v>12815</v>
      </c>
      <c r="D12457" s="100" t="s">
        <v>11805</v>
      </c>
      <c r="E12457" s="107">
        <v>13.333333333333334</v>
      </c>
      <c r="F12457" s="81" t="s">
        <v>13674</v>
      </c>
      <c r="G12457" s="35" t="s">
        <v>8146</v>
      </c>
      <c r="H12457" s="100" t="s">
        <v>24983</v>
      </c>
    </row>
    <row r="12458" spans="1:8">
      <c r="A12458" s="35" t="s">
        <v>13</v>
      </c>
      <c r="B12458" s="35" t="s">
        <v>24182</v>
      </c>
      <c r="C12458" s="35" t="s">
        <v>12815</v>
      </c>
      <c r="D12458" s="100" t="s">
        <v>23002</v>
      </c>
      <c r="E12458" s="107">
        <v>15.5</v>
      </c>
      <c r="F12458" s="81" t="s">
        <v>13674</v>
      </c>
      <c r="G12458" s="35" t="s">
        <v>8146</v>
      </c>
      <c r="H12458" s="100" t="s">
        <v>24983</v>
      </c>
    </row>
    <row r="12459" spans="1:8">
      <c r="A12459" s="35" t="s">
        <v>13</v>
      </c>
      <c r="B12459" s="35" t="s">
        <v>24182</v>
      </c>
      <c r="C12459" s="35" t="s">
        <v>12815</v>
      </c>
      <c r="D12459" s="100" t="s">
        <v>11806</v>
      </c>
      <c r="E12459" s="107">
        <v>11.733333333333333</v>
      </c>
      <c r="F12459" s="81" t="s">
        <v>13674</v>
      </c>
      <c r="G12459" s="35" t="s">
        <v>8146</v>
      </c>
      <c r="H12459" s="100" t="s">
        <v>24983</v>
      </c>
    </row>
    <row r="12460" spans="1:8">
      <c r="A12460" s="35" t="s">
        <v>13</v>
      </c>
      <c r="B12460" s="35" t="s">
        <v>24182</v>
      </c>
      <c r="C12460" s="35" t="s">
        <v>12815</v>
      </c>
      <c r="D12460" s="100" t="s">
        <v>11807</v>
      </c>
      <c r="E12460" s="107">
        <v>11.516666666666667</v>
      </c>
      <c r="F12460" s="81" t="s">
        <v>13674</v>
      </c>
      <c r="G12460" s="35" t="s">
        <v>8146</v>
      </c>
      <c r="H12460" s="100" t="s">
        <v>24983</v>
      </c>
    </row>
    <row r="12461" spans="1:8">
      <c r="A12461" s="35" t="s">
        <v>13</v>
      </c>
      <c r="B12461" s="35" t="s">
        <v>24182</v>
      </c>
      <c r="C12461" s="35" t="s">
        <v>12815</v>
      </c>
      <c r="D12461" s="100" t="s">
        <v>11808</v>
      </c>
      <c r="E12461" s="107">
        <v>12.55</v>
      </c>
      <c r="F12461" s="81" t="s">
        <v>13674</v>
      </c>
      <c r="G12461" s="35" t="s">
        <v>8146</v>
      </c>
      <c r="H12461" s="100" t="s">
        <v>26331</v>
      </c>
    </row>
    <row r="12462" spans="1:8">
      <c r="A12462" s="35" t="s">
        <v>13</v>
      </c>
      <c r="B12462" s="35" t="s">
        <v>24182</v>
      </c>
      <c r="C12462" s="35" t="s">
        <v>12815</v>
      </c>
      <c r="D12462" s="100" t="s">
        <v>11809</v>
      </c>
      <c r="E12462" s="107">
        <v>13.816666666666666</v>
      </c>
      <c r="F12462" s="81" t="s">
        <v>13674</v>
      </c>
      <c r="G12462" s="35" t="s">
        <v>8146</v>
      </c>
      <c r="H12462" s="100" t="s">
        <v>26332</v>
      </c>
    </row>
    <row r="12463" spans="1:8">
      <c r="A12463" s="35" t="s">
        <v>13</v>
      </c>
      <c r="B12463" s="35" t="s">
        <v>24182</v>
      </c>
      <c r="C12463" s="35" t="s">
        <v>17596</v>
      </c>
      <c r="D12463" s="100" t="s">
        <v>23003</v>
      </c>
      <c r="E12463" s="107">
        <v>11.683333333333334</v>
      </c>
      <c r="F12463" s="81" t="s">
        <v>13674</v>
      </c>
      <c r="G12463" s="35" t="s">
        <v>8146</v>
      </c>
      <c r="H12463" s="100" t="s">
        <v>26333</v>
      </c>
    </row>
    <row r="12464" spans="1:8">
      <c r="A12464" s="35" t="s">
        <v>13</v>
      </c>
      <c r="B12464" s="35" t="s">
        <v>24182</v>
      </c>
      <c r="C12464" s="35" t="s">
        <v>17596</v>
      </c>
      <c r="D12464" s="100" t="s">
        <v>23004</v>
      </c>
      <c r="E12464" s="107">
        <v>10.85</v>
      </c>
      <c r="F12464" s="81" t="s">
        <v>13674</v>
      </c>
      <c r="G12464" s="35" t="s">
        <v>8146</v>
      </c>
      <c r="H12464" s="100" t="s">
        <v>26333</v>
      </c>
    </row>
    <row r="12465" spans="1:8">
      <c r="A12465" s="35" t="s">
        <v>13</v>
      </c>
      <c r="B12465" s="35" t="s">
        <v>24182</v>
      </c>
      <c r="C12465" s="35" t="s">
        <v>17596</v>
      </c>
      <c r="D12465" s="100" t="s">
        <v>11825</v>
      </c>
      <c r="E12465" s="107">
        <v>11.183333333333334</v>
      </c>
      <c r="F12465" s="81" t="s">
        <v>13674</v>
      </c>
      <c r="G12465" s="35" t="s">
        <v>8146</v>
      </c>
      <c r="H12465" s="100" t="s">
        <v>26334</v>
      </c>
    </row>
    <row r="12466" spans="1:8">
      <c r="A12466" s="35" t="s">
        <v>13</v>
      </c>
      <c r="B12466" s="35" t="s">
        <v>24182</v>
      </c>
      <c r="C12466" s="35" t="s">
        <v>17596</v>
      </c>
      <c r="D12466" s="100" t="s">
        <v>23005</v>
      </c>
      <c r="E12466" s="107">
        <v>11.483333333333333</v>
      </c>
      <c r="F12466" s="81" t="s">
        <v>13674</v>
      </c>
      <c r="G12466" s="35" t="s">
        <v>8146</v>
      </c>
      <c r="H12466" s="100" t="s">
        <v>26333</v>
      </c>
    </row>
    <row r="12467" spans="1:8">
      <c r="A12467" s="35" t="s">
        <v>13</v>
      </c>
      <c r="B12467" s="35" t="s">
        <v>24182</v>
      </c>
      <c r="C12467" s="35" t="s">
        <v>17596</v>
      </c>
      <c r="D12467" s="100" t="s">
        <v>23006</v>
      </c>
      <c r="E12467" s="107">
        <v>12.35</v>
      </c>
      <c r="F12467" s="81" t="s">
        <v>13674</v>
      </c>
      <c r="G12467" s="35" t="s">
        <v>8146</v>
      </c>
      <c r="H12467" s="100" t="s">
        <v>16259</v>
      </c>
    </row>
    <row r="12468" spans="1:8">
      <c r="A12468" s="35" t="s">
        <v>13</v>
      </c>
      <c r="B12468" s="35" t="s">
        <v>24182</v>
      </c>
      <c r="C12468" s="35" t="s">
        <v>17596</v>
      </c>
      <c r="D12468" s="100" t="s">
        <v>23007</v>
      </c>
      <c r="E12468" s="107">
        <v>10.4</v>
      </c>
      <c r="F12468" s="81" t="s">
        <v>13674</v>
      </c>
      <c r="G12468" s="35" t="s">
        <v>8146</v>
      </c>
      <c r="H12468" s="100" t="s">
        <v>16259</v>
      </c>
    </row>
    <row r="12469" spans="1:8">
      <c r="A12469" s="35" t="s">
        <v>13</v>
      </c>
      <c r="B12469" s="35" t="s">
        <v>24182</v>
      </c>
      <c r="C12469" s="35" t="s">
        <v>17596</v>
      </c>
      <c r="D12469" s="100" t="s">
        <v>23008</v>
      </c>
      <c r="E12469" s="107">
        <v>10.633333333333333</v>
      </c>
      <c r="F12469" s="81" t="s">
        <v>13674</v>
      </c>
      <c r="G12469" s="35" t="s">
        <v>8146</v>
      </c>
      <c r="H12469" s="100" t="s">
        <v>16259</v>
      </c>
    </row>
    <row r="12470" spans="1:8">
      <c r="A12470" s="35" t="s">
        <v>13</v>
      </c>
      <c r="B12470" s="35" t="s">
        <v>24182</v>
      </c>
      <c r="C12470" s="35" t="s">
        <v>17596</v>
      </c>
      <c r="D12470" s="100" t="s">
        <v>11826</v>
      </c>
      <c r="E12470" s="107">
        <v>10.016666666666667</v>
      </c>
      <c r="F12470" s="81" t="s">
        <v>13674</v>
      </c>
      <c r="G12470" s="35" t="s">
        <v>8146</v>
      </c>
      <c r="H12470" s="100" t="s">
        <v>26335</v>
      </c>
    </row>
    <row r="12471" spans="1:8">
      <c r="A12471" s="35" t="s">
        <v>13</v>
      </c>
      <c r="B12471" s="35" t="s">
        <v>24182</v>
      </c>
      <c r="C12471" s="35" t="s">
        <v>17596</v>
      </c>
      <c r="D12471" s="100" t="s">
        <v>11827</v>
      </c>
      <c r="E12471" s="107">
        <v>11.35</v>
      </c>
      <c r="F12471" s="81" t="s">
        <v>13674</v>
      </c>
      <c r="G12471" s="35" t="s">
        <v>8146</v>
      </c>
      <c r="H12471" s="100" t="s">
        <v>26336</v>
      </c>
    </row>
    <row r="12472" spans="1:8">
      <c r="A12472" s="35" t="s">
        <v>13</v>
      </c>
      <c r="B12472" s="35" t="s">
        <v>24182</v>
      </c>
      <c r="C12472" s="35" t="s">
        <v>17596</v>
      </c>
      <c r="D12472" s="100" t="s">
        <v>11828</v>
      </c>
      <c r="E12472" s="107">
        <v>10.633333333333333</v>
      </c>
      <c r="F12472" s="81" t="s">
        <v>13674</v>
      </c>
      <c r="G12472" s="35" t="s">
        <v>8146</v>
      </c>
      <c r="H12472" s="100" t="s">
        <v>26337</v>
      </c>
    </row>
    <row r="12473" spans="1:8">
      <c r="A12473" s="35" t="s">
        <v>13</v>
      </c>
      <c r="B12473" s="35" t="s">
        <v>24182</v>
      </c>
      <c r="C12473" s="35" t="s">
        <v>17596</v>
      </c>
      <c r="D12473" s="100" t="s">
        <v>11829</v>
      </c>
      <c r="E12473" s="107">
        <v>9.7333333333333325</v>
      </c>
      <c r="F12473" s="81" t="s">
        <v>13674</v>
      </c>
      <c r="G12473" s="35" t="s">
        <v>8146</v>
      </c>
      <c r="H12473" s="100" t="s">
        <v>26338</v>
      </c>
    </row>
    <row r="12474" spans="1:8">
      <c r="A12474" s="35" t="s">
        <v>13</v>
      </c>
      <c r="B12474" s="35" t="s">
        <v>24182</v>
      </c>
      <c r="C12474" s="35" t="s">
        <v>17596</v>
      </c>
      <c r="D12474" s="100" t="s">
        <v>23009</v>
      </c>
      <c r="E12474" s="107">
        <v>9.7833333333333332</v>
      </c>
      <c r="F12474" s="81" t="s">
        <v>13674</v>
      </c>
      <c r="G12474" s="35" t="s">
        <v>8146</v>
      </c>
      <c r="H12474" s="100" t="s">
        <v>26333</v>
      </c>
    </row>
    <row r="12475" spans="1:8">
      <c r="A12475" s="35" t="s">
        <v>13</v>
      </c>
      <c r="B12475" s="35" t="s">
        <v>24182</v>
      </c>
      <c r="C12475" s="35" t="s">
        <v>17596</v>
      </c>
      <c r="D12475" s="100" t="s">
        <v>23010</v>
      </c>
      <c r="E12475" s="107">
        <v>11.116666666666667</v>
      </c>
      <c r="F12475" s="81" t="s">
        <v>13674</v>
      </c>
      <c r="G12475" s="35" t="s">
        <v>8146</v>
      </c>
      <c r="H12475" s="100" t="s">
        <v>26333</v>
      </c>
    </row>
    <row r="12476" spans="1:8">
      <c r="A12476" s="35" t="s">
        <v>13</v>
      </c>
      <c r="B12476" s="35" t="s">
        <v>24182</v>
      </c>
      <c r="C12476" s="35" t="s">
        <v>17596</v>
      </c>
      <c r="D12476" s="100" t="s">
        <v>11830</v>
      </c>
      <c r="E12476" s="107">
        <v>12.516666666666667</v>
      </c>
      <c r="F12476" s="81" t="s">
        <v>13674</v>
      </c>
      <c r="G12476" s="35" t="s">
        <v>8146</v>
      </c>
      <c r="H12476" s="100" t="s">
        <v>26339</v>
      </c>
    </row>
    <row r="12477" spans="1:8">
      <c r="A12477" s="35" t="s">
        <v>13</v>
      </c>
      <c r="B12477" s="35" t="s">
        <v>24182</v>
      </c>
      <c r="C12477" s="35" t="s">
        <v>17596</v>
      </c>
      <c r="D12477" s="100" t="s">
        <v>23011</v>
      </c>
      <c r="E12477" s="107">
        <v>11.683333333333334</v>
      </c>
      <c r="F12477" s="81" t="s">
        <v>13674</v>
      </c>
      <c r="G12477" s="35" t="s">
        <v>8146</v>
      </c>
      <c r="H12477" s="100" t="s">
        <v>26333</v>
      </c>
    </row>
    <row r="12478" spans="1:8">
      <c r="A12478" s="35" t="s">
        <v>13</v>
      </c>
      <c r="B12478" s="35" t="s">
        <v>24182</v>
      </c>
      <c r="C12478" s="35" t="s">
        <v>17596</v>
      </c>
      <c r="D12478" s="100" t="s">
        <v>23012</v>
      </c>
      <c r="E12478" s="107">
        <v>12.25</v>
      </c>
      <c r="F12478" s="81" t="s">
        <v>13674</v>
      </c>
      <c r="G12478" s="35" t="s">
        <v>8146</v>
      </c>
      <c r="H12478" s="100" t="s">
        <v>16259</v>
      </c>
    </row>
    <row r="12479" spans="1:8">
      <c r="A12479" s="35" t="s">
        <v>13</v>
      </c>
      <c r="B12479" s="35" t="s">
        <v>24182</v>
      </c>
      <c r="C12479" s="35" t="s">
        <v>17596</v>
      </c>
      <c r="D12479" s="100" t="s">
        <v>23013</v>
      </c>
      <c r="E12479" s="107">
        <v>11.533333333333333</v>
      </c>
      <c r="F12479" s="81" t="s">
        <v>13674</v>
      </c>
      <c r="G12479" s="35" t="s">
        <v>8146</v>
      </c>
      <c r="H12479" s="100" t="s">
        <v>16259</v>
      </c>
    </row>
    <row r="12480" spans="1:8">
      <c r="A12480" s="35" t="s">
        <v>13</v>
      </c>
      <c r="B12480" s="35" t="s">
        <v>24182</v>
      </c>
      <c r="C12480" s="35" t="s">
        <v>17596</v>
      </c>
      <c r="D12480" s="100" t="s">
        <v>23014</v>
      </c>
      <c r="E12480" s="107">
        <v>11.683333333333334</v>
      </c>
      <c r="F12480" s="81" t="s">
        <v>13674</v>
      </c>
      <c r="G12480" s="35" t="s">
        <v>8146</v>
      </c>
      <c r="H12480" s="100" t="s">
        <v>16259</v>
      </c>
    </row>
    <row r="12481" spans="1:8">
      <c r="A12481" s="35" t="s">
        <v>13</v>
      </c>
      <c r="B12481" s="35" t="s">
        <v>24182</v>
      </c>
      <c r="C12481" s="35" t="s">
        <v>17596</v>
      </c>
      <c r="D12481" s="100" t="s">
        <v>23015</v>
      </c>
      <c r="E12481" s="107">
        <v>13.55</v>
      </c>
      <c r="F12481" s="81" t="s">
        <v>13674</v>
      </c>
      <c r="G12481" s="35" t="s">
        <v>8146</v>
      </c>
      <c r="H12481" s="100" t="s">
        <v>26333</v>
      </c>
    </row>
    <row r="12482" spans="1:8">
      <c r="A12482" s="35" t="s">
        <v>13</v>
      </c>
      <c r="B12482" s="35" t="s">
        <v>24182</v>
      </c>
      <c r="C12482" s="35" t="s">
        <v>17596</v>
      </c>
      <c r="D12482" s="100" t="s">
        <v>23016</v>
      </c>
      <c r="E12482" s="107">
        <v>13.883333333333333</v>
      </c>
      <c r="F12482" s="81" t="s">
        <v>13674</v>
      </c>
      <c r="G12482" s="35" t="s">
        <v>8146</v>
      </c>
      <c r="H12482" s="100" t="s">
        <v>16259</v>
      </c>
    </row>
    <row r="12483" spans="1:8">
      <c r="A12483" s="35" t="s">
        <v>29</v>
      </c>
      <c r="B12483" s="35" t="s">
        <v>9355</v>
      </c>
      <c r="C12483" s="35" t="s">
        <v>16662</v>
      </c>
      <c r="D12483" s="100" t="s">
        <v>23017</v>
      </c>
      <c r="E12483" s="107">
        <v>9.2166666666666668</v>
      </c>
      <c r="F12483" s="81" t="s">
        <v>13674</v>
      </c>
      <c r="G12483" s="35" t="s">
        <v>8146</v>
      </c>
      <c r="H12483" s="100" t="s">
        <v>26340</v>
      </c>
    </row>
    <row r="12484" spans="1:8">
      <c r="A12484" s="35" t="s">
        <v>29</v>
      </c>
      <c r="B12484" s="35" t="s">
        <v>9355</v>
      </c>
      <c r="C12484" s="35" t="s">
        <v>16662</v>
      </c>
      <c r="D12484" s="100" t="s">
        <v>23018</v>
      </c>
      <c r="E12484" s="107">
        <v>12.433333333333334</v>
      </c>
      <c r="F12484" s="81" t="s">
        <v>13674</v>
      </c>
      <c r="G12484" s="35" t="s">
        <v>8146</v>
      </c>
      <c r="H12484" s="100" t="s">
        <v>26340</v>
      </c>
    </row>
    <row r="12485" spans="1:8">
      <c r="A12485" s="35" t="s">
        <v>29</v>
      </c>
      <c r="B12485" s="35" t="s">
        <v>9355</v>
      </c>
      <c r="C12485" s="35" t="s">
        <v>16662</v>
      </c>
      <c r="D12485" s="100" t="s">
        <v>23019</v>
      </c>
      <c r="E12485" s="107">
        <v>12.4</v>
      </c>
      <c r="F12485" s="81" t="s">
        <v>13674</v>
      </c>
      <c r="G12485" s="35" t="s">
        <v>8146</v>
      </c>
      <c r="H12485" s="100" t="s">
        <v>16260</v>
      </c>
    </row>
    <row r="12486" spans="1:8">
      <c r="A12486" s="35" t="s">
        <v>29</v>
      </c>
      <c r="B12486" s="35" t="s">
        <v>9355</v>
      </c>
      <c r="C12486" s="35" t="s">
        <v>16662</v>
      </c>
      <c r="D12486" s="100" t="s">
        <v>23020</v>
      </c>
      <c r="E12486" s="107">
        <v>13.583333333333334</v>
      </c>
      <c r="F12486" s="81" t="s">
        <v>13674</v>
      </c>
      <c r="G12486" s="35" t="s">
        <v>8146</v>
      </c>
      <c r="H12486" s="100" t="s">
        <v>16260</v>
      </c>
    </row>
    <row r="12487" spans="1:8">
      <c r="A12487" s="35" t="s">
        <v>29</v>
      </c>
      <c r="B12487" s="35" t="s">
        <v>9355</v>
      </c>
      <c r="C12487" s="35" t="s">
        <v>16662</v>
      </c>
      <c r="D12487" s="100" t="s">
        <v>23021</v>
      </c>
      <c r="E12487" s="107">
        <v>11.45</v>
      </c>
      <c r="F12487" s="81" t="s">
        <v>13674</v>
      </c>
      <c r="G12487" s="35" t="s">
        <v>8146</v>
      </c>
      <c r="H12487" s="100" t="s">
        <v>16260</v>
      </c>
    </row>
    <row r="12488" spans="1:8">
      <c r="A12488" s="35" t="s">
        <v>29</v>
      </c>
      <c r="B12488" s="35" t="s">
        <v>9355</v>
      </c>
      <c r="C12488" s="35" t="s">
        <v>16662</v>
      </c>
      <c r="D12488" s="100" t="s">
        <v>23022</v>
      </c>
      <c r="E12488" s="107">
        <v>12.083333333333334</v>
      </c>
      <c r="F12488" s="81" t="s">
        <v>13674</v>
      </c>
      <c r="G12488" s="35" t="s">
        <v>8146</v>
      </c>
      <c r="H12488" s="100" t="s">
        <v>16260</v>
      </c>
    </row>
    <row r="12489" spans="1:8">
      <c r="A12489" s="68" t="s">
        <v>29</v>
      </c>
      <c r="B12489" s="94" t="s">
        <v>9370</v>
      </c>
      <c r="C12489" s="94" t="s">
        <v>17524</v>
      </c>
      <c r="D12489" s="32" t="s">
        <v>23023</v>
      </c>
      <c r="E12489" s="107">
        <v>32.700000000000003</v>
      </c>
      <c r="F12489" s="81" t="s">
        <v>13674</v>
      </c>
      <c r="G12489" s="94" t="s">
        <v>15</v>
      </c>
      <c r="H12489" s="32" t="s">
        <v>26341</v>
      </c>
    </row>
    <row r="12490" spans="1:8">
      <c r="A12490" s="35" t="s">
        <v>29</v>
      </c>
      <c r="B12490" s="35" t="s">
        <v>9355</v>
      </c>
      <c r="C12490" s="35" t="s">
        <v>16662</v>
      </c>
      <c r="D12490" s="100" t="s">
        <v>23024</v>
      </c>
      <c r="E12490" s="107">
        <v>11.5</v>
      </c>
      <c r="F12490" s="81" t="s">
        <v>13674</v>
      </c>
      <c r="G12490" s="35" t="s">
        <v>8146</v>
      </c>
      <c r="H12490" s="100" t="s">
        <v>16260</v>
      </c>
    </row>
    <row r="12491" spans="1:8">
      <c r="A12491" s="35" t="s">
        <v>29</v>
      </c>
      <c r="B12491" s="35" t="s">
        <v>9355</v>
      </c>
      <c r="C12491" s="35" t="s">
        <v>16662</v>
      </c>
      <c r="D12491" s="100" t="s">
        <v>23025</v>
      </c>
      <c r="E12491" s="107">
        <v>12.55</v>
      </c>
      <c r="F12491" s="81" t="s">
        <v>13674</v>
      </c>
      <c r="G12491" s="35" t="s">
        <v>8146</v>
      </c>
      <c r="H12491" s="100" t="s">
        <v>16260</v>
      </c>
    </row>
    <row r="12492" spans="1:8">
      <c r="A12492" s="35" t="s">
        <v>29</v>
      </c>
      <c r="B12492" s="35" t="s">
        <v>9355</v>
      </c>
      <c r="C12492" s="35" t="s">
        <v>16662</v>
      </c>
      <c r="D12492" s="100" t="s">
        <v>23026</v>
      </c>
      <c r="E12492" s="107">
        <v>11.583333333333334</v>
      </c>
      <c r="F12492" s="81" t="s">
        <v>13674</v>
      </c>
      <c r="G12492" s="35" t="s">
        <v>8146</v>
      </c>
      <c r="H12492" s="100" t="s">
        <v>16260</v>
      </c>
    </row>
    <row r="12493" spans="1:8">
      <c r="A12493" s="35" t="s">
        <v>13</v>
      </c>
      <c r="B12493" s="35" t="s">
        <v>24182</v>
      </c>
      <c r="C12493" s="35" t="s">
        <v>16663</v>
      </c>
      <c r="D12493" s="100" t="s">
        <v>11831</v>
      </c>
      <c r="E12493" s="107">
        <v>7.9</v>
      </c>
      <c r="F12493" s="81" t="s">
        <v>13674</v>
      </c>
      <c r="G12493" s="35" t="s">
        <v>8146</v>
      </c>
      <c r="H12493" s="100" t="s">
        <v>26342</v>
      </c>
    </row>
    <row r="12494" spans="1:8">
      <c r="A12494" s="35" t="s">
        <v>13</v>
      </c>
      <c r="B12494" s="35" t="s">
        <v>24182</v>
      </c>
      <c r="C12494" s="35" t="s">
        <v>16663</v>
      </c>
      <c r="D12494" s="100" t="s">
        <v>11832</v>
      </c>
      <c r="E12494" s="107">
        <v>7.8166666666666664</v>
      </c>
      <c r="F12494" s="81" t="s">
        <v>13674</v>
      </c>
      <c r="G12494" s="35" t="s">
        <v>8146</v>
      </c>
      <c r="H12494" s="100" t="s">
        <v>26342</v>
      </c>
    </row>
    <row r="12495" spans="1:8">
      <c r="A12495" s="35" t="s">
        <v>13</v>
      </c>
      <c r="B12495" s="35" t="s">
        <v>24182</v>
      </c>
      <c r="C12495" s="35" t="s">
        <v>16663</v>
      </c>
      <c r="D12495" s="100" t="s">
        <v>11833</v>
      </c>
      <c r="E12495" s="107">
        <v>8.3000000000000007</v>
      </c>
      <c r="F12495" s="81" t="s">
        <v>13674</v>
      </c>
      <c r="G12495" s="35" t="s">
        <v>8146</v>
      </c>
      <c r="H12495" s="100" t="s">
        <v>16261</v>
      </c>
    </row>
    <row r="12496" spans="1:8">
      <c r="A12496" s="35" t="s">
        <v>13</v>
      </c>
      <c r="B12496" s="35" t="s">
        <v>24182</v>
      </c>
      <c r="C12496" s="35" t="s">
        <v>16663</v>
      </c>
      <c r="D12496" s="100" t="s">
        <v>11834</v>
      </c>
      <c r="E12496" s="107">
        <v>7.5166666666666666</v>
      </c>
      <c r="F12496" s="81" t="s">
        <v>13674</v>
      </c>
      <c r="G12496" s="35" t="s">
        <v>8146</v>
      </c>
      <c r="H12496" s="100" t="s">
        <v>16261</v>
      </c>
    </row>
    <row r="12497" spans="1:8">
      <c r="A12497" s="35" t="s">
        <v>13</v>
      </c>
      <c r="B12497" s="35" t="s">
        <v>24182</v>
      </c>
      <c r="C12497" s="35" t="s">
        <v>16663</v>
      </c>
      <c r="D12497" s="100" t="s">
        <v>11835</v>
      </c>
      <c r="E12497" s="107">
        <v>8.6</v>
      </c>
      <c r="F12497" s="81" t="s">
        <v>13674</v>
      </c>
      <c r="G12497" s="35" t="s">
        <v>8146</v>
      </c>
      <c r="H12497" s="100" t="s">
        <v>16261</v>
      </c>
    </row>
    <row r="12498" spans="1:8">
      <c r="A12498" s="35" t="s">
        <v>13</v>
      </c>
      <c r="B12498" s="35" t="s">
        <v>24182</v>
      </c>
      <c r="C12498" s="35" t="s">
        <v>16663</v>
      </c>
      <c r="D12498" s="100" t="s">
        <v>11836</v>
      </c>
      <c r="E12498" s="107">
        <v>6.3833333333333337</v>
      </c>
      <c r="F12498" s="81" t="s">
        <v>13674</v>
      </c>
      <c r="G12498" s="35" t="s">
        <v>8146</v>
      </c>
      <c r="H12498" s="100" t="s">
        <v>16261</v>
      </c>
    </row>
    <row r="12499" spans="1:8">
      <c r="A12499" s="35" t="s">
        <v>29</v>
      </c>
      <c r="B12499" s="35" t="s">
        <v>9355</v>
      </c>
      <c r="C12499" s="35" t="s">
        <v>16664</v>
      </c>
      <c r="D12499" s="100" t="s">
        <v>23027</v>
      </c>
      <c r="E12499" s="107">
        <v>10.833333333333334</v>
      </c>
      <c r="F12499" s="81" t="s">
        <v>13674</v>
      </c>
      <c r="G12499" s="35" t="s">
        <v>8146</v>
      </c>
      <c r="H12499" s="100" t="s">
        <v>26343</v>
      </c>
    </row>
    <row r="12500" spans="1:8">
      <c r="A12500" s="35" t="s">
        <v>29</v>
      </c>
      <c r="B12500" s="35" t="s">
        <v>9355</v>
      </c>
      <c r="C12500" s="35" t="s">
        <v>16664</v>
      </c>
      <c r="D12500" s="100" t="s">
        <v>23028</v>
      </c>
      <c r="E12500" s="107">
        <v>14.933333333333334</v>
      </c>
      <c r="F12500" s="81" t="s">
        <v>13674</v>
      </c>
      <c r="G12500" s="35" t="s">
        <v>8146</v>
      </c>
      <c r="H12500" s="100" t="s">
        <v>26343</v>
      </c>
    </row>
    <row r="12501" spans="1:8">
      <c r="A12501" s="35" t="s">
        <v>29</v>
      </c>
      <c r="B12501" s="35" t="s">
        <v>9355</v>
      </c>
      <c r="C12501" s="35" t="s">
        <v>16664</v>
      </c>
      <c r="D12501" s="100" t="s">
        <v>23029</v>
      </c>
      <c r="E12501" s="107">
        <v>13.75</v>
      </c>
      <c r="F12501" s="81" t="s">
        <v>13674</v>
      </c>
      <c r="G12501" s="35" t="s">
        <v>8146</v>
      </c>
      <c r="H12501" s="100" t="s">
        <v>26343</v>
      </c>
    </row>
    <row r="12502" spans="1:8">
      <c r="A12502" s="35" t="s">
        <v>29</v>
      </c>
      <c r="B12502" s="35" t="s">
        <v>9355</v>
      </c>
      <c r="C12502" s="35" t="s">
        <v>16664</v>
      </c>
      <c r="D12502" s="100" t="s">
        <v>23030</v>
      </c>
      <c r="E12502" s="107">
        <v>10.8</v>
      </c>
      <c r="F12502" s="81" t="s">
        <v>13674</v>
      </c>
      <c r="G12502" s="35" t="s">
        <v>8146</v>
      </c>
      <c r="H12502" s="100" t="s">
        <v>26343</v>
      </c>
    </row>
    <row r="12503" spans="1:8">
      <c r="A12503" s="35" t="s">
        <v>29</v>
      </c>
      <c r="B12503" s="35" t="s">
        <v>9355</v>
      </c>
      <c r="C12503" s="35" t="s">
        <v>16664</v>
      </c>
      <c r="D12503" s="100" t="s">
        <v>23031</v>
      </c>
      <c r="E12503" s="107">
        <v>10.433333333333334</v>
      </c>
      <c r="F12503" s="81" t="s">
        <v>13674</v>
      </c>
      <c r="G12503" s="35" t="s">
        <v>8146</v>
      </c>
      <c r="H12503" s="100" t="s">
        <v>26343</v>
      </c>
    </row>
    <row r="12504" spans="1:8">
      <c r="A12504" s="35" t="s">
        <v>29</v>
      </c>
      <c r="B12504" s="35" t="s">
        <v>9355</v>
      </c>
      <c r="C12504" s="35" t="s">
        <v>16664</v>
      </c>
      <c r="D12504" s="100" t="s">
        <v>23032</v>
      </c>
      <c r="E12504" s="107">
        <v>15.616666666666667</v>
      </c>
      <c r="F12504" s="81" t="s">
        <v>13674</v>
      </c>
      <c r="G12504" s="35" t="s">
        <v>8146</v>
      </c>
      <c r="H12504" s="100" t="s">
        <v>26343</v>
      </c>
    </row>
    <row r="12505" spans="1:8">
      <c r="A12505" s="35" t="s">
        <v>29</v>
      </c>
      <c r="B12505" s="35" t="s">
        <v>9355</v>
      </c>
      <c r="C12505" s="35" t="s">
        <v>16664</v>
      </c>
      <c r="D12505" s="100" t="s">
        <v>23033</v>
      </c>
      <c r="E12505" s="107">
        <v>10.066666666666666</v>
      </c>
      <c r="F12505" s="81" t="s">
        <v>13674</v>
      </c>
      <c r="G12505" s="35" t="s">
        <v>8146</v>
      </c>
      <c r="H12505" s="100" t="s">
        <v>26343</v>
      </c>
    </row>
    <row r="12506" spans="1:8">
      <c r="A12506" s="35" t="s">
        <v>29</v>
      </c>
      <c r="B12506" s="35" t="s">
        <v>9355</v>
      </c>
      <c r="C12506" s="35" t="s">
        <v>16664</v>
      </c>
      <c r="D12506" s="100" t="s">
        <v>23034</v>
      </c>
      <c r="E12506" s="107">
        <v>8.6999999999999993</v>
      </c>
      <c r="F12506" s="81" t="s">
        <v>13674</v>
      </c>
      <c r="G12506" s="35" t="s">
        <v>8146</v>
      </c>
      <c r="H12506" s="100" t="s">
        <v>26343</v>
      </c>
    </row>
    <row r="12507" spans="1:8">
      <c r="A12507" s="35" t="s">
        <v>29</v>
      </c>
      <c r="B12507" s="35" t="s">
        <v>9355</v>
      </c>
      <c r="C12507" s="35" t="s">
        <v>16664</v>
      </c>
      <c r="D12507" s="100" t="s">
        <v>23035</v>
      </c>
      <c r="E12507" s="107">
        <v>11.9</v>
      </c>
      <c r="F12507" s="81" t="s">
        <v>13674</v>
      </c>
      <c r="G12507" s="35" t="s">
        <v>8146</v>
      </c>
      <c r="H12507" s="100" t="s">
        <v>26343</v>
      </c>
    </row>
    <row r="12508" spans="1:8">
      <c r="A12508" s="35" t="s">
        <v>29</v>
      </c>
      <c r="B12508" s="35" t="s">
        <v>9355</v>
      </c>
      <c r="C12508" s="35" t="s">
        <v>16664</v>
      </c>
      <c r="D12508" s="100" t="s">
        <v>23036</v>
      </c>
      <c r="E12508" s="107">
        <v>12.05</v>
      </c>
      <c r="F12508" s="81" t="s">
        <v>13674</v>
      </c>
      <c r="G12508" s="35" t="s">
        <v>8146</v>
      </c>
      <c r="H12508" s="100" t="s">
        <v>26343</v>
      </c>
    </row>
    <row r="12509" spans="1:8">
      <c r="A12509" s="35" t="s">
        <v>29</v>
      </c>
      <c r="B12509" s="35" t="s">
        <v>9355</v>
      </c>
      <c r="C12509" s="35" t="s">
        <v>16664</v>
      </c>
      <c r="D12509" s="100" t="s">
        <v>23037</v>
      </c>
      <c r="E12509" s="107">
        <v>13.033333333333333</v>
      </c>
      <c r="F12509" s="81" t="s">
        <v>13674</v>
      </c>
      <c r="G12509" s="35" t="s">
        <v>8146</v>
      </c>
      <c r="H12509" s="100" t="s">
        <v>26343</v>
      </c>
    </row>
    <row r="12510" spans="1:8">
      <c r="A12510" s="35" t="s">
        <v>29</v>
      </c>
      <c r="B12510" s="35" t="s">
        <v>9355</v>
      </c>
      <c r="C12510" s="35" t="s">
        <v>16664</v>
      </c>
      <c r="D12510" s="100" t="s">
        <v>23038</v>
      </c>
      <c r="E12510" s="107">
        <v>9.4666666666666668</v>
      </c>
      <c r="F12510" s="81" t="s">
        <v>13674</v>
      </c>
      <c r="G12510" s="35" t="s">
        <v>8146</v>
      </c>
      <c r="H12510" s="100" t="s">
        <v>26343</v>
      </c>
    </row>
    <row r="12511" spans="1:8">
      <c r="A12511" s="35" t="s">
        <v>29</v>
      </c>
      <c r="B12511" s="35" t="s">
        <v>9355</v>
      </c>
      <c r="C12511" s="35" t="s">
        <v>16664</v>
      </c>
      <c r="D12511" s="100" t="s">
        <v>23039</v>
      </c>
      <c r="E12511" s="107">
        <v>13.85</v>
      </c>
      <c r="F12511" s="81" t="s">
        <v>13674</v>
      </c>
      <c r="G12511" s="35" t="s">
        <v>8146</v>
      </c>
      <c r="H12511" s="100" t="s">
        <v>26343</v>
      </c>
    </row>
    <row r="12512" spans="1:8">
      <c r="A12512" s="35" t="s">
        <v>29</v>
      </c>
      <c r="B12512" s="35" t="s">
        <v>9355</v>
      </c>
      <c r="C12512" s="35" t="s">
        <v>16664</v>
      </c>
      <c r="D12512" s="100" t="s">
        <v>23040</v>
      </c>
      <c r="E12512" s="107">
        <v>9.9833333333333325</v>
      </c>
      <c r="F12512" s="81" t="s">
        <v>13674</v>
      </c>
      <c r="G12512" s="35" t="s">
        <v>8146</v>
      </c>
      <c r="H12512" s="100" t="s">
        <v>26343</v>
      </c>
    </row>
    <row r="12513" spans="1:8">
      <c r="A12513" s="35" t="s">
        <v>29</v>
      </c>
      <c r="B12513" s="35" t="s">
        <v>9355</v>
      </c>
      <c r="C12513" s="35" t="s">
        <v>16664</v>
      </c>
      <c r="D12513" s="100" t="s">
        <v>23041</v>
      </c>
      <c r="E12513" s="107">
        <v>16.133333333333333</v>
      </c>
      <c r="F12513" s="81" t="s">
        <v>13674</v>
      </c>
      <c r="G12513" s="35" t="s">
        <v>8146</v>
      </c>
      <c r="H12513" s="100" t="s">
        <v>26343</v>
      </c>
    </row>
    <row r="12514" spans="1:8">
      <c r="A12514" s="35" t="s">
        <v>29</v>
      </c>
      <c r="B12514" s="35" t="s">
        <v>9355</v>
      </c>
      <c r="C12514" s="35" t="s">
        <v>16664</v>
      </c>
      <c r="D12514" s="100" t="s">
        <v>23042</v>
      </c>
      <c r="E12514" s="107">
        <v>12.966666666666667</v>
      </c>
      <c r="F12514" s="81" t="s">
        <v>13674</v>
      </c>
      <c r="G12514" s="35" t="s">
        <v>8146</v>
      </c>
      <c r="H12514" s="100" t="s">
        <v>26343</v>
      </c>
    </row>
    <row r="12515" spans="1:8">
      <c r="A12515" s="35" t="s">
        <v>29</v>
      </c>
      <c r="B12515" s="35" t="s">
        <v>9355</v>
      </c>
      <c r="C12515" s="35" t="s">
        <v>16664</v>
      </c>
      <c r="D12515" s="100" t="s">
        <v>23043</v>
      </c>
      <c r="E12515" s="107">
        <v>12.35</v>
      </c>
      <c r="F12515" s="81" t="s">
        <v>13674</v>
      </c>
      <c r="G12515" s="35" t="s">
        <v>8146</v>
      </c>
      <c r="H12515" s="100" t="s">
        <v>26343</v>
      </c>
    </row>
    <row r="12516" spans="1:8">
      <c r="A12516" s="35" t="s">
        <v>29</v>
      </c>
      <c r="B12516" s="35" t="s">
        <v>9355</v>
      </c>
      <c r="C12516" s="35" t="s">
        <v>16664</v>
      </c>
      <c r="D12516" s="100" t="s">
        <v>23044</v>
      </c>
      <c r="E12516" s="107">
        <v>12.15</v>
      </c>
      <c r="F12516" s="81" t="s">
        <v>13674</v>
      </c>
      <c r="G12516" s="35" t="s">
        <v>8146</v>
      </c>
      <c r="H12516" s="100" t="s">
        <v>26343</v>
      </c>
    </row>
    <row r="12517" spans="1:8">
      <c r="A12517" s="35" t="s">
        <v>29</v>
      </c>
      <c r="B12517" s="35" t="s">
        <v>9355</v>
      </c>
      <c r="C12517" s="35" t="s">
        <v>16664</v>
      </c>
      <c r="D12517" s="100" t="s">
        <v>23045</v>
      </c>
      <c r="E12517" s="107">
        <v>14.416666666666666</v>
      </c>
      <c r="F12517" s="81" t="s">
        <v>13674</v>
      </c>
      <c r="G12517" s="35" t="s">
        <v>8146</v>
      </c>
      <c r="H12517" s="100" t="s">
        <v>26343</v>
      </c>
    </row>
    <row r="12518" spans="1:8">
      <c r="A12518" s="35" t="s">
        <v>29</v>
      </c>
      <c r="B12518" s="35" t="s">
        <v>9355</v>
      </c>
      <c r="C12518" s="35" t="s">
        <v>16664</v>
      </c>
      <c r="D12518" s="100" t="s">
        <v>23046</v>
      </c>
      <c r="E12518" s="107">
        <v>8.4166666666666661</v>
      </c>
      <c r="F12518" s="81" t="s">
        <v>13674</v>
      </c>
      <c r="G12518" s="35" t="s">
        <v>8146</v>
      </c>
      <c r="H12518" s="100" t="s">
        <v>26343</v>
      </c>
    </row>
    <row r="12519" spans="1:8">
      <c r="A12519" s="35" t="s">
        <v>13</v>
      </c>
      <c r="B12519" s="35" t="s">
        <v>9359</v>
      </c>
      <c r="C12519" s="35" t="s">
        <v>17515</v>
      </c>
      <c r="D12519" s="100" t="s">
        <v>11838</v>
      </c>
      <c r="E12519" s="107">
        <v>23.233333333333334</v>
      </c>
      <c r="F12519" s="81" t="s">
        <v>13674</v>
      </c>
      <c r="G12519" s="35" t="s">
        <v>8146</v>
      </c>
      <c r="H12519" s="100" t="s">
        <v>26344</v>
      </c>
    </row>
    <row r="12520" spans="1:8">
      <c r="A12520" s="35" t="s">
        <v>13</v>
      </c>
      <c r="B12520" s="35" t="s">
        <v>9359</v>
      </c>
      <c r="C12520" s="35" t="s">
        <v>17515</v>
      </c>
      <c r="D12520" s="100" t="s">
        <v>11840</v>
      </c>
      <c r="E12520" s="107">
        <v>24.016666666666666</v>
      </c>
      <c r="F12520" s="81" t="s">
        <v>13674</v>
      </c>
      <c r="G12520" s="35" t="s">
        <v>8146</v>
      </c>
      <c r="H12520" s="100" t="s">
        <v>26345</v>
      </c>
    </row>
    <row r="12521" spans="1:8">
      <c r="A12521" s="35" t="s">
        <v>13</v>
      </c>
      <c r="B12521" s="35" t="s">
        <v>9359</v>
      </c>
      <c r="C12521" s="35" t="s">
        <v>17515</v>
      </c>
      <c r="D12521" s="100" t="s">
        <v>11842</v>
      </c>
      <c r="E12521" s="107">
        <v>21.683333333333334</v>
      </c>
      <c r="F12521" s="81" t="s">
        <v>13674</v>
      </c>
      <c r="G12521" s="35" t="s">
        <v>8146</v>
      </c>
      <c r="H12521" s="100" t="s">
        <v>26346</v>
      </c>
    </row>
    <row r="12522" spans="1:8">
      <c r="A12522" s="35" t="s">
        <v>13</v>
      </c>
      <c r="B12522" s="35" t="s">
        <v>9359</v>
      </c>
      <c r="C12522" s="35" t="s">
        <v>17515</v>
      </c>
      <c r="D12522" s="100" t="s">
        <v>11843</v>
      </c>
      <c r="E12522" s="107">
        <v>23.433333333333334</v>
      </c>
      <c r="F12522" s="81" t="s">
        <v>13674</v>
      </c>
      <c r="G12522" s="35" t="s">
        <v>8146</v>
      </c>
      <c r="H12522" s="100" t="s">
        <v>26347</v>
      </c>
    </row>
    <row r="12523" spans="1:8">
      <c r="A12523" s="35" t="s">
        <v>13</v>
      </c>
      <c r="B12523" s="35" t="s">
        <v>9359</v>
      </c>
      <c r="C12523" s="35" t="s">
        <v>17515</v>
      </c>
      <c r="D12523" s="100" t="s">
        <v>11846</v>
      </c>
      <c r="E12523" s="107">
        <v>21.533333333333335</v>
      </c>
      <c r="F12523" s="81" t="s">
        <v>13674</v>
      </c>
      <c r="G12523" s="35" t="s">
        <v>8146</v>
      </c>
      <c r="H12523" s="100" t="s">
        <v>26348</v>
      </c>
    </row>
    <row r="12524" spans="1:8">
      <c r="A12524" s="35" t="s">
        <v>13</v>
      </c>
      <c r="B12524" s="35" t="s">
        <v>9359</v>
      </c>
      <c r="C12524" s="35" t="s">
        <v>17515</v>
      </c>
      <c r="D12524" s="100" t="s">
        <v>11850</v>
      </c>
      <c r="E12524" s="107">
        <v>23.45</v>
      </c>
      <c r="F12524" s="81" t="s">
        <v>13674</v>
      </c>
      <c r="G12524" s="35" t="s">
        <v>8146</v>
      </c>
      <c r="H12524" s="100" t="s">
        <v>26349</v>
      </c>
    </row>
    <row r="12525" spans="1:8">
      <c r="A12525" s="35" t="s">
        <v>13</v>
      </c>
      <c r="B12525" s="35" t="s">
        <v>9359</v>
      </c>
      <c r="C12525" s="35" t="s">
        <v>16665</v>
      </c>
      <c r="D12525" s="100" t="s">
        <v>11851</v>
      </c>
      <c r="E12525" s="107">
        <v>10.4</v>
      </c>
      <c r="F12525" s="81" t="s">
        <v>13674</v>
      </c>
      <c r="G12525" s="35" t="s">
        <v>8146</v>
      </c>
      <c r="H12525" s="100" t="s">
        <v>26350</v>
      </c>
    </row>
    <row r="12526" spans="1:8">
      <c r="A12526" s="35" t="s">
        <v>13</v>
      </c>
      <c r="B12526" s="35" t="s">
        <v>9359</v>
      </c>
      <c r="C12526" s="35" t="s">
        <v>16665</v>
      </c>
      <c r="D12526" s="100" t="s">
        <v>11852</v>
      </c>
      <c r="E12526" s="107">
        <v>4.7166666666666668</v>
      </c>
      <c r="F12526" s="81" t="s">
        <v>13674</v>
      </c>
      <c r="G12526" s="35" t="s">
        <v>8146</v>
      </c>
      <c r="H12526" s="100" t="s">
        <v>26350</v>
      </c>
    </row>
    <row r="12527" spans="1:8">
      <c r="A12527" s="35" t="s">
        <v>13</v>
      </c>
      <c r="B12527" s="35" t="s">
        <v>9359</v>
      </c>
      <c r="C12527" s="35" t="s">
        <v>16665</v>
      </c>
      <c r="D12527" s="100" t="s">
        <v>11853</v>
      </c>
      <c r="E12527" s="107">
        <v>14.616666666666667</v>
      </c>
      <c r="F12527" s="81" t="s">
        <v>13674</v>
      </c>
      <c r="G12527" s="35" t="s">
        <v>8146</v>
      </c>
      <c r="H12527" s="100" t="s">
        <v>26350</v>
      </c>
    </row>
    <row r="12528" spans="1:8">
      <c r="A12528" s="35" t="s">
        <v>13</v>
      </c>
      <c r="B12528" s="35" t="s">
        <v>9359</v>
      </c>
      <c r="C12528" s="35" t="s">
        <v>16665</v>
      </c>
      <c r="D12528" s="100" t="s">
        <v>11854</v>
      </c>
      <c r="E12528" s="107">
        <v>6.1833333333333336</v>
      </c>
      <c r="F12528" s="81" t="s">
        <v>13674</v>
      </c>
      <c r="G12528" s="35" t="s">
        <v>8146</v>
      </c>
      <c r="H12528" s="100" t="s">
        <v>26350</v>
      </c>
    </row>
    <row r="12529" spans="1:8">
      <c r="A12529" s="35" t="s">
        <v>13</v>
      </c>
      <c r="B12529" s="35" t="s">
        <v>9359</v>
      </c>
      <c r="C12529" s="35" t="s">
        <v>16665</v>
      </c>
      <c r="D12529" s="100" t="s">
        <v>11855</v>
      </c>
      <c r="E12529" s="107">
        <v>8.5166666666666675</v>
      </c>
      <c r="F12529" s="81" t="s">
        <v>13674</v>
      </c>
      <c r="G12529" s="35" t="s">
        <v>8146</v>
      </c>
      <c r="H12529" s="100" t="s">
        <v>26350</v>
      </c>
    </row>
    <row r="12530" spans="1:8">
      <c r="A12530" s="35" t="s">
        <v>13</v>
      </c>
      <c r="B12530" s="35" t="s">
        <v>9359</v>
      </c>
      <c r="C12530" s="35" t="s">
        <v>16665</v>
      </c>
      <c r="D12530" s="100" t="s">
        <v>11856</v>
      </c>
      <c r="E12530" s="107">
        <v>5.4333333333333336</v>
      </c>
      <c r="F12530" s="81" t="s">
        <v>13674</v>
      </c>
      <c r="G12530" s="35" t="s">
        <v>8146</v>
      </c>
      <c r="H12530" s="100" t="s">
        <v>26350</v>
      </c>
    </row>
    <row r="12531" spans="1:8">
      <c r="A12531" s="35" t="s">
        <v>13</v>
      </c>
      <c r="B12531" s="35" t="s">
        <v>9359</v>
      </c>
      <c r="C12531" s="35" t="s">
        <v>16665</v>
      </c>
      <c r="D12531" s="100" t="s">
        <v>11857</v>
      </c>
      <c r="E12531" s="107">
        <v>5.8</v>
      </c>
      <c r="F12531" s="81" t="s">
        <v>13674</v>
      </c>
      <c r="G12531" s="35" t="s">
        <v>8146</v>
      </c>
      <c r="H12531" s="100" t="s">
        <v>26350</v>
      </c>
    </row>
    <row r="12532" spans="1:8">
      <c r="A12532" s="35" t="s">
        <v>13</v>
      </c>
      <c r="B12532" s="35" t="s">
        <v>9359</v>
      </c>
      <c r="C12532" s="35" t="s">
        <v>16665</v>
      </c>
      <c r="D12532" s="100" t="s">
        <v>11858</v>
      </c>
      <c r="E12532" s="107">
        <v>6.7166666666666668</v>
      </c>
      <c r="F12532" s="81" t="s">
        <v>13674</v>
      </c>
      <c r="G12532" s="35" t="s">
        <v>8146</v>
      </c>
      <c r="H12532" s="100" t="s">
        <v>26350</v>
      </c>
    </row>
    <row r="12533" spans="1:8">
      <c r="A12533" s="35" t="s">
        <v>13</v>
      </c>
      <c r="B12533" s="35" t="s">
        <v>9359</v>
      </c>
      <c r="C12533" s="35" t="s">
        <v>16665</v>
      </c>
      <c r="D12533" s="100" t="s">
        <v>11859</v>
      </c>
      <c r="E12533" s="107">
        <v>5.9</v>
      </c>
      <c r="F12533" s="81" t="s">
        <v>13674</v>
      </c>
      <c r="G12533" s="35" t="s">
        <v>8146</v>
      </c>
      <c r="H12533" s="100" t="s">
        <v>26350</v>
      </c>
    </row>
    <row r="12534" spans="1:8">
      <c r="A12534" s="35" t="s">
        <v>13</v>
      </c>
      <c r="B12534" s="35" t="s">
        <v>9359</v>
      </c>
      <c r="C12534" s="35" t="s">
        <v>16665</v>
      </c>
      <c r="D12534" s="100" t="s">
        <v>11860</v>
      </c>
      <c r="E12534" s="107">
        <v>19.183333333333334</v>
      </c>
      <c r="F12534" s="81" t="s">
        <v>13674</v>
      </c>
      <c r="G12534" s="35" t="s">
        <v>8146</v>
      </c>
      <c r="H12534" s="100" t="s">
        <v>26350</v>
      </c>
    </row>
    <row r="12535" spans="1:8">
      <c r="A12535" s="35" t="s">
        <v>13</v>
      </c>
      <c r="B12535" s="35" t="s">
        <v>9351</v>
      </c>
      <c r="C12535" s="35" t="s">
        <v>16666</v>
      </c>
      <c r="D12535" s="100" t="s">
        <v>23047</v>
      </c>
      <c r="E12535" s="107">
        <v>11.316666666666666</v>
      </c>
      <c r="F12535" s="81" t="s">
        <v>13674</v>
      </c>
      <c r="G12535" s="35" t="s">
        <v>8146</v>
      </c>
      <c r="H12535" s="100" t="s">
        <v>26351</v>
      </c>
    </row>
    <row r="12536" spans="1:8">
      <c r="A12536" s="35" t="s">
        <v>13</v>
      </c>
      <c r="B12536" s="35" t="s">
        <v>9351</v>
      </c>
      <c r="C12536" s="35" t="s">
        <v>16666</v>
      </c>
      <c r="D12536" s="100" t="s">
        <v>11861</v>
      </c>
      <c r="E12536" s="107">
        <v>14.483333333333333</v>
      </c>
      <c r="F12536" s="81" t="s">
        <v>13674</v>
      </c>
      <c r="G12536" s="35" t="s">
        <v>8146</v>
      </c>
      <c r="H12536" s="100" t="s">
        <v>26352</v>
      </c>
    </row>
    <row r="12537" spans="1:8">
      <c r="A12537" s="35" t="s">
        <v>13</v>
      </c>
      <c r="B12537" s="35" t="s">
        <v>9351</v>
      </c>
      <c r="C12537" s="35" t="s">
        <v>16666</v>
      </c>
      <c r="D12537" s="100" t="s">
        <v>23048</v>
      </c>
      <c r="E12537" s="107">
        <v>9.8666666666666671</v>
      </c>
      <c r="F12537" s="81" t="s">
        <v>13674</v>
      </c>
      <c r="G12537" s="35" t="s">
        <v>8146</v>
      </c>
      <c r="H12537" s="100" t="s">
        <v>26351</v>
      </c>
    </row>
    <row r="12538" spans="1:8">
      <c r="A12538" s="35" t="s">
        <v>13</v>
      </c>
      <c r="B12538" s="35" t="s">
        <v>9351</v>
      </c>
      <c r="C12538" s="35" t="s">
        <v>16666</v>
      </c>
      <c r="D12538" s="100" t="s">
        <v>11862</v>
      </c>
      <c r="E12538" s="107">
        <v>13.216666666666667</v>
      </c>
      <c r="F12538" s="81" t="s">
        <v>13674</v>
      </c>
      <c r="G12538" s="35" t="s">
        <v>8146</v>
      </c>
      <c r="H12538" s="100" t="s">
        <v>26353</v>
      </c>
    </row>
    <row r="12539" spans="1:8">
      <c r="A12539" s="35" t="s">
        <v>13</v>
      </c>
      <c r="B12539" s="35" t="s">
        <v>9351</v>
      </c>
      <c r="C12539" s="35" t="s">
        <v>16666</v>
      </c>
      <c r="D12539" s="100" t="s">
        <v>11863</v>
      </c>
      <c r="E12539" s="107">
        <v>11.25</v>
      </c>
      <c r="F12539" s="81" t="s">
        <v>13674</v>
      </c>
      <c r="G12539" s="35" t="s">
        <v>8146</v>
      </c>
      <c r="H12539" s="100" t="s">
        <v>26354</v>
      </c>
    </row>
    <row r="12540" spans="1:8">
      <c r="A12540" s="35" t="s">
        <v>13</v>
      </c>
      <c r="B12540" s="35" t="s">
        <v>9351</v>
      </c>
      <c r="C12540" s="35" t="s">
        <v>16666</v>
      </c>
      <c r="D12540" s="100" t="s">
        <v>11864</v>
      </c>
      <c r="E12540" s="107">
        <v>13.35</v>
      </c>
      <c r="F12540" s="81" t="s">
        <v>13674</v>
      </c>
      <c r="G12540" s="35" t="s">
        <v>8146</v>
      </c>
      <c r="H12540" s="100" t="s">
        <v>26355</v>
      </c>
    </row>
    <row r="12541" spans="1:8">
      <c r="A12541" s="35" t="s">
        <v>13</v>
      </c>
      <c r="B12541" s="35" t="s">
        <v>9351</v>
      </c>
      <c r="C12541" s="35" t="s">
        <v>16666</v>
      </c>
      <c r="D12541" s="100" t="s">
        <v>11865</v>
      </c>
      <c r="E12541" s="107">
        <v>11.633333333333333</v>
      </c>
      <c r="F12541" s="81" t="s">
        <v>13674</v>
      </c>
      <c r="G12541" s="35" t="s">
        <v>8146</v>
      </c>
      <c r="H12541" s="100" t="s">
        <v>26356</v>
      </c>
    </row>
    <row r="12542" spans="1:8">
      <c r="A12542" s="35" t="s">
        <v>13</v>
      </c>
      <c r="B12542" s="35" t="s">
        <v>9351</v>
      </c>
      <c r="C12542" s="35" t="s">
        <v>16666</v>
      </c>
      <c r="D12542" s="100" t="s">
        <v>11866</v>
      </c>
      <c r="E12542" s="107">
        <v>11.066666666666666</v>
      </c>
      <c r="F12542" s="81" t="s">
        <v>13674</v>
      </c>
      <c r="G12542" s="35" t="s">
        <v>8146</v>
      </c>
      <c r="H12542" s="100" t="s">
        <v>26357</v>
      </c>
    </row>
    <row r="12543" spans="1:8">
      <c r="A12543" s="35" t="s">
        <v>13</v>
      </c>
      <c r="B12543" s="35" t="s">
        <v>9351</v>
      </c>
      <c r="C12543" s="35" t="s">
        <v>16666</v>
      </c>
      <c r="D12543" s="100" t="s">
        <v>11867</v>
      </c>
      <c r="E12543" s="107">
        <v>8.6999999999999993</v>
      </c>
      <c r="F12543" s="81" t="s">
        <v>13674</v>
      </c>
      <c r="G12543" s="35" t="s">
        <v>8146</v>
      </c>
      <c r="H12543" s="100" t="s">
        <v>26358</v>
      </c>
    </row>
    <row r="12544" spans="1:8">
      <c r="A12544" s="35" t="s">
        <v>13</v>
      </c>
      <c r="B12544" s="35" t="s">
        <v>9351</v>
      </c>
      <c r="C12544" s="35" t="s">
        <v>16666</v>
      </c>
      <c r="D12544" s="100" t="s">
        <v>23049</v>
      </c>
      <c r="E12544" s="107">
        <v>12.1</v>
      </c>
      <c r="F12544" s="81" t="s">
        <v>13674</v>
      </c>
      <c r="G12544" s="35" t="s">
        <v>8146</v>
      </c>
      <c r="H12544" s="100" t="s">
        <v>26351</v>
      </c>
    </row>
    <row r="12545" spans="1:8">
      <c r="A12545" s="35" t="s">
        <v>13</v>
      </c>
      <c r="B12545" s="35" t="s">
        <v>9359</v>
      </c>
      <c r="C12545" s="35" t="s">
        <v>16667</v>
      </c>
      <c r="D12545" s="100" t="s">
        <v>11868</v>
      </c>
      <c r="E12545" s="107">
        <v>23.833333333333332</v>
      </c>
      <c r="F12545" s="81" t="s">
        <v>13674</v>
      </c>
      <c r="G12545" s="35" t="s">
        <v>8146</v>
      </c>
      <c r="H12545" s="100" t="s">
        <v>26359</v>
      </c>
    </row>
    <row r="12546" spans="1:8">
      <c r="A12546" s="35" t="s">
        <v>13</v>
      </c>
      <c r="B12546" s="35" t="s">
        <v>9359</v>
      </c>
      <c r="C12546" s="35" t="s">
        <v>16667</v>
      </c>
      <c r="D12546" s="100" t="s">
        <v>11869</v>
      </c>
      <c r="E12546" s="107">
        <v>18.383333333333333</v>
      </c>
      <c r="F12546" s="81" t="s">
        <v>13674</v>
      </c>
      <c r="G12546" s="35" t="s">
        <v>8146</v>
      </c>
      <c r="H12546" s="100" t="s">
        <v>26359</v>
      </c>
    </row>
    <row r="12547" spans="1:8">
      <c r="A12547" s="35" t="s">
        <v>13</v>
      </c>
      <c r="B12547" s="35" t="s">
        <v>9359</v>
      </c>
      <c r="C12547" s="35" t="s">
        <v>16667</v>
      </c>
      <c r="D12547" s="100" t="s">
        <v>11870</v>
      </c>
      <c r="E12547" s="107">
        <v>22.616666666666667</v>
      </c>
      <c r="F12547" s="81" t="s">
        <v>13674</v>
      </c>
      <c r="G12547" s="35" t="s">
        <v>8146</v>
      </c>
      <c r="H12547" s="100" t="s">
        <v>26359</v>
      </c>
    </row>
    <row r="12548" spans="1:8">
      <c r="A12548" s="35" t="s">
        <v>13</v>
      </c>
      <c r="B12548" s="35" t="s">
        <v>9359</v>
      </c>
      <c r="C12548" s="35" t="s">
        <v>16667</v>
      </c>
      <c r="D12548" s="100" t="s">
        <v>23050</v>
      </c>
      <c r="E12548" s="107">
        <v>24.133333333333333</v>
      </c>
      <c r="F12548" s="81" t="s">
        <v>13674</v>
      </c>
      <c r="G12548" s="35" t="s">
        <v>8146</v>
      </c>
      <c r="H12548" s="100" t="s">
        <v>26359</v>
      </c>
    </row>
    <row r="12549" spans="1:8">
      <c r="A12549" s="35" t="s">
        <v>13</v>
      </c>
      <c r="B12549" s="35" t="s">
        <v>9352</v>
      </c>
      <c r="C12549" s="35" t="s">
        <v>17597</v>
      </c>
      <c r="D12549" s="100" t="s">
        <v>23051</v>
      </c>
      <c r="E12549" s="107">
        <v>13.966666666666667</v>
      </c>
      <c r="F12549" s="81" t="s">
        <v>13674</v>
      </c>
      <c r="G12549" s="35" t="s">
        <v>8146</v>
      </c>
      <c r="H12549" s="100" t="s">
        <v>26360</v>
      </c>
    </row>
    <row r="12550" spans="1:8">
      <c r="A12550" s="35" t="s">
        <v>13</v>
      </c>
      <c r="B12550" s="35" t="s">
        <v>9352</v>
      </c>
      <c r="C12550" s="35" t="s">
        <v>17597</v>
      </c>
      <c r="D12550" s="100" t="s">
        <v>11871</v>
      </c>
      <c r="E12550" s="107">
        <v>12.366666666666667</v>
      </c>
      <c r="F12550" s="81" t="s">
        <v>13674</v>
      </c>
      <c r="G12550" s="35" t="s">
        <v>8146</v>
      </c>
      <c r="H12550" s="100" t="s">
        <v>26361</v>
      </c>
    </row>
    <row r="12551" spans="1:8">
      <c r="A12551" s="35" t="s">
        <v>13</v>
      </c>
      <c r="B12551" s="35" t="s">
        <v>9352</v>
      </c>
      <c r="C12551" s="35" t="s">
        <v>17597</v>
      </c>
      <c r="D12551" s="100" t="s">
        <v>23052</v>
      </c>
      <c r="E12551" s="107">
        <v>13.083333333333334</v>
      </c>
      <c r="F12551" s="81" t="s">
        <v>13674</v>
      </c>
      <c r="G12551" s="35" t="s">
        <v>8146</v>
      </c>
      <c r="H12551" s="100" t="s">
        <v>26360</v>
      </c>
    </row>
    <row r="12552" spans="1:8">
      <c r="A12552" s="35" t="s">
        <v>13</v>
      </c>
      <c r="B12552" s="35" t="s">
        <v>9352</v>
      </c>
      <c r="C12552" s="35" t="s">
        <v>17597</v>
      </c>
      <c r="D12552" s="100" t="s">
        <v>23053</v>
      </c>
      <c r="E12552" s="107">
        <v>14</v>
      </c>
      <c r="F12552" s="81" t="s">
        <v>13674</v>
      </c>
      <c r="G12552" s="35" t="s">
        <v>8146</v>
      </c>
      <c r="H12552" s="100" t="s">
        <v>16263</v>
      </c>
    </row>
    <row r="12553" spans="1:8">
      <c r="A12553" s="35" t="s">
        <v>13</v>
      </c>
      <c r="B12553" s="35" t="s">
        <v>9352</v>
      </c>
      <c r="C12553" s="35" t="s">
        <v>17597</v>
      </c>
      <c r="D12553" s="100" t="s">
        <v>23054</v>
      </c>
      <c r="E12553" s="107">
        <v>13.7</v>
      </c>
      <c r="F12553" s="81" t="s">
        <v>13674</v>
      </c>
      <c r="G12553" s="35" t="s">
        <v>8146</v>
      </c>
      <c r="H12553" s="100" t="s">
        <v>16263</v>
      </c>
    </row>
    <row r="12554" spans="1:8">
      <c r="A12554" s="35" t="s">
        <v>13</v>
      </c>
      <c r="B12554" s="35" t="s">
        <v>9352</v>
      </c>
      <c r="C12554" s="35" t="s">
        <v>17597</v>
      </c>
      <c r="D12554" s="100" t="s">
        <v>23055</v>
      </c>
      <c r="E12554" s="107">
        <v>14.7</v>
      </c>
      <c r="F12554" s="81" t="s">
        <v>13674</v>
      </c>
      <c r="G12554" s="35" t="s">
        <v>8146</v>
      </c>
      <c r="H12554" s="100" t="s">
        <v>16263</v>
      </c>
    </row>
    <row r="12555" spans="1:8">
      <c r="A12555" s="35" t="s">
        <v>13</v>
      </c>
      <c r="B12555" s="35" t="s">
        <v>9352</v>
      </c>
      <c r="C12555" s="35" t="s">
        <v>17597</v>
      </c>
      <c r="D12555" s="100" t="s">
        <v>23056</v>
      </c>
      <c r="E12555" s="107">
        <v>11.516666666666667</v>
      </c>
      <c r="F12555" s="81" t="s">
        <v>13674</v>
      </c>
      <c r="G12555" s="35" t="s">
        <v>8146</v>
      </c>
      <c r="H12555" s="100" t="s">
        <v>16263</v>
      </c>
    </row>
    <row r="12556" spans="1:8">
      <c r="A12556" s="35" t="s">
        <v>13</v>
      </c>
      <c r="B12556" s="35" t="s">
        <v>9352</v>
      </c>
      <c r="C12556" s="35" t="s">
        <v>17597</v>
      </c>
      <c r="D12556" s="100" t="s">
        <v>23057</v>
      </c>
      <c r="E12556" s="107">
        <v>13.033333333333333</v>
      </c>
      <c r="F12556" s="81" t="s">
        <v>13674</v>
      </c>
      <c r="G12556" s="35" t="s">
        <v>8146</v>
      </c>
      <c r="H12556" s="100" t="s">
        <v>16263</v>
      </c>
    </row>
    <row r="12557" spans="1:8">
      <c r="A12557" s="35" t="s">
        <v>13</v>
      </c>
      <c r="B12557" s="35" t="s">
        <v>9352</v>
      </c>
      <c r="C12557" s="35" t="s">
        <v>17597</v>
      </c>
      <c r="D12557" s="100" t="s">
        <v>23058</v>
      </c>
      <c r="E12557" s="107">
        <v>14.216666666666667</v>
      </c>
      <c r="F12557" s="81" t="s">
        <v>13674</v>
      </c>
      <c r="G12557" s="35" t="s">
        <v>8146</v>
      </c>
      <c r="H12557" s="100" t="s">
        <v>16263</v>
      </c>
    </row>
    <row r="12558" spans="1:8">
      <c r="A12558" s="35" t="s">
        <v>13</v>
      </c>
      <c r="B12558" s="35" t="s">
        <v>9352</v>
      </c>
      <c r="C12558" s="35" t="s">
        <v>17597</v>
      </c>
      <c r="D12558" s="100" t="s">
        <v>23059</v>
      </c>
      <c r="E12558" s="107">
        <v>13.983333333333333</v>
      </c>
      <c r="F12558" s="81" t="s">
        <v>13674</v>
      </c>
      <c r="G12558" s="35" t="s">
        <v>8146</v>
      </c>
      <c r="H12558" s="100" t="s">
        <v>16263</v>
      </c>
    </row>
    <row r="12559" spans="1:8">
      <c r="A12559" s="35" t="s">
        <v>13</v>
      </c>
      <c r="B12559" s="35" t="s">
        <v>9352</v>
      </c>
      <c r="C12559" s="35" t="s">
        <v>17597</v>
      </c>
      <c r="D12559" s="100" t="s">
        <v>23060</v>
      </c>
      <c r="E12559" s="107">
        <v>14.916666666666666</v>
      </c>
      <c r="F12559" s="81" t="s">
        <v>13674</v>
      </c>
      <c r="G12559" s="35" t="s">
        <v>8146</v>
      </c>
      <c r="H12559" s="100" t="s">
        <v>26362</v>
      </c>
    </row>
    <row r="12560" spans="1:8">
      <c r="A12560" s="35" t="s">
        <v>13</v>
      </c>
      <c r="B12560" s="35" t="s">
        <v>9352</v>
      </c>
      <c r="C12560" s="35" t="s">
        <v>17597</v>
      </c>
      <c r="D12560" s="100" t="s">
        <v>23061</v>
      </c>
      <c r="E12560" s="107">
        <v>9.25</v>
      </c>
      <c r="F12560" s="81" t="s">
        <v>13674</v>
      </c>
      <c r="G12560" s="35" t="s">
        <v>8146</v>
      </c>
      <c r="H12560" s="100" t="s">
        <v>16263</v>
      </c>
    </row>
    <row r="12561" spans="1:8">
      <c r="A12561" s="35" t="s">
        <v>13</v>
      </c>
      <c r="B12561" s="35" t="s">
        <v>9352</v>
      </c>
      <c r="C12561" s="35" t="s">
        <v>17597</v>
      </c>
      <c r="D12561" s="100" t="s">
        <v>23062</v>
      </c>
      <c r="E12561" s="107">
        <v>11.416666666666666</v>
      </c>
      <c r="F12561" s="81" t="s">
        <v>13674</v>
      </c>
      <c r="G12561" s="35" t="s">
        <v>8146</v>
      </c>
      <c r="H12561" s="100" t="s">
        <v>16263</v>
      </c>
    </row>
    <row r="12562" spans="1:8">
      <c r="A12562" s="35" t="s">
        <v>13</v>
      </c>
      <c r="B12562" s="35" t="s">
        <v>9352</v>
      </c>
      <c r="C12562" s="35" t="s">
        <v>17597</v>
      </c>
      <c r="D12562" s="100" t="s">
        <v>23063</v>
      </c>
      <c r="E12562" s="107">
        <v>12.116666666666667</v>
      </c>
      <c r="F12562" s="81" t="s">
        <v>13674</v>
      </c>
      <c r="G12562" s="35" t="s">
        <v>8146</v>
      </c>
      <c r="H12562" s="100" t="s">
        <v>16263</v>
      </c>
    </row>
    <row r="12563" spans="1:8">
      <c r="A12563" s="35" t="s">
        <v>13</v>
      </c>
      <c r="B12563" s="35" t="s">
        <v>9352</v>
      </c>
      <c r="C12563" s="35" t="s">
        <v>17597</v>
      </c>
      <c r="D12563" s="100" t="s">
        <v>8567</v>
      </c>
      <c r="E12563" s="107">
        <v>15.066666666666666</v>
      </c>
      <c r="F12563" s="81" t="s">
        <v>13674</v>
      </c>
      <c r="G12563" s="35" t="s">
        <v>8146</v>
      </c>
      <c r="H12563" s="100" t="s">
        <v>26363</v>
      </c>
    </row>
    <row r="12564" spans="1:8">
      <c r="A12564" s="35" t="s">
        <v>13</v>
      </c>
      <c r="B12564" s="35" t="s">
        <v>9352</v>
      </c>
      <c r="C12564" s="35" t="s">
        <v>16668</v>
      </c>
      <c r="D12564" s="100" t="s">
        <v>23064</v>
      </c>
      <c r="E12564" s="107">
        <v>13.166666666666666</v>
      </c>
      <c r="F12564" s="81" t="s">
        <v>13674</v>
      </c>
      <c r="G12564" s="35" t="s">
        <v>8146</v>
      </c>
      <c r="H12564" s="100" t="s">
        <v>26364</v>
      </c>
    </row>
    <row r="12565" spans="1:8">
      <c r="A12565" s="35" t="s">
        <v>13</v>
      </c>
      <c r="B12565" s="35" t="s">
        <v>9352</v>
      </c>
      <c r="C12565" s="35" t="s">
        <v>16668</v>
      </c>
      <c r="D12565" s="100" t="s">
        <v>23065</v>
      </c>
      <c r="E12565" s="107">
        <v>13.316666666666666</v>
      </c>
      <c r="F12565" s="81" t="s">
        <v>13674</v>
      </c>
      <c r="G12565" s="35" t="s">
        <v>8146</v>
      </c>
      <c r="H12565" s="100" t="s">
        <v>26364</v>
      </c>
    </row>
    <row r="12566" spans="1:8">
      <c r="A12566" s="35" t="s">
        <v>13</v>
      </c>
      <c r="B12566" s="35" t="s">
        <v>9352</v>
      </c>
      <c r="C12566" s="35" t="s">
        <v>16668</v>
      </c>
      <c r="D12566" s="100" t="s">
        <v>23066</v>
      </c>
      <c r="E12566" s="107">
        <v>13.966666666666667</v>
      </c>
      <c r="F12566" s="81" t="s">
        <v>13674</v>
      </c>
      <c r="G12566" s="35" t="s">
        <v>8146</v>
      </c>
      <c r="H12566" s="100" t="s">
        <v>16264</v>
      </c>
    </row>
    <row r="12567" spans="1:8">
      <c r="A12567" s="35" t="s">
        <v>13</v>
      </c>
      <c r="B12567" s="35" t="s">
        <v>9352</v>
      </c>
      <c r="C12567" s="35" t="s">
        <v>16668</v>
      </c>
      <c r="D12567" s="100" t="s">
        <v>23067</v>
      </c>
      <c r="E12567" s="107">
        <v>13.366666666666667</v>
      </c>
      <c r="F12567" s="81" t="s">
        <v>13674</v>
      </c>
      <c r="G12567" s="35" t="s">
        <v>8146</v>
      </c>
      <c r="H12567" s="100" t="s">
        <v>16264</v>
      </c>
    </row>
    <row r="12568" spans="1:8">
      <c r="A12568" s="35" t="s">
        <v>13</v>
      </c>
      <c r="B12568" s="35" t="s">
        <v>9352</v>
      </c>
      <c r="C12568" s="35" t="s">
        <v>16668</v>
      </c>
      <c r="D12568" s="100" t="s">
        <v>23068</v>
      </c>
      <c r="E12568" s="107">
        <v>14.883333333333333</v>
      </c>
      <c r="F12568" s="81" t="s">
        <v>13674</v>
      </c>
      <c r="G12568" s="35" t="s">
        <v>8146</v>
      </c>
      <c r="H12568" s="100" t="s">
        <v>16264</v>
      </c>
    </row>
    <row r="12569" spans="1:8">
      <c r="A12569" s="35" t="s">
        <v>13</v>
      </c>
      <c r="B12569" s="35" t="s">
        <v>9352</v>
      </c>
      <c r="C12569" s="35" t="s">
        <v>16668</v>
      </c>
      <c r="D12569" s="100" t="s">
        <v>23069</v>
      </c>
      <c r="E12569" s="107">
        <v>12.866666666666667</v>
      </c>
      <c r="F12569" s="81" t="s">
        <v>13674</v>
      </c>
      <c r="G12569" s="35" t="s">
        <v>8146</v>
      </c>
      <c r="H12569" s="100" t="s">
        <v>16264</v>
      </c>
    </row>
    <row r="12570" spans="1:8">
      <c r="A12570" s="35" t="s">
        <v>13</v>
      </c>
      <c r="B12570" s="35" t="s">
        <v>9352</v>
      </c>
      <c r="C12570" s="35" t="s">
        <v>16668</v>
      </c>
      <c r="D12570" s="100" t="s">
        <v>23070</v>
      </c>
      <c r="E12570" s="107">
        <v>15.483333333333333</v>
      </c>
      <c r="F12570" s="81" t="s">
        <v>13674</v>
      </c>
      <c r="G12570" s="35" t="s">
        <v>8146</v>
      </c>
      <c r="H12570" s="100" t="s">
        <v>16264</v>
      </c>
    </row>
    <row r="12571" spans="1:8">
      <c r="A12571" s="35" t="s">
        <v>13</v>
      </c>
      <c r="B12571" s="35" t="s">
        <v>9352</v>
      </c>
      <c r="C12571" s="35" t="s">
        <v>16668</v>
      </c>
      <c r="D12571" s="100" t="s">
        <v>23071</v>
      </c>
      <c r="E12571" s="107">
        <v>13.566666666666666</v>
      </c>
      <c r="F12571" s="81" t="s">
        <v>13674</v>
      </c>
      <c r="G12571" s="35" t="s">
        <v>8146</v>
      </c>
      <c r="H12571" s="100" t="s">
        <v>16264</v>
      </c>
    </row>
    <row r="12572" spans="1:8">
      <c r="A12572" s="35" t="s">
        <v>13</v>
      </c>
      <c r="B12572" s="35" t="s">
        <v>9352</v>
      </c>
      <c r="C12572" s="35" t="s">
        <v>16668</v>
      </c>
      <c r="D12572" s="100" t="s">
        <v>23072</v>
      </c>
      <c r="E12572" s="107">
        <v>14.633333333333333</v>
      </c>
      <c r="F12572" s="81" t="s">
        <v>13674</v>
      </c>
      <c r="G12572" s="35" t="s">
        <v>8146</v>
      </c>
      <c r="H12572" s="100" t="s">
        <v>16264</v>
      </c>
    </row>
    <row r="12573" spans="1:8">
      <c r="A12573" s="35" t="s">
        <v>13</v>
      </c>
      <c r="B12573" s="35" t="s">
        <v>9352</v>
      </c>
      <c r="C12573" s="35" t="s">
        <v>16668</v>
      </c>
      <c r="D12573" s="100" t="s">
        <v>23073</v>
      </c>
      <c r="E12573" s="107">
        <v>14.2</v>
      </c>
      <c r="F12573" s="81" t="s">
        <v>13674</v>
      </c>
      <c r="G12573" s="35" t="s">
        <v>8146</v>
      </c>
      <c r="H12573" s="100" t="s">
        <v>16264</v>
      </c>
    </row>
    <row r="12574" spans="1:8">
      <c r="A12574" s="35" t="s">
        <v>13</v>
      </c>
      <c r="B12574" s="35" t="s">
        <v>9352</v>
      </c>
      <c r="C12574" s="35" t="s">
        <v>16668</v>
      </c>
      <c r="D12574" s="100" t="s">
        <v>23074</v>
      </c>
      <c r="E12574" s="107">
        <v>13.716666666666667</v>
      </c>
      <c r="F12574" s="81" t="s">
        <v>13674</v>
      </c>
      <c r="G12574" s="35" t="s">
        <v>8146</v>
      </c>
      <c r="H12574" s="100" t="s">
        <v>16264</v>
      </c>
    </row>
    <row r="12575" spans="1:8">
      <c r="A12575" s="35" t="s">
        <v>13</v>
      </c>
      <c r="B12575" s="35" t="s">
        <v>9352</v>
      </c>
      <c r="C12575" s="35" t="s">
        <v>16668</v>
      </c>
      <c r="D12575" s="100" t="s">
        <v>23075</v>
      </c>
      <c r="E12575" s="107">
        <v>15.216666666666667</v>
      </c>
      <c r="F12575" s="81" t="s">
        <v>13674</v>
      </c>
      <c r="G12575" s="35" t="s">
        <v>8146</v>
      </c>
      <c r="H12575" s="100" t="s">
        <v>16264</v>
      </c>
    </row>
    <row r="12576" spans="1:8">
      <c r="A12576" s="35" t="s">
        <v>13</v>
      </c>
      <c r="B12576" s="35" t="s">
        <v>9352</v>
      </c>
      <c r="C12576" s="35" t="s">
        <v>16668</v>
      </c>
      <c r="D12576" s="100" t="s">
        <v>23076</v>
      </c>
      <c r="E12576" s="107">
        <v>14.3</v>
      </c>
      <c r="F12576" s="81" t="s">
        <v>13674</v>
      </c>
      <c r="G12576" s="35" t="s">
        <v>8146</v>
      </c>
      <c r="H12576" s="100" t="s">
        <v>16264</v>
      </c>
    </row>
    <row r="12577" spans="1:8">
      <c r="A12577" s="35" t="s">
        <v>13</v>
      </c>
      <c r="B12577" s="35" t="s">
        <v>9352</v>
      </c>
      <c r="C12577" s="35" t="s">
        <v>16668</v>
      </c>
      <c r="D12577" s="100" t="s">
        <v>23077</v>
      </c>
      <c r="E12577" s="107">
        <v>15.033333333333333</v>
      </c>
      <c r="F12577" s="81" t="s">
        <v>13674</v>
      </c>
      <c r="G12577" s="35" t="s">
        <v>8146</v>
      </c>
      <c r="H12577" s="100" t="s">
        <v>16264</v>
      </c>
    </row>
    <row r="12578" spans="1:8">
      <c r="A12578" s="35" t="s">
        <v>13</v>
      </c>
      <c r="B12578" s="35" t="s">
        <v>24182</v>
      </c>
      <c r="C12578" s="35" t="s">
        <v>17598</v>
      </c>
      <c r="D12578" s="100" t="s">
        <v>11872</v>
      </c>
      <c r="E12578" s="107">
        <v>7.55</v>
      </c>
      <c r="F12578" s="81" t="s">
        <v>13674</v>
      </c>
      <c r="G12578" s="35" t="s">
        <v>8146</v>
      </c>
      <c r="H12578" s="100" t="s">
        <v>26365</v>
      </c>
    </row>
    <row r="12579" spans="1:8">
      <c r="A12579" s="35" t="s">
        <v>13</v>
      </c>
      <c r="B12579" s="35" t="s">
        <v>24182</v>
      </c>
      <c r="C12579" s="35" t="s">
        <v>17598</v>
      </c>
      <c r="D12579" s="100" t="s">
        <v>11873</v>
      </c>
      <c r="E12579" s="107">
        <v>5.583333333333333</v>
      </c>
      <c r="F12579" s="81" t="s">
        <v>13674</v>
      </c>
      <c r="G12579" s="35" t="s">
        <v>8146</v>
      </c>
      <c r="H12579" s="100" t="s">
        <v>16265</v>
      </c>
    </row>
    <row r="12580" spans="1:8">
      <c r="A12580" s="35" t="s">
        <v>13</v>
      </c>
      <c r="B12580" s="35" t="s">
        <v>24182</v>
      </c>
      <c r="C12580" s="35" t="s">
        <v>17598</v>
      </c>
      <c r="D12580" s="100" t="s">
        <v>23078</v>
      </c>
      <c r="E12580" s="107">
        <v>5.8666666666666663</v>
      </c>
      <c r="F12580" s="81" t="s">
        <v>13674</v>
      </c>
      <c r="G12580" s="35" t="s">
        <v>8146</v>
      </c>
      <c r="H12580" s="100" t="s">
        <v>16265</v>
      </c>
    </row>
    <row r="12581" spans="1:8">
      <c r="A12581" s="35" t="s">
        <v>13</v>
      </c>
      <c r="B12581" s="35" t="s">
        <v>24182</v>
      </c>
      <c r="C12581" s="35" t="s">
        <v>17598</v>
      </c>
      <c r="D12581" s="100" t="s">
        <v>23079</v>
      </c>
      <c r="E12581" s="107">
        <v>7.9833333333333334</v>
      </c>
      <c r="F12581" s="81" t="s">
        <v>13674</v>
      </c>
      <c r="G12581" s="35" t="s">
        <v>8146</v>
      </c>
      <c r="H12581" s="100" t="s">
        <v>16265</v>
      </c>
    </row>
    <row r="12582" spans="1:8">
      <c r="A12582" s="35" t="s">
        <v>13</v>
      </c>
      <c r="B12582" s="35" t="s">
        <v>24182</v>
      </c>
      <c r="C12582" s="35" t="s">
        <v>17598</v>
      </c>
      <c r="D12582" s="100" t="s">
        <v>23080</v>
      </c>
      <c r="E12582" s="107">
        <v>9.4666666666666668</v>
      </c>
      <c r="F12582" s="81" t="s">
        <v>13674</v>
      </c>
      <c r="G12582" s="35" t="s">
        <v>8146</v>
      </c>
      <c r="H12582" s="100" t="s">
        <v>16265</v>
      </c>
    </row>
    <row r="12583" spans="1:8">
      <c r="A12583" s="35" t="s">
        <v>13</v>
      </c>
      <c r="B12583" s="35" t="s">
        <v>24182</v>
      </c>
      <c r="C12583" s="35" t="s">
        <v>17598</v>
      </c>
      <c r="D12583" s="100" t="s">
        <v>23081</v>
      </c>
      <c r="E12583" s="107">
        <v>10.116666666666667</v>
      </c>
      <c r="F12583" s="81" t="s">
        <v>13674</v>
      </c>
      <c r="G12583" s="35" t="s">
        <v>8146</v>
      </c>
      <c r="H12583" s="100" t="s">
        <v>16265</v>
      </c>
    </row>
    <row r="12584" spans="1:8">
      <c r="A12584" s="35" t="s">
        <v>13</v>
      </c>
      <c r="B12584" s="35" t="s">
        <v>24182</v>
      </c>
      <c r="C12584" s="35" t="s">
        <v>17598</v>
      </c>
      <c r="D12584" s="100" t="s">
        <v>23082</v>
      </c>
      <c r="E12584" s="107">
        <v>8.3833333333333329</v>
      </c>
      <c r="F12584" s="81" t="s">
        <v>13674</v>
      </c>
      <c r="G12584" s="35" t="s">
        <v>8146</v>
      </c>
      <c r="H12584" s="100" t="s">
        <v>16265</v>
      </c>
    </row>
    <row r="12585" spans="1:8">
      <c r="A12585" s="35" t="s">
        <v>13</v>
      </c>
      <c r="B12585" s="35" t="s">
        <v>24182</v>
      </c>
      <c r="C12585" s="35" t="s">
        <v>17598</v>
      </c>
      <c r="D12585" s="100" t="s">
        <v>23083</v>
      </c>
      <c r="E12585" s="107">
        <v>7.7333333333333334</v>
      </c>
      <c r="F12585" s="81" t="s">
        <v>13674</v>
      </c>
      <c r="G12585" s="35" t="s">
        <v>8146</v>
      </c>
      <c r="H12585" s="100" t="s">
        <v>16265</v>
      </c>
    </row>
    <row r="12586" spans="1:8">
      <c r="A12586" s="35" t="s">
        <v>13</v>
      </c>
      <c r="B12586" s="35" t="s">
        <v>24182</v>
      </c>
      <c r="C12586" s="35" t="s">
        <v>17598</v>
      </c>
      <c r="D12586" s="100" t="s">
        <v>23084</v>
      </c>
      <c r="E12586" s="107">
        <v>5.4</v>
      </c>
      <c r="F12586" s="81" t="s">
        <v>13674</v>
      </c>
      <c r="G12586" s="35" t="s">
        <v>8146</v>
      </c>
      <c r="H12586" s="100" t="s">
        <v>16265</v>
      </c>
    </row>
    <row r="12587" spans="1:8">
      <c r="A12587" s="35" t="s">
        <v>13</v>
      </c>
      <c r="B12587" s="35" t="s">
        <v>24182</v>
      </c>
      <c r="C12587" s="35" t="s">
        <v>17598</v>
      </c>
      <c r="D12587" s="100" t="s">
        <v>23085</v>
      </c>
      <c r="E12587" s="107">
        <v>7.95</v>
      </c>
      <c r="F12587" s="81" t="s">
        <v>13674</v>
      </c>
      <c r="G12587" s="35" t="s">
        <v>8146</v>
      </c>
      <c r="H12587" s="100" t="s">
        <v>16265</v>
      </c>
    </row>
    <row r="12588" spans="1:8">
      <c r="A12588" s="35" t="s">
        <v>13</v>
      </c>
      <c r="B12588" s="35" t="s">
        <v>24182</v>
      </c>
      <c r="C12588" s="35" t="s">
        <v>17598</v>
      </c>
      <c r="D12588" s="100" t="s">
        <v>11874</v>
      </c>
      <c r="E12588" s="107">
        <v>6.1833333333333336</v>
      </c>
      <c r="F12588" s="81" t="s">
        <v>13674</v>
      </c>
      <c r="G12588" s="35" t="s">
        <v>8146</v>
      </c>
      <c r="H12588" s="100" t="s">
        <v>16265</v>
      </c>
    </row>
    <row r="12589" spans="1:8">
      <c r="A12589" s="35" t="s">
        <v>13</v>
      </c>
      <c r="B12589" s="35" t="s">
        <v>24182</v>
      </c>
      <c r="C12589" s="35" t="s">
        <v>17598</v>
      </c>
      <c r="D12589" s="100" t="s">
        <v>23086</v>
      </c>
      <c r="E12589" s="107">
        <v>6.8</v>
      </c>
      <c r="F12589" s="81" t="s">
        <v>13674</v>
      </c>
      <c r="G12589" s="35" t="s">
        <v>8146</v>
      </c>
      <c r="H12589" s="100" t="s">
        <v>16265</v>
      </c>
    </row>
    <row r="12590" spans="1:8">
      <c r="A12590" s="35" t="s">
        <v>13</v>
      </c>
      <c r="B12590" s="35" t="s">
        <v>24182</v>
      </c>
      <c r="C12590" s="35" t="s">
        <v>17598</v>
      </c>
      <c r="D12590" s="100" t="s">
        <v>23087</v>
      </c>
      <c r="E12590" s="107">
        <v>5.7833333333333332</v>
      </c>
      <c r="F12590" s="81" t="s">
        <v>13674</v>
      </c>
      <c r="G12590" s="35" t="s">
        <v>8146</v>
      </c>
      <c r="H12590" s="100" t="s">
        <v>16265</v>
      </c>
    </row>
    <row r="12591" spans="1:8">
      <c r="A12591" s="35" t="s">
        <v>13</v>
      </c>
      <c r="B12591" s="35" t="s">
        <v>24182</v>
      </c>
      <c r="C12591" s="35" t="s">
        <v>17598</v>
      </c>
      <c r="D12591" s="100" t="s">
        <v>23088</v>
      </c>
      <c r="E12591" s="107">
        <v>7.6333333333333337</v>
      </c>
      <c r="F12591" s="81" t="s">
        <v>13674</v>
      </c>
      <c r="G12591" s="35" t="s">
        <v>8146</v>
      </c>
      <c r="H12591" s="100" t="s">
        <v>16265</v>
      </c>
    </row>
    <row r="12592" spans="1:8">
      <c r="A12592" s="35" t="s">
        <v>13</v>
      </c>
      <c r="B12592" s="35" t="s">
        <v>24182</v>
      </c>
      <c r="C12592" s="35" t="s">
        <v>17598</v>
      </c>
      <c r="D12592" s="100" t="s">
        <v>11875</v>
      </c>
      <c r="E12592" s="107">
        <v>8.35</v>
      </c>
      <c r="F12592" s="81" t="s">
        <v>13674</v>
      </c>
      <c r="G12592" s="35" t="s">
        <v>8146</v>
      </c>
      <c r="H12592" s="100" t="s">
        <v>16265</v>
      </c>
    </row>
    <row r="12593" spans="1:8">
      <c r="A12593" s="35" t="s">
        <v>13</v>
      </c>
      <c r="B12593" s="35" t="s">
        <v>24182</v>
      </c>
      <c r="C12593" s="35" t="s">
        <v>17598</v>
      </c>
      <c r="D12593" s="100" t="s">
        <v>23089</v>
      </c>
      <c r="E12593" s="107">
        <v>8.4166666666666661</v>
      </c>
      <c r="F12593" s="81" t="s">
        <v>13674</v>
      </c>
      <c r="G12593" s="35" t="s">
        <v>8146</v>
      </c>
      <c r="H12593" s="100" t="s">
        <v>16265</v>
      </c>
    </row>
    <row r="12594" spans="1:8">
      <c r="A12594" s="35" t="s">
        <v>13</v>
      </c>
      <c r="B12594" s="35" t="s">
        <v>24182</v>
      </c>
      <c r="C12594" s="35" t="s">
        <v>17598</v>
      </c>
      <c r="D12594" s="100" t="s">
        <v>23090</v>
      </c>
      <c r="E12594" s="107">
        <v>8.1833333333333336</v>
      </c>
      <c r="F12594" s="81" t="s">
        <v>13674</v>
      </c>
      <c r="G12594" s="35" t="s">
        <v>8146</v>
      </c>
      <c r="H12594" s="100" t="s">
        <v>16265</v>
      </c>
    </row>
    <row r="12595" spans="1:8">
      <c r="A12595" s="35" t="s">
        <v>13</v>
      </c>
      <c r="B12595" s="35" t="s">
        <v>24182</v>
      </c>
      <c r="C12595" s="35" t="s">
        <v>17598</v>
      </c>
      <c r="D12595" s="100" t="s">
        <v>11876</v>
      </c>
      <c r="E12595" s="107">
        <v>6.3166666666666664</v>
      </c>
      <c r="F12595" s="81" t="s">
        <v>13674</v>
      </c>
      <c r="G12595" s="35" t="s">
        <v>8146</v>
      </c>
      <c r="H12595" s="100" t="s">
        <v>16265</v>
      </c>
    </row>
    <row r="12596" spans="1:8">
      <c r="A12596" s="35" t="s">
        <v>13</v>
      </c>
      <c r="B12596" s="35" t="s">
        <v>24182</v>
      </c>
      <c r="C12596" s="35" t="s">
        <v>17598</v>
      </c>
      <c r="D12596" s="100" t="s">
        <v>11877</v>
      </c>
      <c r="E12596" s="107">
        <v>9.2333333333333325</v>
      </c>
      <c r="F12596" s="81" t="s">
        <v>13674</v>
      </c>
      <c r="G12596" s="35" t="s">
        <v>8146</v>
      </c>
      <c r="H12596" s="100" t="s">
        <v>16265</v>
      </c>
    </row>
    <row r="12597" spans="1:8">
      <c r="A12597" s="35" t="s">
        <v>13</v>
      </c>
      <c r="B12597" s="35" t="s">
        <v>24182</v>
      </c>
      <c r="C12597" s="35" t="s">
        <v>17598</v>
      </c>
      <c r="D12597" s="100" t="s">
        <v>23091</v>
      </c>
      <c r="E12597" s="107">
        <v>8.9833333333333325</v>
      </c>
      <c r="F12597" s="81" t="s">
        <v>13674</v>
      </c>
      <c r="G12597" s="35" t="s">
        <v>8146</v>
      </c>
      <c r="H12597" s="100" t="s">
        <v>16265</v>
      </c>
    </row>
    <row r="12598" spans="1:8">
      <c r="A12598" s="35" t="s">
        <v>13</v>
      </c>
      <c r="B12598" s="35" t="s">
        <v>24182</v>
      </c>
      <c r="C12598" s="35" t="s">
        <v>17598</v>
      </c>
      <c r="D12598" s="100" t="s">
        <v>23092</v>
      </c>
      <c r="E12598" s="107">
        <v>9.85</v>
      </c>
      <c r="F12598" s="81" t="s">
        <v>13674</v>
      </c>
      <c r="G12598" s="35" t="s">
        <v>8146</v>
      </c>
      <c r="H12598" s="100" t="s">
        <v>16265</v>
      </c>
    </row>
    <row r="12599" spans="1:8">
      <c r="A12599" s="35" t="s">
        <v>13</v>
      </c>
      <c r="B12599" s="35" t="s">
        <v>24182</v>
      </c>
      <c r="C12599" s="35" t="s">
        <v>17598</v>
      </c>
      <c r="D12599" s="100" t="s">
        <v>23093</v>
      </c>
      <c r="E12599" s="107">
        <v>7.3</v>
      </c>
      <c r="F12599" s="81" t="s">
        <v>13674</v>
      </c>
      <c r="G12599" s="35" t="s">
        <v>8146</v>
      </c>
      <c r="H12599" s="100" t="s">
        <v>16265</v>
      </c>
    </row>
    <row r="12600" spans="1:8">
      <c r="A12600" s="35" t="s">
        <v>13</v>
      </c>
      <c r="B12600" s="35" t="s">
        <v>24182</v>
      </c>
      <c r="C12600" s="35" t="s">
        <v>17598</v>
      </c>
      <c r="D12600" s="100" t="s">
        <v>23094</v>
      </c>
      <c r="E12600" s="107">
        <v>8.7833333333333332</v>
      </c>
      <c r="F12600" s="81" t="s">
        <v>13674</v>
      </c>
      <c r="G12600" s="35" t="s">
        <v>8146</v>
      </c>
      <c r="H12600" s="100" t="s">
        <v>16265</v>
      </c>
    </row>
    <row r="12601" spans="1:8">
      <c r="A12601" s="35" t="s">
        <v>13</v>
      </c>
      <c r="B12601" s="35" t="s">
        <v>24182</v>
      </c>
      <c r="C12601" s="35" t="s">
        <v>17598</v>
      </c>
      <c r="D12601" s="100" t="s">
        <v>23095</v>
      </c>
      <c r="E12601" s="107">
        <v>5.6</v>
      </c>
      <c r="F12601" s="81" t="s">
        <v>13674</v>
      </c>
      <c r="G12601" s="35" t="s">
        <v>8146</v>
      </c>
      <c r="H12601" s="100" t="s">
        <v>16265</v>
      </c>
    </row>
    <row r="12602" spans="1:8">
      <c r="A12602" s="35" t="s">
        <v>13</v>
      </c>
      <c r="B12602" s="35" t="s">
        <v>24182</v>
      </c>
      <c r="C12602" s="35" t="s">
        <v>17598</v>
      </c>
      <c r="D12602" s="100" t="s">
        <v>11878</v>
      </c>
      <c r="E12602" s="107">
        <v>6.9666666666666668</v>
      </c>
      <c r="F12602" s="81" t="s">
        <v>13674</v>
      </c>
      <c r="G12602" s="35" t="s">
        <v>8146</v>
      </c>
      <c r="H12602" s="100" t="s">
        <v>16265</v>
      </c>
    </row>
    <row r="12603" spans="1:8">
      <c r="A12603" s="35" t="s">
        <v>13</v>
      </c>
      <c r="B12603" s="35" t="s">
        <v>24182</v>
      </c>
      <c r="C12603" s="35" t="s">
        <v>16669</v>
      </c>
      <c r="D12603" s="100" t="s">
        <v>11879</v>
      </c>
      <c r="E12603" s="107">
        <v>8.7333333333333325</v>
      </c>
      <c r="F12603" s="81" t="s">
        <v>13674</v>
      </c>
      <c r="G12603" s="35" t="s">
        <v>8146</v>
      </c>
      <c r="H12603" s="100" t="s">
        <v>26366</v>
      </c>
    </row>
    <row r="12604" spans="1:8">
      <c r="A12604" s="35" t="s">
        <v>13</v>
      </c>
      <c r="B12604" s="35" t="s">
        <v>24182</v>
      </c>
      <c r="C12604" s="35" t="s">
        <v>16669</v>
      </c>
      <c r="D12604" s="100" t="s">
        <v>11880</v>
      </c>
      <c r="E12604" s="107">
        <v>9.6833333333333336</v>
      </c>
      <c r="F12604" s="81" t="s">
        <v>13674</v>
      </c>
      <c r="G12604" s="35" t="s">
        <v>8146</v>
      </c>
      <c r="H12604" s="100" t="s">
        <v>16266</v>
      </c>
    </row>
    <row r="12605" spans="1:8">
      <c r="A12605" s="35" t="s">
        <v>13</v>
      </c>
      <c r="B12605" s="35" t="s">
        <v>24182</v>
      </c>
      <c r="C12605" s="35" t="s">
        <v>16669</v>
      </c>
      <c r="D12605" s="100" t="s">
        <v>11881</v>
      </c>
      <c r="E12605" s="107">
        <v>9.35</v>
      </c>
      <c r="F12605" s="81" t="s">
        <v>13674</v>
      </c>
      <c r="G12605" s="35" t="s">
        <v>8146</v>
      </c>
      <c r="H12605" s="100" t="s">
        <v>16266</v>
      </c>
    </row>
    <row r="12606" spans="1:8">
      <c r="A12606" s="35" t="s">
        <v>13</v>
      </c>
      <c r="B12606" s="35" t="s">
        <v>24182</v>
      </c>
      <c r="C12606" s="35" t="s">
        <v>16669</v>
      </c>
      <c r="D12606" s="100" t="s">
        <v>11882</v>
      </c>
      <c r="E12606" s="107">
        <v>6.666666666666667</v>
      </c>
      <c r="F12606" s="81" t="s">
        <v>13674</v>
      </c>
      <c r="G12606" s="35" t="s">
        <v>8146</v>
      </c>
      <c r="H12606" s="100" t="s">
        <v>16266</v>
      </c>
    </row>
    <row r="12607" spans="1:8">
      <c r="A12607" s="35" t="s">
        <v>13</v>
      </c>
      <c r="B12607" s="35" t="s">
        <v>24182</v>
      </c>
      <c r="C12607" s="35" t="s">
        <v>16669</v>
      </c>
      <c r="D12607" s="100" t="s">
        <v>23096</v>
      </c>
      <c r="E12607" s="107">
        <v>7.9333333333333336</v>
      </c>
      <c r="F12607" s="81" t="s">
        <v>13674</v>
      </c>
      <c r="G12607" s="35" t="s">
        <v>8146</v>
      </c>
      <c r="H12607" s="100" t="s">
        <v>16266</v>
      </c>
    </row>
    <row r="12608" spans="1:8">
      <c r="A12608" s="35" t="s">
        <v>13</v>
      </c>
      <c r="B12608" s="35" t="s">
        <v>24182</v>
      </c>
      <c r="C12608" s="35" t="s">
        <v>16669</v>
      </c>
      <c r="D12608" s="100" t="s">
        <v>11883</v>
      </c>
      <c r="E12608" s="107">
        <v>7.8833333333333337</v>
      </c>
      <c r="F12608" s="81" t="s">
        <v>13674</v>
      </c>
      <c r="G12608" s="35" t="s">
        <v>8146</v>
      </c>
      <c r="H12608" s="100" t="s">
        <v>16266</v>
      </c>
    </row>
    <row r="12609" spans="1:8">
      <c r="A12609" s="35" t="s">
        <v>13</v>
      </c>
      <c r="B12609" s="35" t="s">
        <v>24182</v>
      </c>
      <c r="C12609" s="35" t="s">
        <v>16669</v>
      </c>
      <c r="D12609" s="100" t="s">
        <v>11884</v>
      </c>
      <c r="E12609" s="107">
        <v>7.916666666666667</v>
      </c>
      <c r="F12609" s="81" t="s">
        <v>13674</v>
      </c>
      <c r="G12609" s="35" t="s">
        <v>8146</v>
      </c>
      <c r="H12609" s="100" t="s">
        <v>16266</v>
      </c>
    </row>
    <row r="12610" spans="1:8">
      <c r="A12610" s="35" t="s">
        <v>13</v>
      </c>
      <c r="B12610" s="35" t="s">
        <v>24182</v>
      </c>
      <c r="C12610" s="35" t="s">
        <v>16669</v>
      </c>
      <c r="D12610" s="100" t="s">
        <v>11885</v>
      </c>
      <c r="E12610" s="107">
        <v>7.5666666666666664</v>
      </c>
      <c r="F12610" s="81" t="s">
        <v>13674</v>
      </c>
      <c r="G12610" s="35" t="s">
        <v>8146</v>
      </c>
      <c r="H12610" s="100" t="s">
        <v>16266</v>
      </c>
    </row>
    <row r="12611" spans="1:8">
      <c r="A12611" s="35" t="s">
        <v>13</v>
      </c>
      <c r="B12611" s="35" t="s">
        <v>24182</v>
      </c>
      <c r="C12611" s="35" t="s">
        <v>16669</v>
      </c>
      <c r="D12611" s="100" t="s">
        <v>11886</v>
      </c>
      <c r="E12611" s="107">
        <v>8.1833333333333336</v>
      </c>
      <c r="F12611" s="81" t="s">
        <v>13674</v>
      </c>
      <c r="G12611" s="35" t="s">
        <v>8146</v>
      </c>
      <c r="H12611" s="100" t="s">
        <v>16266</v>
      </c>
    </row>
    <row r="12612" spans="1:8">
      <c r="A12612" s="35" t="s">
        <v>13</v>
      </c>
      <c r="B12612" s="35" t="s">
        <v>24182</v>
      </c>
      <c r="C12612" s="35" t="s">
        <v>16669</v>
      </c>
      <c r="D12612" s="100" t="s">
        <v>23097</v>
      </c>
      <c r="E12612" s="107">
        <v>6.1833333333333336</v>
      </c>
      <c r="F12612" s="81" t="s">
        <v>13674</v>
      </c>
      <c r="G12612" s="35" t="s">
        <v>8146</v>
      </c>
      <c r="H12612" s="100" t="s">
        <v>16266</v>
      </c>
    </row>
    <row r="12613" spans="1:8">
      <c r="A12613" s="35" t="s">
        <v>13</v>
      </c>
      <c r="B12613" s="35" t="s">
        <v>24182</v>
      </c>
      <c r="C12613" s="35" t="s">
        <v>16669</v>
      </c>
      <c r="D12613" s="100" t="s">
        <v>23098</v>
      </c>
      <c r="E12613" s="107">
        <v>7.6333333333333337</v>
      </c>
      <c r="F12613" s="81" t="s">
        <v>13674</v>
      </c>
      <c r="G12613" s="35" t="s">
        <v>8146</v>
      </c>
      <c r="H12613" s="100" t="s">
        <v>16266</v>
      </c>
    </row>
    <row r="12614" spans="1:8">
      <c r="A12614" s="35" t="s">
        <v>13</v>
      </c>
      <c r="B12614" s="35" t="s">
        <v>24182</v>
      </c>
      <c r="C12614" s="35" t="s">
        <v>16669</v>
      </c>
      <c r="D12614" s="100" t="s">
        <v>11887</v>
      </c>
      <c r="E12614" s="107">
        <v>7.9333333333333336</v>
      </c>
      <c r="F12614" s="81" t="s">
        <v>13674</v>
      </c>
      <c r="G12614" s="35" t="s">
        <v>8146</v>
      </c>
      <c r="H12614" s="100" t="s">
        <v>16266</v>
      </c>
    </row>
    <row r="12615" spans="1:8">
      <c r="A12615" s="35" t="s">
        <v>13</v>
      </c>
      <c r="B12615" s="35" t="s">
        <v>24182</v>
      </c>
      <c r="C12615" s="35" t="s">
        <v>16669</v>
      </c>
      <c r="D12615" s="100" t="s">
        <v>11888</v>
      </c>
      <c r="E12615" s="107">
        <v>6.9833333333333334</v>
      </c>
      <c r="F12615" s="81" t="s">
        <v>13674</v>
      </c>
      <c r="G12615" s="35" t="s">
        <v>8146</v>
      </c>
      <c r="H12615" s="100" t="s">
        <v>16266</v>
      </c>
    </row>
    <row r="12616" spans="1:8">
      <c r="A12616" s="35" t="s">
        <v>13</v>
      </c>
      <c r="B12616" s="35" t="s">
        <v>24182</v>
      </c>
      <c r="C12616" s="35" t="s">
        <v>16669</v>
      </c>
      <c r="D12616" s="100" t="s">
        <v>23099</v>
      </c>
      <c r="E12616" s="107">
        <v>8.6</v>
      </c>
      <c r="F12616" s="81" t="s">
        <v>13674</v>
      </c>
      <c r="G12616" s="35" t="s">
        <v>8146</v>
      </c>
      <c r="H12616" s="100" t="s">
        <v>16266</v>
      </c>
    </row>
    <row r="12617" spans="1:8">
      <c r="A12617" s="35" t="s">
        <v>13</v>
      </c>
      <c r="B12617" s="35" t="s">
        <v>24182</v>
      </c>
      <c r="C12617" s="35" t="s">
        <v>16669</v>
      </c>
      <c r="D12617" s="100" t="s">
        <v>23100</v>
      </c>
      <c r="E12617" s="107">
        <v>8.4833333333333325</v>
      </c>
      <c r="F12617" s="81" t="s">
        <v>13674</v>
      </c>
      <c r="G12617" s="35" t="s">
        <v>8146</v>
      </c>
      <c r="H12617" s="100" t="s">
        <v>16266</v>
      </c>
    </row>
    <row r="12618" spans="1:8">
      <c r="A12618" s="35" t="s">
        <v>13</v>
      </c>
      <c r="B12618" s="35" t="s">
        <v>24182</v>
      </c>
      <c r="C12618" s="35" t="s">
        <v>16669</v>
      </c>
      <c r="D12618" s="100" t="s">
        <v>11889</v>
      </c>
      <c r="E12618" s="107">
        <v>6.2666666666666666</v>
      </c>
      <c r="F12618" s="81" t="s">
        <v>13674</v>
      </c>
      <c r="G12618" s="35" t="s">
        <v>8146</v>
      </c>
      <c r="H12618" s="100" t="s">
        <v>16266</v>
      </c>
    </row>
    <row r="12619" spans="1:8">
      <c r="A12619" s="35" t="s">
        <v>13</v>
      </c>
      <c r="B12619" s="35" t="s">
        <v>24182</v>
      </c>
      <c r="C12619" s="35" t="s">
        <v>16669</v>
      </c>
      <c r="D12619" s="100" t="s">
        <v>11890</v>
      </c>
      <c r="E12619" s="107">
        <v>5.5333333333333332</v>
      </c>
      <c r="F12619" s="81" t="s">
        <v>13674</v>
      </c>
      <c r="G12619" s="35" t="s">
        <v>8146</v>
      </c>
      <c r="H12619" s="100" t="s">
        <v>16266</v>
      </c>
    </row>
    <row r="12620" spans="1:8">
      <c r="A12620" s="35" t="s">
        <v>13</v>
      </c>
      <c r="B12620" s="35" t="s">
        <v>24182</v>
      </c>
      <c r="C12620" s="35" t="s">
        <v>16669</v>
      </c>
      <c r="D12620" s="100" t="s">
        <v>23101</v>
      </c>
      <c r="E12620" s="107">
        <v>6.8666666666666663</v>
      </c>
      <c r="F12620" s="81" t="s">
        <v>13674</v>
      </c>
      <c r="G12620" s="35" t="s">
        <v>8146</v>
      </c>
      <c r="H12620" s="100" t="s">
        <v>16266</v>
      </c>
    </row>
    <row r="12621" spans="1:8">
      <c r="A12621" s="35" t="s">
        <v>13</v>
      </c>
      <c r="B12621" s="35" t="s">
        <v>24182</v>
      </c>
      <c r="C12621" s="35" t="s">
        <v>16669</v>
      </c>
      <c r="D12621" s="100" t="s">
        <v>23102</v>
      </c>
      <c r="E12621" s="107">
        <v>6.4</v>
      </c>
      <c r="F12621" s="81" t="s">
        <v>13674</v>
      </c>
      <c r="G12621" s="35" t="s">
        <v>8146</v>
      </c>
      <c r="H12621" s="100" t="s">
        <v>16266</v>
      </c>
    </row>
    <row r="12622" spans="1:8">
      <c r="A12622" s="35" t="s">
        <v>13</v>
      </c>
      <c r="B12622" s="35" t="s">
        <v>24182</v>
      </c>
      <c r="C12622" s="35" t="s">
        <v>16669</v>
      </c>
      <c r="D12622" s="100" t="s">
        <v>23103</v>
      </c>
      <c r="E12622" s="107">
        <v>6.6166666666666663</v>
      </c>
      <c r="F12622" s="81" t="s">
        <v>13674</v>
      </c>
      <c r="G12622" s="35" t="s">
        <v>8146</v>
      </c>
      <c r="H12622" s="100" t="s">
        <v>16266</v>
      </c>
    </row>
    <row r="12623" spans="1:8">
      <c r="A12623" s="35" t="s">
        <v>13</v>
      </c>
      <c r="B12623" s="35" t="s">
        <v>24182</v>
      </c>
      <c r="C12623" s="35" t="s">
        <v>16669</v>
      </c>
      <c r="D12623" s="100" t="s">
        <v>11891</v>
      </c>
      <c r="E12623" s="107">
        <v>10.183333333333334</v>
      </c>
      <c r="F12623" s="81" t="s">
        <v>13674</v>
      </c>
      <c r="G12623" s="35" t="s">
        <v>8146</v>
      </c>
      <c r="H12623" s="100" t="s">
        <v>16266</v>
      </c>
    </row>
    <row r="12624" spans="1:8">
      <c r="A12624" s="35" t="s">
        <v>13</v>
      </c>
      <c r="B12624" s="35" t="s">
        <v>24182</v>
      </c>
      <c r="C12624" s="35" t="s">
        <v>16669</v>
      </c>
      <c r="D12624" s="100" t="s">
        <v>11892</v>
      </c>
      <c r="E12624" s="107">
        <v>7.1166666666666663</v>
      </c>
      <c r="F12624" s="81" t="s">
        <v>13674</v>
      </c>
      <c r="G12624" s="35" t="s">
        <v>8146</v>
      </c>
      <c r="H12624" s="100" t="s">
        <v>16266</v>
      </c>
    </row>
    <row r="12625" spans="1:8">
      <c r="A12625" s="35" t="s">
        <v>13</v>
      </c>
      <c r="B12625" s="35" t="s">
        <v>24182</v>
      </c>
      <c r="C12625" s="35" t="s">
        <v>16669</v>
      </c>
      <c r="D12625" s="100" t="s">
        <v>11893</v>
      </c>
      <c r="E12625" s="107">
        <v>8.1</v>
      </c>
      <c r="F12625" s="81" t="s">
        <v>13674</v>
      </c>
      <c r="G12625" s="35" t="s">
        <v>8146</v>
      </c>
      <c r="H12625" s="100" t="s">
        <v>16266</v>
      </c>
    </row>
    <row r="12626" spans="1:8">
      <c r="A12626" s="35" t="s">
        <v>13</v>
      </c>
      <c r="B12626" s="35" t="s">
        <v>24182</v>
      </c>
      <c r="C12626" s="35" t="s">
        <v>16669</v>
      </c>
      <c r="D12626" s="100" t="s">
        <v>11894</v>
      </c>
      <c r="E12626" s="107">
        <v>9.4</v>
      </c>
      <c r="F12626" s="81" t="s">
        <v>13674</v>
      </c>
      <c r="G12626" s="35" t="s">
        <v>8146</v>
      </c>
      <c r="H12626" s="100" t="s">
        <v>16266</v>
      </c>
    </row>
    <row r="12627" spans="1:8">
      <c r="A12627" s="35" t="s">
        <v>13</v>
      </c>
      <c r="B12627" s="35" t="s">
        <v>24182</v>
      </c>
      <c r="C12627" s="35" t="s">
        <v>16669</v>
      </c>
      <c r="D12627" s="100" t="s">
        <v>23104</v>
      </c>
      <c r="E12627" s="107">
        <v>7.416666666666667</v>
      </c>
      <c r="F12627" s="81" t="s">
        <v>13674</v>
      </c>
      <c r="G12627" s="35" t="s">
        <v>8146</v>
      </c>
      <c r="H12627" s="100" t="s">
        <v>16266</v>
      </c>
    </row>
    <row r="12628" spans="1:8">
      <c r="A12628" s="35" t="s">
        <v>13</v>
      </c>
      <c r="B12628" s="35" t="s">
        <v>24182</v>
      </c>
      <c r="C12628" s="35" t="s">
        <v>16669</v>
      </c>
      <c r="D12628" s="100" t="s">
        <v>23105</v>
      </c>
      <c r="E12628" s="107">
        <v>7.4333333333333336</v>
      </c>
      <c r="F12628" s="81" t="s">
        <v>13674</v>
      </c>
      <c r="G12628" s="35" t="s">
        <v>8146</v>
      </c>
      <c r="H12628" s="100" t="s">
        <v>16266</v>
      </c>
    </row>
    <row r="12629" spans="1:8">
      <c r="A12629" s="35" t="s">
        <v>13</v>
      </c>
      <c r="B12629" s="35" t="s">
        <v>24182</v>
      </c>
      <c r="C12629" s="35" t="s">
        <v>16669</v>
      </c>
      <c r="D12629" s="100" t="s">
        <v>23106</v>
      </c>
      <c r="E12629" s="107">
        <v>8.0333333333333332</v>
      </c>
      <c r="F12629" s="81" t="s">
        <v>13674</v>
      </c>
      <c r="G12629" s="35" t="s">
        <v>8146</v>
      </c>
      <c r="H12629" s="100" t="s">
        <v>16266</v>
      </c>
    </row>
    <row r="12630" spans="1:8">
      <c r="A12630" s="35" t="s">
        <v>13</v>
      </c>
      <c r="B12630" s="35" t="s">
        <v>24182</v>
      </c>
      <c r="C12630" s="35" t="s">
        <v>16669</v>
      </c>
      <c r="D12630" s="100" t="s">
        <v>23107</v>
      </c>
      <c r="E12630" s="107">
        <v>8.4333333333333336</v>
      </c>
      <c r="F12630" s="81" t="s">
        <v>13674</v>
      </c>
      <c r="G12630" s="35" t="s">
        <v>8146</v>
      </c>
      <c r="H12630" s="100" t="s">
        <v>16266</v>
      </c>
    </row>
    <row r="12631" spans="1:8">
      <c r="A12631" s="35" t="s">
        <v>13</v>
      </c>
      <c r="B12631" s="35" t="s">
        <v>24182</v>
      </c>
      <c r="C12631" s="35" t="s">
        <v>16669</v>
      </c>
      <c r="D12631" s="100" t="s">
        <v>23108</v>
      </c>
      <c r="E12631" s="107">
        <v>7.666666666666667</v>
      </c>
      <c r="F12631" s="81" t="s">
        <v>13674</v>
      </c>
      <c r="G12631" s="35" t="s">
        <v>8146</v>
      </c>
      <c r="H12631" s="100" t="s">
        <v>16266</v>
      </c>
    </row>
    <row r="12632" spans="1:8">
      <c r="A12632" s="35" t="s">
        <v>13</v>
      </c>
      <c r="B12632" s="35" t="s">
        <v>24182</v>
      </c>
      <c r="C12632" s="35" t="s">
        <v>16669</v>
      </c>
      <c r="D12632" s="100" t="s">
        <v>11895</v>
      </c>
      <c r="E12632" s="107">
        <v>6.166666666666667</v>
      </c>
      <c r="F12632" s="81" t="s">
        <v>13674</v>
      </c>
      <c r="G12632" s="35" t="s">
        <v>8146</v>
      </c>
      <c r="H12632" s="100" t="s">
        <v>16266</v>
      </c>
    </row>
    <row r="12633" spans="1:8">
      <c r="A12633" s="35" t="s">
        <v>13</v>
      </c>
      <c r="B12633" s="35" t="s">
        <v>9352</v>
      </c>
      <c r="C12633" s="35" t="s">
        <v>16670</v>
      </c>
      <c r="D12633" s="100" t="s">
        <v>8568</v>
      </c>
      <c r="E12633" s="107">
        <v>9.8000000000000007</v>
      </c>
      <c r="F12633" s="81" t="s">
        <v>13674</v>
      </c>
      <c r="G12633" s="35" t="s">
        <v>8146</v>
      </c>
      <c r="H12633" s="100" t="s">
        <v>26367</v>
      </c>
    </row>
    <row r="12634" spans="1:8">
      <c r="A12634" s="35" t="s">
        <v>13</v>
      </c>
      <c r="B12634" s="35" t="s">
        <v>9352</v>
      </c>
      <c r="C12634" s="35" t="s">
        <v>16670</v>
      </c>
      <c r="D12634" s="100" t="s">
        <v>23109</v>
      </c>
      <c r="E12634" s="107">
        <v>8.2666666666666675</v>
      </c>
      <c r="F12634" s="81" t="s">
        <v>13674</v>
      </c>
      <c r="G12634" s="35" t="s">
        <v>8146</v>
      </c>
      <c r="H12634" s="100" t="s">
        <v>26367</v>
      </c>
    </row>
    <row r="12635" spans="1:8">
      <c r="A12635" s="35" t="s">
        <v>13</v>
      </c>
      <c r="B12635" s="35" t="s">
        <v>9352</v>
      </c>
      <c r="C12635" s="35" t="s">
        <v>16670</v>
      </c>
      <c r="D12635" s="100" t="s">
        <v>8569</v>
      </c>
      <c r="E12635" s="107">
        <v>9.3833333333333329</v>
      </c>
      <c r="F12635" s="81" t="s">
        <v>13674</v>
      </c>
      <c r="G12635" s="35" t="s">
        <v>8146</v>
      </c>
      <c r="H12635" s="100" t="s">
        <v>26368</v>
      </c>
    </row>
    <row r="12636" spans="1:8">
      <c r="A12636" s="35" t="s">
        <v>13</v>
      </c>
      <c r="B12636" s="35" t="s">
        <v>9352</v>
      </c>
      <c r="C12636" s="35" t="s">
        <v>16670</v>
      </c>
      <c r="D12636" s="100" t="s">
        <v>8570</v>
      </c>
      <c r="E12636" s="107">
        <v>9.5666666666666664</v>
      </c>
      <c r="F12636" s="81" t="s">
        <v>13674</v>
      </c>
      <c r="G12636" s="35" t="s">
        <v>8146</v>
      </c>
      <c r="H12636" s="100" t="s">
        <v>26369</v>
      </c>
    </row>
    <row r="12637" spans="1:8">
      <c r="A12637" s="35" t="s">
        <v>13</v>
      </c>
      <c r="B12637" s="35" t="s">
        <v>9352</v>
      </c>
      <c r="C12637" s="35" t="s">
        <v>16670</v>
      </c>
      <c r="D12637" s="100" t="s">
        <v>8571</v>
      </c>
      <c r="E12637" s="107">
        <v>9.3000000000000007</v>
      </c>
      <c r="F12637" s="81" t="s">
        <v>13674</v>
      </c>
      <c r="G12637" s="35" t="s">
        <v>8146</v>
      </c>
      <c r="H12637" s="100" t="s">
        <v>26370</v>
      </c>
    </row>
    <row r="12638" spans="1:8">
      <c r="A12638" s="35" t="s">
        <v>13</v>
      </c>
      <c r="B12638" s="35" t="s">
        <v>9352</v>
      </c>
      <c r="C12638" s="35" t="s">
        <v>16670</v>
      </c>
      <c r="D12638" s="100" t="s">
        <v>23110</v>
      </c>
      <c r="E12638" s="107">
        <v>9.4</v>
      </c>
      <c r="F12638" s="81" t="s">
        <v>13674</v>
      </c>
      <c r="G12638" s="35" t="s">
        <v>8146</v>
      </c>
      <c r="H12638" s="100" t="s">
        <v>26367</v>
      </c>
    </row>
    <row r="12639" spans="1:8">
      <c r="A12639" s="35" t="s">
        <v>13</v>
      </c>
      <c r="B12639" s="35" t="s">
        <v>9352</v>
      </c>
      <c r="C12639" s="35" t="s">
        <v>16670</v>
      </c>
      <c r="D12639" s="100" t="s">
        <v>8572</v>
      </c>
      <c r="E12639" s="107">
        <v>9.3666666666666671</v>
      </c>
      <c r="F12639" s="81" t="s">
        <v>13674</v>
      </c>
      <c r="G12639" s="35" t="s">
        <v>8146</v>
      </c>
      <c r="H12639" s="100" t="s">
        <v>16267</v>
      </c>
    </row>
    <row r="12640" spans="1:8">
      <c r="A12640" s="35" t="s">
        <v>13</v>
      </c>
      <c r="B12640" s="35" t="s">
        <v>9352</v>
      </c>
      <c r="C12640" s="35" t="s">
        <v>16670</v>
      </c>
      <c r="D12640" s="100" t="s">
        <v>8573</v>
      </c>
      <c r="E12640" s="107">
        <v>8.9499999999999993</v>
      </c>
      <c r="F12640" s="81" t="s">
        <v>13674</v>
      </c>
      <c r="G12640" s="35" t="s">
        <v>8146</v>
      </c>
      <c r="H12640" s="100" t="s">
        <v>16268</v>
      </c>
    </row>
    <row r="12641" spans="1:8">
      <c r="A12641" s="35" t="s">
        <v>13</v>
      </c>
      <c r="B12641" s="35" t="s">
        <v>9367</v>
      </c>
      <c r="C12641" s="35" t="s">
        <v>16671</v>
      </c>
      <c r="D12641" s="100" t="s">
        <v>23111</v>
      </c>
      <c r="E12641" s="107">
        <v>13.25</v>
      </c>
      <c r="F12641" s="81" t="s">
        <v>13674</v>
      </c>
      <c r="G12641" s="35" t="s">
        <v>8146</v>
      </c>
      <c r="H12641" s="100" t="s">
        <v>26371</v>
      </c>
    </row>
    <row r="12642" spans="1:8">
      <c r="A12642" s="35" t="s">
        <v>13</v>
      </c>
      <c r="B12642" s="35" t="s">
        <v>9367</v>
      </c>
      <c r="C12642" s="35" t="s">
        <v>16671</v>
      </c>
      <c r="D12642" s="100" t="s">
        <v>11897</v>
      </c>
      <c r="E12642" s="107">
        <v>13.333333333333334</v>
      </c>
      <c r="F12642" s="81" t="s">
        <v>13674</v>
      </c>
      <c r="G12642" s="35" t="s">
        <v>8146</v>
      </c>
      <c r="H12642" s="100" t="s">
        <v>26372</v>
      </c>
    </row>
    <row r="12643" spans="1:8">
      <c r="A12643" s="35" t="s">
        <v>13</v>
      </c>
      <c r="B12643" s="35" t="s">
        <v>9367</v>
      </c>
      <c r="C12643" s="35" t="s">
        <v>16671</v>
      </c>
      <c r="D12643" s="100" t="s">
        <v>11898</v>
      </c>
      <c r="E12643" s="107">
        <v>12.466666666666667</v>
      </c>
      <c r="F12643" s="81" t="s">
        <v>13674</v>
      </c>
      <c r="G12643" s="35" t="s">
        <v>8146</v>
      </c>
      <c r="H12643" s="100" t="s">
        <v>26373</v>
      </c>
    </row>
    <row r="12644" spans="1:8">
      <c r="A12644" s="35" t="s">
        <v>13</v>
      </c>
      <c r="B12644" s="35" t="s">
        <v>9367</v>
      </c>
      <c r="C12644" s="35" t="s">
        <v>16671</v>
      </c>
      <c r="D12644" s="100" t="s">
        <v>23112</v>
      </c>
      <c r="E12644" s="107">
        <v>10.133333333333333</v>
      </c>
      <c r="F12644" s="81" t="s">
        <v>13674</v>
      </c>
      <c r="G12644" s="35" t="s">
        <v>8146</v>
      </c>
      <c r="H12644" s="100" t="s">
        <v>26371</v>
      </c>
    </row>
    <row r="12645" spans="1:8">
      <c r="A12645" s="35" t="s">
        <v>13</v>
      </c>
      <c r="B12645" s="35" t="s">
        <v>9367</v>
      </c>
      <c r="C12645" s="35" t="s">
        <v>16671</v>
      </c>
      <c r="D12645" s="100" t="s">
        <v>11899</v>
      </c>
      <c r="E12645" s="107">
        <v>14.083333333333334</v>
      </c>
      <c r="F12645" s="81" t="s">
        <v>13674</v>
      </c>
      <c r="G12645" s="35" t="s">
        <v>8146</v>
      </c>
      <c r="H12645" s="100" t="s">
        <v>16269</v>
      </c>
    </row>
    <row r="12646" spans="1:8">
      <c r="A12646" s="35" t="s">
        <v>13</v>
      </c>
      <c r="B12646" s="35" t="s">
        <v>9367</v>
      </c>
      <c r="C12646" s="35" t="s">
        <v>16671</v>
      </c>
      <c r="D12646" s="100" t="s">
        <v>11900</v>
      </c>
      <c r="E12646" s="107">
        <v>14.4</v>
      </c>
      <c r="F12646" s="81" t="s">
        <v>13674</v>
      </c>
      <c r="G12646" s="35" t="s">
        <v>8146</v>
      </c>
      <c r="H12646" s="100" t="s">
        <v>16270</v>
      </c>
    </row>
    <row r="12647" spans="1:8">
      <c r="A12647" s="35" t="s">
        <v>13</v>
      </c>
      <c r="B12647" s="35" t="s">
        <v>9367</v>
      </c>
      <c r="C12647" s="35" t="s">
        <v>16671</v>
      </c>
      <c r="D12647" s="100" t="s">
        <v>23113</v>
      </c>
      <c r="E12647" s="107">
        <v>13.716666666666667</v>
      </c>
      <c r="F12647" s="81" t="s">
        <v>13674</v>
      </c>
      <c r="G12647" s="35" t="s">
        <v>8146</v>
      </c>
      <c r="H12647" s="100" t="s">
        <v>26371</v>
      </c>
    </row>
    <row r="12648" spans="1:8">
      <c r="A12648" s="35" t="s">
        <v>13</v>
      </c>
      <c r="B12648" s="35" t="s">
        <v>9367</v>
      </c>
      <c r="C12648" s="35" t="s">
        <v>16671</v>
      </c>
      <c r="D12648" s="100" t="s">
        <v>11901</v>
      </c>
      <c r="E12648" s="107">
        <v>11.566666666666666</v>
      </c>
      <c r="F12648" s="81" t="s">
        <v>13674</v>
      </c>
      <c r="G12648" s="35" t="s">
        <v>8146</v>
      </c>
      <c r="H12648" s="100" t="s">
        <v>26374</v>
      </c>
    </row>
    <row r="12649" spans="1:8">
      <c r="A12649" s="35" t="s">
        <v>13</v>
      </c>
      <c r="B12649" s="35" t="s">
        <v>9367</v>
      </c>
      <c r="C12649" s="35" t="s">
        <v>16671</v>
      </c>
      <c r="D12649" s="100" t="s">
        <v>11902</v>
      </c>
      <c r="E12649" s="107">
        <v>9.9166666666666661</v>
      </c>
      <c r="F12649" s="81" t="s">
        <v>24202</v>
      </c>
      <c r="G12649" s="35" t="s">
        <v>8146</v>
      </c>
      <c r="H12649" s="100" t="s">
        <v>26375</v>
      </c>
    </row>
    <row r="12650" spans="1:8">
      <c r="A12650" s="35" t="s">
        <v>13</v>
      </c>
      <c r="B12650" s="35" t="s">
        <v>9367</v>
      </c>
      <c r="C12650" s="35" t="s">
        <v>16671</v>
      </c>
      <c r="D12650" s="100" t="s">
        <v>23114</v>
      </c>
      <c r="E12650" s="107">
        <v>10.383333333333333</v>
      </c>
      <c r="F12650" s="81" t="s">
        <v>24202</v>
      </c>
      <c r="G12650" s="35" t="s">
        <v>8146</v>
      </c>
      <c r="H12650" s="100" t="s">
        <v>26371</v>
      </c>
    </row>
    <row r="12651" spans="1:8">
      <c r="A12651" s="35" t="s">
        <v>13</v>
      </c>
      <c r="B12651" s="35" t="s">
        <v>9367</v>
      </c>
      <c r="C12651" s="35" t="s">
        <v>16672</v>
      </c>
      <c r="D12651" s="100" t="s">
        <v>23115</v>
      </c>
      <c r="E12651" s="107">
        <v>11.083333333333334</v>
      </c>
      <c r="F12651" s="81" t="s">
        <v>24202</v>
      </c>
      <c r="G12651" s="35" t="s">
        <v>8146</v>
      </c>
      <c r="H12651" s="100" t="s">
        <v>26376</v>
      </c>
    </row>
    <row r="12652" spans="1:8">
      <c r="A12652" s="35" t="s">
        <v>13</v>
      </c>
      <c r="B12652" s="35" t="s">
        <v>9367</v>
      </c>
      <c r="C12652" s="35" t="s">
        <v>16672</v>
      </c>
      <c r="D12652" s="100" t="s">
        <v>23116</v>
      </c>
      <c r="E12652" s="107">
        <v>8.8833333333333329</v>
      </c>
      <c r="F12652" s="81" t="s">
        <v>24202</v>
      </c>
      <c r="G12652" s="35" t="s">
        <v>8146</v>
      </c>
      <c r="H12652" s="100" t="s">
        <v>26376</v>
      </c>
    </row>
    <row r="12653" spans="1:8">
      <c r="A12653" s="35" t="s">
        <v>13</v>
      </c>
      <c r="B12653" s="35" t="s">
        <v>9367</v>
      </c>
      <c r="C12653" s="35" t="s">
        <v>16672</v>
      </c>
      <c r="D12653" s="100" t="s">
        <v>23117</v>
      </c>
      <c r="E12653" s="107">
        <v>10.433333333333334</v>
      </c>
      <c r="F12653" s="81" t="s">
        <v>24202</v>
      </c>
      <c r="G12653" s="35" t="s">
        <v>8146</v>
      </c>
      <c r="H12653" s="100" t="s">
        <v>16271</v>
      </c>
    </row>
    <row r="12654" spans="1:8">
      <c r="A12654" s="35" t="s">
        <v>13</v>
      </c>
      <c r="B12654" s="35" t="s">
        <v>9367</v>
      </c>
      <c r="C12654" s="35" t="s">
        <v>16672</v>
      </c>
      <c r="D12654" s="100" t="s">
        <v>23118</v>
      </c>
      <c r="E12654" s="107">
        <v>6.166666666666667</v>
      </c>
      <c r="F12654" s="81" t="s">
        <v>24202</v>
      </c>
      <c r="G12654" s="35" t="s">
        <v>8146</v>
      </c>
      <c r="H12654" s="100" t="s">
        <v>16271</v>
      </c>
    </row>
    <row r="12655" spans="1:8">
      <c r="A12655" s="35" t="s">
        <v>13</v>
      </c>
      <c r="B12655" s="35" t="s">
        <v>9367</v>
      </c>
      <c r="C12655" s="35" t="s">
        <v>16672</v>
      </c>
      <c r="D12655" s="100" t="s">
        <v>23119</v>
      </c>
      <c r="E12655" s="107">
        <v>16.816666666666666</v>
      </c>
      <c r="F12655" s="81" t="s">
        <v>24202</v>
      </c>
      <c r="G12655" s="35" t="s">
        <v>8146</v>
      </c>
      <c r="H12655" s="100" t="s">
        <v>16271</v>
      </c>
    </row>
    <row r="12656" spans="1:8">
      <c r="A12656" s="35" t="s">
        <v>13</v>
      </c>
      <c r="B12656" s="35" t="s">
        <v>9367</v>
      </c>
      <c r="C12656" s="35" t="s">
        <v>16673</v>
      </c>
      <c r="D12656" s="100" t="s">
        <v>23120</v>
      </c>
      <c r="E12656" s="107">
        <v>14.5</v>
      </c>
      <c r="F12656" s="81" t="s">
        <v>24202</v>
      </c>
      <c r="G12656" s="35" t="s">
        <v>8146</v>
      </c>
      <c r="H12656" s="100" t="s">
        <v>26377</v>
      </c>
    </row>
    <row r="12657" spans="1:8">
      <c r="A12657" s="35" t="s">
        <v>13</v>
      </c>
      <c r="B12657" s="35" t="s">
        <v>9367</v>
      </c>
      <c r="C12657" s="35" t="s">
        <v>16673</v>
      </c>
      <c r="D12657" s="100" t="s">
        <v>23121</v>
      </c>
      <c r="E12657" s="107">
        <v>9.6999999999999993</v>
      </c>
      <c r="F12657" s="81" t="s">
        <v>24202</v>
      </c>
      <c r="G12657" s="35" t="s">
        <v>8146</v>
      </c>
      <c r="H12657" s="100" t="s">
        <v>16272</v>
      </c>
    </row>
    <row r="12658" spans="1:8">
      <c r="A12658" s="35" t="s">
        <v>13</v>
      </c>
      <c r="B12658" s="35" t="s">
        <v>9367</v>
      </c>
      <c r="C12658" s="35" t="s">
        <v>16673</v>
      </c>
      <c r="D12658" s="100" t="s">
        <v>23122</v>
      </c>
      <c r="E12658" s="107">
        <v>10.466666666666667</v>
      </c>
      <c r="F12658" s="81" t="s">
        <v>24202</v>
      </c>
      <c r="G12658" s="35" t="s">
        <v>8146</v>
      </c>
      <c r="H12658" s="100" t="s">
        <v>16272</v>
      </c>
    </row>
    <row r="12659" spans="1:8">
      <c r="A12659" s="35" t="s">
        <v>13</v>
      </c>
      <c r="B12659" s="35" t="s">
        <v>9367</v>
      </c>
      <c r="C12659" s="35" t="s">
        <v>16673</v>
      </c>
      <c r="D12659" s="100" t="s">
        <v>23123</v>
      </c>
      <c r="E12659" s="107">
        <v>15.233333333333333</v>
      </c>
      <c r="F12659" s="81" t="s">
        <v>24202</v>
      </c>
      <c r="G12659" s="35" t="s">
        <v>8146</v>
      </c>
      <c r="H12659" s="100" t="s">
        <v>16272</v>
      </c>
    </row>
    <row r="12660" spans="1:8">
      <c r="A12660" s="35" t="s">
        <v>13</v>
      </c>
      <c r="B12660" s="35" t="s">
        <v>9367</v>
      </c>
      <c r="C12660" s="35" t="s">
        <v>16673</v>
      </c>
      <c r="D12660" s="100" t="s">
        <v>23124</v>
      </c>
      <c r="E12660" s="107">
        <v>14.316666666666666</v>
      </c>
      <c r="F12660" s="81" t="s">
        <v>24202</v>
      </c>
      <c r="G12660" s="35" t="s">
        <v>8146</v>
      </c>
      <c r="H12660" s="100" t="s">
        <v>16272</v>
      </c>
    </row>
    <row r="12661" spans="1:8">
      <c r="A12661" s="35" t="s">
        <v>13</v>
      </c>
      <c r="B12661" s="35" t="s">
        <v>9367</v>
      </c>
      <c r="C12661" s="35" t="s">
        <v>16673</v>
      </c>
      <c r="D12661" s="100" t="s">
        <v>23125</v>
      </c>
      <c r="E12661" s="107">
        <v>11.8</v>
      </c>
      <c r="F12661" s="81" t="s">
        <v>24202</v>
      </c>
      <c r="G12661" s="35" t="s">
        <v>8146</v>
      </c>
      <c r="H12661" s="100" t="s">
        <v>16272</v>
      </c>
    </row>
    <row r="12662" spans="1:8">
      <c r="A12662" s="35" t="s">
        <v>13</v>
      </c>
      <c r="B12662" s="35" t="s">
        <v>9367</v>
      </c>
      <c r="C12662" s="35" t="s">
        <v>16673</v>
      </c>
      <c r="D12662" s="100" t="s">
        <v>23126</v>
      </c>
      <c r="E12662" s="107">
        <v>14.15</v>
      </c>
      <c r="F12662" s="81" t="s">
        <v>24202</v>
      </c>
      <c r="G12662" s="35" t="s">
        <v>8146</v>
      </c>
      <c r="H12662" s="100" t="s">
        <v>16272</v>
      </c>
    </row>
    <row r="12663" spans="1:8">
      <c r="A12663" s="35" t="s">
        <v>13</v>
      </c>
      <c r="B12663" s="35" t="s">
        <v>9367</v>
      </c>
      <c r="C12663" s="35" t="s">
        <v>16673</v>
      </c>
      <c r="D12663" s="100" t="s">
        <v>23127</v>
      </c>
      <c r="E12663" s="107">
        <v>8.25</v>
      </c>
      <c r="F12663" s="81" t="s">
        <v>24202</v>
      </c>
      <c r="G12663" s="35" t="s">
        <v>8146</v>
      </c>
      <c r="H12663" s="100" t="s">
        <v>16272</v>
      </c>
    </row>
    <row r="12664" spans="1:8">
      <c r="A12664" s="35" t="s">
        <v>13</v>
      </c>
      <c r="B12664" s="35" t="s">
        <v>9367</v>
      </c>
      <c r="C12664" s="35" t="s">
        <v>16673</v>
      </c>
      <c r="D12664" s="100" t="s">
        <v>23128</v>
      </c>
      <c r="E12664" s="107">
        <v>15.533333333333333</v>
      </c>
      <c r="F12664" s="81" t="s">
        <v>24202</v>
      </c>
      <c r="G12664" s="35" t="s">
        <v>8146</v>
      </c>
      <c r="H12664" s="100" t="s">
        <v>16272</v>
      </c>
    </row>
    <row r="12665" spans="1:8">
      <c r="A12665" s="35" t="s">
        <v>13</v>
      </c>
      <c r="B12665" s="35" t="s">
        <v>9367</v>
      </c>
      <c r="C12665" s="35" t="s">
        <v>16673</v>
      </c>
      <c r="D12665" s="100" t="s">
        <v>23129</v>
      </c>
      <c r="E12665" s="107">
        <v>17.166666666666668</v>
      </c>
      <c r="F12665" s="81" t="s">
        <v>24202</v>
      </c>
      <c r="G12665" s="35" t="s">
        <v>8146</v>
      </c>
      <c r="H12665" s="100" t="s">
        <v>16272</v>
      </c>
    </row>
    <row r="12666" spans="1:8">
      <c r="A12666" s="35" t="s">
        <v>13</v>
      </c>
      <c r="B12666" s="35" t="s">
        <v>9367</v>
      </c>
      <c r="C12666" s="35" t="s">
        <v>16673</v>
      </c>
      <c r="D12666" s="100" t="s">
        <v>23130</v>
      </c>
      <c r="E12666" s="107">
        <v>21.683333333333334</v>
      </c>
      <c r="F12666" s="81" t="s">
        <v>24202</v>
      </c>
      <c r="G12666" s="35" t="s">
        <v>8146</v>
      </c>
      <c r="H12666" s="100" t="s">
        <v>16272</v>
      </c>
    </row>
    <row r="12667" spans="1:8">
      <c r="A12667" s="35" t="s">
        <v>13</v>
      </c>
      <c r="B12667" s="35" t="s">
        <v>9367</v>
      </c>
      <c r="C12667" s="35" t="s">
        <v>16673</v>
      </c>
      <c r="D12667" s="100" t="s">
        <v>23131</v>
      </c>
      <c r="E12667" s="107">
        <v>19.366666666666667</v>
      </c>
      <c r="F12667" s="81" t="s">
        <v>24202</v>
      </c>
      <c r="G12667" s="35" t="s">
        <v>8146</v>
      </c>
      <c r="H12667" s="100" t="s">
        <v>16272</v>
      </c>
    </row>
    <row r="12668" spans="1:8">
      <c r="A12668" s="35" t="s">
        <v>13</v>
      </c>
      <c r="B12668" s="35" t="s">
        <v>9367</v>
      </c>
      <c r="C12668" s="35" t="s">
        <v>16673</v>
      </c>
      <c r="D12668" s="100" t="s">
        <v>23132</v>
      </c>
      <c r="E12668" s="107">
        <v>13.25</v>
      </c>
      <c r="F12668" s="81" t="s">
        <v>24202</v>
      </c>
      <c r="G12668" s="35" t="s">
        <v>8146</v>
      </c>
      <c r="H12668" s="100" t="s">
        <v>16272</v>
      </c>
    </row>
    <row r="12669" spans="1:8">
      <c r="A12669" s="35" t="s">
        <v>13</v>
      </c>
      <c r="B12669" s="35" t="s">
        <v>9367</v>
      </c>
      <c r="C12669" s="35" t="s">
        <v>16673</v>
      </c>
      <c r="D12669" s="100" t="s">
        <v>23133</v>
      </c>
      <c r="E12669" s="107">
        <v>19.966666666666665</v>
      </c>
      <c r="F12669" s="81" t="s">
        <v>24202</v>
      </c>
      <c r="G12669" s="35" t="s">
        <v>8146</v>
      </c>
      <c r="H12669" s="100" t="s">
        <v>16272</v>
      </c>
    </row>
    <row r="12670" spans="1:8">
      <c r="A12670" s="35" t="s">
        <v>13</v>
      </c>
      <c r="B12670" s="35" t="s">
        <v>9367</v>
      </c>
      <c r="C12670" s="35" t="s">
        <v>16673</v>
      </c>
      <c r="D12670" s="100" t="s">
        <v>23134</v>
      </c>
      <c r="E12670" s="107">
        <v>11.45</v>
      </c>
      <c r="F12670" s="81" t="s">
        <v>24202</v>
      </c>
      <c r="G12670" s="35" t="s">
        <v>8146</v>
      </c>
      <c r="H12670" s="100" t="s">
        <v>16272</v>
      </c>
    </row>
    <row r="12671" spans="1:8">
      <c r="A12671" s="35" t="s">
        <v>13</v>
      </c>
      <c r="B12671" s="35" t="s">
        <v>9367</v>
      </c>
      <c r="C12671" s="35" t="s">
        <v>16673</v>
      </c>
      <c r="D12671" s="100" t="s">
        <v>23135</v>
      </c>
      <c r="E12671" s="107">
        <v>20.9</v>
      </c>
      <c r="F12671" s="81" t="s">
        <v>24202</v>
      </c>
      <c r="G12671" s="35" t="s">
        <v>8146</v>
      </c>
      <c r="H12671" s="100" t="s">
        <v>16272</v>
      </c>
    </row>
    <row r="12672" spans="1:8">
      <c r="A12672" s="35" t="s">
        <v>13</v>
      </c>
      <c r="B12672" s="35" t="s">
        <v>9367</v>
      </c>
      <c r="C12672" s="35" t="s">
        <v>16673</v>
      </c>
      <c r="D12672" s="100" t="s">
        <v>23136</v>
      </c>
      <c r="E12672" s="107">
        <v>20.616666666666667</v>
      </c>
      <c r="F12672" s="81" t="s">
        <v>24202</v>
      </c>
      <c r="G12672" s="35" t="s">
        <v>8146</v>
      </c>
      <c r="H12672" s="100" t="s">
        <v>16272</v>
      </c>
    </row>
    <row r="12673" spans="1:8">
      <c r="A12673" s="35" t="s">
        <v>13</v>
      </c>
      <c r="B12673" s="35" t="s">
        <v>9367</v>
      </c>
      <c r="C12673" s="35" t="s">
        <v>16673</v>
      </c>
      <c r="D12673" s="100" t="s">
        <v>23137</v>
      </c>
      <c r="E12673" s="107">
        <v>23.3</v>
      </c>
      <c r="F12673" s="81" t="s">
        <v>24202</v>
      </c>
      <c r="G12673" s="35" t="s">
        <v>8146</v>
      </c>
      <c r="H12673" s="100" t="s">
        <v>16272</v>
      </c>
    </row>
    <row r="12674" spans="1:8">
      <c r="A12674" s="35" t="s">
        <v>13</v>
      </c>
      <c r="B12674" s="35" t="s">
        <v>9367</v>
      </c>
      <c r="C12674" s="35" t="s">
        <v>16673</v>
      </c>
      <c r="D12674" s="100" t="s">
        <v>23138</v>
      </c>
      <c r="E12674" s="107">
        <v>10.233333333333333</v>
      </c>
      <c r="F12674" s="81" t="s">
        <v>24202</v>
      </c>
      <c r="G12674" s="35" t="s">
        <v>8146</v>
      </c>
      <c r="H12674" s="100" t="s">
        <v>16272</v>
      </c>
    </row>
    <row r="12675" spans="1:8">
      <c r="A12675" s="35" t="s">
        <v>13</v>
      </c>
      <c r="B12675" s="35" t="s">
        <v>9367</v>
      </c>
      <c r="C12675" s="35" t="s">
        <v>16673</v>
      </c>
      <c r="D12675" s="100" t="s">
        <v>23139</v>
      </c>
      <c r="E12675" s="107">
        <v>18</v>
      </c>
      <c r="F12675" s="81" t="s">
        <v>24202</v>
      </c>
      <c r="G12675" s="35" t="s">
        <v>8146</v>
      </c>
      <c r="H12675" s="100" t="s">
        <v>16272</v>
      </c>
    </row>
    <row r="12676" spans="1:8">
      <c r="A12676" s="35" t="s">
        <v>13</v>
      </c>
      <c r="B12676" s="35" t="s">
        <v>9367</v>
      </c>
      <c r="C12676" s="35" t="s">
        <v>16673</v>
      </c>
      <c r="D12676" s="100" t="s">
        <v>23140</v>
      </c>
      <c r="E12676" s="107">
        <v>13.083333333333334</v>
      </c>
      <c r="F12676" s="81" t="s">
        <v>24202</v>
      </c>
      <c r="G12676" s="35" t="s">
        <v>8146</v>
      </c>
      <c r="H12676" s="100" t="s">
        <v>16272</v>
      </c>
    </row>
    <row r="12677" spans="1:8">
      <c r="A12677" s="35" t="s">
        <v>13</v>
      </c>
      <c r="B12677" s="35" t="s">
        <v>9367</v>
      </c>
      <c r="C12677" s="35" t="s">
        <v>16673</v>
      </c>
      <c r="D12677" s="100" t="s">
        <v>23141</v>
      </c>
      <c r="E12677" s="107">
        <v>14.216666666666667</v>
      </c>
      <c r="F12677" s="81" t="s">
        <v>24202</v>
      </c>
      <c r="G12677" s="35" t="s">
        <v>8146</v>
      </c>
      <c r="H12677" s="100" t="s">
        <v>16272</v>
      </c>
    </row>
    <row r="12678" spans="1:8">
      <c r="A12678" s="35" t="s">
        <v>13</v>
      </c>
      <c r="B12678" s="35" t="s">
        <v>9367</v>
      </c>
      <c r="C12678" s="35" t="s">
        <v>16673</v>
      </c>
      <c r="D12678" s="100" t="s">
        <v>23142</v>
      </c>
      <c r="E12678" s="107">
        <v>18.8</v>
      </c>
      <c r="F12678" s="81" t="s">
        <v>24202</v>
      </c>
      <c r="G12678" s="35" t="s">
        <v>8146</v>
      </c>
      <c r="H12678" s="100" t="s">
        <v>16272</v>
      </c>
    </row>
    <row r="12679" spans="1:8">
      <c r="A12679" s="35" t="s">
        <v>13</v>
      </c>
      <c r="B12679" s="35" t="s">
        <v>9367</v>
      </c>
      <c r="C12679" s="35" t="s">
        <v>16673</v>
      </c>
      <c r="D12679" s="100" t="s">
        <v>23143</v>
      </c>
      <c r="E12679" s="107">
        <v>19.8</v>
      </c>
      <c r="F12679" s="81" t="s">
        <v>24202</v>
      </c>
      <c r="G12679" s="35" t="s">
        <v>8146</v>
      </c>
      <c r="H12679" s="100" t="s">
        <v>16272</v>
      </c>
    </row>
    <row r="12680" spans="1:8">
      <c r="A12680" s="35" t="s">
        <v>13</v>
      </c>
      <c r="B12680" s="35" t="s">
        <v>9367</v>
      </c>
      <c r="C12680" s="35" t="s">
        <v>16673</v>
      </c>
      <c r="D12680" s="100" t="s">
        <v>23144</v>
      </c>
      <c r="E12680" s="107">
        <v>11.7</v>
      </c>
      <c r="F12680" s="81" t="s">
        <v>24202</v>
      </c>
      <c r="G12680" s="35" t="s">
        <v>8146</v>
      </c>
      <c r="H12680" s="100" t="s">
        <v>16272</v>
      </c>
    </row>
    <row r="12681" spans="1:8">
      <c r="A12681" s="35" t="s">
        <v>13</v>
      </c>
      <c r="B12681" s="35" t="s">
        <v>9367</v>
      </c>
      <c r="C12681" s="35" t="s">
        <v>16673</v>
      </c>
      <c r="D12681" s="100" t="s">
        <v>23145</v>
      </c>
      <c r="E12681" s="107">
        <v>17.966666666666665</v>
      </c>
      <c r="F12681" s="81" t="s">
        <v>24202</v>
      </c>
      <c r="G12681" s="35" t="s">
        <v>8146</v>
      </c>
      <c r="H12681" s="100" t="s">
        <v>16272</v>
      </c>
    </row>
    <row r="12682" spans="1:8">
      <c r="A12682" s="35" t="s">
        <v>13</v>
      </c>
      <c r="B12682" s="35" t="s">
        <v>9367</v>
      </c>
      <c r="C12682" s="35" t="s">
        <v>16673</v>
      </c>
      <c r="D12682" s="100" t="s">
        <v>23146</v>
      </c>
      <c r="E12682" s="107">
        <v>14.266666666666667</v>
      </c>
      <c r="F12682" s="81" t="s">
        <v>24202</v>
      </c>
      <c r="G12682" s="35" t="s">
        <v>8146</v>
      </c>
      <c r="H12682" s="100" t="s">
        <v>16272</v>
      </c>
    </row>
    <row r="12683" spans="1:8">
      <c r="A12683" s="35" t="s">
        <v>13</v>
      </c>
      <c r="B12683" s="35" t="s">
        <v>9367</v>
      </c>
      <c r="C12683" s="35" t="s">
        <v>16673</v>
      </c>
      <c r="D12683" s="100" t="s">
        <v>23147</v>
      </c>
      <c r="E12683" s="107">
        <v>17.916666666666668</v>
      </c>
      <c r="F12683" s="81" t="s">
        <v>24202</v>
      </c>
      <c r="G12683" s="35" t="s">
        <v>8146</v>
      </c>
      <c r="H12683" s="100" t="s">
        <v>16272</v>
      </c>
    </row>
    <row r="12684" spans="1:8">
      <c r="A12684" s="35" t="s">
        <v>13</v>
      </c>
      <c r="B12684" s="35" t="s">
        <v>9367</v>
      </c>
      <c r="C12684" s="35" t="s">
        <v>16673</v>
      </c>
      <c r="D12684" s="100" t="s">
        <v>23148</v>
      </c>
      <c r="E12684" s="107">
        <v>10.783333333333333</v>
      </c>
      <c r="F12684" s="81" t="s">
        <v>24202</v>
      </c>
      <c r="G12684" s="35" t="s">
        <v>8146</v>
      </c>
      <c r="H12684" s="100" t="s">
        <v>16272</v>
      </c>
    </row>
    <row r="12685" spans="1:8">
      <c r="A12685" s="35" t="s">
        <v>13</v>
      </c>
      <c r="B12685" s="35" t="s">
        <v>9367</v>
      </c>
      <c r="C12685" s="35" t="s">
        <v>16673</v>
      </c>
      <c r="D12685" s="100" t="s">
        <v>23149</v>
      </c>
      <c r="E12685" s="107">
        <v>15.783333333333333</v>
      </c>
      <c r="F12685" s="81" t="s">
        <v>24202</v>
      </c>
      <c r="G12685" s="35" t="s">
        <v>8146</v>
      </c>
      <c r="H12685" s="100" t="s">
        <v>26377</v>
      </c>
    </row>
    <row r="12686" spans="1:8">
      <c r="A12686" s="35" t="s">
        <v>13</v>
      </c>
      <c r="B12686" s="35" t="s">
        <v>9367</v>
      </c>
      <c r="C12686" s="35" t="s">
        <v>16674</v>
      </c>
      <c r="D12686" s="100" t="s">
        <v>11903</v>
      </c>
      <c r="E12686" s="107">
        <v>22.15</v>
      </c>
      <c r="F12686" s="81" t="s">
        <v>24202</v>
      </c>
      <c r="G12686" s="35" t="s">
        <v>8146</v>
      </c>
      <c r="H12686" s="100" t="s">
        <v>16616</v>
      </c>
    </row>
    <row r="12687" spans="1:8">
      <c r="A12687" s="35" t="s">
        <v>13</v>
      </c>
      <c r="B12687" s="35" t="s">
        <v>9367</v>
      </c>
      <c r="C12687" s="35" t="s">
        <v>16674</v>
      </c>
      <c r="D12687" s="100" t="s">
        <v>11907</v>
      </c>
      <c r="E12687" s="107">
        <v>23.116666666666667</v>
      </c>
      <c r="F12687" s="81" t="s">
        <v>24202</v>
      </c>
      <c r="G12687" s="35" t="s">
        <v>8146</v>
      </c>
      <c r="H12687" s="100" t="s">
        <v>16616</v>
      </c>
    </row>
    <row r="12688" spans="1:8">
      <c r="A12688" s="35" t="s">
        <v>13</v>
      </c>
      <c r="B12688" s="35" t="s">
        <v>9367</v>
      </c>
      <c r="C12688" s="35" t="s">
        <v>16674</v>
      </c>
      <c r="D12688" s="100" t="s">
        <v>11909</v>
      </c>
      <c r="E12688" s="107">
        <v>20.350000000000001</v>
      </c>
      <c r="F12688" s="81" t="s">
        <v>24202</v>
      </c>
      <c r="G12688" s="35" t="s">
        <v>8146</v>
      </c>
      <c r="H12688" s="100" t="s">
        <v>16616</v>
      </c>
    </row>
    <row r="12689" spans="1:8">
      <c r="A12689" s="35" t="s">
        <v>13</v>
      </c>
      <c r="B12689" s="35" t="s">
        <v>9367</v>
      </c>
      <c r="C12689" s="35" t="s">
        <v>16674</v>
      </c>
      <c r="D12689" s="100" t="s">
        <v>11911</v>
      </c>
      <c r="E12689" s="107">
        <v>18.683333333333334</v>
      </c>
      <c r="F12689" s="81" t="s">
        <v>24202</v>
      </c>
      <c r="G12689" s="35" t="s">
        <v>8146</v>
      </c>
      <c r="H12689" s="100" t="s">
        <v>16616</v>
      </c>
    </row>
    <row r="12690" spans="1:8">
      <c r="A12690" s="35" t="s">
        <v>13</v>
      </c>
      <c r="B12690" s="35" t="s">
        <v>9367</v>
      </c>
      <c r="C12690" s="35" t="s">
        <v>16674</v>
      </c>
      <c r="D12690" s="100" t="s">
        <v>11912</v>
      </c>
      <c r="E12690" s="107">
        <v>23.3</v>
      </c>
      <c r="F12690" s="81" t="s">
        <v>24202</v>
      </c>
      <c r="G12690" s="35" t="s">
        <v>8146</v>
      </c>
      <c r="H12690" s="100" t="s">
        <v>16616</v>
      </c>
    </row>
    <row r="12691" spans="1:8">
      <c r="A12691" s="35" t="s">
        <v>13</v>
      </c>
      <c r="B12691" s="35" t="s">
        <v>9367</v>
      </c>
      <c r="C12691" s="35" t="s">
        <v>16675</v>
      </c>
      <c r="D12691" s="100" t="s">
        <v>11918</v>
      </c>
      <c r="E12691" s="107">
        <v>18.883333333333333</v>
      </c>
      <c r="F12691" s="81" t="s">
        <v>24202</v>
      </c>
      <c r="G12691" s="35" t="s">
        <v>8146</v>
      </c>
      <c r="H12691" s="100" t="s">
        <v>16617</v>
      </c>
    </row>
    <row r="12692" spans="1:8">
      <c r="A12692" s="35" t="s">
        <v>13</v>
      </c>
      <c r="B12692" s="35" t="s">
        <v>9367</v>
      </c>
      <c r="C12692" s="35" t="s">
        <v>16675</v>
      </c>
      <c r="D12692" s="100" t="s">
        <v>11919</v>
      </c>
      <c r="E12692" s="107">
        <v>21.5</v>
      </c>
      <c r="F12692" s="81" t="s">
        <v>24202</v>
      </c>
      <c r="G12692" s="35" t="s">
        <v>8146</v>
      </c>
      <c r="H12692" s="100" t="s">
        <v>16617</v>
      </c>
    </row>
    <row r="12693" spans="1:8">
      <c r="A12693" s="35" t="s">
        <v>13</v>
      </c>
      <c r="B12693" s="35" t="s">
        <v>9367</v>
      </c>
      <c r="C12693" s="35" t="s">
        <v>16675</v>
      </c>
      <c r="D12693" s="100" t="s">
        <v>11920</v>
      </c>
      <c r="E12693" s="107">
        <v>20.516666666666666</v>
      </c>
      <c r="F12693" s="81" t="s">
        <v>24202</v>
      </c>
      <c r="G12693" s="35" t="s">
        <v>8146</v>
      </c>
      <c r="H12693" s="100" t="s">
        <v>16617</v>
      </c>
    </row>
    <row r="12694" spans="1:8">
      <c r="A12694" s="35" t="s">
        <v>13</v>
      </c>
      <c r="B12694" s="35" t="s">
        <v>9367</v>
      </c>
      <c r="C12694" s="35" t="s">
        <v>16675</v>
      </c>
      <c r="D12694" s="100" t="s">
        <v>11921</v>
      </c>
      <c r="E12694" s="107">
        <v>23.833333333333332</v>
      </c>
      <c r="F12694" s="81" t="s">
        <v>24202</v>
      </c>
      <c r="G12694" s="35" t="s">
        <v>8146</v>
      </c>
      <c r="H12694" s="100" t="s">
        <v>16617</v>
      </c>
    </row>
    <row r="12695" spans="1:8">
      <c r="A12695" s="35" t="s">
        <v>13</v>
      </c>
      <c r="B12695" s="35" t="s">
        <v>9367</v>
      </c>
      <c r="C12695" s="35" t="s">
        <v>16675</v>
      </c>
      <c r="D12695" s="100" t="s">
        <v>11922</v>
      </c>
      <c r="E12695" s="107">
        <v>22.666666666666668</v>
      </c>
      <c r="F12695" s="81" t="s">
        <v>24202</v>
      </c>
      <c r="G12695" s="35" t="s">
        <v>8146</v>
      </c>
      <c r="H12695" s="100" t="s">
        <v>16617</v>
      </c>
    </row>
    <row r="12696" spans="1:8">
      <c r="A12696" s="35" t="s">
        <v>13</v>
      </c>
      <c r="B12696" s="35" t="s">
        <v>9367</v>
      </c>
      <c r="C12696" s="35" t="s">
        <v>16675</v>
      </c>
      <c r="D12696" s="100" t="s">
        <v>11926</v>
      </c>
      <c r="E12696" s="107">
        <v>21.65</v>
      </c>
      <c r="F12696" s="81" t="s">
        <v>24202</v>
      </c>
      <c r="G12696" s="35" t="s">
        <v>8146</v>
      </c>
      <c r="H12696" s="100" t="s">
        <v>16617</v>
      </c>
    </row>
    <row r="12697" spans="1:8">
      <c r="A12697" s="35" t="s">
        <v>13</v>
      </c>
      <c r="B12697" s="35" t="s">
        <v>9351</v>
      </c>
      <c r="C12697" s="35" t="s">
        <v>16676</v>
      </c>
      <c r="D12697" s="100" t="s">
        <v>8504</v>
      </c>
      <c r="E12697" s="107">
        <v>9.8000000000000007</v>
      </c>
      <c r="F12697" s="81" t="s">
        <v>24202</v>
      </c>
      <c r="G12697" s="35" t="s">
        <v>8146</v>
      </c>
      <c r="H12697" s="100" t="s">
        <v>26378</v>
      </c>
    </row>
    <row r="12698" spans="1:8">
      <c r="A12698" s="35" t="s">
        <v>13</v>
      </c>
      <c r="B12698" s="35" t="s">
        <v>9351</v>
      </c>
      <c r="C12698" s="35" t="s">
        <v>16676</v>
      </c>
      <c r="D12698" s="100" t="s">
        <v>8505</v>
      </c>
      <c r="E12698" s="107">
        <v>20.149999999999999</v>
      </c>
      <c r="F12698" s="81" t="s">
        <v>24202</v>
      </c>
      <c r="G12698" s="35" t="s">
        <v>8146</v>
      </c>
      <c r="H12698" s="100" t="s">
        <v>26379</v>
      </c>
    </row>
    <row r="12699" spans="1:8">
      <c r="A12699" s="35" t="s">
        <v>13</v>
      </c>
      <c r="B12699" s="35" t="s">
        <v>9351</v>
      </c>
      <c r="C12699" s="35" t="s">
        <v>16676</v>
      </c>
      <c r="D12699" s="100" t="s">
        <v>23150</v>
      </c>
      <c r="E12699" s="107">
        <v>22.033333333333335</v>
      </c>
      <c r="F12699" s="81" t="s">
        <v>24202</v>
      </c>
      <c r="G12699" s="35" t="s">
        <v>8146</v>
      </c>
      <c r="H12699" s="100" t="s">
        <v>26380</v>
      </c>
    </row>
    <row r="12700" spans="1:8">
      <c r="A12700" s="35" t="s">
        <v>13</v>
      </c>
      <c r="B12700" s="35" t="s">
        <v>9351</v>
      </c>
      <c r="C12700" s="35" t="s">
        <v>16676</v>
      </c>
      <c r="D12700" s="100" t="s">
        <v>11931</v>
      </c>
      <c r="E12700" s="107">
        <v>22.966666666666665</v>
      </c>
      <c r="F12700" s="81" t="s">
        <v>24202</v>
      </c>
      <c r="G12700" s="35" t="s">
        <v>8146</v>
      </c>
      <c r="H12700" s="100" t="s">
        <v>26381</v>
      </c>
    </row>
    <row r="12701" spans="1:8">
      <c r="A12701" s="35" t="s">
        <v>13</v>
      </c>
      <c r="B12701" s="35" t="s">
        <v>9351</v>
      </c>
      <c r="C12701" s="35" t="s">
        <v>16676</v>
      </c>
      <c r="D12701" s="100" t="s">
        <v>8506</v>
      </c>
      <c r="E12701" s="107">
        <v>18.433333333333334</v>
      </c>
      <c r="F12701" s="81" t="s">
        <v>24202</v>
      </c>
      <c r="G12701" s="35" t="s">
        <v>8146</v>
      </c>
      <c r="H12701" s="100" t="s">
        <v>26382</v>
      </c>
    </row>
    <row r="12702" spans="1:8">
      <c r="A12702" s="35" t="s">
        <v>13</v>
      </c>
      <c r="B12702" s="35" t="s">
        <v>9351</v>
      </c>
      <c r="C12702" s="35" t="s">
        <v>16676</v>
      </c>
      <c r="D12702" s="100" t="s">
        <v>11932</v>
      </c>
      <c r="E12702" s="107">
        <v>18.483333333333334</v>
      </c>
      <c r="F12702" s="81" t="s">
        <v>24202</v>
      </c>
      <c r="G12702" s="35" t="s">
        <v>8146</v>
      </c>
      <c r="H12702" s="100" t="s">
        <v>26383</v>
      </c>
    </row>
    <row r="12703" spans="1:8">
      <c r="A12703" s="35" t="s">
        <v>13</v>
      </c>
      <c r="B12703" s="35" t="s">
        <v>9351</v>
      </c>
      <c r="C12703" s="35" t="s">
        <v>16676</v>
      </c>
      <c r="D12703" s="100" t="s">
        <v>23151</v>
      </c>
      <c r="E12703" s="107">
        <v>17.683333333333334</v>
      </c>
      <c r="F12703" s="81" t="s">
        <v>24202</v>
      </c>
      <c r="G12703" s="35" t="s">
        <v>8146</v>
      </c>
      <c r="H12703" s="100" t="s">
        <v>26384</v>
      </c>
    </row>
    <row r="12704" spans="1:8">
      <c r="A12704" s="35" t="s">
        <v>13</v>
      </c>
      <c r="B12704" s="35" t="s">
        <v>9351</v>
      </c>
      <c r="C12704" s="35" t="s">
        <v>16676</v>
      </c>
      <c r="D12704" s="100" t="s">
        <v>11933</v>
      </c>
      <c r="E12704" s="107">
        <v>10.516666666666667</v>
      </c>
      <c r="F12704" s="81" t="s">
        <v>24202</v>
      </c>
      <c r="G12704" s="35" t="s">
        <v>8146</v>
      </c>
      <c r="H12704" s="100" t="s">
        <v>26385</v>
      </c>
    </row>
    <row r="12705" spans="1:8">
      <c r="A12705" s="35" t="s">
        <v>13</v>
      </c>
      <c r="B12705" s="35" t="s">
        <v>9351</v>
      </c>
      <c r="C12705" s="35" t="s">
        <v>16676</v>
      </c>
      <c r="D12705" s="100" t="s">
        <v>11934</v>
      </c>
      <c r="E12705" s="107">
        <v>13.633333333333333</v>
      </c>
      <c r="F12705" s="81" t="s">
        <v>24202</v>
      </c>
      <c r="G12705" s="35" t="s">
        <v>8146</v>
      </c>
      <c r="H12705" s="100" t="s">
        <v>26386</v>
      </c>
    </row>
    <row r="12706" spans="1:8">
      <c r="A12706" s="35" t="s">
        <v>13</v>
      </c>
      <c r="B12706" s="35" t="s">
        <v>9350</v>
      </c>
      <c r="C12706" s="35" t="s">
        <v>16677</v>
      </c>
      <c r="D12706" s="100" t="s">
        <v>8513</v>
      </c>
      <c r="E12706" s="107">
        <v>12.65</v>
      </c>
      <c r="F12706" s="81" t="s">
        <v>24202</v>
      </c>
      <c r="G12706" s="35" t="s">
        <v>8146</v>
      </c>
      <c r="H12706" s="100" t="s">
        <v>26387</v>
      </c>
    </row>
    <row r="12707" spans="1:8">
      <c r="A12707" s="35" t="s">
        <v>13</v>
      </c>
      <c r="B12707" s="35" t="s">
        <v>9350</v>
      </c>
      <c r="C12707" s="35" t="s">
        <v>16677</v>
      </c>
      <c r="D12707" s="100" t="s">
        <v>8514</v>
      </c>
      <c r="E12707" s="107">
        <v>16.266666666666666</v>
      </c>
      <c r="F12707" s="81" t="s">
        <v>24202</v>
      </c>
      <c r="G12707" s="35" t="s">
        <v>8146</v>
      </c>
      <c r="H12707" s="100" t="s">
        <v>26388</v>
      </c>
    </row>
    <row r="12708" spans="1:8">
      <c r="A12708" s="35" t="s">
        <v>13</v>
      </c>
      <c r="B12708" s="35" t="s">
        <v>9350</v>
      </c>
      <c r="C12708" s="35" t="s">
        <v>16677</v>
      </c>
      <c r="D12708" s="100" t="s">
        <v>8515</v>
      </c>
      <c r="E12708" s="107">
        <v>15.933333333333334</v>
      </c>
      <c r="F12708" s="81" t="s">
        <v>24202</v>
      </c>
      <c r="G12708" s="35" t="s">
        <v>8146</v>
      </c>
      <c r="H12708" s="100" t="s">
        <v>26389</v>
      </c>
    </row>
    <row r="12709" spans="1:8">
      <c r="A12709" s="35" t="s">
        <v>13</v>
      </c>
      <c r="B12709" s="35" t="s">
        <v>9350</v>
      </c>
      <c r="C12709" s="35" t="s">
        <v>16677</v>
      </c>
      <c r="D12709" s="100" t="s">
        <v>8516</v>
      </c>
      <c r="E12709" s="107">
        <v>15.416666666666666</v>
      </c>
      <c r="F12709" s="81" t="s">
        <v>24202</v>
      </c>
      <c r="G12709" s="35" t="s">
        <v>8146</v>
      </c>
      <c r="H12709" s="100" t="s">
        <v>26390</v>
      </c>
    </row>
    <row r="12710" spans="1:8">
      <c r="A12710" s="35" t="s">
        <v>13</v>
      </c>
      <c r="B12710" s="35" t="s">
        <v>9350</v>
      </c>
      <c r="C12710" s="35" t="s">
        <v>16677</v>
      </c>
      <c r="D12710" s="100" t="s">
        <v>8517</v>
      </c>
      <c r="E12710" s="107">
        <v>16.216666666666665</v>
      </c>
      <c r="F12710" s="81" t="s">
        <v>24202</v>
      </c>
      <c r="G12710" s="35" t="s">
        <v>8146</v>
      </c>
      <c r="H12710" s="100" t="s">
        <v>26391</v>
      </c>
    </row>
    <row r="12711" spans="1:8">
      <c r="A12711" s="35" t="s">
        <v>13</v>
      </c>
      <c r="B12711" s="35" t="s">
        <v>9350</v>
      </c>
      <c r="C12711" s="35" t="s">
        <v>16677</v>
      </c>
      <c r="D12711" s="100" t="s">
        <v>8518</v>
      </c>
      <c r="E12711" s="107">
        <v>15.383333333333333</v>
      </c>
      <c r="F12711" s="81" t="s">
        <v>24202</v>
      </c>
      <c r="G12711" s="35" t="s">
        <v>8146</v>
      </c>
      <c r="H12711" s="100" t="s">
        <v>16274</v>
      </c>
    </row>
    <row r="12712" spans="1:8">
      <c r="A12712" s="35" t="s">
        <v>13</v>
      </c>
      <c r="B12712" s="35" t="s">
        <v>9350</v>
      </c>
      <c r="C12712" s="35" t="s">
        <v>16677</v>
      </c>
      <c r="D12712" s="100" t="s">
        <v>8519</v>
      </c>
      <c r="E12712" s="107">
        <v>14.116666666666667</v>
      </c>
      <c r="F12712" s="81" t="s">
        <v>24202</v>
      </c>
      <c r="G12712" s="35" t="s">
        <v>8146</v>
      </c>
      <c r="H12712" s="100" t="s">
        <v>16275</v>
      </c>
    </row>
    <row r="12713" spans="1:8">
      <c r="A12713" s="35" t="s">
        <v>13</v>
      </c>
      <c r="B12713" s="35" t="s">
        <v>9350</v>
      </c>
      <c r="C12713" s="35" t="s">
        <v>16677</v>
      </c>
      <c r="D12713" s="100" t="s">
        <v>8520</v>
      </c>
      <c r="E12713" s="107">
        <v>12.85</v>
      </c>
      <c r="F12713" s="81" t="s">
        <v>24202</v>
      </c>
      <c r="G12713" s="35" t="s">
        <v>8146</v>
      </c>
      <c r="H12713" s="100" t="s">
        <v>16276</v>
      </c>
    </row>
    <row r="12714" spans="1:8">
      <c r="A12714" s="35" t="s">
        <v>13</v>
      </c>
      <c r="B12714" s="35" t="s">
        <v>9350</v>
      </c>
      <c r="C12714" s="35" t="s">
        <v>16677</v>
      </c>
      <c r="D12714" s="100" t="s">
        <v>8521</v>
      </c>
      <c r="E12714" s="107">
        <v>11.233333333333333</v>
      </c>
      <c r="F12714" s="81" t="s">
        <v>24202</v>
      </c>
      <c r="G12714" s="35" t="s">
        <v>8146</v>
      </c>
      <c r="H12714" s="100" t="s">
        <v>16277</v>
      </c>
    </row>
    <row r="12715" spans="1:8">
      <c r="A12715" s="35" t="s">
        <v>13</v>
      </c>
      <c r="B12715" s="35" t="s">
        <v>9350</v>
      </c>
      <c r="C12715" s="35" t="s">
        <v>16677</v>
      </c>
      <c r="D12715" s="100" t="s">
        <v>23152</v>
      </c>
      <c r="E12715" s="107">
        <v>14.866666666666667</v>
      </c>
      <c r="F12715" s="81" t="s">
        <v>24202</v>
      </c>
      <c r="G12715" s="35" t="s">
        <v>8146</v>
      </c>
      <c r="H12715" s="100" t="s">
        <v>16273</v>
      </c>
    </row>
    <row r="12716" spans="1:8">
      <c r="A12716" s="35" t="s">
        <v>13</v>
      </c>
      <c r="B12716" s="35" t="s">
        <v>9350</v>
      </c>
      <c r="C12716" s="35" t="s">
        <v>16677</v>
      </c>
      <c r="D12716" s="100" t="s">
        <v>8522</v>
      </c>
      <c r="E12716" s="107">
        <v>12.866666666666667</v>
      </c>
      <c r="F12716" s="81" t="s">
        <v>24202</v>
      </c>
      <c r="G12716" s="35" t="s">
        <v>8146</v>
      </c>
      <c r="H12716" s="100" t="s">
        <v>16278</v>
      </c>
    </row>
    <row r="12717" spans="1:8">
      <c r="A12717" s="35" t="s">
        <v>13</v>
      </c>
      <c r="B12717" s="35" t="s">
        <v>9350</v>
      </c>
      <c r="C12717" s="35" t="s">
        <v>16677</v>
      </c>
      <c r="D12717" s="100" t="s">
        <v>8523</v>
      </c>
      <c r="E12717" s="107">
        <v>14.55</v>
      </c>
      <c r="F12717" s="81" t="s">
        <v>24202</v>
      </c>
      <c r="G12717" s="35" t="s">
        <v>8146</v>
      </c>
      <c r="H12717" s="100" t="s">
        <v>16279</v>
      </c>
    </row>
    <row r="12718" spans="1:8">
      <c r="A12718" s="35" t="s">
        <v>13</v>
      </c>
      <c r="B12718" s="35" t="s">
        <v>9350</v>
      </c>
      <c r="C12718" s="35" t="s">
        <v>16677</v>
      </c>
      <c r="D12718" s="100" t="s">
        <v>8524</v>
      </c>
      <c r="E12718" s="107">
        <v>13.15</v>
      </c>
      <c r="F12718" s="81" t="s">
        <v>24202</v>
      </c>
      <c r="G12718" s="35" t="s">
        <v>8146</v>
      </c>
      <c r="H12718" s="100" t="s">
        <v>16280</v>
      </c>
    </row>
    <row r="12719" spans="1:8">
      <c r="A12719" s="35" t="s">
        <v>13</v>
      </c>
      <c r="B12719" s="35" t="s">
        <v>9350</v>
      </c>
      <c r="C12719" s="35" t="s">
        <v>16625</v>
      </c>
      <c r="D12719" s="100" t="s">
        <v>8507</v>
      </c>
      <c r="E12719" s="107">
        <v>15.916666666666666</v>
      </c>
      <c r="F12719" s="81" t="s">
        <v>24202</v>
      </c>
      <c r="G12719" s="35" t="s">
        <v>8146</v>
      </c>
      <c r="H12719" s="100" t="s">
        <v>16281</v>
      </c>
    </row>
    <row r="12720" spans="1:8">
      <c r="A12720" s="35" t="s">
        <v>13</v>
      </c>
      <c r="B12720" s="35" t="s">
        <v>9350</v>
      </c>
      <c r="C12720" s="35" t="s">
        <v>16625</v>
      </c>
      <c r="D12720" s="100" t="s">
        <v>8508</v>
      </c>
      <c r="E12720" s="107">
        <v>15.45</v>
      </c>
      <c r="F12720" s="81" t="s">
        <v>24202</v>
      </c>
      <c r="G12720" s="35" t="s">
        <v>8146</v>
      </c>
      <c r="H12720" s="100" t="s">
        <v>16282</v>
      </c>
    </row>
    <row r="12721" spans="1:8">
      <c r="A12721" s="35" t="s">
        <v>13</v>
      </c>
      <c r="B12721" s="35" t="s">
        <v>9350</v>
      </c>
      <c r="C12721" s="35" t="s">
        <v>16625</v>
      </c>
      <c r="D12721" s="100" t="s">
        <v>23153</v>
      </c>
      <c r="E12721" s="107">
        <v>17.166666666666668</v>
      </c>
      <c r="F12721" s="81" t="s">
        <v>24202</v>
      </c>
      <c r="G12721" s="35" t="s">
        <v>8146</v>
      </c>
      <c r="H12721" s="100" t="s">
        <v>16281</v>
      </c>
    </row>
    <row r="12722" spans="1:8">
      <c r="A12722" s="35" t="s">
        <v>13</v>
      </c>
      <c r="B12722" s="35" t="s">
        <v>9350</v>
      </c>
      <c r="C12722" s="35" t="s">
        <v>16625</v>
      </c>
      <c r="D12722" s="100" t="s">
        <v>23154</v>
      </c>
      <c r="E12722" s="107">
        <v>10.666666666666666</v>
      </c>
      <c r="F12722" s="81" t="s">
        <v>24202</v>
      </c>
      <c r="G12722" s="35" t="s">
        <v>8146</v>
      </c>
      <c r="H12722" s="100" t="s">
        <v>16281</v>
      </c>
    </row>
    <row r="12723" spans="1:8">
      <c r="A12723" s="35" t="s">
        <v>13</v>
      </c>
      <c r="B12723" s="35" t="s">
        <v>9350</v>
      </c>
      <c r="C12723" s="35" t="s">
        <v>16625</v>
      </c>
      <c r="D12723" s="100" t="s">
        <v>23155</v>
      </c>
      <c r="E12723" s="107">
        <v>16.833333333333332</v>
      </c>
      <c r="F12723" s="81" t="s">
        <v>24202</v>
      </c>
      <c r="G12723" s="35" t="s">
        <v>8146</v>
      </c>
      <c r="H12723" s="100" t="s">
        <v>16281</v>
      </c>
    </row>
    <row r="12724" spans="1:8">
      <c r="A12724" s="35" t="s">
        <v>13</v>
      </c>
      <c r="B12724" s="35" t="s">
        <v>9350</v>
      </c>
      <c r="C12724" s="35" t="s">
        <v>16625</v>
      </c>
      <c r="D12724" s="100" t="s">
        <v>23156</v>
      </c>
      <c r="E12724" s="107">
        <v>11.566666666666666</v>
      </c>
      <c r="F12724" s="81" t="s">
        <v>24202</v>
      </c>
      <c r="G12724" s="35" t="s">
        <v>8146</v>
      </c>
      <c r="H12724" s="100" t="s">
        <v>16281</v>
      </c>
    </row>
    <row r="12725" spans="1:8">
      <c r="A12725" s="35" t="s">
        <v>13</v>
      </c>
      <c r="B12725" s="35" t="s">
        <v>9350</v>
      </c>
      <c r="C12725" s="35" t="s">
        <v>16625</v>
      </c>
      <c r="D12725" s="100" t="s">
        <v>8509</v>
      </c>
      <c r="E12725" s="107">
        <v>17.933333333333334</v>
      </c>
      <c r="F12725" s="81" t="s">
        <v>24202</v>
      </c>
      <c r="G12725" s="35" t="s">
        <v>8146</v>
      </c>
      <c r="H12725" s="100" t="s">
        <v>16283</v>
      </c>
    </row>
    <row r="12726" spans="1:8">
      <c r="A12726" s="35" t="s">
        <v>13</v>
      </c>
      <c r="B12726" s="35" t="s">
        <v>9350</v>
      </c>
      <c r="C12726" s="35" t="s">
        <v>16625</v>
      </c>
      <c r="D12726" s="100" t="s">
        <v>8510</v>
      </c>
      <c r="E12726" s="107">
        <v>10.933333333333334</v>
      </c>
      <c r="F12726" s="81" t="s">
        <v>24202</v>
      </c>
      <c r="G12726" s="35" t="s">
        <v>8146</v>
      </c>
      <c r="H12726" s="100" t="s">
        <v>16284</v>
      </c>
    </row>
    <row r="12727" spans="1:8">
      <c r="A12727" s="35" t="s">
        <v>13</v>
      </c>
      <c r="B12727" s="35" t="s">
        <v>9350</v>
      </c>
      <c r="C12727" s="35" t="s">
        <v>16625</v>
      </c>
      <c r="D12727" s="100" t="s">
        <v>8511</v>
      </c>
      <c r="E12727" s="107">
        <v>15.516666666666667</v>
      </c>
      <c r="F12727" s="81" t="s">
        <v>24202</v>
      </c>
      <c r="G12727" s="35" t="s">
        <v>8146</v>
      </c>
      <c r="H12727" s="100" t="s">
        <v>16285</v>
      </c>
    </row>
    <row r="12728" spans="1:8">
      <c r="A12728" s="35" t="s">
        <v>13</v>
      </c>
      <c r="B12728" s="35" t="s">
        <v>9350</v>
      </c>
      <c r="C12728" s="35" t="s">
        <v>16625</v>
      </c>
      <c r="D12728" s="100" t="s">
        <v>23157</v>
      </c>
      <c r="E12728" s="107">
        <v>13</v>
      </c>
      <c r="F12728" s="81" t="s">
        <v>24202</v>
      </c>
      <c r="G12728" s="35" t="s">
        <v>8146</v>
      </c>
      <c r="H12728" s="100" t="s">
        <v>16281</v>
      </c>
    </row>
    <row r="12729" spans="1:8">
      <c r="A12729" s="35" t="s">
        <v>13</v>
      </c>
      <c r="B12729" s="35" t="s">
        <v>9350</v>
      </c>
      <c r="C12729" s="35" t="s">
        <v>16625</v>
      </c>
      <c r="D12729" s="100" t="s">
        <v>8512</v>
      </c>
      <c r="E12729" s="107">
        <v>15.683333333333334</v>
      </c>
      <c r="F12729" s="81" t="s">
        <v>24202</v>
      </c>
      <c r="G12729" s="35" t="s">
        <v>8146</v>
      </c>
      <c r="H12729" s="100" t="s">
        <v>26392</v>
      </c>
    </row>
    <row r="12730" spans="1:8">
      <c r="A12730" s="35" t="s">
        <v>13</v>
      </c>
      <c r="B12730" s="35" t="s">
        <v>9351</v>
      </c>
      <c r="C12730" s="35" t="s">
        <v>16626</v>
      </c>
      <c r="D12730" s="100" t="s">
        <v>8500</v>
      </c>
      <c r="E12730" s="107">
        <v>10.833333333333334</v>
      </c>
      <c r="F12730" s="81" t="s">
        <v>24202</v>
      </c>
      <c r="G12730" s="35" t="s">
        <v>8146</v>
      </c>
      <c r="H12730" s="100" t="s">
        <v>26393</v>
      </c>
    </row>
    <row r="12731" spans="1:8">
      <c r="A12731" s="68" t="s">
        <v>29</v>
      </c>
      <c r="B12731" s="94" t="s">
        <v>9370</v>
      </c>
      <c r="C12731" s="94" t="s">
        <v>17147</v>
      </c>
      <c r="D12731" s="32" t="s">
        <v>23158</v>
      </c>
      <c r="E12731" s="107">
        <v>32.700000000000003</v>
      </c>
      <c r="F12731" s="81" t="s">
        <v>24202</v>
      </c>
      <c r="G12731" s="94" t="s">
        <v>15</v>
      </c>
      <c r="H12731" s="32" t="s">
        <v>26341</v>
      </c>
    </row>
    <row r="12732" spans="1:8">
      <c r="A12732" s="35" t="s">
        <v>13</v>
      </c>
      <c r="B12732" s="35" t="s">
        <v>9351</v>
      </c>
      <c r="C12732" s="35" t="s">
        <v>16626</v>
      </c>
      <c r="D12732" s="100" t="s">
        <v>8501</v>
      </c>
      <c r="E12732" s="107">
        <v>10.083333333333334</v>
      </c>
      <c r="F12732" s="81" t="s">
        <v>24202</v>
      </c>
      <c r="G12732" s="35" t="s">
        <v>8146</v>
      </c>
      <c r="H12732" s="100" t="s">
        <v>16288</v>
      </c>
    </row>
    <row r="12733" spans="1:8">
      <c r="A12733" s="35" t="s">
        <v>13</v>
      </c>
      <c r="B12733" s="35" t="s">
        <v>9351</v>
      </c>
      <c r="C12733" s="35" t="s">
        <v>16626</v>
      </c>
      <c r="D12733" s="100" t="s">
        <v>23159</v>
      </c>
      <c r="E12733" s="107">
        <v>12.9</v>
      </c>
      <c r="F12733" s="81" t="s">
        <v>24202</v>
      </c>
      <c r="G12733" s="35" t="s">
        <v>8146</v>
      </c>
      <c r="H12733" s="100" t="s">
        <v>16286</v>
      </c>
    </row>
    <row r="12734" spans="1:8">
      <c r="A12734" s="68" t="s">
        <v>29</v>
      </c>
      <c r="B12734" s="94" t="s">
        <v>9370</v>
      </c>
      <c r="C12734" s="94" t="s">
        <v>17524</v>
      </c>
      <c r="D12734" s="32" t="s">
        <v>23160</v>
      </c>
      <c r="E12734" s="107">
        <v>39.416666666666664</v>
      </c>
      <c r="F12734" s="81" t="s">
        <v>24202</v>
      </c>
      <c r="G12734" s="94" t="s">
        <v>15</v>
      </c>
      <c r="H12734" s="32" t="s">
        <v>26394</v>
      </c>
    </row>
    <row r="12735" spans="1:8">
      <c r="A12735" s="68" t="s">
        <v>29</v>
      </c>
      <c r="B12735" s="94" t="s">
        <v>9370</v>
      </c>
      <c r="C12735" s="94" t="s">
        <v>17147</v>
      </c>
      <c r="D12735" s="32" t="s">
        <v>23161</v>
      </c>
      <c r="E12735" s="107">
        <v>39.416666666666664</v>
      </c>
      <c r="F12735" s="81" t="s">
        <v>24202</v>
      </c>
      <c r="G12735" s="94" t="s">
        <v>15</v>
      </c>
      <c r="H12735" s="32" t="s">
        <v>26394</v>
      </c>
    </row>
    <row r="12736" spans="1:8">
      <c r="A12736" s="35" t="s">
        <v>29</v>
      </c>
      <c r="B12736" s="35" t="s">
        <v>9372</v>
      </c>
      <c r="C12736" s="35" t="s">
        <v>17492</v>
      </c>
      <c r="D12736" s="100" t="s">
        <v>12992</v>
      </c>
      <c r="E12736" s="107">
        <v>67.86666666666666</v>
      </c>
      <c r="F12736" s="81" t="s">
        <v>24202</v>
      </c>
      <c r="G12736" s="35" t="s">
        <v>15</v>
      </c>
      <c r="H12736" s="100" t="s">
        <v>26037</v>
      </c>
    </row>
    <row r="12737" spans="1:8">
      <c r="A12737" s="35" t="s">
        <v>13</v>
      </c>
      <c r="B12737" s="35" t="s">
        <v>9351</v>
      </c>
      <c r="C12737" s="35" t="s">
        <v>16626</v>
      </c>
      <c r="D12737" s="100" t="s">
        <v>23162</v>
      </c>
      <c r="E12737" s="107">
        <v>13.733333333333333</v>
      </c>
      <c r="F12737" s="81" t="s">
        <v>24202</v>
      </c>
      <c r="G12737" s="35" t="s">
        <v>8146</v>
      </c>
      <c r="H12737" s="100" t="s">
        <v>16286</v>
      </c>
    </row>
    <row r="12738" spans="1:8">
      <c r="A12738" s="35" t="s">
        <v>13</v>
      </c>
      <c r="B12738" s="35" t="s">
        <v>9351</v>
      </c>
      <c r="C12738" s="35" t="s">
        <v>16626</v>
      </c>
      <c r="D12738" s="100" t="s">
        <v>8502</v>
      </c>
      <c r="E12738" s="107">
        <v>13.35</v>
      </c>
      <c r="F12738" s="81" t="s">
        <v>24202</v>
      </c>
      <c r="G12738" s="35" t="s">
        <v>8146</v>
      </c>
      <c r="H12738" s="100" t="s">
        <v>16292</v>
      </c>
    </row>
    <row r="12739" spans="1:8">
      <c r="A12739" s="35" t="s">
        <v>13</v>
      </c>
      <c r="B12739" s="35" t="s">
        <v>9351</v>
      </c>
      <c r="C12739" s="35" t="s">
        <v>16626</v>
      </c>
      <c r="D12739" s="100" t="s">
        <v>8503</v>
      </c>
      <c r="E12739" s="107">
        <v>16.399999999999999</v>
      </c>
      <c r="F12739" s="81" t="s">
        <v>24202</v>
      </c>
      <c r="G12739" s="35" t="s">
        <v>8146</v>
      </c>
      <c r="H12739" s="100" t="s">
        <v>16293</v>
      </c>
    </row>
    <row r="12740" spans="1:8">
      <c r="A12740" s="35" t="s">
        <v>13</v>
      </c>
      <c r="B12740" s="35" t="s">
        <v>9351</v>
      </c>
      <c r="C12740" s="35" t="s">
        <v>16626</v>
      </c>
      <c r="D12740" s="100" t="s">
        <v>11935</v>
      </c>
      <c r="E12740" s="107">
        <v>20.933333333333334</v>
      </c>
      <c r="F12740" s="81" t="s">
        <v>24202</v>
      </c>
      <c r="G12740" s="35" t="s">
        <v>8146</v>
      </c>
      <c r="H12740" s="100" t="s">
        <v>16294</v>
      </c>
    </row>
    <row r="12741" spans="1:8">
      <c r="A12741" s="35" t="s">
        <v>13</v>
      </c>
      <c r="B12741" s="35" t="s">
        <v>9350</v>
      </c>
      <c r="C12741" s="35" t="s">
        <v>16678</v>
      </c>
      <c r="D12741" s="100" t="s">
        <v>8489</v>
      </c>
      <c r="E12741" s="107">
        <v>16.466666666666665</v>
      </c>
      <c r="F12741" s="81" t="s">
        <v>24202</v>
      </c>
      <c r="G12741" s="35" t="s">
        <v>8146</v>
      </c>
      <c r="H12741" s="100" t="s">
        <v>16295</v>
      </c>
    </row>
    <row r="12742" spans="1:8">
      <c r="A12742" s="35" t="s">
        <v>13</v>
      </c>
      <c r="B12742" s="35" t="s">
        <v>9350</v>
      </c>
      <c r="C12742" s="35" t="s">
        <v>16678</v>
      </c>
      <c r="D12742" s="100" t="s">
        <v>8490</v>
      </c>
      <c r="E12742" s="107">
        <v>20.516666666666666</v>
      </c>
      <c r="F12742" s="81" t="s">
        <v>24202</v>
      </c>
      <c r="G12742" s="35" t="s">
        <v>8146</v>
      </c>
      <c r="H12742" s="100" t="s">
        <v>16296</v>
      </c>
    </row>
    <row r="12743" spans="1:8">
      <c r="A12743" s="35" t="s">
        <v>13</v>
      </c>
      <c r="B12743" s="35" t="s">
        <v>9350</v>
      </c>
      <c r="C12743" s="35" t="s">
        <v>16678</v>
      </c>
      <c r="D12743" s="100" t="s">
        <v>8491</v>
      </c>
      <c r="E12743" s="107">
        <v>12.916666666666666</v>
      </c>
      <c r="F12743" s="81" t="s">
        <v>24202</v>
      </c>
      <c r="G12743" s="35" t="s">
        <v>8146</v>
      </c>
      <c r="H12743" s="100" t="s">
        <v>16297</v>
      </c>
    </row>
    <row r="12744" spans="1:8">
      <c r="A12744" s="35" t="s">
        <v>13</v>
      </c>
      <c r="B12744" s="35" t="s">
        <v>9350</v>
      </c>
      <c r="C12744" s="35" t="s">
        <v>16678</v>
      </c>
      <c r="D12744" s="100" t="s">
        <v>23163</v>
      </c>
      <c r="E12744" s="107">
        <v>13.35</v>
      </c>
      <c r="F12744" s="81" t="s">
        <v>24202</v>
      </c>
      <c r="G12744" s="35" t="s">
        <v>8146</v>
      </c>
      <c r="H12744" s="100" t="s">
        <v>16295</v>
      </c>
    </row>
    <row r="12745" spans="1:8">
      <c r="A12745" s="35" t="s">
        <v>13</v>
      </c>
      <c r="B12745" s="35" t="s">
        <v>9350</v>
      </c>
      <c r="C12745" s="35" t="s">
        <v>16678</v>
      </c>
      <c r="D12745" s="100" t="s">
        <v>8492</v>
      </c>
      <c r="E12745" s="107">
        <v>10.983333333333333</v>
      </c>
      <c r="F12745" s="81" t="s">
        <v>24202</v>
      </c>
      <c r="G12745" s="35" t="s">
        <v>8146</v>
      </c>
      <c r="H12745" s="100" t="s">
        <v>16298</v>
      </c>
    </row>
    <row r="12746" spans="1:8">
      <c r="A12746" s="35" t="s">
        <v>13</v>
      </c>
      <c r="B12746" s="35" t="s">
        <v>9350</v>
      </c>
      <c r="C12746" s="35" t="s">
        <v>16678</v>
      </c>
      <c r="D12746" s="100" t="s">
        <v>8493</v>
      </c>
      <c r="E12746" s="107">
        <v>19.133333333333333</v>
      </c>
      <c r="F12746" s="81" t="s">
        <v>24202</v>
      </c>
      <c r="G12746" s="35" t="s">
        <v>8146</v>
      </c>
      <c r="H12746" s="100" t="s">
        <v>16299</v>
      </c>
    </row>
    <row r="12747" spans="1:8">
      <c r="A12747" s="35" t="s">
        <v>13</v>
      </c>
      <c r="B12747" s="35" t="s">
        <v>9350</v>
      </c>
      <c r="C12747" s="35" t="s">
        <v>16678</v>
      </c>
      <c r="D12747" s="100" t="s">
        <v>8494</v>
      </c>
      <c r="E12747" s="107">
        <v>10.65</v>
      </c>
      <c r="F12747" s="81" t="s">
        <v>24202</v>
      </c>
      <c r="G12747" s="35" t="s">
        <v>8146</v>
      </c>
      <c r="H12747" s="100" t="s">
        <v>16300</v>
      </c>
    </row>
    <row r="12748" spans="1:8">
      <c r="A12748" s="35" t="s">
        <v>13</v>
      </c>
      <c r="B12748" s="35" t="s">
        <v>9350</v>
      </c>
      <c r="C12748" s="35" t="s">
        <v>16678</v>
      </c>
      <c r="D12748" s="100" t="s">
        <v>8495</v>
      </c>
      <c r="E12748" s="107">
        <v>14.066666666666666</v>
      </c>
      <c r="F12748" s="81" t="s">
        <v>24202</v>
      </c>
      <c r="G12748" s="35" t="s">
        <v>8146</v>
      </c>
      <c r="H12748" s="100" t="s">
        <v>16301</v>
      </c>
    </row>
    <row r="12749" spans="1:8">
      <c r="A12749" s="35" t="s">
        <v>13</v>
      </c>
      <c r="B12749" s="35" t="s">
        <v>9350</v>
      </c>
      <c r="C12749" s="35" t="s">
        <v>16678</v>
      </c>
      <c r="D12749" s="100" t="s">
        <v>8496</v>
      </c>
      <c r="E12749" s="107">
        <v>12.183333333333334</v>
      </c>
      <c r="F12749" s="81" t="s">
        <v>24202</v>
      </c>
      <c r="G12749" s="35" t="s">
        <v>8146</v>
      </c>
      <c r="H12749" s="100" t="s">
        <v>16302</v>
      </c>
    </row>
    <row r="12750" spans="1:8">
      <c r="A12750" s="35" t="s">
        <v>13</v>
      </c>
      <c r="B12750" s="35" t="s">
        <v>9350</v>
      </c>
      <c r="C12750" s="35" t="s">
        <v>16678</v>
      </c>
      <c r="D12750" s="100" t="s">
        <v>8497</v>
      </c>
      <c r="E12750" s="107">
        <v>21.116666666666667</v>
      </c>
      <c r="F12750" s="81" t="s">
        <v>24202</v>
      </c>
      <c r="G12750" s="35" t="s">
        <v>8146</v>
      </c>
      <c r="H12750" s="100" t="s">
        <v>16303</v>
      </c>
    </row>
    <row r="12751" spans="1:8">
      <c r="A12751" s="35" t="s">
        <v>13</v>
      </c>
      <c r="B12751" s="35" t="s">
        <v>9350</v>
      </c>
      <c r="C12751" s="35" t="s">
        <v>16678</v>
      </c>
      <c r="D12751" s="100" t="s">
        <v>8498</v>
      </c>
      <c r="E12751" s="107">
        <v>20.583333333333332</v>
      </c>
      <c r="F12751" s="81" t="s">
        <v>24202</v>
      </c>
      <c r="G12751" s="35" t="s">
        <v>8146</v>
      </c>
      <c r="H12751" s="100" t="s">
        <v>16304</v>
      </c>
    </row>
    <row r="12752" spans="1:8">
      <c r="A12752" s="35" t="s">
        <v>13</v>
      </c>
      <c r="B12752" s="35" t="s">
        <v>9350</v>
      </c>
      <c r="C12752" s="35" t="s">
        <v>16678</v>
      </c>
      <c r="D12752" s="100" t="s">
        <v>23164</v>
      </c>
      <c r="E12752" s="107">
        <v>14.983333333333333</v>
      </c>
      <c r="F12752" s="81" t="s">
        <v>24202</v>
      </c>
      <c r="G12752" s="35" t="s">
        <v>8146</v>
      </c>
      <c r="H12752" s="100" t="s">
        <v>16295</v>
      </c>
    </row>
    <row r="12753" spans="1:8">
      <c r="A12753" s="35" t="s">
        <v>13</v>
      </c>
      <c r="B12753" s="35" t="s">
        <v>9350</v>
      </c>
      <c r="C12753" s="35" t="s">
        <v>16678</v>
      </c>
      <c r="D12753" s="100" t="s">
        <v>8499</v>
      </c>
      <c r="E12753" s="107">
        <v>16.899999999999999</v>
      </c>
      <c r="F12753" s="81" t="s">
        <v>24202</v>
      </c>
      <c r="G12753" s="35" t="s">
        <v>8146</v>
      </c>
      <c r="H12753" s="100" t="s">
        <v>16305</v>
      </c>
    </row>
    <row r="12754" spans="1:8">
      <c r="A12754" s="35" t="s">
        <v>13</v>
      </c>
      <c r="B12754" s="35" t="s">
        <v>9350</v>
      </c>
      <c r="C12754" s="35" t="s">
        <v>16679</v>
      </c>
      <c r="D12754" s="100" t="s">
        <v>8537</v>
      </c>
      <c r="E12754" s="107">
        <v>18.766666666666666</v>
      </c>
      <c r="F12754" s="81" t="s">
        <v>24202</v>
      </c>
      <c r="G12754" s="35" t="s">
        <v>8146</v>
      </c>
      <c r="H12754" s="100" t="s">
        <v>16306</v>
      </c>
    </row>
    <row r="12755" spans="1:8">
      <c r="A12755" s="35" t="s">
        <v>13</v>
      </c>
      <c r="B12755" s="35" t="s">
        <v>9350</v>
      </c>
      <c r="C12755" s="35" t="s">
        <v>16679</v>
      </c>
      <c r="D12755" s="100" t="s">
        <v>8538</v>
      </c>
      <c r="E12755" s="107">
        <v>13.883333333333333</v>
      </c>
      <c r="F12755" s="81" t="s">
        <v>24202</v>
      </c>
      <c r="G12755" s="35" t="s">
        <v>8146</v>
      </c>
      <c r="H12755" s="100" t="s">
        <v>16307</v>
      </c>
    </row>
    <row r="12756" spans="1:8">
      <c r="A12756" s="35" t="s">
        <v>13</v>
      </c>
      <c r="B12756" s="35" t="s">
        <v>9350</v>
      </c>
      <c r="C12756" s="35" t="s">
        <v>16679</v>
      </c>
      <c r="D12756" s="100" t="s">
        <v>8539</v>
      </c>
      <c r="E12756" s="107">
        <v>14.666666666666666</v>
      </c>
      <c r="F12756" s="81" t="s">
        <v>24202</v>
      </c>
      <c r="G12756" s="35" t="s">
        <v>8146</v>
      </c>
      <c r="H12756" s="100" t="s">
        <v>16308</v>
      </c>
    </row>
    <row r="12757" spans="1:8">
      <c r="A12757" s="35" t="s">
        <v>13</v>
      </c>
      <c r="B12757" s="35" t="s">
        <v>9350</v>
      </c>
      <c r="C12757" s="35" t="s">
        <v>16679</v>
      </c>
      <c r="D12757" s="100" t="s">
        <v>8540</v>
      </c>
      <c r="E12757" s="107">
        <v>18.716666666666665</v>
      </c>
      <c r="F12757" s="81" t="s">
        <v>24202</v>
      </c>
      <c r="G12757" s="35" t="s">
        <v>8146</v>
      </c>
      <c r="H12757" s="100" t="s">
        <v>16309</v>
      </c>
    </row>
    <row r="12758" spans="1:8">
      <c r="A12758" s="35" t="s">
        <v>13</v>
      </c>
      <c r="B12758" s="35" t="s">
        <v>9350</v>
      </c>
      <c r="C12758" s="35" t="s">
        <v>16679</v>
      </c>
      <c r="D12758" s="100" t="s">
        <v>8541</v>
      </c>
      <c r="E12758" s="107">
        <v>17.466666666666665</v>
      </c>
      <c r="F12758" s="81" t="s">
        <v>24202</v>
      </c>
      <c r="G12758" s="35" t="s">
        <v>8146</v>
      </c>
      <c r="H12758" s="100" t="s">
        <v>16310</v>
      </c>
    </row>
    <row r="12759" spans="1:8">
      <c r="A12759" s="35" t="s">
        <v>13</v>
      </c>
      <c r="B12759" s="35" t="s">
        <v>9350</v>
      </c>
      <c r="C12759" s="35" t="s">
        <v>16679</v>
      </c>
      <c r="D12759" s="100" t="s">
        <v>23165</v>
      </c>
      <c r="E12759" s="107">
        <v>19.233333333333334</v>
      </c>
      <c r="F12759" s="81" t="s">
        <v>24202</v>
      </c>
      <c r="G12759" s="35" t="s">
        <v>8146</v>
      </c>
      <c r="H12759" s="100" t="s">
        <v>16306</v>
      </c>
    </row>
    <row r="12760" spans="1:8">
      <c r="A12760" s="35" t="s">
        <v>13</v>
      </c>
      <c r="B12760" s="35" t="s">
        <v>9350</v>
      </c>
      <c r="C12760" s="35" t="s">
        <v>16679</v>
      </c>
      <c r="D12760" s="100" t="s">
        <v>11936</v>
      </c>
      <c r="E12760" s="107">
        <v>10.9</v>
      </c>
      <c r="F12760" s="81" t="s">
        <v>24202</v>
      </c>
      <c r="G12760" s="35" t="s">
        <v>8146</v>
      </c>
      <c r="H12760" s="100" t="s">
        <v>16311</v>
      </c>
    </row>
    <row r="12761" spans="1:8">
      <c r="A12761" s="35" t="s">
        <v>13</v>
      </c>
      <c r="B12761" s="35" t="s">
        <v>9350</v>
      </c>
      <c r="C12761" s="35" t="s">
        <v>16679</v>
      </c>
      <c r="D12761" s="100" t="s">
        <v>8542</v>
      </c>
      <c r="E12761" s="107">
        <v>22.133333333333333</v>
      </c>
      <c r="F12761" s="81" t="s">
        <v>24202</v>
      </c>
      <c r="G12761" s="35" t="s">
        <v>8146</v>
      </c>
      <c r="H12761" s="100" t="s">
        <v>16312</v>
      </c>
    </row>
    <row r="12762" spans="1:8">
      <c r="A12762" s="35" t="s">
        <v>13</v>
      </c>
      <c r="B12762" s="35" t="s">
        <v>9350</v>
      </c>
      <c r="C12762" s="35" t="s">
        <v>16679</v>
      </c>
      <c r="D12762" s="100" t="s">
        <v>8543</v>
      </c>
      <c r="E12762" s="107">
        <v>17.95</v>
      </c>
      <c r="F12762" s="81" t="s">
        <v>24202</v>
      </c>
      <c r="G12762" s="35" t="s">
        <v>8146</v>
      </c>
      <c r="H12762" s="100" t="s">
        <v>16313</v>
      </c>
    </row>
    <row r="12763" spans="1:8">
      <c r="A12763" s="35" t="s">
        <v>13</v>
      </c>
      <c r="B12763" s="35" t="s">
        <v>9350</v>
      </c>
      <c r="C12763" s="35" t="s">
        <v>16627</v>
      </c>
      <c r="D12763" s="100" t="s">
        <v>8525</v>
      </c>
      <c r="E12763" s="107">
        <v>9.9833333333333325</v>
      </c>
      <c r="F12763" s="81" t="s">
        <v>24202</v>
      </c>
      <c r="G12763" s="35" t="s">
        <v>8146</v>
      </c>
      <c r="H12763" s="100" t="s">
        <v>26395</v>
      </c>
    </row>
    <row r="12764" spans="1:8">
      <c r="A12764" s="35" t="s">
        <v>13</v>
      </c>
      <c r="B12764" s="35" t="s">
        <v>9350</v>
      </c>
      <c r="C12764" s="35" t="s">
        <v>16627</v>
      </c>
      <c r="D12764" s="100" t="s">
        <v>8526</v>
      </c>
      <c r="E12764" s="107">
        <v>11.75</v>
      </c>
      <c r="F12764" s="81" t="s">
        <v>24202</v>
      </c>
      <c r="G12764" s="35" t="s">
        <v>8146</v>
      </c>
      <c r="H12764" s="100" t="s">
        <v>16314</v>
      </c>
    </row>
    <row r="12765" spans="1:8">
      <c r="A12765" s="35" t="s">
        <v>13</v>
      </c>
      <c r="B12765" s="35" t="s">
        <v>9350</v>
      </c>
      <c r="C12765" s="35" t="s">
        <v>16627</v>
      </c>
      <c r="D12765" s="100" t="s">
        <v>23166</v>
      </c>
      <c r="E12765" s="107">
        <v>10.983333333333333</v>
      </c>
      <c r="F12765" s="81" t="s">
        <v>24202</v>
      </c>
      <c r="G12765" s="35" t="s">
        <v>8146</v>
      </c>
      <c r="H12765" s="100" t="s">
        <v>26395</v>
      </c>
    </row>
    <row r="12766" spans="1:8">
      <c r="A12766" s="35" t="s">
        <v>13</v>
      </c>
      <c r="B12766" s="35" t="s">
        <v>9350</v>
      </c>
      <c r="C12766" s="35" t="s">
        <v>16627</v>
      </c>
      <c r="D12766" s="100" t="s">
        <v>8527</v>
      </c>
      <c r="E12766" s="107">
        <v>15.15</v>
      </c>
      <c r="F12766" s="81" t="s">
        <v>24202</v>
      </c>
      <c r="G12766" s="35" t="s">
        <v>8146</v>
      </c>
      <c r="H12766" s="100" t="s">
        <v>26396</v>
      </c>
    </row>
    <row r="12767" spans="1:8">
      <c r="A12767" s="35" t="s">
        <v>13</v>
      </c>
      <c r="B12767" s="35" t="s">
        <v>9369</v>
      </c>
      <c r="C12767" s="35" t="s">
        <v>16777</v>
      </c>
      <c r="D12767" s="100" t="s">
        <v>23167</v>
      </c>
      <c r="E12767" s="107">
        <v>67.966666666666669</v>
      </c>
      <c r="F12767" s="81" t="s">
        <v>24202</v>
      </c>
      <c r="G12767" s="35" t="s">
        <v>13675</v>
      </c>
      <c r="H12767" s="100" t="s">
        <v>24968</v>
      </c>
    </row>
    <row r="12768" spans="1:8">
      <c r="A12768" s="35" t="s">
        <v>29</v>
      </c>
      <c r="B12768" s="35" t="s">
        <v>9372</v>
      </c>
      <c r="C12768" s="35" t="s">
        <v>17492</v>
      </c>
      <c r="D12768" s="100" t="s">
        <v>12993</v>
      </c>
      <c r="E12768" s="107">
        <v>46.8</v>
      </c>
      <c r="F12768" s="81" t="s">
        <v>24202</v>
      </c>
      <c r="G12768" s="35" t="s">
        <v>15</v>
      </c>
      <c r="H12768" s="100" t="s">
        <v>26037</v>
      </c>
    </row>
    <row r="12769" spans="1:8">
      <c r="A12769" s="35" t="s">
        <v>13</v>
      </c>
      <c r="B12769" s="35" t="s">
        <v>9350</v>
      </c>
      <c r="C12769" s="35" t="s">
        <v>16627</v>
      </c>
      <c r="D12769" s="100" t="s">
        <v>8528</v>
      </c>
      <c r="E12769" s="107">
        <v>21.75</v>
      </c>
      <c r="F12769" s="81" t="s">
        <v>24202</v>
      </c>
      <c r="G12769" s="35" t="s">
        <v>8146</v>
      </c>
      <c r="H12769" s="100" t="s">
        <v>16315</v>
      </c>
    </row>
    <row r="12770" spans="1:8">
      <c r="A12770" s="35" t="s">
        <v>13</v>
      </c>
      <c r="B12770" s="35" t="s">
        <v>9350</v>
      </c>
      <c r="C12770" s="35" t="s">
        <v>16627</v>
      </c>
      <c r="D12770" s="100" t="s">
        <v>8529</v>
      </c>
      <c r="E12770" s="107">
        <v>15.933333333333334</v>
      </c>
      <c r="F12770" s="81" t="s">
        <v>24202</v>
      </c>
      <c r="G12770" s="35" t="s">
        <v>8146</v>
      </c>
      <c r="H12770" s="100" t="s">
        <v>16316</v>
      </c>
    </row>
    <row r="12771" spans="1:8">
      <c r="A12771" s="35" t="s">
        <v>13</v>
      </c>
      <c r="B12771" s="35" t="s">
        <v>9350</v>
      </c>
      <c r="C12771" s="35" t="s">
        <v>16627</v>
      </c>
      <c r="D12771" s="100" t="s">
        <v>8530</v>
      </c>
      <c r="E12771" s="107">
        <v>17.316666666666666</v>
      </c>
      <c r="F12771" s="81" t="s">
        <v>24202</v>
      </c>
      <c r="G12771" s="35" t="s">
        <v>8146</v>
      </c>
      <c r="H12771" s="100" t="s">
        <v>16317</v>
      </c>
    </row>
    <row r="12772" spans="1:8">
      <c r="A12772" s="35" t="s">
        <v>13</v>
      </c>
      <c r="B12772" s="35" t="s">
        <v>9350</v>
      </c>
      <c r="C12772" s="35" t="s">
        <v>16627</v>
      </c>
      <c r="D12772" s="100" t="s">
        <v>8531</v>
      </c>
      <c r="E12772" s="107">
        <v>19.95</v>
      </c>
      <c r="F12772" s="81" t="s">
        <v>24202</v>
      </c>
      <c r="G12772" s="35" t="s">
        <v>8146</v>
      </c>
      <c r="H12772" s="100" t="s">
        <v>16318</v>
      </c>
    </row>
    <row r="12773" spans="1:8">
      <c r="A12773" s="35" t="s">
        <v>13</v>
      </c>
      <c r="B12773" s="35" t="s">
        <v>9350</v>
      </c>
      <c r="C12773" s="35" t="s">
        <v>16627</v>
      </c>
      <c r="D12773" s="100" t="s">
        <v>8532</v>
      </c>
      <c r="E12773" s="107">
        <v>17.399999999999999</v>
      </c>
      <c r="F12773" s="81" t="s">
        <v>24202</v>
      </c>
      <c r="G12773" s="35" t="s">
        <v>8146</v>
      </c>
      <c r="H12773" s="100" t="s">
        <v>16319</v>
      </c>
    </row>
    <row r="12774" spans="1:8">
      <c r="A12774" s="35" t="s">
        <v>13</v>
      </c>
      <c r="B12774" s="35" t="s">
        <v>9350</v>
      </c>
      <c r="C12774" s="35" t="s">
        <v>16627</v>
      </c>
      <c r="D12774" s="100" t="s">
        <v>8533</v>
      </c>
      <c r="E12774" s="107">
        <v>15.75</v>
      </c>
      <c r="F12774" s="81" t="s">
        <v>24202</v>
      </c>
      <c r="G12774" s="35" t="s">
        <v>8146</v>
      </c>
      <c r="H12774" s="100" t="s">
        <v>16320</v>
      </c>
    </row>
    <row r="12775" spans="1:8">
      <c r="A12775" s="35" t="s">
        <v>13</v>
      </c>
      <c r="B12775" s="35" t="s">
        <v>9350</v>
      </c>
      <c r="C12775" s="35" t="s">
        <v>16627</v>
      </c>
      <c r="D12775" s="100" t="s">
        <v>8534</v>
      </c>
      <c r="E12775" s="107">
        <v>10.783333333333333</v>
      </c>
      <c r="F12775" s="81" t="s">
        <v>24202</v>
      </c>
      <c r="G12775" s="35" t="s">
        <v>8146</v>
      </c>
      <c r="H12775" s="100" t="s">
        <v>16321</v>
      </c>
    </row>
    <row r="12776" spans="1:8">
      <c r="A12776" s="35" t="s">
        <v>13</v>
      </c>
      <c r="B12776" s="35" t="s">
        <v>9350</v>
      </c>
      <c r="C12776" s="35" t="s">
        <v>16627</v>
      </c>
      <c r="D12776" s="100" t="s">
        <v>8535</v>
      </c>
      <c r="E12776" s="107">
        <v>12.533333333333333</v>
      </c>
      <c r="F12776" s="81" t="s">
        <v>24202</v>
      </c>
      <c r="G12776" s="35" t="s">
        <v>8146</v>
      </c>
      <c r="H12776" s="100" t="s">
        <v>16322</v>
      </c>
    </row>
    <row r="12777" spans="1:8">
      <c r="A12777" s="35" t="s">
        <v>13</v>
      </c>
      <c r="B12777" s="35" t="s">
        <v>9350</v>
      </c>
      <c r="C12777" s="35" t="s">
        <v>16627</v>
      </c>
      <c r="D12777" s="100" t="s">
        <v>8536</v>
      </c>
      <c r="E12777" s="107">
        <v>11.716666666666667</v>
      </c>
      <c r="F12777" s="81" t="s">
        <v>24202</v>
      </c>
      <c r="G12777" s="35" t="s">
        <v>8146</v>
      </c>
      <c r="H12777" s="100" t="s">
        <v>26397</v>
      </c>
    </row>
    <row r="12778" spans="1:8">
      <c r="A12778" s="35" t="s">
        <v>13</v>
      </c>
      <c r="B12778" s="35" t="s">
        <v>9363</v>
      </c>
      <c r="C12778" s="35" t="s">
        <v>16680</v>
      </c>
      <c r="D12778" s="100" t="s">
        <v>11939</v>
      </c>
      <c r="E12778" s="107">
        <v>13.233333333333333</v>
      </c>
      <c r="F12778" s="81" t="s">
        <v>24202</v>
      </c>
      <c r="G12778" s="35" t="s">
        <v>8146</v>
      </c>
      <c r="H12778" s="100" t="s">
        <v>26398</v>
      </c>
    </row>
    <row r="12779" spans="1:8">
      <c r="A12779" s="35" t="s">
        <v>13</v>
      </c>
      <c r="B12779" s="35" t="s">
        <v>9363</v>
      </c>
      <c r="C12779" s="35" t="s">
        <v>16680</v>
      </c>
      <c r="D12779" s="100" t="s">
        <v>23168</v>
      </c>
      <c r="E12779" s="107">
        <v>9.6666666666666661</v>
      </c>
      <c r="F12779" s="81" t="s">
        <v>24202</v>
      </c>
      <c r="G12779" s="35" t="s">
        <v>8146</v>
      </c>
      <c r="H12779" s="100" t="s">
        <v>26398</v>
      </c>
    </row>
    <row r="12780" spans="1:8">
      <c r="A12780" s="35" t="s">
        <v>13</v>
      </c>
      <c r="B12780" s="35" t="s">
        <v>9363</v>
      </c>
      <c r="C12780" s="35" t="s">
        <v>16680</v>
      </c>
      <c r="D12780" s="100" t="s">
        <v>23169</v>
      </c>
      <c r="E12780" s="107">
        <v>9.6999999999999993</v>
      </c>
      <c r="F12780" s="81" t="s">
        <v>24202</v>
      </c>
      <c r="G12780" s="35" t="s">
        <v>8146</v>
      </c>
      <c r="H12780" s="100" t="s">
        <v>16323</v>
      </c>
    </row>
    <row r="12781" spans="1:8">
      <c r="A12781" s="35" t="s">
        <v>13</v>
      </c>
      <c r="B12781" s="35" t="s">
        <v>9363</v>
      </c>
      <c r="C12781" s="35" t="s">
        <v>16680</v>
      </c>
      <c r="D12781" s="100" t="s">
        <v>23170</v>
      </c>
      <c r="E12781" s="107">
        <v>10.316666666666666</v>
      </c>
      <c r="F12781" s="81" t="s">
        <v>24202</v>
      </c>
      <c r="G12781" s="35" t="s">
        <v>8146</v>
      </c>
      <c r="H12781" s="100" t="s">
        <v>16323</v>
      </c>
    </row>
    <row r="12782" spans="1:8">
      <c r="A12782" s="35" t="s">
        <v>13</v>
      </c>
      <c r="B12782" s="35" t="s">
        <v>9363</v>
      </c>
      <c r="C12782" s="35" t="s">
        <v>16680</v>
      </c>
      <c r="D12782" s="100" t="s">
        <v>23171</v>
      </c>
      <c r="E12782" s="107">
        <v>9.6666666666666661</v>
      </c>
      <c r="F12782" s="81" t="s">
        <v>24202</v>
      </c>
      <c r="G12782" s="35" t="s">
        <v>8146</v>
      </c>
      <c r="H12782" s="100" t="s">
        <v>16323</v>
      </c>
    </row>
    <row r="12783" spans="1:8">
      <c r="A12783" s="35" t="s">
        <v>13</v>
      </c>
      <c r="B12783" s="35" t="s">
        <v>9363</v>
      </c>
      <c r="C12783" s="35" t="s">
        <v>16680</v>
      </c>
      <c r="D12783" s="100" t="s">
        <v>23172</v>
      </c>
      <c r="E12783" s="107">
        <v>10.066666666666666</v>
      </c>
      <c r="F12783" s="81" t="s">
        <v>24202</v>
      </c>
      <c r="G12783" s="35" t="s">
        <v>8146</v>
      </c>
      <c r="H12783" s="100" t="s">
        <v>16323</v>
      </c>
    </row>
    <row r="12784" spans="1:8">
      <c r="A12784" s="35" t="s">
        <v>13</v>
      </c>
      <c r="B12784" s="35" t="s">
        <v>9363</v>
      </c>
      <c r="C12784" s="35" t="s">
        <v>16680</v>
      </c>
      <c r="D12784" s="100" t="s">
        <v>23173</v>
      </c>
      <c r="E12784" s="107">
        <v>8.9</v>
      </c>
      <c r="F12784" s="81" t="s">
        <v>24202</v>
      </c>
      <c r="G12784" s="35" t="s">
        <v>8146</v>
      </c>
      <c r="H12784" s="100" t="s">
        <v>16323</v>
      </c>
    </row>
    <row r="12785" spans="1:8">
      <c r="A12785" s="35" t="s">
        <v>13</v>
      </c>
      <c r="B12785" s="35" t="s">
        <v>9363</v>
      </c>
      <c r="C12785" s="35" t="s">
        <v>16680</v>
      </c>
      <c r="D12785" s="100" t="s">
        <v>23174</v>
      </c>
      <c r="E12785" s="107">
        <v>9.9833333333333325</v>
      </c>
      <c r="F12785" s="81" t="s">
        <v>24202</v>
      </c>
      <c r="G12785" s="35" t="s">
        <v>8146</v>
      </c>
      <c r="H12785" s="100" t="s">
        <v>16323</v>
      </c>
    </row>
    <row r="12786" spans="1:8">
      <c r="A12786" s="35" t="s">
        <v>13</v>
      </c>
      <c r="B12786" s="35" t="s">
        <v>9363</v>
      </c>
      <c r="C12786" s="35" t="s">
        <v>16680</v>
      </c>
      <c r="D12786" s="100" t="s">
        <v>23175</v>
      </c>
      <c r="E12786" s="107">
        <v>11.266666666666667</v>
      </c>
      <c r="F12786" s="81" t="s">
        <v>24202</v>
      </c>
      <c r="G12786" s="35" t="s">
        <v>8146</v>
      </c>
      <c r="H12786" s="100" t="s">
        <v>16323</v>
      </c>
    </row>
    <row r="12787" spans="1:8">
      <c r="A12787" s="35" t="s">
        <v>13</v>
      </c>
      <c r="B12787" s="35" t="s">
        <v>9363</v>
      </c>
      <c r="C12787" s="35" t="s">
        <v>16680</v>
      </c>
      <c r="D12787" s="100" t="s">
        <v>11940</v>
      </c>
      <c r="E12787" s="107">
        <v>9.9666666666666668</v>
      </c>
      <c r="F12787" s="81" t="s">
        <v>24202</v>
      </c>
      <c r="G12787" s="35" t="s">
        <v>8146</v>
      </c>
      <c r="H12787" s="100" t="s">
        <v>26399</v>
      </c>
    </row>
    <row r="12788" spans="1:8">
      <c r="A12788" s="35" t="s">
        <v>13</v>
      </c>
      <c r="B12788" s="35" t="s">
        <v>9363</v>
      </c>
      <c r="C12788" s="35" t="s">
        <v>16680</v>
      </c>
      <c r="D12788" s="100" t="s">
        <v>11941</v>
      </c>
      <c r="E12788" s="107">
        <v>10.55</v>
      </c>
      <c r="F12788" s="81" t="s">
        <v>24202</v>
      </c>
      <c r="G12788" s="35" t="s">
        <v>8146</v>
      </c>
      <c r="H12788" s="100" t="s">
        <v>26400</v>
      </c>
    </row>
    <row r="12789" spans="1:8">
      <c r="A12789" s="35" t="s">
        <v>13</v>
      </c>
      <c r="B12789" s="35" t="s">
        <v>9363</v>
      </c>
      <c r="C12789" s="35" t="s">
        <v>16680</v>
      </c>
      <c r="D12789" s="100" t="s">
        <v>11942</v>
      </c>
      <c r="E12789" s="107">
        <v>10.85</v>
      </c>
      <c r="F12789" s="81" t="s">
        <v>24202</v>
      </c>
      <c r="G12789" s="35" t="s">
        <v>8146</v>
      </c>
      <c r="H12789" s="100" t="s">
        <v>26401</v>
      </c>
    </row>
    <row r="12790" spans="1:8">
      <c r="A12790" s="35" t="s">
        <v>13</v>
      </c>
      <c r="B12790" s="35" t="s">
        <v>9348</v>
      </c>
      <c r="C12790" s="35" t="s">
        <v>16681</v>
      </c>
      <c r="D12790" s="100" t="s">
        <v>23176</v>
      </c>
      <c r="E12790" s="107">
        <v>9.8000000000000007</v>
      </c>
      <c r="F12790" s="81" t="s">
        <v>24202</v>
      </c>
      <c r="G12790" s="35" t="s">
        <v>8146</v>
      </c>
      <c r="H12790" s="100" t="s">
        <v>26402</v>
      </c>
    </row>
    <row r="12791" spans="1:8">
      <c r="A12791" s="35" t="s">
        <v>13</v>
      </c>
      <c r="B12791" s="35" t="s">
        <v>9348</v>
      </c>
      <c r="C12791" s="35" t="s">
        <v>16681</v>
      </c>
      <c r="D12791" s="100" t="s">
        <v>23177</v>
      </c>
      <c r="E12791" s="107">
        <v>10.783333333333333</v>
      </c>
      <c r="F12791" s="81" t="s">
        <v>24202</v>
      </c>
      <c r="G12791" s="35" t="s">
        <v>8146</v>
      </c>
      <c r="H12791" s="100" t="s">
        <v>16324</v>
      </c>
    </row>
    <row r="12792" spans="1:8">
      <c r="A12792" s="35" t="s">
        <v>13</v>
      </c>
      <c r="B12792" s="35" t="s">
        <v>9348</v>
      </c>
      <c r="C12792" s="35" t="s">
        <v>16681</v>
      </c>
      <c r="D12792" s="100" t="s">
        <v>23178</v>
      </c>
      <c r="E12792" s="107">
        <v>12.533333333333333</v>
      </c>
      <c r="F12792" s="81" t="s">
        <v>24202</v>
      </c>
      <c r="G12792" s="35" t="s">
        <v>8146</v>
      </c>
      <c r="H12792" s="100" t="s">
        <v>16324</v>
      </c>
    </row>
    <row r="12793" spans="1:8">
      <c r="A12793" s="35" t="s">
        <v>13</v>
      </c>
      <c r="B12793" s="35" t="s">
        <v>9348</v>
      </c>
      <c r="C12793" s="35" t="s">
        <v>16681</v>
      </c>
      <c r="D12793" s="100" t="s">
        <v>23179</v>
      </c>
      <c r="E12793" s="107">
        <v>10.6</v>
      </c>
      <c r="F12793" s="81" t="s">
        <v>24202</v>
      </c>
      <c r="G12793" s="35" t="s">
        <v>8146</v>
      </c>
      <c r="H12793" s="100" t="s">
        <v>16324</v>
      </c>
    </row>
    <row r="12794" spans="1:8">
      <c r="A12794" s="35" t="s">
        <v>13</v>
      </c>
      <c r="B12794" s="35" t="s">
        <v>9348</v>
      </c>
      <c r="C12794" s="35" t="s">
        <v>16681</v>
      </c>
      <c r="D12794" s="100" t="s">
        <v>23180</v>
      </c>
      <c r="E12794" s="107">
        <v>16.833333333333332</v>
      </c>
      <c r="F12794" s="81" t="s">
        <v>24202</v>
      </c>
      <c r="G12794" s="35" t="s">
        <v>8146</v>
      </c>
      <c r="H12794" s="100" t="s">
        <v>16324</v>
      </c>
    </row>
    <row r="12795" spans="1:8">
      <c r="A12795" s="35" t="s">
        <v>13</v>
      </c>
      <c r="B12795" s="35" t="s">
        <v>9348</v>
      </c>
      <c r="C12795" s="35" t="s">
        <v>16681</v>
      </c>
      <c r="D12795" s="100" t="s">
        <v>23181</v>
      </c>
      <c r="E12795" s="107">
        <v>11.233333333333333</v>
      </c>
      <c r="F12795" s="81" t="s">
        <v>24202</v>
      </c>
      <c r="G12795" s="35" t="s">
        <v>8146</v>
      </c>
      <c r="H12795" s="100" t="s">
        <v>16324</v>
      </c>
    </row>
    <row r="12796" spans="1:8">
      <c r="A12796" s="35" t="s">
        <v>13</v>
      </c>
      <c r="B12796" s="35" t="s">
        <v>9348</v>
      </c>
      <c r="C12796" s="35" t="s">
        <v>16681</v>
      </c>
      <c r="D12796" s="100" t="s">
        <v>23182</v>
      </c>
      <c r="E12796" s="107">
        <v>11.066666666666666</v>
      </c>
      <c r="F12796" s="81" t="s">
        <v>24202</v>
      </c>
      <c r="G12796" s="35" t="s">
        <v>8146</v>
      </c>
      <c r="H12796" s="100" t="s">
        <v>16324</v>
      </c>
    </row>
    <row r="12797" spans="1:8">
      <c r="A12797" s="35" t="s">
        <v>29</v>
      </c>
      <c r="B12797" s="35" t="s">
        <v>9379</v>
      </c>
      <c r="C12797" s="35" t="s">
        <v>16682</v>
      </c>
      <c r="D12797" s="100" t="s">
        <v>11945</v>
      </c>
      <c r="E12797" s="107">
        <v>10.55</v>
      </c>
      <c r="F12797" s="81" t="s">
        <v>24202</v>
      </c>
      <c r="G12797" s="35" t="s">
        <v>8146</v>
      </c>
      <c r="H12797" s="100" t="s">
        <v>26403</v>
      </c>
    </row>
    <row r="12798" spans="1:8">
      <c r="A12798" s="35" t="s">
        <v>29</v>
      </c>
      <c r="B12798" s="35" t="s">
        <v>9379</v>
      </c>
      <c r="C12798" s="35" t="s">
        <v>16682</v>
      </c>
      <c r="D12798" s="100" t="s">
        <v>11946</v>
      </c>
      <c r="E12798" s="107">
        <v>19.600000000000001</v>
      </c>
      <c r="F12798" s="81" t="s">
        <v>24202</v>
      </c>
      <c r="G12798" s="35" t="s">
        <v>8146</v>
      </c>
      <c r="H12798" s="100" t="s">
        <v>26403</v>
      </c>
    </row>
    <row r="12799" spans="1:8">
      <c r="A12799" s="35" t="s">
        <v>29</v>
      </c>
      <c r="B12799" s="35" t="s">
        <v>9379</v>
      </c>
      <c r="C12799" s="35" t="s">
        <v>16682</v>
      </c>
      <c r="D12799" s="100" t="s">
        <v>11947</v>
      </c>
      <c r="E12799" s="107">
        <v>15.033333333333333</v>
      </c>
      <c r="F12799" s="81" t="s">
        <v>24202</v>
      </c>
      <c r="G12799" s="35" t="s">
        <v>8146</v>
      </c>
      <c r="H12799" s="100" t="s">
        <v>26403</v>
      </c>
    </row>
    <row r="12800" spans="1:8">
      <c r="A12800" s="35" t="s">
        <v>29</v>
      </c>
      <c r="B12800" s="35" t="s">
        <v>9379</v>
      </c>
      <c r="C12800" s="35" t="s">
        <v>16682</v>
      </c>
      <c r="D12800" s="100" t="s">
        <v>23183</v>
      </c>
      <c r="E12800" s="107">
        <v>22.4</v>
      </c>
      <c r="F12800" s="81" t="s">
        <v>24202</v>
      </c>
      <c r="G12800" s="35" t="s">
        <v>8146</v>
      </c>
      <c r="H12800" s="100" t="s">
        <v>26403</v>
      </c>
    </row>
    <row r="12801" spans="1:8">
      <c r="A12801" s="35" t="s">
        <v>29</v>
      </c>
      <c r="B12801" s="35" t="s">
        <v>9379</v>
      </c>
      <c r="C12801" s="35" t="s">
        <v>16682</v>
      </c>
      <c r="D12801" s="100" t="s">
        <v>11949</v>
      </c>
      <c r="E12801" s="107">
        <v>16.95</v>
      </c>
      <c r="F12801" s="81" t="s">
        <v>24202</v>
      </c>
      <c r="G12801" s="35" t="s">
        <v>8146</v>
      </c>
      <c r="H12801" s="100" t="s">
        <v>26403</v>
      </c>
    </row>
    <row r="12802" spans="1:8">
      <c r="A12802" s="35" t="s">
        <v>29</v>
      </c>
      <c r="B12802" s="35" t="s">
        <v>9379</v>
      </c>
      <c r="C12802" s="35" t="s">
        <v>16682</v>
      </c>
      <c r="D12802" s="100" t="s">
        <v>23184</v>
      </c>
      <c r="E12802" s="107">
        <v>11.366666666666667</v>
      </c>
      <c r="F12802" s="81" t="s">
        <v>24202</v>
      </c>
      <c r="G12802" s="35" t="s">
        <v>8146</v>
      </c>
      <c r="H12802" s="100" t="s">
        <v>26403</v>
      </c>
    </row>
    <row r="12803" spans="1:8">
      <c r="A12803" s="35" t="s">
        <v>29</v>
      </c>
      <c r="B12803" s="35" t="s">
        <v>9379</v>
      </c>
      <c r="C12803" s="35" t="s">
        <v>16683</v>
      </c>
      <c r="D12803" s="100" t="s">
        <v>23185</v>
      </c>
      <c r="E12803" s="107">
        <v>21.816666666666666</v>
      </c>
      <c r="F12803" s="81" t="s">
        <v>24202</v>
      </c>
      <c r="G12803" s="35" t="s">
        <v>8146</v>
      </c>
      <c r="H12803" s="100" t="s">
        <v>26404</v>
      </c>
    </row>
    <row r="12804" spans="1:8">
      <c r="A12804" s="35" t="s">
        <v>13</v>
      </c>
      <c r="B12804" s="35" t="s">
        <v>24182</v>
      </c>
      <c r="C12804" s="35" t="s">
        <v>17599</v>
      </c>
      <c r="D12804" s="100" t="s">
        <v>11979</v>
      </c>
      <c r="E12804" s="107">
        <v>9.2333333333333325</v>
      </c>
      <c r="F12804" s="81" t="s">
        <v>24202</v>
      </c>
      <c r="G12804" s="35" t="s">
        <v>8146</v>
      </c>
      <c r="H12804" s="100" t="s">
        <v>26405</v>
      </c>
    </row>
    <row r="12805" spans="1:8">
      <c r="A12805" s="35" t="s">
        <v>13</v>
      </c>
      <c r="B12805" s="35" t="s">
        <v>24182</v>
      </c>
      <c r="C12805" s="35" t="s">
        <v>17599</v>
      </c>
      <c r="D12805" s="100" t="s">
        <v>11980</v>
      </c>
      <c r="E12805" s="107">
        <v>9.4166666666666661</v>
      </c>
      <c r="F12805" s="81" t="s">
        <v>24202</v>
      </c>
      <c r="G12805" s="35" t="s">
        <v>8146</v>
      </c>
      <c r="H12805" s="100" t="s">
        <v>26405</v>
      </c>
    </row>
    <row r="12806" spans="1:8">
      <c r="A12806" s="35" t="s">
        <v>13</v>
      </c>
      <c r="B12806" s="35" t="s">
        <v>24182</v>
      </c>
      <c r="C12806" s="35" t="s">
        <v>17599</v>
      </c>
      <c r="D12806" s="100" t="s">
        <v>11981</v>
      </c>
      <c r="E12806" s="107">
        <v>9.1999999999999993</v>
      </c>
      <c r="F12806" s="81" t="s">
        <v>24202</v>
      </c>
      <c r="G12806" s="35" t="s">
        <v>8146</v>
      </c>
      <c r="H12806" s="100" t="s">
        <v>16326</v>
      </c>
    </row>
    <row r="12807" spans="1:8">
      <c r="A12807" s="35" t="s">
        <v>13</v>
      </c>
      <c r="B12807" s="35" t="s">
        <v>24182</v>
      </c>
      <c r="C12807" s="35" t="s">
        <v>17599</v>
      </c>
      <c r="D12807" s="100" t="s">
        <v>11982</v>
      </c>
      <c r="E12807" s="107">
        <v>9.1666666666666661</v>
      </c>
      <c r="F12807" s="81" t="s">
        <v>24202</v>
      </c>
      <c r="G12807" s="35" t="s">
        <v>8146</v>
      </c>
      <c r="H12807" s="100" t="s">
        <v>16326</v>
      </c>
    </row>
    <row r="12808" spans="1:8">
      <c r="A12808" s="35" t="s">
        <v>13</v>
      </c>
      <c r="B12808" s="35" t="s">
        <v>24182</v>
      </c>
      <c r="C12808" s="35" t="s">
        <v>17599</v>
      </c>
      <c r="D12808" s="100" t="s">
        <v>11983</v>
      </c>
      <c r="E12808" s="107">
        <v>7.5166666666666666</v>
      </c>
      <c r="F12808" s="81" t="s">
        <v>24202</v>
      </c>
      <c r="G12808" s="35" t="s">
        <v>8146</v>
      </c>
      <c r="H12808" s="100" t="s">
        <v>16326</v>
      </c>
    </row>
    <row r="12809" spans="1:8">
      <c r="A12809" s="35" t="s">
        <v>13</v>
      </c>
      <c r="B12809" s="35" t="s">
        <v>24182</v>
      </c>
      <c r="C12809" s="35" t="s">
        <v>17599</v>
      </c>
      <c r="D12809" s="100" t="s">
        <v>11984</v>
      </c>
      <c r="E12809" s="107">
        <v>8.75</v>
      </c>
      <c r="F12809" s="81" t="s">
        <v>24202</v>
      </c>
      <c r="G12809" s="35" t="s">
        <v>8146</v>
      </c>
      <c r="H12809" s="100" t="s">
        <v>16326</v>
      </c>
    </row>
    <row r="12810" spans="1:8">
      <c r="A12810" s="35" t="s">
        <v>13</v>
      </c>
      <c r="B12810" s="35" t="s">
        <v>24182</v>
      </c>
      <c r="C12810" s="35" t="s">
        <v>16686</v>
      </c>
      <c r="D12810" s="100" t="s">
        <v>11985</v>
      </c>
      <c r="E12810" s="107">
        <v>9.3333333333333339</v>
      </c>
      <c r="F12810" s="81" t="s">
        <v>24202</v>
      </c>
      <c r="G12810" s="35" t="s">
        <v>8146</v>
      </c>
      <c r="H12810" s="100" t="s">
        <v>26406</v>
      </c>
    </row>
    <row r="12811" spans="1:8">
      <c r="A12811" s="35" t="s">
        <v>13</v>
      </c>
      <c r="B12811" s="35" t="s">
        <v>24182</v>
      </c>
      <c r="C12811" s="35" t="s">
        <v>16686</v>
      </c>
      <c r="D12811" s="100" t="s">
        <v>11986</v>
      </c>
      <c r="E12811" s="107">
        <v>5.4333333333333336</v>
      </c>
      <c r="F12811" s="81" t="s">
        <v>24202</v>
      </c>
      <c r="G12811" s="35" t="s">
        <v>8146</v>
      </c>
      <c r="H12811" s="100" t="s">
        <v>16327</v>
      </c>
    </row>
    <row r="12812" spans="1:8">
      <c r="A12812" s="35" t="s">
        <v>13</v>
      </c>
      <c r="B12812" s="35" t="s">
        <v>24182</v>
      </c>
      <c r="C12812" s="35" t="s">
        <v>16686</v>
      </c>
      <c r="D12812" s="100" t="s">
        <v>11987</v>
      </c>
      <c r="E12812" s="107">
        <v>7.8166666666666664</v>
      </c>
      <c r="F12812" s="81" t="s">
        <v>24202</v>
      </c>
      <c r="G12812" s="35" t="s">
        <v>8146</v>
      </c>
      <c r="H12812" s="100" t="s">
        <v>16327</v>
      </c>
    </row>
    <row r="12813" spans="1:8">
      <c r="A12813" s="35" t="s">
        <v>13</v>
      </c>
      <c r="B12813" s="35" t="s">
        <v>24182</v>
      </c>
      <c r="C12813" s="35" t="s">
        <v>16686</v>
      </c>
      <c r="D12813" s="100" t="s">
        <v>11988</v>
      </c>
      <c r="E12813" s="107">
        <v>8.9666666666666668</v>
      </c>
      <c r="F12813" s="81" t="s">
        <v>24202</v>
      </c>
      <c r="G12813" s="35" t="s">
        <v>8146</v>
      </c>
      <c r="H12813" s="100" t="s">
        <v>16327</v>
      </c>
    </row>
    <row r="12814" spans="1:8">
      <c r="A12814" s="35" t="s">
        <v>13</v>
      </c>
      <c r="B12814" s="35" t="s">
        <v>24182</v>
      </c>
      <c r="C12814" s="35" t="s">
        <v>16686</v>
      </c>
      <c r="D12814" s="100" t="s">
        <v>11989</v>
      </c>
      <c r="E12814" s="107">
        <v>8.8000000000000007</v>
      </c>
      <c r="F12814" s="81" t="s">
        <v>24202</v>
      </c>
      <c r="G12814" s="35" t="s">
        <v>8146</v>
      </c>
      <c r="H12814" s="100" t="s">
        <v>16327</v>
      </c>
    </row>
    <row r="12815" spans="1:8">
      <c r="A12815" s="35" t="s">
        <v>13</v>
      </c>
      <c r="B12815" s="35" t="s">
        <v>24182</v>
      </c>
      <c r="C12815" s="35" t="s">
        <v>16686</v>
      </c>
      <c r="D12815" s="100" t="s">
        <v>11990</v>
      </c>
      <c r="E12815" s="107">
        <v>6.0333333333333332</v>
      </c>
      <c r="F12815" s="81" t="s">
        <v>24202</v>
      </c>
      <c r="G12815" s="35" t="s">
        <v>8146</v>
      </c>
      <c r="H12815" s="100" t="s">
        <v>16327</v>
      </c>
    </row>
    <row r="12816" spans="1:8">
      <c r="A12816" s="35" t="s">
        <v>13</v>
      </c>
      <c r="B12816" s="35" t="s">
        <v>24182</v>
      </c>
      <c r="C12816" s="35" t="s">
        <v>16686</v>
      </c>
      <c r="D12816" s="100" t="s">
        <v>11991</v>
      </c>
      <c r="E12816" s="107">
        <v>5.416666666666667</v>
      </c>
      <c r="F12816" s="81" t="s">
        <v>24202</v>
      </c>
      <c r="G12816" s="35" t="s">
        <v>8146</v>
      </c>
      <c r="H12816" s="100" t="s">
        <v>16327</v>
      </c>
    </row>
    <row r="12817" spans="1:8">
      <c r="A12817" s="35" t="s">
        <v>13</v>
      </c>
      <c r="B12817" s="35" t="s">
        <v>24182</v>
      </c>
      <c r="C12817" s="35" t="s">
        <v>16686</v>
      </c>
      <c r="D12817" s="100" t="s">
        <v>11992</v>
      </c>
      <c r="E12817" s="107">
        <v>6.166666666666667</v>
      </c>
      <c r="F12817" s="81" t="s">
        <v>24202</v>
      </c>
      <c r="G12817" s="35" t="s">
        <v>8146</v>
      </c>
      <c r="H12817" s="100" t="s">
        <v>16327</v>
      </c>
    </row>
    <row r="12818" spans="1:8">
      <c r="A12818" s="35" t="s">
        <v>13</v>
      </c>
      <c r="B12818" s="35" t="s">
        <v>24182</v>
      </c>
      <c r="C12818" s="35" t="s">
        <v>16686</v>
      </c>
      <c r="D12818" s="100" t="s">
        <v>11993</v>
      </c>
      <c r="E12818" s="107">
        <v>4.8833333333333337</v>
      </c>
      <c r="F12818" s="81" t="s">
        <v>24202</v>
      </c>
      <c r="G12818" s="35" t="s">
        <v>8146</v>
      </c>
      <c r="H12818" s="100" t="s">
        <v>16327</v>
      </c>
    </row>
    <row r="12819" spans="1:8">
      <c r="A12819" s="35" t="s">
        <v>13</v>
      </c>
      <c r="B12819" s="35" t="s">
        <v>24182</v>
      </c>
      <c r="C12819" s="35" t="s">
        <v>16686</v>
      </c>
      <c r="D12819" s="100" t="s">
        <v>11994</v>
      </c>
      <c r="E12819" s="107">
        <v>5.166666666666667</v>
      </c>
      <c r="F12819" s="81" t="s">
        <v>24202</v>
      </c>
      <c r="G12819" s="35" t="s">
        <v>8146</v>
      </c>
      <c r="H12819" s="100" t="s">
        <v>16327</v>
      </c>
    </row>
    <row r="12820" spans="1:8">
      <c r="A12820" s="35" t="s">
        <v>13</v>
      </c>
      <c r="B12820" s="35" t="s">
        <v>24182</v>
      </c>
      <c r="C12820" s="35" t="s">
        <v>16686</v>
      </c>
      <c r="D12820" s="100" t="s">
        <v>11995</v>
      </c>
      <c r="E12820" s="107">
        <v>5.7833333333333332</v>
      </c>
      <c r="F12820" s="81" t="s">
        <v>24202</v>
      </c>
      <c r="G12820" s="35" t="s">
        <v>8146</v>
      </c>
      <c r="H12820" s="100" t="s">
        <v>16327</v>
      </c>
    </row>
    <row r="12821" spans="1:8">
      <c r="A12821" s="35" t="s">
        <v>13</v>
      </c>
      <c r="B12821" s="35" t="s">
        <v>24182</v>
      </c>
      <c r="C12821" s="35" t="s">
        <v>16686</v>
      </c>
      <c r="D12821" s="100" t="s">
        <v>11996</v>
      </c>
      <c r="E12821" s="107">
        <v>6.333333333333333</v>
      </c>
      <c r="F12821" s="81" t="s">
        <v>24202</v>
      </c>
      <c r="G12821" s="35" t="s">
        <v>8146</v>
      </c>
      <c r="H12821" s="100" t="s">
        <v>16327</v>
      </c>
    </row>
    <row r="12822" spans="1:8">
      <c r="A12822" s="35" t="s">
        <v>13</v>
      </c>
      <c r="B12822" s="35" t="s">
        <v>24182</v>
      </c>
      <c r="C12822" s="35" t="s">
        <v>16686</v>
      </c>
      <c r="D12822" s="100" t="s">
        <v>11997</v>
      </c>
      <c r="E12822" s="107">
        <v>6.45</v>
      </c>
      <c r="F12822" s="81" t="s">
        <v>24202</v>
      </c>
      <c r="G12822" s="35" t="s">
        <v>8146</v>
      </c>
      <c r="H12822" s="100" t="s">
        <v>16327</v>
      </c>
    </row>
    <row r="12823" spans="1:8">
      <c r="A12823" s="35" t="s">
        <v>13</v>
      </c>
      <c r="B12823" s="35" t="s">
        <v>24182</v>
      </c>
      <c r="C12823" s="35" t="s">
        <v>16686</v>
      </c>
      <c r="D12823" s="100" t="s">
        <v>11998</v>
      </c>
      <c r="E12823" s="107">
        <v>5.9666666666666668</v>
      </c>
      <c r="F12823" s="81" t="s">
        <v>24202</v>
      </c>
      <c r="G12823" s="35" t="s">
        <v>8146</v>
      </c>
      <c r="H12823" s="100" t="s">
        <v>16327</v>
      </c>
    </row>
    <row r="12824" spans="1:8">
      <c r="A12824" s="35" t="s">
        <v>13</v>
      </c>
      <c r="B12824" s="35" t="s">
        <v>24182</v>
      </c>
      <c r="C12824" s="35" t="s">
        <v>16686</v>
      </c>
      <c r="D12824" s="100" t="s">
        <v>11999</v>
      </c>
      <c r="E12824" s="107">
        <v>4.2333333333333334</v>
      </c>
      <c r="F12824" s="81" t="s">
        <v>24202</v>
      </c>
      <c r="G12824" s="35" t="s">
        <v>8146</v>
      </c>
      <c r="H12824" s="100" t="s">
        <v>16327</v>
      </c>
    </row>
    <row r="12825" spans="1:8">
      <c r="A12825" s="35" t="s">
        <v>13</v>
      </c>
      <c r="B12825" s="35" t="s">
        <v>24182</v>
      </c>
      <c r="C12825" s="35" t="s">
        <v>16686</v>
      </c>
      <c r="D12825" s="100" t="s">
        <v>12000</v>
      </c>
      <c r="E12825" s="107">
        <v>5.0333333333333332</v>
      </c>
      <c r="F12825" s="81" t="s">
        <v>24202</v>
      </c>
      <c r="G12825" s="35" t="s">
        <v>8146</v>
      </c>
      <c r="H12825" s="100" t="s">
        <v>16327</v>
      </c>
    </row>
    <row r="12826" spans="1:8">
      <c r="A12826" s="35" t="s">
        <v>13</v>
      </c>
      <c r="B12826" s="35" t="s">
        <v>24182</v>
      </c>
      <c r="C12826" s="35" t="s">
        <v>16686</v>
      </c>
      <c r="D12826" s="100" t="s">
        <v>12001</v>
      </c>
      <c r="E12826" s="107">
        <v>5.833333333333333</v>
      </c>
      <c r="F12826" s="81" t="s">
        <v>24202</v>
      </c>
      <c r="G12826" s="35" t="s">
        <v>8146</v>
      </c>
      <c r="H12826" s="100" t="s">
        <v>16327</v>
      </c>
    </row>
    <row r="12827" spans="1:8">
      <c r="A12827" s="35" t="s">
        <v>13</v>
      </c>
      <c r="B12827" s="35" t="s">
        <v>24182</v>
      </c>
      <c r="C12827" s="35" t="s">
        <v>16686</v>
      </c>
      <c r="D12827" s="100" t="s">
        <v>12002</v>
      </c>
      <c r="E12827" s="107">
        <v>8.6666666666666661</v>
      </c>
      <c r="F12827" s="81" t="s">
        <v>24202</v>
      </c>
      <c r="G12827" s="35" t="s">
        <v>8146</v>
      </c>
      <c r="H12827" s="100" t="s">
        <v>16327</v>
      </c>
    </row>
    <row r="12828" spans="1:8">
      <c r="A12828" s="35" t="s">
        <v>13</v>
      </c>
      <c r="B12828" s="35" t="s">
        <v>24182</v>
      </c>
      <c r="C12828" s="35" t="s">
        <v>16686</v>
      </c>
      <c r="D12828" s="100" t="s">
        <v>12003</v>
      </c>
      <c r="E12828" s="107">
        <v>7.4</v>
      </c>
      <c r="F12828" s="81" t="s">
        <v>24202</v>
      </c>
      <c r="G12828" s="35" t="s">
        <v>8146</v>
      </c>
      <c r="H12828" s="100" t="s">
        <v>16327</v>
      </c>
    </row>
    <row r="12829" spans="1:8">
      <c r="A12829" s="35" t="s">
        <v>13</v>
      </c>
      <c r="B12829" s="35" t="s">
        <v>24182</v>
      </c>
      <c r="C12829" s="35" t="s">
        <v>16686</v>
      </c>
      <c r="D12829" s="100" t="s">
        <v>12004</v>
      </c>
      <c r="E12829" s="107">
        <v>5.4666666666666668</v>
      </c>
      <c r="F12829" s="81" t="s">
        <v>24202</v>
      </c>
      <c r="G12829" s="35" t="s">
        <v>8146</v>
      </c>
      <c r="H12829" s="100" t="s">
        <v>16327</v>
      </c>
    </row>
    <row r="12830" spans="1:8">
      <c r="A12830" s="35" t="s">
        <v>13</v>
      </c>
      <c r="B12830" s="35" t="s">
        <v>24182</v>
      </c>
      <c r="C12830" s="35" t="s">
        <v>16686</v>
      </c>
      <c r="D12830" s="100" t="s">
        <v>12005</v>
      </c>
      <c r="E12830" s="107">
        <v>5.9666666666666668</v>
      </c>
      <c r="F12830" s="81" t="s">
        <v>24202</v>
      </c>
      <c r="G12830" s="35" t="s">
        <v>8146</v>
      </c>
      <c r="H12830" s="100" t="s">
        <v>16327</v>
      </c>
    </row>
    <row r="12831" spans="1:8">
      <c r="A12831" s="35" t="s">
        <v>13</v>
      </c>
      <c r="B12831" s="35" t="s">
        <v>24182</v>
      </c>
      <c r="C12831" s="35" t="s">
        <v>16686</v>
      </c>
      <c r="D12831" s="100" t="s">
        <v>12006</v>
      </c>
      <c r="E12831" s="107">
        <v>7.8166666666666664</v>
      </c>
      <c r="F12831" s="81" t="s">
        <v>24202</v>
      </c>
      <c r="G12831" s="35" t="s">
        <v>8146</v>
      </c>
      <c r="H12831" s="100" t="s">
        <v>16327</v>
      </c>
    </row>
    <row r="12832" spans="1:8">
      <c r="A12832" s="35" t="s">
        <v>13</v>
      </c>
      <c r="B12832" s="35" t="s">
        <v>24182</v>
      </c>
      <c r="C12832" s="35" t="s">
        <v>16686</v>
      </c>
      <c r="D12832" s="100" t="s">
        <v>12007</v>
      </c>
      <c r="E12832" s="107">
        <v>8.15</v>
      </c>
      <c r="F12832" s="81" t="s">
        <v>24202</v>
      </c>
      <c r="G12832" s="35" t="s">
        <v>8146</v>
      </c>
      <c r="H12832" s="100" t="s">
        <v>16327</v>
      </c>
    </row>
    <row r="12833" spans="1:8">
      <c r="A12833" s="35" t="s">
        <v>13</v>
      </c>
      <c r="B12833" s="35" t="s">
        <v>24182</v>
      </c>
      <c r="C12833" s="35" t="s">
        <v>16686</v>
      </c>
      <c r="D12833" s="100" t="s">
        <v>12008</v>
      </c>
      <c r="E12833" s="107">
        <v>6.5166666666666666</v>
      </c>
      <c r="F12833" s="81" t="s">
        <v>24202</v>
      </c>
      <c r="G12833" s="35" t="s">
        <v>8146</v>
      </c>
      <c r="H12833" s="100" t="s">
        <v>16327</v>
      </c>
    </row>
    <row r="12834" spans="1:8">
      <c r="A12834" s="35" t="s">
        <v>13</v>
      </c>
      <c r="B12834" s="35" t="s">
        <v>24182</v>
      </c>
      <c r="C12834" s="35" t="s">
        <v>16686</v>
      </c>
      <c r="D12834" s="100" t="s">
        <v>12009</v>
      </c>
      <c r="E12834" s="107">
        <v>7.2666666666666666</v>
      </c>
      <c r="F12834" s="81" t="s">
        <v>24202</v>
      </c>
      <c r="G12834" s="35" t="s">
        <v>8146</v>
      </c>
      <c r="H12834" s="100" t="s">
        <v>16327</v>
      </c>
    </row>
    <row r="12835" spans="1:8">
      <c r="A12835" s="35" t="s">
        <v>13</v>
      </c>
      <c r="B12835" s="35" t="s">
        <v>24182</v>
      </c>
      <c r="C12835" s="35" t="s">
        <v>16686</v>
      </c>
      <c r="D12835" s="100" t="s">
        <v>12010</v>
      </c>
      <c r="E12835" s="107">
        <v>7.3833333333333337</v>
      </c>
      <c r="F12835" s="81" t="s">
        <v>24202</v>
      </c>
      <c r="G12835" s="35" t="s">
        <v>8146</v>
      </c>
      <c r="H12835" s="100" t="s">
        <v>16327</v>
      </c>
    </row>
    <row r="12836" spans="1:8">
      <c r="A12836" s="35" t="s">
        <v>13</v>
      </c>
      <c r="B12836" s="35" t="s">
        <v>24182</v>
      </c>
      <c r="C12836" s="35" t="s">
        <v>16686</v>
      </c>
      <c r="D12836" s="100" t="s">
        <v>12011</v>
      </c>
      <c r="E12836" s="107">
        <v>6.8666666666666663</v>
      </c>
      <c r="F12836" s="81" t="s">
        <v>24202</v>
      </c>
      <c r="G12836" s="35" t="s">
        <v>8146</v>
      </c>
      <c r="H12836" s="100" t="s">
        <v>16327</v>
      </c>
    </row>
    <row r="12837" spans="1:8">
      <c r="A12837" s="35" t="s">
        <v>13</v>
      </c>
      <c r="B12837" s="35" t="s">
        <v>24182</v>
      </c>
      <c r="C12837" s="35" t="s">
        <v>16686</v>
      </c>
      <c r="D12837" s="100" t="s">
        <v>12012</v>
      </c>
      <c r="E12837" s="107">
        <v>6.1</v>
      </c>
      <c r="F12837" s="81" t="s">
        <v>24202</v>
      </c>
      <c r="G12837" s="35" t="s">
        <v>8146</v>
      </c>
      <c r="H12837" s="100" t="s">
        <v>16327</v>
      </c>
    </row>
    <row r="12838" spans="1:8">
      <c r="A12838" s="35" t="s">
        <v>13</v>
      </c>
      <c r="B12838" s="35" t="s">
        <v>24182</v>
      </c>
      <c r="C12838" s="35" t="s">
        <v>16686</v>
      </c>
      <c r="D12838" s="100" t="s">
        <v>12013</v>
      </c>
      <c r="E12838" s="107">
        <v>9.5666666666666664</v>
      </c>
      <c r="F12838" s="81" t="s">
        <v>24202</v>
      </c>
      <c r="G12838" s="35" t="s">
        <v>8146</v>
      </c>
      <c r="H12838" s="100" t="s">
        <v>16327</v>
      </c>
    </row>
    <row r="12839" spans="1:8">
      <c r="A12839" s="35" t="s">
        <v>13</v>
      </c>
      <c r="B12839" s="35" t="s">
        <v>24182</v>
      </c>
      <c r="C12839" s="35" t="s">
        <v>16686</v>
      </c>
      <c r="D12839" s="100" t="s">
        <v>12014</v>
      </c>
      <c r="E12839" s="107">
        <v>7.7333333333333334</v>
      </c>
      <c r="F12839" s="81" t="s">
        <v>24202</v>
      </c>
      <c r="G12839" s="35" t="s">
        <v>8146</v>
      </c>
      <c r="H12839" s="100" t="s">
        <v>16327</v>
      </c>
    </row>
    <row r="12840" spans="1:8">
      <c r="A12840" s="35" t="s">
        <v>13</v>
      </c>
      <c r="B12840" s="35" t="s">
        <v>24182</v>
      </c>
      <c r="C12840" s="35" t="s">
        <v>16686</v>
      </c>
      <c r="D12840" s="100" t="s">
        <v>12015</v>
      </c>
      <c r="E12840" s="107">
        <v>6.2333333333333334</v>
      </c>
      <c r="F12840" s="81" t="s">
        <v>24202</v>
      </c>
      <c r="G12840" s="35" t="s">
        <v>8146</v>
      </c>
      <c r="H12840" s="100" t="s">
        <v>16327</v>
      </c>
    </row>
    <row r="12841" spans="1:8">
      <c r="A12841" s="35" t="s">
        <v>13</v>
      </c>
      <c r="B12841" s="35" t="s">
        <v>24182</v>
      </c>
      <c r="C12841" s="35" t="s">
        <v>16686</v>
      </c>
      <c r="D12841" s="100" t="s">
        <v>12016</v>
      </c>
      <c r="E12841" s="107">
        <v>6.7</v>
      </c>
      <c r="F12841" s="81" t="s">
        <v>24202</v>
      </c>
      <c r="G12841" s="35" t="s">
        <v>8146</v>
      </c>
      <c r="H12841" s="100" t="s">
        <v>16327</v>
      </c>
    </row>
    <row r="12842" spans="1:8">
      <c r="A12842" s="35" t="s">
        <v>13</v>
      </c>
      <c r="B12842" s="35" t="s">
        <v>9348</v>
      </c>
      <c r="C12842" s="35" t="s">
        <v>16687</v>
      </c>
      <c r="D12842" s="100" t="s">
        <v>12019</v>
      </c>
      <c r="E12842" s="107">
        <v>10.5</v>
      </c>
      <c r="F12842" s="81" t="s">
        <v>24202</v>
      </c>
      <c r="G12842" s="35" t="s">
        <v>8146</v>
      </c>
      <c r="H12842" s="100" t="s">
        <v>26407</v>
      </c>
    </row>
    <row r="12843" spans="1:8">
      <c r="A12843" s="35" t="s">
        <v>13</v>
      </c>
      <c r="B12843" s="35" t="s">
        <v>9348</v>
      </c>
      <c r="C12843" s="35" t="s">
        <v>16687</v>
      </c>
      <c r="D12843" s="100" t="s">
        <v>12020</v>
      </c>
      <c r="E12843" s="107">
        <v>8.9833333333333325</v>
      </c>
      <c r="F12843" s="81" t="s">
        <v>24202</v>
      </c>
      <c r="G12843" s="35" t="s">
        <v>8146</v>
      </c>
      <c r="H12843" s="100" t="s">
        <v>26408</v>
      </c>
    </row>
    <row r="12844" spans="1:8">
      <c r="A12844" s="35" t="s">
        <v>13</v>
      </c>
      <c r="B12844" s="35" t="s">
        <v>9348</v>
      </c>
      <c r="C12844" s="35" t="s">
        <v>16687</v>
      </c>
      <c r="D12844" s="100" t="s">
        <v>12021</v>
      </c>
      <c r="E12844" s="107">
        <v>7.7666666666666666</v>
      </c>
      <c r="F12844" s="81" t="s">
        <v>24202</v>
      </c>
      <c r="G12844" s="35" t="s">
        <v>8146</v>
      </c>
      <c r="H12844" s="100" t="s">
        <v>26409</v>
      </c>
    </row>
    <row r="12845" spans="1:8">
      <c r="A12845" s="35" t="s">
        <v>13</v>
      </c>
      <c r="B12845" s="35" t="s">
        <v>9348</v>
      </c>
      <c r="C12845" s="35" t="s">
        <v>16687</v>
      </c>
      <c r="D12845" s="100" t="s">
        <v>12022</v>
      </c>
      <c r="E12845" s="107">
        <v>9.6833333333333336</v>
      </c>
      <c r="F12845" s="81" t="s">
        <v>24202</v>
      </c>
      <c r="G12845" s="35" t="s">
        <v>8146</v>
      </c>
      <c r="H12845" s="100" t="s">
        <v>26410</v>
      </c>
    </row>
    <row r="12846" spans="1:8">
      <c r="A12846" s="35" t="s">
        <v>13</v>
      </c>
      <c r="B12846" s="35" t="s">
        <v>9348</v>
      </c>
      <c r="C12846" s="35" t="s">
        <v>16687</v>
      </c>
      <c r="D12846" s="100" t="s">
        <v>12023</v>
      </c>
      <c r="E12846" s="107">
        <v>10.416666666666666</v>
      </c>
      <c r="F12846" s="81" t="s">
        <v>24202</v>
      </c>
      <c r="G12846" s="35" t="s">
        <v>8146</v>
      </c>
      <c r="H12846" s="100" t="s">
        <v>26411</v>
      </c>
    </row>
    <row r="12847" spans="1:8">
      <c r="A12847" s="35" t="s">
        <v>13</v>
      </c>
      <c r="B12847" s="35" t="s">
        <v>9348</v>
      </c>
      <c r="C12847" s="35" t="s">
        <v>16687</v>
      </c>
      <c r="D12847" s="100" t="s">
        <v>12024</v>
      </c>
      <c r="E12847" s="107">
        <v>8.1333333333333329</v>
      </c>
      <c r="F12847" s="81" t="s">
        <v>24202</v>
      </c>
      <c r="G12847" s="35" t="s">
        <v>8146</v>
      </c>
      <c r="H12847" s="100" t="s">
        <v>26412</v>
      </c>
    </row>
    <row r="12848" spans="1:8">
      <c r="A12848" s="35" t="s">
        <v>13</v>
      </c>
      <c r="B12848" s="35" t="s">
        <v>9348</v>
      </c>
      <c r="C12848" s="35" t="s">
        <v>16687</v>
      </c>
      <c r="D12848" s="100" t="s">
        <v>12025</v>
      </c>
      <c r="E12848" s="107">
        <v>9.0500000000000007</v>
      </c>
      <c r="F12848" s="81" t="s">
        <v>24202</v>
      </c>
      <c r="G12848" s="35" t="s">
        <v>8146</v>
      </c>
      <c r="H12848" s="100" t="s">
        <v>26413</v>
      </c>
    </row>
    <row r="12849" spans="1:8">
      <c r="A12849" s="35" t="s">
        <v>13</v>
      </c>
      <c r="B12849" s="35" t="s">
        <v>9348</v>
      </c>
      <c r="C12849" s="35" t="s">
        <v>16687</v>
      </c>
      <c r="D12849" s="100" t="s">
        <v>12026</v>
      </c>
      <c r="E12849" s="107">
        <v>8.5666666666666664</v>
      </c>
      <c r="F12849" s="81" t="s">
        <v>24202</v>
      </c>
      <c r="G12849" s="35" t="s">
        <v>8146</v>
      </c>
      <c r="H12849" s="100" t="s">
        <v>26414</v>
      </c>
    </row>
    <row r="12850" spans="1:8">
      <c r="A12850" s="35" t="s">
        <v>13</v>
      </c>
      <c r="B12850" s="35" t="s">
        <v>9348</v>
      </c>
      <c r="C12850" s="35" t="s">
        <v>16687</v>
      </c>
      <c r="D12850" s="100" t="s">
        <v>12027</v>
      </c>
      <c r="E12850" s="107">
        <v>10.116666666666667</v>
      </c>
      <c r="F12850" s="81" t="s">
        <v>24202</v>
      </c>
      <c r="G12850" s="35" t="s">
        <v>8146</v>
      </c>
      <c r="H12850" s="100" t="s">
        <v>26415</v>
      </c>
    </row>
    <row r="12851" spans="1:8">
      <c r="A12851" s="35" t="s">
        <v>13</v>
      </c>
      <c r="B12851" s="35" t="s">
        <v>9348</v>
      </c>
      <c r="C12851" s="35" t="s">
        <v>16687</v>
      </c>
      <c r="D12851" s="100" t="s">
        <v>12028</v>
      </c>
      <c r="E12851" s="107">
        <v>8.1999999999999993</v>
      </c>
      <c r="F12851" s="81" t="s">
        <v>24202</v>
      </c>
      <c r="G12851" s="35" t="s">
        <v>8146</v>
      </c>
      <c r="H12851" s="100" t="s">
        <v>26416</v>
      </c>
    </row>
    <row r="12852" spans="1:8">
      <c r="A12852" s="35" t="s">
        <v>13</v>
      </c>
      <c r="B12852" s="35" t="s">
        <v>9348</v>
      </c>
      <c r="C12852" s="35" t="s">
        <v>16687</v>
      </c>
      <c r="D12852" s="100" t="s">
        <v>12029</v>
      </c>
      <c r="E12852" s="107">
        <v>8.3000000000000007</v>
      </c>
      <c r="F12852" s="81" t="s">
        <v>24202</v>
      </c>
      <c r="G12852" s="35" t="s">
        <v>8146</v>
      </c>
      <c r="H12852" s="100" t="s">
        <v>26417</v>
      </c>
    </row>
    <row r="12853" spans="1:8">
      <c r="A12853" s="35" t="s">
        <v>13</v>
      </c>
      <c r="B12853" s="35" t="s">
        <v>9348</v>
      </c>
      <c r="C12853" s="35" t="s">
        <v>16687</v>
      </c>
      <c r="D12853" s="100" t="s">
        <v>12030</v>
      </c>
      <c r="E12853" s="107">
        <v>9.1333333333333329</v>
      </c>
      <c r="F12853" s="81" t="s">
        <v>24202</v>
      </c>
      <c r="G12853" s="35" t="s">
        <v>8146</v>
      </c>
      <c r="H12853" s="100" t="s">
        <v>26418</v>
      </c>
    </row>
    <row r="12854" spans="1:8">
      <c r="A12854" s="35" t="s">
        <v>13</v>
      </c>
      <c r="B12854" s="35" t="s">
        <v>9363</v>
      </c>
      <c r="C12854" s="35" t="s">
        <v>17600</v>
      </c>
      <c r="D12854" s="100" t="s">
        <v>12031</v>
      </c>
      <c r="E12854" s="107">
        <v>10.050000000000001</v>
      </c>
      <c r="F12854" s="81" t="s">
        <v>24202</v>
      </c>
      <c r="G12854" s="35" t="s">
        <v>8146</v>
      </c>
      <c r="H12854" s="100" t="s">
        <v>26419</v>
      </c>
    </row>
    <row r="12855" spans="1:8">
      <c r="A12855" s="35" t="s">
        <v>13</v>
      </c>
      <c r="B12855" s="35" t="s">
        <v>9363</v>
      </c>
      <c r="C12855" s="35" t="s">
        <v>17600</v>
      </c>
      <c r="D12855" s="100" t="s">
        <v>12032</v>
      </c>
      <c r="E12855" s="107">
        <v>12.116666666666667</v>
      </c>
      <c r="F12855" s="81" t="s">
        <v>24202</v>
      </c>
      <c r="G12855" s="35" t="s">
        <v>8146</v>
      </c>
      <c r="H12855" s="100" t="s">
        <v>26419</v>
      </c>
    </row>
    <row r="12856" spans="1:8">
      <c r="A12856" s="35" t="s">
        <v>13</v>
      </c>
      <c r="B12856" s="35" t="s">
        <v>9363</v>
      </c>
      <c r="C12856" s="35" t="s">
        <v>17600</v>
      </c>
      <c r="D12856" s="100" t="s">
        <v>12033</v>
      </c>
      <c r="E12856" s="107">
        <v>10.416666666666666</v>
      </c>
      <c r="F12856" s="81" t="s">
        <v>24202</v>
      </c>
      <c r="G12856" s="35" t="s">
        <v>8146</v>
      </c>
      <c r="H12856" s="100" t="s">
        <v>16329</v>
      </c>
    </row>
    <row r="12857" spans="1:8">
      <c r="A12857" s="35" t="s">
        <v>13</v>
      </c>
      <c r="B12857" s="35" t="s">
        <v>9363</v>
      </c>
      <c r="C12857" s="35" t="s">
        <v>17600</v>
      </c>
      <c r="D12857" s="100" t="s">
        <v>12034</v>
      </c>
      <c r="E12857" s="107">
        <v>11.933333333333334</v>
      </c>
      <c r="F12857" s="81" t="s">
        <v>24202</v>
      </c>
      <c r="G12857" s="35" t="s">
        <v>8146</v>
      </c>
      <c r="H12857" s="100" t="s">
        <v>16329</v>
      </c>
    </row>
    <row r="12858" spans="1:8">
      <c r="A12858" s="35" t="s">
        <v>13</v>
      </c>
      <c r="B12858" s="35" t="s">
        <v>9363</v>
      </c>
      <c r="C12858" s="35" t="s">
        <v>17600</v>
      </c>
      <c r="D12858" s="100" t="s">
        <v>12035</v>
      </c>
      <c r="E12858" s="107">
        <v>9.6666666666666661</v>
      </c>
      <c r="F12858" s="81" t="s">
        <v>24202</v>
      </c>
      <c r="G12858" s="35" t="s">
        <v>8146</v>
      </c>
      <c r="H12858" s="100" t="s">
        <v>16329</v>
      </c>
    </row>
    <row r="12859" spans="1:8">
      <c r="A12859" s="35" t="s">
        <v>13</v>
      </c>
      <c r="B12859" s="35" t="s">
        <v>9363</v>
      </c>
      <c r="C12859" s="35" t="s">
        <v>17600</v>
      </c>
      <c r="D12859" s="100" t="s">
        <v>12036</v>
      </c>
      <c r="E12859" s="107">
        <v>10.933333333333334</v>
      </c>
      <c r="F12859" s="81" t="s">
        <v>24202</v>
      </c>
      <c r="G12859" s="35" t="s">
        <v>8146</v>
      </c>
      <c r="H12859" s="100" t="s">
        <v>16329</v>
      </c>
    </row>
    <row r="12860" spans="1:8">
      <c r="A12860" s="35" t="s">
        <v>13</v>
      </c>
      <c r="B12860" s="35" t="s">
        <v>9363</v>
      </c>
      <c r="C12860" s="35" t="s">
        <v>17600</v>
      </c>
      <c r="D12860" s="100" t="s">
        <v>12037</v>
      </c>
      <c r="E12860" s="107">
        <v>12.9</v>
      </c>
      <c r="F12860" s="81" t="s">
        <v>24202</v>
      </c>
      <c r="G12860" s="35" t="s">
        <v>8146</v>
      </c>
      <c r="H12860" s="100" t="s">
        <v>16329</v>
      </c>
    </row>
    <row r="12861" spans="1:8">
      <c r="A12861" s="35" t="s">
        <v>13</v>
      </c>
      <c r="B12861" s="35" t="s">
        <v>9363</v>
      </c>
      <c r="C12861" s="35" t="s">
        <v>17600</v>
      </c>
      <c r="D12861" s="100" t="s">
        <v>12038</v>
      </c>
      <c r="E12861" s="107">
        <v>12.683333333333334</v>
      </c>
      <c r="F12861" s="81" t="s">
        <v>24202</v>
      </c>
      <c r="G12861" s="35" t="s">
        <v>8146</v>
      </c>
      <c r="H12861" s="100" t="s">
        <v>16329</v>
      </c>
    </row>
    <row r="12862" spans="1:8">
      <c r="A12862" s="35" t="s">
        <v>13</v>
      </c>
      <c r="B12862" s="35" t="s">
        <v>9363</v>
      </c>
      <c r="C12862" s="35" t="s">
        <v>17600</v>
      </c>
      <c r="D12862" s="100" t="s">
        <v>12039</v>
      </c>
      <c r="E12862" s="107">
        <v>9.9333333333333336</v>
      </c>
      <c r="F12862" s="81" t="s">
        <v>24202</v>
      </c>
      <c r="G12862" s="35" t="s">
        <v>8146</v>
      </c>
      <c r="H12862" s="100" t="s">
        <v>16329</v>
      </c>
    </row>
    <row r="12863" spans="1:8">
      <c r="A12863" s="35" t="s">
        <v>13</v>
      </c>
      <c r="B12863" s="35" t="s">
        <v>9363</v>
      </c>
      <c r="C12863" s="35" t="s">
        <v>17600</v>
      </c>
      <c r="D12863" s="100" t="s">
        <v>12040</v>
      </c>
      <c r="E12863" s="107">
        <v>15.733333333333333</v>
      </c>
      <c r="F12863" s="81" t="s">
        <v>24202</v>
      </c>
      <c r="G12863" s="35" t="s">
        <v>8146</v>
      </c>
      <c r="H12863" s="100" t="s">
        <v>26419</v>
      </c>
    </row>
    <row r="12864" spans="1:8">
      <c r="A12864" s="35" t="s">
        <v>13</v>
      </c>
      <c r="B12864" s="35" t="s">
        <v>9363</v>
      </c>
      <c r="C12864" s="35" t="s">
        <v>17601</v>
      </c>
      <c r="D12864" s="100" t="s">
        <v>12041</v>
      </c>
      <c r="E12864" s="107">
        <v>7.7833333333333332</v>
      </c>
      <c r="F12864" s="81" t="s">
        <v>24202</v>
      </c>
      <c r="G12864" s="35" t="s">
        <v>8146</v>
      </c>
      <c r="H12864" s="100" t="s">
        <v>26420</v>
      </c>
    </row>
    <row r="12865" spans="1:8">
      <c r="A12865" s="35" t="s">
        <v>13</v>
      </c>
      <c r="B12865" s="35" t="s">
        <v>9363</v>
      </c>
      <c r="C12865" s="35" t="s">
        <v>17601</v>
      </c>
      <c r="D12865" s="100" t="s">
        <v>12042</v>
      </c>
      <c r="E12865" s="107">
        <v>6.666666666666667</v>
      </c>
      <c r="F12865" s="81" t="s">
        <v>24202</v>
      </c>
      <c r="G12865" s="35" t="s">
        <v>8146</v>
      </c>
      <c r="H12865" s="100" t="s">
        <v>26421</v>
      </c>
    </row>
    <row r="12866" spans="1:8">
      <c r="A12866" s="35" t="s">
        <v>13</v>
      </c>
      <c r="B12866" s="35" t="s">
        <v>9363</v>
      </c>
      <c r="C12866" s="35" t="s">
        <v>17601</v>
      </c>
      <c r="D12866" s="100" t="s">
        <v>12043</v>
      </c>
      <c r="E12866" s="107">
        <v>10.55</v>
      </c>
      <c r="F12866" s="81" t="s">
        <v>24202</v>
      </c>
      <c r="G12866" s="35" t="s">
        <v>8146</v>
      </c>
      <c r="H12866" s="100" t="s">
        <v>26422</v>
      </c>
    </row>
    <row r="12867" spans="1:8">
      <c r="A12867" s="35" t="s">
        <v>13</v>
      </c>
      <c r="B12867" s="35" t="s">
        <v>9363</v>
      </c>
      <c r="C12867" s="35" t="s">
        <v>17601</v>
      </c>
      <c r="D12867" s="100" t="s">
        <v>12044</v>
      </c>
      <c r="E12867" s="107">
        <v>8.15</v>
      </c>
      <c r="F12867" s="81" t="s">
        <v>24202</v>
      </c>
      <c r="G12867" s="35" t="s">
        <v>8146</v>
      </c>
      <c r="H12867" s="100" t="s">
        <v>26423</v>
      </c>
    </row>
    <row r="12868" spans="1:8">
      <c r="A12868" s="35" t="s">
        <v>13</v>
      </c>
      <c r="B12868" s="35" t="s">
        <v>9363</v>
      </c>
      <c r="C12868" s="35" t="s">
        <v>17601</v>
      </c>
      <c r="D12868" s="100" t="s">
        <v>12045</v>
      </c>
      <c r="E12868" s="107">
        <v>10.366666666666667</v>
      </c>
      <c r="F12868" s="81" t="s">
        <v>24202</v>
      </c>
      <c r="G12868" s="35" t="s">
        <v>8146</v>
      </c>
      <c r="H12868" s="100" t="s">
        <v>26424</v>
      </c>
    </row>
    <row r="12869" spans="1:8">
      <c r="A12869" s="35" t="s">
        <v>13</v>
      </c>
      <c r="B12869" s="35" t="s">
        <v>9363</v>
      </c>
      <c r="C12869" s="35" t="s">
        <v>17601</v>
      </c>
      <c r="D12869" s="100" t="s">
        <v>12046</v>
      </c>
      <c r="E12869" s="107">
        <v>7.4833333333333334</v>
      </c>
      <c r="F12869" s="81" t="s">
        <v>24202</v>
      </c>
      <c r="G12869" s="35" t="s">
        <v>8146</v>
      </c>
      <c r="H12869" s="100" t="s">
        <v>26425</v>
      </c>
    </row>
    <row r="12870" spans="1:8">
      <c r="A12870" s="35" t="s">
        <v>13</v>
      </c>
      <c r="B12870" s="35" t="s">
        <v>9363</v>
      </c>
      <c r="C12870" s="35" t="s">
        <v>17601</v>
      </c>
      <c r="D12870" s="100" t="s">
        <v>12047</v>
      </c>
      <c r="E12870" s="107">
        <v>7.8833333333333337</v>
      </c>
      <c r="F12870" s="81" t="s">
        <v>24202</v>
      </c>
      <c r="G12870" s="35" t="s">
        <v>8146</v>
      </c>
      <c r="H12870" s="100" t="s">
        <v>26426</v>
      </c>
    </row>
    <row r="12871" spans="1:8">
      <c r="A12871" s="35" t="s">
        <v>13</v>
      </c>
      <c r="B12871" s="35" t="s">
        <v>9363</v>
      </c>
      <c r="C12871" s="35" t="s">
        <v>17601</v>
      </c>
      <c r="D12871" s="100" t="s">
        <v>12048</v>
      </c>
      <c r="E12871" s="107">
        <v>12.133333333333333</v>
      </c>
      <c r="F12871" s="81" t="s">
        <v>24202</v>
      </c>
      <c r="G12871" s="35" t="s">
        <v>8146</v>
      </c>
      <c r="H12871" s="100" t="s">
        <v>26427</v>
      </c>
    </row>
    <row r="12872" spans="1:8">
      <c r="A12872" s="35" t="s">
        <v>13</v>
      </c>
      <c r="B12872" s="35" t="s">
        <v>9363</v>
      </c>
      <c r="C12872" s="35" t="s">
        <v>17601</v>
      </c>
      <c r="D12872" s="100" t="s">
        <v>23186</v>
      </c>
      <c r="E12872" s="107">
        <v>8.5</v>
      </c>
      <c r="F12872" s="81" t="s">
        <v>24202</v>
      </c>
      <c r="G12872" s="35" t="s">
        <v>8146</v>
      </c>
      <c r="H12872" s="100" t="s">
        <v>26420</v>
      </c>
    </row>
    <row r="12873" spans="1:8">
      <c r="A12873" s="35" t="s">
        <v>13</v>
      </c>
      <c r="B12873" s="35" t="s">
        <v>9363</v>
      </c>
      <c r="C12873" s="35" t="s">
        <v>17601</v>
      </c>
      <c r="D12873" s="100" t="s">
        <v>23187</v>
      </c>
      <c r="E12873" s="107">
        <v>6.166666666666667</v>
      </c>
      <c r="F12873" s="81" t="s">
        <v>24202</v>
      </c>
      <c r="G12873" s="35" t="s">
        <v>8146</v>
      </c>
      <c r="H12873" s="100" t="s">
        <v>26420</v>
      </c>
    </row>
    <row r="12874" spans="1:8">
      <c r="A12874" s="35" t="s">
        <v>13</v>
      </c>
      <c r="B12874" s="35" t="s">
        <v>9363</v>
      </c>
      <c r="C12874" s="35" t="s">
        <v>17602</v>
      </c>
      <c r="D12874" s="100" t="s">
        <v>23188</v>
      </c>
      <c r="E12874" s="107">
        <v>10.45</v>
      </c>
      <c r="F12874" s="81" t="s">
        <v>24202</v>
      </c>
      <c r="G12874" s="35" t="s">
        <v>8146</v>
      </c>
      <c r="H12874" s="100" t="s">
        <v>26428</v>
      </c>
    </row>
    <row r="12875" spans="1:8">
      <c r="A12875" s="35" t="s">
        <v>13</v>
      </c>
      <c r="B12875" s="35" t="s">
        <v>9363</v>
      </c>
      <c r="C12875" s="35" t="s">
        <v>17602</v>
      </c>
      <c r="D12875" s="100" t="s">
        <v>23189</v>
      </c>
      <c r="E12875" s="107">
        <v>7.2833333333333332</v>
      </c>
      <c r="F12875" s="81" t="s">
        <v>24202</v>
      </c>
      <c r="G12875" s="35" t="s">
        <v>8146</v>
      </c>
      <c r="H12875" s="100" t="s">
        <v>26428</v>
      </c>
    </row>
    <row r="12876" spans="1:8">
      <c r="A12876" s="35" t="s">
        <v>13</v>
      </c>
      <c r="B12876" s="35" t="s">
        <v>9363</v>
      </c>
      <c r="C12876" s="35" t="s">
        <v>17602</v>
      </c>
      <c r="D12876" s="100" t="s">
        <v>23190</v>
      </c>
      <c r="E12876" s="107">
        <v>12.616666666666667</v>
      </c>
      <c r="F12876" s="81" t="s">
        <v>24202</v>
      </c>
      <c r="G12876" s="35" t="s">
        <v>8146</v>
      </c>
      <c r="H12876" s="100" t="s">
        <v>26428</v>
      </c>
    </row>
    <row r="12877" spans="1:8">
      <c r="A12877" s="35" t="s">
        <v>13</v>
      </c>
      <c r="B12877" s="35" t="s">
        <v>9363</v>
      </c>
      <c r="C12877" s="35" t="s">
        <v>17602</v>
      </c>
      <c r="D12877" s="100" t="s">
        <v>12049</v>
      </c>
      <c r="E12877" s="107">
        <v>14.466666666666667</v>
      </c>
      <c r="F12877" s="81" t="s">
        <v>24202</v>
      </c>
      <c r="G12877" s="35" t="s">
        <v>8146</v>
      </c>
      <c r="H12877" s="100" t="s">
        <v>26429</v>
      </c>
    </row>
    <row r="12878" spans="1:8">
      <c r="A12878" s="35" t="s">
        <v>13</v>
      </c>
      <c r="B12878" s="35" t="s">
        <v>9363</v>
      </c>
      <c r="C12878" s="35" t="s">
        <v>17602</v>
      </c>
      <c r="D12878" s="100" t="s">
        <v>12050</v>
      </c>
      <c r="E12878" s="107">
        <v>11.266666666666667</v>
      </c>
      <c r="F12878" s="81" t="s">
        <v>24202</v>
      </c>
      <c r="G12878" s="35" t="s">
        <v>8146</v>
      </c>
      <c r="H12878" s="100" t="s">
        <v>26430</v>
      </c>
    </row>
    <row r="12879" spans="1:8">
      <c r="A12879" s="35" t="s">
        <v>13</v>
      </c>
      <c r="B12879" s="35" t="s">
        <v>9363</v>
      </c>
      <c r="C12879" s="35" t="s">
        <v>17602</v>
      </c>
      <c r="D12879" s="100" t="s">
        <v>12051</v>
      </c>
      <c r="E12879" s="107">
        <v>13</v>
      </c>
      <c r="F12879" s="81" t="s">
        <v>24202</v>
      </c>
      <c r="G12879" s="35" t="s">
        <v>8146</v>
      </c>
      <c r="H12879" s="100" t="s">
        <v>16330</v>
      </c>
    </row>
    <row r="12880" spans="1:8">
      <c r="A12880" s="35" t="s">
        <v>13</v>
      </c>
      <c r="B12880" s="35" t="s">
        <v>9363</v>
      </c>
      <c r="C12880" s="35" t="s">
        <v>17602</v>
      </c>
      <c r="D12880" s="100" t="s">
        <v>12052</v>
      </c>
      <c r="E12880" s="107">
        <v>9.7333333333333325</v>
      </c>
      <c r="F12880" s="81" t="s">
        <v>24202</v>
      </c>
      <c r="G12880" s="35" t="s">
        <v>8146</v>
      </c>
      <c r="H12880" s="100" t="s">
        <v>16331</v>
      </c>
    </row>
    <row r="12881" spans="1:8">
      <c r="A12881" s="35" t="s">
        <v>13</v>
      </c>
      <c r="B12881" s="35" t="s">
        <v>9363</v>
      </c>
      <c r="C12881" s="35" t="s">
        <v>17602</v>
      </c>
      <c r="D12881" s="100" t="s">
        <v>23191</v>
      </c>
      <c r="E12881" s="107">
        <v>10.3</v>
      </c>
      <c r="F12881" s="81" t="s">
        <v>24202</v>
      </c>
      <c r="G12881" s="35" t="s">
        <v>8146</v>
      </c>
      <c r="H12881" s="100" t="s">
        <v>26428</v>
      </c>
    </row>
    <row r="12882" spans="1:8">
      <c r="A12882" s="35" t="s">
        <v>13</v>
      </c>
      <c r="B12882" s="35" t="s">
        <v>9363</v>
      </c>
      <c r="C12882" s="35" t="s">
        <v>17602</v>
      </c>
      <c r="D12882" s="100" t="s">
        <v>23192</v>
      </c>
      <c r="E12882" s="107">
        <v>10.116666666666667</v>
      </c>
      <c r="F12882" s="81" t="s">
        <v>24202</v>
      </c>
      <c r="G12882" s="35" t="s">
        <v>8146</v>
      </c>
      <c r="H12882" s="100" t="s">
        <v>26428</v>
      </c>
    </row>
    <row r="12883" spans="1:8">
      <c r="A12883" s="35" t="s">
        <v>13</v>
      </c>
      <c r="B12883" s="35" t="s">
        <v>9363</v>
      </c>
      <c r="C12883" s="35" t="s">
        <v>17602</v>
      </c>
      <c r="D12883" s="100" t="s">
        <v>23193</v>
      </c>
      <c r="E12883" s="107">
        <v>7.2</v>
      </c>
      <c r="F12883" s="81" t="s">
        <v>24202</v>
      </c>
      <c r="G12883" s="35" t="s">
        <v>8146</v>
      </c>
      <c r="H12883" s="100" t="s">
        <v>26428</v>
      </c>
    </row>
    <row r="12884" spans="1:8">
      <c r="A12884" s="35" t="s">
        <v>13</v>
      </c>
      <c r="B12884" s="35" t="s">
        <v>9348</v>
      </c>
      <c r="C12884" s="35" t="s">
        <v>16688</v>
      </c>
      <c r="D12884" s="100" t="s">
        <v>23194</v>
      </c>
      <c r="E12884" s="107">
        <v>10.633333333333333</v>
      </c>
      <c r="F12884" s="81" t="s">
        <v>24202</v>
      </c>
      <c r="G12884" s="35" t="s">
        <v>8146</v>
      </c>
      <c r="H12884" s="100" t="s">
        <v>26431</v>
      </c>
    </row>
    <row r="12885" spans="1:8">
      <c r="A12885" s="35" t="s">
        <v>13</v>
      </c>
      <c r="B12885" s="35" t="s">
        <v>9348</v>
      </c>
      <c r="C12885" s="35" t="s">
        <v>16688</v>
      </c>
      <c r="D12885" s="100" t="s">
        <v>12053</v>
      </c>
      <c r="E12885" s="107">
        <v>9.9333333333333336</v>
      </c>
      <c r="F12885" s="81" t="s">
        <v>24202</v>
      </c>
      <c r="G12885" s="35" t="s">
        <v>8146</v>
      </c>
      <c r="H12885" s="100" t="s">
        <v>26432</v>
      </c>
    </row>
    <row r="12886" spans="1:8">
      <c r="A12886" s="35" t="s">
        <v>13</v>
      </c>
      <c r="B12886" s="35" t="s">
        <v>9348</v>
      </c>
      <c r="C12886" s="35" t="s">
        <v>16688</v>
      </c>
      <c r="D12886" s="100" t="s">
        <v>23195</v>
      </c>
      <c r="E12886" s="107">
        <v>9.6666666666666661</v>
      </c>
      <c r="F12886" s="81" t="s">
        <v>24202</v>
      </c>
      <c r="G12886" s="35" t="s">
        <v>8146</v>
      </c>
      <c r="H12886" s="100" t="s">
        <v>26431</v>
      </c>
    </row>
    <row r="12887" spans="1:8">
      <c r="A12887" s="35" t="s">
        <v>13</v>
      </c>
      <c r="B12887" s="35" t="s">
        <v>9348</v>
      </c>
      <c r="C12887" s="35" t="s">
        <v>16688</v>
      </c>
      <c r="D12887" s="100" t="s">
        <v>12054</v>
      </c>
      <c r="E12887" s="107">
        <v>10.75</v>
      </c>
      <c r="F12887" s="81" t="s">
        <v>24202</v>
      </c>
      <c r="G12887" s="35" t="s">
        <v>8146</v>
      </c>
      <c r="H12887" s="100" t="s">
        <v>26433</v>
      </c>
    </row>
    <row r="12888" spans="1:8">
      <c r="A12888" s="35" t="s">
        <v>13</v>
      </c>
      <c r="B12888" s="35" t="s">
        <v>9348</v>
      </c>
      <c r="C12888" s="35" t="s">
        <v>16688</v>
      </c>
      <c r="D12888" s="100" t="s">
        <v>23196</v>
      </c>
      <c r="E12888" s="107">
        <v>10.050000000000001</v>
      </c>
      <c r="F12888" s="81" t="s">
        <v>24202</v>
      </c>
      <c r="G12888" s="35" t="s">
        <v>8146</v>
      </c>
      <c r="H12888" s="100" t="s">
        <v>26431</v>
      </c>
    </row>
    <row r="12889" spans="1:8">
      <c r="A12889" s="35" t="s">
        <v>13</v>
      </c>
      <c r="B12889" s="35" t="s">
        <v>9348</v>
      </c>
      <c r="C12889" s="35" t="s">
        <v>16688</v>
      </c>
      <c r="D12889" s="100" t="s">
        <v>23197</v>
      </c>
      <c r="E12889" s="107">
        <v>10.4</v>
      </c>
      <c r="F12889" s="81" t="s">
        <v>24202</v>
      </c>
      <c r="G12889" s="35" t="s">
        <v>8146</v>
      </c>
      <c r="H12889" s="100" t="s">
        <v>26431</v>
      </c>
    </row>
    <row r="12890" spans="1:8">
      <c r="A12890" s="35" t="s">
        <v>13</v>
      </c>
      <c r="B12890" s="35" t="s">
        <v>9367</v>
      </c>
      <c r="C12890" s="35" t="s">
        <v>17603</v>
      </c>
      <c r="D12890" s="100" t="s">
        <v>23198</v>
      </c>
      <c r="E12890" s="107">
        <v>9.5</v>
      </c>
      <c r="F12890" s="81" t="s">
        <v>24202</v>
      </c>
      <c r="G12890" s="35" t="s">
        <v>8146</v>
      </c>
      <c r="H12890" s="100" t="s">
        <v>26434</v>
      </c>
    </row>
    <row r="12891" spans="1:8">
      <c r="A12891" s="35" t="s">
        <v>13</v>
      </c>
      <c r="B12891" s="35" t="s">
        <v>9367</v>
      </c>
      <c r="C12891" s="35" t="s">
        <v>17603</v>
      </c>
      <c r="D12891" s="100" t="s">
        <v>12055</v>
      </c>
      <c r="E12891" s="107">
        <v>9.5500000000000007</v>
      </c>
      <c r="F12891" s="81" t="s">
        <v>24202</v>
      </c>
      <c r="G12891" s="35" t="s">
        <v>8146</v>
      </c>
      <c r="H12891" s="100" t="s">
        <v>26435</v>
      </c>
    </row>
    <row r="12892" spans="1:8">
      <c r="A12892" s="35" t="s">
        <v>13</v>
      </c>
      <c r="B12892" s="35" t="s">
        <v>9367</v>
      </c>
      <c r="C12892" s="35" t="s">
        <v>17603</v>
      </c>
      <c r="D12892" s="100" t="s">
        <v>12056</v>
      </c>
      <c r="E12892" s="107">
        <v>7.3666666666666663</v>
      </c>
      <c r="F12892" s="81" t="s">
        <v>24202</v>
      </c>
      <c r="G12892" s="35" t="s">
        <v>8146</v>
      </c>
      <c r="H12892" s="100" t="s">
        <v>26436</v>
      </c>
    </row>
    <row r="12893" spans="1:8">
      <c r="A12893" s="35" t="s">
        <v>13</v>
      </c>
      <c r="B12893" s="35" t="s">
        <v>9367</v>
      </c>
      <c r="C12893" s="35" t="s">
        <v>17603</v>
      </c>
      <c r="D12893" s="100" t="s">
        <v>23199</v>
      </c>
      <c r="E12893" s="107">
        <v>8.3666666666666671</v>
      </c>
      <c r="F12893" s="81" t="s">
        <v>24202</v>
      </c>
      <c r="G12893" s="35" t="s">
        <v>8146</v>
      </c>
      <c r="H12893" s="100" t="s">
        <v>26434</v>
      </c>
    </row>
    <row r="12894" spans="1:8">
      <c r="A12894" s="35" t="s">
        <v>13</v>
      </c>
      <c r="B12894" s="35" t="s">
        <v>9367</v>
      </c>
      <c r="C12894" s="35" t="s">
        <v>17603</v>
      </c>
      <c r="D12894" s="100" t="s">
        <v>12057</v>
      </c>
      <c r="E12894" s="107">
        <v>9.85</v>
      </c>
      <c r="F12894" s="81" t="s">
        <v>24202</v>
      </c>
      <c r="G12894" s="35" t="s">
        <v>8146</v>
      </c>
      <c r="H12894" s="100" t="s">
        <v>26437</v>
      </c>
    </row>
    <row r="12895" spans="1:8">
      <c r="A12895" s="35" t="s">
        <v>13</v>
      </c>
      <c r="B12895" s="35" t="s">
        <v>9367</v>
      </c>
      <c r="C12895" s="35" t="s">
        <v>17603</v>
      </c>
      <c r="D12895" s="100" t="s">
        <v>12058</v>
      </c>
      <c r="E12895" s="107">
        <v>7.8166666666666664</v>
      </c>
      <c r="F12895" s="81" t="s">
        <v>24202</v>
      </c>
      <c r="G12895" s="35" t="s">
        <v>8146</v>
      </c>
      <c r="H12895" s="100" t="s">
        <v>26438</v>
      </c>
    </row>
    <row r="12896" spans="1:8">
      <c r="A12896" s="35" t="s">
        <v>13</v>
      </c>
      <c r="B12896" s="35" t="s">
        <v>9367</v>
      </c>
      <c r="C12896" s="35" t="s">
        <v>17603</v>
      </c>
      <c r="D12896" s="100" t="s">
        <v>12059</v>
      </c>
      <c r="E12896" s="107">
        <v>9.6</v>
      </c>
      <c r="F12896" s="81" t="s">
        <v>24202</v>
      </c>
      <c r="G12896" s="35" t="s">
        <v>8146</v>
      </c>
      <c r="H12896" s="100" t="s">
        <v>26439</v>
      </c>
    </row>
    <row r="12897" spans="1:8">
      <c r="A12897" s="35" t="s">
        <v>13</v>
      </c>
      <c r="B12897" s="35" t="s">
        <v>9367</v>
      </c>
      <c r="C12897" s="35" t="s">
        <v>17603</v>
      </c>
      <c r="D12897" s="100" t="s">
        <v>12060</v>
      </c>
      <c r="E12897" s="107">
        <v>9.6999999999999993</v>
      </c>
      <c r="F12897" s="81" t="s">
        <v>24202</v>
      </c>
      <c r="G12897" s="35" t="s">
        <v>8146</v>
      </c>
      <c r="H12897" s="100" t="s">
        <v>26440</v>
      </c>
    </row>
    <row r="12898" spans="1:8">
      <c r="A12898" s="35" t="s">
        <v>13</v>
      </c>
      <c r="B12898" s="35" t="s">
        <v>9367</v>
      </c>
      <c r="C12898" s="35" t="s">
        <v>16689</v>
      </c>
      <c r="D12898" s="100" t="s">
        <v>23200</v>
      </c>
      <c r="E12898" s="107">
        <v>8.3166666666666664</v>
      </c>
      <c r="F12898" s="81" t="s">
        <v>24202</v>
      </c>
      <c r="G12898" s="35" t="s">
        <v>8146</v>
      </c>
      <c r="H12898" s="100" t="s">
        <v>26441</v>
      </c>
    </row>
    <row r="12899" spans="1:8">
      <c r="A12899" s="35" t="s">
        <v>13</v>
      </c>
      <c r="B12899" s="35" t="s">
        <v>9367</v>
      </c>
      <c r="C12899" s="35" t="s">
        <v>16689</v>
      </c>
      <c r="D12899" s="100" t="s">
        <v>23201</v>
      </c>
      <c r="E12899" s="107">
        <v>7.5666666666666664</v>
      </c>
      <c r="F12899" s="81" t="s">
        <v>24202</v>
      </c>
      <c r="G12899" s="35" t="s">
        <v>8146</v>
      </c>
      <c r="H12899" s="100" t="s">
        <v>16332</v>
      </c>
    </row>
    <row r="12900" spans="1:8">
      <c r="A12900" s="35" t="s">
        <v>13</v>
      </c>
      <c r="B12900" s="35" t="s">
        <v>9367</v>
      </c>
      <c r="C12900" s="35" t="s">
        <v>16689</v>
      </c>
      <c r="D12900" s="100" t="s">
        <v>23202</v>
      </c>
      <c r="E12900" s="107">
        <v>10.1</v>
      </c>
      <c r="F12900" s="81" t="s">
        <v>24202</v>
      </c>
      <c r="G12900" s="35" t="s">
        <v>8146</v>
      </c>
      <c r="H12900" s="100" t="s">
        <v>16332</v>
      </c>
    </row>
    <row r="12901" spans="1:8">
      <c r="A12901" s="35" t="s">
        <v>13</v>
      </c>
      <c r="B12901" s="35" t="s">
        <v>9367</v>
      </c>
      <c r="C12901" s="35" t="s">
        <v>16689</v>
      </c>
      <c r="D12901" s="100" t="s">
        <v>23203</v>
      </c>
      <c r="E12901" s="107">
        <v>13.6</v>
      </c>
      <c r="F12901" s="81" t="s">
        <v>24202</v>
      </c>
      <c r="G12901" s="35" t="s">
        <v>8146</v>
      </c>
      <c r="H12901" s="100" t="s">
        <v>16332</v>
      </c>
    </row>
    <row r="12902" spans="1:8">
      <c r="A12902" s="35" t="s">
        <v>13</v>
      </c>
      <c r="B12902" s="35" t="s">
        <v>9367</v>
      </c>
      <c r="C12902" s="35" t="s">
        <v>16689</v>
      </c>
      <c r="D12902" s="100" t="s">
        <v>23204</v>
      </c>
      <c r="E12902" s="107">
        <v>8.85</v>
      </c>
      <c r="F12902" s="81" t="s">
        <v>24202</v>
      </c>
      <c r="G12902" s="35" t="s">
        <v>8146</v>
      </c>
      <c r="H12902" s="100" t="s">
        <v>16332</v>
      </c>
    </row>
    <row r="12903" spans="1:8">
      <c r="A12903" s="35" t="s">
        <v>13</v>
      </c>
      <c r="B12903" s="35" t="s">
        <v>9367</v>
      </c>
      <c r="C12903" s="35" t="s">
        <v>16689</v>
      </c>
      <c r="D12903" s="100" t="s">
        <v>23205</v>
      </c>
      <c r="E12903" s="107">
        <v>8.7333333333333325</v>
      </c>
      <c r="F12903" s="81" t="s">
        <v>24202</v>
      </c>
      <c r="G12903" s="35" t="s">
        <v>8146</v>
      </c>
      <c r="H12903" s="100" t="s">
        <v>16332</v>
      </c>
    </row>
    <row r="12904" spans="1:8">
      <c r="A12904" s="35" t="s">
        <v>13</v>
      </c>
      <c r="B12904" s="35" t="s">
        <v>9367</v>
      </c>
      <c r="C12904" s="35" t="s">
        <v>16689</v>
      </c>
      <c r="D12904" s="100" t="s">
        <v>23206</v>
      </c>
      <c r="E12904" s="107">
        <v>9.3166666666666664</v>
      </c>
      <c r="F12904" s="81" t="s">
        <v>24202</v>
      </c>
      <c r="G12904" s="35" t="s">
        <v>8146</v>
      </c>
      <c r="H12904" s="100" t="s">
        <v>16332</v>
      </c>
    </row>
    <row r="12905" spans="1:8">
      <c r="A12905" s="35" t="s">
        <v>13</v>
      </c>
      <c r="B12905" s="35" t="s">
        <v>9367</v>
      </c>
      <c r="C12905" s="35" t="s">
        <v>16689</v>
      </c>
      <c r="D12905" s="100" t="s">
        <v>23207</v>
      </c>
      <c r="E12905" s="107">
        <v>8.6166666666666671</v>
      </c>
      <c r="F12905" s="81" t="s">
        <v>24202</v>
      </c>
      <c r="G12905" s="35" t="s">
        <v>8146</v>
      </c>
      <c r="H12905" s="100" t="s">
        <v>16332</v>
      </c>
    </row>
    <row r="12906" spans="1:8">
      <c r="A12906" s="35" t="s">
        <v>13</v>
      </c>
      <c r="B12906" s="35" t="s">
        <v>9367</v>
      </c>
      <c r="C12906" s="35" t="s">
        <v>16689</v>
      </c>
      <c r="D12906" s="100" t="s">
        <v>23208</v>
      </c>
      <c r="E12906" s="107">
        <v>8.0500000000000007</v>
      </c>
      <c r="F12906" s="81" t="s">
        <v>24202</v>
      </c>
      <c r="G12906" s="35" t="s">
        <v>8146</v>
      </c>
      <c r="H12906" s="100" t="s">
        <v>16332</v>
      </c>
    </row>
    <row r="12907" spans="1:8">
      <c r="A12907" s="35" t="s">
        <v>13</v>
      </c>
      <c r="B12907" s="35" t="s">
        <v>9367</v>
      </c>
      <c r="C12907" s="35" t="s">
        <v>16689</v>
      </c>
      <c r="D12907" s="100" t="s">
        <v>23209</v>
      </c>
      <c r="E12907" s="107">
        <v>5.45</v>
      </c>
      <c r="F12907" s="81" t="s">
        <v>24202</v>
      </c>
      <c r="G12907" s="35" t="s">
        <v>8146</v>
      </c>
      <c r="H12907" s="100" t="s">
        <v>16332</v>
      </c>
    </row>
    <row r="12908" spans="1:8">
      <c r="A12908" s="35" t="s">
        <v>13</v>
      </c>
      <c r="B12908" s="35" t="s">
        <v>9363</v>
      </c>
      <c r="C12908" s="35" t="s">
        <v>12018</v>
      </c>
      <c r="D12908" s="100" t="s">
        <v>12061</v>
      </c>
      <c r="E12908" s="107">
        <v>10.016666666666667</v>
      </c>
      <c r="F12908" s="81" t="s">
        <v>24202</v>
      </c>
      <c r="G12908" s="35" t="s">
        <v>8146</v>
      </c>
      <c r="H12908" s="100" t="s">
        <v>26442</v>
      </c>
    </row>
    <row r="12909" spans="1:8">
      <c r="A12909" s="35" t="s">
        <v>13</v>
      </c>
      <c r="B12909" s="35" t="s">
        <v>9363</v>
      </c>
      <c r="C12909" s="35" t="s">
        <v>12018</v>
      </c>
      <c r="D12909" s="100" t="s">
        <v>12062</v>
      </c>
      <c r="E12909" s="107">
        <v>23.083333333333332</v>
      </c>
      <c r="F12909" s="81" t="s">
        <v>24202</v>
      </c>
      <c r="G12909" s="35" t="s">
        <v>8146</v>
      </c>
      <c r="H12909" s="100" t="s">
        <v>16333</v>
      </c>
    </row>
    <row r="12910" spans="1:8">
      <c r="A12910" s="35" t="s">
        <v>13</v>
      </c>
      <c r="B12910" s="35" t="s">
        <v>9363</v>
      </c>
      <c r="C12910" s="35" t="s">
        <v>12018</v>
      </c>
      <c r="D12910" s="100" t="s">
        <v>23210</v>
      </c>
      <c r="E12910" s="107">
        <v>3.6</v>
      </c>
      <c r="F12910" s="81" t="s">
        <v>24202</v>
      </c>
      <c r="G12910" s="35" t="s">
        <v>8146</v>
      </c>
      <c r="H12910" s="100" t="s">
        <v>16328</v>
      </c>
    </row>
    <row r="12911" spans="1:8">
      <c r="A12911" s="35" t="s">
        <v>13</v>
      </c>
      <c r="B12911" s="35" t="s">
        <v>9363</v>
      </c>
      <c r="C12911" s="35" t="s">
        <v>12018</v>
      </c>
      <c r="D12911" s="100" t="s">
        <v>23211</v>
      </c>
      <c r="E12911" s="107">
        <v>6.4333333333333336</v>
      </c>
      <c r="F12911" s="81" t="s">
        <v>24202</v>
      </c>
      <c r="G12911" s="35" t="s">
        <v>8146</v>
      </c>
      <c r="H12911" s="100" t="s">
        <v>16328</v>
      </c>
    </row>
    <row r="12912" spans="1:8">
      <c r="A12912" s="35" t="s">
        <v>13</v>
      </c>
      <c r="B12912" s="35" t="s">
        <v>9363</v>
      </c>
      <c r="C12912" s="35" t="s">
        <v>12018</v>
      </c>
      <c r="D12912" s="100" t="s">
        <v>12063</v>
      </c>
      <c r="E12912" s="107">
        <v>7.7166666666666668</v>
      </c>
      <c r="F12912" s="81" t="s">
        <v>24202</v>
      </c>
      <c r="G12912" s="35" t="s">
        <v>8146</v>
      </c>
      <c r="H12912" s="100" t="s">
        <v>16333</v>
      </c>
    </row>
    <row r="12913" spans="1:8">
      <c r="A12913" s="35" t="s">
        <v>13</v>
      </c>
      <c r="B12913" s="35" t="s">
        <v>9363</v>
      </c>
      <c r="C12913" s="35" t="s">
        <v>12018</v>
      </c>
      <c r="D12913" s="100" t="s">
        <v>12064</v>
      </c>
      <c r="E12913" s="107">
        <v>13.55</v>
      </c>
      <c r="F12913" s="81" t="s">
        <v>24202</v>
      </c>
      <c r="G12913" s="35" t="s">
        <v>8146</v>
      </c>
      <c r="H12913" s="100" t="s">
        <v>16333</v>
      </c>
    </row>
    <row r="12914" spans="1:8">
      <c r="A12914" s="35" t="s">
        <v>13</v>
      </c>
      <c r="B12914" s="35" t="s">
        <v>9363</v>
      </c>
      <c r="C12914" s="35" t="s">
        <v>12018</v>
      </c>
      <c r="D12914" s="100" t="s">
        <v>12065</v>
      </c>
      <c r="E12914" s="107">
        <v>10.483333333333333</v>
      </c>
      <c r="F12914" s="81" t="s">
        <v>24202</v>
      </c>
      <c r="G12914" s="35" t="s">
        <v>8146</v>
      </c>
      <c r="H12914" s="100" t="s">
        <v>16333</v>
      </c>
    </row>
    <row r="12915" spans="1:8">
      <c r="A12915" s="35" t="s">
        <v>13</v>
      </c>
      <c r="B12915" s="35" t="s">
        <v>9363</v>
      </c>
      <c r="C12915" s="35" t="s">
        <v>12018</v>
      </c>
      <c r="D12915" s="100" t="s">
        <v>12066</v>
      </c>
      <c r="E12915" s="107">
        <v>12.766666666666667</v>
      </c>
      <c r="F12915" s="81" t="s">
        <v>24202</v>
      </c>
      <c r="G12915" s="35" t="s">
        <v>8146</v>
      </c>
      <c r="H12915" s="100" t="s">
        <v>16333</v>
      </c>
    </row>
    <row r="12916" spans="1:8">
      <c r="A12916" s="35" t="s">
        <v>13</v>
      </c>
      <c r="B12916" s="35" t="s">
        <v>9363</v>
      </c>
      <c r="C12916" s="35" t="s">
        <v>12018</v>
      </c>
      <c r="D12916" s="100" t="s">
        <v>12067</v>
      </c>
      <c r="E12916" s="107">
        <v>3.4166666666666665</v>
      </c>
      <c r="F12916" s="81" t="s">
        <v>24202</v>
      </c>
      <c r="G12916" s="35" t="s">
        <v>8146</v>
      </c>
      <c r="H12916" s="100" t="s">
        <v>16333</v>
      </c>
    </row>
    <row r="12917" spans="1:8">
      <c r="A12917" s="35" t="s">
        <v>13</v>
      </c>
      <c r="B12917" s="35" t="s">
        <v>9363</v>
      </c>
      <c r="C12917" s="35" t="s">
        <v>12018</v>
      </c>
      <c r="D12917" s="100" t="s">
        <v>12068</v>
      </c>
      <c r="E12917" s="107">
        <v>2.5166666666666666</v>
      </c>
      <c r="F12917" s="81" t="s">
        <v>24202</v>
      </c>
      <c r="G12917" s="35" t="s">
        <v>8146</v>
      </c>
      <c r="H12917" s="100" t="s">
        <v>16333</v>
      </c>
    </row>
    <row r="12918" spans="1:8">
      <c r="A12918" s="35" t="s">
        <v>13</v>
      </c>
      <c r="B12918" s="35" t="s">
        <v>9363</v>
      </c>
      <c r="C12918" s="35" t="s">
        <v>12018</v>
      </c>
      <c r="D12918" s="100" t="s">
        <v>12069</v>
      </c>
      <c r="E12918" s="107">
        <v>6.3833333333333337</v>
      </c>
      <c r="F12918" s="81" t="s">
        <v>24202</v>
      </c>
      <c r="G12918" s="35" t="s">
        <v>8146</v>
      </c>
      <c r="H12918" s="100" t="s">
        <v>16333</v>
      </c>
    </row>
    <row r="12919" spans="1:8">
      <c r="A12919" s="35" t="s">
        <v>13</v>
      </c>
      <c r="B12919" s="35" t="s">
        <v>9363</v>
      </c>
      <c r="C12919" s="35" t="s">
        <v>12018</v>
      </c>
      <c r="D12919" s="100" t="s">
        <v>23212</v>
      </c>
      <c r="E12919" s="107">
        <v>3.5666666666666669</v>
      </c>
      <c r="F12919" s="81" t="s">
        <v>24202</v>
      </c>
      <c r="G12919" s="35" t="s">
        <v>8146</v>
      </c>
      <c r="H12919" s="100" t="s">
        <v>16333</v>
      </c>
    </row>
    <row r="12920" spans="1:8">
      <c r="A12920" s="35" t="s">
        <v>13</v>
      </c>
      <c r="B12920" s="35" t="s">
        <v>9363</v>
      </c>
      <c r="C12920" s="35" t="s">
        <v>12018</v>
      </c>
      <c r="D12920" s="100" t="s">
        <v>12070</v>
      </c>
      <c r="E12920" s="107">
        <v>10.233333333333333</v>
      </c>
      <c r="F12920" s="81" t="s">
        <v>24202</v>
      </c>
      <c r="G12920" s="35" t="s">
        <v>8146</v>
      </c>
      <c r="H12920" s="100" t="s">
        <v>16333</v>
      </c>
    </row>
    <row r="12921" spans="1:8">
      <c r="A12921" s="35" t="s">
        <v>13</v>
      </c>
      <c r="B12921" s="35" t="s">
        <v>9363</v>
      </c>
      <c r="C12921" s="35" t="s">
        <v>12018</v>
      </c>
      <c r="D12921" s="100" t="s">
        <v>23213</v>
      </c>
      <c r="E12921" s="107">
        <v>2.4500000000000002</v>
      </c>
      <c r="F12921" s="81" t="s">
        <v>24202</v>
      </c>
      <c r="G12921" s="35" t="s">
        <v>8146</v>
      </c>
      <c r="H12921" s="100" t="s">
        <v>16328</v>
      </c>
    </row>
    <row r="12922" spans="1:8">
      <c r="A12922" s="35" t="s">
        <v>13</v>
      </c>
      <c r="B12922" s="35" t="s">
        <v>9363</v>
      </c>
      <c r="C12922" s="35" t="s">
        <v>12018</v>
      </c>
      <c r="D12922" s="100" t="s">
        <v>12071</v>
      </c>
      <c r="E12922" s="107">
        <v>8.9333333333333336</v>
      </c>
      <c r="F12922" s="81" t="s">
        <v>24202</v>
      </c>
      <c r="G12922" s="35" t="s">
        <v>8146</v>
      </c>
      <c r="H12922" s="100" t="s">
        <v>16333</v>
      </c>
    </row>
    <row r="12923" spans="1:8">
      <c r="A12923" s="35" t="s">
        <v>13</v>
      </c>
      <c r="B12923" s="35" t="s">
        <v>9363</v>
      </c>
      <c r="C12923" s="35" t="s">
        <v>12018</v>
      </c>
      <c r="D12923" s="100" t="s">
        <v>12072</v>
      </c>
      <c r="E12923" s="107">
        <v>6.75</v>
      </c>
      <c r="F12923" s="81" t="s">
        <v>24202</v>
      </c>
      <c r="G12923" s="35" t="s">
        <v>8146</v>
      </c>
      <c r="H12923" s="100" t="s">
        <v>16333</v>
      </c>
    </row>
    <row r="12924" spans="1:8">
      <c r="A12924" s="35" t="s">
        <v>13</v>
      </c>
      <c r="B12924" s="35" t="s">
        <v>9363</v>
      </c>
      <c r="C12924" s="35" t="s">
        <v>12018</v>
      </c>
      <c r="D12924" s="100" t="s">
        <v>12073</v>
      </c>
      <c r="E12924" s="107">
        <v>4.0999999999999996</v>
      </c>
      <c r="F12924" s="81" t="s">
        <v>24202</v>
      </c>
      <c r="G12924" s="35" t="s">
        <v>8146</v>
      </c>
      <c r="H12924" s="100" t="s">
        <v>16333</v>
      </c>
    </row>
    <row r="12925" spans="1:8">
      <c r="A12925" s="35" t="s">
        <v>13</v>
      </c>
      <c r="B12925" s="35" t="s">
        <v>9363</v>
      </c>
      <c r="C12925" s="35" t="s">
        <v>12018</v>
      </c>
      <c r="D12925" s="100" t="s">
        <v>12074</v>
      </c>
      <c r="E12925" s="107">
        <v>13.45</v>
      </c>
      <c r="F12925" s="81" t="s">
        <v>24202</v>
      </c>
      <c r="G12925" s="35" t="s">
        <v>8146</v>
      </c>
      <c r="H12925" s="100" t="s">
        <v>16333</v>
      </c>
    </row>
    <row r="12926" spans="1:8">
      <c r="A12926" s="35" t="s">
        <v>13</v>
      </c>
      <c r="B12926" s="35" t="s">
        <v>9363</v>
      </c>
      <c r="C12926" s="35" t="s">
        <v>12018</v>
      </c>
      <c r="D12926" s="100" t="s">
        <v>12075</v>
      </c>
      <c r="E12926" s="107">
        <v>5.7166666666666668</v>
      </c>
      <c r="F12926" s="81" t="s">
        <v>24202</v>
      </c>
      <c r="G12926" s="35" t="s">
        <v>8146</v>
      </c>
      <c r="H12926" s="100" t="s">
        <v>16333</v>
      </c>
    </row>
    <row r="12927" spans="1:8">
      <c r="A12927" s="35" t="s">
        <v>13</v>
      </c>
      <c r="B12927" s="35" t="s">
        <v>9363</v>
      </c>
      <c r="C12927" s="35" t="s">
        <v>12018</v>
      </c>
      <c r="D12927" s="100" t="s">
        <v>12076</v>
      </c>
      <c r="E12927" s="107">
        <v>8.2333333333333325</v>
      </c>
      <c r="F12927" s="81" t="s">
        <v>24202</v>
      </c>
      <c r="G12927" s="35" t="s">
        <v>8146</v>
      </c>
      <c r="H12927" s="100" t="s">
        <v>16333</v>
      </c>
    </row>
    <row r="12928" spans="1:8">
      <c r="A12928" s="35" t="s">
        <v>13</v>
      </c>
      <c r="B12928" s="35" t="s">
        <v>9363</v>
      </c>
      <c r="C12928" s="35" t="s">
        <v>12018</v>
      </c>
      <c r="D12928" s="100" t="s">
        <v>23214</v>
      </c>
      <c r="E12928" s="107">
        <v>7.85</v>
      </c>
      <c r="F12928" s="81" t="s">
        <v>24202</v>
      </c>
      <c r="G12928" s="35" t="s">
        <v>8146</v>
      </c>
      <c r="H12928" s="100" t="s">
        <v>16328</v>
      </c>
    </row>
    <row r="12929" spans="1:8">
      <c r="A12929" s="35" t="s">
        <v>13</v>
      </c>
      <c r="B12929" s="35" t="s">
        <v>9363</v>
      </c>
      <c r="C12929" s="35" t="s">
        <v>12018</v>
      </c>
      <c r="D12929" s="100" t="s">
        <v>23215</v>
      </c>
      <c r="E12929" s="107">
        <v>11.85</v>
      </c>
      <c r="F12929" s="81" t="s">
        <v>24202</v>
      </c>
      <c r="G12929" s="35" t="s">
        <v>8146</v>
      </c>
      <c r="H12929" s="100" t="s">
        <v>16328</v>
      </c>
    </row>
    <row r="12930" spans="1:8">
      <c r="A12930" s="35" t="s">
        <v>13</v>
      </c>
      <c r="B12930" s="35" t="s">
        <v>9363</v>
      </c>
      <c r="C12930" s="35" t="s">
        <v>12018</v>
      </c>
      <c r="D12930" s="100" t="s">
        <v>23216</v>
      </c>
      <c r="E12930" s="107">
        <v>4.916666666666667</v>
      </c>
      <c r="F12930" s="81" t="s">
        <v>24202</v>
      </c>
      <c r="G12930" s="35" t="s">
        <v>8146</v>
      </c>
      <c r="H12930" s="100" t="s">
        <v>16328</v>
      </c>
    </row>
    <row r="12931" spans="1:8">
      <c r="A12931" s="35" t="s">
        <v>13</v>
      </c>
      <c r="B12931" s="35" t="s">
        <v>9363</v>
      </c>
      <c r="C12931" s="35" t="s">
        <v>12018</v>
      </c>
      <c r="D12931" s="100" t="s">
        <v>23217</v>
      </c>
      <c r="E12931" s="107">
        <v>12.033333333333333</v>
      </c>
      <c r="F12931" s="81" t="s">
        <v>24202</v>
      </c>
      <c r="G12931" s="35" t="s">
        <v>8146</v>
      </c>
      <c r="H12931" s="100" t="s">
        <v>16328</v>
      </c>
    </row>
    <row r="12932" spans="1:8">
      <c r="A12932" s="35" t="s">
        <v>13</v>
      </c>
      <c r="B12932" s="35" t="s">
        <v>9363</v>
      </c>
      <c r="C12932" s="35" t="s">
        <v>12018</v>
      </c>
      <c r="D12932" s="100" t="s">
        <v>23218</v>
      </c>
      <c r="E12932" s="107">
        <v>16.316666666666666</v>
      </c>
      <c r="F12932" s="81" t="s">
        <v>24202</v>
      </c>
      <c r="G12932" s="35" t="s">
        <v>8146</v>
      </c>
      <c r="H12932" s="100" t="s">
        <v>16328</v>
      </c>
    </row>
    <row r="12933" spans="1:8">
      <c r="A12933" s="35" t="s">
        <v>13</v>
      </c>
      <c r="B12933" s="35" t="s">
        <v>9363</v>
      </c>
      <c r="C12933" s="35" t="s">
        <v>12018</v>
      </c>
      <c r="D12933" s="100" t="s">
        <v>12077</v>
      </c>
      <c r="E12933" s="107">
        <v>21.133333333333333</v>
      </c>
      <c r="F12933" s="81" t="s">
        <v>24202</v>
      </c>
      <c r="G12933" s="35" t="s">
        <v>8146</v>
      </c>
      <c r="H12933" s="100" t="s">
        <v>16333</v>
      </c>
    </row>
    <row r="12934" spans="1:8">
      <c r="A12934" s="35" t="s">
        <v>13</v>
      </c>
      <c r="B12934" s="35" t="s">
        <v>9363</v>
      </c>
      <c r="C12934" s="35" t="s">
        <v>12018</v>
      </c>
      <c r="D12934" s="100" t="s">
        <v>12078</v>
      </c>
      <c r="E12934" s="107">
        <v>4.95</v>
      </c>
      <c r="F12934" s="81" t="s">
        <v>24202</v>
      </c>
      <c r="G12934" s="35" t="s">
        <v>8146</v>
      </c>
      <c r="H12934" s="100" t="s">
        <v>16333</v>
      </c>
    </row>
    <row r="12935" spans="1:8">
      <c r="A12935" s="35" t="s">
        <v>13</v>
      </c>
      <c r="B12935" s="35" t="s">
        <v>9363</v>
      </c>
      <c r="C12935" s="35" t="s">
        <v>16690</v>
      </c>
      <c r="D12935" s="100" t="s">
        <v>12079</v>
      </c>
      <c r="E12935" s="107">
        <v>9.5833333333333339</v>
      </c>
      <c r="F12935" s="81" t="s">
        <v>24202</v>
      </c>
      <c r="G12935" s="35" t="s">
        <v>8146</v>
      </c>
      <c r="H12935" s="100" t="s">
        <v>26443</v>
      </c>
    </row>
    <row r="12936" spans="1:8">
      <c r="A12936" s="35" t="s">
        <v>13</v>
      </c>
      <c r="B12936" s="35" t="s">
        <v>9363</v>
      </c>
      <c r="C12936" s="35" t="s">
        <v>16690</v>
      </c>
      <c r="D12936" s="100" t="s">
        <v>12080</v>
      </c>
      <c r="E12936" s="107">
        <v>13.35</v>
      </c>
      <c r="F12936" s="81" t="s">
        <v>24202</v>
      </c>
      <c r="G12936" s="35" t="s">
        <v>8146</v>
      </c>
      <c r="H12936" s="100" t="s">
        <v>26444</v>
      </c>
    </row>
    <row r="12937" spans="1:8">
      <c r="A12937" s="35" t="s">
        <v>13</v>
      </c>
      <c r="B12937" s="35" t="s">
        <v>9363</v>
      </c>
      <c r="C12937" s="35" t="s">
        <v>16690</v>
      </c>
      <c r="D12937" s="100" t="s">
        <v>12081</v>
      </c>
      <c r="E12937" s="107">
        <v>9.6999999999999993</v>
      </c>
      <c r="F12937" s="81" t="s">
        <v>24202</v>
      </c>
      <c r="G12937" s="35" t="s">
        <v>8146</v>
      </c>
      <c r="H12937" s="100" t="s">
        <v>26445</v>
      </c>
    </row>
    <row r="12938" spans="1:8">
      <c r="A12938" s="35" t="s">
        <v>13</v>
      </c>
      <c r="B12938" s="35" t="s">
        <v>9363</v>
      </c>
      <c r="C12938" s="35" t="s">
        <v>16690</v>
      </c>
      <c r="D12938" s="100" t="s">
        <v>23219</v>
      </c>
      <c r="E12938" s="107">
        <v>12.95</v>
      </c>
      <c r="F12938" s="81" t="s">
        <v>24202</v>
      </c>
      <c r="G12938" s="35" t="s">
        <v>8146</v>
      </c>
      <c r="H12938" s="100" t="s">
        <v>26443</v>
      </c>
    </row>
    <row r="12939" spans="1:8">
      <c r="A12939" s="35" t="s">
        <v>13</v>
      </c>
      <c r="B12939" s="35" t="s">
        <v>9363</v>
      </c>
      <c r="C12939" s="35" t="s">
        <v>16690</v>
      </c>
      <c r="D12939" s="100" t="s">
        <v>12082</v>
      </c>
      <c r="E12939" s="107">
        <v>13.366666666666667</v>
      </c>
      <c r="F12939" s="81" t="s">
        <v>24202</v>
      </c>
      <c r="G12939" s="35" t="s">
        <v>8146</v>
      </c>
      <c r="H12939" s="100" t="s">
        <v>26446</v>
      </c>
    </row>
    <row r="12940" spans="1:8">
      <c r="A12940" s="35" t="s">
        <v>13</v>
      </c>
      <c r="B12940" s="35" t="s">
        <v>9363</v>
      </c>
      <c r="C12940" s="35" t="s">
        <v>16690</v>
      </c>
      <c r="D12940" s="100" t="s">
        <v>12083</v>
      </c>
      <c r="E12940" s="107">
        <v>7.2833333333333332</v>
      </c>
      <c r="F12940" s="81" t="s">
        <v>24202</v>
      </c>
      <c r="G12940" s="35" t="s">
        <v>8146</v>
      </c>
      <c r="H12940" s="100" t="s">
        <v>26447</v>
      </c>
    </row>
    <row r="12941" spans="1:8">
      <c r="A12941" s="35" t="s">
        <v>13</v>
      </c>
      <c r="B12941" s="35" t="s">
        <v>9363</v>
      </c>
      <c r="C12941" s="35" t="s">
        <v>16690</v>
      </c>
      <c r="D12941" s="100" t="s">
        <v>12084</v>
      </c>
      <c r="E12941" s="107">
        <v>12.5</v>
      </c>
      <c r="F12941" s="81" t="s">
        <v>24202</v>
      </c>
      <c r="G12941" s="35" t="s">
        <v>8146</v>
      </c>
      <c r="H12941" s="100" t="s">
        <v>26448</v>
      </c>
    </row>
    <row r="12942" spans="1:8">
      <c r="A12942" s="35" t="s">
        <v>13</v>
      </c>
      <c r="B12942" s="35" t="s">
        <v>9363</v>
      </c>
      <c r="C12942" s="35" t="s">
        <v>16690</v>
      </c>
      <c r="D12942" s="100" t="s">
        <v>12085</v>
      </c>
      <c r="E12942" s="107">
        <v>6.4333333333333336</v>
      </c>
      <c r="F12942" s="81" t="s">
        <v>24202</v>
      </c>
      <c r="G12942" s="35" t="s">
        <v>8146</v>
      </c>
      <c r="H12942" s="100" t="s">
        <v>26449</v>
      </c>
    </row>
    <row r="12943" spans="1:8">
      <c r="A12943" s="35" t="s">
        <v>13</v>
      </c>
      <c r="B12943" s="35" t="s">
        <v>9363</v>
      </c>
      <c r="C12943" s="35" t="s">
        <v>16690</v>
      </c>
      <c r="D12943" s="100" t="s">
        <v>12086</v>
      </c>
      <c r="E12943" s="107">
        <v>7.15</v>
      </c>
      <c r="F12943" s="81" t="s">
        <v>24202</v>
      </c>
      <c r="G12943" s="35" t="s">
        <v>8146</v>
      </c>
      <c r="H12943" s="100" t="s">
        <v>26450</v>
      </c>
    </row>
    <row r="12944" spans="1:8">
      <c r="A12944" s="35" t="s">
        <v>13</v>
      </c>
      <c r="B12944" s="35" t="s">
        <v>9363</v>
      </c>
      <c r="C12944" s="35" t="s">
        <v>16690</v>
      </c>
      <c r="D12944" s="100" t="s">
        <v>12087</v>
      </c>
      <c r="E12944" s="107">
        <v>10.433333333333334</v>
      </c>
      <c r="F12944" s="81" t="s">
        <v>24202</v>
      </c>
      <c r="G12944" s="35" t="s">
        <v>8146</v>
      </c>
      <c r="H12944" s="100" t="s">
        <v>26451</v>
      </c>
    </row>
    <row r="12945" spans="1:8">
      <c r="A12945" s="35" t="s">
        <v>13</v>
      </c>
      <c r="B12945" s="35" t="s">
        <v>9363</v>
      </c>
      <c r="C12945" s="35" t="s">
        <v>17604</v>
      </c>
      <c r="D12945" s="100" t="s">
        <v>8392</v>
      </c>
      <c r="E12945" s="107">
        <v>3.9166666666666665</v>
      </c>
      <c r="F12945" s="81" t="s">
        <v>24202</v>
      </c>
      <c r="G12945" s="35" t="s">
        <v>8146</v>
      </c>
      <c r="H12945" s="100" t="s">
        <v>26452</v>
      </c>
    </row>
    <row r="12946" spans="1:8">
      <c r="A12946" s="35" t="s">
        <v>13</v>
      </c>
      <c r="B12946" s="35" t="s">
        <v>9363</v>
      </c>
      <c r="C12946" s="35" t="s">
        <v>17604</v>
      </c>
      <c r="D12946" s="100" t="s">
        <v>8393</v>
      </c>
      <c r="E12946" s="107">
        <v>4.3833333333333337</v>
      </c>
      <c r="F12946" s="81" t="s">
        <v>24202</v>
      </c>
      <c r="G12946" s="35" t="s">
        <v>8146</v>
      </c>
      <c r="H12946" s="100" t="s">
        <v>16334</v>
      </c>
    </row>
    <row r="12947" spans="1:8">
      <c r="A12947" s="35" t="s">
        <v>13</v>
      </c>
      <c r="B12947" s="35" t="s">
        <v>9363</v>
      </c>
      <c r="C12947" s="35" t="s">
        <v>17604</v>
      </c>
      <c r="D12947" s="100" t="s">
        <v>8394</v>
      </c>
      <c r="E12947" s="107">
        <v>6.9</v>
      </c>
      <c r="F12947" s="81" t="s">
        <v>24202</v>
      </c>
      <c r="G12947" s="35" t="s">
        <v>8146</v>
      </c>
      <c r="H12947" s="100" t="s">
        <v>16334</v>
      </c>
    </row>
    <row r="12948" spans="1:8">
      <c r="A12948" s="35" t="s">
        <v>13</v>
      </c>
      <c r="B12948" s="35" t="s">
        <v>9363</v>
      </c>
      <c r="C12948" s="35" t="s">
        <v>17604</v>
      </c>
      <c r="D12948" s="100" t="s">
        <v>8395</v>
      </c>
      <c r="E12948" s="107">
        <v>8.2666666666666675</v>
      </c>
      <c r="F12948" s="81" t="s">
        <v>24202</v>
      </c>
      <c r="G12948" s="35" t="s">
        <v>8146</v>
      </c>
      <c r="H12948" s="100" t="s">
        <v>16334</v>
      </c>
    </row>
    <row r="12949" spans="1:8">
      <c r="A12949" s="35" t="s">
        <v>13</v>
      </c>
      <c r="B12949" s="35" t="s">
        <v>9363</v>
      </c>
      <c r="C12949" s="35" t="s">
        <v>17604</v>
      </c>
      <c r="D12949" s="100" t="s">
        <v>23220</v>
      </c>
      <c r="E12949" s="107">
        <v>6.6833333333333336</v>
      </c>
      <c r="F12949" s="81" t="s">
        <v>24202</v>
      </c>
      <c r="G12949" s="35" t="s">
        <v>8146</v>
      </c>
      <c r="H12949" s="100" t="s">
        <v>16334</v>
      </c>
    </row>
    <row r="12950" spans="1:8">
      <c r="A12950" s="35" t="s">
        <v>13</v>
      </c>
      <c r="B12950" s="35" t="s">
        <v>9363</v>
      </c>
      <c r="C12950" s="35" t="s">
        <v>17604</v>
      </c>
      <c r="D12950" s="100" t="s">
        <v>23221</v>
      </c>
      <c r="E12950" s="107">
        <v>6.1</v>
      </c>
      <c r="F12950" s="81" t="s">
        <v>24202</v>
      </c>
      <c r="G12950" s="35" t="s">
        <v>8146</v>
      </c>
      <c r="H12950" s="100" t="s">
        <v>16334</v>
      </c>
    </row>
    <row r="12951" spans="1:8">
      <c r="A12951" s="35" t="s">
        <v>13</v>
      </c>
      <c r="B12951" s="35" t="s">
        <v>9363</v>
      </c>
      <c r="C12951" s="35" t="s">
        <v>17604</v>
      </c>
      <c r="D12951" s="100" t="s">
        <v>8396</v>
      </c>
      <c r="E12951" s="107">
        <v>4.95</v>
      </c>
      <c r="F12951" s="81" t="s">
        <v>24202</v>
      </c>
      <c r="G12951" s="35" t="s">
        <v>8146</v>
      </c>
      <c r="H12951" s="100" t="s">
        <v>16334</v>
      </c>
    </row>
    <row r="12952" spans="1:8">
      <c r="A12952" s="35" t="s">
        <v>13</v>
      </c>
      <c r="B12952" s="35" t="s">
        <v>9363</v>
      </c>
      <c r="C12952" s="35" t="s">
        <v>17604</v>
      </c>
      <c r="D12952" s="100" t="s">
        <v>8397</v>
      </c>
      <c r="E12952" s="107">
        <v>4.6166666666666663</v>
      </c>
      <c r="F12952" s="81" t="s">
        <v>24202</v>
      </c>
      <c r="G12952" s="35" t="s">
        <v>8146</v>
      </c>
      <c r="H12952" s="100" t="s">
        <v>16334</v>
      </c>
    </row>
    <row r="12953" spans="1:8">
      <c r="A12953" s="35" t="s">
        <v>13</v>
      </c>
      <c r="B12953" s="35" t="s">
        <v>9363</v>
      </c>
      <c r="C12953" s="35" t="s">
        <v>17604</v>
      </c>
      <c r="D12953" s="100" t="s">
        <v>8398</v>
      </c>
      <c r="E12953" s="107">
        <v>5.6833333333333336</v>
      </c>
      <c r="F12953" s="81" t="s">
        <v>24202</v>
      </c>
      <c r="G12953" s="35" t="s">
        <v>8146</v>
      </c>
      <c r="H12953" s="100" t="s">
        <v>16334</v>
      </c>
    </row>
    <row r="12954" spans="1:8">
      <c r="A12954" s="35" t="s">
        <v>13</v>
      </c>
      <c r="B12954" s="35" t="s">
        <v>9363</v>
      </c>
      <c r="C12954" s="35" t="s">
        <v>17604</v>
      </c>
      <c r="D12954" s="100" t="s">
        <v>8399</v>
      </c>
      <c r="E12954" s="107">
        <v>5.9333333333333336</v>
      </c>
      <c r="F12954" s="81" t="s">
        <v>24202</v>
      </c>
      <c r="G12954" s="35" t="s">
        <v>8146</v>
      </c>
      <c r="H12954" s="100" t="s">
        <v>16334</v>
      </c>
    </row>
    <row r="12955" spans="1:8">
      <c r="A12955" s="35" t="s">
        <v>13</v>
      </c>
      <c r="B12955" s="35" t="s">
        <v>9363</v>
      </c>
      <c r="C12955" s="35" t="s">
        <v>17604</v>
      </c>
      <c r="D12955" s="100" t="s">
        <v>23222</v>
      </c>
      <c r="E12955" s="107">
        <v>5.3</v>
      </c>
      <c r="F12955" s="81" t="s">
        <v>24202</v>
      </c>
      <c r="G12955" s="35" t="s">
        <v>8146</v>
      </c>
      <c r="H12955" s="100" t="s">
        <v>16334</v>
      </c>
    </row>
    <row r="12956" spans="1:8">
      <c r="A12956" s="35" t="s">
        <v>13</v>
      </c>
      <c r="B12956" s="35" t="s">
        <v>9363</v>
      </c>
      <c r="C12956" s="35" t="s">
        <v>17604</v>
      </c>
      <c r="D12956" s="100" t="s">
        <v>8400</v>
      </c>
      <c r="E12956" s="107">
        <v>6.75</v>
      </c>
      <c r="F12956" s="81" t="s">
        <v>24202</v>
      </c>
      <c r="G12956" s="35" t="s">
        <v>8146</v>
      </c>
      <c r="H12956" s="100" t="s">
        <v>16334</v>
      </c>
    </row>
    <row r="12957" spans="1:8">
      <c r="A12957" s="35" t="s">
        <v>13</v>
      </c>
      <c r="B12957" s="35" t="s">
        <v>9363</v>
      </c>
      <c r="C12957" s="35" t="s">
        <v>17604</v>
      </c>
      <c r="D12957" s="100" t="s">
        <v>8401</v>
      </c>
      <c r="E12957" s="107">
        <v>7.8833333333333337</v>
      </c>
      <c r="F12957" s="81" t="s">
        <v>24202</v>
      </c>
      <c r="G12957" s="35" t="s">
        <v>8146</v>
      </c>
      <c r="H12957" s="100" t="s">
        <v>16334</v>
      </c>
    </row>
    <row r="12958" spans="1:8">
      <c r="A12958" s="35" t="s">
        <v>13</v>
      </c>
      <c r="B12958" s="35" t="s">
        <v>9363</v>
      </c>
      <c r="C12958" s="35" t="s">
        <v>17604</v>
      </c>
      <c r="D12958" s="100" t="s">
        <v>8402</v>
      </c>
      <c r="E12958" s="107">
        <v>5.5</v>
      </c>
      <c r="F12958" s="81" t="s">
        <v>24202</v>
      </c>
      <c r="G12958" s="35" t="s">
        <v>8146</v>
      </c>
      <c r="H12958" s="100" t="s">
        <v>16334</v>
      </c>
    </row>
    <row r="12959" spans="1:8">
      <c r="A12959" s="35" t="s">
        <v>13</v>
      </c>
      <c r="B12959" s="35" t="s">
        <v>9363</v>
      </c>
      <c r="C12959" s="35" t="s">
        <v>17604</v>
      </c>
      <c r="D12959" s="100" t="s">
        <v>8403</v>
      </c>
      <c r="E12959" s="107">
        <v>6.15</v>
      </c>
      <c r="F12959" s="81" t="s">
        <v>24202</v>
      </c>
      <c r="G12959" s="35" t="s">
        <v>8146</v>
      </c>
      <c r="H12959" s="100" t="s">
        <v>16334</v>
      </c>
    </row>
    <row r="12960" spans="1:8">
      <c r="A12960" s="35" t="s">
        <v>13</v>
      </c>
      <c r="B12960" s="35" t="s">
        <v>9363</v>
      </c>
      <c r="C12960" s="35" t="s">
        <v>17604</v>
      </c>
      <c r="D12960" s="100" t="s">
        <v>8404</v>
      </c>
      <c r="E12960" s="107">
        <v>6.5166666666666666</v>
      </c>
      <c r="F12960" s="81" t="s">
        <v>24202</v>
      </c>
      <c r="G12960" s="35" t="s">
        <v>8146</v>
      </c>
      <c r="H12960" s="100" t="s">
        <v>16334</v>
      </c>
    </row>
    <row r="12961" spans="1:8">
      <c r="A12961" s="35" t="s">
        <v>13</v>
      </c>
      <c r="B12961" s="35" t="s">
        <v>9363</v>
      </c>
      <c r="C12961" s="35" t="s">
        <v>17604</v>
      </c>
      <c r="D12961" s="100" t="s">
        <v>8405</v>
      </c>
      <c r="E12961" s="107">
        <v>5.7666666666666666</v>
      </c>
      <c r="F12961" s="81" t="s">
        <v>24202</v>
      </c>
      <c r="G12961" s="35" t="s">
        <v>8146</v>
      </c>
      <c r="H12961" s="100" t="s">
        <v>16334</v>
      </c>
    </row>
    <row r="12962" spans="1:8">
      <c r="A12962" s="35" t="s">
        <v>13</v>
      </c>
      <c r="B12962" s="35" t="s">
        <v>9363</v>
      </c>
      <c r="C12962" s="35" t="s">
        <v>17604</v>
      </c>
      <c r="D12962" s="100" t="s">
        <v>8406</v>
      </c>
      <c r="E12962" s="107">
        <v>8.2166666666666668</v>
      </c>
      <c r="F12962" s="81" t="s">
        <v>24202</v>
      </c>
      <c r="G12962" s="35" t="s">
        <v>8146</v>
      </c>
      <c r="H12962" s="100" t="s">
        <v>16334</v>
      </c>
    </row>
    <row r="12963" spans="1:8">
      <c r="A12963" s="35" t="s">
        <v>13</v>
      </c>
      <c r="B12963" s="35" t="s">
        <v>9363</v>
      </c>
      <c r="C12963" s="35" t="s">
        <v>17604</v>
      </c>
      <c r="D12963" s="100" t="s">
        <v>8407</v>
      </c>
      <c r="E12963" s="107">
        <v>7.9</v>
      </c>
      <c r="F12963" s="81" t="s">
        <v>24202</v>
      </c>
      <c r="G12963" s="35" t="s">
        <v>8146</v>
      </c>
      <c r="H12963" s="100" t="s">
        <v>16334</v>
      </c>
    </row>
    <row r="12964" spans="1:8">
      <c r="A12964" s="35" t="s">
        <v>13</v>
      </c>
      <c r="B12964" s="35" t="s">
        <v>9363</v>
      </c>
      <c r="C12964" s="35" t="s">
        <v>17604</v>
      </c>
      <c r="D12964" s="100" t="s">
        <v>23223</v>
      </c>
      <c r="E12964" s="107">
        <v>7.65</v>
      </c>
      <c r="F12964" s="81" t="s">
        <v>24202</v>
      </c>
      <c r="G12964" s="35" t="s">
        <v>8146</v>
      </c>
      <c r="H12964" s="100" t="s">
        <v>16334</v>
      </c>
    </row>
    <row r="12965" spans="1:8">
      <c r="A12965" s="35" t="s">
        <v>13</v>
      </c>
      <c r="B12965" s="35" t="s">
        <v>9351</v>
      </c>
      <c r="C12965" s="35" t="s">
        <v>17605</v>
      </c>
      <c r="D12965" s="100" t="s">
        <v>23224</v>
      </c>
      <c r="E12965" s="107">
        <v>7.1333333333333337</v>
      </c>
      <c r="F12965" s="81" t="s">
        <v>24202</v>
      </c>
      <c r="G12965" s="35" t="s">
        <v>8146</v>
      </c>
      <c r="H12965" s="100" t="s">
        <v>26453</v>
      </c>
    </row>
    <row r="12966" spans="1:8">
      <c r="A12966" s="35" t="s">
        <v>13</v>
      </c>
      <c r="B12966" s="35" t="s">
        <v>9351</v>
      </c>
      <c r="C12966" s="35" t="s">
        <v>17605</v>
      </c>
      <c r="D12966" s="100" t="s">
        <v>12088</v>
      </c>
      <c r="E12966" s="107">
        <v>12.783333333333333</v>
      </c>
      <c r="F12966" s="81" t="s">
        <v>24202</v>
      </c>
      <c r="G12966" s="35" t="s">
        <v>8146</v>
      </c>
      <c r="H12966" s="100" t="s">
        <v>26454</v>
      </c>
    </row>
    <row r="12967" spans="1:8">
      <c r="A12967" s="35" t="s">
        <v>13</v>
      </c>
      <c r="B12967" s="35" t="s">
        <v>9351</v>
      </c>
      <c r="C12967" s="35" t="s">
        <v>17605</v>
      </c>
      <c r="D12967" s="100" t="s">
        <v>12089</v>
      </c>
      <c r="E12967" s="107">
        <v>12.916666666666666</v>
      </c>
      <c r="F12967" s="81" t="s">
        <v>24202</v>
      </c>
      <c r="G12967" s="35" t="s">
        <v>8146</v>
      </c>
      <c r="H12967" s="100" t="s">
        <v>26455</v>
      </c>
    </row>
    <row r="12968" spans="1:8">
      <c r="A12968" s="35" t="s">
        <v>13</v>
      </c>
      <c r="B12968" s="35" t="s">
        <v>9351</v>
      </c>
      <c r="C12968" s="35" t="s">
        <v>17605</v>
      </c>
      <c r="D12968" s="100" t="s">
        <v>12090</v>
      </c>
      <c r="E12968" s="107">
        <v>12.6</v>
      </c>
      <c r="F12968" s="81" t="s">
        <v>24202</v>
      </c>
      <c r="G12968" s="35" t="s">
        <v>8146</v>
      </c>
      <c r="H12968" s="100" t="s">
        <v>26456</v>
      </c>
    </row>
    <row r="12969" spans="1:8">
      <c r="A12969" s="35" t="s">
        <v>13</v>
      </c>
      <c r="B12969" s="35" t="s">
        <v>9351</v>
      </c>
      <c r="C12969" s="35" t="s">
        <v>17605</v>
      </c>
      <c r="D12969" s="100" t="s">
        <v>12091</v>
      </c>
      <c r="E12969" s="107">
        <v>18.766666666666666</v>
      </c>
      <c r="F12969" s="81" t="s">
        <v>24202</v>
      </c>
      <c r="G12969" s="35" t="s">
        <v>8146</v>
      </c>
      <c r="H12969" s="100" t="s">
        <v>26457</v>
      </c>
    </row>
    <row r="12970" spans="1:8">
      <c r="A12970" s="35" t="s">
        <v>13</v>
      </c>
      <c r="B12970" s="35" t="s">
        <v>9351</v>
      </c>
      <c r="C12970" s="35" t="s">
        <v>17605</v>
      </c>
      <c r="D12970" s="100" t="s">
        <v>12092</v>
      </c>
      <c r="E12970" s="107">
        <v>13.516666666666667</v>
      </c>
      <c r="F12970" s="81" t="s">
        <v>24202</v>
      </c>
      <c r="G12970" s="35" t="s">
        <v>8146</v>
      </c>
      <c r="H12970" s="100" t="s">
        <v>16335</v>
      </c>
    </row>
    <row r="12971" spans="1:8">
      <c r="A12971" s="35" t="s">
        <v>13</v>
      </c>
      <c r="B12971" s="35" t="s">
        <v>9351</v>
      </c>
      <c r="C12971" s="35" t="s">
        <v>17605</v>
      </c>
      <c r="D12971" s="100" t="s">
        <v>12093</v>
      </c>
      <c r="E12971" s="107">
        <v>15.266666666666667</v>
      </c>
      <c r="F12971" s="81" t="s">
        <v>24202</v>
      </c>
      <c r="G12971" s="35" t="s">
        <v>8146</v>
      </c>
      <c r="H12971" s="100" t="s">
        <v>16336</v>
      </c>
    </row>
    <row r="12972" spans="1:8">
      <c r="A12972" s="35" t="s">
        <v>13</v>
      </c>
      <c r="B12972" s="35" t="s">
        <v>9351</v>
      </c>
      <c r="C12972" s="35" t="s">
        <v>17605</v>
      </c>
      <c r="D12972" s="100" t="s">
        <v>12094</v>
      </c>
      <c r="E12972" s="107">
        <v>13</v>
      </c>
      <c r="F12972" s="81" t="s">
        <v>24202</v>
      </c>
      <c r="G12972" s="35" t="s">
        <v>8146</v>
      </c>
      <c r="H12972" s="100" t="s">
        <v>16337</v>
      </c>
    </row>
    <row r="12973" spans="1:8">
      <c r="A12973" s="35" t="s">
        <v>13</v>
      </c>
      <c r="B12973" s="35" t="s">
        <v>9351</v>
      </c>
      <c r="C12973" s="35" t="s">
        <v>17605</v>
      </c>
      <c r="D12973" s="100" t="s">
        <v>12095</v>
      </c>
      <c r="E12973" s="107">
        <v>14.066666666666666</v>
      </c>
      <c r="F12973" s="81" t="s">
        <v>24202</v>
      </c>
      <c r="G12973" s="35" t="s">
        <v>8146</v>
      </c>
      <c r="H12973" s="100" t="s">
        <v>16338</v>
      </c>
    </row>
    <row r="12974" spans="1:8">
      <c r="A12974" s="35" t="s">
        <v>13</v>
      </c>
      <c r="B12974" s="35" t="s">
        <v>9351</v>
      </c>
      <c r="C12974" s="35" t="s">
        <v>17605</v>
      </c>
      <c r="D12974" s="100" t="s">
        <v>12096</v>
      </c>
      <c r="E12974" s="107">
        <v>9.6999999999999993</v>
      </c>
      <c r="F12974" s="81" t="s">
        <v>24202</v>
      </c>
      <c r="G12974" s="35" t="s">
        <v>8146</v>
      </c>
      <c r="H12974" s="100" t="s">
        <v>16339</v>
      </c>
    </row>
    <row r="12975" spans="1:8">
      <c r="A12975" s="35" t="s">
        <v>13</v>
      </c>
      <c r="B12975" s="35" t="s">
        <v>9351</v>
      </c>
      <c r="C12975" s="35" t="s">
        <v>17605</v>
      </c>
      <c r="D12975" s="100" t="s">
        <v>12097</v>
      </c>
      <c r="E12975" s="107">
        <v>10.083333333333334</v>
      </c>
      <c r="F12975" s="81" t="s">
        <v>24202</v>
      </c>
      <c r="G12975" s="35" t="s">
        <v>8146</v>
      </c>
      <c r="H12975" s="100" t="s">
        <v>16340</v>
      </c>
    </row>
    <row r="12976" spans="1:8">
      <c r="A12976" s="35" t="s">
        <v>13</v>
      </c>
      <c r="B12976" s="35" t="s">
        <v>9351</v>
      </c>
      <c r="C12976" s="35" t="s">
        <v>17605</v>
      </c>
      <c r="D12976" s="100" t="s">
        <v>12098</v>
      </c>
      <c r="E12976" s="107">
        <v>9.6</v>
      </c>
      <c r="F12976" s="81" t="s">
        <v>24202</v>
      </c>
      <c r="G12976" s="35" t="s">
        <v>8146</v>
      </c>
      <c r="H12976" s="100" t="s">
        <v>16341</v>
      </c>
    </row>
    <row r="12977" spans="1:8">
      <c r="A12977" s="35" t="s">
        <v>13</v>
      </c>
      <c r="B12977" s="35" t="s">
        <v>9351</v>
      </c>
      <c r="C12977" s="35" t="s">
        <v>17605</v>
      </c>
      <c r="D12977" s="100" t="s">
        <v>12099</v>
      </c>
      <c r="E12977" s="107">
        <v>10.283333333333333</v>
      </c>
      <c r="F12977" s="81" t="s">
        <v>24202</v>
      </c>
      <c r="G12977" s="35" t="s">
        <v>8146</v>
      </c>
      <c r="H12977" s="100" t="s">
        <v>16342</v>
      </c>
    </row>
    <row r="12978" spans="1:8">
      <c r="A12978" s="35" t="s">
        <v>13</v>
      </c>
      <c r="B12978" s="35" t="s">
        <v>9351</v>
      </c>
      <c r="C12978" s="35" t="s">
        <v>17605</v>
      </c>
      <c r="D12978" s="100" t="s">
        <v>12100</v>
      </c>
      <c r="E12978" s="107">
        <v>7.0166666666666666</v>
      </c>
      <c r="F12978" s="81" t="s">
        <v>24202</v>
      </c>
      <c r="G12978" s="35" t="s">
        <v>8146</v>
      </c>
      <c r="H12978" s="100" t="s">
        <v>16343</v>
      </c>
    </row>
    <row r="12979" spans="1:8">
      <c r="A12979" s="35" t="s">
        <v>13</v>
      </c>
      <c r="B12979" s="35" t="s">
        <v>9351</v>
      </c>
      <c r="C12979" s="35" t="s">
        <v>17605</v>
      </c>
      <c r="D12979" s="100" t="s">
        <v>12101</v>
      </c>
      <c r="E12979" s="107">
        <v>6.75</v>
      </c>
      <c r="F12979" s="81" t="s">
        <v>24202</v>
      </c>
      <c r="G12979" s="35" t="s">
        <v>8146</v>
      </c>
      <c r="H12979" s="100" t="s">
        <v>16344</v>
      </c>
    </row>
    <row r="12980" spans="1:8">
      <c r="A12980" s="35" t="s">
        <v>13</v>
      </c>
      <c r="B12980" s="35" t="s">
        <v>9351</v>
      </c>
      <c r="C12980" s="35" t="s">
        <v>17605</v>
      </c>
      <c r="D12980" s="100" t="s">
        <v>12102</v>
      </c>
      <c r="E12980" s="107">
        <v>6.9666666666666668</v>
      </c>
      <c r="F12980" s="81" t="s">
        <v>24202</v>
      </c>
      <c r="G12980" s="35" t="s">
        <v>8146</v>
      </c>
      <c r="H12980" s="100" t="s">
        <v>16345</v>
      </c>
    </row>
    <row r="12981" spans="1:8">
      <c r="A12981" s="35" t="s">
        <v>13</v>
      </c>
      <c r="B12981" s="35" t="s">
        <v>9363</v>
      </c>
      <c r="C12981" s="35" t="s">
        <v>17606</v>
      </c>
      <c r="D12981" s="100" t="s">
        <v>23225</v>
      </c>
      <c r="E12981" s="107">
        <v>13.116666666666667</v>
      </c>
      <c r="F12981" s="81" t="s">
        <v>24202</v>
      </c>
      <c r="G12981" s="35" t="s">
        <v>8146</v>
      </c>
      <c r="H12981" s="100" t="s">
        <v>26458</v>
      </c>
    </row>
    <row r="12982" spans="1:8">
      <c r="A12982" s="35" t="s">
        <v>13</v>
      </c>
      <c r="B12982" s="35" t="s">
        <v>9363</v>
      </c>
      <c r="C12982" s="35" t="s">
        <v>17606</v>
      </c>
      <c r="D12982" s="100" t="s">
        <v>12103</v>
      </c>
      <c r="E12982" s="107">
        <v>11.916666666666666</v>
      </c>
      <c r="F12982" s="81" t="s">
        <v>24202</v>
      </c>
      <c r="G12982" s="35" t="s">
        <v>8146</v>
      </c>
      <c r="H12982" s="100" t="s">
        <v>26459</v>
      </c>
    </row>
    <row r="12983" spans="1:8">
      <c r="A12983" s="35" t="s">
        <v>13</v>
      </c>
      <c r="B12983" s="35" t="s">
        <v>9363</v>
      </c>
      <c r="C12983" s="35" t="s">
        <v>17606</v>
      </c>
      <c r="D12983" s="100" t="s">
        <v>8574</v>
      </c>
      <c r="E12983" s="107">
        <v>11.65</v>
      </c>
      <c r="F12983" s="81" t="s">
        <v>24202</v>
      </c>
      <c r="G12983" s="35" t="s">
        <v>8146</v>
      </c>
      <c r="H12983" s="100" t="s">
        <v>26460</v>
      </c>
    </row>
    <row r="12984" spans="1:8">
      <c r="A12984" s="35" t="s">
        <v>13</v>
      </c>
      <c r="B12984" s="35" t="s">
        <v>9363</v>
      </c>
      <c r="C12984" s="35" t="s">
        <v>17606</v>
      </c>
      <c r="D12984" s="100" t="s">
        <v>23226</v>
      </c>
      <c r="E12984" s="107">
        <v>11.333333333333334</v>
      </c>
      <c r="F12984" s="81" t="s">
        <v>24202</v>
      </c>
      <c r="G12984" s="35" t="s">
        <v>8146</v>
      </c>
      <c r="H12984" s="100" t="s">
        <v>26458</v>
      </c>
    </row>
    <row r="12985" spans="1:8">
      <c r="A12985" s="35" t="s">
        <v>13</v>
      </c>
      <c r="B12985" s="35" t="s">
        <v>9363</v>
      </c>
      <c r="C12985" s="35" t="s">
        <v>17606</v>
      </c>
      <c r="D12985" s="100" t="s">
        <v>23227</v>
      </c>
      <c r="E12985" s="107">
        <v>12.883333333333333</v>
      </c>
      <c r="F12985" s="81" t="s">
        <v>24202</v>
      </c>
      <c r="G12985" s="35" t="s">
        <v>8146</v>
      </c>
      <c r="H12985" s="100" t="s">
        <v>26458</v>
      </c>
    </row>
    <row r="12986" spans="1:8">
      <c r="A12986" s="35" t="s">
        <v>13</v>
      </c>
      <c r="B12986" s="35" t="s">
        <v>9363</v>
      </c>
      <c r="C12986" s="35" t="s">
        <v>17606</v>
      </c>
      <c r="D12986" s="100" t="s">
        <v>8575</v>
      </c>
      <c r="E12986" s="107">
        <v>13.183333333333334</v>
      </c>
      <c r="F12986" s="81" t="s">
        <v>24202</v>
      </c>
      <c r="G12986" s="35" t="s">
        <v>8146</v>
      </c>
      <c r="H12986" s="100" t="s">
        <v>26461</v>
      </c>
    </row>
    <row r="12987" spans="1:8">
      <c r="A12987" s="35" t="s">
        <v>13</v>
      </c>
      <c r="B12987" s="35" t="s">
        <v>9363</v>
      </c>
      <c r="C12987" s="35" t="s">
        <v>17606</v>
      </c>
      <c r="D12987" s="100" t="s">
        <v>12104</v>
      </c>
      <c r="E12987" s="107">
        <v>13.2</v>
      </c>
      <c r="F12987" s="81" t="s">
        <v>24202</v>
      </c>
      <c r="G12987" s="35" t="s">
        <v>8146</v>
      </c>
      <c r="H12987" s="100" t="s">
        <v>26462</v>
      </c>
    </row>
    <row r="12988" spans="1:8">
      <c r="A12988" s="35" t="s">
        <v>13</v>
      </c>
      <c r="B12988" s="35" t="s">
        <v>9363</v>
      </c>
      <c r="C12988" s="35" t="s">
        <v>17606</v>
      </c>
      <c r="D12988" s="100" t="s">
        <v>8576</v>
      </c>
      <c r="E12988" s="107">
        <v>10.933333333333334</v>
      </c>
      <c r="F12988" s="81" t="s">
        <v>24202</v>
      </c>
      <c r="G12988" s="35" t="s">
        <v>8146</v>
      </c>
      <c r="H12988" s="100" t="s">
        <v>26463</v>
      </c>
    </row>
    <row r="12989" spans="1:8">
      <c r="A12989" s="35" t="s">
        <v>13</v>
      </c>
      <c r="B12989" s="35" t="s">
        <v>9363</v>
      </c>
      <c r="C12989" s="35" t="s">
        <v>17606</v>
      </c>
      <c r="D12989" s="100" t="s">
        <v>23228</v>
      </c>
      <c r="E12989" s="107">
        <v>13.4</v>
      </c>
      <c r="F12989" s="81" t="s">
        <v>24202</v>
      </c>
      <c r="G12989" s="35" t="s">
        <v>8146</v>
      </c>
      <c r="H12989" s="100" t="s">
        <v>26458</v>
      </c>
    </row>
    <row r="12990" spans="1:8">
      <c r="A12990" s="35" t="s">
        <v>13</v>
      </c>
      <c r="B12990" s="35" t="s">
        <v>9363</v>
      </c>
      <c r="C12990" s="35" t="s">
        <v>17606</v>
      </c>
      <c r="D12990" s="100" t="s">
        <v>23229</v>
      </c>
      <c r="E12990" s="107">
        <v>11.416666666666666</v>
      </c>
      <c r="F12990" s="81" t="s">
        <v>24202</v>
      </c>
      <c r="G12990" s="35" t="s">
        <v>8146</v>
      </c>
      <c r="H12990" s="100" t="s">
        <v>16346</v>
      </c>
    </row>
    <row r="12991" spans="1:8">
      <c r="A12991" s="35" t="s">
        <v>13</v>
      </c>
      <c r="B12991" s="35" t="s">
        <v>9363</v>
      </c>
      <c r="C12991" s="35" t="s">
        <v>16691</v>
      </c>
      <c r="D12991" s="100" t="s">
        <v>12105</v>
      </c>
      <c r="E12991" s="107">
        <v>23.383333333333333</v>
      </c>
      <c r="F12991" s="81" t="s">
        <v>24202</v>
      </c>
      <c r="G12991" s="35" t="s">
        <v>8146</v>
      </c>
      <c r="H12991" s="100" t="s">
        <v>26464</v>
      </c>
    </row>
    <row r="12992" spans="1:8">
      <c r="A12992" s="35" t="s">
        <v>13</v>
      </c>
      <c r="B12992" s="35" t="s">
        <v>9363</v>
      </c>
      <c r="C12992" s="35" t="s">
        <v>16691</v>
      </c>
      <c r="D12992" s="100" t="s">
        <v>12106</v>
      </c>
      <c r="E12992" s="107">
        <v>21.166666666666668</v>
      </c>
      <c r="F12992" s="81" t="s">
        <v>24202</v>
      </c>
      <c r="G12992" s="35" t="s">
        <v>8146</v>
      </c>
      <c r="H12992" s="100" t="s">
        <v>26464</v>
      </c>
    </row>
    <row r="12993" spans="1:8">
      <c r="A12993" s="35" t="s">
        <v>13</v>
      </c>
      <c r="B12993" s="35" t="s">
        <v>9363</v>
      </c>
      <c r="C12993" s="35" t="s">
        <v>16691</v>
      </c>
      <c r="D12993" s="100" t="s">
        <v>12107</v>
      </c>
      <c r="E12993" s="107">
        <v>20.75</v>
      </c>
      <c r="F12993" s="81" t="s">
        <v>24202</v>
      </c>
      <c r="G12993" s="35" t="s">
        <v>8146</v>
      </c>
      <c r="H12993" s="100" t="s">
        <v>26464</v>
      </c>
    </row>
    <row r="12994" spans="1:8">
      <c r="A12994" s="35" t="s">
        <v>13</v>
      </c>
      <c r="B12994" s="35" t="s">
        <v>9363</v>
      </c>
      <c r="C12994" s="35" t="s">
        <v>16691</v>
      </c>
      <c r="D12994" s="100" t="s">
        <v>12108</v>
      </c>
      <c r="E12994" s="107">
        <v>20.283333333333335</v>
      </c>
      <c r="F12994" s="81" t="s">
        <v>24202</v>
      </c>
      <c r="G12994" s="35" t="s">
        <v>8146</v>
      </c>
      <c r="H12994" s="100" t="s">
        <v>26464</v>
      </c>
    </row>
    <row r="12995" spans="1:8">
      <c r="A12995" s="35" t="s">
        <v>13</v>
      </c>
      <c r="B12995" s="35" t="s">
        <v>9363</v>
      </c>
      <c r="C12995" s="35" t="s">
        <v>16691</v>
      </c>
      <c r="D12995" s="100" t="s">
        <v>12109</v>
      </c>
      <c r="E12995" s="107">
        <v>23.25</v>
      </c>
      <c r="F12995" s="81" t="s">
        <v>24202</v>
      </c>
      <c r="G12995" s="35" t="s">
        <v>8146</v>
      </c>
      <c r="H12995" s="100" t="s">
        <v>26464</v>
      </c>
    </row>
    <row r="12996" spans="1:8">
      <c r="A12996" s="35" t="s">
        <v>13</v>
      </c>
      <c r="B12996" s="35" t="s">
        <v>9363</v>
      </c>
      <c r="C12996" s="35" t="s">
        <v>16691</v>
      </c>
      <c r="D12996" s="100" t="s">
        <v>23230</v>
      </c>
      <c r="E12996" s="107">
        <v>22.266666666666666</v>
      </c>
      <c r="F12996" s="81" t="s">
        <v>24202</v>
      </c>
      <c r="G12996" s="35" t="s">
        <v>8146</v>
      </c>
      <c r="H12996" s="100" t="s">
        <v>26464</v>
      </c>
    </row>
    <row r="12997" spans="1:8">
      <c r="A12997" s="35" t="s">
        <v>13</v>
      </c>
      <c r="B12997" s="35" t="s">
        <v>9363</v>
      </c>
      <c r="C12997" s="35" t="s">
        <v>16691</v>
      </c>
      <c r="D12997" s="100" t="s">
        <v>23231</v>
      </c>
      <c r="E12997" s="107">
        <v>22.566666666666666</v>
      </c>
      <c r="F12997" s="81" t="s">
        <v>24202</v>
      </c>
      <c r="G12997" s="35" t="s">
        <v>8146</v>
      </c>
      <c r="H12997" s="100" t="s">
        <v>26464</v>
      </c>
    </row>
    <row r="12998" spans="1:8">
      <c r="A12998" s="35" t="s">
        <v>13</v>
      </c>
      <c r="B12998" s="35" t="s">
        <v>9363</v>
      </c>
      <c r="C12998" s="35" t="s">
        <v>16691</v>
      </c>
      <c r="D12998" s="100" t="s">
        <v>23232</v>
      </c>
      <c r="E12998" s="107">
        <v>20.266666666666666</v>
      </c>
      <c r="F12998" s="81" t="s">
        <v>24202</v>
      </c>
      <c r="G12998" s="35" t="s">
        <v>8146</v>
      </c>
      <c r="H12998" s="100" t="s">
        <v>26464</v>
      </c>
    </row>
    <row r="12999" spans="1:8">
      <c r="A12999" s="35" t="s">
        <v>13</v>
      </c>
      <c r="B12999" s="35" t="s">
        <v>9363</v>
      </c>
      <c r="C12999" s="35" t="s">
        <v>16691</v>
      </c>
      <c r="D12999" s="100" t="s">
        <v>12110</v>
      </c>
      <c r="E12999" s="107">
        <v>19.133333333333333</v>
      </c>
      <c r="F12999" s="81" t="s">
        <v>24202</v>
      </c>
      <c r="G12999" s="35" t="s">
        <v>8146</v>
      </c>
      <c r="H12999" s="100" t="s">
        <v>26464</v>
      </c>
    </row>
    <row r="13000" spans="1:8">
      <c r="A13000" s="35" t="s">
        <v>13</v>
      </c>
      <c r="B13000" s="35" t="s">
        <v>9363</v>
      </c>
      <c r="C13000" s="35" t="s">
        <v>16691</v>
      </c>
      <c r="D13000" s="100" t="s">
        <v>12111</v>
      </c>
      <c r="E13000" s="107">
        <v>20.716666666666665</v>
      </c>
      <c r="F13000" s="81" t="s">
        <v>24202</v>
      </c>
      <c r="G13000" s="35" t="s">
        <v>8146</v>
      </c>
      <c r="H13000" s="100" t="s">
        <v>26464</v>
      </c>
    </row>
    <row r="13001" spans="1:8">
      <c r="A13001" s="35" t="s">
        <v>13</v>
      </c>
      <c r="B13001" s="35" t="s">
        <v>9348</v>
      </c>
      <c r="C13001" s="35" t="s">
        <v>16692</v>
      </c>
      <c r="D13001" s="100" t="s">
        <v>12112</v>
      </c>
      <c r="E13001" s="107">
        <v>16.916666666666668</v>
      </c>
      <c r="F13001" s="81" t="s">
        <v>24202</v>
      </c>
      <c r="G13001" s="35" t="s">
        <v>8146</v>
      </c>
      <c r="H13001" s="100" t="s">
        <v>16621</v>
      </c>
    </row>
    <row r="13002" spans="1:8">
      <c r="A13002" s="35" t="s">
        <v>13</v>
      </c>
      <c r="B13002" s="35" t="s">
        <v>9348</v>
      </c>
      <c r="C13002" s="35" t="s">
        <v>16692</v>
      </c>
      <c r="D13002" s="100" t="s">
        <v>12113</v>
      </c>
      <c r="E13002" s="107">
        <v>16.133333333333333</v>
      </c>
      <c r="F13002" s="81" t="s">
        <v>24202</v>
      </c>
      <c r="G13002" s="35" t="s">
        <v>8146</v>
      </c>
      <c r="H13002" s="100" t="s">
        <v>16621</v>
      </c>
    </row>
    <row r="13003" spans="1:8">
      <c r="A13003" s="35" t="s">
        <v>13</v>
      </c>
      <c r="B13003" s="35" t="s">
        <v>9348</v>
      </c>
      <c r="C13003" s="35" t="s">
        <v>16692</v>
      </c>
      <c r="D13003" s="100" t="s">
        <v>23233</v>
      </c>
      <c r="E13003" s="107">
        <v>28.466666666666665</v>
      </c>
      <c r="F13003" s="81" t="s">
        <v>24202</v>
      </c>
      <c r="G13003" s="35" t="s">
        <v>8146</v>
      </c>
      <c r="H13003" s="100" t="s">
        <v>16621</v>
      </c>
    </row>
    <row r="13004" spans="1:8">
      <c r="A13004" s="35" t="s">
        <v>13</v>
      </c>
      <c r="B13004" s="35" t="s">
        <v>9348</v>
      </c>
      <c r="C13004" s="35" t="s">
        <v>16692</v>
      </c>
      <c r="D13004" s="100" t="s">
        <v>12114</v>
      </c>
      <c r="E13004" s="107">
        <v>14.566666666666666</v>
      </c>
      <c r="F13004" s="81" t="s">
        <v>24202</v>
      </c>
      <c r="G13004" s="35" t="s">
        <v>8146</v>
      </c>
      <c r="H13004" s="100" t="s">
        <v>16621</v>
      </c>
    </row>
    <row r="13005" spans="1:8">
      <c r="A13005" s="35" t="s">
        <v>13</v>
      </c>
      <c r="B13005" s="35" t="s">
        <v>9348</v>
      </c>
      <c r="C13005" s="35" t="s">
        <v>16692</v>
      </c>
      <c r="D13005" s="100" t="s">
        <v>12115</v>
      </c>
      <c r="E13005" s="107">
        <v>22.65</v>
      </c>
      <c r="F13005" s="81" t="s">
        <v>24202</v>
      </c>
      <c r="G13005" s="35" t="s">
        <v>8146</v>
      </c>
      <c r="H13005" s="100" t="s">
        <v>16621</v>
      </c>
    </row>
    <row r="13006" spans="1:8">
      <c r="A13006" s="35" t="s">
        <v>13</v>
      </c>
      <c r="B13006" s="35" t="s">
        <v>9348</v>
      </c>
      <c r="C13006" s="35" t="s">
        <v>16692</v>
      </c>
      <c r="D13006" s="100" t="s">
        <v>12116</v>
      </c>
      <c r="E13006" s="107">
        <v>17.433333333333334</v>
      </c>
      <c r="F13006" s="81" t="s">
        <v>24202</v>
      </c>
      <c r="G13006" s="35" t="s">
        <v>8146</v>
      </c>
      <c r="H13006" s="100" t="s">
        <v>16621</v>
      </c>
    </row>
    <row r="13007" spans="1:8">
      <c r="A13007" s="35" t="s">
        <v>13</v>
      </c>
      <c r="B13007" s="35" t="s">
        <v>9348</v>
      </c>
      <c r="C13007" s="35" t="s">
        <v>16692</v>
      </c>
      <c r="D13007" s="100" t="s">
        <v>12117</v>
      </c>
      <c r="E13007" s="107">
        <v>23.95</v>
      </c>
      <c r="F13007" s="81" t="s">
        <v>24202</v>
      </c>
      <c r="G13007" s="35" t="s">
        <v>8146</v>
      </c>
      <c r="H13007" s="100" t="s">
        <v>16621</v>
      </c>
    </row>
    <row r="13008" spans="1:8">
      <c r="A13008" s="35" t="s">
        <v>13</v>
      </c>
      <c r="B13008" s="35" t="s">
        <v>9348</v>
      </c>
      <c r="C13008" s="35" t="s">
        <v>16692</v>
      </c>
      <c r="D13008" s="100" t="s">
        <v>12118</v>
      </c>
      <c r="E13008" s="107">
        <v>16.983333333333334</v>
      </c>
      <c r="F13008" s="81" t="s">
        <v>24202</v>
      </c>
      <c r="G13008" s="35" t="s">
        <v>8146</v>
      </c>
      <c r="H13008" s="100" t="s">
        <v>16621</v>
      </c>
    </row>
    <row r="13009" spans="1:8">
      <c r="A13009" s="35" t="s">
        <v>13</v>
      </c>
      <c r="B13009" s="35" t="s">
        <v>9348</v>
      </c>
      <c r="C13009" s="35" t="s">
        <v>16692</v>
      </c>
      <c r="D13009" s="100" t="s">
        <v>12119</v>
      </c>
      <c r="E13009" s="107">
        <v>16.466666666666665</v>
      </c>
      <c r="F13009" s="81" t="s">
        <v>24202</v>
      </c>
      <c r="G13009" s="35" t="s">
        <v>8146</v>
      </c>
      <c r="H13009" s="100" t="s">
        <v>16621</v>
      </c>
    </row>
    <row r="13010" spans="1:8">
      <c r="A13010" s="35" t="s">
        <v>13</v>
      </c>
      <c r="B13010" s="35" t="s">
        <v>9348</v>
      </c>
      <c r="C13010" s="35" t="s">
        <v>16692</v>
      </c>
      <c r="D13010" s="100" t="s">
        <v>12120</v>
      </c>
      <c r="E13010" s="107">
        <v>18.166666666666668</v>
      </c>
      <c r="F13010" s="81" t="s">
        <v>24202</v>
      </c>
      <c r="G13010" s="35" t="s">
        <v>8146</v>
      </c>
      <c r="H13010" s="100" t="s">
        <v>16621</v>
      </c>
    </row>
    <row r="13011" spans="1:8">
      <c r="A13011" s="35" t="s">
        <v>13</v>
      </c>
      <c r="B13011" s="35" t="s">
        <v>9348</v>
      </c>
      <c r="C13011" s="35" t="s">
        <v>16692</v>
      </c>
      <c r="D13011" s="100" t="s">
        <v>12121</v>
      </c>
      <c r="E13011" s="107">
        <v>16.183333333333334</v>
      </c>
      <c r="F13011" s="81" t="s">
        <v>24202</v>
      </c>
      <c r="G13011" s="35" t="s">
        <v>8146</v>
      </c>
      <c r="H13011" s="100" t="s">
        <v>16621</v>
      </c>
    </row>
    <row r="13012" spans="1:8">
      <c r="A13012" s="35" t="s">
        <v>13</v>
      </c>
      <c r="B13012" s="35" t="s">
        <v>9348</v>
      </c>
      <c r="C13012" s="35" t="s">
        <v>16692</v>
      </c>
      <c r="D13012" s="100" t="s">
        <v>12122</v>
      </c>
      <c r="E13012" s="107">
        <v>16.533333333333335</v>
      </c>
      <c r="F13012" s="81" t="s">
        <v>24202</v>
      </c>
      <c r="G13012" s="35" t="s">
        <v>8146</v>
      </c>
      <c r="H13012" s="100" t="s">
        <v>16621</v>
      </c>
    </row>
    <row r="13013" spans="1:8">
      <c r="A13013" s="35" t="s">
        <v>13</v>
      </c>
      <c r="B13013" s="35" t="s">
        <v>9348</v>
      </c>
      <c r="C13013" s="35" t="s">
        <v>16692</v>
      </c>
      <c r="D13013" s="100" t="s">
        <v>12123</v>
      </c>
      <c r="E13013" s="107">
        <v>17.683333333333334</v>
      </c>
      <c r="F13013" s="81" t="s">
        <v>24202</v>
      </c>
      <c r="G13013" s="35" t="s">
        <v>8146</v>
      </c>
      <c r="H13013" s="100" t="s">
        <v>16621</v>
      </c>
    </row>
    <row r="13014" spans="1:8">
      <c r="A13014" s="35" t="s">
        <v>13</v>
      </c>
      <c r="B13014" s="35" t="s">
        <v>9348</v>
      </c>
      <c r="C13014" s="35" t="s">
        <v>16692</v>
      </c>
      <c r="D13014" s="100" t="s">
        <v>12124</v>
      </c>
      <c r="E13014" s="107">
        <v>18.033333333333335</v>
      </c>
      <c r="F13014" s="81" t="s">
        <v>24202</v>
      </c>
      <c r="G13014" s="35" t="s">
        <v>8146</v>
      </c>
      <c r="H13014" s="100" t="s">
        <v>16621</v>
      </c>
    </row>
    <row r="13015" spans="1:8">
      <c r="A13015" s="35" t="s">
        <v>13</v>
      </c>
      <c r="B13015" s="35" t="s">
        <v>9348</v>
      </c>
      <c r="C13015" s="35" t="s">
        <v>16693</v>
      </c>
      <c r="D13015" s="100" t="s">
        <v>12125</v>
      </c>
      <c r="E13015" s="107">
        <v>20.583333333333332</v>
      </c>
      <c r="F13015" s="81" t="s">
        <v>24202</v>
      </c>
      <c r="G13015" s="35" t="s">
        <v>8146</v>
      </c>
      <c r="H13015" s="100" t="s">
        <v>26465</v>
      </c>
    </row>
    <row r="13016" spans="1:8">
      <c r="A13016" s="35" t="s">
        <v>13</v>
      </c>
      <c r="B13016" s="35" t="s">
        <v>9348</v>
      </c>
      <c r="C13016" s="35" t="s">
        <v>16693</v>
      </c>
      <c r="D13016" s="100" t="s">
        <v>12126</v>
      </c>
      <c r="E13016" s="107">
        <v>18.716666666666665</v>
      </c>
      <c r="F13016" s="81" t="s">
        <v>24202</v>
      </c>
      <c r="G13016" s="35" t="s">
        <v>8146</v>
      </c>
      <c r="H13016" s="100" t="s">
        <v>26465</v>
      </c>
    </row>
    <row r="13017" spans="1:8">
      <c r="A13017" s="35" t="s">
        <v>13</v>
      </c>
      <c r="B13017" s="35" t="s">
        <v>9348</v>
      </c>
      <c r="C13017" s="35" t="s">
        <v>16693</v>
      </c>
      <c r="D13017" s="100" t="s">
        <v>12127</v>
      </c>
      <c r="E13017" s="107">
        <v>21.216666666666665</v>
      </c>
      <c r="F13017" s="81" t="s">
        <v>24202</v>
      </c>
      <c r="G13017" s="35" t="s">
        <v>8146</v>
      </c>
      <c r="H13017" s="100" t="s">
        <v>26465</v>
      </c>
    </row>
    <row r="13018" spans="1:8">
      <c r="A13018" s="35" t="s">
        <v>13</v>
      </c>
      <c r="B13018" s="35" t="s">
        <v>9348</v>
      </c>
      <c r="C13018" s="35" t="s">
        <v>16693</v>
      </c>
      <c r="D13018" s="100" t="s">
        <v>12128</v>
      </c>
      <c r="E13018" s="107">
        <v>20.383333333333333</v>
      </c>
      <c r="F13018" s="81" t="s">
        <v>24202</v>
      </c>
      <c r="G13018" s="35" t="s">
        <v>8146</v>
      </c>
      <c r="H13018" s="100" t="s">
        <v>26465</v>
      </c>
    </row>
    <row r="13019" spans="1:8">
      <c r="A13019" s="35" t="s">
        <v>13</v>
      </c>
      <c r="B13019" s="35" t="s">
        <v>9348</v>
      </c>
      <c r="C13019" s="35" t="s">
        <v>16693</v>
      </c>
      <c r="D13019" s="100" t="s">
        <v>12129</v>
      </c>
      <c r="E13019" s="107">
        <v>21.183333333333334</v>
      </c>
      <c r="F13019" s="81" t="s">
        <v>24202</v>
      </c>
      <c r="G13019" s="35" t="s">
        <v>8146</v>
      </c>
      <c r="H13019" s="100" t="s">
        <v>26465</v>
      </c>
    </row>
    <row r="13020" spans="1:8">
      <c r="A13020" s="35" t="s">
        <v>13</v>
      </c>
      <c r="B13020" s="35" t="s">
        <v>9348</v>
      </c>
      <c r="C13020" s="35" t="s">
        <v>16693</v>
      </c>
      <c r="D13020" s="100" t="s">
        <v>12130</v>
      </c>
      <c r="E13020" s="107">
        <v>22.3</v>
      </c>
      <c r="F13020" s="81" t="s">
        <v>24202</v>
      </c>
      <c r="G13020" s="35" t="s">
        <v>8146</v>
      </c>
      <c r="H13020" s="100" t="s">
        <v>26465</v>
      </c>
    </row>
    <row r="13021" spans="1:8">
      <c r="A13021" s="35" t="s">
        <v>13</v>
      </c>
      <c r="B13021" s="35" t="s">
        <v>9348</v>
      </c>
      <c r="C13021" s="35" t="s">
        <v>16693</v>
      </c>
      <c r="D13021" s="100" t="s">
        <v>23234</v>
      </c>
      <c r="E13021" s="107">
        <v>20.3</v>
      </c>
      <c r="F13021" s="81" t="s">
        <v>24202</v>
      </c>
      <c r="G13021" s="35" t="s">
        <v>8146</v>
      </c>
      <c r="H13021" s="100" t="s">
        <v>26465</v>
      </c>
    </row>
    <row r="13022" spans="1:8">
      <c r="A13022" s="35" t="s">
        <v>13</v>
      </c>
      <c r="B13022" s="35" t="s">
        <v>9348</v>
      </c>
      <c r="C13022" s="35" t="s">
        <v>16693</v>
      </c>
      <c r="D13022" s="100" t="s">
        <v>12132</v>
      </c>
      <c r="E13022" s="107">
        <v>21.866666666666667</v>
      </c>
      <c r="F13022" s="81" t="s">
        <v>24202</v>
      </c>
      <c r="G13022" s="35" t="s">
        <v>8146</v>
      </c>
      <c r="H13022" s="100" t="s">
        <v>26465</v>
      </c>
    </row>
    <row r="13023" spans="1:8">
      <c r="A13023" s="35" t="s">
        <v>13</v>
      </c>
      <c r="B13023" s="35" t="s">
        <v>9348</v>
      </c>
      <c r="C13023" s="35" t="s">
        <v>16693</v>
      </c>
      <c r="D13023" s="100" t="s">
        <v>12133</v>
      </c>
      <c r="E13023" s="107">
        <v>20.833333333333332</v>
      </c>
      <c r="F13023" s="81" t="s">
        <v>24202</v>
      </c>
      <c r="G13023" s="35" t="s">
        <v>8146</v>
      </c>
      <c r="H13023" s="100" t="s">
        <v>26465</v>
      </c>
    </row>
    <row r="13024" spans="1:8">
      <c r="A13024" s="35" t="s">
        <v>13</v>
      </c>
      <c r="B13024" s="35" t="s">
        <v>9348</v>
      </c>
      <c r="C13024" s="35" t="s">
        <v>16693</v>
      </c>
      <c r="D13024" s="100" t="s">
        <v>12134</v>
      </c>
      <c r="E13024" s="107">
        <v>20.816666666666666</v>
      </c>
      <c r="F13024" s="81" t="s">
        <v>24202</v>
      </c>
      <c r="G13024" s="35" t="s">
        <v>8146</v>
      </c>
      <c r="H13024" s="100" t="s">
        <v>26465</v>
      </c>
    </row>
    <row r="13025" spans="1:8">
      <c r="A13025" s="35" t="s">
        <v>13</v>
      </c>
      <c r="B13025" s="35" t="s">
        <v>9353</v>
      </c>
      <c r="C13025" s="35" t="s">
        <v>17607</v>
      </c>
      <c r="D13025" s="100" t="s">
        <v>23235</v>
      </c>
      <c r="E13025" s="107">
        <v>17.933333333333334</v>
      </c>
      <c r="F13025" s="81" t="s">
        <v>24202</v>
      </c>
      <c r="G13025" s="35" t="s">
        <v>8146</v>
      </c>
      <c r="H13025" s="100" t="s">
        <v>26466</v>
      </c>
    </row>
    <row r="13026" spans="1:8">
      <c r="A13026" s="35" t="s">
        <v>13</v>
      </c>
      <c r="B13026" s="35" t="s">
        <v>9353</v>
      </c>
      <c r="C13026" s="35" t="s">
        <v>17607</v>
      </c>
      <c r="D13026" s="100" t="s">
        <v>23236</v>
      </c>
      <c r="E13026" s="107">
        <v>18.3</v>
      </c>
      <c r="F13026" s="81" t="s">
        <v>24202</v>
      </c>
      <c r="G13026" s="35" t="s">
        <v>8146</v>
      </c>
      <c r="H13026" s="100" t="s">
        <v>23236</v>
      </c>
    </row>
    <row r="13027" spans="1:8">
      <c r="A13027" s="35" t="s">
        <v>13</v>
      </c>
      <c r="B13027" s="35" t="s">
        <v>9353</v>
      </c>
      <c r="C13027" s="35" t="s">
        <v>17607</v>
      </c>
      <c r="D13027" s="100" t="s">
        <v>23237</v>
      </c>
      <c r="E13027" s="107">
        <v>22.1</v>
      </c>
      <c r="F13027" s="81" t="s">
        <v>24202</v>
      </c>
      <c r="G13027" s="35" t="s">
        <v>8146</v>
      </c>
      <c r="H13027" s="100" t="s">
        <v>23237</v>
      </c>
    </row>
    <row r="13028" spans="1:8">
      <c r="A13028" s="35" t="s">
        <v>13</v>
      </c>
      <c r="B13028" s="35" t="s">
        <v>9353</v>
      </c>
      <c r="C13028" s="35" t="s">
        <v>17607</v>
      </c>
      <c r="D13028" s="100" t="s">
        <v>23238</v>
      </c>
      <c r="E13028" s="107">
        <v>16.416666666666668</v>
      </c>
      <c r="F13028" s="81" t="s">
        <v>24202</v>
      </c>
      <c r="G13028" s="35" t="s">
        <v>8146</v>
      </c>
      <c r="H13028" s="100" t="s">
        <v>23238</v>
      </c>
    </row>
    <row r="13029" spans="1:8">
      <c r="A13029" s="35" t="s">
        <v>13</v>
      </c>
      <c r="B13029" s="35" t="s">
        <v>9353</v>
      </c>
      <c r="C13029" s="35" t="s">
        <v>17607</v>
      </c>
      <c r="D13029" s="100" t="s">
        <v>23239</v>
      </c>
      <c r="E13029" s="107">
        <v>17.716666666666665</v>
      </c>
      <c r="F13029" s="81" t="s">
        <v>24202</v>
      </c>
      <c r="G13029" s="35" t="s">
        <v>8146</v>
      </c>
      <c r="H13029" s="100" t="s">
        <v>26467</v>
      </c>
    </row>
    <row r="13030" spans="1:8">
      <c r="A13030" s="35" t="s">
        <v>13</v>
      </c>
      <c r="B13030" s="35" t="s">
        <v>9353</v>
      </c>
      <c r="C13030" s="35" t="s">
        <v>17607</v>
      </c>
      <c r="D13030" s="100" t="s">
        <v>23240</v>
      </c>
      <c r="E13030" s="107">
        <v>16.433333333333334</v>
      </c>
      <c r="F13030" s="81" t="s">
        <v>24202</v>
      </c>
      <c r="G13030" s="35" t="s">
        <v>8146</v>
      </c>
      <c r="H13030" s="100" t="s">
        <v>26468</v>
      </c>
    </row>
    <row r="13031" spans="1:8">
      <c r="A13031" s="35" t="s">
        <v>13</v>
      </c>
      <c r="B13031" s="35" t="s">
        <v>9353</v>
      </c>
      <c r="C13031" s="35" t="s">
        <v>17607</v>
      </c>
      <c r="D13031" s="100" t="s">
        <v>23241</v>
      </c>
      <c r="E13031" s="107">
        <v>18.399999999999999</v>
      </c>
      <c r="F13031" s="81" t="s">
        <v>24202</v>
      </c>
      <c r="G13031" s="35" t="s">
        <v>8146</v>
      </c>
      <c r="H13031" s="100" t="s">
        <v>26469</v>
      </c>
    </row>
    <row r="13032" spans="1:8">
      <c r="A13032" s="35" t="s">
        <v>13</v>
      </c>
      <c r="B13032" s="35" t="s">
        <v>9353</v>
      </c>
      <c r="C13032" s="35" t="s">
        <v>17607</v>
      </c>
      <c r="D13032" s="100" t="s">
        <v>23242</v>
      </c>
      <c r="E13032" s="107">
        <v>21.7</v>
      </c>
      <c r="F13032" s="81" t="s">
        <v>24202</v>
      </c>
      <c r="G13032" s="35" t="s">
        <v>8146</v>
      </c>
      <c r="H13032" s="100" t="s">
        <v>26470</v>
      </c>
    </row>
    <row r="13033" spans="1:8">
      <c r="A13033" s="35" t="s">
        <v>13</v>
      </c>
      <c r="B13033" s="35" t="s">
        <v>9353</v>
      </c>
      <c r="C13033" s="35" t="s">
        <v>17607</v>
      </c>
      <c r="D13033" s="100" t="s">
        <v>23243</v>
      </c>
      <c r="E13033" s="107">
        <v>19.983333333333334</v>
      </c>
      <c r="F13033" s="81" t="s">
        <v>24202</v>
      </c>
      <c r="G13033" s="35" t="s">
        <v>8146</v>
      </c>
      <c r="H13033" s="100" t="s">
        <v>26471</v>
      </c>
    </row>
    <row r="13034" spans="1:8">
      <c r="A13034" s="35" t="s">
        <v>13</v>
      </c>
      <c r="B13034" s="35" t="s">
        <v>9353</v>
      </c>
      <c r="C13034" s="35" t="s">
        <v>17607</v>
      </c>
      <c r="D13034" s="100" t="s">
        <v>23244</v>
      </c>
      <c r="E13034" s="107">
        <v>19.283333333333335</v>
      </c>
      <c r="F13034" s="81" t="s">
        <v>24202</v>
      </c>
      <c r="G13034" s="35" t="s">
        <v>8146</v>
      </c>
      <c r="H13034" s="100" t="s">
        <v>26472</v>
      </c>
    </row>
    <row r="13035" spans="1:8">
      <c r="A13035" s="35" t="s">
        <v>13</v>
      </c>
      <c r="B13035" s="35" t="s">
        <v>9353</v>
      </c>
      <c r="C13035" s="35" t="s">
        <v>17607</v>
      </c>
      <c r="D13035" s="100" t="s">
        <v>23245</v>
      </c>
      <c r="E13035" s="107">
        <v>18.75</v>
      </c>
      <c r="F13035" s="81" t="s">
        <v>24202</v>
      </c>
      <c r="G13035" s="35" t="s">
        <v>8146</v>
      </c>
      <c r="H13035" s="100" t="s">
        <v>26473</v>
      </c>
    </row>
    <row r="13036" spans="1:8">
      <c r="A13036" s="35" t="s">
        <v>13</v>
      </c>
      <c r="B13036" s="35" t="s">
        <v>9353</v>
      </c>
      <c r="C13036" s="35" t="s">
        <v>17607</v>
      </c>
      <c r="D13036" s="100" t="s">
        <v>23246</v>
      </c>
      <c r="E13036" s="107">
        <v>19.166666666666668</v>
      </c>
      <c r="F13036" s="81" t="s">
        <v>24202</v>
      </c>
      <c r="G13036" s="35" t="s">
        <v>8146</v>
      </c>
      <c r="H13036" s="100" t="s">
        <v>26474</v>
      </c>
    </row>
    <row r="13037" spans="1:8">
      <c r="A13037" s="35" t="s">
        <v>13</v>
      </c>
      <c r="B13037" s="35" t="s">
        <v>9353</v>
      </c>
      <c r="C13037" s="35" t="s">
        <v>17607</v>
      </c>
      <c r="D13037" s="100" t="s">
        <v>23247</v>
      </c>
      <c r="E13037" s="107">
        <v>18.399999999999999</v>
      </c>
      <c r="F13037" s="81" t="s">
        <v>24202</v>
      </c>
      <c r="G13037" s="35" t="s">
        <v>8146</v>
      </c>
      <c r="H13037" s="100" t="s">
        <v>26475</v>
      </c>
    </row>
    <row r="13038" spans="1:8">
      <c r="A13038" s="35" t="s">
        <v>13</v>
      </c>
      <c r="B13038" s="35" t="s">
        <v>9353</v>
      </c>
      <c r="C13038" s="35" t="s">
        <v>17607</v>
      </c>
      <c r="D13038" s="100" t="s">
        <v>23248</v>
      </c>
      <c r="E13038" s="107">
        <v>17.483333333333334</v>
      </c>
      <c r="F13038" s="81" t="s">
        <v>24202</v>
      </c>
      <c r="G13038" s="35" t="s">
        <v>8146</v>
      </c>
      <c r="H13038" s="100" t="s">
        <v>26476</v>
      </c>
    </row>
    <row r="13039" spans="1:8">
      <c r="A13039" s="35" t="s">
        <v>13</v>
      </c>
      <c r="B13039" s="35" t="s">
        <v>9353</v>
      </c>
      <c r="C13039" s="35" t="s">
        <v>17607</v>
      </c>
      <c r="D13039" s="100" t="s">
        <v>23249</v>
      </c>
      <c r="E13039" s="107">
        <v>18.833333333333332</v>
      </c>
      <c r="F13039" s="81" t="s">
        <v>24202</v>
      </c>
      <c r="G13039" s="35" t="s">
        <v>8146</v>
      </c>
      <c r="H13039" s="100" t="s">
        <v>23249</v>
      </c>
    </row>
    <row r="13040" spans="1:8">
      <c r="A13040" s="35" t="s">
        <v>13</v>
      </c>
      <c r="B13040" s="35" t="s">
        <v>9350</v>
      </c>
      <c r="C13040" s="35" t="s">
        <v>17608</v>
      </c>
      <c r="D13040" s="100" t="s">
        <v>8590</v>
      </c>
      <c r="E13040" s="107">
        <v>14.566666666666666</v>
      </c>
      <c r="F13040" s="81" t="s">
        <v>24202</v>
      </c>
      <c r="G13040" s="35" t="s">
        <v>8146</v>
      </c>
      <c r="H13040" s="100" t="s">
        <v>26477</v>
      </c>
    </row>
    <row r="13041" spans="1:8">
      <c r="A13041" s="35" t="s">
        <v>13</v>
      </c>
      <c r="B13041" s="35" t="s">
        <v>9350</v>
      </c>
      <c r="C13041" s="35" t="s">
        <v>17608</v>
      </c>
      <c r="D13041" s="100" t="s">
        <v>8591</v>
      </c>
      <c r="E13041" s="107">
        <v>12.4</v>
      </c>
      <c r="F13041" s="81" t="s">
        <v>24202</v>
      </c>
      <c r="G13041" s="35" t="s">
        <v>8146</v>
      </c>
      <c r="H13041" s="100" t="s">
        <v>26477</v>
      </c>
    </row>
    <row r="13042" spans="1:8">
      <c r="A13042" s="35" t="s">
        <v>13</v>
      </c>
      <c r="B13042" s="35" t="s">
        <v>9350</v>
      </c>
      <c r="C13042" s="35" t="s">
        <v>17608</v>
      </c>
      <c r="D13042" s="100" t="s">
        <v>8592</v>
      </c>
      <c r="E13042" s="107">
        <v>13.3</v>
      </c>
      <c r="F13042" s="81" t="s">
        <v>24202</v>
      </c>
      <c r="G13042" s="35" t="s">
        <v>8146</v>
      </c>
      <c r="H13042" s="100" t="s">
        <v>26477</v>
      </c>
    </row>
    <row r="13043" spans="1:8">
      <c r="A13043" s="35" t="s">
        <v>13</v>
      </c>
      <c r="B13043" s="35" t="s">
        <v>9350</v>
      </c>
      <c r="C13043" s="35" t="s">
        <v>17608</v>
      </c>
      <c r="D13043" s="100" t="s">
        <v>8593</v>
      </c>
      <c r="E13043" s="107">
        <v>9.7833333333333332</v>
      </c>
      <c r="F13043" s="81" t="s">
        <v>24202</v>
      </c>
      <c r="G13043" s="35" t="s">
        <v>8146</v>
      </c>
      <c r="H13043" s="100" t="s">
        <v>26477</v>
      </c>
    </row>
    <row r="13044" spans="1:8">
      <c r="A13044" s="35" t="s">
        <v>13</v>
      </c>
      <c r="B13044" s="35" t="s">
        <v>9350</v>
      </c>
      <c r="C13044" s="35" t="s">
        <v>17608</v>
      </c>
      <c r="D13044" s="100" t="s">
        <v>8594</v>
      </c>
      <c r="E13044" s="107">
        <v>17.316666666666666</v>
      </c>
      <c r="F13044" s="81" t="s">
        <v>24202</v>
      </c>
      <c r="G13044" s="35" t="s">
        <v>8146</v>
      </c>
      <c r="H13044" s="100" t="s">
        <v>26477</v>
      </c>
    </row>
    <row r="13045" spans="1:8">
      <c r="A13045" s="35" t="s">
        <v>13</v>
      </c>
      <c r="B13045" s="35" t="s">
        <v>9350</v>
      </c>
      <c r="C13045" s="35" t="s">
        <v>17608</v>
      </c>
      <c r="D13045" s="100" t="s">
        <v>8595</v>
      </c>
      <c r="E13045" s="107">
        <v>12.483333333333333</v>
      </c>
      <c r="F13045" s="81" t="s">
        <v>24202</v>
      </c>
      <c r="G13045" s="35" t="s">
        <v>8146</v>
      </c>
      <c r="H13045" s="100" t="s">
        <v>26477</v>
      </c>
    </row>
    <row r="13046" spans="1:8">
      <c r="A13046" s="35" t="s">
        <v>13</v>
      </c>
      <c r="B13046" s="35" t="s">
        <v>9350</v>
      </c>
      <c r="C13046" s="35" t="s">
        <v>17608</v>
      </c>
      <c r="D13046" s="100" t="s">
        <v>8596</v>
      </c>
      <c r="E13046" s="107">
        <v>14.316666666666666</v>
      </c>
      <c r="F13046" s="81" t="s">
        <v>24202</v>
      </c>
      <c r="G13046" s="35" t="s">
        <v>8146</v>
      </c>
      <c r="H13046" s="100" t="s">
        <v>26477</v>
      </c>
    </row>
    <row r="13047" spans="1:8">
      <c r="A13047" s="35" t="s">
        <v>13</v>
      </c>
      <c r="B13047" s="35" t="s">
        <v>9350</v>
      </c>
      <c r="C13047" s="35" t="s">
        <v>17608</v>
      </c>
      <c r="D13047" s="100" t="s">
        <v>8597</v>
      </c>
      <c r="E13047" s="107">
        <v>12.833333333333334</v>
      </c>
      <c r="F13047" s="81" t="s">
        <v>24202</v>
      </c>
      <c r="G13047" s="35" t="s">
        <v>8146</v>
      </c>
      <c r="H13047" s="100" t="s">
        <v>26477</v>
      </c>
    </row>
    <row r="13048" spans="1:8">
      <c r="A13048" s="35" t="s">
        <v>13</v>
      </c>
      <c r="B13048" s="35" t="s">
        <v>9350</v>
      </c>
      <c r="C13048" s="35" t="s">
        <v>17608</v>
      </c>
      <c r="D13048" s="100" t="s">
        <v>8598</v>
      </c>
      <c r="E13048" s="107">
        <v>10.15</v>
      </c>
      <c r="F13048" s="81" t="s">
        <v>24202</v>
      </c>
      <c r="G13048" s="35" t="s">
        <v>8146</v>
      </c>
      <c r="H13048" s="100" t="s">
        <v>26477</v>
      </c>
    </row>
    <row r="13049" spans="1:8">
      <c r="A13049" s="35" t="s">
        <v>13</v>
      </c>
      <c r="B13049" s="35" t="s">
        <v>9350</v>
      </c>
      <c r="C13049" s="35" t="s">
        <v>17608</v>
      </c>
      <c r="D13049" s="100" t="s">
        <v>23250</v>
      </c>
      <c r="E13049" s="107">
        <v>9.0666666666666664</v>
      </c>
      <c r="F13049" s="81" t="s">
        <v>24202</v>
      </c>
      <c r="G13049" s="35" t="s">
        <v>8146</v>
      </c>
      <c r="H13049" s="100" t="s">
        <v>26477</v>
      </c>
    </row>
    <row r="13050" spans="1:8">
      <c r="A13050" s="35" t="s">
        <v>13</v>
      </c>
      <c r="B13050" s="35" t="s">
        <v>9350</v>
      </c>
      <c r="C13050" s="35" t="s">
        <v>17608</v>
      </c>
      <c r="D13050" s="100" t="s">
        <v>8599</v>
      </c>
      <c r="E13050" s="107">
        <v>11.466666666666667</v>
      </c>
      <c r="F13050" s="81" t="s">
        <v>24202</v>
      </c>
      <c r="G13050" s="35" t="s">
        <v>8146</v>
      </c>
      <c r="H13050" s="100" t="s">
        <v>26477</v>
      </c>
    </row>
    <row r="13051" spans="1:8">
      <c r="A13051" s="35" t="s">
        <v>13</v>
      </c>
      <c r="B13051" s="35" t="s">
        <v>9350</v>
      </c>
      <c r="C13051" s="35" t="s">
        <v>17608</v>
      </c>
      <c r="D13051" s="100" t="s">
        <v>23251</v>
      </c>
      <c r="E13051" s="107">
        <v>12.25</v>
      </c>
      <c r="F13051" s="81" t="s">
        <v>24202</v>
      </c>
      <c r="G13051" s="35" t="s">
        <v>8146</v>
      </c>
      <c r="H13051" s="100" t="s">
        <v>26477</v>
      </c>
    </row>
    <row r="13052" spans="1:8">
      <c r="A13052" s="35" t="s">
        <v>13</v>
      </c>
      <c r="B13052" s="35" t="s">
        <v>9350</v>
      </c>
      <c r="C13052" s="35" t="s">
        <v>17608</v>
      </c>
      <c r="D13052" s="100" t="s">
        <v>8600</v>
      </c>
      <c r="E13052" s="107">
        <v>13.766666666666667</v>
      </c>
      <c r="F13052" s="81" t="s">
        <v>24202</v>
      </c>
      <c r="G13052" s="35" t="s">
        <v>8146</v>
      </c>
      <c r="H13052" s="100" t="s">
        <v>26477</v>
      </c>
    </row>
    <row r="13053" spans="1:8">
      <c r="A13053" s="35" t="s">
        <v>13</v>
      </c>
      <c r="B13053" s="35" t="s">
        <v>9350</v>
      </c>
      <c r="C13053" s="35" t="s">
        <v>17608</v>
      </c>
      <c r="D13053" s="100" t="s">
        <v>23252</v>
      </c>
      <c r="E13053" s="107">
        <v>10.333333333333334</v>
      </c>
      <c r="F13053" s="81" t="s">
        <v>24202</v>
      </c>
      <c r="G13053" s="35" t="s">
        <v>8146</v>
      </c>
      <c r="H13053" s="100" t="s">
        <v>26477</v>
      </c>
    </row>
    <row r="13054" spans="1:8">
      <c r="A13054" s="35" t="s">
        <v>13</v>
      </c>
      <c r="B13054" s="35" t="s">
        <v>9350</v>
      </c>
      <c r="C13054" s="35" t="s">
        <v>17608</v>
      </c>
      <c r="D13054" s="100" t="s">
        <v>23253</v>
      </c>
      <c r="E13054" s="107">
        <v>14.9</v>
      </c>
      <c r="F13054" s="81" t="s">
        <v>24202</v>
      </c>
      <c r="G13054" s="35" t="s">
        <v>8146</v>
      </c>
      <c r="H13054" s="100" t="s">
        <v>26477</v>
      </c>
    </row>
    <row r="13055" spans="1:8">
      <c r="A13055" s="35" t="s">
        <v>13</v>
      </c>
      <c r="B13055" s="35" t="s">
        <v>9350</v>
      </c>
      <c r="C13055" s="35" t="s">
        <v>17608</v>
      </c>
      <c r="D13055" s="100" t="s">
        <v>8601</v>
      </c>
      <c r="E13055" s="107">
        <v>10.383333333333333</v>
      </c>
      <c r="F13055" s="81" t="s">
        <v>24202</v>
      </c>
      <c r="G13055" s="35" t="s">
        <v>8146</v>
      </c>
      <c r="H13055" s="100" t="s">
        <v>26477</v>
      </c>
    </row>
    <row r="13056" spans="1:8">
      <c r="A13056" s="35" t="s">
        <v>13</v>
      </c>
      <c r="B13056" s="35" t="s">
        <v>9350</v>
      </c>
      <c r="C13056" s="35" t="s">
        <v>17608</v>
      </c>
      <c r="D13056" s="100" t="s">
        <v>8602</v>
      </c>
      <c r="E13056" s="107">
        <v>10.283333333333333</v>
      </c>
      <c r="F13056" s="81" t="s">
        <v>24202</v>
      </c>
      <c r="G13056" s="35" t="s">
        <v>8146</v>
      </c>
      <c r="H13056" s="100" t="s">
        <v>26477</v>
      </c>
    </row>
    <row r="13057" spans="1:8">
      <c r="A13057" s="35" t="s">
        <v>13</v>
      </c>
      <c r="B13057" s="35" t="s">
        <v>9350</v>
      </c>
      <c r="C13057" s="35" t="s">
        <v>17608</v>
      </c>
      <c r="D13057" s="100" t="s">
        <v>23254</v>
      </c>
      <c r="E13057" s="107">
        <v>8.3833333333333329</v>
      </c>
      <c r="F13057" s="81" t="s">
        <v>24202</v>
      </c>
      <c r="G13057" s="35" t="s">
        <v>8146</v>
      </c>
      <c r="H13057" s="100" t="s">
        <v>26477</v>
      </c>
    </row>
    <row r="13058" spans="1:8">
      <c r="A13058" s="35" t="s">
        <v>13</v>
      </c>
      <c r="B13058" s="35" t="s">
        <v>9350</v>
      </c>
      <c r="C13058" s="35" t="s">
        <v>17608</v>
      </c>
      <c r="D13058" s="100" t="s">
        <v>8603</v>
      </c>
      <c r="E13058" s="107">
        <v>11.783333333333333</v>
      </c>
      <c r="F13058" s="81" t="s">
        <v>24202</v>
      </c>
      <c r="G13058" s="35" t="s">
        <v>8146</v>
      </c>
      <c r="H13058" s="100" t="s">
        <v>26477</v>
      </c>
    </row>
    <row r="13059" spans="1:8">
      <c r="A13059" s="35" t="s">
        <v>13</v>
      </c>
      <c r="B13059" s="35" t="s">
        <v>9350</v>
      </c>
      <c r="C13059" s="35" t="s">
        <v>17608</v>
      </c>
      <c r="D13059" s="100" t="s">
        <v>23255</v>
      </c>
      <c r="E13059" s="107">
        <v>12.266666666666667</v>
      </c>
      <c r="F13059" s="81" t="s">
        <v>24202</v>
      </c>
      <c r="G13059" s="35" t="s">
        <v>8146</v>
      </c>
      <c r="H13059" s="100" t="s">
        <v>26477</v>
      </c>
    </row>
    <row r="13060" spans="1:8">
      <c r="A13060" s="35" t="s">
        <v>13</v>
      </c>
      <c r="B13060" s="35" t="s">
        <v>9350</v>
      </c>
      <c r="C13060" s="35" t="s">
        <v>17608</v>
      </c>
      <c r="D13060" s="100" t="s">
        <v>23256</v>
      </c>
      <c r="E13060" s="107">
        <v>9.5</v>
      </c>
      <c r="F13060" s="81" t="s">
        <v>24202</v>
      </c>
      <c r="G13060" s="35" t="s">
        <v>8146</v>
      </c>
      <c r="H13060" s="100" t="s">
        <v>26477</v>
      </c>
    </row>
    <row r="13061" spans="1:8">
      <c r="A13061" s="35" t="s">
        <v>13</v>
      </c>
      <c r="B13061" s="35" t="s">
        <v>9350</v>
      </c>
      <c r="C13061" s="35" t="s">
        <v>17608</v>
      </c>
      <c r="D13061" s="100" t="s">
        <v>23257</v>
      </c>
      <c r="E13061" s="107">
        <v>9.1166666666666671</v>
      </c>
      <c r="F13061" s="81" t="s">
        <v>24202</v>
      </c>
      <c r="G13061" s="35" t="s">
        <v>8146</v>
      </c>
      <c r="H13061" s="100" t="s">
        <v>26477</v>
      </c>
    </row>
    <row r="13062" spans="1:8">
      <c r="A13062" s="35" t="s">
        <v>13</v>
      </c>
      <c r="B13062" s="35" t="s">
        <v>9350</v>
      </c>
      <c r="C13062" s="35" t="s">
        <v>17608</v>
      </c>
      <c r="D13062" s="100" t="s">
        <v>8604</v>
      </c>
      <c r="E13062" s="107">
        <v>11.183333333333334</v>
      </c>
      <c r="F13062" s="81" t="s">
        <v>24202</v>
      </c>
      <c r="G13062" s="35" t="s">
        <v>8146</v>
      </c>
      <c r="H13062" s="100" t="s">
        <v>26477</v>
      </c>
    </row>
    <row r="13063" spans="1:8">
      <c r="A13063" s="35" t="s">
        <v>13</v>
      </c>
      <c r="B13063" s="35" t="s">
        <v>9350</v>
      </c>
      <c r="C13063" s="35" t="s">
        <v>17608</v>
      </c>
      <c r="D13063" s="100" t="s">
        <v>8605</v>
      </c>
      <c r="E13063" s="107">
        <v>11.066666666666666</v>
      </c>
      <c r="F13063" s="81" t="s">
        <v>24202</v>
      </c>
      <c r="G13063" s="35" t="s">
        <v>8146</v>
      </c>
      <c r="H13063" s="100" t="s">
        <v>26477</v>
      </c>
    </row>
    <row r="13064" spans="1:8">
      <c r="A13064" s="35" t="s">
        <v>13</v>
      </c>
      <c r="B13064" s="35" t="s">
        <v>9350</v>
      </c>
      <c r="C13064" s="35" t="s">
        <v>17608</v>
      </c>
      <c r="D13064" s="100" t="s">
        <v>8606</v>
      </c>
      <c r="E13064" s="107">
        <v>11.683333333333334</v>
      </c>
      <c r="F13064" s="81" t="s">
        <v>24202</v>
      </c>
      <c r="G13064" s="35" t="s">
        <v>8146</v>
      </c>
      <c r="H13064" s="100" t="s">
        <v>26477</v>
      </c>
    </row>
    <row r="13065" spans="1:8">
      <c r="A13065" s="35" t="s">
        <v>13</v>
      </c>
      <c r="B13065" s="35" t="s">
        <v>9350</v>
      </c>
      <c r="C13065" s="35" t="s">
        <v>17608</v>
      </c>
      <c r="D13065" s="100" t="s">
        <v>8607</v>
      </c>
      <c r="E13065" s="107">
        <v>11.583333333333334</v>
      </c>
      <c r="F13065" s="81" t="s">
        <v>24202</v>
      </c>
      <c r="G13065" s="35" t="s">
        <v>8146</v>
      </c>
      <c r="H13065" s="100" t="s">
        <v>26477</v>
      </c>
    </row>
    <row r="13066" spans="1:8">
      <c r="A13066" s="35" t="s">
        <v>13</v>
      </c>
      <c r="B13066" s="35" t="s">
        <v>9350</v>
      </c>
      <c r="C13066" s="35" t="s">
        <v>17608</v>
      </c>
      <c r="D13066" s="100" t="s">
        <v>8608</v>
      </c>
      <c r="E13066" s="107">
        <v>10.433333333333334</v>
      </c>
      <c r="F13066" s="81" t="s">
        <v>24202</v>
      </c>
      <c r="G13066" s="35" t="s">
        <v>8146</v>
      </c>
      <c r="H13066" s="100" t="s">
        <v>26477</v>
      </c>
    </row>
    <row r="13067" spans="1:8">
      <c r="A13067" s="35" t="s">
        <v>13</v>
      </c>
      <c r="B13067" s="35" t="s">
        <v>9350</v>
      </c>
      <c r="C13067" s="35" t="s">
        <v>17608</v>
      </c>
      <c r="D13067" s="100" t="s">
        <v>8609</v>
      </c>
      <c r="E13067" s="107">
        <v>10.483333333333333</v>
      </c>
      <c r="F13067" s="81" t="s">
        <v>24202</v>
      </c>
      <c r="G13067" s="35" t="s">
        <v>8146</v>
      </c>
      <c r="H13067" s="100" t="s">
        <v>26477</v>
      </c>
    </row>
    <row r="13068" spans="1:8">
      <c r="A13068" s="35" t="s">
        <v>13</v>
      </c>
      <c r="B13068" s="35" t="s">
        <v>9350</v>
      </c>
      <c r="C13068" s="35" t="s">
        <v>17608</v>
      </c>
      <c r="D13068" s="100" t="s">
        <v>23258</v>
      </c>
      <c r="E13068" s="107">
        <v>12.216666666666667</v>
      </c>
      <c r="F13068" s="81" t="s">
        <v>24202</v>
      </c>
      <c r="G13068" s="35" t="s">
        <v>8146</v>
      </c>
      <c r="H13068" s="100" t="s">
        <v>26477</v>
      </c>
    </row>
    <row r="13069" spans="1:8">
      <c r="A13069" s="35" t="s">
        <v>13</v>
      </c>
      <c r="B13069" s="35" t="s">
        <v>9350</v>
      </c>
      <c r="C13069" s="35" t="s">
        <v>17608</v>
      </c>
      <c r="D13069" s="100" t="s">
        <v>23259</v>
      </c>
      <c r="E13069" s="107">
        <v>14.416666666666666</v>
      </c>
      <c r="F13069" s="81" t="s">
        <v>24202</v>
      </c>
      <c r="G13069" s="35" t="s">
        <v>8146</v>
      </c>
      <c r="H13069" s="100" t="s">
        <v>26477</v>
      </c>
    </row>
    <row r="13070" spans="1:8">
      <c r="A13070" s="35" t="s">
        <v>13</v>
      </c>
      <c r="B13070" s="35" t="s">
        <v>9353</v>
      </c>
      <c r="C13070" s="35" t="s">
        <v>17609</v>
      </c>
      <c r="D13070" s="100" t="s">
        <v>23260</v>
      </c>
      <c r="E13070" s="107">
        <v>11.65</v>
      </c>
      <c r="F13070" s="81" t="s">
        <v>24202</v>
      </c>
      <c r="G13070" s="35" t="s">
        <v>8146</v>
      </c>
      <c r="H13070" s="100" t="s">
        <v>26478</v>
      </c>
    </row>
    <row r="13071" spans="1:8">
      <c r="A13071" s="35" t="s">
        <v>13</v>
      </c>
      <c r="B13071" s="35" t="s">
        <v>9353</v>
      </c>
      <c r="C13071" s="35" t="s">
        <v>17609</v>
      </c>
      <c r="D13071" s="100" t="s">
        <v>23261</v>
      </c>
      <c r="E13071" s="107">
        <v>8.3333333333333339</v>
      </c>
      <c r="F13071" s="81" t="s">
        <v>24202</v>
      </c>
      <c r="G13071" s="35" t="s">
        <v>8146</v>
      </c>
      <c r="H13071" s="100" t="s">
        <v>26478</v>
      </c>
    </row>
    <row r="13072" spans="1:8">
      <c r="A13072" s="35" t="s">
        <v>13</v>
      </c>
      <c r="B13072" s="35" t="s">
        <v>9353</v>
      </c>
      <c r="C13072" s="35" t="s">
        <v>17609</v>
      </c>
      <c r="D13072" s="100" t="s">
        <v>23262</v>
      </c>
      <c r="E13072" s="107">
        <v>7.666666666666667</v>
      </c>
      <c r="F13072" s="81" t="s">
        <v>24202</v>
      </c>
      <c r="G13072" s="35" t="s">
        <v>8146</v>
      </c>
      <c r="H13072" s="100" t="s">
        <v>26478</v>
      </c>
    </row>
    <row r="13073" spans="1:8">
      <c r="A13073" s="35" t="s">
        <v>13</v>
      </c>
      <c r="B13073" s="35" t="s">
        <v>9353</v>
      </c>
      <c r="C13073" s="35" t="s">
        <v>17609</v>
      </c>
      <c r="D13073" s="100" t="s">
        <v>23263</v>
      </c>
      <c r="E13073" s="107">
        <v>8.5500000000000007</v>
      </c>
      <c r="F13073" s="81" t="s">
        <v>24202</v>
      </c>
      <c r="G13073" s="35" t="s">
        <v>8146</v>
      </c>
      <c r="H13073" s="100" t="s">
        <v>26478</v>
      </c>
    </row>
    <row r="13074" spans="1:8">
      <c r="A13074" s="35" t="s">
        <v>13</v>
      </c>
      <c r="B13074" s="35" t="s">
        <v>9353</v>
      </c>
      <c r="C13074" s="35" t="s">
        <v>17609</v>
      </c>
      <c r="D13074" s="100" t="s">
        <v>12149</v>
      </c>
      <c r="E13074" s="107">
        <v>21.466666666666665</v>
      </c>
      <c r="F13074" s="81" t="s">
        <v>24202</v>
      </c>
      <c r="G13074" s="35" t="s">
        <v>8146</v>
      </c>
      <c r="H13074" s="100" t="s">
        <v>26479</v>
      </c>
    </row>
    <row r="13075" spans="1:8">
      <c r="A13075" s="35" t="s">
        <v>13</v>
      </c>
      <c r="B13075" s="35" t="s">
        <v>9353</v>
      </c>
      <c r="C13075" s="35" t="s">
        <v>17609</v>
      </c>
      <c r="D13075" s="100" t="s">
        <v>23264</v>
      </c>
      <c r="E13075" s="107">
        <v>14.683333333333334</v>
      </c>
      <c r="F13075" s="81" t="s">
        <v>24202</v>
      </c>
      <c r="G13075" s="35" t="s">
        <v>8146</v>
      </c>
      <c r="H13075" s="100" t="s">
        <v>26478</v>
      </c>
    </row>
    <row r="13076" spans="1:8">
      <c r="A13076" s="35" t="s">
        <v>13</v>
      </c>
      <c r="B13076" s="35" t="s">
        <v>9353</v>
      </c>
      <c r="C13076" s="35" t="s">
        <v>17609</v>
      </c>
      <c r="D13076" s="100" t="s">
        <v>12150</v>
      </c>
      <c r="E13076" s="107">
        <v>18.883333333333333</v>
      </c>
      <c r="F13076" s="81" t="s">
        <v>24202</v>
      </c>
      <c r="G13076" s="35" t="s">
        <v>8146</v>
      </c>
      <c r="H13076" s="100" t="s">
        <v>26480</v>
      </c>
    </row>
    <row r="13077" spans="1:8">
      <c r="A13077" s="35" t="s">
        <v>13</v>
      </c>
      <c r="B13077" s="35" t="s">
        <v>9353</v>
      </c>
      <c r="C13077" s="35" t="s">
        <v>17609</v>
      </c>
      <c r="D13077" s="100" t="s">
        <v>12151</v>
      </c>
      <c r="E13077" s="107">
        <v>9.1999999999999993</v>
      </c>
      <c r="F13077" s="81" t="s">
        <v>24202</v>
      </c>
      <c r="G13077" s="35" t="s">
        <v>8146</v>
      </c>
      <c r="H13077" s="100" t="s">
        <v>16348</v>
      </c>
    </row>
    <row r="13078" spans="1:8">
      <c r="A13078" s="35" t="s">
        <v>13</v>
      </c>
      <c r="B13078" s="35" t="s">
        <v>9353</v>
      </c>
      <c r="C13078" s="35" t="s">
        <v>17609</v>
      </c>
      <c r="D13078" s="100" t="s">
        <v>12152</v>
      </c>
      <c r="E13078" s="107">
        <v>9.2166666666666668</v>
      </c>
      <c r="F13078" s="81" t="s">
        <v>24202</v>
      </c>
      <c r="G13078" s="35" t="s">
        <v>8146</v>
      </c>
      <c r="H13078" s="100" t="s">
        <v>26481</v>
      </c>
    </row>
    <row r="13079" spans="1:8">
      <c r="A13079" s="35" t="s">
        <v>13</v>
      </c>
      <c r="B13079" s="35" t="s">
        <v>9353</v>
      </c>
      <c r="C13079" s="35" t="s">
        <v>17609</v>
      </c>
      <c r="D13079" s="100" t="s">
        <v>12153</v>
      </c>
      <c r="E13079" s="107">
        <v>20.933333333333334</v>
      </c>
      <c r="F13079" s="81" t="s">
        <v>24202</v>
      </c>
      <c r="G13079" s="35" t="s">
        <v>8146</v>
      </c>
      <c r="H13079" s="100" t="s">
        <v>16349</v>
      </c>
    </row>
    <row r="13080" spans="1:8">
      <c r="A13080" s="35" t="s">
        <v>13</v>
      </c>
      <c r="B13080" s="35" t="s">
        <v>9353</v>
      </c>
      <c r="C13080" s="35" t="s">
        <v>17609</v>
      </c>
      <c r="D13080" s="100" t="s">
        <v>23265</v>
      </c>
      <c r="E13080" s="107">
        <v>12.8</v>
      </c>
      <c r="F13080" s="81" t="s">
        <v>24202</v>
      </c>
      <c r="G13080" s="35" t="s">
        <v>8146</v>
      </c>
      <c r="H13080" s="100" t="s">
        <v>16347</v>
      </c>
    </row>
    <row r="13081" spans="1:8">
      <c r="A13081" s="35" t="s">
        <v>13</v>
      </c>
      <c r="B13081" s="35" t="s">
        <v>9353</v>
      </c>
      <c r="C13081" s="35" t="s">
        <v>17609</v>
      </c>
      <c r="D13081" s="100" t="s">
        <v>12154</v>
      </c>
      <c r="E13081" s="107">
        <v>12.033333333333333</v>
      </c>
      <c r="F13081" s="81" t="s">
        <v>24202</v>
      </c>
      <c r="G13081" s="35" t="s">
        <v>8146</v>
      </c>
      <c r="H13081" s="100" t="s">
        <v>16350</v>
      </c>
    </row>
    <row r="13082" spans="1:8">
      <c r="A13082" s="35" t="s">
        <v>13</v>
      </c>
      <c r="B13082" s="35" t="s">
        <v>9353</v>
      </c>
      <c r="C13082" s="35" t="s">
        <v>17609</v>
      </c>
      <c r="D13082" s="100" t="s">
        <v>12155</v>
      </c>
      <c r="E13082" s="107">
        <v>17.600000000000001</v>
      </c>
      <c r="F13082" s="81" t="s">
        <v>24202</v>
      </c>
      <c r="G13082" s="35" t="s">
        <v>8146</v>
      </c>
      <c r="H13082" s="100" t="s">
        <v>16351</v>
      </c>
    </row>
    <row r="13083" spans="1:8">
      <c r="A13083" s="35" t="s">
        <v>13</v>
      </c>
      <c r="B13083" s="35" t="s">
        <v>9353</v>
      </c>
      <c r="C13083" s="35" t="s">
        <v>17609</v>
      </c>
      <c r="D13083" s="100" t="s">
        <v>12156</v>
      </c>
      <c r="E13083" s="107">
        <v>9.75</v>
      </c>
      <c r="F13083" s="81" t="s">
        <v>24202</v>
      </c>
      <c r="G13083" s="35" t="s">
        <v>8146</v>
      </c>
      <c r="H13083" s="100" t="s">
        <v>16352</v>
      </c>
    </row>
    <row r="13084" spans="1:8">
      <c r="A13084" s="35" t="s">
        <v>13</v>
      </c>
      <c r="B13084" s="35" t="s">
        <v>9353</v>
      </c>
      <c r="C13084" s="35" t="s">
        <v>17609</v>
      </c>
      <c r="D13084" s="100" t="s">
        <v>12157</v>
      </c>
      <c r="E13084" s="107">
        <v>8.5</v>
      </c>
      <c r="F13084" s="81" t="s">
        <v>24202</v>
      </c>
      <c r="G13084" s="35" t="s">
        <v>8146</v>
      </c>
      <c r="H13084" s="100" t="s">
        <v>16353</v>
      </c>
    </row>
    <row r="13085" spans="1:8">
      <c r="A13085" s="35" t="s">
        <v>13</v>
      </c>
      <c r="B13085" s="35" t="s">
        <v>9353</v>
      </c>
      <c r="C13085" s="35" t="s">
        <v>17609</v>
      </c>
      <c r="D13085" s="100" t="s">
        <v>23266</v>
      </c>
      <c r="E13085" s="107">
        <v>17.666666666666668</v>
      </c>
      <c r="F13085" s="81" t="s">
        <v>24202</v>
      </c>
      <c r="G13085" s="35" t="s">
        <v>8146</v>
      </c>
      <c r="H13085" s="100" t="s">
        <v>16347</v>
      </c>
    </row>
    <row r="13086" spans="1:8">
      <c r="A13086" s="35" t="s">
        <v>13</v>
      </c>
      <c r="B13086" s="35" t="s">
        <v>9353</v>
      </c>
      <c r="C13086" s="35" t="s">
        <v>17609</v>
      </c>
      <c r="D13086" s="100" t="s">
        <v>12158</v>
      </c>
      <c r="E13086" s="107">
        <v>10.35</v>
      </c>
      <c r="F13086" s="81" t="s">
        <v>24202</v>
      </c>
      <c r="G13086" s="35" t="s">
        <v>8146</v>
      </c>
      <c r="H13086" s="100" t="s">
        <v>16354</v>
      </c>
    </row>
    <row r="13087" spans="1:8">
      <c r="A13087" s="35" t="s">
        <v>13</v>
      </c>
      <c r="B13087" s="35" t="s">
        <v>9353</v>
      </c>
      <c r="C13087" s="35" t="s">
        <v>17609</v>
      </c>
      <c r="D13087" s="100" t="s">
        <v>12159</v>
      </c>
      <c r="E13087" s="107">
        <v>10.683333333333334</v>
      </c>
      <c r="F13087" s="81" t="s">
        <v>24202</v>
      </c>
      <c r="G13087" s="35" t="s">
        <v>8146</v>
      </c>
      <c r="H13087" s="100" t="s">
        <v>16355</v>
      </c>
    </row>
    <row r="13088" spans="1:8">
      <c r="A13088" s="35" t="s">
        <v>13</v>
      </c>
      <c r="B13088" s="35" t="s">
        <v>9353</v>
      </c>
      <c r="C13088" s="35" t="s">
        <v>17609</v>
      </c>
      <c r="D13088" s="100" t="s">
        <v>23267</v>
      </c>
      <c r="E13088" s="107">
        <v>14.466666666666667</v>
      </c>
      <c r="F13088" s="81" t="s">
        <v>24202</v>
      </c>
      <c r="G13088" s="35" t="s">
        <v>8146</v>
      </c>
      <c r="H13088" s="100" t="s">
        <v>16347</v>
      </c>
    </row>
    <row r="13089" spans="1:8">
      <c r="A13089" s="35" t="s">
        <v>13</v>
      </c>
      <c r="B13089" s="35" t="s">
        <v>9348</v>
      </c>
      <c r="C13089" s="35" t="s">
        <v>16696</v>
      </c>
      <c r="D13089" s="100" t="s">
        <v>23268</v>
      </c>
      <c r="E13089" s="107">
        <v>9.4499999999999993</v>
      </c>
      <c r="F13089" s="81" t="s">
        <v>24202</v>
      </c>
      <c r="G13089" s="35" t="s">
        <v>8146</v>
      </c>
      <c r="H13089" s="100" t="s">
        <v>26482</v>
      </c>
    </row>
    <row r="13090" spans="1:8">
      <c r="A13090" s="35" t="s">
        <v>13</v>
      </c>
      <c r="B13090" s="35" t="s">
        <v>9348</v>
      </c>
      <c r="C13090" s="35" t="s">
        <v>16696</v>
      </c>
      <c r="D13090" s="100" t="s">
        <v>23269</v>
      </c>
      <c r="E13090" s="107">
        <v>10.25</v>
      </c>
      <c r="F13090" s="81" t="s">
        <v>24202</v>
      </c>
      <c r="G13090" s="35" t="s">
        <v>8146</v>
      </c>
      <c r="H13090" s="100" t="s">
        <v>26482</v>
      </c>
    </row>
    <row r="13091" spans="1:8">
      <c r="A13091" s="35" t="s">
        <v>13</v>
      </c>
      <c r="B13091" s="35" t="s">
        <v>9348</v>
      </c>
      <c r="C13091" s="35" t="s">
        <v>16696</v>
      </c>
      <c r="D13091" s="100" t="s">
        <v>23270</v>
      </c>
      <c r="E13091" s="107">
        <v>8.2333333333333325</v>
      </c>
      <c r="F13091" s="81" t="s">
        <v>24202</v>
      </c>
      <c r="G13091" s="35" t="s">
        <v>8146</v>
      </c>
      <c r="H13091" s="100" t="s">
        <v>26482</v>
      </c>
    </row>
    <row r="13092" spans="1:8">
      <c r="A13092" s="35" t="s">
        <v>13</v>
      </c>
      <c r="B13092" s="35" t="s">
        <v>9348</v>
      </c>
      <c r="C13092" s="35" t="s">
        <v>16696</v>
      </c>
      <c r="D13092" s="100" t="s">
        <v>23271</v>
      </c>
      <c r="E13092" s="107">
        <v>10.85</v>
      </c>
      <c r="F13092" s="81" t="s">
        <v>24202</v>
      </c>
      <c r="G13092" s="35" t="s">
        <v>8146</v>
      </c>
      <c r="H13092" s="100" t="s">
        <v>16356</v>
      </c>
    </row>
    <row r="13093" spans="1:8">
      <c r="A13093" s="35" t="s">
        <v>13</v>
      </c>
      <c r="B13093" s="35" t="s">
        <v>9348</v>
      </c>
      <c r="C13093" s="35" t="s">
        <v>16696</v>
      </c>
      <c r="D13093" s="100" t="s">
        <v>23272</v>
      </c>
      <c r="E13093" s="107">
        <v>8.2333333333333325</v>
      </c>
      <c r="F13093" s="81" t="s">
        <v>24202</v>
      </c>
      <c r="G13093" s="35" t="s">
        <v>8146</v>
      </c>
      <c r="H13093" s="100" t="s">
        <v>16356</v>
      </c>
    </row>
    <row r="13094" spans="1:8">
      <c r="A13094" s="35" t="s">
        <v>13</v>
      </c>
      <c r="B13094" s="35" t="s">
        <v>9348</v>
      </c>
      <c r="C13094" s="35" t="s">
        <v>16696</v>
      </c>
      <c r="D13094" s="100" t="s">
        <v>23273</v>
      </c>
      <c r="E13094" s="107">
        <v>6.8666666666666663</v>
      </c>
      <c r="F13094" s="81" t="s">
        <v>24202</v>
      </c>
      <c r="G13094" s="35" t="s">
        <v>8146</v>
      </c>
      <c r="H13094" s="100" t="s">
        <v>16356</v>
      </c>
    </row>
    <row r="13095" spans="1:8">
      <c r="A13095" s="35" t="s">
        <v>13</v>
      </c>
      <c r="B13095" s="35" t="s">
        <v>9348</v>
      </c>
      <c r="C13095" s="35" t="s">
        <v>16696</v>
      </c>
      <c r="D13095" s="100" t="s">
        <v>23274</v>
      </c>
      <c r="E13095" s="107">
        <v>6.5</v>
      </c>
      <c r="F13095" s="81" t="s">
        <v>24202</v>
      </c>
      <c r="G13095" s="35" t="s">
        <v>8146</v>
      </c>
      <c r="H13095" s="100" t="s">
        <v>16356</v>
      </c>
    </row>
    <row r="13096" spans="1:8">
      <c r="A13096" s="35" t="s">
        <v>13</v>
      </c>
      <c r="B13096" s="35" t="s">
        <v>9348</v>
      </c>
      <c r="C13096" s="35" t="s">
        <v>16696</v>
      </c>
      <c r="D13096" s="100" t="s">
        <v>23275</v>
      </c>
      <c r="E13096" s="107">
        <v>6.55</v>
      </c>
      <c r="F13096" s="81" t="s">
        <v>24202</v>
      </c>
      <c r="G13096" s="35" t="s">
        <v>8146</v>
      </c>
      <c r="H13096" s="100" t="s">
        <v>16356</v>
      </c>
    </row>
    <row r="13097" spans="1:8">
      <c r="A13097" s="35" t="s">
        <v>13</v>
      </c>
      <c r="B13097" s="35" t="s">
        <v>9348</v>
      </c>
      <c r="C13097" s="35" t="s">
        <v>16696</v>
      </c>
      <c r="D13097" s="100" t="s">
        <v>23276</v>
      </c>
      <c r="E13097" s="107">
        <v>7.55</v>
      </c>
      <c r="F13097" s="81" t="s">
        <v>24202</v>
      </c>
      <c r="G13097" s="35" t="s">
        <v>8146</v>
      </c>
      <c r="H13097" s="100" t="s">
        <v>16356</v>
      </c>
    </row>
    <row r="13098" spans="1:8">
      <c r="A13098" s="35" t="s">
        <v>13</v>
      </c>
      <c r="B13098" s="35" t="s">
        <v>9348</v>
      </c>
      <c r="C13098" s="35" t="s">
        <v>16696</v>
      </c>
      <c r="D13098" s="100" t="s">
        <v>23277</v>
      </c>
      <c r="E13098" s="107">
        <v>8.6333333333333329</v>
      </c>
      <c r="F13098" s="81" t="s">
        <v>24202</v>
      </c>
      <c r="G13098" s="35" t="s">
        <v>8146</v>
      </c>
      <c r="H13098" s="100" t="s">
        <v>16356</v>
      </c>
    </row>
    <row r="13099" spans="1:8">
      <c r="A13099" s="35" t="s">
        <v>13</v>
      </c>
      <c r="B13099" s="35" t="s">
        <v>9350</v>
      </c>
      <c r="C13099" s="35" t="s">
        <v>16697</v>
      </c>
      <c r="D13099" s="100" t="s">
        <v>23278</v>
      </c>
      <c r="E13099" s="107">
        <v>11.133333333333333</v>
      </c>
      <c r="F13099" s="81" t="s">
        <v>24202</v>
      </c>
      <c r="G13099" s="35" t="s">
        <v>8146</v>
      </c>
      <c r="H13099" s="100" t="s">
        <v>26483</v>
      </c>
    </row>
    <row r="13100" spans="1:8">
      <c r="A13100" s="35" t="s">
        <v>13</v>
      </c>
      <c r="B13100" s="35" t="s">
        <v>9350</v>
      </c>
      <c r="C13100" s="35" t="s">
        <v>16697</v>
      </c>
      <c r="D13100" s="100" t="s">
        <v>23279</v>
      </c>
      <c r="E13100" s="107">
        <v>10.85</v>
      </c>
      <c r="F13100" s="81" t="s">
        <v>24202</v>
      </c>
      <c r="G13100" s="35" t="s">
        <v>8146</v>
      </c>
      <c r="H13100" s="100" t="s">
        <v>16357</v>
      </c>
    </row>
    <row r="13101" spans="1:8">
      <c r="A13101" s="35" t="s">
        <v>13</v>
      </c>
      <c r="B13101" s="35" t="s">
        <v>9350</v>
      </c>
      <c r="C13101" s="35" t="s">
        <v>16697</v>
      </c>
      <c r="D13101" s="100" t="s">
        <v>23280</v>
      </c>
      <c r="E13101" s="107">
        <v>9.1166666666666671</v>
      </c>
      <c r="F13101" s="81" t="s">
        <v>24202</v>
      </c>
      <c r="G13101" s="35" t="s">
        <v>8146</v>
      </c>
      <c r="H13101" s="100" t="s">
        <v>16357</v>
      </c>
    </row>
    <row r="13102" spans="1:8">
      <c r="A13102" s="35" t="s">
        <v>13</v>
      </c>
      <c r="B13102" s="35" t="s">
        <v>9350</v>
      </c>
      <c r="C13102" s="35" t="s">
        <v>16697</v>
      </c>
      <c r="D13102" s="100" t="s">
        <v>23281</v>
      </c>
      <c r="E13102" s="107">
        <v>10.383333333333333</v>
      </c>
      <c r="F13102" s="81" t="s">
        <v>24202</v>
      </c>
      <c r="G13102" s="35" t="s">
        <v>8146</v>
      </c>
      <c r="H13102" s="100" t="s">
        <v>16357</v>
      </c>
    </row>
    <row r="13103" spans="1:8">
      <c r="A13103" s="35" t="s">
        <v>13</v>
      </c>
      <c r="B13103" s="35" t="s">
        <v>9350</v>
      </c>
      <c r="C13103" s="35" t="s">
        <v>16697</v>
      </c>
      <c r="D13103" s="100" t="s">
        <v>23282</v>
      </c>
      <c r="E13103" s="107">
        <v>9.85</v>
      </c>
      <c r="F13103" s="81" t="s">
        <v>24202</v>
      </c>
      <c r="G13103" s="35" t="s">
        <v>8146</v>
      </c>
      <c r="H13103" s="100" t="s">
        <v>16357</v>
      </c>
    </row>
    <row r="13104" spans="1:8">
      <c r="A13104" s="35" t="s">
        <v>13</v>
      </c>
      <c r="B13104" s="35" t="s">
        <v>9350</v>
      </c>
      <c r="C13104" s="35" t="s">
        <v>16697</v>
      </c>
      <c r="D13104" s="100" t="s">
        <v>23283</v>
      </c>
      <c r="E13104" s="107">
        <v>6.416666666666667</v>
      </c>
      <c r="F13104" s="81" t="s">
        <v>24202</v>
      </c>
      <c r="G13104" s="35" t="s">
        <v>8146</v>
      </c>
      <c r="H13104" s="100" t="s">
        <v>16357</v>
      </c>
    </row>
    <row r="13105" spans="1:8">
      <c r="A13105" s="35" t="s">
        <v>13</v>
      </c>
      <c r="B13105" s="35" t="s">
        <v>9350</v>
      </c>
      <c r="C13105" s="35" t="s">
        <v>16697</v>
      </c>
      <c r="D13105" s="100" t="s">
        <v>23284</v>
      </c>
      <c r="E13105" s="107">
        <v>7.25</v>
      </c>
      <c r="F13105" s="81" t="s">
        <v>24202</v>
      </c>
      <c r="G13105" s="35" t="s">
        <v>8146</v>
      </c>
      <c r="H13105" s="100" t="s">
        <v>16357</v>
      </c>
    </row>
    <row r="13106" spans="1:8">
      <c r="A13106" s="35" t="s">
        <v>13</v>
      </c>
      <c r="B13106" s="35" t="s">
        <v>9350</v>
      </c>
      <c r="C13106" s="35" t="s">
        <v>16697</v>
      </c>
      <c r="D13106" s="100" t="s">
        <v>23285</v>
      </c>
      <c r="E13106" s="107">
        <v>7.5166666666666666</v>
      </c>
      <c r="F13106" s="81" t="s">
        <v>24202</v>
      </c>
      <c r="G13106" s="35" t="s">
        <v>8146</v>
      </c>
      <c r="H13106" s="100" t="s">
        <v>16357</v>
      </c>
    </row>
    <row r="13107" spans="1:8">
      <c r="A13107" s="35" t="s">
        <v>13</v>
      </c>
      <c r="B13107" s="35" t="s">
        <v>9350</v>
      </c>
      <c r="C13107" s="35" t="s">
        <v>16697</v>
      </c>
      <c r="D13107" s="100" t="s">
        <v>23286</v>
      </c>
      <c r="E13107" s="107">
        <v>7.9333333333333336</v>
      </c>
      <c r="F13107" s="81" t="s">
        <v>24202</v>
      </c>
      <c r="G13107" s="35" t="s">
        <v>8146</v>
      </c>
      <c r="H13107" s="100" t="s">
        <v>16357</v>
      </c>
    </row>
    <row r="13108" spans="1:8">
      <c r="A13108" s="35" t="s">
        <v>13</v>
      </c>
      <c r="B13108" s="35" t="s">
        <v>9350</v>
      </c>
      <c r="C13108" s="35" t="s">
        <v>16697</v>
      </c>
      <c r="D13108" s="100" t="s">
        <v>23287</v>
      </c>
      <c r="E13108" s="107">
        <v>7.5666666666666664</v>
      </c>
      <c r="F13108" s="81" t="s">
        <v>24202</v>
      </c>
      <c r="G13108" s="35" t="s">
        <v>8146</v>
      </c>
      <c r="H13108" s="100" t="s">
        <v>26483</v>
      </c>
    </row>
    <row r="13109" spans="1:8">
      <c r="A13109" s="35" t="s">
        <v>13</v>
      </c>
      <c r="B13109" s="35" t="s">
        <v>9353</v>
      </c>
      <c r="C13109" s="35" t="s">
        <v>16698</v>
      </c>
      <c r="D13109" s="100" t="s">
        <v>12160</v>
      </c>
      <c r="E13109" s="107">
        <v>11.066666666666666</v>
      </c>
      <c r="F13109" s="81" t="s">
        <v>24202</v>
      </c>
      <c r="G13109" s="35" t="s">
        <v>8146</v>
      </c>
      <c r="H13109" s="100" t="s">
        <v>26484</v>
      </c>
    </row>
    <row r="13110" spans="1:8">
      <c r="A13110" s="35" t="s">
        <v>13</v>
      </c>
      <c r="B13110" s="35" t="s">
        <v>18</v>
      </c>
      <c r="C13110" s="35" t="s">
        <v>16699</v>
      </c>
      <c r="D13110" s="100" t="s">
        <v>23288</v>
      </c>
      <c r="E13110" s="107">
        <v>10.9</v>
      </c>
      <c r="F13110" s="81" t="s">
        <v>24202</v>
      </c>
      <c r="G13110" s="35" t="s">
        <v>8146</v>
      </c>
      <c r="H13110" s="100" t="s">
        <v>26485</v>
      </c>
    </row>
    <row r="13111" spans="1:8">
      <c r="A13111" s="35" t="s">
        <v>13</v>
      </c>
      <c r="B13111" s="35" t="s">
        <v>18</v>
      </c>
      <c r="C13111" s="35" t="s">
        <v>16699</v>
      </c>
      <c r="D13111" s="100" t="s">
        <v>23289</v>
      </c>
      <c r="E13111" s="107">
        <v>9.85</v>
      </c>
      <c r="F13111" s="81" t="s">
        <v>24202</v>
      </c>
      <c r="G13111" s="35" t="s">
        <v>8146</v>
      </c>
      <c r="H13111" s="100" t="s">
        <v>16358</v>
      </c>
    </row>
    <row r="13112" spans="1:8">
      <c r="A13112" s="35" t="s">
        <v>13</v>
      </c>
      <c r="B13112" s="35" t="s">
        <v>18</v>
      </c>
      <c r="C13112" s="35" t="s">
        <v>16699</v>
      </c>
      <c r="D13112" s="100" t="s">
        <v>23290</v>
      </c>
      <c r="E13112" s="107">
        <v>10.8</v>
      </c>
      <c r="F13112" s="81" t="s">
        <v>24202</v>
      </c>
      <c r="G13112" s="35" t="s">
        <v>8146</v>
      </c>
      <c r="H13112" s="100" t="s">
        <v>16358</v>
      </c>
    </row>
    <row r="13113" spans="1:8">
      <c r="A13113" s="35" t="s">
        <v>13</v>
      </c>
      <c r="B13113" s="35" t="s">
        <v>18</v>
      </c>
      <c r="C13113" s="35" t="s">
        <v>16699</v>
      </c>
      <c r="D13113" s="100" t="s">
        <v>23291</v>
      </c>
      <c r="E13113" s="107">
        <v>14.25</v>
      </c>
      <c r="F13113" s="81" t="s">
        <v>24202</v>
      </c>
      <c r="G13113" s="35" t="s">
        <v>8146</v>
      </c>
      <c r="H13113" s="100" t="s">
        <v>16358</v>
      </c>
    </row>
    <row r="13114" spans="1:8">
      <c r="A13114" s="35" t="s">
        <v>13</v>
      </c>
      <c r="B13114" s="35" t="s">
        <v>18</v>
      </c>
      <c r="C13114" s="35" t="s">
        <v>16699</v>
      </c>
      <c r="D13114" s="100" t="s">
        <v>23292</v>
      </c>
      <c r="E13114" s="107">
        <v>10.616666666666667</v>
      </c>
      <c r="F13114" s="81" t="s">
        <v>24202</v>
      </c>
      <c r="G13114" s="35" t="s">
        <v>8146</v>
      </c>
      <c r="H13114" s="100" t="s">
        <v>16358</v>
      </c>
    </row>
    <row r="13115" spans="1:8">
      <c r="A13115" s="35" t="s">
        <v>13</v>
      </c>
      <c r="B13115" s="35" t="s">
        <v>18</v>
      </c>
      <c r="C13115" s="35" t="s">
        <v>16699</v>
      </c>
      <c r="D13115" s="100" t="s">
        <v>23293</v>
      </c>
      <c r="E13115" s="107">
        <v>11.233333333333333</v>
      </c>
      <c r="F13115" s="81" t="s">
        <v>24202</v>
      </c>
      <c r="G13115" s="35" t="s">
        <v>8146</v>
      </c>
      <c r="H13115" s="100" t="s">
        <v>16358</v>
      </c>
    </row>
    <row r="13116" spans="1:8">
      <c r="A13116" s="35" t="s">
        <v>13</v>
      </c>
      <c r="B13116" s="35" t="s">
        <v>18</v>
      </c>
      <c r="C13116" s="35" t="s">
        <v>16699</v>
      </c>
      <c r="D13116" s="100" t="s">
        <v>23294</v>
      </c>
      <c r="E13116" s="107">
        <v>12.9</v>
      </c>
      <c r="F13116" s="81" t="s">
        <v>24202</v>
      </c>
      <c r="G13116" s="35" t="s">
        <v>8146</v>
      </c>
      <c r="H13116" s="100" t="s">
        <v>16358</v>
      </c>
    </row>
    <row r="13117" spans="1:8">
      <c r="A13117" s="35" t="s">
        <v>13</v>
      </c>
      <c r="B13117" s="35" t="s">
        <v>18</v>
      </c>
      <c r="C13117" s="35" t="s">
        <v>16699</v>
      </c>
      <c r="D13117" s="100" t="s">
        <v>23295</v>
      </c>
      <c r="E13117" s="107">
        <v>7.333333333333333</v>
      </c>
      <c r="F13117" s="81" t="s">
        <v>24202</v>
      </c>
      <c r="G13117" s="35" t="s">
        <v>8146</v>
      </c>
      <c r="H13117" s="100" t="s">
        <v>16358</v>
      </c>
    </row>
    <row r="13118" spans="1:8">
      <c r="A13118" s="35" t="s">
        <v>13</v>
      </c>
      <c r="B13118" s="35" t="s">
        <v>18</v>
      </c>
      <c r="C13118" s="35" t="s">
        <v>16699</v>
      </c>
      <c r="D13118" s="100" t="s">
        <v>12161</v>
      </c>
      <c r="E13118" s="107">
        <v>10.733333333333333</v>
      </c>
      <c r="F13118" s="81" t="s">
        <v>24202</v>
      </c>
      <c r="G13118" s="35" t="s">
        <v>8146</v>
      </c>
      <c r="H13118" s="100" t="s">
        <v>16359</v>
      </c>
    </row>
    <row r="13119" spans="1:8">
      <c r="A13119" s="35" t="s">
        <v>13</v>
      </c>
      <c r="B13119" s="35" t="s">
        <v>18</v>
      </c>
      <c r="C13119" s="35" t="s">
        <v>16699</v>
      </c>
      <c r="D13119" s="100" t="s">
        <v>23296</v>
      </c>
      <c r="E13119" s="107">
        <v>18.433333333333334</v>
      </c>
      <c r="F13119" s="81" t="s">
        <v>24202</v>
      </c>
      <c r="G13119" s="35" t="s">
        <v>8146</v>
      </c>
      <c r="H13119" s="100" t="s">
        <v>16358</v>
      </c>
    </row>
    <row r="13120" spans="1:8">
      <c r="A13120" s="35" t="s">
        <v>13</v>
      </c>
      <c r="B13120" s="35" t="s">
        <v>18</v>
      </c>
      <c r="C13120" s="35" t="s">
        <v>16699</v>
      </c>
      <c r="D13120" s="100" t="s">
        <v>12162</v>
      </c>
      <c r="E13120" s="107">
        <v>16.899999999999999</v>
      </c>
      <c r="F13120" s="81" t="s">
        <v>24202</v>
      </c>
      <c r="G13120" s="35" t="s">
        <v>8146</v>
      </c>
      <c r="H13120" s="100" t="s">
        <v>16360</v>
      </c>
    </row>
    <row r="13121" spans="1:8">
      <c r="A13121" s="35" t="s">
        <v>13</v>
      </c>
      <c r="B13121" s="35" t="s">
        <v>9350</v>
      </c>
      <c r="C13121" s="35" t="s">
        <v>16700</v>
      </c>
      <c r="D13121" s="100" t="s">
        <v>12163</v>
      </c>
      <c r="E13121" s="107">
        <v>10.416666666666666</v>
      </c>
      <c r="F13121" s="81" t="s">
        <v>24202</v>
      </c>
      <c r="G13121" s="35" t="s">
        <v>8146</v>
      </c>
      <c r="H13121" s="100" t="s">
        <v>26486</v>
      </c>
    </row>
    <row r="13122" spans="1:8">
      <c r="A13122" s="35" t="s">
        <v>13</v>
      </c>
      <c r="B13122" s="35" t="s">
        <v>9350</v>
      </c>
      <c r="C13122" s="35" t="s">
        <v>16700</v>
      </c>
      <c r="D13122" s="100" t="s">
        <v>12164</v>
      </c>
      <c r="E13122" s="107">
        <v>11.4</v>
      </c>
      <c r="F13122" s="81" t="s">
        <v>24202</v>
      </c>
      <c r="G13122" s="35" t="s">
        <v>8146</v>
      </c>
      <c r="H13122" s="100" t="s">
        <v>26487</v>
      </c>
    </row>
    <row r="13123" spans="1:8">
      <c r="A13123" s="35" t="s">
        <v>13</v>
      </c>
      <c r="B13123" s="35" t="s">
        <v>9350</v>
      </c>
      <c r="C13123" s="35" t="s">
        <v>16700</v>
      </c>
      <c r="D13123" s="100" t="s">
        <v>12165</v>
      </c>
      <c r="E13123" s="107">
        <v>10.416666666666666</v>
      </c>
      <c r="F13123" s="81" t="s">
        <v>24202</v>
      </c>
      <c r="G13123" s="35" t="s">
        <v>8146</v>
      </c>
      <c r="H13123" s="100" t="s">
        <v>16361</v>
      </c>
    </row>
    <row r="13124" spans="1:8">
      <c r="A13124" s="35" t="s">
        <v>13</v>
      </c>
      <c r="B13124" s="35" t="s">
        <v>9350</v>
      </c>
      <c r="C13124" s="35" t="s">
        <v>16700</v>
      </c>
      <c r="D13124" s="100" t="s">
        <v>12166</v>
      </c>
      <c r="E13124" s="107">
        <v>13.866666666666667</v>
      </c>
      <c r="F13124" s="81" t="s">
        <v>24202</v>
      </c>
      <c r="G13124" s="35" t="s">
        <v>8146</v>
      </c>
      <c r="H13124" s="100" t="s">
        <v>16362</v>
      </c>
    </row>
    <row r="13125" spans="1:8">
      <c r="A13125" s="35" t="s">
        <v>13</v>
      </c>
      <c r="B13125" s="35" t="s">
        <v>9350</v>
      </c>
      <c r="C13125" s="35" t="s">
        <v>16700</v>
      </c>
      <c r="D13125" s="100" t="s">
        <v>23297</v>
      </c>
      <c r="E13125" s="107">
        <v>10.833333333333334</v>
      </c>
      <c r="F13125" s="81" t="s">
        <v>24202</v>
      </c>
      <c r="G13125" s="35" t="s">
        <v>8146</v>
      </c>
      <c r="H13125" s="100" t="s">
        <v>26486</v>
      </c>
    </row>
    <row r="13126" spans="1:8">
      <c r="A13126" s="35" t="s">
        <v>13</v>
      </c>
      <c r="B13126" s="35" t="s">
        <v>9350</v>
      </c>
      <c r="C13126" s="35" t="s">
        <v>16700</v>
      </c>
      <c r="D13126" s="100" t="s">
        <v>12167</v>
      </c>
      <c r="E13126" s="107">
        <v>10.133333333333333</v>
      </c>
      <c r="F13126" s="81" t="s">
        <v>24202</v>
      </c>
      <c r="G13126" s="35" t="s">
        <v>8146</v>
      </c>
      <c r="H13126" s="100" t="s">
        <v>16363</v>
      </c>
    </row>
    <row r="13127" spans="1:8">
      <c r="A13127" s="35" t="s">
        <v>13</v>
      </c>
      <c r="B13127" s="35" t="s">
        <v>9350</v>
      </c>
      <c r="C13127" s="35" t="s">
        <v>16700</v>
      </c>
      <c r="D13127" s="100" t="s">
        <v>12168</v>
      </c>
      <c r="E13127" s="107">
        <v>6.8166666666666664</v>
      </c>
      <c r="F13127" s="81" t="s">
        <v>24202</v>
      </c>
      <c r="G13127" s="35" t="s">
        <v>8146</v>
      </c>
      <c r="H13127" s="100" t="s">
        <v>16364</v>
      </c>
    </row>
    <row r="13128" spans="1:8">
      <c r="A13128" s="35" t="s">
        <v>13</v>
      </c>
      <c r="B13128" s="35" t="s">
        <v>9350</v>
      </c>
      <c r="C13128" s="35" t="s">
        <v>16700</v>
      </c>
      <c r="D13128" s="100" t="s">
        <v>12169</v>
      </c>
      <c r="E13128" s="107">
        <v>7.5333333333333332</v>
      </c>
      <c r="F13128" s="81" t="s">
        <v>24202</v>
      </c>
      <c r="G13128" s="35" t="s">
        <v>8146</v>
      </c>
      <c r="H13128" s="100" t="s">
        <v>16365</v>
      </c>
    </row>
    <row r="13129" spans="1:8">
      <c r="A13129" s="35" t="s">
        <v>13</v>
      </c>
      <c r="B13129" s="35" t="s">
        <v>9350</v>
      </c>
      <c r="C13129" s="35" t="s">
        <v>16700</v>
      </c>
      <c r="D13129" s="100" t="s">
        <v>12170</v>
      </c>
      <c r="E13129" s="107">
        <v>13.7</v>
      </c>
      <c r="F13129" s="81" t="s">
        <v>24202</v>
      </c>
      <c r="G13129" s="35" t="s">
        <v>8146</v>
      </c>
      <c r="H13129" s="100" t="s">
        <v>16366</v>
      </c>
    </row>
    <row r="13130" spans="1:8">
      <c r="A13130" s="35" t="s">
        <v>13</v>
      </c>
      <c r="B13130" s="35" t="s">
        <v>9350</v>
      </c>
      <c r="C13130" s="35" t="s">
        <v>16700</v>
      </c>
      <c r="D13130" s="100" t="s">
        <v>12171</v>
      </c>
      <c r="E13130" s="107">
        <v>9.9166666666666661</v>
      </c>
      <c r="F13130" s="81" t="s">
        <v>24202</v>
      </c>
      <c r="G13130" s="35" t="s">
        <v>8146</v>
      </c>
      <c r="H13130" s="100" t="s">
        <v>16367</v>
      </c>
    </row>
    <row r="13131" spans="1:8">
      <c r="A13131" s="35" t="s">
        <v>13</v>
      </c>
      <c r="B13131" s="35" t="s">
        <v>9350</v>
      </c>
      <c r="C13131" s="35" t="s">
        <v>16700</v>
      </c>
      <c r="D13131" s="100" t="s">
        <v>12172</v>
      </c>
      <c r="E13131" s="107">
        <v>6.1833333333333336</v>
      </c>
      <c r="F13131" s="81" t="s">
        <v>24202</v>
      </c>
      <c r="G13131" s="35" t="s">
        <v>8146</v>
      </c>
      <c r="H13131" s="100" t="s">
        <v>16368</v>
      </c>
    </row>
    <row r="13132" spans="1:8">
      <c r="A13132" s="35" t="s">
        <v>13</v>
      </c>
      <c r="B13132" s="35" t="s">
        <v>9353</v>
      </c>
      <c r="C13132" s="35" t="s">
        <v>16701</v>
      </c>
      <c r="D13132" s="100" t="s">
        <v>12173</v>
      </c>
      <c r="E13132" s="107">
        <v>12.6</v>
      </c>
      <c r="F13132" s="81" t="s">
        <v>24202</v>
      </c>
      <c r="G13132" s="35" t="s">
        <v>8146</v>
      </c>
      <c r="H13132" s="100" t="s">
        <v>26488</v>
      </c>
    </row>
    <row r="13133" spans="1:8">
      <c r="A13133" s="35" t="s">
        <v>13</v>
      </c>
      <c r="B13133" s="35" t="s">
        <v>9353</v>
      </c>
      <c r="C13133" s="35" t="s">
        <v>16701</v>
      </c>
      <c r="D13133" s="100" t="s">
        <v>23298</v>
      </c>
      <c r="E13133" s="107">
        <v>18.466666666666665</v>
      </c>
      <c r="F13133" s="81" t="s">
        <v>24202</v>
      </c>
      <c r="G13133" s="35" t="s">
        <v>8146</v>
      </c>
      <c r="H13133" s="100" t="s">
        <v>26488</v>
      </c>
    </row>
    <row r="13134" spans="1:8">
      <c r="A13134" s="35" t="s">
        <v>13</v>
      </c>
      <c r="B13134" s="35" t="s">
        <v>9353</v>
      </c>
      <c r="C13134" s="35" t="s">
        <v>16701</v>
      </c>
      <c r="D13134" s="100" t="s">
        <v>12174</v>
      </c>
      <c r="E13134" s="107">
        <v>12</v>
      </c>
      <c r="F13134" s="81" t="s">
        <v>24202</v>
      </c>
      <c r="G13134" s="35" t="s">
        <v>8146</v>
      </c>
      <c r="H13134" s="100" t="s">
        <v>16369</v>
      </c>
    </row>
    <row r="13135" spans="1:8">
      <c r="A13135" s="35" t="s">
        <v>13</v>
      </c>
      <c r="B13135" s="35" t="s">
        <v>9353</v>
      </c>
      <c r="C13135" s="35" t="s">
        <v>16701</v>
      </c>
      <c r="D13135" s="100" t="s">
        <v>12175</v>
      </c>
      <c r="E13135" s="107">
        <v>16.333333333333332</v>
      </c>
      <c r="F13135" s="81" t="s">
        <v>24202</v>
      </c>
      <c r="G13135" s="35" t="s">
        <v>8146</v>
      </c>
      <c r="H13135" s="100" t="s">
        <v>26489</v>
      </c>
    </row>
    <row r="13136" spans="1:8">
      <c r="A13136" s="35" t="s">
        <v>13</v>
      </c>
      <c r="B13136" s="35" t="s">
        <v>9353</v>
      </c>
      <c r="C13136" s="35" t="s">
        <v>16701</v>
      </c>
      <c r="D13136" s="100" t="s">
        <v>12176</v>
      </c>
      <c r="E13136" s="107">
        <v>14.7</v>
      </c>
      <c r="F13136" s="81" t="s">
        <v>24202</v>
      </c>
      <c r="G13136" s="35" t="s">
        <v>8146</v>
      </c>
      <c r="H13136" s="100" t="s">
        <v>26490</v>
      </c>
    </row>
    <row r="13137" spans="1:8">
      <c r="A13137" s="35" t="s">
        <v>13</v>
      </c>
      <c r="B13137" s="35" t="s">
        <v>9353</v>
      </c>
      <c r="C13137" s="35" t="s">
        <v>16701</v>
      </c>
      <c r="D13137" s="100" t="s">
        <v>12177</v>
      </c>
      <c r="E13137" s="107">
        <v>10.066666666666666</v>
      </c>
      <c r="F13137" s="81" t="s">
        <v>24202</v>
      </c>
      <c r="G13137" s="35" t="s">
        <v>8146</v>
      </c>
      <c r="H13137" s="100" t="s">
        <v>26491</v>
      </c>
    </row>
    <row r="13138" spans="1:8">
      <c r="A13138" s="35" t="s">
        <v>13</v>
      </c>
      <c r="B13138" s="35" t="s">
        <v>9353</v>
      </c>
      <c r="C13138" s="35" t="s">
        <v>16701</v>
      </c>
      <c r="D13138" s="100" t="s">
        <v>12178</v>
      </c>
      <c r="E13138" s="107">
        <v>4.8666666666666663</v>
      </c>
      <c r="F13138" s="81" t="s">
        <v>24202</v>
      </c>
      <c r="G13138" s="35" t="s">
        <v>8146</v>
      </c>
      <c r="H13138" s="100" t="s">
        <v>26492</v>
      </c>
    </row>
    <row r="13139" spans="1:8">
      <c r="A13139" s="35" t="s">
        <v>13</v>
      </c>
      <c r="B13139" s="35" t="s">
        <v>9353</v>
      </c>
      <c r="C13139" s="35" t="s">
        <v>16701</v>
      </c>
      <c r="D13139" s="100" t="s">
        <v>12179</v>
      </c>
      <c r="E13139" s="107">
        <v>14.133333333333333</v>
      </c>
      <c r="F13139" s="81" t="s">
        <v>24202</v>
      </c>
      <c r="G13139" s="35" t="s">
        <v>8146</v>
      </c>
      <c r="H13139" s="100" t="s">
        <v>26493</v>
      </c>
    </row>
    <row r="13140" spans="1:8">
      <c r="A13140" s="35" t="s">
        <v>13</v>
      </c>
      <c r="B13140" s="35" t="s">
        <v>9353</v>
      </c>
      <c r="C13140" s="35" t="s">
        <v>16701</v>
      </c>
      <c r="D13140" s="100" t="s">
        <v>12180</v>
      </c>
      <c r="E13140" s="107">
        <v>11.05</v>
      </c>
      <c r="F13140" s="81" t="s">
        <v>24202</v>
      </c>
      <c r="G13140" s="35" t="s">
        <v>8146</v>
      </c>
      <c r="H13140" s="100" t="s">
        <v>16370</v>
      </c>
    </row>
    <row r="13141" spans="1:8">
      <c r="A13141" s="35" t="s">
        <v>13</v>
      </c>
      <c r="B13141" s="35" t="s">
        <v>9353</v>
      </c>
      <c r="C13141" s="35" t="s">
        <v>16701</v>
      </c>
      <c r="D13141" s="100" t="s">
        <v>12181</v>
      </c>
      <c r="E13141" s="107">
        <v>15.4</v>
      </c>
      <c r="F13141" s="81" t="s">
        <v>24202</v>
      </c>
      <c r="G13141" s="35" t="s">
        <v>8146</v>
      </c>
      <c r="H13141" s="100" t="s">
        <v>16371</v>
      </c>
    </row>
    <row r="13142" spans="1:8">
      <c r="A13142" s="35" t="s">
        <v>13</v>
      </c>
      <c r="B13142" s="35" t="s">
        <v>9353</v>
      </c>
      <c r="C13142" s="35" t="s">
        <v>16701</v>
      </c>
      <c r="D13142" s="100" t="s">
        <v>12182</v>
      </c>
      <c r="E13142" s="107">
        <v>10.85</v>
      </c>
      <c r="F13142" s="81" t="s">
        <v>24202</v>
      </c>
      <c r="G13142" s="35" t="s">
        <v>8146</v>
      </c>
      <c r="H13142" s="100" t="s">
        <v>16372</v>
      </c>
    </row>
    <row r="13143" spans="1:8">
      <c r="A13143" s="35" t="s">
        <v>13</v>
      </c>
      <c r="B13143" s="35" t="s">
        <v>9353</v>
      </c>
      <c r="C13143" s="35" t="s">
        <v>16701</v>
      </c>
      <c r="D13143" s="100" t="s">
        <v>12183</v>
      </c>
      <c r="E13143" s="107">
        <v>14.75</v>
      </c>
      <c r="F13143" s="81" t="s">
        <v>24202</v>
      </c>
      <c r="G13143" s="35" t="s">
        <v>8146</v>
      </c>
      <c r="H13143" s="100" t="s">
        <v>16373</v>
      </c>
    </row>
    <row r="13144" spans="1:8">
      <c r="A13144" s="35" t="s">
        <v>13</v>
      </c>
      <c r="B13144" s="35" t="s">
        <v>9353</v>
      </c>
      <c r="C13144" s="35" t="s">
        <v>16701</v>
      </c>
      <c r="D13144" s="100" t="s">
        <v>12184</v>
      </c>
      <c r="E13144" s="107">
        <v>21.35</v>
      </c>
      <c r="F13144" s="81" t="s">
        <v>24202</v>
      </c>
      <c r="G13144" s="35" t="s">
        <v>8146</v>
      </c>
      <c r="H13144" s="100" t="s">
        <v>16374</v>
      </c>
    </row>
    <row r="13145" spans="1:8">
      <c r="A13145" s="35" t="s">
        <v>13</v>
      </c>
      <c r="B13145" s="35" t="s">
        <v>9353</v>
      </c>
      <c r="C13145" s="35" t="s">
        <v>16701</v>
      </c>
      <c r="D13145" s="100" t="s">
        <v>12185</v>
      </c>
      <c r="E13145" s="107">
        <v>19.5</v>
      </c>
      <c r="F13145" s="81" t="s">
        <v>24202</v>
      </c>
      <c r="G13145" s="35" t="s">
        <v>8146</v>
      </c>
      <c r="H13145" s="100" t="s">
        <v>16375</v>
      </c>
    </row>
    <row r="13146" spans="1:8">
      <c r="A13146" s="35" t="s">
        <v>13</v>
      </c>
      <c r="B13146" s="35" t="s">
        <v>9367</v>
      </c>
      <c r="C13146" s="35" t="s">
        <v>17610</v>
      </c>
      <c r="D13146" s="100" t="s">
        <v>12186</v>
      </c>
      <c r="E13146" s="107">
        <v>8.2833333333333332</v>
      </c>
      <c r="F13146" s="81" t="s">
        <v>24202</v>
      </c>
      <c r="G13146" s="35" t="s">
        <v>8146</v>
      </c>
      <c r="H13146" s="100" t="s">
        <v>26494</v>
      </c>
    </row>
    <row r="13147" spans="1:8">
      <c r="A13147" s="35" t="s">
        <v>13</v>
      </c>
      <c r="B13147" s="35" t="s">
        <v>9367</v>
      </c>
      <c r="C13147" s="35" t="s">
        <v>17610</v>
      </c>
      <c r="D13147" s="100" t="s">
        <v>12187</v>
      </c>
      <c r="E13147" s="107">
        <v>9.9166666666666661</v>
      </c>
      <c r="F13147" s="81" t="s">
        <v>24202</v>
      </c>
      <c r="G13147" s="35" t="s">
        <v>8146</v>
      </c>
      <c r="H13147" s="100" t="s">
        <v>16376</v>
      </c>
    </row>
    <row r="13148" spans="1:8">
      <c r="A13148" s="35" t="s">
        <v>13</v>
      </c>
      <c r="B13148" s="35" t="s">
        <v>9367</v>
      </c>
      <c r="C13148" s="35" t="s">
        <v>17610</v>
      </c>
      <c r="D13148" s="100" t="s">
        <v>12188</v>
      </c>
      <c r="E13148" s="107">
        <v>9.3666666666666671</v>
      </c>
      <c r="F13148" s="81" t="s">
        <v>24202</v>
      </c>
      <c r="G13148" s="35" t="s">
        <v>8146</v>
      </c>
      <c r="H13148" s="100" t="s">
        <v>16377</v>
      </c>
    </row>
    <row r="13149" spans="1:8">
      <c r="A13149" s="35" t="s">
        <v>13</v>
      </c>
      <c r="B13149" s="35" t="s">
        <v>9367</v>
      </c>
      <c r="C13149" s="35" t="s">
        <v>17610</v>
      </c>
      <c r="D13149" s="100" t="s">
        <v>12189</v>
      </c>
      <c r="E13149" s="107">
        <v>9.8166666666666664</v>
      </c>
      <c r="F13149" s="81" t="s">
        <v>24202</v>
      </c>
      <c r="G13149" s="35" t="s">
        <v>8146</v>
      </c>
      <c r="H13149" s="100" t="s">
        <v>16378</v>
      </c>
    </row>
    <row r="13150" spans="1:8">
      <c r="A13150" s="35" t="s">
        <v>13</v>
      </c>
      <c r="B13150" s="35" t="s">
        <v>9367</v>
      </c>
      <c r="C13150" s="35" t="s">
        <v>17610</v>
      </c>
      <c r="D13150" s="100" t="s">
        <v>12190</v>
      </c>
      <c r="E13150" s="107">
        <v>12.966666666666667</v>
      </c>
      <c r="F13150" s="81" t="s">
        <v>24202</v>
      </c>
      <c r="G13150" s="35" t="s">
        <v>8146</v>
      </c>
      <c r="H13150" s="100" t="s">
        <v>16379</v>
      </c>
    </row>
    <row r="13151" spans="1:8">
      <c r="A13151" s="35" t="s">
        <v>13</v>
      </c>
      <c r="B13151" s="35" t="s">
        <v>9367</v>
      </c>
      <c r="C13151" s="35" t="s">
        <v>17610</v>
      </c>
      <c r="D13151" s="100" t="s">
        <v>12191</v>
      </c>
      <c r="E13151" s="107">
        <v>10.216666666666667</v>
      </c>
      <c r="F13151" s="81" t="s">
        <v>24202</v>
      </c>
      <c r="G13151" s="35" t="s">
        <v>8146</v>
      </c>
      <c r="H13151" s="100" t="s">
        <v>26495</v>
      </c>
    </row>
    <row r="13152" spans="1:8">
      <c r="A13152" s="35" t="s">
        <v>13</v>
      </c>
      <c r="B13152" s="35" t="s">
        <v>9367</v>
      </c>
      <c r="C13152" s="35" t="s">
        <v>17610</v>
      </c>
      <c r="D13152" s="100" t="s">
        <v>12192</v>
      </c>
      <c r="E13152" s="107">
        <v>10.3</v>
      </c>
      <c r="F13152" s="81" t="s">
        <v>24202</v>
      </c>
      <c r="G13152" s="35" t="s">
        <v>8146</v>
      </c>
      <c r="H13152" s="100" t="s">
        <v>16380</v>
      </c>
    </row>
    <row r="13153" spans="1:8">
      <c r="A13153" s="35" t="s">
        <v>13</v>
      </c>
      <c r="B13153" s="35" t="s">
        <v>9367</v>
      </c>
      <c r="C13153" s="35" t="s">
        <v>17610</v>
      </c>
      <c r="D13153" s="100" t="s">
        <v>12193</v>
      </c>
      <c r="E13153" s="107">
        <v>11.183333333333334</v>
      </c>
      <c r="F13153" s="81" t="s">
        <v>24202</v>
      </c>
      <c r="G13153" s="35" t="s">
        <v>8146</v>
      </c>
      <c r="H13153" s="100" t="s">
        <v>26496</v>
      </c>
    </row>
    <row r="13154" spans="1:8">
      <c r="A13154" s="35" t="s">
        <v>13</v>
      </c>
      <c r="B13154" s="35" t="s">
        <v>9367</v>
      </c>
      <c r="C13154" s="35" t="s">
        <v>17610</v>
      </c>
      <c r="D13154" s="100" t="s">
        <v>23299</v>
      </c>
      <c r="E13154" s="107">
        <v>8.8333333333333339</v>
      </c>
      <c r="F13154" s="81" t="s">
        <v>24202</v>
      </c>
      <c r="G13154" s="35" t="s">
        <v>8146</v>
      </c>
      <c r="H13154" s="100" t="s">
        <v>26494</v>
      </c>
    </row>
    <row r="13155" spans="1:8">
      <c r="A13155" s="35" t="s">
        <v>13</v>
      </c>
      <c r="B13155" s="35" t="s">
        <v>9367</v>
      </c>
      <c r="C13155" s="35" t="s">
        <v>17610</v>
      </c>
      <c r="D13155" s="100" t="s">
        <v>23300</v>
      </c>
      <c r="E13155" s="107">
        <v>10.433333333333334</v>
      </c>
      <c r="F13155" s="81" t="s">
        <v>24202</v>
      </c>
      <c r="G13155" s="35" t="s">
        <v>8146</v>
      </c>
      <c r="H13155" s="100" t="s">
        <v>26494</v>
      </c>
    </row>
    <row r="13156" spans="1:8">
      <c r="A13156" s="35" t="s">
        <v>13</v>
      </c>
      <c r="B13156" s="35" t="s">
        <v>9350</v>
      </c>
      <c r="C13156" s="35" t="s">
        <v>16702</v>
      </c>
      <c r="D13156" s="100" t="s">
        <v>12194</v>
      </c>
      <c r="E13156" s="107">
        <v>9.0666666666666664</v>
      </c>
      <c r="F13156" s="81" t="s">
        <v>24202</v>
      </c>
      <c r="G13156" s="35" t="s">
        <v>8146</v>
      </c>
      <c r="H13156" s="100" t="s">
        <v>26497</v>
      </c>
    </row>
    <row r="13157" spans="1:8">
      <c r="A13157" s="35" t="s">
        <v>13</v>
      </c>
      <c r="B13157" s="35" t="s">
        <v>9350</v>
      </c>
      <c r="C13157" s="35" t="s">
        <v>16702</v>
      </c>
      <c r="D13157" s="100" t="s">
        <v>12195</v>
      </c>
      <c r="E13157" s="107">
        <v>9.0333333333333332</v>
      </c>
      <c r="F13157" s="81" t="s">
        <v>24202</v>
      </c>
      <c r="G13157" s="35" t="s">
        <v>8146</v>
      </c>
      <c r="H13157" s="100" t="s">
        <v>26498</v>
      </c>
    </row>
    <row r="13158" spans="1:8">
      <c r="A13158" s="35" t="s">
        <v>13</v>
      </c>
      <c r="B13158" s="35" t="s">
        <v>9350</v>
      </c>
      <c r="C13158" s="35" t="s">
        <v>16702</v>
      </c>
      <c r="D13158" s="100" t="s">
        <v>12196</v>
      </c>
      <c r="E13158" s="107">
        <v>9.6333333333333329</v>
      </c>
      <c r="F13158" s="81" t="s">
        <v>24202</v>
      </c>
      <c r="G13158" s="35" t="s">
        <v>8146</v>
      </c>
      <c r="H13158" s="100" t="s">
        <v>26498</v>
      </c>
    </row>
    <row r="13159" spans="1:8">
      <c r="A13159" s="35" t="s">
        <v>13</v>
      </c>
      <c r="B13159" s="35" t="s">
        <v>9350</v>
      </c>
      <c r="C13159" s="35" t="s">
        <v>16702</v>
      </c>
      <c r="D13159" s="100" t="s">
        <v>12197</v>
      </c>
      <c r="E13159" s="107">
        <v>8.1833333333333336</v>
      </c>
      <c r="F13159" s="81" t="s">
        <v>24202</v>
      </c>
      <c r="G13159" s="35" t="s">
        <v>8146</v>
      </c>
      <c r="H13159" s="100" t="s">
        <v>26499</v>
      </c>
    </row>
    <row r="13160" spans="1:8">
      <c r="A13160" s="35" t="s">
        <v>13</v>
      </c>
      <c r="B13160" s="35" t="s">
        <v>9350</v>
      </c>
      <c r="C13160" s="35" t="s">
        <v>16702</v>
      </c>
      <c r="D13160" s="100" t="s">
        <v>12198</v>
      </c>
      <c r="E13160" s="107">
        <v>11</v>
      </c>
      <c r="F13160" s="81" t="s">
        <v>24202</v>
      </c>
      <c r="G13160" s="35" t="s">
        <v>8146</v>
      </c>
      <c r="H13160" s="100" t="s">
        <v>26500</v>
      </c>
    </row>
    <row r="13161" spans="1:8">
      <c r="A13161" s="35" t="s">
        <v>13</v>
      </c>
      <c r="B13161" s="35" t="s">
        <v>9350</v>
      </c>
      <c r="C13161" s="35" t="s">
        <v>16702</v>
      </c>
      <c r="D13161" s="100" t="s">
        <v>12199</v>
      </c>
      <c r="E13161" s="107">
        <v>11.45</v>
      </c>
      <c r="F13161" s="81" t="s">
        <v>24202</v>
      </c>
      <c r="G13161" s="35" t="s">
        <v>8146</v>
      </c>
      <c r="H13161" s="100" t="s">
        <v>26501</v>
      </c>
    </row>
    <row r="13162" spans="1:8">
      <c r="A13162" s="35" t="s">
        <v>13</v>
      </c>
      <c r="B13162" s="35" t="s">
        <v>9350</v>
      </c>
      <c r="C13162" s="35" t="s">
        <v>16702</v>
      </c>
      <c r="D13162" s="100" t="s">
        <v>23301</v>
      </c>
      <c r="E13162" s="107">
        <v>9.9499999999999993</v>
      </c>
      <c r="F13162" s="81" t="s">
        <v>24202</v>
      </c>
      <c r="G13162" s="35" t="s">
        <v>8146</v>
      </c>
      <c r="H13162" s="100" t="s">
        <v>26497</v>
      </c>
    </row>
    <row r="13163" spans="1:8">
      <c r="A13163" s="35" t="s">
        <v>13</v>
      </c>
      <c r="B13163" s="35" t="s">
        <v>9350</v>
      </c>
      <c r="C13163" s="35" t="s">
        <v>16702</v>
      </c>
      <c r="D13163" s="100" t="s">
        <v>12200</v>
      </c>
      <c r="E13163" s="107">
        <v>9.5</v>
      </c>
      <c r="F13163" s="81" t="s">
        <v>24202</v>
      </c>
      <c r="G13163" s="35" t="s">
        <v>8146</v>
      </c>
      <c r="H13163" s="100" t="s">
        <v>26502</v>
      </c>
    </row>
    <row r="13164" spans="1:8">
      <c r="A13164" s="35" t="s">
        <v>13</v>
      </c>
      <c r="B13164" s="35" t="s">
        <v>9350</v>
      </c>
      <c r="C13164" s="35" t="s">
        <v>16702</v>
      </c>
      <c r="D13164" s="100" t="s">
        <v>12201</v>
      </c>
      <c r="E13164" s="107">
        <v>9.2833333333333332</v>
      </c>
      <c r="F13164" s="81" t="s">
        <v>24202</v>
      </c>
      <c r="G13164" s="35" t="s">
        <v>8146</v>
      </c>
      <c r="H13164" s="100" t="s">
        <v>26503</v>
      </c>
    </row>
    <row r="13165" spans="1:8">
      <c r="A13165" s="35" t="s">
        <v>13</v>
      </c>
      <c r="B13165" s="35" t="s">
        <v>9350</v>
      </c>
      <c r="C13165" s="35" t="s">
        <v>16702</v>
      </c>
      <c r="D13165" s="100" t="s">
        <v>12202</v>
      </c>
      <c r="E13165" s="107">
        <v>8.7333333333333325</v>
      </c>
      <c r="F13165" s="81" t="s">
        <v>24202</v>
      </c>
      <c r="G13165" s="35" t="s">
        <v>8146</v>
      </c>
      <c r="H13165" s="100" t="s">
        <v>26504</v>
      </c>
    </row>
    <row r="13166" spans="1:8">
      <c r="A13166" s="35" t="s">
        <v>13</v>
      </c>
      <c r="B13166" s="35" t="s">
        <v>9353</v>
      </c>
      <c r="C13166" s="35" t="s">
        <v>17611</v>
      </c>
      <c r="D13166" s="100" t="s">
        <v>12203</v>
      </c>
      <c r="E13166" s="107">
        <v>9.85</v>
      </c>
      <c r="F13166" s="81" t="s">
        <v>24202</v>
      </c>
      <c r="G13166" s="35" t="s">
        <v>8146</v>
      </c>
      <c r="H13166" s="100" t="s">
        <v>26505</v>
      </c>
    </row>
    <row r="13167" spans="1:8">
      <c r="A13167" s="35" t="s">
        <v>13</v>
      </c>
      <c r="B13167" s="35" t="s">
        <v>9353</v>
      </c>
      <c r="C13167" s="35" t="s">
        <v>17611</v>
      </c>
      <c r="D13167" s="100" t="s">
        <v>12204</v>
      </c>
      <c r="E13167" s="107">
        <v>8.35</v>
      </c>
      <c r="F13167" s="81" t="s">
        <v>24202</v>
      </c>
      <c r="G13167" s="35" t="s">
        <v>8146</v>
      </c>
      <c r="H13167" s="100" t="s">
        <v>26506</v>
      </c>
    </row>
    <row r="13168" spans="1:8">
      <c r="A13168" s="35" t="s">
        <v>13</v>
      </c>
      <c r="B13168" s="35" t="s">
        <v>9353</v>
      </c>
      <c r="C13168" s="35" t="s">
        <v>17611</v>
      </c>
      <c r="D13168" s="100" t="s">
        <v>12205</v>
      </c>
      <c r="E13168" s="107">
        <v>12.683333333333334</v>
      </c>
      <c r="F13168" s="81" t="s">
        <v>24202</v>
      </c>
      <c r="G13168" s="35" t="s">
        <v>8146</v>
      </c>
      <c r="H13168" s="100" t="s">
        <v>26507</v>
      </c>
    </row>
    <row r="13169" spans="1:8">
      <c r="A13169" s="35" t="s">
        <v>13</v>
      </c>
      <c r="B13169" s="35" t="s">
        <v>9353</v>
      </c>
      <c r="C13169" s="35" t="s">
        <v>17611</v>
      </c>
      <c r="D13169" s="100" t="s">
        <v>23302</v>
      </c>
      <c r="E13169" s="107">
        <v>13.416666666666666</v>
      </c>
      <c r="F13169" s="81" t="s">
        <v>24202</v>
      </c>
      <c r="G13169" s="35" t="s">
        <v>8146</v>
      </c>
      <c r="H13169" s="100" t="s">
        <v>26505</v>
      </c>
    </row>
    <row r="13170" spans="1:8">
      <c r="A13170" s="35" t="s">
        <v>13</v>
      </c>
      <c r="B13170" s="35" t="s">
        <v>9353</v>
      </c>
      <c r="C13170" s="35" t="s">
        <v>17611</v>
      </c>
      <c r="D13170" s="100" t="s">
        <v>23303</v>
      </c>
      <c r="E13170" s="107">
        <v>7.9666666666666668</v>
      </c>
      <c r="F13170" s="81" t="s">
        <v>24202</v>
      </c>
      <c r="G13170" s="35" t="s">
        <v>8146</v>
      </c>
      <c r="H13170" s="100" t="s">
        <v>26505</v>
      </c>
    </row>
    <row r="13171" spans="1:8">
      <c r="A13171" s="35" t="s">
        <v>13</v>
      </c>
      <c r="B13171" s="35" t="s">
        <v>9353</v>
      </c>
      <c r="C13171" s="35" t="s">
        <v>17611</v>
      </c>
      <c r="D13171" s="100" t="s">
        <v>23304</v>
      </c>
      <c r="E13171" s="107">
        <v>12.766666666666667</v>
      </c>
      <c r="F13171" s="81" t="s">
        <v>24202</v>
      </c>
      <c r="G13171" s="35" t="s">
        <v>8146</v>
      </c>
      <c r="H13171" s="100" t="s">
        <v>26505</v>
      </c>
    </row>
    <row r="13172" spans="1:8">
      <c r="A13172" s="35" t="s">
        <v>13</v>
      </c>
      <c r="B13172" s="35" t="s">
        <v>9353</v>
      </c>
      <c r="C13172" s="35" t="s">
        <v>17611</v>
      </c>
      <c r="D13172" s="100" t="s">
        <v>12206</v>
      </c>
      <c r="E13172" s="107">
        <v>7.0666666666666664</v>
      </c>
      <c r="F13172" s="81" t="s">
        <v>24202</v>
      </c>
      <c r="G13172" s="35" t="s">
        <v>8146</v>
      </c>
      <c r="H13172" s="100" t="s">
        <v>26508</v>
      </c>
    </row>
    <row r="13173" spans="1:8">
      <c r="A13173" s="35" t="s">
        <v>13</v>
      </c>
      <c r="B13173" s="35" t="s">
        <v>9353</v>
      </c>
      <c r="C13173" s="35" t="s">
        <v>17611</v>
      </c>
      <c r="D13173" s="100" t="s">
        <v>23305</v>
      </c>
      <c r="E13173" s="107">
        <v>8.85</v>
      </c>
      <c r="F13173" s="81" t="s">
        <v>24202</v>
      </c>
      <c r="G13173" s="35" t="s">
        <v>8146</v>
      </c>
      <c r="H13173" s="100" t="s">
        <v>26505</v>
      </c>
    </row>
    <row r="13174" spans="1:8">
      <c r="A13174" s="35" t="s">
        <v>13</v>
      </c>
      <c r="B13174" s="35" t="s">
        <v>9353</v>
      </c>
      <c r="C13174" s="35" t="s">
        <v>17611</v>
      </c>
      <c r="D13174" s="100" t="s">
        <v>12207</v>
      </c>
      <c r="E13174" s="107">
        <v>5.8166666666666664</v>
      </c>
      <c r="F13174" s="81" t="s">
        <v>24202</v>
      </c>
      <c r="G13174" s="35" t="s">
        <v>8146</v>
      </c>
      <c r="H13174" s="100" t="s">
        <v>16381</v>
      </c>
    </row>
    <row r="13175" spans="1:8">
      <c r="A13175" s="35" t="s">
        <v>13</v>
      </c>
      <c r="B13175" s="35" t="s">
        <v>9353</v>
      </c>
      <c r="C13175" s="35" t="s">
        <v>17611</v>
      </c>
      <c r="D13175" s="100" t="s">
        <v>12208</v>
      </c>
      <c r="E13175" s="107">
        <v>14.983333333333333</v>
      </c>
      <c r="F13175" s="81" t="s">
        <v>24202</v>
      </c>
      <c r="G13175" s="35" t="s">
        <v>8146</v>
      </c>
      <c r="H13175" s="100" t="s">
        <v>16382</v>
      </c>
    </row>
    <row r="13176" spans="1:8">
      <c r="A13176" s="35" t="s">
        <v>13</v>
      </c>
      <c r="B13176" s="35" t="s">
        <v>9348</v>
      </c>
      <c r="C13176" s="35" t="s">
        <v>16703</v>
      </c>
      <c r="D13176" s="100" t="s">
        <v>23306</v>
      </c>
      <c r="E13176" s="107">
        <v>10.466666666666667</v>
      </c>
      <c r="F13176" s="81" t="s">
        <v>24202</v>
      </c>
      <c r="G13176" s="35" t="s">
        <v>8146</v>
      </c>
      <c r="H13176" s="100" t="s">
        <v>26509</v>
      </c>
    </row>
    <row r="13177" spans="1:8">
      <c r="A13177" s="35" t="s">
        <v>13</v>
      </c>
      <c r="B13177" s="35" t="s">
        <v>9348</v>
      </c>
      <c r="C13177" s="35" t="s">
        <v>16703</v>
      </c>
      <c r="D13177" s="100" t="s">
        <v>12209</v>
      </c>
      <c r="E13177" s="107">
        <v>12.066666666666666</v>
      </c>
      <c r="F13177" s="81" t="s">
        <v>24202</v>
      </c>
      <c r="G13177" s="35" t="s">
        <v>8146</v>
      </c>
      <c r="H13177" s="100" t="s">
        <v>26510</v>
      </c>
    </row>
    <row r="13178" spans="1:8">
      <c r="A13178" s="35" t="s">
        <v>13</v>
      </c>
      <c r="B13178" s="35" t="s">
        <v>9348</v>
      </c>
      <c r="C13178" s="35" t="s">
        <v>16703</v>
      </c>
      <c r="D13178" s="100" t="s">
        <v>12210</v>
      </c>
      <c r="E13178" s="107">
        <v>10.066666666666666</v>
      </c>
      <c r="F13178" s="81" t="s">
        <v>24202</v>
      </c>
      <c r="G13178" s="35" t="s">
        <v>8146</v>
      </c>
      <c r="H13178" s="100" t="s">
        <v>26511</v>
      </c>
    </row>
    <row r="13179" spans="1:8">
      <c r="A13179" s="35" t="s">
        <v>13</v>
      </c>
      <c r="B13179" s="35" t="s">
        <v>9348</v>
      </c>
      <c r="C13179" s="35" t="s">
        <v>16703</v>
      </c>
      <c r="D13179" s="100" t="s">
        <v>12211</v>
      </c>
      <c r="E13179" s="107">
        <v>11.7</v>
      </c>
      <c r="F13179" s="81" t="s">
        <v>24202</v>
      </c>
      <c r="G13179" s="35" t="s">
        <v>8146</v>
      </c>
      <c r="H13179" s="100" t="s">
        <v>26512</v>
      </c>
    </row>
    <row r="13180" spans="1:8">
      <c r="A13180" s="35" t="s">
        <v>13</v>
      </c>
      <c r="B13180" s="35" t="s">
        <v>9348</v>
      </c>
      <c r="C13180" s="35" t="s">
        <v>16703</v>
      </c>
      <c r="D13180" s="100" t="s">
        <v>12212</v>
      </c>
      <c r="E13180" s="107">
        <v>6.4833333333333334</v>
      </c>
      <c r="F13180" s="81" t="s">
        <v>24202</v>
      </c>
      <c r="G13180" s="35" t="s">
        <v>8146</v>
      </c>
      <c r="H13180" s="100" t="s">
        <v>26513</v>
      </c>
    </row>
    <row r="13181" spans="1:8">
      <c r="A13181" s="35" t="s">
        <v>13</v>
      </c>
      <c r="B13181" s="35" t="s">
        <v>9348</v>
      </c>
      <c r="C13181" s="35" t="s">
        <v>16703</v>
      </c>
      <c r="D13181" s="100" t="s">
        <v>12213</v>
      </c>
      <c r="E13181" s="107">
        <v>10.6</v>
      </c>
      <c r="F13181" s="81" t="s">
        <v>24202</v>
      </c>
      <c r="G13181" s="35" t="s">
        <v>8146</v>
      </c>
      <c r="H13181" s="100" t="s">
        <v>26514</v>
      </c>
    </row>
    <row r="13182" spans="1:8">
      <c r="A13182" s="35" t="s">
        <v>13</v>
      </c>
      <c r="B13182" s="35" t="s">
        <v>9348</v>
      </c>
      <c r="C13182" s="35" t="s">
        <v>16703</v>
      </c>
      <c r="D13182" s="100" t="s">
        <v>12214</v>
      </c>
      <c r="E13182" s="107">
        <v>10.033333333333333</v>
      </c>
      <c r="F13182" s="81" t="s">
        <v>24202</v>
      </c>
      <c r="G13182" s="35" t="s">
        <v>8146</v>
      </c>
      <c r="H13182" s="100" t="s">
        <v>26515</v>
      </c>
    </row>
    <row r="13183" spans="1:8">
      <c r="A13183" s="35" t="s">
        <v>13</v>
      </c>
      <c r="B13183" s="35" t="s">
        <v>9348</v>
      </c>
      <c r="C13183" s="35" t="s">
        <v>16703</v>
      </c>
      <c r="D13183" s="100" t="s">
        <v>12215</v>
      </c>
      <c r="E13183" s="107">
        <v>8.4833333333333325</v>
      </c>
      <c r="F13183" s="81" t="s">
        <v>24202</v>
      </c>
      <c r="G13183" s="35" t="s">
        <v>8146</v>
      </c>
      <c r="H13183" s="100" t="s">
        <v>26516</v>
      </c>
    </row>
    <row r="13184" spans="1:8">
      <c r="A13184" s="35" t="s">
        <v>13</v>
      </c>
      <c r="B13184" s="35" t="s">
        <v>9348</v>
      </c>
      <c r="C13184" s="35" t="s">
        <v>16703</v>
      </c>
      <c r="D13184" s="100" t="s">
        <v>12216</v>
      </c>
      <c r="E13184" s="107">
        <v>7.75</v>
      </c>
      <c r="F13184" s="81" t="s">
        <v>24202</v>
      </c>
      <c r="G13184" s="35" t="s">
        <v>8146</v>
      </c>
      <c r="H13184" s="100" t="s">
        <v>26517</v>
      </c>
    </row>
    <row r="13185" spans="1:8">
      <c r="A13185" s="35" t="s">
        <v>13</v>
      </c>
      <c r="B13185" s="35" t="s">
        <v>9348</v>
      </c>
      <c r="C13185" s="35" t="s">
        <v>16703</v>
      </c>
      <c r="D13185" s="100" t="s">
        <v>12217</v>
      </c>
      <c r="E13185" s="107">
        <v>16.75</v>
      </c>
      <c r="F13185" s="81" t="s">
        <v>24202</v>
      </c>
      <c r="G13185" s="35" t="s">
        <v>8146</v>
      </c>
      <c r="H13185" s="100" t="s">
        <v>26518</v>
      </c>
    </row>
    <row r="13186" spans="1:8">
      <c r="A13186" s="35" t="s">
        <v>13</v>
      </c>
      <c r="B13186" s="35" t="s">
        <v>9351</v>
      </c>
      <c r="C13186" s="35" t="s">
        <v>17612</v>
      </c>
      <c r="D13186" s="100" t="s">
        <v>12218</v>
      </c>
      <c r="E13186" s="107">
        <v>13.6</v>
      </c>
      <c r="F13186" s="81" t="s">
        <v>24202</v>
      </c>
      <c r="G13186" s="35" t="s">
        <v>8146</v>
      </c>
      <c r="H13186" s="100" t="s">
        <v>26519</v>
      </c>
    </row>
    <row r="13187" spans="1:8">
      <c r="A13187" s="35" t="s">
        <v>13</v>
      </c>
      <c r="B13187" s="35" t="s">
        <v>9351</v>
      </c>
      <c r="C13187" s="35" t="s">
        <v>17612</v>
      </c>
      <c r="D13187" s="100" t="s">
        <v>23307</v>
      </c>
      <c r="E13187" s="107">
        <v>15.266666666666667</v>
      </c>
      <c r="F13187" s="81" t="s">
        <v>24202</v>
      </c>
      <c r="G13187" s="35" t="s">
        <v>8146</v>
      </c>
      <c r="H13187" s="100" t="s">
        <v>26519</v>
      </c>
    </row>
    <row r="13188" spans="1:8">
      <c r="A13188" s="35" t="s">
        <v>13</v>
      </c>
      <c r="B13188" s="35" t="s">
        <v>9351</v>
      </c>
      <c r="C13188" s="35" t="s">
        <v>17612</v>
      </c>
      <c r="D13188" s="100" t="s">
        <v>12219</v>
      </c>
      <c r="E13188" s="107">
        <v>10.533333333333333</v>
      </c>
      <c r="F13188" s="81" t="s">
        <v>24202</v>
      </c>
      <c r="G13188" s="35" t="s">
        <v>8146</v>
      </c>
      <c r="H13188" s="100" t="s">
        <v>26520</v>
      </c>
    </row>
    <row r="13189" spans="1:8">
      <c r="A13189" s="35" t="s">
        <v>13</v>
      </c>
      <c r="B13189" s="35" t="s">
        <v>9351</v>
      </c>
      <c r="C13189" s="35" t="s">
        <v>17612</v>
      </c>
      <c r="D13189" s="100" t="s">
        <v>12220</v>
      </c>
      <c r="E13189" s="107">
        <v>12.833333333333334</v>
      </c>
      <c r="F13189" s="81" t="s">
        <v>24202</v>
      </c>
      <c r="G13189" s="35" t="s">
        <v>8146</v>
      </c>
      <c r="H13189" s="100" t="s">
        <v>16383</v>
      </c>
    </row>
    <row r="13190" spans="1:8">
      <c r="A13190" s="35" t="s">
        <v>13</v>
      </c>
      <c r="B13190" s="35" t="s">
        <v>9351</v>
      </c>
      <c r="C13190" s="35" t="s">
        <v>17612</v>
      </c>
      <c r="D13190" s="100" t="s">
        <v>12221</v>
      </c>
      <c r="E13190" s="107">
        <v>10.366666666666667</v>
      </c>
      <c r="F13190" s="81" t="s">
        <v>24202</v>
      </c>
      <c r="G13190" s="35" t="s">
        <v>8146</v>
      </c>
      <c r="H13190" s="100" t="s">
        <v>16384</v>
      </c>
    </row>
    <row r="13191" spans="1:8">
      <c r="A13191" s="35" t="s">
        <v>13</v>
      </c>
      <c r="B13191" s="35" t="s">
        <v>9351</v>
      </c>
      <c r="C13191" s="35" t="s">
        <v>17612</v>
      </c>
      <c r="D13191" s="100" t="s">
        <v>12222</v>
      </c>
      <c r="E13191" s="107">
        <v>8.6</v>
      </c>
      <c r="F13191" s="81" t="s">
        <v>24202</v>
      </c>
      <c r="G13191" s="35" t="s">
        <v>8146</v>
      </c>
      <c r="H13191" s="100" t="s">
        <v>16385</v>
      </c>
    </row>
    <row r="13192" spans="1:8">
      <c r="A13192" s="35" t="s">
        <v>13</v>
      </c>
      <c r="B13192" s="35" t="s">
        <v>9351</v>
      </c>
      <c r="C13192" s="35" t="s">
        <v>17612</v>
      </c>
      <c r="D13192" s="100" t="s">
        <v>23308</v>
      </c>
      <c r="E13192" s="107">
        <v>17.916666666666668</v>
      </c>
      <c r="F13192" s="81" t="s">
        <v>24202</v>
      </c>
      <c r="G13192" s="35" t="s">
        <v>8146</v>
      </c>
      <c r="H13192" s="100" t="s">
        <v>26519</v>
      </c>
    </row>
    <row r="13193" spans="1:8">
      <c r="A13193" s="35" t="s">
        <v>13</v>
      </c>
      <c r="B13193" s="35" t="s">
        <v>9351</v>
      </c>
      <c r="C13193" s="35" t="s">
        <v>17612</v>
      </c>
      <c r="D13193" s="100" t="s">
        <v>23309</v>
      </c>
      <c r="E13193" s="107">
        <v>13.183333333333334</v>
      </c>
      <c r="F13193" s="81" t="s">
        <v>24202</v>
      </c>
      <c r="G13193" s="35" t="s">
        <v>8146</v>
      </c>
      <c r="H13193" s="100" t="s">
        <v>26519</v>
      </c>
    </row>
    <row r="13194" spans="1:8">
      <c r="A13194" s="35" t="s">
        <v>13</v>
      </c>
      <c r="B13194" s="35" t="s">
        <v>9351</v>
      </c>
      <c r="C13194" s="35" t="s">
        <v>17612</v>
      </c>
      <c r="D13194" s="100" t="s">
        <v>12223</v>
      </c>
      <c r="E13194" s="107">
        <v>11</v>
      </c>
      <c r="F13194" s="81" t="s">
        <v>24202</v>
      </c>
      <c r="G13194" s="35" t="s">
        <v>8146</v>
      </c>
      <c r="H13194" s="100" t="s">
        <v>26521</v>
      </c>
    </row>
    <row r="13195" spans="1:8">
      <c r="A13195" s="35" t="s">
        <v>13</v>
      </c>
      <c r="B13195" s="35" t="s">
        <v>9351</v>
      </c>
      <c r="C13195" s="35" t="s">
        <v>17612</v>
      </c>
      <c r="D13195" s="100" t="s">
        <v>12224</v>
      </c>
      <c r="E13195" s="107">
        <v>10.033333333333333</v>
      </c>
      <c r="F13195" s="81" t="s">
        <v>24202</v>
      </c>
      <c r="G13195" s="35" t="s">
        <v>8146</v>
      </c>
      <c r="H13195" s="100" t="s">
        <v>26522</v>
      </c>
    </row>
    <row r="13196" spans="1:8">
      <c r="A13196" s="35" t="s">
        <v>13</v>
      </c>
      <c r="B13196" s="35" t="s">
        <v>9351</v>
      </c>
      <c r="C13196" s="35" t="s">
        <v>17612</v>
      </c>
      <c r="D13196" s="100" t="s">
        <v>12225</v>
      </c>
      <c r="E13196" s="107">
        <v>12.633333333333333</v>
      </c>
      <c r="F13196" s="81" t="s">
        <v>24202</v>
      </c>
      <c r="G13196" s="35" t="s">
        <v>8146</v>
      </c>
      <c r="H13196" s="100" t="s">
        <v>26523</v>
      </c>
    </row>
    <row r="13197" spans="1:8">
      <c r="A13197" s="35" t="s">
        <v>13</v>
      </c>
      <c r="B13197" s="35" t="s">
        <v>9350</v>
      </c>
      <c r="C13197" s="35" t="s">
        <v>17144</v>
      </c>
      <c r="D13197" s="100" t="s">
        <v>12232</v>
      </c>
      <c r="E13197" s="107">
        <v>23.666666666666668</v>
      </c>
      <c r="F13197" s="81" t="s">
        <v>24202</v>
      </c>
      <c r="G13197" s="35" t="s">
        <v>8146</v>
      </c>
      <c r="H13197" s="100" t="s">
        <v>26524</v>
      </c>
    </row>
    <row r="13198" spans="1:8">
      <c r="A13198" s="35" t="s">
        <v>13</v>
      </c>
      <c r="B13198" s="35" t="s">
        <v>9350</v>
      </c>
      <c r="C13198" s="35" t="s">
        <v>17144</v>
      </c>
      <c r="D13198" s="100" t="s">
        <v>12233</v>
      </c>
      <c r="E13198" s="107">
        <v>20.6</v>
      </c>
      <c r="F13198" s="81" t="s">
        <v>24202</v>
      </c>
      <c r="G13198" s="35" t="s">
        <v>8146</v>
      </c>
      <c r="H13198" s="100" t="s">
        <v>26525</v>
      </c>
    </row>
    <row r="13199" spans="1:8">
      <c r="A13199" s="35" t="s">
        <v>13</v>
      </c>
      <c r="B13199" s="35" t="s">
        <v>9353</v>
      </c>
      <c r="C13199" s="35" t="s">
        <v>17613</v>
      </c>
      <c r="D13199" s="100" t="s">
        <v>23310</v>
      </c>
      <c r="E13199" s="107">
        <v>11.3</v>
      </c>
      <c r="F13199" s="81" t="s">
        <v>24202</v>
      </c>
      <c r="G13199" s="35" t="s">
        <v>8146</v>
      </c>
      <c r="H13199" s="100" t="s">
        <v>26526</v>
      </c>
    </row>
    <row r="13200" spans="1:8">
      <c r="A13200" s="35" t="s">
        <v>13</v>
      </c>
      <c r="B13200" s="35" t="s">
        <v>9353</v>
      </c>
      <c r="C13200" s="35" t="s">
        <v>17613</v>
      </c>
      <c r="D13200" s="100" t="s">
        <v>23311</v>
      </c>
      <c r="E13200" s="107">
        <v>9.9333333333333336</v>
      </c>
      <c r="F13200" s="81" t="s">
        <v>24202</v>
      </c>
      <c r="G13200" s="35" t="s">
        <v>8146</v>
      </c>
      <c r="H13200" s="100" t="s">
        <v>26526</v>
      </c>
    </row>
    <row r="13201" spans="1:8">
      <c r="A13201" s="35" t="s">
        <v>13</v>
      </c>
      <c r="B13201" s="35" t="s">
        <v>9353</v>
      </c>
      <c r="C13201" s="35" t="s">
        <v>17613</v>
      </c>
      <c r="D13201" s="100" t="s">
        <v>23312</v>
      </c>
      <c r="E13201" s="107">
        <v>9.9666666666666668</v>
      </c>
      <c r="F13201" s="81" t="s">
        <v>24202</v>
      </c>
      <c r="G13201" s="35" t="s">
        <v>8146</v>
      </c>
      <c r="H13201" s="100" t="s">
        <v>26526</v>
      </c>
    </row>
    <row r="13202" spans="1:8">
      <c r="A13202" s="35" t="s">
        <v>13</v>
      </c>
      <c r="B13202" s="35" t="s">
        <v>9353</v>
      </c>
      <c r="C13202" s="35" t="s">
        <v>17613</v>
      </c>
      <c r="D13202" s="100" t="s">
        <v>8578</v>
      </c>
      <c r="E13202" s="107">
        <v>13.183333333333334</v>
      </c>
      <c r="F13202" s="81" t="s">
        <v>24202</v>
      </c>
      <c r="G13202" s="35" t="s">
        <v>8146</v>
      </c>
      <c r="H13202" s="100" t="s">
        <v>26527</v>
      </c>
    </row>
    <row r="13203" spans="1:8">
      <c r="A13203" s="35" t="s">
        <v>13</v>
      </c>
      <c r="B13203" s="35" t="s">
        <v>9353</v>
      </c>
      <c r="C13203" s="35" t="s">
        <v>17613</v>
      </c>
      <c r="D13203" s="100" t="s">
        <v>8579</v>
      </c>
      <c r="E13203" s="107">
        <v>13.116666666666667</v>
      </c>
      <c r="F13203" s="81" t="s">
        <v>24202</v>
      </c>
      <c r="G13203" s="35" t="s">
        <v>8146</v>
      </c>
      <c r="H13203" s="100" t="s">
        <v>26528</v>
      </c>
    </row>
    <row r="13204" spans="1:8">
      <c r="A13204" s="35" t="s">
        <v>13</v>
      </c>
      <c r="B13204" s="35" t="s">
        <v>9353</v>
      </c>
      <c r="C13204" s="35" t="s">
        <v>17613</v>
      </c>
      <c r="D13204" s="100" t="s">
        <v>8580</v>
      </c>
      <c r="E13204" s="107">
        <v>13.033333333333333</v>
      </c>
      <c r="F13204" s="81" t="s">
        <v>24202</v>
      </c>
      <c r="G13204" s="35" t="s">
        <v>8146</v>
      </c>
      <c r="H13204" s="100" t="s">
        <v>26529</v>
      </c>
    </row>
    <row r="13205" spans="1:8">
      <c r="A13205" s="35" t="s">
        <v>13</v>
      </c>
      <c r="B13205" s="35" t="s">
        <v>9353</v>
      </c>
      <c r="C13205" s="35" t="s">
        <v>17613</v>
      </c>
      <c r="D13205" s="100" t="s">
        <v>23313</v>
      </c>
      <c r="E13205" s="107">
        <v>11.666666666666666</v>
      </c>
      <c r="F13205" s="81" t="s">
        <v>24202</v>
      </c>
      <c r="G13205" s="35" t="s">
        <v>8146</v>
      </c>
      <c r="H13205" s="100" t="s">
        <v>26526</v>
      </c>
    </row>
    <row r="13206" spans="1:8">
      <c r="A13206" s="35" t="s">
        <v>13</v>
      </c>
      <c r="B13206" s="35" t="s">
        <v>9353</v>
      </c>
      <c r="C13206" s="35" t="s">
        <v>17613</v>
      </c>
      <c r="D13206" s="100" t="s">
        <v>8581</v>
      </c>
      <c r="E13206" s="107">
        <v>12.533333333333333</v>
      </c>
      <c r="F13206" s="81" t="s">
        <v>24202</v>
      </c>
      <c r="G13206" s="35" t="s">
        <v>8146</v>
      </c>
      <c r="H13206" s="100" t="s">
        <v>26530</v>
      </c>
    </row>
    <row r="13207" spans="1:8">
      <c r="A13207" s="35" t="s">
        <v>13</v>
      </c>
      <c r="B13207" s="35" t="s">
        <v>9353</v>
      </c>
      <c r="C13207" s="35" t="s">
        <v>17613</v>
      </c>
      <c r="D13207" s="100" t="s">
        <v>23314</v>
      </c>
      <c r="E13207" s="107">
        <v>15.633333333333333</v>
      </c>
      <c r="F13207" s="81" t="s">
        <v>24202</v>
      </c>
      <c r="G13207" s="35" t="s">
        <v>8146</v>
      </c>
      <c r="H13207" s="100" t="s">
        <v>26526</v>
      </c>
    </row>
    <row r="13208" spans="1:8">
      <c r="A13208" s="35" t="s">
        <v>13</v>
      </c>
      <c r="B13208" s="35" t="s">
        <v>9353</v>
      </c>
      <c r="C13208" s="35" t="s">
        <v>17613</v>
      </c>
      <c r="D13208" s="100" t="s">
        <v>8582</v>
      </c>
      <c r="E13208" s="107">
        <v>13.65</v>
      </c>
      <c r="F13208" s="81" t="s">
        <v>24202</v>
      </c>
      <c r="G13208" s="35" t="s">
        <v>8146</v>
      </c>
      <c r="H13208" s="100" t="s">
        <v>16388</v>
      </c>
    </row>
    <row r="13209" spans="1:8">
      <c r="A13209" s="35" t="s">
        <v>13</v>
      </c>
      <c r="B13209" s="35" t="s">
        <v>9353</v>
      </c>
      <c r="C13209" s="35" t="s">
        <v>17613</v>
      </c>
      <c r="D13209" s="100" t="s">
        <v>12235</v>
      </c>
      <c r="E13209" s="107">
        <v>9.3166666666666664</v>
      </c>
      <c r="F13209" s="81" t="s">
        <v>24202</v>
      </c>
      <c r="G13209" s="35" t="s">
        <v>8146</v>
      </c>
      <c r="H13209" s="100" t="s">
        <v>16389</v>
      </c>
    </row>
    <row r="13210" spans="1:8">
      <c r="A13210" s="35" t="s">
        <v>13</v>
      </c>
      <c r="B13210" s="35" t="s">
        <v>9353</v>
      </c>
      <c r="C13210" s="35" t="s">
        <v>17613</v>
      </c>
      <c r="D13210" s="100" t="s">
        <v>12236</v>
      </c>
      <c r="E13210" s="107">
        <v>16.433333333333334</v>
      </c>
      <c r="F13210" s="81" t="s">
        <v>24202</v>
      </c>
      <c r="G13210" s="35" t="s">
        <v>8146</v>
      </c>
      <c r="H13210" s="100" t="s">
        <v>16390</v>
      </c>
    </row>
    <row r="13211" spans="1:8">
      <c r="A13211" s="35" t="s">
        <v>13</v>
      </c>
      <c r="B13211" s="35" t="s">
        <v>9353</v>
      </c>
      <c r="C13211" s="35" t="s">
        <v>17613</v>
      </c>
      <c r="D13211" s="100" t="s">
        <v>12237</v>
      </c>
      <c r="E13211" s="107">
        <v>10.466666666666667</v>
      </c>
      <c r="F13211" s="81" t="s">
        <v>24202</v>
      </c>
      <c r="G13211" s="35" t="s">
        <v>8146</v>
      </c>
      <c r="H13211" s="100" t="s">
        <v>16391</v>
      </c>
    </row>
    <row r="13212" spans="1:8">
      <c r="A13212" s="35" t="s">
        <v>13</v>
      </c>
      <c r="B13212" s="35" t="s">
        <v>9353</v>
      </c>
      <c r="C13212" s="35" t="s">
        <v>17613</v>
      </c>
      <c r="D13212" s="100" t="s">
        <v>12238</v>
      </c>
      <c r="E13212" s="107">
        <v>14.216666666666667</v>
      </c>
      <c r="F13212" s="81" t="s">
        <v>24202</v>
      </c>
      <c r="G13212" s="35" t="s">
        <v>8146</v>
      </c>
      <c r="H13212" s="100" t="s">
        <v>16392</v>
      </c>
    </row>
    <row r="13213" spans="1:8">
      <c r="A13213" s="35" t="s">
        <v>13</v>
      </c>
      <c r="B13213" s="35" t="s">
        <v>9353</v>
      </c>
      <c r="C13213" s="35" t="s">
        <v>17613</v>
      </c>
      <c r="D13213" s="100" t="s">
        <v>23315</v>
      </c>
      <c r="E13213" s="107">
        <v>13.666666666666666</v>
      </c>
      <c r="F13213" s="81" t="s">
        <v>24202</v>
      </c>
      <c r="G13213" s="35" t="s">
        <v>8146</v>
      </c>
      <c r="H13213" s="100" t="s">
        <v>26526</v>
      </c>
    </row>
    <row r="13214" spans="1:8">
      <c r="A13214" s="35" t="s">
        <v>13</v>
      </c>
      <c r="B13214" s="35" t="s">
        <v>9353</v>
      </c>
      <c r="C13214" s="35" t="s">
        <v>17613</v>
      </c>
      <c r="D13214" s="100" t="s">
        <v>12239</v>
      </c>
      <c r="E13214" s="107">
        <v>14.433333333333334</v>
      </c>
      <c r="F13214" s="81" t="s">
        <v>24202</v>
      </c>
      <c r="G13214" s="35" t="s">
        <v>8146</v>
      </c>
      <c r="H13214" s="100" t="s">
        <v>26531</v>
      </c>
    </row>
    <row r="13215" spans="1:8">
      <c r="A13215" s="35" t="s">
        <v>13</v>
      </c>
      <c r="B13215" s="35" t="s">
        <v>9353</v>
      </c>
      <c r="C13215" s="35" t="s">
        <v>17614</v>
      </c>
      <c r="D13215" s="100" t="s">
        <v>23316</v>
      </c>
      <c r="E13215" s="107">
        <v>10.083333333333334</v>
      </c>
      <c r="F13215" s="81" t="s">
        <v>24202</v>
      </c>
      <c r="G13215" s="35" t="s">
        <v>8146</v>
      </c>
      <c r="H13215" s="100" t="s">
        <v>26532</v>
      </c>
    </row>
    <row r="13216" spans="1:8">
      <c r="A13216" s="35" t="s">
        <v>13</v>
      </c>
      <c r="B13216" s="35" t="s">
        <v>9353</v>
      </c>
      <c r="C13216" s="35" t="s">
        <v>17614</v>
      </c>
      <c r="D13216" s="100" t="s">
        <v>8583</v>
      </c>
      <c r="E13216" s="107">
        <v>12.25</v>
      </c>
      <c r="F13216" s="81" t="s">
        <v>24202</v>
      </c>
      <c r="G13216" s="35" t="s">
        <v>8146</v>
      </c>
      <c r="H13216" s="100" t="s">
        <v>16393</v>
      </c>
    </row>
    <row r="13217" spans="1:8">
      <c r="A13217" s="35" t="s">
        <v>13</v>
      </c>
      <c r="B13217" s="35" t="s">
        <v>9353</v>
      </c>
      <c r="C13217" s="35" t="s">
        <v>17614</v>
      </c>
      <c r="D13217" s="100" t="s">
        <v>23317</v>
      </c>
      <c r="E13217" s="107">
        <v>12.366666666666667</v>
      </c>
      <c r="F13217" s="81" t="s">
        <v>24202</v>
      </c>
      <c r="G13217" s="35" t="s">
        <v>8146</v>
      </c>
      <c r="H13217" s="100" t="s">
        <v>26532</v>
      </c>
    </row>
    <row r="13218" spans="1:8">
      <c r="A13218" s="35" t="s">
        <v>13</v>
      </c>
      <c r="B13218" s="35" t="s">
        <v>9353</v>
      </c>
      <c r="C13218" s="35" t="s">
        <v>17614</v>
      </c>
      <c r="D13218" s="100" t="s">
        <v>23318</v>
      </c>
      <c r="E13218" s="107">
        <v>13.5</v>
      </c>
      <c r="F13218" s="81" t="s">
        <v>24202</v>
      </c>
      <c r="G13218" s="35" t="s">
        <v>8146</v>
      </c>
      <c r="H13218" s="100" t="s">
        <v>26532</v>
      </c>
    </row>
    <row r="13219" spans="1:8">
      <c r="A13219" s="35" t="s">
        <v>13</v>
      </c>
      <c r="B13219" s="35" t="s">
        <v>9353</v>
      </c>
      <c r="C13219" s="35" t="s">
        <v>17614</v>
      </c>
      <c r="D13219" s="100" t="s">
        <v>8584</v>
      </c>
      <c r="E13219" s="107">
        <v>6.9</v>
      </c>
      <c r="F13219" s="81" t="s">
        <v>24202</v>
      </c>
      <c r="G13219" s="35" t="s">
        <v>8146</v>
      </c>
      <c r="H13219" s="100" t="s">
        <v>26533</v>
      </c>
    </row>
    <row r="13220" spans="1:8">
      <c r="A13220" s="35" t="s">
        <v>13</v>
      </c>
      <c r="B13220" s="35" t="s">
        <v>9353</v>
      </c>
      <c r="C13220" s="35" t="s">
        <v>17614</v>
      </c>
      <c r="D13220" s="100" t="s">
        <v>8585</v>
      </c>
      <c r="E13220" s="107">
        <v>10.416666666666666</v>
      </c>
      <c r="F13220" s="81" t="s">
        <v>24202</v>
      </c>
      <c r="G13220" s="35" t="s">
        <v>8146</v>
      </c>
      <c r="H13220" s="100" t="s">
        <v>26534</v>
      </c>
    </row>
    <row r="13221" spans="1:8">
      <c r="A13221" s="35" t="s">
        <v>13</v>
      </c>
      <c r="B13221" s="35" t="s">
        <v>9353</v>
      </c>
      <c r="C13221" s="35" t="s">
        <v>17614</v>
      </c>
      <c r="D13221" s="100" t="s">
        <v>23319</v>
      </c>
      <c r="E13221" s="107">
        <v>12.633333333333333</v>
      </c>
      <c r="F13221" s="81" t="s">
        <v>24202</v>
      </c>
      <c r="G13221" s="35" t="s">
        <v>8146</v>
      </c>
      <c r="H13221" s="100" t="s">
        <v>26532</v>
      </c>
    </row>
    <row r="13222" spans="1:8">
      <c r="A13222" s="35" t="s">
        <v>13</v>
      </c>
      <c r="B13222" s="35" t="s">
        <v>9353</v>
      </c>
      <c r="C13222" s="35" t="s">
        <v>17614</v>
      </c>
      <c r="D13222" s="100" t="s">
        <v>8586</v>
      </c>
      <c r="E13222" s="107">
        <v>16.116666666666667</v>
      </c>
      <c r="F13222" s="81" t="s">
        <v>24202</v>
      </c>
      <c r="G13222" s="35" t="s">
        <v>8146</v>
      </c>
      <c r="H13222" s="100" t="s">
        <v>26535</v>
      </c>
    </row>
    <row r="13223" spans="1:8">
      <c r="A13223" s="35" t="s">
        <v>13</v>
      </c>
      <c r="B13223" s="35" t="s">
        <v>9353</v>
      </c>
      <c r="C13223" s="35" t="s">
        <v>17614</v>
      </c>
      <c r="D13223" s="100" t="s">
        <v>23320</v>
      </c>
      <c r="E13223" s="107">
        <v>16.3</v>
      </c>
      <c r="F13223" s="81" t="s">
        <v>24202</v>
      </c>
      <c r="G13223" s="35" t="s">
        <v>8146</v>
      </c>
      <c r="H13223" s="100" t="s">
        <v>26532</v>
      </c>
    </row>
    <row r="13224" spans="1:8">
      <c r="A13224" s="35" t="s">
        <v>13</v>
      </c>
      <c r="B13224" s="35" t="s">
        <v>9353</v>
      </c>
      <c r="C13224" s="35" t="s">
        <v>17615</v>
      </c>
      <c r="D13224" s="100" t="s">
        <v>23321</v>
      </c>
      <c r="E13224" s="107">
        <v>9.0833333333333339</v>
      </c>
      <c r="F13224" s="81" t="s">
        <v>24202</v>
      </c>
      <c r="G13224" s="35" t="s">
        <v>8146</v>
      </c>
      <c r="H13224" s="100" t="s">
        <v>26536</v>
      </c>
    </row>
    <row r="13225" spans="1:8">
      <c r="A13225" s="35" t="s">
        <v>13</v>
      </c>
      <c r="B13225" s="35" t="s">
        <v>9353</v>
      </c>
      <c r="C13225" s="35" t="s">
        <v>17615</v>
      </c>
      <c r="D13225" s="100" t="s">
        <v>23322</v>
      </c>
      <c r="E13225" s="107">
        <v>14.983333333333333</v>
      </c>
      <c r="F13225" s="81" t="s">
        <v>24202</v>
      </c>
      <c r="G13225" s="35" t="s">
        <v>8146</v>
      </c>
      <c r="H13225" s="100" t="s">
        <v>26537</v>
      </c>
    </row>
    <row r="13226" spans="1:8">
      <c r="A13226" s="35" t="s">
        <v>13</v>
      </c>
      <c r="B13226" s="35" t="s">
        <v>9353</v>
      </c>
      <c r="C13226" s="35" t="s">
        <v>17615</v>
      </c>
      <c r="D13226" s="100" t="s">
        <v>23323</v>
      </c>
      <c r="E13226" s="107">
        <v>14.366666666666667</v>
      </c>
      <c r="F13226" s="81" t="s">
        <v>24202</v>
      </c>
      <c r="G13226" s="35" t="s">
        <v>8146</v>
      </c>
      <c r="H13226" s="100" t="s">
        <v>26538</v>
      </c>
    </row>
    <row r="13227" spans="1:8">
      <c r="A13227" s="35" t="s">
        <v>13</v>
      </c>
      <c r="B13227" s="35" t="s">
        <v>9353</v>
      </c>
      <c r="C13227" s="35" t="s">
        <v>17615</v>
      </c>
      <c r="D13227" s="100" t="s">
        <v>23324</v>
      </c>
      <c r="E13227" s="107">
        <v>14.283333333333333</v>
      </c>
      <c r="F13227" s="81" t="s">
        <v>24202</v>
      </c>
      <c r="G13227" s="35" t="s">
        <v>8146</v>
      </c>
      <c r="H13227" s="100" t="s">
        <v>26539</v>
      </c>
    </row>
    <row r="13228" spans="1:8">
      <c r="A13228" s="35" t="s">
        <v>13</v>
      </c>
      <c r="B13228" s="35" t="s">
        <v>9353</v>
      </c>
      <c r="C13228" s="35" t="s">
        <v>17615</v>
      </c>
      <c r="D13228" s="100" t="s">
        <v>23325</v>
      </c>
      <c r="E13228" s="107">
        <v>9.5333333333333332</v>
      </c>
      <c r="F13228" s="81" t="s">
        <v>24202</v>
      </c>
      <c r="G13228" s="35" t="s">
        <v>8146</v>
      </c>
      <c r="H13228" s="100" t="s">
        <v>26540</v>
      </c>
    </row>
    <row r="13229" spans="1:8">
      <c r="A13229" s="35" t="s">
        <v>13</v>
      </c>
      <c r="B13229" s="35" t="s">
        <v>9353</v>
      </c>
      <c r="C13229" s="35" t="s">
        <v>17615</v>
      </c>
      <c r="D13229" s="100" t="s">
        <v>23326</v>
      </c>
      <c r="E13229" s="107">
        <v>11.433333333333334</v>
      </c>
      <c r="F13229" s="81" t="s">
        <v>24202</v>
      </c>
      <c r="G13229" s="35" t="s">
        <v>8146</v>
      </c>
      <c r="H13229" s="100" t="s">
        <v>26541</v>
      </c>
    </row>
    <row r="13230" spans="1:8">
      <c r="A13230" s="35" t="s">
        <v>13</v>
      </c>
      <c r="B13230" s="35" t="s">
        <v>9353</v>
      </c>
      <c r="C13230" s="35" t="s">
        <v>17615</v>
      </c>
      <c r="D13230" s="100" t="s">
        <v>23327</v>
      </c>
      <c r="E13230" s="107">
        <v>11.95</v>
      </c>
      <c r="F13230" s="81" t="s">
        <v>24202</v>
      </c>
      <c r="G13230" s="35" t="s">
        <v>8146</v>
      </c>
      <c r="H13230" s="100" t="s">
        <v>26542</v>
      </c>
    </row>
    <row r="13231" spans="1:8">
      <c r="A13231" s="35" t="s">
        <v>13</v>
      </c>
      <c r="B13231" s="35" t="s">
        <v>9353</v>
      </c>
      <c r="C13231" s="35" t="s">
        <v>17615</v>
      </c>
      <c r="D13231" s="100" t="s">
        <v>23328</v>
      </c>
      <c r="E13231" s="107">
        <v>9.1166666666666671</v>
      </c>
      <c r="F13231" s="81" t="s">
        <v>24202</v>
      </c>
      <c r="G13231" s="35" t="s">
        <v>8146</v>
      </c>
      <c r="H13231" s="100" t="s">
        <v>26543</v>
      </c>
    </row>
    <row r="13232" spans="1:8">
      <c r="A13232" s="35" t="s">
        <v>13</v>
      </c>
      <c r="B13232" s="35" t="s">
        <v>9353</v>
      </c>
      <c r="C13232" s="35" t="s">
        <v>17615</v>
      </c>
      <c r="D13232" s="100" t="s">
        <v>23329</v>
      </c>
      <c r="E13232" s="107">
        <v>11.666666666666666</v>
      </c>
      <c r="F13232" s="81" t="s">
        <v>24202</v>
      </c>
      <c r="G13232" s="35" t="s">
        <v>8146</v>
      </c>
      <c r="H13232" s="100" t="s">
        <v>26544</v>
      </c>
    </row>
    <row r="13233" spans="1:8">
      <c r="A13233" s="35" t="s">
        <v>13</v>
      </c>
      <c r="B13233" s="35" t="s">
        <v>9353</v>
      </c>
      <c r="C13233" s="35" t="s">
        <v>17615</v>
      </c>
      <c r="D13233" s="100" t="s">
        <v>23330</v>
      </c>
      <c r="E13233" s="107">
        <v>12.416666666666666</v>
      </c>
      <c r="F13233" s="81" t="s">
        <v>24202</v>
      </c>
      <c r="G13233" s="35" t="s">
        <v>8146</v>
      </c>
      <c r="H13233" s="100" t="s">
        <v>26545</v>
      </c>
    </row>
    <row r="13234" spans="1:8">
      <c r="A13234" s="35" t="s">
        <v>13</v>
      </c>
      <c r="B13234" s="35" t="s">
        <v>9350</v>
      </c>
      <c r="C13234" s="35" t="s">
        <v>17616</v>
      </c>
      <c r="D13234" s="100" t="s">
        <v>12240</v>
      </c>
      <c r="E13234" s="107">
        <v>10.833333333333334</v>
      </c>
      <c r="F13234" s="81" t="s">
        <v>24202</v>
      </c>
      <c r="G13234" s="35" t="s">
        <v>8146</v>
      </c>
      <c r="H13234" s="100" t="s">
        <v>26546</v>
      </c>
    </row>
    <row r="13235" spans="1:8">
      <c r="A13235" s="35" t="s">
        <v>13</v>
      </c>
      <c r="B13235" s="35" t="s">
        <v>9350</v>
      </c>
      <c r="C13235" s="35" t="s">
        <v>17616</v>
      </c>
      <c r="D13235" s="100" t="s">
        <v>12241</v>
      </c>
      <c r="E13235" s="107">
        <v>9.2166666666666668</v>
      </c>
      <c r="F13235" s="81" t="s">
        <v>24202</v>
      </c>
      <c r="G13235" s="35" t="s">
        <v>8146</v>
      </c>
      <c r="H13235" s="100" t="s">
        <v>26547</v>
      </c>
    </row>
    <row r="13236" spans="1:8">
      <c r="A13236" s="35" t="s">
        <v>13</v>
      </c>
      <c r="B13236" s="35" t="s">
        <v>9350</v>
      </c>
      <c r="C13236" s="35" t="s">
        <v>17616</v>
      </c>
      <c r="D13236" s="100" t="s">
        <v>23331</v>
      </c>
      <c r="E13236" s="107">
        <v>8.7666666666666675</v>
      </c>
      <c r="F13236" s="81" t="s">
        <v>24202</v>
      </c>
      <c r="G13236" s="35" t="s">
        <v>8146</v>
      </c>
      <c r="H13236" s="100" t="s">
        <v>26546</v>
      </c>
    </row>
    <row r="13237" spans="1:8">
      <c r="A13237" s="35" t="s">
        <v>13</v>
      </c>
      <c r="B13237" s="35" t="s">
        <v>9350</v>
      </c>
      <c r="C13237" s="35" t="s">
        <v>17616</v>
      </c>
      <c r="D13237" s="100" t="s">
        <v>23332</v>
      </c>
      <c r="E13237" s="107">
        <v>7.45</v>
      </c>
      <c r="F13237" s="81" t="s">
        <v>24202</v>
      </c>
      <c r="G13237" s="35" t="s">
        <v>8146</v>
      </c>
      <c r="H13237" s="100" t="s">
        <v>26546</v>
      </c>
    </row>
    <row r="13238" spans="1:8">
      <c r="A13238" s="35" t="s">
        <v>13</v>
      </c>
      <c r="B13238" s="35" t="s">
        <v>9350</v>
      </c>
      <c r="C13238" s="35" t="s">
        <v>17616</v>
      </c>
      <c r="D13238" s="100" t="s">
        <v>12242</v>
      </c>
      <c r="E13238" s="107">
        <v>8.0833333333333339</v>
      </c>
      <c r="F13238" s="81" t="s">
        <v>24202</v>
      </c>
      <c r="G13238" s="35" t="s">
        <v>8146</v>
      </c>
      <c r="H13238" s="100" t="s">
        <v>26548</v>
      </c>
    </row>
    <row r="13239" spans="1:8">
      <c r="A13239" s="35" t="s">
        <v>13</v>
      </c>
      <c r="B13239" s="35" t="s">
        <v>9350</v>
      </c>
      <c r="C13239" s="35" t="s">
        <v>17616</v>
      </c>
      <c r="D13239" s="100" t="s">
        <v>12243</v>
      </c>
      <c r="E13239" s="107">
        <v>9.8666666666666671</v>
      </c>
      <c r="F13239" s="81" t="s">
        <v>24202</v>
      </c>
      <c r="G13239" s="35" t="s">
        <v>8146</v>
      </c>
      <c r="H13239" s="100" t="s">
        <v>16394</v>
      </c>
    </row>
    <row r="13240" spans="1:8">
      <c r="A13240" s="35" t="s">
        <v>13</v>
      </c>
      <c r="B13240" s="35" t="s">
        <v>9350</v>
      </c>
      <c r="C13240" s="35" t="s">
        <v>17616</v>
      </c>
      <c r="D13240" s="100" t="s">
        <v>12244</v>
      </c>
      <c r="E13240" s="107">
        <v>9.6</v>
      </c>
      <c r="F13240" s="81" t="s">
        <v>24202</v>
      </c>
      <c r="G13240" s="35" t="s">
        <v>8146</v>
      </c>
      <c r="H13240" s="100" t="s">
        <v>16395</v>
      </c>
    </row>
    <row r="13241" spans="1:8">
      <c r="A13241" s="35" t="s">
        <v>13</v>
      </c>
      <c r="B13241" s="35" t="s">
        <v>9350</v>
      </c>
      <c r="C13241" s="35" t="s">
        <v>17616</v>
      </c>
      <c r="D13241" s="100" t="s">
        <v>23333</v>
      </c>
      <c r="E13241" s="107">
        <v>6.8666666666666663</v>
      </c>
      <c r="F13241" s="81" t="s">
        <v>24202</v>
      </c>
      <c r="G13241" s="35" t="s">
        <v>8146</v>
      </c>
      <c r="H13241" s="100" t="s">
        <v>26546</v>
      </c>
    </row>
    <row r="13242" spans="1:8">
      <c r="A13242" s="35" t="s">
        <v>13</v>
      </c>
      <c r="B13242" s="35" t="s">
        <v>9350</v>
      </c>
      <c r="C13242" s="35" t="s">
        <v>17616</v>
      </c>
      <c r="D13242" s="100" t="s">
        <v>12245</v>
      </c>
      <c r="E13242" s="107">
        <v>7.3833333333333337</v>
      </c>
      <c r="F13242" s="81" t="s">
        <v>24202</v>
      </c>
      <c r="G13242" s="35" t="s">
        <v>8146</v>
      </c>
      <c r="H13242" s="100" t="s">
        <v>16396</v>
      </c>
    </row>
    <row r="13243" spans="1:8">
      <c r="A13243" s="35" t="s">
        <v>13</v>
      </c>
      <c r="B13243" s="35" t="s">
        <v>9350</v>
      </c>
      <c r="C13243" s="35" t="s">
        <v>17616</v>
      </c>
      <c r="D13243" s="100" t="s">
        <v>12246</v>
      </c>
      <c r="E13243" s="107">
        <v>9.7333333333333325</v>
      </c>
      <c r="F13243" s="81" t="s">
        <v>24202</v>
      </c>
      <c r="G13243" s="35" t="s">
        <v>8146</v>
      </c>
      <c r="H13243" s="100" t="s">
        <v>26549</v>
      </c>
    </row>
    <row r="13244" spans="1:8">
      <c r="A13244" s="35" t="s">
        <v>13</v>
      </c>
      <c r="B13244" s="35" t="s">
        <v>9350</v>
      </c>
      <c r="C13244" s="35" t="s">
        <v>16704</v>
      </c>
      <c r="D13244" s="100" t="s">
        <v>23334</v>
      </c>
      <c r="E13244" s="107">
        <v>12.8</v>
      </c>
      <c r="F13244" s="81" t="s">
        <v>24202</v>
      </c>
      <c r="G13244" s="35" t="s">
        <v>8146</v>
      </c>
      <c r="H13244" s="100" t="s">
        <v>26550</v>
      </c>
    </row>
    <row r="13245" spans="1:8">
      <c r="A13245" s="35" t="s">
        <v>13</v>
      </c>
      <c r="B13245" s="35" t="s">
        <v>9350</v>
      </c>
      <c r="C13245" s="35" t="s">
        <v>16704</v>
      </c>
      <c r="D13245" s="100" t="s">
        <v>23335</v>
      </c>
      <c r="E13245" s="107">
        <v>9.2333333333333325</v>
      </c>
      <c r="F13245" s="81" t="s">
        <v>24202</v>
      </c>
      <c r="G13245" s="35" t="s">
        <v>8146</v>
      </c>
      <c r="H13245" s="100" t="s">
        <v>26550</v>
      </c>
    </row>
    <row r="13246" spans="1:8">
      <c r="A13246" s="35" t="s">
        <v>13</v>
      </c>
      <c r="B13246" s="35" t="s">
        <v>9350</v>
      </c>
      <c r="C13246" s="35" t="s">
        <v>16704</v>
      </c>
      <c r="D13246" s="100" t="s">
        <v>12247</v>
      </c>
      <c r="E13246" s="107">
        <v>6.05</v>
      </c>
      <c r="F13246" s="81" t="s">
        <v>24202</v>
      </c>
      <c r="G13246" s="35" t="s">
        <v>8146</v>
      </c>
      <c r="H13246" s="100" t="s">
        <v>16398</v>
      </c>
    </row>
    <row r="13247" spans="1:8">
      <c r="A13247" s="35" t="s">
        <v>13</v>
      </c>
      <c r="B13247" s="35" t="s">
        <v>9350</v>
      </c>
      <c r="C13247" s="35" t="s">
        <v>16704</v>
      </c>
      <c r="D13247" s="100" t="s">
        <v>23336</v>
      </c>
      <c r="E13247" s="107">
        <v>6.7833333333333332</v>
      </c>
      <c r="F13247" s="81" t="s">
        <v>24202</v>
      </c>
      <c r="G13247" s="35" t="s">
        <v>8146</v>
      </c>
      <c r="H13247" s="100" t="s">
        <v>16397</v>
      </c>
    </row>
    <row r="13248" spans="1:8">
      <c r="A13248" s="35" t="s">
        <v>13</v>
      </c>
      <c r="B13248" s="35" t="s">
        <v>9350</v>
      </c>
      <c r="C13248" s="35" t="s">
        <v>16704</v>
      </c>
      <c r="D13248" s="100" t="s">
        <v>23337</v>
      </c>
      <c r="E13248" s="107">
        <v>6.25</v>
      </c>
      <c r="F13248" s="81" t="s">
        <v>24202</v>
      </c>
      <c r="G13248" s="35" t="s">
        <v>8146</v>
      </c>
      <c r="H13248" s="100" t="s">
        <v>16397</v>
      </c>
    </row>
    <row r="13249" spans="1:8">
      <c r="A13249" s="35" t="s">
        <v>13</v>
      </c>
      <c r="B13249" s="35" t="s">
        <v>9350</v>
      </c>
      <c r="C13249" s="35" t="s">
        <v>16704</v>
      </c>
      <c r="D13249" s="100" t="s">
        <v>23338</v>
      </c>
      <c r="E13249" s="107">
        <v>13.883333333333333</v>
      </c>
      <c r="F13249" s="81" t="s">
        <v>24202</v>
      </c>
      <c r="G13249" s="35" t="s">
        <v>8146</v>
      </c>
      <c r="H13249" s="100" t="s">
        <v>16397</v>
      </c>
    </row>
    <row r="13250" spans="1:8">
      <c r="A13250" s="35" t="s">
        <v>13</v>
      </c>
      <c r="B13250" s="35" t="s">
        <v>9350</v>
      </c>
      <c r="C13250" s="35" t="s">
        <v>16704</v>
      </c>
      <c r="D13250" s="100" t="s">
        <v>12248</v>
      </c>
      <c r="E13250" s="107">
        <v>10.733333333333333</v>
      </c>
      <c r="F13250" s="81" t="s">
        <v>24202</v>
      </c>
      <c r="G13250" s="35" t="s">
        <v>8146</v>
      </c>
      <c r="H13250" s="100" t="s">
        <v>16399</v>
      </c>
    </row>
    <row r="13251" spans="1:8">
      <c r="A13251" s="35" t="s">
        <v>13</v>
      </c>
      <c r="B13251" s="35" t="s">
        <v>9350</v>
      </c>
      <c r="C13251" s="35" t="s">
        <v>16704</v>
      </c>
      <c r="D13251" s="100" t="s">
        <v>12249</v>
      </c>
      <c r="E13251" s="107">
        <v>9.7666666666666675</v>
      </c>
      <c r="F13251" s="81" t="s">
        <v>24202</v>
      </c>
      <c r="G13251" s="35" t="s">
        <v>8146</v>
      </c>
      <c r="H13251" s="100" t="s">
        <v>16400</v>
      </c>
    </row>
    <row r="13252" spans="1:8">
      <c r="A13252" s="35" t="s">
        <v>13</v>
      </c>
      <c r="B13252" s="35" t="s">
        <v>9350</v>
      </c>
      <c r="C13252" s="35" t="s">
        <v>16704</v>
      </c>
      <c r="D13252" s="100" t="s">
        <v>23339</v>
      </c>
      <c r="E13252" s="107">
        <v>11.85</v>
      </c>
      <c r="F13252" s="81" t="s">
        <v>24202</v>
      </c>
      <c r="G13252" s="35" t="s">
        <v>8146</v>
      </c>
      <c r="H13252" s="100" t="s">
        <v>16397</v>
      </c>
    </row>
    <row r="13253" spans="1:8">
      <c r="A13253" s="35" t="s">
        <v>13</v>
      </c>
      <c r="B13253" s="35" t="s">
        <v>9350</v>
      </c>
      <c r="C13253" s="35" t="s">
        <v>16704</v>
      </c>
      <c r="D13253" s="100" t="s">
        <v>23340</v>
      </c>
      <c r="E13253" s="107">
        <v>9.8666666666666671</v>
      </c>
      <c r="F13253" s="81" t="s">
        <v>24202</v>
      </c>
      <c r="G13253" s="35" t="s">
        <v>8146</v>
      </c>
      <c r="H13253" s="100" t="s">
        <v>16397</v>
      </c>
    </row>
    <row r="13254" spans="1:8">
      <c r="A13254" s="35" t="s">
        <v>13</v>
      </c>
      <c r="B13254" s="35" t="s">
        <v>9350</v>
      </c>
      <c r="C13254" s="35" t="s">
        <v>16704</v>
      </c>
      <c r="D13254" s="100" t="s">
        <v>12250</v>
      </c>
      <c r="E13254" s="107">
        <v>10.15</v>
      </c>
      <c r="F13254" s="81" t="s">
        <v>24202</v>
      </c>
      <c r="G13254" s="35" t="s">
        <v>8146</v>
      </c>
      <c r="H13254" s="100" t="s">
        <v>16401</v>
      </c>
    </row>
    <row r="13255" spans="1:8">
      <c r="A13255" s="35" t="s">
        <v>13</v>
      </c>
      <c r="B13255" s="35" t="s">
        <v>9350</v>
      </c>
      <c r="C13255" s="35" t="s">
        <v>16704</v>
      </c>
      <c r="D13255" s="100" t="s">
        <v>12251</v>
      </c>
      <c r="E13255" s="107">
        <v>10.916666666666666</v>
      </c>
      <c r="F13255" s="81" t="s">
        <v>24202</v>
      </c>
      <c r="G13255" s="35" t="s">
        <v>8146</v>
      </c>
      <c r="H13255" s="100" t="s">
        <v>16402</v>
      </c>
    </row>
    <row r="13256" spans="1:8">
      <c r="A13256" s="35" t="s">
        <v>13</v>
      </c>
      <c r="B13256" s="35" t="s">
        <v>9350</v>
      </c>
      <c r="C13256" s="35" t="s">
        <v>16704</v>
      </c>
      <c r="D13256" s="100" t="s">
        <v>12252</v>
      </c>
      <c r="E13256" s="107">
        <v>5.9333333333333336</v>
      </c>
      <c r="F13256" s="81" t="s">
        <v>24202</v>
      </c>
      <c r="G13256" s="35" t="s">
        <v>8146</v>
      </c>
      <c r="H13256" s="100" t="s">
        <v>16403</v>
      </c>
    </row>
    <row r="13257" spans="1:8">
      <c r="A13257" s="35" t="s">
        <v>13</v>
      </c>
      <c r="B13257" s="35" t="s">
        <v>9350</v>
      </c>
      <c r="C13257" s="35" t="s">
        <v>16704</v>
      </c>
      <c r="D13257" s="100" t="s">
        <v>12253</v>
      </c>
      <c r="E13257" s="107">
        <v>13.75</v>
      </c>
      <c r="F13257" s="81" t="s">
        <v>24202</v>
      </c>
      <c r="G13257" s="35" t="s">
        <v>8146</v>
      </c>
      <c r="H13257" s="100" t="s">
        <v>16404</v>
      </c>
    </row>
    <row r="13258" spans="1:8">
      <c r="A13258" s="35" t="s">
        <v>13</v>
      </c>
      <c r="B13258" s="35" t="s">
        <v>9350</v>
      </c>
      <c r="C13258" s="35" t="s">
        <v>16704</v>
      </c>
      <c r="D13258" s="100" t="s">
        <v>12254</v>
      </c>
      <c r="E13258" s="107">
        <v>5.7166666666666668</v>
      </c>
      <c r="F13258" s="81" t="s">
        <v>24202</v>
      </c>
      <c r="G13258" s="35" t="s">
        <v>8146</v>
      </c>
      <c r="H13258" s="100" t="s">
        <v>16405</v>
      </c>
    </row>
    <row r="13259" spans="1:8">
      <c r="A13259" s="35" t="s">
        <v>13</v>
      </c>
      <c r="B13259" s="35" t="s">
        <v>9350</v>
      </c>
      <c r="C13259" s="35" t="s">
        <v>16704</v>
      </c>
      <c r="D13259" s="100" t="s">
        <v>12255</v>
      </c>
      <c r="E13259" s="107">
        <v>9.1333333333333329</v>
      </c>
      <c r="F13259" s="81" t="s">
        <v>24202</v>
      </c>
      <c r="G13259" s="35" t="s">
        <v>8146</v>
      </c>
      <c r="H13259" s="100" t="s">
        <v>16406</v>
      </c>
    </row>
    <row r="13260" spans="1:8">
      <c r="A13260" s="35" t="s">
        <v>13</v>
      </c>
      <c r="B13260" s="35" t="s">
        <v>9350</v>
      </c>
      <c r="C13260" s="35" t="s">
        <v>16704</v>
      </c>
      <c r="D13260" s="100" t="s">
        <v>12256</v>
      </c>
      <c r="E13260" s="107">
        <v>7.6</v>
      </c>
      <c r="F13260" s="81" t="s">
        <v>24202</v>
      </c>
      <c r="G13260" s="35" t="s">
        <v>8146</v>
      </c>
      <c r="H13260" s="100" t="s">
        <v>16407</v>
      </c>
    </row>
    <row r="13261" spans="1:8">
      <c r="A13261" s="35" t="s">
        <v>13</v>
      </c>
      <c r="B13261" s="35" t="s">
        <v>9350</v>
      </c>
      <c r="C13261" s="35" t="s">
        <v>16704</v>
      </c>
      <c r="D13261" s="100" t="s">
        <v>23341</v>
      </c>
      <c r="E13261" s="107">
        <v>13.333333333333334</v>
      </c>
      <c r="F13261" s="81" t="s">
        <v>24202</v>
      </c>
      <c r="G13261" s="35" t="s">
        <v>8146</v>
      </c>
      <c r="H13261" s="100" t="s">
        <v>16397</v>
      </c>
    </row>
    <row r="13262" spans="1:8">
      <c r="A13262" s="35" t="s">
        <v>13</v>
      </c>
      <c r="B13262" s="35" t="s">
        <v>9350</v>
      </c>
      <c r="C13262" s="35" t="s">
        <v>16704</v>
      </c>
      <c r="D13262" s="100" t="s">
        <v>12257</v>
      </c>
      <c r="E13262" s="107">
        <v>9.6666666666666661</v>
      </c>
      <c r="F13262" s="81" t="s">
        <v>24202</v>
      </c>
      <c r="G13262" s="35" t="s">
        <v>8146</v>
      </c>
      <c r="H13262" s="100" t="s">
        <v>16408</v>
      </c>
    </row>
    <row r="13263" spans="1:8">
      <c r="A13263" s="35" t="s">
        <v>13</v>
      </c>
      <c r="B13263" s="35" t="s">
        <v>9350</v>
      </c>
      <c r="C13263" s="35" t="s">
        <v>16704</v>
      </c>
      <c r="D13263" s="100" t="s">
        <v>12258</v>
      </c>
      <c r="E13263" s="107">
        <v>8.2666666666666675</v>
      </c>
      <c r="F13263" s="81" t="s">
        <v>24202</v>
      </c>
      <c r="G13263" s="35" t="s">
        <v>8146</v>
      </c>
      <c r="H13263" s="100" t="s">
        <v>16409</v>
      </c>
    </row>
    <row r="13264" spans="1:8">
      <c r="A13264" s="35" t="s">
        <v>13</v>
      </c>
      <c r="B13264" s="35" t="s">
        <v>9350</v>
      </c>
      <c r="C13264" s="35" t="s">
        <v>16704</v>
      </c>
      <c r="D13264" s="100" t="s">
        <v>12259</v>
      </c>
      <c r="E13264" s="107">
        <v>9.3666666666666671</v>
      </c>
      <c r="F13264" s="81" t="s">
        <v>24202</v>
      </c>
      <c r="G13264" s="35" t="s">
        <v>8146</v>
      </c>
      <c r="H13264" s="100" t="s">
        <v>16410</v>
      </c>
    </row>
    <row r="13265" spans="1:8">
      <c r="A13265" s="35" t="s">
        <v>13</v>
      </c>
      <c r="B13265" s="35" t="s">
        <v>9350</v>
      </c>
      <c r="C13265" s="35" t="s">
        <v>16704</v>
      </c>
      <c r="D13265" s="100" t="s">
        <v>23342</v>
      </c>
      <c r="E13265" s="107">
        <v>10.866666666666667</v>
      </c>
      <c r="F13265" s="81" t="s">
        <v>24202</v>
      </c>
      <c r="G13265" s="35" t="s">
        <v>8146</v>
      </c>
      <c r="H13265" s="100" t="s">
        <v>16397</v>
      </c>
    </row>
    <row r="13266" spans="1:8">
      <c r="A13266" s="35" t="s">
        <v>13</v>
      </c>
      <c r="B13266" s="35" t="s">
        <v>9350</v>
      </c>
      <c r="C13266" s="35" t="s">
        <v>16704</v>
      </c>
      <c r="D13266" s="100" t="s">
        <v>12260</v>
      </c>
      <c r="E13266" s="107">
        <v>9.9833333333333325</v>
      </c>
      <c r="F13266" s="81" t="s">
        <v>24202</v>
      </c>
      <c r="G13266" s="35" t="s">
        <v>8146</v>
      </c>
      <c r="H13266" s="100" t="s">
        <v>16411</v>
      </c>
    </row>
    <row r="13267" spans="1:8">
      <c r="A13267" s="35" t="s">
        <v>13</v>
      </c>
      <c r="B13267" s="35" t="s">
        <v>9350</v>
      </c>
      <c r="C13267" s="35" t="s">
        <v>16704</v>
      </c>
      <c r="D13267" s="100" t="s">
        <v>12261</v>
      </c>
      <c r="E13267" s="107">
        <v>8.7666666666666675</v>
      </c>
      <c r="F13267" s="81" t="s">
        <v>24202</v>
      </c>
      <c r="G13267" s="35" t="s">
        <v>8146</v>
      </c>
      <c r="H13267" s="100" t="s">
        <v>16412</v>
      </c>
    </row>
    <row r="13268" spans="1:8">
      <c r="A13268" s="35" t="s">
        <v>13</v>
      </c>
      <c r="B13268" s="35" t="s">
        <v>9353</v>
      </c>
      <c r="C13268" s="35" t="s">
        <v>17617</v>
      </c>
      <c r="D13268" s="100" t="s">
        <v>12262</v>
      </c>
      <c r="E13268" s="107">
        <v>8.1333333333333329</v>
      </c>
      <c r="F13268" s="81" t="s">
        <v>24202</v>
      </c>
      <c r="G13268" s="35" t="s">
        <v>8146</v>
      </c>
      <c r="H13268" s="100" t="s">
        <v>16413</v>
      </c>
    </row>
    <row r="13269" spans="1:8">
      <c r="A13269" s="35" t="s">
        <v>13</v>
      </c>
      <c r="B13269" s="35" t="s">
        <v>9353</v>
      </c>
      <c r="C13269" s="35" t="s">
        <v>17617</v>
      </c>
      <c r="D13269" s="100" t="s">
        <v>12263</v>
      </c>
      <c r="E13269" s="107">
        <v>10.616666666666667</v>
      </c>
      <c r="F13269" s="81" t="s">
        <v>24202</v>
      </c>
      <c r="G13269" s="35" t="s">
        <v>8146</v>
      </c>
      <c r="H13269" s="100" t="s">
        <v>16414</v>
      </c>
    </row>
    <row r="13270" spans="1:8">
      <c r="A13270" s="35" t="s">
        <v>13</v>
      </c>
      <c r="B13270" s="35" t="s">
        <v>9353</v>
      </c>
      <c r="C13270" s="35" t="s">
        <v>17617</v>
      </c>
      <c r="D13270" s="100" t="s">
        <v>23343</v>
      </c>
      <c r="E13270" s="107">
        <v>7.583333333333333</v>
      </c>
      <c r="F13270" s="81" t="s">
        <v>24202</v>
      </c>
      <c r="G13270" s="35" t="s">
        <v>8146</v>
      </c>
      <c r="H13270" s="100" t="s">
        <v>16413</v>
      </c>
    </row>
    <row r="13271" spans="1:8">
      <c r="A13271" s="35" t="s">
        <v>13</v>
      </c>
      <c r="B13271" s="35" t="s">
        <v>9353</v>
      </c>
      <c r="C13271" s="35" t="s">
        <v>17617</v>
      </c>
      <c r="D13271" s="100" t="s">
        <v>23344</v>
      </c>
      <c r="E13271" s="107">
        <v>10.366666666666667</v>
      </c>
      <c r="F13271" s="81" t="s">
        <v>24202</v>
      </c>
      <c r="G13271" s="35" t="s">
        <v>8146</v>
      </c>
      <c r="H13271" s="100" t="s">
        <v>16413</v>
      </c>
    </row>
    <row r="13272" spans="1:8">
      <c r="A13272" s="35" t="s">
        <v>13</v>
      </c>
      <c r="B13272" s="35" t="s">
        <v>9353</v>
      </c>
      <c r="C13272" s="35" t="s">
        <v>17617</v>
      </c>
      <c r="D13272" s="100" t="s">
        <v>12264</v>
      </c>
      <c r="E13272" s="107">
        <v>6.666666666666667</v>
      </c>
      <c r="F13272" s="81" t="s">
        <v>24202</v>
      </c>
      <c r="G13272" s="35" t="s">
        <v>8146</v>
      </c>
      <c r="H13272" s="100" t="s">
        <v>16415</v>
      </c>
    </row>
    <row r="13273" spans="1:8">
      <c r="A13273" s="35" t="s">
        <v>13</v>
      </c>
      <c r="B13273" s="35" t="s">
        <v>9353</v>
      </c>
      <c r="C13273" s="35" t="s">
        <v>17617</v>
      </c>
      <c r="D13273" s="100" t="s">
        <v>12265</v>
      </c>
      <c r="E13273" s="107">
        <v>12.333333333333334</v>
      </c>
      <c r="F13273" s="81" t="s">
        <v>24202</v>
      </c>
      <c r="G13273" s="35" t="s">
        <v>8146</v>
      </c>
      <c r="H13273" s="100" t="s">
        <v>16416</v>
      </c>
    </row>
    <row r="13274" spans="1:8">
      <c r="A13274" s="35" t="s">
        <v>13</v>
      </c>
      <c r="B13274" s="35" t="s">
        <v>9353</v>
      </c>
      <c r="C13274" s="35" t="s">
        <v>17617</v>
      </c>
      <c r="D13274" s="100" t="s">
        <v>12266</v>
      </c>
      <c r="E13274" s="107">
        <v>11.483333333333333</v>
      </c>
      <c r="F13274" s="81" t="s">
        <v>24202</v>
      </c>
      <c r="G13274" s="35" t="s">
        <v>8146</v>
      </c>
      <c r="H13274" s="100" t="s">
        <v>16417</v>
      </c>
    </row>
    <row r="13275" spans="1:8">
      <c r="A13275" s="35" t="s">
        <v>13</v>
      </c>
      <c r="B13275" s="35" t="s">
        <v>9353</v>
      </c>
      <c r="C13275" s="35" t="s">
        <v>17617</v>
      </c>
      <c r="D13275" s="100" t="s">
        <v>12267</v>
      </c>
      <c r="E13275" s="107">
        <v>7.9666666666666668</v>
      </c>
      <c r="F13275" s="81" t="s">
        <v>24202</v>
      </c>
      <c r="G13275" s="35" t="s">
        <v>8146</v>
      </c>
      <c r="H13275" s="100" t="s">
        <v>16418</v>
      </c>
    </row>
    <row r="13276" spans="1:8">
      <c r="A13276" s="35" t="s">
        <v>13</v>
      </c>
      <c r="B13276" s="35" t="s">
        <v>9353</v>
      </c>
      <c r="C13276" s="35" t="s">
        <v>17617</v>
      </c>
      <c r="D13276" s="100" t="s">
        <v>12268</v>
      </c>
      <c r="E13276" s="107">
        <v>9.35</v>
      </c>
      <c r="F13276" s="81" t="s">
        <v>24202</v>
      </c>
      <c r="G13276" s="35" t="s">
        <v>8146</v>
      </c>
      <c r="H13276" s="100" t="s">
        <v>16419</v>
      </c>
    </row>
    <row r="13277" spans="1:8">
      <c r="A13277" s="35" t="s">
        <v>13</v>
      </c>
      <c r="B13277" s="35" t="s">
        <v>9353</v>
      </c>
      <c r="C13277" s="35" t="s">
        <v>17617</v>
      </c>
      <c r="D13277" s="100" t="s">
        <v>23345</v>
      </c>
      <c r="E13277" s="107">
        <v>11.3</v>
      </c>
      <c r="F13277" s="81" t="s">
        <v>24202</v>
      </c>
      <c r="G13277" s="35" t="s">
        <v>8146</v>
      </c>
      <c r="H13277" s="100" t="s">
        <v>26551</v>
      </c>
    </row>
    <row r="13278" spans="1:8">
      <c r="A13278" s="35" t="s">
        <v>13</v>
      </c>
      <c r="B13278" s="35" t="s">
        <v>9353</v>
      </c>
      <c r="C13278" s="35" t="s">
        <v>16705</v>
      </c>
      <c r="D13278" s="100" t="s">
        <v>12269</v>
      </c>
      <c r="E13278" s="107">
        <v>18.233333333333334</v>
      </c>
      <c r="F13278" s="81" t="s">
        <v>24202</v>
      </c>
      <c r="G13278" s="35" t="s">
        <v>8146</v>
      </c>
      <c r="H13278" s="100" t="s">
        <v>26552</v>
      </c>
    </row>
    <row r="13279" spans="1:8">
      <c r="A13279" s="35" t="s">
        <v>13</v>
      </c>
      <c r="B13279" s="35" t="s">
        <v>9353</v>
      </c>
      <c r="C13279" s="35" t="s">
        <v>16705</v>
      </c>
      <c r="D13279" s="100" t="s">
        <v>23346</v>
      </c>
      <c r="E13279" s="107">
        <v>17.95</v>
      </c>
      <c r="F13279" s="81" t="s">
        <v>24202</v>
      </c>
      <c r="G13279" s="35" t="s">
        <v>8146</v>
      </c>
      <c r="H13279" s="100" t="s">
        <v>26552</v>
      </c>
    </row>
    <row r="13280" spans="1:8">
      <c r="A13280" s="35" t="s">
        <v>13</v>
      </c>
      <c r="B13280" s="35" t="s">
        <v>9353</v>
      </c>
      <c r="C13280" s="35" t="s">
        <v>16705</v>
      </c>
      <c r="D13280" s="100" t="s">
        <v>12270</v>
      </c>
      <c r="E13280" s="107">
        <v>13.85</v>
      </c>
      <c r="F13280" s="81" t="s">
        <v>24202</v>
      </c>
      <c r="G13280" s="35" t="s">
        <v>8146</v>
      </c>
      <c r="H13280" s="100" t="s">
        <v>26552</v>
      </c>
    </row>
    <row r="13281" spans="1:8">
      <c r="A13281" s="35" t="s">
        <v>13</v>
      </c>
      <c r="B13281" s="35" t="s">
        <v>9353</v>
      </c>
      <c r="C13281" s="35" t="s">
        <v>16705</v>
      </c>
      <c r="D13281" s="100" t="s">
        <v>12271</v>
      </c>
      <c r="E13281" s="107">
        <v>8.75</v>
      </c>
      <c r="F13281" s="81" t="s">
        <v>24202</v>
      </c>
      <c r="G13281" s="35" t="s">
        <v>8146</v>
      </c>
      <c r="H13281" s="100" t="s">
        <v>26552</v>
      </c>
    </row>
    <row r="13282" spans="1:8">
      <c r="A13282" s="35" t="s">
        <v>13</v>
      </c>
      <c r="B13282" s="35" t="s">
        <v>9353</v>
      </c>
      <c r="C13282" s="35" t="s">
        <v>16705</v>
      </c>
      <c r="D13282" s="100" t="s">
        <v>12272</v>
      </c>
      <c r="E13282" s="107">
        <v>10.233333333333333</v>
      </c>
      <c r="F13282" s="81" t="s">
        <v>24202</v>
      </c>
      <c r="G13282" s="35" t="s">
        <v>8146</v>
      </c>
      <c r="H13282" s="100" t="s">
        <v>26552</v>
      </c>
    </row>
    <row r="13283" spans="1:8">
      <c r="A13283" s="35" t="s">
        <v>13</v>
      </c>
      <c r="B13283" s="35" t="s">
        <v>9353</v>
      </c>
      <c r="C13283" s="35" t="s">
        <v>16705</v>
      </c>
      <c r="D13283" s="100" t="s">
        <v>12273</v>
      </c>
      <c r="E13283" s="107">
        <v>14.883333333333333</v>
      </c>
      <c r="F13283" s="81" t="s">
        <v>24202</v>
      </c>
      <c r="G13283" s="35" t="s">
        <v>8146</v>
      </c>
      <c r="H13283" s="100" t="s">
        <v>26552</v>
      </c>
    </row>
    <row r="13284" spans="1:8">
      <c r="A13284" s="35" t="s">
        <v>13</v>
      </c>
      <c r="B13284" s="35" t="s">
        <v>9353</v>
      </c>
      <c r="C13284" s="35" t="s">
        <v>16705</v>
      </c>
      <c r="D13284" s="100" t="s">
        <v>12274</v>
      </c>
      <c r="E13284" s="107">
        <v>15.716666666666667</v>
      </c>
      <c r="F13284" s="81" t="s">
        <v>24202</v>
      </c>
      <c r="G13284" s="35" t="s">
        <v>8146</v>
      </c>
      <c r="H13284" s="100" t="s">
        <v>26552</v>
      </c>
    </row>
    <row r="13285" spans="1:8">
      <c r="A13285" s="35" t="s">
        <v>13</v>
      </c>
      <c r="B13285" s="35" t="s">
        <v>9353</v>
      </c>
      <c r="C13285" s="35" t="s">
        <v>16705</v>
      </c>
      <c r="D13285" s="100" t="s">
        <v>23347</v>
      </c>
      <c r="E13285" s="107">
        <v>12.066666666666666</v>
      </c>
      <c r="F13285" s="81" t="s">
        <v>24202</v>
      </c>
      <c r="G13285" s="35" t="s">
        <v>8146</v>
      </c>
      <c r="H13285" s="100" t="s">
        <v>26552</v>
      </c>
    </row>
    <row r="13286" spans="1:8">
      <c r="A13286" s="35" t="s">
        <v>13</v>
      </c>
      <c r="B13286" s="35" t="s">
        <v>9353</v>
      </c>
      <c r="C13286" s="35" t="s">
        <v>16705</v>
      </c>
      <c r="D13286" s="100" t="s">
        <v>12275</v>
      </c>
      <c r="E13286" s="107">
        <v>11.883333333333333</v>
      </c>
      <c r="F13286" s="81" t="s">
        <v>24202</v>
      </c>
      <c r="G13286" s="35" t="s">
        <v>8146</v>
      </c>
      <c r="H13286" s="100" t="s">
        <v>26552</v>
      </c>
    </row>
    <row r="13287" spans="1:8">
      <c r="A13287" s="35" t="s">
        <v>13</v>
      </c>
      <c r="B13287" s="35" t="s">
        <v>9353</v>
      </c>
      <c r="C13287" s="35" t="s">
        <v>16705</v>
      </c>
      <c r="D13287" s="100" t="s">
        <v>12276</v>
      </c>
      <c r="E13287" s="107">
        <v>9.4833333333333325</v>
      </c>
      <c r="F13287" s="81" t="s">
        <v>24202</v>
      </c>
      <c r="G13287" s="35" t="s">
        <v>8146</v>
      </c>
      <c r="H13287" s="100" t="s">
        <v>26552</v>
      </c>
    </row>
    <row r="13288" spans="1:8">
      <c r="A13288" s="35" t="s">
        <v>13</v>
      </c>
      <c r="B13288" s="35" t="s">
        <v>9353</v>
      </c>
      <c r="C13288" s="35" t="s">
        <v>16705</v>
      </c>
      <c r="D13288" s="100" t="s">
        <v>23348</v>
      </c>
      <c r="E13288" s="107">
        <v>12.95</v>
      </c>
      <c r="F13288" s="81" t="s">
        <v>24202</v>
      </c>
      <c r="G13288" s="35" t="s">
        <v>8146</v>
      </c>
      <c r="H13288" s="100" t="s">
        <v>26552</v>
      </c>
    </row>
    <row r="13289" spans="1:8">
      <c r="A13289" s="35" t="s">
        <v>13</v>
      </c>
      <c r="B13289" s="35" t="s">
        <v>9351</v>
      </c>
      <c r="C13289" s="35" t="s">
        <v>17618</v>
      </c>
      <c r="D13289" s="100" t="s">
        <v>12277</v>
      </c>
      <c r="E13289" s="107">
        <v>15.383333333333333</v>
      </c>
      <c r="F13289" s="81" t="s">
        <v>24202</v>
      </c>
      <c r="G13289" s="35" t="s">
        <v>8146</v>
      </c>
      <c r="H13289" s="100" t="s">
        <v>26553</v>
      </c>
    </row>
    <row r="13290" spans="1:8">
      <c r="A13290" s="35" t="s">
        <v>13</v>
      </c>
      <c r="B13290" s="35" t="s">
        <v>9351</v>
      </c>
      <c r="C13290" s="35" t="s">
        <v>17618</v>
      </c>
      <c r="D13290" s="100" t="s">
        <v>12278</v>
      </c>
      <c r="E13290" s="107">
        <v>10.15</v>
      </c>
      <c r="F13290" s="81" t="s">
        <v>24202</v>
      </c>
      <c r="G13290" s="35" t="s">
        <v>8146</v>
      </c>
      <c r="H13290" s="100" t="s">
        <v>16420</v>
      </c>
    </row>
    <row r="13291" spans="1:8">
      <c r="A13291" s="35" t="s">
        <v>13</v>
      </c>
      <c r="B13291" s="35" t="s">
        <v>9351</v>
      </c>
      <c r="C13291" s="35" t="s">
        <v>17618</v>
      </c>
      <c r="D13291" s="100" t="s">
        <v>12279</v>
      </c>
      <c r="E13291" s="107">
        <v>11.5</v>
      </c>
      <c r="F13291" s="81" t="s">
        <v>24202</v>
      </c>
      <c r="G13291" s="35" t="s">
        <v>8146</v>
      </c>
      <c r="H13291" s="100" t="s">
        <v>26554</v>
      </c>
    </row>
    <row r="13292" spans="1:8">
      <c r="A13292" s="35" t="s">
        <v>13</v>
      </c>
      <c r="B13292" s="35" t="s">
        <v>9351</v>
      </c>
      <c r="C13292" s="35" t="s">
        <v>17618</v>
      </c>
      <c r="D13292" s="100" t="s">
        <v>12280</v>
      </c>
      <c r="E13292" s="107">
        <v>9.4666666666666668</v>
      </c>
      <c r="F13292" s="81" t="s">
        <v>24202</v>
      </c>
      <c r="G13292" s="35" t="s">
        <v>8146</v>
      </c>
      <c r="H13292" s="100" t="s">
        <v>26555</v>
      </c>
    </row>
    <row r="13293" spans="1:8">
      <c r="A13293" s="35" t="s">
        <v>13</v>
      </c>
      <c r="B13293" s="35" t="s">
        <v>9351</v>
      </c>
      <c r="C13293" s="35" t="s">
        <v>17618</v>
      </c>
      <c r="D13293" s="100" t="s">
        <v>12281</v>
      </c>
      <c r="E13293" s="107">
        <v>10.85</v>
      </c>
      <c r="F13293" s="81" t="s">
        <v>24202</v>
      </c>
      <c r="G13293" s="35" t="s">
        <v>8146</v>
      </c>
      <c r="H13293" s="100" t="s">
        <v>16421</v>
      </c>
    </row>
    <row r="13294" spans="1:8">
      <c r="A13294" s="35" t="s">
        <v>13</v>
      </c>
      <c r="B13294" s="35" t="s">
        <v>9351</v>
      </c>
      <c r="C13294" s="35" t="s">
        <v>17618</v>
      </c>
      <c r="D13294" s="100" t="s">
        <v>12282</v>
      </c>
      <c r="E13294" s="107">
        <v>9.8166666666666664</v>
      </c>
      <c r="F13294" s="81" t="s">
        <v>24202</v>
      </c>
      <c r="G13294" s="35" t="s">
        <v>8146</v>
      </c>
      <c r="H13294" s="100" t="s">
        <v>26556</v>
      </c>
    </row>
    <row r="13295" spans="1:8">
      <c r="A13295" s="35" t="s">
        <v>13</v>
      </c>
      <c r="B13295" s="35" t="s">
        <v>9351</v>
      </c>
      <c r="C13295" s="35" t="s">
        <v>17618</v>
      </c>
      <c r="D13295" s="100" t="s">
        <v>12283</v>
      </c>
      <c r="E13295" s="107">
        <v>9.2333333333333325</v>
      </c>
      <c r="F13295" s="81" t="s">
        <v>24202</v>
      </c>
      <c r="G13295" s="35" t="s">
        <v>8146</v>
      </c>
      <c r="H13295" s="100" t="s">
        <v>26557</v>
      </c>
    </row>
    <row r="13296" spans="1:8">
      <c r="A13296" s="35" t="s">
        <v>13</v>
      </c>
      <c r="B13296" s="35" t="s">
        <v>9351</v>
      </c>
      <c r="C13296" s="35" t="s">
        <v>17618</v>
      </c>
      <c r="D13296" s="100" t="s">
        <v>12284</v>
      </c>
      <c r="E13296" s="107">
        <v>11.3</v>
      </c>
      <c r="F13296" s="81" t="s">
        <v>24202</v>
      </c>
      <c r="G13296" s="35" t="s">
        <v>8146</v>
      </c>
      <c r="H13296" s="100" t="s">
        <v>26558</v>
      </c>
    </row>
    <row r="13297" spans="1:8">
      <c r="A13297" s="35" t="s">
        <v>13</v>
      </c>
      <c r="B13297" s="35" t="s">
        <v>9351</v>
      </c>
      <c r="C13297" s="35" t="s">
        <v>17618</v>
      </c>
      <c r="D13297" s="100" t="s">
        <v>12285</v>
      </c>
      <c r="E13297" s="107">
        <v>10.716666666666667</v>
      </c>
      <c r="F13297" s="81" t="s">
        <v>24202</v>
      </c>
      <c r="G13297" s="35" t="s">
        <v>8146</v>
      </c>
      <c r="H13297" s="100" t="s">
        <v>26559</v>
      </c>
    </row>
    <row r="13298" spans="1:8">
      <c r="A13298" s="35" t="s">
        <v>13</v>
      </c>
      <c r="B13298" s="35" t="s">
        <v>9351</v>
      </c>
      <c r="C13298" s="35" t="s">
        <v>17618</v>
      </c>
      <c r="D13298" s="100" t="s">
        <v>23349</v>
      </c>
      <c r="E13298" s="107">
        <v>9.2333333333333325</v>
      </c>
      <c r="F13298" s="81" t="s">
        <v>24202</v>
      </c>
      <c r="G13298" s="35" t="s">
        <v>8146</v>
      </c>
      <c r="H13298" s="100" t="s">
        <v>26553</v>
      </c>
    </row>
    <row r="13299" spans="1:8">
      <c r="A13299" s="35" t="s">
        <v>13</v>
      </c>
      <c r="B13299" s="35" t="s">
        <v>9351</v>
      </c>
      <c r="C13299" s="35" t="s">
        <v>16706</v>
      </c>
      <c r="D13299" s="100" t="s">
        <v>23350</v>
      </c>
      <c r="E13299" s="107">
        <v>5.3666666666666663</v>
      </c>
      <c r="F13299" s="81" t="s">
        <v>24202</v>
      </c>
      <c r="G13299" s="35" t="s">
        <v>8146</v>
      </c>
      <c r="H13299" s="100" t="s">
        <v>26560</v>
      </c>
    </row>
    <row r="13300" spans="1:8">
      <c r="A13300" s="35" t="s">
        <v>13</v>
      </c>
      <c r="B13300" s="35" t="s">
        <v>9351</v>
      </c>
      <c r="C13300" s="35" t="s">
        <v>16706</v>
      </c>
      <c r="D13300" s="100" t="s">
        <v>23351</v>
      </c>
      <c r="E13300" s="107">
        <v>15.683333333333334</v>
      </c>
      <c r="F13300" s="81" t="s">
        <v>24202</v>
      </c>
      <c r="G13300" s="35" t="s">
        <v>8146</v>
      </c>
      <c r="H13300" s="100" t="s">
        <v>26560</v>
      </c>
    </row>
    <row r="13301" spans="1:8">
      <c r="A13301" s="35" t="s">
        <v>13</v>
      </c>
      <c r="B13301" s="35" t="s">
        <v>9351</v>
      </c>
      <c r="C13301" s="35" t="s">
        <v>16706</v>
      </c>
      <c r="D13301" s="100" t="s">
        <v>23352</v>
      </c>
      <c r="E13301" s="107">
        <v>8.2333333333333325</v>
      </c>
      <c r="F13301" s="81" t="s">
        <v>24202</v>
      </c>
      <c r="G13301" s="35" t="s">
        <v>8146</v>
      </c>
      <c r="H13301" s="100" t="s">
        <v>16422</v>
      </c>
    </row>
    <row r="13302" spans="1:8">
      <c r="A13302" s="35" t="s">
        <v>13</v>
      </c>
      <c r="B13302" s="35" t="s">
        <v>9351</v>
      </c>
      <c r="C13302" s="35" t="s">
        <v>16706</v>
      </c>
      <c r="D13302" s="100" t="s">
        <v>23353</v>
      </c>
      <c r="E13302" s="107">
        <v>9.2833333333333332</v>
      </c>
      <c r="F13302" s="81" t="s">
        <v>24202</v>
      </c>
      <c r="G13302" s="35" t="s">
        <v>8146</v>
      </c>
      <c r="H13302" s="100" t="s">
        <v>16422</v>
      </c>
    </row>
    <row r="13303" spans="1:8">
      <c r="A13303" s="35" t="s">
        <v>13</v>
      </c>
      <c r="B13303" s="35" t="s">
        <v>9351</v>
      </c>
      <c r="C13303" s="35" t="s">
        <v>16706</v>
      </c>
      <c r="D13303" s="100" t="s">
        <v>23354</v>
      </c>
      <c r="E13303" s="107">
        <v>11.95</v>
      </c>
      <c r="F13303" s="81" t="s">
        <v>24202</v>
      </c>
      <c r="G13303" s="35" t="s">
        <v>8146</v>
      </c>
      <c r="H13303" s="100" t="s">
        <v>16422</v>
      </c>
    </row>
    <row r="13304" spans="1:8">
      <c r="A13304" s="35" t="s">
        <v>13</v>
      </c>
      <c r="B13304" s="35" t="s">
        <v>9351</v>
      </c>
      <c r="C13304" s="35" t="s">
        <v>16706</v>
      </c>
      <c r="D13304" s="100" t="s">
        <v>23355</v>
      </c>
      <c r="E13304" s="107">
        <v>6.15</v>
      </c>
      <c r="F13304" s="81" t="s">
        <v>24202</v>
      </c>
      <c r="G13304" s="35" t="s">
        <v>8146</v>
      </c>
      <c r="H13304" s="100" t="s">
        <v>16422</v>
      </c>
    </row>
    <row r="13305" spans="1:8">
      <c r="A13305" s="35" t="s">
        <v>13</v>
      </c>
      <c r="B13305" s="35" t="s">
        <v>9351</v>
      </c>
      <c r="C13305" s="35" t="s">
        <v>16706</v>
      </c>
      <c r="D13305" s="100" t="s">
        <v>23356</v>
      </c>
      <c r="E13305" s="107">
        <v>9.9166666666666661</v>
      </c>
      <c r="F13305" s="81" t="s">
        <v>24202</v>
      </c>
      <c r="G13305" s="35" t="s">
        <v>8146</v>
      </c>
      <c r="H13305" s="100" t="s">
        <v>16422</v>
      </c>
    </row>
    <row r="13306" spans="1:8">
      <c r="A13306" s="35" t="s">
        <v>13</v>
      </c>
      <c r="B13306" s="35" t="s">
        <v>9351</v>
      </c>
      <c r="C13306" s="35" t="s">
        <v>16706</v>
      </c>
      <c r="D13306" s="100" t="s">
        <v>23357</v>
      </c>
      <c r="E13306" s="107">
        <v>11.4</v>
      </c>
      <c r="F13306" s="81" t="s">
        <v>24202</v>
      </c>
      <c r="G13306" s="35" t="s">
        <v>8146</v>
      </c>
      <c r="H13306" s="100" t="s">
        <v>16422</v>
      </c>
    </row>
    <row r="13307" spans="1:8">
      <c r="A13307" s="35" t="s">
        <v>13</v>
      </c>
      <c r="B13307" s="35" t="s">
        <v>9351</v>
      </c>
      <c r="C13307" s="35" t="s">
        <v>16706</v>
      </c>
      <c r="D13307" s="100" t="s">
        <v>23358</v>
      </c>
      <c r="E13307" s="107">
        <v>13.9</v>
      </c>
      <c r="F13307" s="81" t="s">
        <v>24202</v>
      </c>
      <c r="G13307" s="35" t="s">
        <v>8146</v>
      </c>
      <c r="H13307" s="100" t="s">
        <v>16422</v>
      </c>
    </row>
    <row r="13308" spans="1:8">
      <c r="A13308" s="35" t="s">
        <v>13</v>
      </c>
      <c r="B13308" s="35" t="s">
        <v>9351</v>
      </c>
      <c r="C13308" s="35" t="s">
        <v>16706</v>
      </c>
      <c r="D13308" s="100" t="s">
        <v>23359</v>
      </c>
      <c r="E13308" s="107">
        <v>5.8666666666666663</v>
      </c>
      <c r="F13308" s="81" t="s">
        <v>24202</v>
      </c>
      <c r="G13308" s="35" t="s">
        <v>8146</v>
      </c>
      <c r="H13308" s="100" t="s">
        <v>16422</v>
      </c>
    </row>
    <row r="13309" spans="1:8">
      <c r="A13309" s="35" t="s">
        <v>13</v>
      </c>
      <c r="B13309" s="35" t="s">
        <v>9353</v>
      </c>
      <c r="C13309" s="35" t="s">
        <v>16707</v>
      </c>
      <c r="D13309" s="100" t="s">
        <v>23360</v>
      </c>
      <c r="E13309" s="107">
        <v>9.65</v>
      </c>
      <c r="F13309" s="81" t="s">
        <v>24202</v>
      </c>
      <c r="G13309" s="35" t="s">
        <v>8146</v>
      </c>
      <c r="H13309" s="100" t="s">
        <v>26561</v>
      </c>
    </row>
    <row r="13310" spans="1:8">
      <c r="A13310" s="35" t="s">
        <v>13</v>
      </c>
      <c r="B13310" s="35" t="s">
        <v>9353</v>
      </c>
      <c r="C13310" s="35" t="s">
        <v>16707</v>
      </c>
      <c r="D13310" s="100" t="s">
        <v>23361</v>
      </c>
      <c r="E13310" s="107">
        <v>9.7833333333333332</v>
      </c>
      <c r="F13310" s="81" t="s">
        <v>24202</v>
      </c>
      <c r="G13310" s="35" t="s">
        <v>8146</v>
      </c>
      <c r="H13310" s="100" t="s">
        <v>26561</v>
      </c>
    </row>
    <row r="13311" spans="1:8">
      <c r="A13311" s="35" t="s">
        <v>13</v>
      </c>
      <c r="B13311" s="35" t="s">
        <v>9353</v>
      </c>
      <c r="C13311" s="35" t="s">
        <v>16707</v>
      </c>
      <c r="D13311" s="100" t="s">
        <v>23362</v>
      </c>
      <c r="E13311" s="107">
        <v>10.25</v>
      </c>
      <c r="F13311" s="81" t="s">
        <v>24202</v>
      </c>
      <c r="G13311" s="35" t="s">
        <v>8146</v>
      </c>
      <c r="H13311" s="100" t="s">
        <v>26561</v>
      </c>
    </row>
    <row r="13312" spans="1:8">
      <c r="A13312" s="35" t="s">
        <v>13</v>
      </c>
      <c r="B13312" s="35" t="s">
        <v>9353</v>
      </c>
      <c r="C13312" s="35" t="s">
        <v>16707</v>
      </c>
      <c r="D13312" s="100" t="s">
        <v>23363</v>
      </c>
      <c r="E13312" s="107">
        <v>12.083333333333334</v>
      </c>
      <c r="F13312" s="81" t="s">
        <v>24202</v>
      </c>
      <c r="G13312" s="35" t="s">
        <v>8146</v>
      </c>
      <c r="H13312" s="100" t="s">
        <v>26561</v>
      </c>
    </row>
    <row r="13313" spans="1:8">
      <c r="A13313" s="35" t="s">
        <v>13</v>
      </c>
      <c r="B13313" s="35" t="s">
        <v>9353</v>
      </c>
      <c r="C13313" s="35" t="s">
        <v>16707</v>
      </c>
      <c r="D13313" s="100" t="s">
        <v>23364</v>
      </c>
      <c r="E13313" s="107">
        <v>9.9833333333333325</v>
      </c>
      <c r="F13313" s="81" t="s">
        <v>24202</v>
      </c>
      <c r="G13313" s="35" t="s">
        <v>8146</v>
      </c>
      <c r="H13313" s="100" t="s">
        <v>26561</v>
      </c>
    </row>
    <row r="13314" spans="1:8">
      <c r="A13314" s="35" t="s">
        <v>13</v>
      </c>
      <c r="B13314" s="35" t="s">
        <v>9353</v>
      </c>
      <c r="C13314" s="35" t="s">
        <v>16707</v>
      </c>
      <c r="D13314" s="100" t="s">
        <v>23365</v>
      </c>
      <c r="E13314" s="107">
        <v>9.9</v>
      </c>
      <c r="F13314" s="81" t="s">
        <v>24202</v>
      </c>
      <c r="G13314" s="35" t="s">
        <v>8146</v>
      </c>
      <c r="H13314" s="100" t="s">
        <v>26561</v>
      </c>
    </row>
    <row r="13315" spans="1:8">
      <c r="A13315" s="35" t="s">
        <v>13</v>
      </c>
      <c r="B13315" s="35" t="s">
        <v>9353</v>
      </c>
      <c r="C13315" s="35" t="s">
        <v>16707</v>
      </c>
      <c r="D13315" s="100" t="s">
        <v>23366</v>
      </c>
      <c r="E13315" s="107">
        <v>11.266666666666667</v>
      </c>
      <c r="F13315" s="81" t="s">
        <v>24202</v>
      </c>
      <c r="G13315" s="35" t="s">
        <v>8146</v>
      </c>
      <c r="H13315" s="100" t="s">
        <v>26561</v>
      </c>
    </row>
    <row r="13316" spans="1:8">
      <c r="A13316" s="35" t="s">
        <v>13</v>
      </c>
      <c r="B13316" s="35" t="s">
        <v>9353</v>
      </c>
      <c r="C13316" s="35" t="s">
        <v>16707</v>
      </c>
      <c r="D13316" s="100" t="s">
        <v>23367</v>
      </c>
      <c r="E13316" s="107">
        <v>10.233333333333333</v>
      </c>
      <c r="F13316" s="81" t="s">
        <v>24202</v>
      </c>
      <c r="G13316" s="35" t="s">
        <v>8146</v>
      </c>
      <c r="H13316" s="100" t="s">
        <v>26561</v>
      </c>
    </row>
    <row r="13317" spans="1:8">
      <c r="A13317" s="35" t="s">
        <v>13</v>
      </c>
      <c r="B13317" s="35" t="s">
        <v>9353</v>
      </c>
      <c r="C13317" s="35" t="s">
        <v>16707</v>
      </c>
      <c r="D13317" s="100" t="s">
        <v>23368</v>
      </c>
      <c r="E13317" s="107">
        <v>8.0166666666666675</v>
      </c>
      <c r="F13317" s="81" t="s">
        <v>24202</v>
      </c>
      <c r="G13317" s="35" t="s">
        <v>8146</v>
      </c>
      <c r="H13317" s="100" t="s">
        <v>26561</v>
      </c>
    </row>
    <row r="13318" spans="1:8">
      <c r="A13318" s="35" t="s">
        <v>13</v>
      </c>
      <c r="B13318" s="35" t="s">
        <v>9353</v>
      </c>
      <c r="C13318" s="35" t="s">
        <v>16707</v>
      </c>
      <c r="D13318" s="100" t="s">
        <v>23369</v>
      </c>
      <c r="E13318" s="107">
        <v>10.783333333333333</v>
      </c>
      <c r="F13318" s="81" t="s">
        <v>24202</v>
      </c>
      <c r="G13318" s="35" t="s">
        <v>8146</v>
      </c>
      <c r="H13318" s="100" t="s">
        <v>26561</v>
      </c>
    </row>
    <row r="13319" spans="1:8">
      <c r="A13319" s="35" t="s">
        <v>13</v>
      </c>
      <c r="B13319" s="35" t="s">
        <v>9353</v>
      </c>
      <c r="C13319" s="35" t="s">
        <v>16707</v>
      </c>
      <c r="D13319" s="100" t="s">
        <v>23370</v>
      </c>
      <c r="E13319" s="107">
        <v>9.7666666666666675</v>
      </c>
      <c r="F13319" s="81" t="s">
        <v>24202</v>
      </c>
      <c r="G13319" s="35" t="s">
        <v>8146</v>
      </c>
      <c r="H13319" s="100" t="s">
        <v>26561</v>
      </c>
    </row>
    <row r="13320" spans="1:8">
      <c r="A13320" s="35" t="s">
        <v>13</v>
      </c>
      <c r="B13320" s="35" t="s">
        <v>9353</v>
      </c>
      <c r="C13320" s="35" t="s">
        <v>16707</v>
      </c>
      <c r="D13320" s="100" t="s">
        <v>23371</v>
      </c>
      <c r="E13320" s="107">
        <v>13.4</v>
      </c>
      <c r="F13320" s="81" t="s">
        <v>24202</v>
      </c>
      <c r="G13320" s="35" t="s">
        <v>8146</v>
      </c>
      <c r="H13320" s="100" t="s">
        <v>26561</v>
      </c>
    </row>
    <row r="13321" spans="1:8">
      <c r="A13321" s="35" t="s">
        <v>13</v>
      </c>
      <c r="B13321" s="35" t="s">
        <v>9353</v>
      </c>
      <c r="C13321" s="35" t="s">
        <v>16708</v>
      </c>
      <c r="D13321" s="100" t="s">
        <v>23372</v>
      </c>
      <c r="E13321" s="107">
        <v>8.1999999999999993</v>
      </c>
      <c r="F13321" s="81" t="s">
        <v>24202</v>
      </c>
      <c r="G13321" s="35" t="s">
        <v>8146</v>
      </c>
      <c r="H13321" s="100" t="s">
        <v>26562</v>
      </c>
    </row>
    <row r="13322" spans="1:8">
      <c r="A13322" s="35" t="s">
        <v>13</v>
      </c>
      <c r="B13322" s="35" t="s">
        <v>9353</v>
      </c>
      <c r="C13322" s="35" t="s">
        <v>16708</v>
      </c>
      <c r="D13322" s="100" t="s">
        <v>23373</v>
      </c>
      <c r="E13322" s="107">
        <v>9.8333333333333339</v>
      </c>
      <c r="F13322" s="81" t="s">
        <v>24202</v>
      </c>
      <c r="G13322" s="35" t="s">
        <v>8146</v>
      </c>
      <c r="H13322" s="100" t="s">
        <v>26562</v>
      </c>
    </row>
    <row r="13323" spans="1:8">
      <c r="A13323" s="35" t="s">
        <v>13</v>
      </c>
      <c r="B13323" s="35" t="s">
        <v>9353</v>
      </c>
      <c r="C13323" s="35" t="s">
        <v>16708</v>
      </c>
      <c r="D13323" s="100" t="s">
        <v>23374</v>
      </c>
      <c r="E13323" s="107">
        <v>8.65</v>
      </c>
      <c r="F13323" s="81" t="s">
        <v>24202</v>
      </c>
      <c r="G13323" s="35" t="s">
        <v>8146</v>
      </c>
      <c r="H13323" s="100" t="s">
        <v>26562</v>
      </c>
    </row>
    <row r="13324" spans="1:8">
      <c r="A13324" s="35" t="s">
        <v>13</v>
      </c>
      <c r="B13324" s="35" t="s">
        <v>9353</v>
      </c>
      <c r="C13324" s="35" t="s">
        <v>16708</v>
      </c>
      <c r="D13324" s="100" t="s">
        <v>23375</v>
      </c>
      <c r="E13324" s="107">
        <v>9.1</v>
      </c>
      <c r="F13324" s="81" t="s">
        <v>24202</v>
      </c>
      <c r="G13324" s="35" t="s">
        <v>8146</v>
      </c>
      <c r="H13324" s="100" t="s">
        <v>26562</v>
      </c>
    </row>
    <row r="13325" spans="1:8">
      <c r="A13325" s="35" t="s">
        <v>13</v>
      </c>
      <c r="B13325" s="35" t="s">
        <v>9353</v>
      </c>
      <c r="C13325" s="35" t="s">
        <v>16708</v>
      </c>
      <c r="D13325" s="100" t="s">
        <v>23376</v>
      </c>
      <c r="E13325" s="107">
        <v>9.4</v>
      </c>
      <c r="F13325" s="81" t="s">
        <v>24202</v>
      </c>
      <c r="G13325" s="35" t="s">
        <v>8146</v>
      </c>
      <c r="H13325" s="100" t="s">
        <v>26562</v>
      </c>
    </row>
    <row r="13326" spans="1:8">
      <c r="A13326" s="35" t="s">
        <v>13</v>
      </c>
      <c r="B13326" s="35" t="s">
        <v>9353</v>
      </c>
      <c r="C13326" s="35" t="s">
        <v>16708</v>
      </c>
      <c r="D13326" s="100" t="s">
        <v>23377</v>
      </c>
      <c r="E13326" s="107">
        <v>11.066666666666666</v>
      </c>
      <c r="F13326" s="81" t="s">
        <v>24202</v>
      </c>
      <c r="G13326" s="35" t="s">
        <v>8146</v>
      </c>
      <c r="H13326" s="100" t="s">
        <v>26562</v>
      </c>
    </row>
    <row r="13327" spans="1:8">
      <c r="A13327" s="35" t="s">
        <v>13</v>
      </c>
      <c r="B13327" s="35" t="s">
        <v>9353</v>
      </c>
      <c r="C13327" s="35" t="s">
        <v>16708</v>
      </c>
      <c r="D13327" s="100" t="s">
        <v>23378</v>
      </c>
      <c r="E13327" s="107">
        <v>9.4</v>
      </c>
      <c r="F13327" s="81" t="s">
        <v>24202</v>
      </c>
      <c r="G13327" s="35" t="s">
        <v>8146</v>
      </c>
      <c r="H13327" s="100" t="s">
        <v>26562</v>
      </c>
    </row>
    <row r="13328" spans="1:8">
      <c r="A13328" s="35" t="s">
        <v>13</v>
      </c>
      <c r="B13328" s="35" t="s">
        <v>9353</v>
      </c>
      <c r="C13328" s="35" t="s">
        <v>16708</v>
      </c>
      <c r="D13328" s="100" t="s">
        <v>23379</v>
      </c>
      <c r="E13328" s="107">
        <v>8.1666666666666661</v>
      </c>
      <c r="F13328" s="81" t="s">
        <v>24202</v>
      </c>
      <c r="G13328" s="35" t="s">
        <v>8146</v>
      </c>
      <c r="H13328" s="100" t="s">
        <v>26562</v>
      </c>
    </row>
    <row r="13329" spans="1:8">
      <c r="A13329" s="35" t="s">
        <v>13</v>
      </c>
      <c r="B13329" s="35" t="s">
        <v>18</v>
      </c>
      <c r="C13329" s="35" t="s">
        <v>17619</v>
      </c>
      <c r="D13329" s="100" t="s">
        <v>8477</v>
      </c>
      <c r="E13329" s="107">
        <v>6.7833333333333332</v>
      </c>
      <c r="F13329" s="81" t="s">
        <v>24202</v>
      </c>
      <c r="G13329" s="35" t="s">
        <v>8146</v>
      </c>
      <c r="H13329" s="100" t="s">
        <v>26563</v>
      </c>
    </row>
    <row r="13330" spans="1:8">
      <c r="A13330" s="35" t="s">
        <v>13</v>
      </c>
      <c r="B13330" s="35" t="s">
        <v>18</v>
      </c>
      <c r="C13330" s="35" t="s">
        <v>17619</v>
      </c>
      <c r="D13330" s="100" t="s">
        <v>8478</v>
      </c>
      <c r="E13330" s="107">
        <v>9.5833333333333339</v>
      </c>
      <c r="F13330" s="81" t="s">
        <v>24202</v>
      </c>
      <c r="G13330" s="35" t="s">
        <v>8146</v>
      </c>
      <c r="H13330" s="100" t="s">
        <v>26564</v>
      </c>
    </row>
    <row r="13331" spans="1:8">
      <c r="A13331" s="35" t="s">
        <v>13</v>
      </c>
      <c r="B13331" s="35" t="s">
        <v>18</v>
      </c>
      <c r="C13331" s="35" t="s">
        <v>17619</v>
      </c>
      <c r="D13331" s="100" t="s">
        <v>8479</v>
      </c>
      <c r="E13331" s="107">
        <v>8.3000000000000007</v>
      </c>
      <c r="F13331" s="81" t="s">
        <v>24202</v>
      </c>
      <c r="G13331" s="35" t="s">
        <v>8146</v>
      </c>
      <c r="H13331" s="100" t="s">
        <v>26565</v>
      </c>
    </row>
    <row r="13332" spans="1:8">
      <c r="A13332" s="35" t="s">
        <v>13</v>
      </c>
      <c r="B13332" s="35" t="s">
        <v>18</v>
      </c>
      <c r="C13332" s="35" t="s">
        <v>17619</v>
      </c>
      <c r="D13332" s="100" t="s">
        <v>8480</v>
      </c>
      <c r="E13332" s="107">
        <v>6.7166666666666668</v>
      </c>
      <c r="F13332" s="81" t="s">
        <v>24202</v>
      </c>
      <c r="G13332" s="35" t="s">
        <v>8146</v>
      </c>
      <c r="H13332" s="100" t="s">
        <v>26566</v>
      </c>
    </row>
    <row r="13333" spans="1:8">
      <c r="A13333" s="35" t="s">
        <v>13</v>
      </c>
      <c r="B13333" s="35" t="s">
        <v>18</v>
      </c>
      <c r="C13333" s="35" t="s">
        <v>17619</v>
      </c>
      <c r="D13333" s="100" t="s">
        <v>8481</v>
      </c>
      <c r="E13333" s="107">
        <v>7.5166666666666666</v>
      </c>
      <c r="F13333" s="81" t="s">
        <v>24202</v>
      </c>
      <c r="G13333" s="35" t="s">
        <v>8146</v>
      </c>
      <c r="H13333" s="100" t="s">
        <v>26567</v>
      </c>
    </row>
    <row r="13334" spans="1:8">
      <c r="A13334" s="35" t="s">
        <v>13</v>
      </c>
      <c r="B13334" s="35" t="s">
        <v>18</v>
      </c>
      <c r="C13334" s="35" t="s">
        <v>17619</v>
      </c>
      <c r="D13334" s="100" t="s">
        <v>8482</v>
      </c>
      <c r="E13334" s="107">
        <v>9.9666666666666668</v>
      </c>
      <c r="F13334" s="81" t="s">
        <v>24202</v>
      </c>
      <c r="G13334" s="35" t="s">
        <v>8146</v>
      </c>
      <c r="H13334" s="100" t="s">
        <v>26568</v>
      </c>
    </row>
    <row r="13335" spans="1:8">
      <c r="A13335" s="35" t="s">
        <v>13</v>
      </c>
      <c r="B13335" s="35" t="s">
        <v>18</v>
      </c>
      <c r="C13335" s="35" t="s">
        <v>17619</v>
      </c>
      <c r="D13335" s="100" t="s">
        <v>8483</v>
      </c>
      <c r="E13335" s="107">
        <v>12.45</v>
      </c>
      <c r="F13335" s="81" t="s">
        <v>24202</v>
      </c>
      <c r="G13335" s="35" t="s">
        <v>8146</v>
      </c>
      <c r="H13335" s="100" t="s">
        <v>26569</v>
      </c>
    </row>
    <row r="13336" spans="1:8">
      <c r="A13336" s="35" t="s">
        <v>13</v>
      </c>
      <c r="B13336" s="35" t="s">
        <v>18</v>
      </c>
      <c r="C13336" s="35" t="s">
        <v>17619</v>
      </c>
      <c r="D13336" s="100" t="s">
        <v>8484</v>
      </c>
      <c r="E13336" s="107">
        <v>6.583333333333333</v>
      </c>
      <c r="F13336" s="81" t="s">
        <v>24202</v>
      </c>
      <c r="G13336" s="35" t="s">
        <v>8146</v>
      </c>
      <c r="H13336" s="100" t="s">
        <v>26570</v>
      </c>
    </row>
    <row r="13337" spans="1:8">
      <c r="A13337" s="35" t="s">
        <v>13</v>
      </c>
      <c r="B13337" s="35" t="s">
        <v>18</v>
      </c>
      <c r="C13337" s="35" t="s">
        <v>17619</v>
      </c>
      <c r="D13337" s="100" t="s">
        <v>8485</v>
      </c>
      <c r="E13337" s="107">
        <v>7.0333333333333332</v>
      </c>
      <c r="F13337" s="81" t="s">
        <v>24202</v>
      </c>
      <c r="G13337" s="35" t="s">
        <v>8146</v>
      </c>
      <c r="H13337" s="100" t="s">
        <v>26571</v>
      </c>
    </row>
    <row r="13338" spans="1:8">
      <c r="A13338" s="35" t="s">
        <v>13</v>
      </c>
      <c r="B13338" s="35" t="s">
        <v>18</v>
      </c>
      <c r="C13338" s="35" t="s">
        <v>17619</v>
      </c>
      <c r="D13338" s="100" t="s">
        <v>8486</v>
      </c>
      <c r="E13338" s="107">
        <v>8.4499999999999993</v>
      </c>
      <c r="F13338" s="81" t="s">
        <v>24202</v>
      </c>
      <c r="G13338" s="35" t="s">
        <v>8146</v>
      </c>
      <c r="H13338" s="100" t="s">
        <v>26572</v>
      </c>
    </row>
    <row r="13339" spans="1:8">
      <c r="A13339" s="35" t="s">
        <v>13</v>
      </c>
      <c r="B13339" s="35" t="s">
        <v>18</v>
      </c>
      <c r="C13339" s="35" t="s">
        <v>17619</v>
      </c>
      <c r="D13339" s="100" t="s">
        <v>8487</v>
      </c>
      <c r="E13339" s="107">
        <v>10.416666666666666</v>
      </c>
      <c r="F13339" s="81" t="s">
        <v>24202</v>
      </c>
      <c r="G13339" s="35" t="s">
        <v>8146</v>
      </c>
      <c r="H13339" s="100" t="s">
        <v>26573</v>
      </c>
    </row>
    <row r="13340" spans="1:8">
      <c r="A13340" s="35" t="s">
        <v>13</v>
      </c>
      <c r="B13340" s="35" t="s">
        <v>18</v>
      </c>
      <c r="C13340" s="35" t="s">
        <v>17619</v>
      </c>
      <c r="D13340" s="100" t="s">
        <v>8488</v>
      </c>
      <c r="E13340" s="107">
        <v>9.6666666666666661</v>
      </c>
      <c r="F13340" s="81" t="s">
        <v>24202</v>
      </c>
      <c r="G13340" s="35" t="s">
        <v>8146</v>
      </c>
      <c r="H13340" s="100" t="s">
        <v>26574</v>
      </c>
    </row>
    <row r="13341" spans="1:8">
      <c r="A13341" s="35" t="s">
        <v>13</v>
      </c>
      <c r="B13341" s="35" t="s">
        <v>18</v>
      </c>
      <c r="C13341" s="35" t="s">
        <v>17523</v>
      </c>
      <c r="D13341" s="100" t="s">
        <v>23380</v>
      </c>
      <c r="E13341" s="107">
        <v>19.600000000000001</v>
      </c>
      <c r="F13341" s="81" t="s">
        <v>24202</v>
      </c>
      <c r="G13341" s="35" t="s">
        <v>8146</v>
      </c>
      <c r="H13341" s="100" t="s">
        <v>26196</v>
      </c>
    </row>
    <row r="13342" spans="1:8">
      <c r="A13342" s="35" t="s">
        <v>13</v>
      </c>
      <c r="B13342" s="35" t="s">
        <v>18</v>
      </c>
      <c r="C13342" s="35" t="s">
        <v>17523</v>
      </c>
      <c r="D13342" s="100" t="s">
        <v>23381</v>
      </c>
      <c r="E13342" s="107">
        <v>8.9166666666666661</v>
      </c>
      <c r="F13342" s="81" t="s">
        <v>24202</v>
      </c>
      <c r="G13342" s="35" t="s">
        <v>8146</v>
      </c>
      <c r="H13342" s="100" t="s">
        <v>26196</v>
      </c>
    </row>
    <row r="13343" spans="1:8">
      <c r="A13343" s="35" t="s">
        <v>13</v>
      </c>
      <c r="B13343" s="35" t="s">
        <v>18</v>
      </c>
      <c r="C13343" s="35" t="s">
        <v>17523</v>
      </c>
      <c r="D13343" s="100" t="s">
        <v>23382</v>
      </c>
      <c r="E13343" s="107">
        <v>8.3333333333333339</v>
      </c>
      <c r="F13343" s="81" t="s">
        <v>24202</v>
      </c>
      <c r="G13343" s="35" t="s">
        <v>8146</v>
      </c>
      <c r="H13343" s="100" t="s">
        <v>16423</v>
      </c>
    </row>
    <row r="13344" spans="1:8">
      <c r="A13344" s="35" t="s">
        <v>13</v>
      </c>
      <c r="B13344" s="35" t="s">
        <v>18</v>
      </c>
      <c r="C13344" s="35" t="s">
        <v>17523</v>
      </c>
      <c r="D13344" s="100" t="s">
        <v>23383</v>
      </c>
      <c r="E13344" s="107">
        <v>10.483333333333333</v>
      </c>
      <c r="F13344" s="81" t="s">
        <v>24202</v>
      </c>
      <c r="G13344" s="35" t="s">
        <v>8146</v>
      </c>
      <c r="H13344" s="100" t="s">
        <v>16423</v>
      </c>
    </row>
    <row r="13345" spans="1:8">
      <c r="A13345" s="35" t="s">
        <v>13</v>
      </c>
      <c r="B13345" s="35" t="s">
        <v>18</v>
      </c>
      <c r="C13345" s="35" t="s">
        <v>17523</v>
      </c>
      <c r="D13345" s="100" t="s">
        <v>23384</v>
      </c>
      <c r="E13345" s="107">
        <v>18.066666666666666</v>
      </c>
      <c r="F13345" s="81" t="s">
        <v>24202</v>
      </c>
      <c r="G13345" s="35" t="s">
        <v>8146</v>
      </c>
      <c r="H13345" s="100" t="s">
        <v>16423</v>
      </c>
    </row>
    <row r="13346" spans="1:8">
      <c r="A13346" s="35" t="s">
        <v>13</v>
      </c>
      <c r="B13346" s="35" t="s">
        <v>18</v>
      </c>
      <c r="C13346" s="35" t="s">
        <v>17523</v>
      </c>
      <c r="D13346" s="100" t="s">
        <v>23385</v>
      </c>
      <c r="E13346" s="107">
        <v>23.166666666666668</v>
      </c>
      <c r="F13346" s="81" t="s">
        <v>24202</v>
      </c>
      <c r="G13346" s="35" t="s">
        <v>8146</v>
      </c>
      <c r="H13346" s="100" t="s">
        <v>16423</v>
      </c>
    </row>
    <row r="13347" spans="1:8">
      <c r="A13347" s="35" t="s">
        <v>13</v>
      </c>
      <c r="B13347" s="35" t="s">
        <v>18</v>
      </c>
      <c r="C13347" s="35" t="s">
        <v>17523</v>
      </c>
      <c r="D13347" s="100" t="s">
        <v>23386</v>
      </c>
      <c r="E13347" s="107">
        <v>18.100000000000001</v>
      </c>
      <c r="F13347" s="81" t="s">
        <v>24202</v>
      </c>
      <c r="G13347" s="35" t="s">
        <v>8146</v>
      </c>
      <c r="H13347" s="100" t="s">
        <v>16423</v>
      </c>
    </row>
    <row r="13348" spans="1:8">
      <c r="A13348" s="35" t="s">
        <v>13</v>
      </c>
      <c r="B13348" s="35" t="s">
        <v>18</v>
      </c>
      <c r="C13348" s="35" t="s">
        <v>17523</v>
      </c>
      <c r="D13348" s="100" t="s">
        <v>23387</v>
      </c>
      <c r="E13348" s="107">
        <v>15.583333333333334</v>
      </c>
      <c r="F13348" s="81" t="s">
        <v>24202</v>
      </c>
      <c r="G13348" s="35" t="s">
        <v>8146</v>
      </c>
      <c r="H13348" s="100" t="s">
        <v>16423</v>
      </c>
    </row>
    <row r="13349" spans="1:8">
      <c r="A13349" s="35" t="s">
        <v>13</v>
      </c>
      <c r="B13349" s="35" t="s">
        <v>18</v>
      </c>
      <c r="C13349" s="35" t="s">
        <v>17523</v>
      </c>
      <c r="D13349" s="100" t="s">
        <v>23388</v>
      </c>
      <c r="E13349" s="107">
        <v>11.333333333333334</v>
      </c>
      <c r="F13349" s="81" t="s">
        <v>24202</v>
      </c>
      <c r="G13349" s="35" t="s">
        <v>8146</v>
      </c>
      <c r="H13349" s="100" t="s">
        <v>16423</v>
      </c>
    </row>
    <row r="13350" spans="1:8">
      <c r="A13350" s="35" t="s">
        <v>13</v>
      </c>
      <c r="B13350" s="35" t="s">
        <v>18</v>
      </c>
      <c r="C13350" s="35" t="s">
        <v>17523</v>
      </c>
      <c r="D13350" s="100" t="s">
        <v>23389</v>
      </c>
      <c r="E13350" s="107">
        <v>9.7166666666666668</v>
      </c>
      <c r="F13350" s="81" t="s">
        <v>24202</v>
      </c>
      <c r="G13350" s="35" t="s">
        <v>8146</v>
      </c>
      <c r="H13350" s="100" t="s">
        <v>16423</v>
      </c>
    </row>
    <row r="13351" spans="1:8">
      <c r="A13351" s="35" t="s">
        <v>13</v>
      </c>
      <c r="B13351" s="35" t="s">
        <v>18</v>
      </c>
      <c r="C13351" s="35" t="s">
        <v>17523</v>
      </c>
      <c r="D13351" s="100" t="s">
        <v>23390</v>
      </c>
      <c r="E13351" s="107">
        <v>18.266666666666666</v>
      </c>
      <c r="F13351" s="81" t="s">
        <v>24202</v>
      </c>
      <c r="G13351" s="35" t="s">
        <v>8146</v>
      </c>
      <c r="H13351" s="100" t="s">
        <v>16423</v>
      </c>
    </row>
    <row r="13352" spans="1:8">
      <c r="A13352" s="35" t="s">
        <v>13</v>
      </c>
      <c r="B13352" s="35" t="s">
        <v>18</v>
      </c>
      <c r="C13352" s="35" t="s">
        <v>17523</v>
      </c>
      <c r="D13352" s="100" t="s">
        <v>23391</v>
      </c>
      <c r="E13352" s="107">
        <v>12.666666666666666</v>
      </c>
      <c r="F13352" s="81" t="s">
        <v>24202</v>
      </c>
      <c r="G13352" s="35" t="s">
        <v>8146</v>
      </c>
      <c r="H13352" s="100" t="s">
        <v>16423</v>
      </c>
    </row>
    <row r="13353" spans="1:8">
      <c r="A13353" s="35" t="s">
        <v>13</v>
      </c>
      <c r="B13353" s="35" t="s">
        <v>18</v>
      </c>
      <c r="C13353" s="35" t="s">
        <v>17523</v>
      </c>
      <c r="D13353" s="100" t="s">
        <v>23392</v>
      </c>
      <c r="E13353" s="107">
        <v>20.283333333333335</v>
      </c>
      <c r="F13353" s="81" t="s">
        <v>24202</v>
      </c>
      <c r="G13353" s="35" t="s">
        <v>8146</v>
      </c>
      <c r="H13353" s="100" t="s">
        <v>16423</v>
      </c>
    </row>
    <row r="13354" spans="1:8">
      <c r="A13354" s="35" t="s">
        <v>13</v>
      </c>
      <c r="B13354" s="35" t="s">
        <v>18</v>
      </c>
      <c r="C13354" s="35" t="s">
        <v>17523</v>
      </c>
      <c r="D13354" s="100" t="s">
        <v>23393</v>
      </c>
      <c r="E13354" s="107">
        <v>12.566666666666666</v>
      </c>
      <c r="F13354" s="81" t="s">
        <v>24202</v>
      </c>
      <c r="G13354" s="35" t="s">
        <v>8146</v>
      </c>
      <c r="H13354" s="100" t="s">
        <v>16423</v>
      </c>
    </row>
    <row r="13355" spans="1:8">
      <c r="A13355" s="35" t="s">
        <v>13</v>
      </c>
      <c r="B13355" s="35" t="s">
        <v>9350</v>
      </c>
      <c r="C13355" s="35" t="s">
        <v>16709</v>
      </c>
      <c r="D13355" s="100" t="s">
        <v>23394</v>
      </c>
      <c r="E13355" s="107">
        <v>8.3833333333333329</v>
      </c>
      <c r="F13355" s="81" t="s">
        <v>24202</v>
      </c>
      <c r="G13355" s="35" t="s">
        <v>8146</v>
      </c>
      <c r="H13355" s="100" t="s">
        <v>26575</v>
      </c>
    </row>
    <row r="13356" spans="1:8">
      <c r="A13356" s="35" t="s">
        <v>13</v>
      </c>
      <c r="B13356" s="35" t="s">
        <v>9350</v>
      </c>
      <c r="C13356" s="35" t="s">
        <v>16709</v>
      </c>
      <c r="D13356" s="100" t="s">
        <v>23395</v>
      </c>
      <c r="E13356" s="107">
        <v>8.1999999999999993</v>
      </c>
      <c r="F13356" s="81" t="s">
        <v>24202</v>
      </c>
      <c r="G13356" s="35" t="s">
        <v>8146</v>
      </c>
      <c r="H13356" s="100" t="s">
        <v>16424</v>
      </c>
    </row>
    <row r="13357" spans="1:8">
      <c r="A13357" s="35" t="s">
        <v>13</v>
      </c>
      <c r="B13357" s="35" t="s">
        <v>9350</v>
      </c>
      <c r="C13357" s="35" t="s">
        <v>16709</v>
      </c>
      <c r="D13357" s="100" t="s">
        <v>23396</v>
      </c>
      <c r="E13357" s="107">
        <v>9.6333333333333329</v>
      </c>
      <c r="F13357" s="81" t="s">
        <v>24202</v>
      </c>
      <c r="G13357" s="35" t="s">
        <v>8146</v>
      </c>
      <c r="H13357" s="100" t="s">
        <v>16424</v>
      </c>
    </row>
    <row r="13358" spans="1:8">
      <c r="A13358" s="35" t="s">
        <v>13</v>
      </c>
      <c r="B13358" s="35" t="s">
        <v>9350</v>
      </c>
      <c r="C13358" s="35" t="s">
        <v>16709</v>
      </c>
      <c r="D13358" s="100" t="s">
        <v>23397</v>
      </c>
      <c r="E13358" s="107">
        <v>9.8833333333333329</v>
      </c>
      <c r="F13358" s="81" t="s">
        <v>24202</v>
      </c>
      <c r="G13358" s="35" t="s">
        <v>8146</v>
      </c>
      <c r="H13358" s="100" t="s">
        <v>16424</v>
      </c>
    </row>
    <row r="13359" spans="1:8">
      <c r="A13359" s="35" t="s">
        <v>13</v>
      </c>
      <c r="B13359" s="35" t="s">
        <v>9350</v>
      </c>
      <c r="C13359" s="35" t="s">
        <v>16709</v>
      </c>
      <c r="D13359" s="100" t="s">
        <v>23398</v>
      </c>
      <c r="E13359" s="107">
        <v>7.833333333333333</v>
      </c>
      <c r="F13359" s="81" t="s">
        <v>24202</v>
      </c>
      <c r="G13359" s="35" t="s">
        <v>8146</v>
      </c>
      <c r="H13359" s="100" t="s">
        <v>16424</v>
      </c>
    </row>
    <row r="13360" spans="1:8">
      <c r="A13360" s="35" t="s">
        <v>13</v>
      </c>
      <c r="B13360" s="35" t="s">
        <v>9350</v>
      </c>
      <c r="C13360" s="35" t="s">
        <v>16709</v>
      </c>
      <c r="D13360" s="100" t="s">
        <v>23399</v>
      </c>
      <c r="E13360" s="107">
        <v>10.783333333333333</v>
      </c>
      <c r="F13360" s="81" t="s">
        <v>24202</v>
      </c>
      <c r="G13360" s="35" t="s">
        <v>8146</v>
      </c>
      <c r="H13360" s="100" t="s">
        <v>16424</v>
      </c>
    </row>
    <row r="13361" spans="1:8">
      <c r="A13361" s="35" t="s">
        <v>13</v>
      </c>
      <c r="B13361" s="35" t="s">
        <v>9350</v>
      </c>
      <c r="C13361" s="35" t="s">
        <v>16709</v>
      </c>
      <c r="D13361" s="100" t="s">
        <v>12286</v>
      </c>
      <c r="E13361" s="107">
        <v>13.666666666666666</v>
      </c>
      <c r="F13361" s="81" t="s">
        <v>24202</v>
      </c>
      <c r="G13361" s="35" t="s">
        <v>8146</v>
      </c>
      <c r="H13361" s="100" t="s">
        <v>16425</v>
      </c>
    </row>
    <row r="13362" spans="1:8">
      <c r="A13362" s="35" t="s">
        <v>13</v>
      </c>
      <c r="B13362" s="35" t="s">
        <v>9350</v>
      </c>
      <c r="C13362" s="35" t="s">
        <v>16709</v>
      </c>
      <c r="D13362" s="100" t="s">
        <v>23400</v>
      </c>
      <c r="E13362" s="107">
        <v>11.1</v>
      </c>
      <c r="F13362" s="81" t="s">
        <v>24202</v>
      </c>
      <c r="G13362" s="35" t="s">
        <v>8146</v>
      </c>
      <c r="H13362" s="100" t="s">
        <v>16424</v>
      </c>
    </row>
    <row r="13363" spans="1:8">
      <c r="A13363" s="35" t="s">
        <v>13</v>
      </c>
      <c r="B13363" s="35" t="s">
        <v>9350</v>
      </c>
      <c r="C13363" s="35" t="s">
        <v>16709</v>
      </c>
      <c r="D13363" s="100" t="s">
        <v>12287</v>
      </c>
      <c r="E13363" s="107">
        <v>10.55</v>
      </c>
      <c r="F13363" s="81" t="s">
        <v>24202</v>
      </c>
      <c r="G13363" s="35" t="s">
        <v>8146</v>
      </c>
      <c r="H13363" s="100" t="s">
        <v>16426</v>
      </c>
    </row>
    <row r="13364" spans="1:8">
      <c r="A13364" s="35" t="s">
        <v>13</v>
      </c>
      <c r="B13364" s="35" t="s">
        <v>9350</v>
      </c>
      <c r="C13364" s="35" t="s">
        <v>16709</v>
      </c>
      <c r="D13364" s="100" t="s">
        <v>12288</v>
      </c>
      <c r="E13364" s="107">
        <v>12.283333333333333</v>
      </c>
      <c r="F13364" s="81" t="s">
        <v>24202</v>
      </c>
      <c r="G13364" s="35" t="s">
        <v>8146</v>
      </c>
      <c r="H13364" s="100" t="s">
        <v>16427</v>
      </c>
    </row>
    <row r="13365" spans="1:8">
      <c r="A13365" s="35" t="s">
        <v>13</v>
      </c>
      <c r="B13365" s="35" t="s">
        <v>9353</v>
      </c>
      <c r="C13365" s="35" t="s">
        <v>17620</v>
      </c>
      <c r="D13365" s="100" t="s">
        <v>23401</v>
      </c>
      <c r="E13365" s="107">
        <v>6.0166666666666666</v>
      </c>
      <c r="F13365" s="81" t="s">
        <v>24202</v>
      </c>
      <c r="G13365" s="35" t="s">
        <v>8146</v>
      </c>
      <c r="H13365" s="100" t="s">
        <v>26576</v>
      </c>
    </row>
    <row r="13366" spans="1:8">
      <c r="A13366" s="35" t="s">
        <v>13</v>
      </c>
      <c r="B13366" s="35" t="s">
        <v>9353</v>
      </c>
      <c r="C13366" s="35" t="s">
        <v>17620</v>
      </c>
      <c r="D13366" s="100" t="s">
        <v>12289</v>
      </c>
      <c r="E13366" s="107">
        <v>7.8666666666666663</v>
      </c>
      <c r="F13366" s="81" t="s">
        <v>24202</v>
      </c>
      <c r="G13366" s="35" t="s">
        <v>8146</v>
      </c>
      <c r="H13366" s="100" t="s">
        <v>26577</v>
      </c>
    </row>
    <row r="13367" spans="1:8">
      <c r="A13367" s="35" t="s">
        <v>13</v>
      </c>
      <c r="B13367" s="35" t="s">
        <v>9353</v>
      </c>
      <c r="C13367" s="35" t="s">
        <v>17620</v>
      </c>
      <c r="D13367" s="100" t="s">
        <v>12290</v>
      </c>
      <c r="E13367" s="107">
        <v>9.3666666666666671</v>
      </c>
      <c r="F13367" s="81" t="s">
        <v>24202</v>
      </c>
      <c r="G13367" s="35" t="s">
        <v>8146</v>
      </c>
      <c r="H13367" s="100" t="s">
        <v>26578</v>
      </c>
    </row>
    <row r="13368" spans="1:8">
      <c r="A13368" s="35" t="s">
        <v>13</v>
      </c>
      <c r="B13368" s="35" t="s">
        <v>9353</v>
      </c>
      <c r="C13368" s="35" t="s">
        <v>17620</v>
      </c>
      <c r="D13368" s="100" t="s">
        <v>8577</v>
      </c>
      <c r="E13368" s="107">
        <v>7.95</v>
      </c>
      <c r="F13368" s="81" t="s">
        <v>24202</v>
      </c>
      <c r="G13368" s="35" t="s">
        <v>8146</v>
      </c>
      <c r="H13368" s="100" t="s">
        <v>26579</v>
      </c>
    </row>
    <row r="13369" spans="1:8">
      <c r="A13369" s="35" t="s">
        <v>13</v>
      </c>
      <c r="B13369" s="35" t="s">
        <v>9353</v>
      </c>
      <c r="C13369" s="35" t="s">
        <v>17620</v>
      </c>
      <c r="D13369" s="100" t="s">
        <v>23402</v>
      </c>
      <c r="E13369" s="107">
        <v>6.7333333333333334</v>
      </c>
      <c r="F13369" s="81" t="s">
        <v>24202</v>
      </c>
      <c r="G13369" s="35" t="s">
        <v>8146</v>
      </c>
      <c r="H13369" s="100" t="s">
        <v>26576</v>
      </c>
    </row>
    <row r="13370" spans="1:8">
      <c r="A13370" s="35" t="s">
        <v>13</v>
      </c>
      <c r="B13370" s="35" t="s">
        <v>9353</v>
      </c>
      <c r="C13370" s="35" t="s">
        <v>17620</v>
      </c>
      <c r="D13370" s="100" t="s">
        <v>23403</v>
      </c>
      <c r="E13370" s="107">
        <v>9.4833333333333325</v>
      </c>
      <c r="F13370" s="81" t="s">
        <v>24202</v>
      </c>
      <c r="G13370" s="35" t="s">
        <v>8146</v>
      </c>
      <c r="H13370" s="100" t="s">
        <v>26576</v>
      </c>
    </row>
    <row r="13371" spans="1:8">
      <c r="A13371" s="35" t="s">
        <v>13</v>
      </c>
      <c r="B13371" s="35" t="s">
        <v>9353</v>
      </c>
      <c r="C13371" s="35" t="s">
        <v>17620</v>
      </c>
      <c r="D13371" s="100" t="s">
        <v>23404</v>
      </c>
      <c r="E13371" s="107">
        <v>9.1999999999999993</v>
      </c>
      <c r="F13371" s="81" t="s">
        <v>24202</v>
      </c>
      <c r="G13371" s="35" t="s">
        <v>8146</v>
      </c>
      <c r="H13371" s="100" t="s">
        <v>26576</v>
      </c>
    </row>
    <row r="13372" spans="1:8">
      <c r="A13372" s="35" t="s">
        <v>13</v>
      </c>
      <c r="B13372" s="35" t="s">
        <v>9353</v>
      </c>
      <c r="C13372" s="35" t="s">
        <v>17620</v>
      </c>
      <c r="D13372" s="100" t="s">
        <v>23405</v>
      </c>
      <c r="E13372" s="107">
        <v>8.9666666666666668</v>
      </c>
      <c r="F13372" s="81" t="s">
        <v>24202</v>
      </c>
      <c r="G13372" s="35" t="s">
        <v>8146</v>
      </c>
      <c r="H13372" s="100" t="s">
        <v>16428</v>
      </c>
    </row>
    <row r="13373" spans="1:8">
      <c r="A13373" s="35" t="s">
        <v>13</v>
      </c>
      <c r="B13373" s="35" t="s">
        <v>9353</v>
      </c>
      <c r="C13373" s="35" t="s">
        <v>17620</v>
      </c>
      <c r="D13373" s="100" t="s">
        <v>23406</v>
      </c>
      <c r="E13373" s="107">
        <v>9.2833333333333332</v>
      </c>
      <c r="F13373" s="81" t="s">
        <v>24202</v>
      </c>
      <c r="G13373" s="35" t="s">
        <v>8146</v>
      </c>
      <c r="H13373" s="100" t="s">
        <v>16428</v>
      </c>
    </row>
    <row r="13374" spans="1:8">
      <c r="A13374" s="35" t="s">
        <v>13</v>
      </c>
      <c r="B13374" s="35" t="s">
        <v>9353</v>
      </c>
      <c r="C13374" s="35" t="s">
        <v>17620</v>
      </c>
      <c r="D13374" s="100" t="s">
        <v>23407</v>
      </c>
      <c r="E13374" s="107">
        <v>10.066666666666666</v>
      </c>
      <c r="F13374" s="81" t="s">
        <v>24202</v>
      </c>
      <c r="G13374" s="35" t="s">
        <v>8146</v>
      </c>
      <c r="H13374" s="100" t="s">
        <v>16428</v>
      </c>
    </row>
    <row r="13375" spans="1:8">
      <c r="A13375" s="35" t="s">
        <v>13</v>
      </c>
      <c r="B13375" s="35" t="s">
        <v>9353</v>
      </c>
      <c r="C13375" s="35" t="s">
        <v>16710</v>
      </c>
      <c r="D13375" s="100" t="s">
        <v>12291</v>
      </c>
      <c r="E13375" s="107">
        <v>9.3166666666666664</v>
      </c>
      <c r="F13375" s="81" t="s">
        <v>24202</v>
      </c>
      <c r="G13375" s="35" t="s">
        <v>8146</v>
      </c>
      <c r="H13375" s="100" t="s">
        <v>16429</v>
      </c>
    </row>
    <row r="13376" spans="1:8">
      <c r="A13376" s="35" t="s">
        <v>13</v>
      </c>
      <c r="B13376" s="35" t="s">
        <v>9353</v>
      </c>
      <c r="C13376" s="35" t="s">
        <v>16710</v>
      </c>
      <c r="D13376" s="100" t="s">
        <v>12292</v>
      </c>
      <c r="E13376" s="107">
        <v>7.4333333333333336</v>
      </c>
      <c r="F13376" s="81" t="s">
        <v>24202</v>
      </c>
      <c r="G13376" s="35" t="s">
        <v>8146</v>
      </c>
      <c r="H13376" s="100" t="s">
        <v>16430</v>
      </c>
    </row>
    <row r="13377" spans="1:8">
      <c r="A13377" s="35" t="s">
        <v>13</v>
      </c>
      <c r="B13377" s="35" t="s">
        <v>9353</v>
      </c>
      <c r="C13377" s="35" t="s">
        <v>16710</v>
      </c>
      <c r="D13377" s="100" t="s">
        <v>12293</v>
      </c>
      <c r="E13377" s="107">
        <v>8.5500000000000007</v>
      </c>
      <c r="F13377" s="81" t="s">
        <v>24202</v>
      </c>
      <c r="G13377" s="35" t="s">
        <v>8146</v>
      </c>
      <c r="H13377" s="100" t="s">
        <v>16431</v>
      </c>
    </row>
    <row r="13378" spans="1:8">
      <c r="A13378" s="35" t="s">
        <v>13</v>
      </c>
      <c r="B13378" s="35" t="s">
        <v>9353</v>
      </c>
      <c r="C13378" s="35" t="s">
        <v>16710</v>
      </c>
      <c r="D13378" s="100" t="s">
        <v>23408</v>
      </c>
      <c r="E13378" s="107">
        <v>8.8333333333333339</v>
      </c>
      <c r="F13378" s="81" t="s">
        <v>24202</v>
      </c>
      <c r="G13378" s="35" t="s">
        <v>8146</v>
      </c>
      <c r="H13378" s="100" t="s">
        <v>16429</v>
      </c>
    </row>
    <row r="13379" spans="1:8">
      <c r="A13379" s="35" t="s">
        <v>13</v>
      </c>
      <c r="B13379" s="35" t="s">
        <v>9353</v>
      </c>
      <c r="C13379" s="35" t="s">
        <v>16710</v>
      </c>
      <c r="D13379" s="100" t="s">
        <v>12294</v>
      </c>
      <c r="E13379" s="107">
        <v>9.5166666666666675</v>
      </c>
      <c r="F13379" s="81" t="s">
        <v>24202</v>
      </c>
      <c r="G13379" s="35" t="s">
        <v>8146</v>
      </c>
      <c r="H13379" s="100" t="s">
        <v>16432</v>
      </c>
    </row>
    <row r="13380" spans="1:8">
      <c r="A13380" s="35" t="s">
        <v>13</v>
      </c>
      <c r="B13380" s="35" t="s">
        <v>9353</v>
      </c>
      <c r="C13380" s="35" t="s">
        <v>16710</v>
      </c>
      <c r="D13380" s="100" t="s">
        <v>12295</v>
      </c>
      <c r="E13380" s="107">
        <v>12.616666666666667</v>
      </c>
      <c r="F13380" s="81" t="s">
        <v>24202</v>
      </c>
      <c r="G13380" s="35" t="s">
        <v>8146</v>
      </c>
      <c r="H13380" s="100" t="s">
        <v>16433</v>
      </c>
    </row>
    <row r="13381" spans="1:8">
      <c r="A13381" s="35" t="s">
        <v>13</v>
      </c>
      <c r="B13381" s="35" t="s">
        <v>9353</v>
      </c>
      <c r="C13381" s="35" t="s">
        <v>16710</v>
      </c>
      <c r="D13381" s="100" t="s">
        <v>12296</v>
      </c>
      <c r="E13381" s="107">
        <v>9.4833333333333325</v>
      </c>
      <c r="F13381" s="81" t="s">
        <v>24202</v>
      </c>
      <c r="G13381" s="35" t="s">
        <v>8146</v>
      </c>
      <c r="H13381" s="100" t="s">
        <v>16434</v>
      </c>
    </row>
    <row r="13382" spans="1:8">
      <c r="A13382" s="35" t="s">
        <v>13</v>
      </c>
      <c r="B13382" s="35" t="s">
        <v>9353</v>
      </c>
      <c r="C13382" s="35" t="s">
        <v>16710</v>
      </c>
      <c r="D13382" s="100" t="s">
        <v>12297</v>
      </c>
      <c r="E13382" s="107">
        <v>12.7</v>
      </c>
      <c r="F13382" s="81" t="s">
        <v>24202</v>
      </c>
      <c r="G13382" s="35" t="s">
        <v>8146</v>
      </c>
      <c r="H13382" s="100" t="s">
        <v>16435</v>
      </c>
    </row>
    <row r="13383" spans="1:8">
      <c r="A13383" s="35" t="s">
        <v>13</v>
      </c>
      <c r="B13383" s="35" t="s">
        <v>9353</v>
      </c>
      <c r="C13383" s="35" t="s">
        <v>16710</v>
      </c>
      <c r="D13383" s="100" t="s">
        <v>12298</v>
      </c>
      <c r="E13383" s="107">
        <v>12.383333333333333</v>
      </c>
      <c r="F13383" s="81" t="s">
        <v>24202</v>
      </c>
      <c r="G13383" s="35" t="s">
        <v>8146</v>
      </c>
      <c r="H13383" s="100" t="s">
        <v>16436</v>
      </c>
    </row>
    <row r="13384" spans="1:8">
      <c r="A13384" s="35" t="s">
        <v>13</v>
      </c>
      <c r="B13384" s="35" t="s">
        <v>9353</v>
      </c>
      <c r="C13384" s="35" t="s">
        <v>16710</v>
      </c>
      <c r="D13384" s="100" t="s">
        <v>23409</v>
      </c>
      <c r="E13384" s="107">
        <v>11.733333333333333</v>
      </c>
      <c r="F13384" s="81" t="s">
        <v>24202</v>
      </c>
      <c r="G13384" s="35" t="s">
        <v>8146</v>
      </c>
      <c r="H13384" s="100" t="s">
        <v>16429</v>
      </c>
    </row>
    <row r="13385" spans="1:8">
      <c r="A13385" s="35" t="s">
        <v>13</v>
      </c>
      <c r="B13385" s="35" t="s">
        <v>9353</v>
      </c>
      <c r="C13385" s="35" t="s">
        <v>16711</v>
      </c>
      <c r="D13385" s="100" t="s">
        <v>12299</v>
      </c>
      <c r="E13385" s="107">
        <v>6.9666666666666668</v>
      </c>
      <c r="F13385" s="81" t="s">
        <v>24202</v>
      </c>
      <c r="G13385" s="35" t="s">
        <v>8146</v>
      </c>
      <c r="H13385" s="100" t="s">
        <v>16437</v>
      </c>
    </row>
    <row r="13386" spans="1:8">
      <c r="A13386" s="35" t="s">
        <v>13</v>
      </c>
      <c r="B13386" s="35" t="s">
        <v>9353</v>
      </c>
      <c r="C13386" s="35" t="s">
        <v>16711</v>
      </c>
      <c r="D13386" s="100" t="s">
        <v>23410</v>
      </c>
      <c r="E13386" s="107">
        <v>9.0666666666666664</v>
      </c>
      <c r="F13386" s="81" t="s">
        <v>24202</v>
      </c>
      <c r="G13386" s="35" t="s">
        <v>8146</v>
      </c>
      <c r="H13386" s="100" t="s">
        <v>16437</v>
      </c>
    </row>
    <row r="13387" spans="1:8">
      <c r="A13387" s="35" t="s">
        <v>13</v>
      </c>
      <c r="B13387" s="35" t="s">
        <v>9353</v>
      </c>
      <c r="C13387" s="35" t="s">
        <v>16711</v>
      </c>
      <c r="D13387" s="100" t="s">
        <v>12300</v>
      </c>
      <c r="E13387" s="107">
        <v>15.133333333333333</v>
      </c>
      <c r="F13387" s="81" t="s">
        <v>24202</v>
      </c>
      <c r="G13387" s="35" t="s">
        <v>8146</v>
      </c>
      <c r="H13387" s="100" t="s">
        <v>16438</v>
      </c>
    </row>
    <row r="13388" spans="1:8">
      <c r="A13388" s="35" t="s">
        <v>13</v>
      </c>
      <c r="B13388" s="35" t="s">
        <v>9353</v>
      </c>
      <c r="C13388" s="35" t="s">
        <v>16711</v>
      </c>
      <c r="D13388" s="100" t="s">
        <v>23411</v>
      </c>
      <c r="E13388" s="107">
        <v>11.716666666666667</v>
      </c>
      <c r="F13388" s="81" t="s">
        <v>24202</v>
      </c>
      <c r="G13388" s="35" t="s">
        <v>8146</v>
      </c>
      <c r="H13388" s="100" t="s">
        <v>26580</v>
      </c>
    </row>
    <row r="13389" spans="1:8">
      <c r="A13389" s="35" t="s">
        <v>13</v>
      </c>
      <c r="B13389" s="35" t="s">
        <v>9353</v>
      </c>
      <c r="C13389" s="35" t="s">
        <v>16711</v>
      </c>
      <c r="D13389" s="100" t="s">
        <v>23412</v>
      </c>
      <c r="E13389" s="107">
        <v>12.283333333333333</v>
      </c>
      <c r="F13389" s="81" t="s">
        <v>24202</v>
      </c>
      <c r="G13389" s="35" t="s">
        <v>8146</v>
      </c>
      <c r="H13389" s="100" t="s">
        <v>26580</v>
      </c>
    </row>
    <row r="13390" spans="1:8">
      <c r="A13390" s="35" t="s">
        <v>13</v>
      </c>
      <c r="B13390" s="35" t="s">
        <v>9353</v>
      </c>
      <c r="C13390" s="35" t="s">
        <v>16711</v>
      </c>
      <c r="D13390" s="100" t="s">
        <v>23413</v>
      </c>
      <c r="E13390" s="107">
        <v>15.783333333333333</v>
      </c>
      <c r="F13390" s="81" t="s">
        <v>24202</v>
      </c>
      <c r="G13390" s="35" t="s">
        <v>8146</v>
      </c>
      <c r="H13390" s="100" t="s">
        <v>16437</v>
      </c>
    </row>
    <row r="13391" spans="1:8">
      <c r="A13391" s="35" t="s">
        <v>13</v>
      </c>
      <c r="B13391" s="35" t="s">
        <v>9353</v>
      </c>
      <c r="C13391" s="35" t="s">
        <v>16711</v>
      </c>
      <c r="D13391" s="100" t="s">
        <v>23414</v>
      </c>
      <c r="E13391" s="107">
        <v>7.65</v>
      </c>
      <c r="F13391" s="81" t="s">
        <v>24202</v>
      </c>
      <c r="G13391" s="35" t="s">
        <v>8146</v>
      </c>
      <c r="H13391" s="100" t="s">
        <v>16437</v>
      </c>
    </row>
    <row r="13392" spans="1:8">
      <c r="A13392" s="35" t="s">
        <v>13</v>
      </c>
      <c r="B13392" s="35" t="s">
        <v>9353</v>
      </c>
      <c r="C13392" s="35" t="s">
        <v>16711</v>
      </c>
      <c r="D13392" s="100" t="s">
        <v>23415</v>
      </c>
      <c r="E13392" s="107">
        <v>13.016666666666667</v>
      </c>
      <c r="F13392" s="81" t="s">
        <v>24202</v>
      </c>
      <c r="G13392" s="35" t="s">
        <v>8146</v>
      </c>
      <c r="H13392" s="100" t="s">
        <v>16437</v>
      </c>
    </row>
    <row r="13393" spans="1:8">
      <c r="A13393" s="35" t="s">
        <v>13</v>
      </c>
      <c r="B13393" s="35" t="s">
        <v>9353</v>
      </c>
      <c r="C13393" s="35" t="s">
        <v>16711</v>
      </c>
      <c r="D13393" s="100" t="s">
        <v>23416</v>
      </c>
      <c r="E13393" s="107">
        <v>12.266666666666667</v>
      </c>
      <c r="F13393" s="81" t="s">
        <v>24202</v>
      </c>
      <c r="G13393" s="35" t="s">
        <v>8146</v>
      </c>
      <c r="H13393" s="100" t="s">
        <v>16437</v>
      </c>
    </row>
    <row r="13394" spans="1:8">
      <c r="A13394" s="35" t="s">
        <v>13</v>
      </c>
      <c r="B13394" s="35" t="s">
        <v>9353</v>
      </c>
      <c r="C13394" s="35" t="s">
        <v>16711</v>
      </c>
      <c r="D13394" s="100" t="s">
        <v>23417</v>
      </c>
      <c r="E13394" s="107">
        <v>8.9166666666666661</v>
      </c>
      <c r="F13394" s="81" t="s">
        <v>24202</v>
      </c>
      <c r="G13394" s="35" t="s">
        <v>8146</v>
      </c>
      <c r="H13394" s="100" t="s">
        <v>16437</v>
      </c>
    </row>
    <row r="13395" spans="1:8">
      <c r="A13395" s="35" t="s">
        <v>13</v>
      </c>
      <c r="B13395" s="35" t="s">
        <v>9366</v>
      </c>
      <c r="C13395" s="35" t="s">
        <v>16712</v>
      </c>
      <c r="D13395" s="100" t="s">
        <v>8623</v>
      </c>
      <c r="E13395" s="107">
        <v>19.75</v>
      </c>
      <c r="F13395" s="81" t="s">
        <v>24202</v>
      </c>
      <c r="G13395" s="35" t="s">
        <v>8146</v>
      </c>
      <c r="H13395" s="100" t="s">
        <v>26581</v>
      </c>
    </row>
    <row r="13396" spans="1:8">
      <c r="A13396" s="35" t="s">
        <v>13</v>
      </c>
      <c r="B13396" s="35" t="s">
        <v>9366</v>
      </c>
      <c r="C13396" s="35" t="s">
        <v>16712</v>
      </c>
      <c r="D13396" s="100" t="s">
        <v>8624</v>
      </c>
      <c r="E13396" s="107">
        <v>12.183333333333334</v>
      </c>
      <c r="F13396" s="81" t="s">
        <v>24202</v>
      </c>
      <c r="G13396" s="35" t="s">
        <v>8146</v>
      </c>
      <c r="H13396" s="100" t="s">
        <v>26582</v>
      </c>
    </row>
    <row r="13397" spans="1:8">
      <c r="A13397" s="35" t="s">
        <v>13</v>
      </c>
      <c r="B13397" s="35" t="s">
        <v>9366</v>
      </c>
      <c r="C13397" s="35" t="s">
        <v>16712</v>
      </c>
      <c r="D13397" s="100" t="s">
        <v>8625</v>
      </c>
      <c r="E13397" s="107">
        <v>7.1333333333333337</v>
      </c>
      <c r="F13397" s="81" t="s">
        <v>24202</v>
      </c>
      <c r="G13397" s="35" t="s">
        <v>8146</v>
      </c>
      <c r="H13397" s="100" t="s">
        <v>26583</v>
      </c>
    </row>
    <row r="13398" spans="1:8">
      <c r="A13398" s="35" t="s">
        <v>13</v>
      </c>
      <c r="B13398" s="35" t="s">
        <v>9366</v>
      </c>
      <c r="C13398" s="35" t="s">
        <v>16712</v>
      </c>
      <c r="D13398" s="100" t="s">
        <v>8626</v>
      </c>
      <c r="E13398" s="107">
        <v>13.266666666666667</v>
      </c>
      <c r="F13398" s="81" t="s">
        <v>24202</v>
      </c>
      <c r="G13398" s="35" t="s">
        <v>8146</v>
      </c>
      <c r="H13398" s="100" t="s">
        <v>26584</v>
      </c>
    </row>
    <row r="13399" spans="1:8">
      <c r="A13399" s="35" t="s">
        <v>13</v>
      </c>
      <c r="B13399" s="35" t="s">
        <v>9366</v>
      </c>
      <c r="C13399" s="35" t="s">
        <v>16712</v>
      </c>
      <c r="D13399" s="100" t="s">
        <v>8627</v>
      </c>
      <c r="E13399" s="107">
        <v>8.85</v>
      </c>
      <c r="F13399" s="81" t="s">
        <v>24202</v>
      </c>
      <c r="G13399" s="35" t="s">
        <v>8146</v>
      </c>
      <c r="H13399" s="100" t="s">
        <v>26585</v>
      </c>
    </row>
    <row r="13400" spans="1:8">
      <c r="A13400" s="35" t="s">
        <v>13</v>
      </c>
      <c r="B13400" s="35" t="s">
        <v>9366</v>
      </c>
      <c r="C13400" s="35" t="s">
        <v>16712</v>
      </c>
      <c r="D13400" s="100" t="s">
        <v>8628</v>
      </c>
      <c r="E13400" s="107">
        <v>12.45</v>
      </c>
      <c r="F13400" s="81" t="s">
        <v>24202</v>
      </c>
      <c r="G13400" s="35" t="s">
        <v>8146</v>
      </c>
      <c r="H13400" s="100" t="s">
        <v>26586</v>
      </c>
    </row>
    <row r="13401" spans="1:8">
      <c r="A13401" s="35" t="s">
        <v>13</v>
      </c>
      <c r="B13401" s="35" t="s">
        <v>9366</v>
      </c>
      <c r="C13401" s="35" t="s">
        <v>16712</v>
      </c>
      <c r="D13401" s="100" t="s">
        <v>8629</v>
      </c>
      <c r="E13401" s="107">
        <v>12.683333333333334</v>
      </c>
      <c r="F13401" s="81" t="s">
        <v>24202</v>
      </c>
      <c r="G13401" s="35" t="s">
        <v>8146</v>
      </c>
      <c r="H13401" s="100" t="s">
        <v>26587</v>
      </c>
    </row>
    <row r="13402" spans="1:8">
      <c r="A13402" s="35" t="s">
        <v>13</v>
      </c>
      <c r="B13402" s="35" t="s">
        <v>9366</v>
      </c>
      <c r="C13402" s="35" t="s">
        <v>16712</v>
      </c>
      <c r="D13402" s="100" t="s">
        <v>8630</v>
      </c>
      <c r="E13402" s="107">
        <v>19.383333333333333</v>
      </c>
      <c r="F13402" s="81" t="s">
        <v>24202</v>
      </c>
      <c r="G13402" s="35" t="s">
        <v>8146</v>
      </c>
      <c r="H13402" s="100" t="s">
        <v>26588</v>
      </c>
    </row>
    <row r="13403" spans="1:8">
      <c r="A13403" s="35" t="s">
        <v>13</v>
      </c>
      <c r="B13403" s="35" t="s">
        <v>9366</v>
      </c>
      <c r="C13403" s="35" t="s">
        <v>16712</v>
      </c>
      <c r="D13403" s="100" t="s">
        <v>8631</v>
      </c>
      <c r="E13403" s="107">
        <v>19.833333333333332</v>
      </c>
      <c r="F13403" s="81" t="s">
        <v>24202</v>
      </c>
      <c r="G13403" s="35" t="s">
        <v>8146</v>
      </c>
      <c r="H13403" s="100" t="s">
        <v>26589</v>
      </c>
    </row>
    <row r="13404" spans="1:8">
      <c r="A13404" s="35" t="s">
        <v>13</v>
      </c>
      <c r="B13404" s="35" t="s">
        <v>9366</v>
      </c>
      <c r="C13404" s="35" t="s">
        <v>16712</v>
      </c>
      <c r="D13404" s="100" t="s">
        <v>8632</v>
      </c>
      <c r="E13404" s="107">
        <v>14.333333333333334</v>
      </c>
      <c r="F13404" s="81" t="s">
        <v>24202</v>
      </c>
      <c r="G13404" s="35" t="s">
        <v>8146</v>
      </c>
      <c r="H13404" s="100" t="s">
        <v>26590</v>
      </c>
    </row>
    <row r="13405" spans="1:8">
      <c r="A13405" s="35" t="s">
        <v>13</v>
      </c>
      <c r="B13405" s="35" t="s">
        <v>9353</v>
      </c>
      <c r="C13405" s="35" t="s">
        <v>16713</v>
      </c>
      <c r="D13405" s="100" t="s">
        <v>23418</v>
      </c>
      <c r="E13405" s="107">
        <v>10.066666666666666</v>
      </c>
      <c r="F13405" s="81" t="s">
        <v>24202</v>
      </c>
      <c r="G13405" s="35" t="s">
        <v>8146</v>
      </c>
      <c r="H13405" s="100" t="s">
        <v>26591</v>
      </c>
    </row>
    <row r="13406" spans="1:8">
      <c r="A13406" s="35" t="s">
        <v>13</v>
      </c>
      <c r="B13406" s="35" t="s">
        <v>9353</v>
      </c>
      <c r="C13406" s="35" t="s">
        <v>16713</v>
      </c>
      <c r="D13406" s="100" t="s">
        <v>23419</v>
      </c>
      <c r="E13406" s="107">
        <v>9.7666666666666675</v>
      </c>
      <c r="F13406" s="81" t="s">
        <v>24202</v>
      </c>
      <c r="G13406" s="35" t="s">
        <v>8146</v>
      </c>
      <c r="H13406" s="100" t="s">
        <v>26592</v>
      </c>
    </row>
    <row r="13407" spans="1:8">
      <c r="A13407" s="35" t="s">
        <v>13</v>
      </c>
      <c r="B13407" s="35" t="s">
        <v>9353</v>
      </c>
      <c r="C13407" s="35" t="s">
        <v>16713</v>
      </c>
      <c r="D13407" s="100" t="s">
        <v>23420</v>
      </c>
      <c r="E13407" s="107">
        <v>9.4</v>
      </c>
      <c r="F13407" s="81" t="s">
        <v>24202</v>
      </c>
      <c r="G13407" s="35" t="s">
        <v>8146</v>
      </c>
      <c r="H13407" s="100" t="s">
        <v>26593</v>
      </c>
    </row>
    <row r="13408" spans="1:8">
      <c r="A13408" s="35" t="s">
        <v>13</v>
      </c>
      <c r="B13408" s="35" t="s">
        <v>9353</v>
      </c>
      <c r="C13408" s="35" t="s">
        <v>16713</v>
      </c>
      <c r="D13408" s="100" t="s">
        <v>23421</v>
      </c>
      <c r="E13408" s="107">
        <v>9.7333333333333325</v>
      </c>
      <c r="F13408" s="81" t="s">
        <v>24202</v>
      </c>
      <c r="G13408" s="35" t="s">
        <v>8146</v>
      </c>
      <c r="H13408" s="100" t="s">
        <v>26594</v>
      </c>
    </row>
    <row r="13409" spans="1:8">
      <c r="A13409" s="35" t="s">
        <v>13</v>
      </c>
      <c r="B13409" s="35" t="s">
        <v>9353</v>
      </c>
      <c r="C13409" s="35" t="s">
        <v>16713</v>
      </c>
      <c r="D13409" s="100" t="s">
        <v>23422</v>
      </c>
      <c r="E13409" s="107">
        <v>9.6333333333333329</v>
      </c>
      <c r="F13409" s="81" t="s">
        <v>24202</v>
      </c>
      <c r="G13409" s="35" t="s">
        <v>8146</v>
      </c>
      <c r="H13409" s="100" t="s">
        <v>26595</v>
      </c>
    </row>
    <row r="13410" spans="1:8">
      <c r="A13410" s="35" t="s">
        <v>13</v>
      </c>
      <c r="B13410" s="35" t="s">
        <v>9353</v>
      </c>
      <c r="C13410" s="35" t="s">
        <v>16713</v>
      </c>
      <c r="D13410" s="100" t="s">
        <v>23423</v>
      </c>
      <c r="E13410" s="107">
        <v>9.9666666666666668</v>
      </c>
      <c r="F13410" s="81" t="s">
        <v>24202</v>
      </c>
      <c r="G13410" s="35" t="s">
        <v>8146</v>
      </c>
      <c r="H13410" s="100" t="s">
        <v>26596</v>
      </c>
    </row>
    <row r="13411" spans="1:8">
      <c r="A13411" s="35" t="s">
        <v>13</v>
      </c>
      <c r="B13411" s="35" t="s">
        <v>9353</v>
      </c>
      <c r="C13411" s="35" t="s">
        <v>16713</v>
      </c>
      <c r="D13411" s="100" t="s">
        <v>23424</v>
      </c>
      <c r="E13411" s="107">
        <v>10.133333333333333</v>
      </c>
      <c r="F13411" s="81" t="s">
        <v>24202</v>
      </c>
      <c r="G13411" s="35" t="s">
        <v>8146</v>
      </c>
      <c r="H13411" s="100" t="s">
        <v>26597</v>
      </c>
    </row>
    <row r="13412" spans="1:8">
      <c r="A13412" s="35" t="s">
        <v>13</v>
      </c>
      <c r="B13412" s="35" t="s">
        <v>9353</v>
      </c>
      <c r="C13412" s="35" t="s">
        <v>16713</v>
      </c>
      <c r="D13412" s="100" t="s">
        <v>23425</v>
      </c>
      <c r="E13412" s="107">
        <v>9.7833333333333332</v>
      </c>
      <c r="F13412" s="81" t="s">
        <v>24202</v>
      </c>
      <c r="G13412" s="35" t="s">
        <v>8146</v>
      </c>
      <c r="H13412" s="100" t="s">
        <v>26598</v>
      </c>
    </row>
    <row r="13413" spans="1:8">
      <c r="A13413" s="35" t="s">
        <v>13</v>
      </c>
      <c r="B13413" s="35" t="s">
        <v>9353</v>
      </c>
      <c r="C13413" s="35" t="s">
        <v>16713</v>
      </c>
      <c r="D13413" s="100" t="s">
        <v>23426</v>
      </c>
      <c r="E13413" s="107">
        <v>10.566666666666666</v>
      </c>
      <c r="F13413" s="81" t="s">
        <v>24202</v>
      </c>
      <c r="G13413" s="35" t="s">
        <v>8146</v>
      </c>
      <c r="H13413" s="100" t="s">
        <v>26599</v>
      </c>
    </row>
    <row r="13414" spans="1:8">
      <c r="A13414" s="35" t="s">
        <v>13</v>
      </c>
      <c r="B13414" s="35" t="s">
        <v>9353</v>
      </c>
      <c r="C13414" s="35" t="s">
        <v>16713</v>
      </c>
      <c r="D13414" s="100" t="s">
        <v>23427</v>
      </c>
      <c r="E13414" s="107">
        <v>10.466666666666667</v>
      </c>
      <c r="F13414" s="81" t="s">
        <v>24202</v>
      </c>
      <c r="G13414" s="35" t="s">
        <v>8146</v>
      </c>
      <c r="H13414" s="100" t="s">
        <v>26600</v>
      </c>
    </row>
    <row r="13415" spans="1:8">
      <c r="A13415" s="35" t="s">
        <v>13</v>
      </c>
      <c r="B13415" s="35" t="s">
        <v>9353</v>
      </c>
      <c r="C13415" s="35" t="s">
        <v>16714</v>
      </c>
      <c r="D13415" s="100" t="s">
        <v>23428</v>
      </c>
      <c r="E13415" s="107">
        <v>22.55</v>
      </c>
      <c r="F13415" s="81" t="s">
        <v>24202</v>
      </c>
      <c r="G13415" s="35" t="s">
        <v>8146</v>
      </c>
      <c r="H13415" s="100" t="s">
        <v>26601</v>
      </c>
    </row>
    <row r="13416" spans="1:8">
      <c r="A13416" s="35" t="s">
        <v>13</v>
      </c>
      <c r="B13416" s="35" t="s">
        <v>9353</v>
      </c>
      <c r="C13416" s="35" t="s">
        <v>16714</v>
      </c>
      <c r="D13416" s="100" t="s">
        <v>12301</v>
      </c>
      <c r="E13416" s="107">
        <v>18.766666666666666</v>
      </c>
      <c r="F13416" s="81" t="s">
        <v>24202</v>
      </c>
      <c r="G13416" s="35" t="s">
        <v>8146</v>
      </c>
      <c r="H13416" s="100" t="s">
        <v>26602</v>
      </c>
    </row>
    <row r="13417" spans="1:8">
      <c r="A13417" s="35" t="s">
        <v>13</v>
      </c>
      <c r="B13417" s="35" t="s">
        <v>9353</v>
      </c>
      <c r="C13417" s="35" t="s">
        <v>16714</v>
      </c>
      <c r="D13417" s="100" t="s">
        <v>12303</v>
      </c>
      <c r="E13417" s="107">
        <v>16.666666666666668</v>
      </c>
      <c r="F13417" s="81" t="s">
        <v>24202</v>
      </c>
      <c r="G13417" s="35" t="s">
        <v>8146</v>
      </c>
      <c r="H13417" s="100" t="s">
        <v>26603</v>
      </c>
    </row>
    <row r="13418" spans="1:8">
      <c r="A13418" s="35" t="s">
        <v>13</v>
      </c>
      <c r="B13418" s="35" t="s">
        <v>9353</v>
      </c>
      <c r="C13418" s="35" t="s">
        <v>16714</v>
      </c>
      <c r="D13418" s="100" t="s">
        <v>12304</v>
      </c>
      <c r="E13418" s="107">
        <v>22.65</v>
      </c>
      <c r="F13418" s="81" t="s">
        <v>24202</v>
      </c>
      <c r="G13418" s="35" t="s">
        <v>8146</v>
      </c>
      <c r="H13418" s="100" t="s">
        <v>26604</v>
      </c>
    </row>
    <row r="13419" spans="1:8">
      <c r="A13419" s="35" t="s">
        <v>13</v>
      </c>
      <c r="B13419" s="35" t="s">
        <v>9353</v>
      </c>
      <c r="C13419" s="35" t="s">
        <v>16714</v>
      </c>
      <c r="D13419" s="100" t="s">
        <v>12305</v>
      </c>
      <c r="E13419" s="107">
        <v>15.4</v>
      </c>
      <c r="F13419" s="81" t="s">
        <v>24202</v>
      </c>
      <c r="G13419" s="35" t="s">
        <v>8146</v>
      </c>
      <c r="H13419" s="100" t="s">
        <v>26605</v>
      </c>
    </row>
    <row r="13420" spans="1:8">
      <c r="A13420" s="35" t="s">
        <v>13</v>
      </c>
      <c r="B13420" s="35" t="s">
        <v>9353</v>
      </c>
      <c r="C13420" s="35" t="s">
        <v>16714</v>
      </c>
      <c r="D13420" s="100" t="s">
        <v>12306</v>
      </c>
      <c r="E13420" s="107">
        <v>24.766666666666666</v>
      </c>
      <c r="F13420" s="81" t="s">
        <v>24202</v>
      </c>
      <c r="G13420" s="35" t="s">
        <v>8146</v>
      </c>
      <c r="H13420" s="100" t="s">
        <v>26606</v>
      </c>
    </row>
    <row r="13421" spans="1:8">
      <c r="A13421" s="35" t="s">
        <v>13</v>
      </c>
      <c r="B13421" s="35" t="s">
        <v>9353</v>
      </c>
      <c r="C13421" s="35" t="s">
        <v>16714</v>
      </c>
      <c r="D13421" s="100" t="s">
        <v>12307</v>
      </c>
      <c r="E13421" s="107">
        <v>19.350000000000001</v>
      </c>
      <c r="F13421" s="81" t="s">
        <v>24202</v>
      </c>
      <c r="G13421" s="35" t="s">
        <v>8146</v>
      </c>
      <c r="H13421" s="100" t="s">
        <v>26607</v>
      </c>
    </row>
    <row r="13422" spans="1:8">
      <c r="A13422" s="35" t="s">
        <v>13</v>
      </c>
      <c r="B13422" s="35" t="s">
        <v>9353</v>
      </c>
      <c r="C13422" s="35" t="s">
        <v>16714</v>
      </c>
      <c r="D13422" s="100" t="s">
        <v>12308</v>
      </c>
      <c r="E13422" s="107">
        <v>7.1166666666666663</v>
      </c>
      <c r="F13422" s="81" t="s">
        <v>24202</v>
      </c>
      <c r="G13422" s="35" t="s">
        <v>8146</v>
      </c>
      <c r="H13422" s="100" t="s">
        <v>26608</v>
      </c>
    </row>
    <row r="13423" spans="1:8">
      <c r="A13423" s="35" t="s">
        <v>13</v>
      </c>
      <c r="B13423" s="35" t="s">
        <v>9353</v>
      </c>
      <c r="C13423" s="35" t="s">
        <v>16714</v>
      </c>
      <c r="D13423" s="100" t="s">
        <v>12309</v>
      </c>
      <c r="E13423" s="107">
        <v>17.916666666666668</v>
      </c>
      <c r="F13423" s="81" t="s">
        <v>24202</v>
      </c>
      <c r="G13423" s="35" t="s">
        <v>8146</v>
      </c>
      <c r="H13423" s="100" t="s">
        <v>26609</v>
      </c>
    </row>
    <row r="13424" spans="1:8">
      <c r="A13424" s="35" t="s">
        <v>13</v>
      </c>
      <c r="B13424" s="35" t="s">
        <v>9353</v>
      </c>
      <c r="C13424" s="35" t="s">
        <v>16714</v>
      </c>
      <c r="D13424" s="100" t="s">
        <v>12311</v>
      </c>
      <c r="E13424" s="107">
        <v>11.4</v>
      </c>
      <c r="F13424" s="81" t="s">
        <v>24202</v>
      </c>
      <c r="G13424" s="35" t="s">
        <v>8146</v>
      </c>
      <c r="H13424" s="100" t="s">
        <v>26610</v>
      </c>
    </row>
    <row r="13425" spans="1:8">
      <c r="A13425" s="35" t="s">
        <v>13</v>
      </c>
      <c r="B13425" s="35" t="s">
        <v>9353</v>
      </c>
      <c r="C13425" s="35" t="s">
        <v>16714</v>
      </c>
      <c r="D13425" s="100" t="s">
        <v>12312</v>
      </c>
      <c r="E13425" s="107">
        <v>14.4</v>
      </c>
      <c r="F13425" s="81" t="s">
        <v>24202</v>
      </c>
      <c r="G13425" s="35" t="s">
        <v>8146</v>
      </c>
      <c r="H13425" s="100" t="s">
        <v>26611</v>
      </c>
    </row>
    <row r="13426" spans="1:8">
      <c r="A13426" s="35" t="s">
        <v>13</v>
      </c>
      <c r="B13426" s="35" t="s">
        <v>9353</v>
      </c>
      <c r="C13426" s="35" t="s">
        <v>16714</v>
      </c>
      <c r="D13426" s="100" t="s">
        <v>12313</v>
      </c>
      <c r="E13426" s="107">
        <v>9.2166666666666668</v>
      </c>
      <c r="F13426" s="81" t="s">
        <v>24202</v>
      </c>
      <c r="G13426" s="35" t="s">
        <v>8146</v>
      </c>
      <c r="H13426" s="100" t="s">
        <v>26612</v>
      </c>
    </row>
    <row r="13427" spans="1:8">
      <c r="A13427" s="35" t="s">
        <v>13</v>
      </c>
      <c r="B13427" s="35" t="s">
        <v>9353</v>
      </c>
      <c r="C13427" s="35" t="s">
        <v>16714</v>
      </c>
      <c r="D13427" s="100" t="s">
        <v>12314</v>
      </c>
      <c r="E13427" s="107">
        <v>8.5</v>
      </c>
      <c r="F13427" s="81" t="s">
        <v>24202</v>
      </c>
      <c r="G13427" s="35" t="s">
        <v>8146</v>
      </c>
      <c r="H13427" s="100" t="s">
        <v>26613</v>
      </c>
    </row>
    <row r="13428" spans="1:8">
      <c r="A13428" s="35" t="s">
        <v>13</v>
      </c>
      <c r="B13428" s="35" t="s">
        <v>9350</v>
      </c>
      <c r="C13428" s="35" t="s">
        <v>17621</v>
      </c>
      <c r="D13428" s="100" t="s">
        <v>23429</v>
      </c>
      <c r="E13428" s="107">
        <v>10.933333333333334</v>
      </c>
      <c r="F13428" s="81" t="s">
        <v>24202</v>
      </c>
      <c r="G13428" s="35" t="s">
        <v>8146</v>
      </c>
      <c r="H13428" s="100" t="s">
        <v>26614</v>
      </c>
    </row>
    <row r="13429" spans="1:8">
      <c r="A13429" s="35" t="s">
        <v>13</v>
      </c>
      <c r="B13429" s="35" t="s">
        <v>9350</v>
      </c>
      <c r="C13429" s="35" t="s">
        <v>17621</v>
      </c>
      <c r="D13429" s="100" t="s">
        <v>23430</v>
      </c>
      <c r="E13429" s="107">
        <v>9.8166666666666664</v>
      </c>
      <c r="F13429" s="81" t="s">
        <v>24202</v>
      </c>
      <c r="G13429" s="35" t="s">
        <v>8146</v>
      </c>
      <c r="H13429" s="100" t="s">
        <v>26614</v>
      </c>
    </row>
    <row r="13430" spans="1:8">
      <c r="A13430" s="35" t="s">
        <v>13</v>
      </c>
      <c r="B13430" s="35" t="s">
        <v>9350</v>
      </c>
      <c r="C13430" s="35" t="s">
        <v>17621</v>
      </c>
      <c r="D13430" s="100" t="s">
        <v>12315</v>
      </c>
      <c r="E13430" s="107">
        <v>11.066666666666666</v>
      </c>
      <c r="F13430" s="81" t="s">
        <v>24202</v>
      </c>
      <c r="G13430" s="35" t="s">
        <v>8146</v>
      </c>
      <c r="H13430" s="100" t="s">
        <v>16440</v>
      </c>
    </row>
    <row r="13431" spans="1:8">
      <c r="A13431" s="35" t="s">
        <v>13</v>
      </c>
      <c r="B13431" s="35" t="s">
        <v>9350</v>
      </c>
      <c r="C13431" s="35" t="s">
        <v>17621</v>
      </c>
      <c r="D13431" s="100" t="s">
        <v>12316</v>
      </c>
      <c r="E13431" s="107">
        <v>9.4</v>
      </c>
      <c r="F13431" s="81" t="s">
        <v>24202</v>
      </c>
      <c r="G13431" s="35" t="s">
        <v>8146</v>
      </c>
      <c r="H13431" s="100" t="s">
        <v>16441</v>
      </c>
    </row>
    <row r="13432" spans="1:8">
      <c r="A13432" s="35" t="s">
        <v>13</v>
      </c>
      <c r="B13432" s="35" t="s">
        <v>9350</v>
      </c>
      <c r="C13432" s="35" t="s">
        <v>17621</v>
      </c>
      <c r="D13432" s="100" t="s">
        <v>12317</v>
      </c>
      <c r="E13432" s="107">
        <v>12.583333333333334</v>
      </c>
      <c r="F13432" s="81" t="s">
        <v>24202</v>
      </c>
      <c r="G13432" s="35" t="s">
        <v>8146</v>
      </c>
      <c r="H13432" s="100" t="s">
        <v>16442</v>
      </c>
    </row>
    <row r="13433" spans="1:8">
      <c r="A13433" s="35" t="s">
        <v>13</v>
      </c>
      <c r="B13433" s="35" t="s">
        <v>9350</v>
      </c>
      <c r="C13433" s="35" t="s">
        <v>17621</v>
      </c>
      <c r="D13433" s="100" t="s">
        <v>12318</v>
      </c>
      <c r="E13433" s="107">
        <v>11.2</v>
      </c>
      <c r="F13433" s="81" t="s">
        <v>24202</v>
      </c>
      <c r="G13433" s="35" t="s">
        <v>8146</v>
      </c>
      <c r="H13433" s="100" t="s">
        <v>16443</v>
      </c>
    </row>
    <row r="13434" spans="1:8">
      <c r="A13434" s="35" t="s">
        <v>13</v>
      </c>
      <c r="B13434" s="35" t="s">
        <v>9350</v>
      </c>
      <c r="C13434" s="35" t="s">
        <v>17621</v>
      </c>
      <c r="D13434" s="100" t="s">
        <v>23431</v>
      </c>
      <c r="E13434" s="107">
        <v>12.483333333333333</v>
      </c>
      <c r="F13434" s="81" t="s">
        <v>24202</v>
      </c>
      <c r="G13434" s="35" t="s">
        <v>8146</v>
      </c>
      <c r="H13434" s="100" t="s">
        <v>16439</v>
      </c>
    </row>
    <row r="13435" spans="1:8">
      <c r="A13435" s="35" t="s">
        <v>13</v>
      </c>
      <c r="B13435" s="35" t="s">
        <v>9350</v>
      </c>
      <c r="C13435" s="35" t="s">
        <v>17621</v>
      </c>
      <c r="D13435" s="100" t="s">
        <v>12319</v>
      </c>
      <c r="E13435" s="107">
        <v>14.066666666666666</v>
      </c>
      <c r="F13435" s="81" t="s">
        <v>24202</v>
      </c>
      <c r="G13435" s="35" t="s">
        <v>8146</v>
      </c>
      <c r="H13435" s="100" t="s">
        <v>16444</v>
      </c>
    </row>
    <row r="13436" spans="1:8">
      <c r="A13436" s="35" t="s">
        <v>13</v>
      </c>
      <c r="B13436" s="35" t="s">
        <v>9350</v>
      </c>
      <c r="C13436" s="35" t="s">
        <v>17621</v>
      </c>
      <c r="D13436" s="100" t="s">
        <v>23432</v>
      </c>
      <c r="E13436" s="107">
        <v>7.916666666666667</v>
      </c>
      <c r="F13436" s="81" t="s">
        <v>24202</v>
      </c>
      <c r="G13436" s="35" t="s">
        <v>8146</v>
      </c>
      <c r="H13436" s="100" t="s">
        <v>16439</v>
      </c>
    </row>
    <row r="13437" spans="1:8">
      <c r="A13437" s="35" t="s">
        <v>13</v>
      </c>
      <c r="B13437" s="35" t="s">
        <v>9350</v>
      </c>
      <c r="C13437" s="35" t="s">
        <v>17621</v>
      </c>
      <c r="D13437" s="100" t="s">
        <v>12320</v>
      </c>
      <c r="E13437" s="107">
        <v>8.8166666666666664</v>
      </c>
      <c r="F13437" s="81" t="s">
        <v>24202</v>
      </c>
      <c r="G13437" s="35" t="s">
        <v>8146</v>
      </c>
      <c r="H13437" s="100" t="s">
        <v>16445</v>
      </c>
    </row>
    <row r="13438" spans="1:8">
      <c r="A13438" s="35" t="s">
        <v>13</v>
      </c>
      <c r="B13438" s="35" t="s">
        <v>9353</v>
      </c>
      <c r="C13438" s="35" t="s">
        <v>17622</v>
      </c>
      <c r="D13438" s="100" t="s">
        <v>12321</v>
      </c>
      <c r="E13438" s="107">
        <v>10</v>
      </c>
      <c r="F13438" s="81" t="s">
        <v>24202</v>
      </c>
      <c r="G13438" s="35" t="s">
        <v>8146</v>
      </c>
      <c r="H13438" s="100" t="s">
        <v>16446</v>
      </c>
    </row>
    <row r="13439" spans="1:8">
      <c r="A13439" s="35" t="s">
        <v>13</v>
      </c>
      <c r="B13439" s="35" t="s">
        <v>9353</v>
      </c>
      <c r="C13439" s="35" t="s">
        <v>17622</v>
      </c>
      <c r="D13439" s="100" t="s">
        <v>12322</v>
      </c>
      <c r="E13439" s="107">
        <v>8.4</v>
      </c>
      <c r="F13439" s="81" t="s">
        <v>24202</v>
      </c>
      <c r="G13439" s="35" t="s">
        <v>8146</v>
      </c>
      <c r="H13439" s="100" t="s">
        <v>16447</v>
      </c>
    </row>
    <row r="13440" spans="1:8">
      <c r="A13440" s="35" t="s">
        <v>13</v>
      </c>
      <c r="B13440" s="35" t="s">
        <v>9353</v>
      </c>
      <c r="C13440" s="35" t="s">
        <v>17622</v>
      </c>
      <c r="D13440" s="100" t="s">
        <v>12323</v>
      </c>
      <c r="E13440" s="107">
        <v>9.75</v>
      </c>
      <c r="F13440" s="81" t="s">
        <v>24202</v>
      </c>
      <c r="G13440" s="35" t="s">
        <v>8146</v>
      </c>
      <c r="H13440" s="100" t="s">
        <v>16448</v>
      </c>
    </row>
    <row r="13441" spans="1:8">
      <c r="A13441" s="35" t="s">
        <v>13</v>
      </c>
      <c r="B13441" s="35" t="s">
        <v>9353</v>
      </c>
      <c r="C13441" s="35" t="s">
        <v>17622</v>
      </c>
      <c r="D13441" s="100" t="s">
        <v>12324</v>
      </c>
      <c r="E13441" s="107">
        <v>6.8666666666666663</v>
      </c>
      <c r="F13441" s="81" t="s">
        <v>24202</v>
      </c>
      <c r="G13441" s="35" t="s">
        <v>8146</v>
      </c>
      <c r="H13441" s="100" t="s">
        <v>16449</v>
      </c>
    </row>
    <row r="13442" spans="1:8">
      <c r="A13442" s="35" t="s">
        <v>13</v>
      </c>
      <c r="B13442" s="35" t="s">
        <v>9353</v>
      </c>
      <c r="C13442" s="35" t="s">
        <v>17622</v>
      </c>
      <c r="D13442" s="100" t="s">
        <v>12325</v>
      </c>
      <c r="E13442" s="107">
        <v>10.866666666666667</v>
      </c>
      <c r="F13442" s="81" t="s">
        <v>24202</v>
      </c>
      <c r="G13442" s="35" t="s">
        <v>8146</v>
      </c>
      <c r="H13442" s="100" t="s">
        <v>16450</v>
      </c>
    </row>
    <row r="13443" spans="1:8">
      <c r="A13443" s="35" t="s">
        <v>13</v>
      </c>
      <c r="B13443" s="35" t="s">
        <v>9353</v>
      </c>
      <c r="C13443" s="35" t="s">
        <v>17622</v>
      </c>
      <c r="D13443" s="100" t="s">
        <v>12326</v>
      </c>
      <c r="E13443" s="107">
        <v>8.15</v>
      </c>
      <c r="F13443" s="81" t="s">
        <v>24202</v>
      </c>
      <c r="G13443" s="35" t="s">
        <v>8146</v>
      </c>
      <c r="H13443" s="100" t="s">
        <v>16451</v>
      </c>
    </row>
    <row r="13444" spans="1:8">
      <c r="A13444" s="35" t="s">
        <v>13</v>
      </c>
      <c r="B13444" s="35" t="s">
        <v>9353</v>
      </c>
      <c r="C13444" s="35" t="s">
        <v>17622</v>
      </c>
      <c r="D13444" s="100" t="s">
        <v>12327</v>
      </c>
      <c r="E13444" s="107">
        <v>9.8000000000000007</v>
      </c>
      <c r="F13444" s="81" t="s">
        <v>24202</v>
      </c>
      <c r="G13444" s="35" t="s">
        <v>8146</v>
      </c>
      <c r="H13444" s="100" t="s">
        <v>16452</v>
      </c>
    </row>
    <row r="13445" spans="1:8">
      <c r="A13445" s="35" t="s">
        <v>13</v>
      </c>
      <c r="B13445" s="35" t="s">
        <v>9353</v>
      </c>
      <c r="C13445" s="35" t="s">
        <v>17622</v>
      </c>
      <c r="D13445" s="100" t="s">
        <v>12328</v>
      </c>
      <c r="E13445" s="107">
        <v>8.8666666666666671</v>
      </c>
      <c r="F13445" s="81" t="s">
        <v>24202</v>
      </c>
      <c r="G13445" s="35" t="s">
        <v>8146</v>
      </c>
      <c r="H13445" s="100" t="s">
        <v>16453</v>
      </c>
    </row>
    <row r="13446" spans="1:8">
      <c r="A13446" s="35" t="s">
        <v>13</v>
      </c>
      <c r="B13446" s="35" t="s">
        <v>9353</v>
      </c>
      <c r="C13446" s="35" t="s">
        <v>17622</v>
      </c>
      <c r="D13446" s="100" t="s">
        <v>23433</v>
      </c>
      <c r="E13446" s="107">
        <v>11.433333333333334</v>
      </c>
      <c r="F13446" s="81" t="s">
        <v>24202</v>
      </c>
      <c r="G13446" s="35" t="s">
        <v>8146</v>
      </c>
      <c r="H13446" s="100" t="s">
        <v>16446</v>
      </c>
    </row>
    <row r="13447" spans="1:8">
      <c r="A13447" s="35" t="s">
        <v>13</v>
      </c>
      <c r="B13447" s="35" t="s">
        <v>9353</v>
      </c>
      <c r="C13447" s="35" t="s">
        <v>17622</v>
      </c>
      <c r="D13447" s="100" t="s">
        <v>23434</v>
      </c>
      <c r="E13447" s="107">
        <v>11.883333333333333</v>
      </c>
      <c r="F13447" s="81" t="s">
        <v>24202</v>
      </c>
      <c r="G13447" s="35" t="s">
        <v>8146</v>
      </c>
      <c r="H13447" s="100" t="s">
        <v>16446</v>
      </c>
    </row>
    <row r="13448" spans="1:8">
      <c r="A13448" s="35" t="s">
        <v>13</v>
      </c>
      <c r="B13448" s="35" t="s">
        <v>9353</v>
      </c>
      <c r="C13448" s="35" t="s">
        <v>17622</v>
      </c>
      <c r="D13448" s="100" t="s">
        <v>12329</v>
      </c>
      <c r="E13448" s="107">
        <v>13.183333333333334</v>
      </c>
      <c r="F13448" s="81" t="s">
        <v>24202</v>
      </c>
      <c r="G13448" s="35" t="s">
        <v>8146</v>
      </c>
      <c r="H13448" s="100" t="s">
        <v>16454</v>
      </c>
    </row>
    <row r="13449" spans="1:8">
      <c r="A13449" s="35" t="s">
        <v>13</v>
      </c>
      <c r="B13449" s="35" t="s">
        <v>9353</v>
      </c>
      <c r="C13449" s="35" t="s">
        <v>17622</v>
      </c>
      <c r="D13449" s="100" t="s">
        <v>12330</v>
      </c>
      <c r="E13449" s="107">
        <v>15.483333333333333</v>
      </c>
      <c r="F13449" s="81" t="s">
        <v>24202</v>
      </c>
      <c r="G13449" s="35" t="s">
        <v>8146</v>
      </c>
      <c r="H13449" s="100" t="s">
        <v>16455</v>
      </c>
    </row>
    <row r="13450" spans="1:8">
      <c r="A13450" s="35" t="s">
        <v>13</v>
      </c>
      <c r="B13450" s="35" t="s">
        <v>9353</v>
      </c>
      <c r="C13450" s="35" t="s">
        <v>17622</v>
      </c>
      <c r="D13450" s="100" t="s">
        <v>23435</v>
      </c>
      <c r="E13450" s="107">
        <v>16.533333333333335</v>
      </c>
      <c r="F13450" s="81" t="s">
        <v>24202</v>
      </c>
      <c r="G13450" s="35" t="s">
        <v>8146</v>
      </c>
      <c r="H13450" s="100" t="s">
        <v>16446</v>
      </c>
    </row>
    <row r="13451" spans="1:8">
      <c r="A13451" s="35" t="s">
        <v>13</v>
      </c>
      <c r="B13451" s="35" t="s">
        <v>9353</v>
      </c>
      <c r="C13451" s="35" t="s">
        <v>17622</v>
      </c>
      <c r="D13451" s="100" t="s">
        <v>23436</v>
      </c>
      <c r="E13451" s="107">
        <v>14.233333333333333</v>
      </c>
      <c r="F13451" s="81" t="s">
        <v>24202</v>
      </c>
      <c r="G13451" s="35" t="s">
        <v>8146</v>
      </c>
      <c r="H13451" s="100" t="s">
        <v>16446</v>
      </c>
    </row>
    <row r="13452" spans="1:8">
      <c r="A13452" s="35" t="s">
        <v>13</v>
      </c>
      <c r="B13452" s="35" t="s">
        <v>9353</v>
      </c>
      <c r="C13452" s="35" t="s">
        <v>17622</v>
      </c>
      <c r="D13452" s="100" t="s">
        <v>23437</v>
      </c>
      <c r="E13452" s="107">
        <v>14.616666666666667</v>
      </c>
      <c r="F13452" s="81" t="s">
        <v>24202</v>
      </c>
      <c r="G13452" s="35" t="s">
        <v>8146</v>
      </c>
      <c r="H13452" s="100" t="s">
        <v>16446</v>
      </c>
    </row>
    <row r="13453" spans="1:8">
      <c r="A13453" s="35" t="s">
        <v>13</v>
      </c>
      <c r="B13453" s="35" t="s">
        <v>9353</v>
      </c>
      <c r="C13453" s="35" t="s">
        <v>17622</v>
      </c>
      <c r="D13453" s="100" t="s">
        <v>23438</v>
      </c>
      <c r="E13453" s="107">
        <v>14.616666666666667</v>
      </c>
      <c r="F13453" s="81" t="s">
        <v>24202</v>
      </c>
      <c r="G13453" s="35" t="s">
        <v>8146</v>
      </c>
      <c r="H13453" s="100" t="s">
        <v>16446</v>
      </c>
    </row>
    <row r="13454" spans="1:8">
      <c r="A13454" s="35" t="s">
        <v>13</v>
      </c>
      <c r="B13454" s="35" t="s">
        <v>9353</v>
      </c>
      <c r="C13454" s="35" t="s">
        <v>17622</v>
      </c>
      <c r="D13454" s="100" t="s">
        <v>23439</v>
      </c>
      <c r="E13454" s="107">
        <v>12.416666666666666</v>
      </c>
      <c r="F13454" s="81" t="s">
        <v>24202</v>
      </c>
      <c r="G13454" s="35" t="s">
        <v>8146</v>
      </c>
      <c r="H13454" s="100" t="s">
        <v>16446</v>
      </c>
    </row>
    <row r="13455" spans="1:8">
      <c r="A13455" s="35" t="s">
        <v>13</v>
      </c>
      <c r="B13455" s="35" t="s">
        <v>9353</v>
      </c>
      <c r="C13455" s="35" t="s">
        <v>17622</v>
      </c>
      <c r="D13455" s="100" t="s">
        <v>12331</v>
      </c>
      <c r="E13455" s="107">
        <v>12.95</v>
      </c>
      <c r="F13455" s="81" t="s">
        <v>24202</v>
      </c>
      <c r="G13455" s="35" t="s">
        <v>8146</v>
      </c>
      <c r="H13455" s="100" t="s">
        <v>16456</v>
      </c>
    </row>
    <row r="13456" spans="1:8">
      <c r="A13456" s="35" t="s">
        <v>13</v>
      </c>
      <c r="B13456" s="35" t="s">
        <v>9353</v>
      </c>
      <c r="C13456" s="35" t="s">
        <v>17622</v>
      </c>
      <c r="D13456" s="100" t="s">
        <v>12332</v>
      </c>
      <c r="E13456" s="107">
        <v>13.516666666666667</v>
      </c>
      <c r="F13456" s="81" t="s">
        <v>24202</v>
      </c>
      <c r="G13456" s="35" t="s">
        <v>8146</v>
      </c>
      <c r="H13456" s="100" t="s">
        <v>16457</v>
      </c>
    </row>
    <row r="13457" spans="1:8">
      <c r="A13457" s="35" t="s">
        <v>13</v>
      </c>
      <c r="B13457" s="35" t="s">
        <v>9353</v>
      </c>
      <c r="C13457" s="35" t="s">
        <v>17622</v>
      </c>
      <c r="D13457" s="100" t="s">
        <v>23440</v>
      </c>
      <c r="E13457" s="107">
        <v>12.9</v>
      </c>
      <c r="F13457" s="81" t="s">
        <v>24202</v>
      </c>
      <c r="G13457" s="35" t="s">
        <v>8146</v>
      </c>
      <c r="H13457" s="100" t="s">
        <v>16446</v>
      </c>
    </row>
    <row r="13458" spans="1:8">
      <c r="A13458" s="35" t="s">
        <v>13</v>
      </c>
      <c r="B13458" s="35" t="s">
        <v>9350</v>
      </c>
      <c r="C13458" s="35" t="s">
        <v>17623</v>
      </c>
      <c r="D13458" s="100" t="s">
        <v>12333</v>
      </c>
      <c r="E13458" s="107">
        <v>10.833333333333334</v>
      </c>
      <c r="F13458" s="81" t="s">
        <v>24202</v>
      </c>
      <c r="G13458" s="35" t="s">
        <v>8146</v>
      </c>
      <c r="H13458" s="100" t="s">
        <v>26615</v>
      </c>
    </row>
    <row r="13459" spans="1:8">
      <c r="A13459" s="35" t="s">
        <v>13</v>
      </c>
      <c r="B13459" s="35" t="s">
        <v>9350</v>
      </c>
      <c r="C13459" s="35" t="s">
        <v>17623</v>
      </c>
      <c r="D13459" s="100" t="s">
        <v>12334</v>
      </c>
      <c r="E13459" s="107">
        <v>5.3</v>
      </c>
      <c r="F13459" s="81" t="s">
        <v>24202</v>
      </c>
      <c r="G13459" s="35" t="s">
        <v>8146</v>
      </c>
      <c r="H13459" s="100" t="s">
        <v>16459</v>
      </c>
    </row>
    <row r="13460" spans="1:8">
      <c r="A13460" s="35" t="s">
        <v>13</v>
      </c>
      <c r="B13460" s="35" t="s">
        <v>9350</v>
      </c>
      <c r="C13460" s="35" t="s">
        <v>17623</v>
      </c>
      <c r="D13460" s="100" t="s">
        <v>23441</v>
      </c>
      <c r="E13460" s="107">
        <v>10.216666666666667</v>
      </c>
      <c r="F13460" s="81" t="s">
        <v>24202</v>
      </c>
      <c r="G13460" s="35" t="s">
        <v>8146</v>
      </c>
      <c r="H13460" s="100" t="s">
        <v>16458</v>
      </c>
    </row>
    <row r="13461" spans="1:8">
      <c r="A13461" s="35" t="s">
        <v>13</v>
      </c>
      <c r="B13461" s="35" t="s">
        <v>9350</v>
      </c>
      <c r="C13461" s="35" t="s">
        <v>17623</v>
      </c>
      <c r="D13461" s="100" t="s">
        <v>12335</v>
      </c>
      <c r="E13461" s="107">
        <v>6.6</v>
      </c>
      <c r="F13461" s="81" t="s">
        <v>24202</v>
      </c>
      <c r="G13461" s="35" t="s">
        <v>8146</v>
      </c>
      <c r="H13461" s="100" t="s">
        <v>16460</v>
      </c>
    </row>
    <row r="13462" spans="1:8">
      <c r="A13462" s="35" t="s">
        <v>13</v>
      </c>
      <c r="B13462" s="35" t="s">
        <v>9350</v>
      </c>
      <c r="C13462" s="35" t="s">
        <v>17623</v>
      </c>
      <c r="D13462" s="100" t="s">
        <v>12336</v>
      </c>
      <c r="E13462" s="107">
        <v>4.333333333333333</v>
      </c>
      <c r="F13462" s="81" t="s">
        <v>24202</v>
      </c>
      <c r="G13462" s="35" t="s">
        <v>8146</v>
      </c>
      <c r="H13462" s="100" t="s">
        <v>16461</v>
      </c>
    </row>
    <row r="13463" spans="1:8">
      <c r="A13463" s="35" t="s">
        <v>13</v>
      </c>
      <c r="B13463" s="35" t="s">
        <v>9350</v>
      </c>
      <c r="C13463" s="35" t="s">
        <v>17623</v>
      </c>
      <c r="D13463" s="100" t="s">
        <v>12337</v>
      </c>
      <c r="E13463" s="107">
        <v>7.9666666666666668</v>
      </c>
      <c r="F13463" s="81" t="s">
        <v>24202</v>
      </c>
      <c r="G13463" s="35" t="s">
        <v>8146</v>
      </c>
      <c r="H13463" s="100" t="s">
        <v>16462</v>
      </c>
    </row>
    <row r="13464" spans="1:8">
      <c r="A13464" s="35" t="s">
        <v>13</v>
      </c>
      <c r="B13464" s="35" t="s">
        <v>9350</v>
      </c>
      <c r="C13464" s="35" t="s">
        <v>17623</v>
      </c>
      <c r="D13464" s="100" t="s">
        <v>12338</v>
      </c>
      <c r="E13464" s="107">
        <v>13.55</v>
      </c>
      <c r="F13464" s="81" t="s">
        <v>24202</v>
      </c>
      <c r="G13464" s="35" t="s">
        <v>8146</v>
      </c>
      <c r="H13464" s="100" t="s">
        <v>16463</v>
      </c>
    </row>
    <row r="13465" spans="1:8">
      <c r="A13465" s="35" t="s">
        <v>13</v>
      </c>
      <c r="B13465" s="35" t="s">
        <v>9350</v>
      </c>
      <c r="C13465" s="35" t="s">
        <v>17623</v>
      </c>
      <c r="D13465" s="100" t="s">
        <v>12339</v>
      </c>
      <c r="E13465" s="107">
        <v>6.4</v>
      </c>
      <c r="F13465" s="81" t="s">
        <v>24202</v>
      </c>
      <c r="G13465" s="35" t="s">
        <v>8146</v>
      </c>
      <c r="H13465" s="100" t="s">
        <v>16464</v>
      </c>
    </row>
    <row r="13466" spans="1:8">
      <c r="A13466" s="35" t="s">
        <v>13</v>
      </c>
      <c r="B13466" s="35" t="s">
        <v>9350</v>
      </c>
      <c r="C13466" s="35" t="s">
        <v>17623</v>
      </c>
      <c r="D13466" s="100" t="s">
        <v>12340</v>
      </c>
      <c r="E13466" s="107">
        <v>4.1333333333333337</v>
      </c>
      <c r="F13466" s="81" t="s">
        <v>24202</v>
      </c>
      <c r="G13466" s="35" t="s">
        <v>8146</v>
      </c>
      <c r="H13466" s="100" t="s">
        <v>16465</v>
      </c>
    </row>
    <row r="13467" spans="1:8">
      <c r="A13467" s="35" t="s">
        <v>13</v>
      </c>
      <c r="B13467" s="35" t="s">
        <v>9350</v>
      </c>
      <c r="C13467" s="35" t="s">
        <v>17623</v>
      </c>
      <c r="D13467" s="100" t="s">
        <v>23442</v>
      </c>
      <c r="E13467" s="107">
        <v>7.3666666666666663</v>
      </c>
      <c r="F13467" s="81" t="s">
        <v>24202</v>
      </c>
      <c r="G13467" s="35" t="s">
        <v>8146</v>
      </c>
      <c r="H13467" s="100" t="s">
        <v>26615</v>
      </c>
    </row>
    <row r="13468" spans="1:8">
      <c r="A13468" s="35" t="s">
        <v>13</v>
      </c>
      <c r="B13468" s="35" t="s">
        <v>9350</v>
      </c>
      <c r="C13468" s="35" t="s">
        <v>16715</v>
      </c>
      <c r="D13468" s="100" t="s">
        <v>23443</v>
      </c>
      <c r="E13468" s="107">
        <v>20.433333333333334</v>
      </c>
      <c r="F13468" s="81" t="s">
        <v>24202</v>
      </c>
      <c r="G13468" s="35" t="s">
        <v>8146</v>
      </c>
      <c r="H13468" s="100" t="s">
        <v>26199</v>
      </c>
    </row>
    <row r="13469" spans="1:8">
      <c r="A13469" s="35" t="s">
        <v>13</v>
      </c>
      <c r="B13469" s="35" t="s">
        <v>9350</v>
      </c>
      <c r="C13469" s="35" t="s">
        <v>16715</v>
      </c>
      <c r="D13469" s="100" t="s">
        <v>12341</v>
      </c>
      <c r="E13469" s="107">
        <v>21.283333333333335</v>
      </c>
      <c r="F13469" s="81" t="s">
        <v>24202</v>
      </c>
      <c r="G13469" s="35" t="s">
        <v>8146</v>
      </c>
      <c r="H13469" s="100" t="s">
        <v>26199</v>
      </c>
    </row>
    <row r="13470" spans="1:8">
      <c r="A13470" s="35" t="s">
        <v>13</v>
      </c>
      <c r="B13470" s="35" t="s">
        <v>9350</v>
      </c>
      <c r="C13470" s="35" t="s">
        <v>16715</v>
      </c>
      <c r="D13470" s="100" t="s">
        <v>12343</v>
      </c>
      <c r="E13470" s="107">
        <v>21.283333333333335</v>
      </c>
      <c r="F13470" s="81" t="s">
        <v>24202</v>
      </c>
      <c r="G13470" s="35" t="s">
        <v>8146</v>
      </c>
      <c r="H13470" s="100" t="s">
        <v>26199</v>
      </c>
    </row>
    <row r="13471" spans="1:8">
      <c r="A13471" s="35" t="s">
        <v>13</v>
      </c>
      <c r="B13471" s="35" t="s">
        <v>9350</v>
      </c>
      <c r="C13471" s="35" t="s">
        <v>16715</v>
      </c>
      <c r="D13471" s="100" t="s">
        <v>12345</v>
      </c>
      <c r="E13471" s="107">
        <v>22.65</v>
      </c>
      <c r="F13471" s="81" t="s">
        <v>24202</v>
      </c>
      <c r="G13471" s="35" t="s">
        <v>8146</v>
      </c>
      <c r="H13471" s="100" t="s">
        <v>26199</v>
      </c>
    </row>
    <row r="13472" spans="1:8">
      <c r="A13472" s="35" t="s">
        <v>13</v>
      </c>
      <c r="B13472" s="35" t="s">
        <v>9350</v>
      </c>
      <c r="C13472" s="35" t="s">
        <v>16715</v>
      </c>
      <c r="D13472" s="100" t="s">
        <v>12347</v>
      </c>
      <c r="E13472" s="107">
        <v>24.883333333333333</v>
      </c>
      <c r="F13472" s="81" t="s">
        <v>24202</v>
      </c>
      <c r="G13472" s="35" t="s">
        <v>8146</v>
      </c>
      <c r="H13472" s="100" t="s">
        <v>26199</v>
      </c>
    </row>
    <row r="13473" spans="1:8">
      <c r="A13473" s="35" t="s">
        <v>13</v>
      </c>
      <c r="B13473" s="35" t="s">
        <v>9350</v>
      </c>
      <c r="C13473" s="35" t="s">
        <v>16715</v>
      </c>
      <c r="D13473" s="100" t="s">
        <v>12349</v>
      </c>
      <c r="E13473" s="107">
        <v>23.533333333333335</v>
      </c>
      <c r="F13473" s="81" t="s">
        <v>24202</v>
      </c>
      <c r="G13473" s="35" t="s">
        <v>8146</v>
      </c>
      <c r="H13473" s="100" t="s">
        <v>26199</v>
      </c>
    </row>
    <row r="13474" spans="1:8">
      <c r="A13474" s="35" t="s">
        <v>22</v>
      </c>
      <c r="B13474" s="35" t="s">
        <v>9357</v>
      </c>
      <c r="C13474" s="35" t="s">
        <v>16716</v>
      </c>
      <c r="D13474" s="100" t="s">
        <v>12350</v>
      </c>
      <c r="E13474" s="107">
        <v>7.2833333333333332</v>
      </c>
      <c r="F13474" s="81" t="s">
        <v>24202</v>
      </c>
      <c r="G13474" s="35" t="s">
        <v>8146</v>
      </c>
      <c r="H13474" s="100" t="s">
        <v>26616</v>
      </c>
    </row>
    <row r="13475" spans="1:8">
      <c r="A13475" s="35" t="s">
        <v>22</v>
      </c>
      <c r="B13475" s="35" t="s">
        <v>9357</v>
      </c>
      <c r="C13475" s="35" t="s">
        <v>16716</v>
      </c>
      <c r="D13475" s="100" t="s">
        <v>12351</v>
      </c>
      <c r="E13475" s="107">
        <v>9.8833333333333329</v>
      </c>
      <c r="F13475" s="81" t="s">
        <v>24202</v>
      </c>
      <c r="G13475" s="35" t="s">
        <v>8146</v>
      </c>
      <c r="H13475" s="100" t="s">
        <v>26617</v>
      </c>
    </row>
    <row r="13476" spans="1:8">
      <c r="A13476" s="35" t="s">
        <v>22</v>
      </c>
      <c r="B13476" s="35" t="s">
        <v>9357</v>
      </c>
      <c r="C13476" s="35" t="s">
        <v>16716</v>
      </c>
      <c r="D13476" s="100" t="s">
        <v>23444</v>
      </c>
      <c r="E13476" s="107">
        <v>12.883333333333333</v>
      </c>
      <c r="F13476" s="81" t="s">
        <v>24202</v>
      </c>
      <c r="G13476" s="35" t="s">
        <v>8146</v>
      </c>
      <c r="H13476" s="100" t="s">
        <v>26616</v>
      </c>
    </row>
    <row r="13477" spans="1:8">
      <c r="A13477" s="35" t="s">
        <v>22</v>
      </c>
      <c r="B13477" s="35" t="s">
        <v>9357</v>
      </c>
      <c r="C13477" s="35" t="s">
        <v>16716</v>
      </c>
      <c r="D13477" s="100" t="s">
        <v>23445</v>
      </c>
      <c r="E13477" s="107">
        <v>6.0166666666666666</v>
      </c>
      <c r="F13477" s="81" t="s">
        <v>24202</v>
      </c>
      <c r="G13477" s="35" t="s">
        <v>8146</v>
      </c>
      <c r="H13477" s="100" t="s">
        <v>26616</v>
      </c>
    </row>
    <row r="13478" spans="1:8">
      <c r="A13478" s="35" t="s">
        <v>22</v>
      </c>
      <c r="B13478" s="35" t="s">
        <v>9357</v>
      </c>
      <c r="C13478" s="35" t="s">
        <v>16716</v>
      </c>
      <c r="D13478" s="100" t="s">
        <v>12352</v>
      </c>
      <c r="E13478" s="107">
        <v>9.5333333333333332</v>
      </c>
      <c r="F13478" s="81" t="s">
        <v>24202</v>
      </c>
      <c r="G13478" s="35" t="s">
        <v>8146</v>
      </c>
      <c r="H13478" s="100" t="s">
        <v>26618</v>
      </c>
    </row>
    <row r="13479" spans="1:8">
      <c r="A13479" s="35" t="s">
        <v>22</v>
      </c>
      <c r="B13479" s="35" t="s">
        <v>9357</v>
      </c>
      <c r="C13479" s="35" t="s">
        <v>16716</v>
      </c>
      <c r="D13479" s="100" t="s">
        <v>23446</v>
      </c>
      <c r="E13479" s="107">
        <v>11.033333333333333</v>
      </c>
      <c r="F13479" s="81" t="s">
        <v>24202</v>
      </c>
      <c r="G13479" s="35" t="s">
        <v>8146</v>
      </c>
      <c r="H13479" s="100" t="s">
        <v>26616</v>
      </c>
    </row>
    <row r="13480" spans="1:8">
      <c r="A13480" s="35" t="s">
        <v>22</v>
      </c>
      <c r="B13480" s="35" t="s">
        <v>9357</v>
      </c>
      <c r="C13480" s="35" t="s">
        <v>16716</v>
      </c>
      <c r="D13480" s="100" t="s">
        <v>23447</v>
      </c>
      <c r="E13480" s="107">
        <v>9.4333333333333336</v>
      </c>
      <c r="F13480" s="81" t="s">
        <v>24202</v>
      </c>
      <c r="G13480" s="35" t="s">
        <v>8146</v>
      </c>
      <c r="H13480" s="100" t="s">
        <v>26616</v>
      </c>
    </row>
    <row r="13481" spans="1:8">
      <c r="A13481" s="35" t="s">
        <v>22</v>
      </c>
      <c r="B13481" s="35" t="s">
        <v>9357</v>
      </c>
      <c r="C13481" s="35" t="s">
        <v>16716</v>
      </c>
      <c r="D13481" s="100" t="s">
        <v>12353</v>
      </c>
      <c r="E13481" s="107">
        <v>7.7333333333333334</v>
      </c>
      <c r="F13481" s="81" t="s">
        <v>24202</v>
      </c>
      <c r="G13481" s="35" t="s">
        <v>8146</v>
      </c>
      <c r="H13481" s="100" t="s">
        <v>26619</v>
      </c>
    </row>
    <row r="13482" spans="1:8">
      <c r="A13482" s="35" t="s">
        <v>22</v>
      </c>
      <c r="B13482" s="35" t="s">
        <v>9357</v>
      </c>
      <c r="C13482" s="35" t="s">
        <v>16716</v>
      </c>
      <c r="D13482" s="100" t="s">
        <v>12354</v>
      </c>
      <c r="E13482" s="107">
        <v>7.083333333333333</v>
      </c>
      <c r="F13482" s="81" t="s">
        <v>24202</v>
      </c>
      <c r="G13482" s="35" t="s">
        <v>8146</v>
      </c>
      <c r="H13482" s="100" t="s">
        <v>26620</v>
      </c>
    </row>
    <row r="13483" spans="1:8">
      <c r="A13483" s="35" t="s">
        <v>22</v>
      </c>
      <c r="B13483" s="35" t="s">
        <v>9357</v>
      </c>
      <c r="C13483" s="35" t="s">
        <v>16716</v>
      </c>
      <c r="D13483" s="100" t="s">
        <v>23448</v>
      </c>
      <c r="E13483" s="107">
        <v>7.05</v>
      </c>
      <c r="F13483" s="81" t="s">
        <v>24202</v>
      </c>
      <c r="G13483" s="35" t="s">
        <v>8146</v>
      </c>
      <c r="H13483" s="100" t="s">
        <v>26616</v>
      </c>
    </row>
    <row r="13484" spans="1:8">
      <c r="A13484" s="35" t="s">
        <v>22</v>
      </c>
      <c r="B13484" s="35" t="s">
        <v>9357</v>
      </c>
      <c r="C13484" s="35" t="s">
        <v>16716</v>
      </c>
      <c r="D13484" s="100" t="s">
        <v>23449</v>
      </c>
      <c r="E13484" s="107">
        <v>12.183333333333334</v>
      </c>
      <c r="F13484" s="81" t="s">
        <v>24202</v>
      </c>
      <c r="G13484" s="35" t="s">
        <v>8146</v>
      </c>
      <c r="H13484" s="100" t="s">
        <v>16466</v>
      </c>
    </row>
    <row r="13485" spans="1:8">
      <c r="A13485" s="35" t="s">
        <v>22</v>
      </c>
      <c r="B13485" s="35" t="s">
        <v>9357</v>
      </c>
      <c r="C13485" s="35" t="s">
        <v>16716</v>
      </c>
      <c r="D13485" s="100" t="s">
        <v>23450</v>
      </c>
      <c r="E13485" s="107">
        <v>10.7</v>
      </c>
      <c r="F13485" s="81" t="s">
        <v>24202</v>
      </c>
      <c r="G13485" s="35" t="s">
        <v>8146</v>
      </c>
      <c r="H13485" s="100" t="s">
        <v>26616</v>
      </c>
    </row>
    <row r="13486" spans="1:8">
      <c r="A13486" s="35" t="s">
        <v>22</v>
      </c>
      <c r="B13486" s="35" t="s">
        <v>9357</v>
      </c>
      <c r="C13486" s="35" t="s">
        <v>16716</v>
      </c>
      <c r="D13486" s="100" t="s">
        <v>23451</v>
      </c>
      <c r="E13486" s="107">
        <v>9.0833333333333339</v>
      </c>
      <c r="F13486" s="81" t="s">
        <v>24202</v>
      </c>
      <c r="G13486" s="35" t="s">
        <v>8146</v>
      </c>
      <c r="H13486" s="100" t="s">
        <v>16466</v>
      </c>
    </row>
    <row r="13487" spans="1:8">
      <c r="A13487" s="35" t="s">
        <v>22</v>
      </c>
      <c r="B13487" s="35" t="s">
        <v>9357</v>
      </c>
      <c r="C13487" s="35" t="s">
        <v>16716</v>
      </c>
      <c r="D13487" s="100" t="s">
        <v>23452</v>
      </c>
      <c r="E13487" s="107">
        <v>8.4833333333333325</v>
      </c>
      <c r="F13487" s="81" t="s">
        <v>24202</v>
      </c>
      <c r="G13487" s="35" t="s">
        <v>8146</v>
      </c>
      <c r="H13487" s="100" t="s">
        <v>16466</v>
      </c>
    </row>
    <row r="13488" spans="1:8">
      <c r="A13488" s="35" t="s">
        <v>22</v>
      </c>
      <c r="B13488" s="35" t="s">
        <v>9357</v>
      </c>
      <c r="C13488" s="35" t="s">
        <v>16716</v>
      </c>
      <c r="D13488" s="100" t="s">
        <v>12355</v>
      </c>
      <c r="E13488" s="107">
        <v>6.2833333333333332</v>
      </c>
      <c r="F13488" s="81" t="s">
        <v>24202</v>
      </c>
      <c r="G13488" s="35" t="s">
        <v>8146</v>
      </c>
      <c r="H13488" s="100" t="s">
        <v>26621</v>
      </c>
    </row>
    <row r="13489" spans="1:8">
      <c r="A13489" s="35" t="s">
        <v>22</v>
      </c>
      <c r="B13489" s="35" t="s">
        <v>9357</v>
      </c>
      <c r="C13489" s="35" t="s">
        <v>16716</v>
      </c>
      <c r="D13489" s="100" t="s">
        <v>23453</v>
      </c>
      <c r="E13489" s="107">
        <v>6.9666666666666668</v>
      </c>
      <c r="F13489" s="81" t="s">
        <v>24202</v>
      </c>
      <c r="G13489" s="35" t="s">
        <v>8146</v>
      </c>
      <c r="H13489" s="100" t="s">
        <v>26616</v>
      </c>
    </row>
    <row r="13490" spans="1:8">
      <c r="A13490" s="35" t="s">
        <v>22</v>
      </c>
      <c r="B13490" s="35" t="s">
        <v>9357</v>
      </c>
      <c r="C13490" s="35" t="s">
        <v>16716</v>
      </c>
      <c r="D13490" s="100" t="s">
        <v>23454</v>
      </c>
      <c r="E13490" s="107">
        <v>7.9833333333333334</v>
      </c>
      <c r="F13490" s="81" t="s">
        <v>24202</v>
      </c>
      <c r="G13490" s="35" t="s">
        <v>8146</v>
      </c>
      <c r="H13490" s="100" t="s">
        <v>26616</v>
      </c>
    </row>
    <row r="13491" spans="1:8">
      <c r="A13491" s="35" t="s">
        <v>22</v>
      </c>
      <c r="B13491" s="35" t="s">
        <v>9357</v>
      </c>
      <c r="C13491" s="35" t="s">
        <v>16716</v>
      </c>
      <c r="D13491" s="100" t="s">
        <v>12356</v>
      </c>
      <c r="E13491" s="107">
        <v>5.4666666666666668</v>
      </c>
      <c r="F13491" s="81" t="s">
        <v>24202</v>
      </c>
      <c r="G13491" s="35" t="s">
        <v>8146</v>
      </c>
      <c r="H13491" s="100" t="s">
        <v>26622</v>
      </c>
    </row>
    <row r="13492" spans="1:8">
      <c r="A13492" s="35" t="s">
        <v>22</v>
      </c>
      <c r="B13492" s="35" t="s">
        <v>9357</v>
      </c>
      <c r="C13492" s="35" t="s">
        <v>17624</v>
      </c>
      <c r="D13492" s="100" t="s">
        <v>23455</v>
      </c>
      <c r="E13492" s="107">
        <v>9.5166666666666675</v>
      </c>
      <c r="F13492" s="81" t="s">
        <v>24202</v>
      </c>
      <c r="G13492" s="35" t="s">
        <v>8146</v>
      </c>
      <c r="H13492" s="100" t="s">
        <v>26623</v>
      </c>
    </row>
    <row r="13493" spans="1:8">
      <c r="A13493" s="35" t="s">
        <v>22</v>
      </c>
      <c r="B13493" s="35" t="s">
        <v>9357</v>
      </c>
      <c r="C13493" s="35" t="s">
        <v>17624</v>
      </c>
      <c r="D13493" s="100" t="s">
        <v>23456</v>
      </c>
      <c r="E13493" s="107">
        <v>13.9</v>
      </c>
      <c r="F13493" s="81" t="s">
        <v>24202</v>
      </c>
      <c r="G13493" s="35" t="s">
        <v>8146</v>
      </c>
      <c r="H13493" s="100" t="s">
        <v>26624</v>
      </c>
    </row>
    <row r="13494" spans="1:8">
      <c r="A13494" s="35" t="s">
        <v>22</v>
      </c>
      <c r="B13494" s="35" t="s">
        <v>9357</v>
      </c>
      <c r="C13494" s="35" t="s">
        <v>17624</v>
      </c>
      <c r="D13494" s="100" t="s">
        <v>23457</v>
      </c>
      <c r="E13494" s="107">
        <v>12.65</v>
      </c>
      <c r="F13494" s="81" t="s">
        <v>24202</v>
      </c>
      <c r="G13494" s="35" t="s">
        <v>8146</v>
      </c>
      <c r="H13494" s="100" t="s">
        <v>26624</v>
      </c>
    </row>
    <row r="13495" spans="1:8">
      <c r="A13495" s="35" t="s">
        <v>22</v>
      </c>
      <c r="B13495" s="35" t="s">
        <v>9357</v>
      </c>
      <c r="C13495" s="35" t="s">
        <v>17624</v>
      </c>
      <c r="D13495" s="100" t="s">
        <v>23458</v>
      </c>
      <c r="E13495" s="107">
        <v>13.5</v>
      </c>
      <c r="F13495" s="81" t="s">
        <v>24202</v>
      </c>
      <c r="G13495" s="35" t="s">
        <v>8146</v>
      </c>
      <c r="H13495" s="100" t="s">
        <v>26624</v>
      </c>
    </row>
    <row r="13496" spans="1:8">
      <c r="A13496" s="35" t="s">
        <v>22</v>
      </c>
      <c r="B13496" s="35" t="s">
        <v>9357</v>
      </c>
      <c r="C13496" s="35" t="s">
        <v>17624</v>
      </c>
      <c r="D13496" s="100" t="s">
        <v>23459</v>
      </c>
      <c r="E13496" s="107">
        <v>13.8</v>
      </c>
      <c r="F13496" s="81" t="s">
        <v>24202</v>
      </c>
      <c r="G13496" s="35" t="s">
        <v>8146</v>
      </c>
      <c r="H13496" s="100" t="s">
        <v>26624</v>
      </c>
    </row>
    <row r="13497" spans="1:8">
      <c r="A13497" s="35" t="s">
        <v>22</v>
      </c>
      <c r="B13497" s="35" t="s">
        <v>9357</v>
      </c>
      <c r="C13497" s="35" t="s">
        <v>17624</v>
      </c>
      <c r="D13497" s="100" t="s">
        <v>23460</v>
      </c>
      <c r="E13497" s="107">
        <v>12.816666666666666</v>
      </c>
      <c r="F13497" s="81" t="s">
        <v>24202</v>
      </c>
      <c r="G13497" s="35" t="s">
        <v>8146</v>
      </c>
      <c r="H13497" s="100" t="s">
        <v>26624</v>
      </c>
    </row>
    <row r="13498" spans="1:8">
      <c r="A13498" s="35" t="s">
        <v>22</v>
      </c>
      <c r="B13498" s="35" t="s">
        <v>9357</v>
      </c>
      <c r="C13498" s="35" t="s">
        <v>17624</v>
      </c>
      <c r="D13498" s="100" t="s">
        <v>23461</v>
      </c>
      <c r="E13498" s="107">
        <v>13.85</v>
      </c>
      <c r="F13498" s="81" t="s">
        <v>24202</v>
      </c>
      <c r="G13498" s="35" t="s">
        <v>8146</v>
      </c>
      <c r="H13498" s="100" t="s">
        <v>26624</v>
      </c>
    </row>
    <row r="13499" spans="1:8">
      <c r="A13499" s="35" t="s">
        <v>22</v>
      </c>
      <c r="B13499" s="35" t="s">
        <v>9357</v>
      </c>
      <c r="C13499" s="35" t="s">
        <v>17624</v>
      </c>
      <c r="D13499" s="100" t="s">
        <v>23462</v>
      </c>
      <c r="E13499" s="107">
        <v>9.9333333333333336</v>
      </c>
      <c r="F13499" s="81" t="s">
        <v>24202</v>
      </c>
      <c r="G13499" s="35" t="s">
        <v>8146</v>
      </c>
      <c r="H13499" s="100" t="s">
        <v>26624</v>
      </c>
    </row>
    <row r="13500" spans="1:8">
      <c r="A13500" s="35" t="s">
        <v>22</v>
      </c>
      <c r="B13500" s="35" t="s">
        <v>9357</v>
      </c>
      <c r="C13500" s="35" t="s">
        <v>17624</v>
      </c>
      <c r="D13500" s="100" t="s">
        <v>23463</v>
      </c>
      <c r="E13500" s="107">
        <v>11</v>
      </c>
      <c r="F13500" s="81" t="s">
        <v>24202</v>
      </c>
      <c r="G13500" s="35" t="s">
        <v>8146</v>
      </c>
      <c r="H13500" s="100" t="s">
        <v>26624</v>
      </c>
    </row>
    <row r="13501" spans="1:8">
      <c r="A13501" s="35" t="s">
        <v>22</v>
      </c>
      <c r="B13501" s="35" t="s">
        <v>9357</v>
      </c>
      <c r="C13501" s="35" t="s">
        <v>17624</v>
      </c>
      <c r="D13501" s="100" t="s">
        <v>23464</v>
      </c>
      <c r="E13501" s="107">
        <v>11.866666666666667</v>
      </c>
      <c r="F13501" s="81" t="s">
        <v>24202</v>
      </c>
      <c r="G13501" s="35" t="s">
        <v>8146</v>
      </c>
      <c r="H13501" s="100" t="s">
        <v>26624</v>
      </c>
    </row>
    <row r="13502" spans="1:8">
      <c r="A13502" s="35" t="s">
        <v>22</v>
      </c>
      <c r="B13502" s="35" t="s">
        <v>9357</v>
      </c>
      <c r="C13502" s="35" t="s">
        <v>17624</v>
      </c>
      <c r="D13502" s="100" t="s">
        <v>23465</v>
      </c>
      <c r="E13502" s="107">
        <v>10.916666666666666</v>
      </c>
      <c r="F13502" s="81" t="s">
        <v>24202</v>
      </c>
      <c r="G13502" s="35" t="s">
        <v>8146</v>
      </c>
      <c r="H13502" s="100" t="s">
        <v>26624</v>
      </c>
    </row>
    <row r="13503" spans="1:8">
      <c r="A13503" s="35" t="s">
        <v>22</v>
      </c>
      <c r="B13503" s="35" t="s">
        <v>9357</v>
      </c>
      <c r="C13503" s="35" t="s">
        <v>17624</v>
      </c>
      <c r="D13503" s="100" t="s">
        <v>23466</v>
      </c>
      <c r="E13503" s="107">
        <v>11.866666666666667</v>
      </c>
      <c r="F13503" s="81" t="s">
        <v>24202</v>
      </c>
      <c r="G13503" s="35" t="s">
        <v>8146</v>
      </c>
      <c r="H13503" s="100" t="s">
        <v>26624</v>
      </c>
    </row>
    <row r="13504" spans="1:8">
      <c r="A13504" s="35" t="s">
        <v>22</v>
      </c>
      <c r="B13504" s="35" t="s">
        <v>9357</v>
      </c>
      <c r="C13504" s="35" t="s">
        <v>17625</v>
      </c>
      <c r="D13504" s="100" t="s">
        <v>12357</v>
      </c>
      <c r="E13504" s="107">
        <v>6.8666666666666663</v>
      </c>
      <c r="F13504" s="81" t="s">
        <v>24202</v>
      </c>
      <c r="G13504" s="35" t="s">
        <v>8146</v>
      </c>
      <c r="H13504" s="100" t="s">
        <v>26625</v>
      </c>
    </row>
    <row r="13505" spans="1:8">
      <c r="A13505" s="35" t="s">
        <v>22</v>
      </c>
      <c r="B13505" s="35" t="s">
        <v>9357</v>
      </c>
      <c r="C13505" s="35" t="s">
        <v>17625</v>
      </c>
      <c r="D13505" s="100" t="s">
        <v>12358</v>
      </c>
      <c r="E13505" s="107">
        <v>8.85</v>
      </c>
      <c r="F13505" s="81" t="s">
        <v>24202</v>
      </c>
      <c r="G13505" s="35" t="s">
        <v>8146</v>
      </c>
      <c r="H13505" s="100" t="s">
        <v>26626</v>
      </c>
    </row>
    <row r="13506" spans="1:8">
      <c r="A13506" s="35" t="s">
        <v>22</v>
      </c>
      <c r="B13506" s="35" t="s">
        <v>9357</v>
      </c>
      <c r="C13506" s="35" t="s">
        <v>17625</v>
      </c>
      <c r="D13506" s="100" t="s">
        <v>12359</v>
      </c>
      <c r="E13506" s="107">
        <v>9</v>
      </c>
      <c r="F13506" s="81" t="s">
        <v>24202</v>
      </c>
      <c r="G13506" s="35" t="s">
        <v>8146</v>
      </c>
      <c r="H13506" s="100" t="s">
        <v>16467</v>
      </c>
    </row>
    <row r="13507" spans="1:8">
      <c r="A13507" s="35" t="s">
        <v>22</v>
      </c>
      <c r="B13507" s="35" t="s">
        <v>9357</v>
      </c>
      <c r="C13507" s="35" t="s">
        <v>17625</v>
      </c>
      <c r="D13507" s="100" t="s">
        <v>12360</v>
      </c>
      <c r="E13507" s="107">
        <v>8.7833333333333332</v>
      </c>
      <c r="F13507" s="81" t="s">
        <v>24202</v>
      </c>
      <c r="G13507" s="35" t="s">
        <v>8146</v>
      </c>
      <c r="H13507" s="100" t="s">
        <v>16468</v>
      </c>
    </row>
    <row r="13508" spans="1:8">
      <c r="A13508" s="35" t="s">
        <v>22</v>
      </c>
      <c r="B13508" s="35" t="s">
        <v>9357</v>
      </c>
      <c r="C13508" s="35" t="s">
        <v>17625</v>
      </c>
      <c r="D13508" s="100" t="s">
        <v>12361</v>
      </c>
      <c r="E13508" s="107">
        <v>9.4</v>
      </c>
      <c r="F13508" s="81" t="s">
        <v>24202</v>
      </c>
      <c r="G13508" s="35" t="s">
        <v>8146</v>
      </c>
      <c r="H13508" s="100" t="s">
        <v>16469</v>
      </c>
    </row>
    <row r="13509" spans="1:8">
      <c r="A13509" s="35" t="s">
        <v>22</v>
      </c>
      <c r="B13509" s="35" t="s">
        <v>9357</v>
      </c>
      <c r="C13509" s="35" t="s">
        <v>17625</v>
      </c>
      <c r="D13509" s="100" t="s">
        <v>12362</v>
      </c>
      <c r="E13509" s="107">
        <v>9.7333333333333325</v>
      </c>
      <c r="F13509" s="81" t="s">
        <v>24202</v>
      </c>
      <c r="G13509" s="35" t="s">
        <v>8146</v>
      </c>
      <c r="H13509" s="100" t="s">
        <v>16470</v>
      </c>
    </row>
    <row r="13510" spans="1:8">
      <c r="A13510" s="35" t="s">
        <v>22</v>
      </c>
      <c r="B13510" s="35" t="s">
        <v>9357</v>
      </c>
      <c r="C13510" s="35" t="s">
        <v>17625</v>
      </c>
      <c r="D13510" s="100" t="s">
        <v>23467</v>
      </c>
      <c r="E13510" s="107">
        <v>11.966666666666667</v>
      </c>
      <c r="F13510" s="81" t="s">
        <v>24202</v>
      </c>
      <c r="G13510" s="35" t="s">
        <v>8146</v>
      </c>
      <c r="H13510" s="100" t="s">
        <v>26625</v>
      </c>
    </row>
    <row r="13511" spans="1:8">
      <c r="A13511" s="35" t="s">
        <v>22</v>
      </c>
      <c r="B13511" s="35" t="s">
        <v>9357</v>
      </c>
      <c r="C13511" s="35" t="s">
        <v>17625</v>
      </c>
      <c r="D13511" s="100" t="s">
        <v>23468</v>
      </c>
      <c r="E13511" s="107">
        <v>8.3333333333333339</v>
      </c>
      <c r="F13511" s="81" t="s">
        <v>24202</v>
      </c>
      <c r="G13511" s="35" t="s">
        <v>8146</v>
      </c>
      <c r="H13511" s="100" t="s">
        <v>26625</v>
      </c>
    </row>
    <row r="13512" spans="1:8">
      <c r="A13512" s="35" t="s">
        <v>22</v>
      </c>
      <c r="B13512" s="35" t="s">
        <v>9357</v>
      </c>
      <c r="C13512" s="35" t="s">
        <v>17625</v>
      </c>
      <c r="D13512" s="100" t="s">
        <v>12363</v>
      </c>
      <c r="E13512" s="107">
        <v>8.4</v>
      </c>
      <c r="F13512" s="81" t="s">
        <v>24202</v>
      </c>
      <c r="G13512" s="35" t="s">
        <v>8146</v>
      </c>
      <c r="H13512" s="100" t="s">
        <v>16471</v>
      </c>
    </row>
    <row r="13513" spans="1:8">
      <c r="A13513" s="35" t="s">
        <v>22</v>
      </c>
      <c r="B13513" s="35" t="s">
        <v>9357</v>
      </c>
      <c r="C13513" s="35" t="s">
        <v>17625</v>
      </c>
      <c r="D13513" s="100" t="s">
        <v>12364</v>
      </c>
      <c r="E13513" s="107">
        <v>11.25</v>
      </c>
      <c r="F13513" s="81" t="s">
        <v>24202</v>
      </c>
      <c r="G13513" s="35" t="s">
        <v>8146</v>
      </c>
      <c r="H13513" s="100" t="s">
        <v>16472</v>
      </c>
    </row>
    <row r="13514" spans="1:8">
      <c r="A13514" s="35" t="s">
        <v>22</v>
      </c>
      <c r="B13514" s="35" t="s">
        <v>9357</v>
      </c>
      <c r="C13514" s="35" t="s">
        <v>17626</v>
      </c>
      <c r="D13514" s="100" t="s">
        <v>8610</v>
      </c>
      <c r="E13514" s="107">
        <v>7.0166666666666666</v>
      </c>
      <c r="F13514" s="81" t="s">
        <v>24202</v>
      </c>
      <c r="G13514" s="35" t="s">
        <v>8146</v>
      </c>
      <c r="H13514" s="100" t="s">
        <v>26627</v>
      </c>
    </row>
    <row r="13515" spans="1:8">
      <c r="A13515" s="35" t="s">
        <v>22</v>
      </c>
      <c r="B13515" s="35" t="s">
        <v>9357</v>
      </c>
      <c r="C13515" s="35" t="s">
        <v>17626</v>
      </c>
      <c r="D13515" s="100" t="s">
        <v>23469</v>
      </c>
      <c r="E13515" s="107">
        <v>10.616666666666667</v>
      </c>
      <c r="F13515" s="81" t="s">
        <v>24202</v>
      </c>
      <c r="G13515" s="35" t="s">
        <v>8146</v>
      </c>
      <c r="H13515" s="100" t="s">
        <v>16473</v>
      </c>
    </row>
    <row r="13516" spans="1:8">
      <c r="A13516" s="35" t="s">
        <v>22</v>
      </c>
      <c r="B13516" s="35" t="s">
        <v>9357</v>
      </c>
      <c r="C13516" s="35" t="s">
        <v>17626</v>
      </c>
      <c r="D13516" s="100" t="s">
        <v>23470</v>
      </c>
      <c r="E13516" s="107">
        <v>13.333333333333334</v>
      </c>
      <c r="F13516" s="81" t="s">
        <v>24202</v>
      </c>
      <c r="G13516" s="35" t="s">
        <v>8146</v>
      </c>
      <c r="H13516" s="100" t="s">
        <v>16473</v>
      </c>
    </row>
    <row r="13517" spans="1:8">
      <c r="A13517" s="35" t="s">
        <v>22</v>
      </c>
      <c r="B13517" s="35" t="s">
        <v>9357</v>
      </c>
      <c r="C13517" s="35" t="s">
        <v>17626</v>
      </c>
      <c r="D13517" s="100" t="s">
        <v>23471</v>
      </c>
      <c r="E13517" s="107">
        <v>7.6166666666666663</v>
      </c>
      <c r="F13517" s="81" t="s">
        <v>24202</v>
      </c>
      <c r="G13517" s="35" t="s">
        <v>8146</v>
      </c>
      <c r="H13517" s="100" t="s">
        <v>16473</v>
      </c>
    </row>
    <row r="13518" spans="1:8">
      <c r="A13518" s="35" t="s">
        <v>22</v>
      </c>
      <c r="B13518" s="35" t="s">
        <v>9357</v>
      </c>
      <c r="C13518" s="35" t="s">
        <v>17626</v>
      </c>
      <c r="D13518" s="100" t="s">
        <v>8611</v>
      </c>
      <c r="E13518" s="107">
        <v>10.8</v>
      </c>
      <c r="F13518" s="81" t="s">
        <v>24202</v>
      </c>
      <c r="G13518" s="35" t="s">
        <v>8146</v>
      </c>
      <c r="H13518" s="100" t="s">
        <v>26628</v>
      </c>
    </row>
    <row r="13519" spans="1:8">
      <c r="A13519" s="35" t="s">
        <v>22</v>
      </c>
      <c r="B13519" s="35" t="s">
        <v>9357</v>
      </c>
      <c r="C13519" s="35" t="s">
        <v>17626</v>
      </c>
      <c r="D13519" s="100" t="s">
        <v>8612</v>
      </c>
      <c r="E13519" s="107">
        <v>8.9666666666666668</v>
      </c>
      <c r="F13519" s="81" t="s">
        <v>24202</v>
      </c>
      <c r="G13519" s="35" t="s">
        <v>8146</v>
      </c>
      <c r="H13519" s="100" t="s">
        <v>26629</v>
      </c>
    </row>
    <row r="13520" spans="1:8">
      <c r="A13520" s="35" t="s">
        <v>22</v>
      </c>
      <c r="B13520" s="35" t="s">
        <v>9357</v>
      </c>
      <c r="C13520" s="35" t="s">
        <v>17626</v>
      </c>
      <c r="D13520" s="100" t="s">
        <v>12365</v>
      </c>
      <c r="E13520" s="107">
        <v>8.7166666666666668</v>
      </c>
      <c r="F13520" s="81" t="s">
        <v>24202</v>
      </c>
      <c r="G13520" s="35" t="s">
        <v>8146</v>
      </c>
      <c r="H13520" s="100" t="s">
        <v>26630</v>
      </c>
    </row>
    <row r="13521" spans="1:8">
      <c r="A13521" s="35" t="s">
        <v>22</v>
      </c>
      <c r="B13521" s="35" t="s">
        <v>9357</v>
      </c>
      <c r="C13521" s="35" t="s">
        <v>17626</v>
      </c>
      <c r="D13521" s="100" t="s">
        <v>12366</v>
      </c>
      <c r="E13521" s="107">
        <v>10.833333333333334</v>
      </c>
      <c r="F13521" s="81" t="s">
        <v>24202</v>
      </c>
      <c r="G13521" s="35" t="s">
        <v>8146</v>
      </c>
      <c r="H13521" s="100" t="s">
        <v>16474</v>
      </c>
    </row>
    <row r="13522" spans="1:8">
      <c r="A13522" s="35" t="s">
        <v>22</v>
      </c>
      <c r="B13522" s="35" t="s">
        <v>9357</v>
      </c>
      <c r="C13522" s="35" t="s">
        <v>17626</v>
      </c>
      <c r="D13522" s="100" t="s">
        <v>12367</v>
      </c>
      <c r="E13522" s="107">
        <v>7.85</v>
      </c>
      <c r="F13522" s="81" t="s">
        <v>24202</v>
      </c>
      <c r="G13522" s="35" t="s">
        <v>8146</v>
      </c>
      <c r="H13522" s="100" t="s">
        <v>16475</v>
      </c>
    </row>
    <row r="13523" spans="1:8">
      <c r="A13523" s="35" t="s">
        <v>22</v>
      </c>
      <c r="B13523" s="35" t="s">
        <v>9357</v>
      </c>
      <c r="C13523" s="35" t="s">
        <v>17626</v>
      </c>
      <c r="D13523" s="100" t="s">
        <v>12368</v>
      </c>
      <c r="E13523" s="107">
        <v>10.6</v>
      </c>
      <c r="F13523" s="81" t="s">
        <v>24202</v>
      </c>
      <c r="G13523" s="35" t="s">
        <v>8146</v>
      </c>
      <c r="H13523" s="100" t="s">
        <v>16476</v>
      </c>
    </row>
    <row r="13524" spans="1:8">
      <c r="A13524" s="35" t="s">
        <v>22</v>
      </c>
      <c r="B13524" s="35" t="s">
        <v>9357</v>
      </c>
      <c r="C13524" s="35" t="s">
        <v>17626</v>
      </c>
      <c r="D13524" s="100" t="s">
        <v>12369</v>
      </c>
      <c r="E13524" s="107">
        <v>10.883333333333333</v>
      </c>
      <c r="F13524" s="81" t="s">
        <v>24202</v>
      </c>
      <c r="G13524" s="35" t="s">
        <v>8146</v>
      </c>
      <c r="H13524" s="100" t="s">
        <v>16477</v>
      </c>
    </row>
    <row r="13525" spans="1:8">
      <c r="A13525" s="35" t="s">
        <v>22</v>
      </c>
      <c r="B13525" s="35" t="s">
        <v>9357</v>
      </c>
      <c r="C13525" s="35" t="s">
        <v>16718</v>
      </c>
      <c r="D13525" s="100" t="s">
        <v>23472</v>
      </c>
      <c r="E13525" s="107">
        <v>23.766666666666666</v>
      </c>
      <c r="F13525" s="81" t="s">
        <v>24202</v>
      </c>
      <c r="G13525" s="35" t="s">
        <v>8146</v>
      </c>
      <c r="H13525" s="100" t="s">
        <v>26209</v>
      </c>
    </row>
    <row r="13526" spans="1:8">
      <c r="A13526" s="35" t="s">
        <v>22</v>
      </c>
      <c r="B13526" s="35" t="s">
        <v>9357</v>
      </c>
      <c r="C13526" s="35" t="s">
        <v>16718</v>
      </c>
      <c r="D13526" s="100" t="s">
        <v>23473</v>
      </c>
      <c r="E13526" s="107">
        <v>24.65</v>
      </c>
      <c r="F13526" s="81" t="s">
        <v>24202</v>
      </c>
      <c r="G13526" s="35" t="s">
        <v>8146</v>
      </c>
      <c r="H13526" s="100" t="s">
        <v>26209</v>
      </c>
    </row>
    <row r="13527" spans="1:8">
      <c r="A13527" s="35" t="s">
        <v>22</v>
      </c>
      <c r="B13527" s="35" t="s">
        <v>9357</v>
      </c>
      <c r="C13527" s="35" t="s">
        <v>16718</v>
      </c>
      <c r="D13527" s="100" t="s">
        <v>23474</v>
      </c>
      <c r="E13527" s="107">
        <v>24.383333333333333</v>
      </c>
      <c r="F13527" s="81" t="s">
        <v>24202</v>
      </c>
      <c r="G13527" s="35" t="s">
        <v>8146</v>
      </c>
      <c r="H13527" s="100" t="s">
        <v>26209</v>
      </c>
    </row>
    <row r="13528" spans="1:8">
      <c r="A13528" s="35" t="s">
        <v>22</v>
      </c>
      <c r="B13528" s="35" t="s">
        <v>9357</v>
      </c>
      <c r="C13528" s="35" t="s">
        <v>16718</v>
      </c>
      <c r="D13528" s="100" t="s">
        <v>23475</v>
      </c>
      <c r="E13528" s="107">
        <v>23.7</v>
      </c>
      <c r="F13528" s="81" t="s">
        <v>24202</v>
      </c>
      <c r="G13528" s="35" t="s">
        <v>8146</v>
      </c>
      <c r="H13528" s="100" t="s">
        <v>26209</v>
      </c>
    </row>
    <row r="13529" spans="1:8">
      <c r="A13529" s="35" t="s">
        <v>22</v>
      </c>
      <c r="B13529" s="35" t="s">
        <v>9357</v>
      </c>
      <c r="C13529" s="35" t="s">
        <v>16718</v>
      </c>
      <c r="D13529" s="100" t="s">
        <v>23476</v>
      </c>
      <c r="E13529" s="107">
        <v>20.55</v>
      </c>
      <c r="F13529" s="81" t="s">
        <v>24202</v>
      </c>
      <c r="G13529" s="35" t="s">
        <v>8146</v>
      </c>
      <c r="H13529" s="100" t="s">
        <v>26209</v>
      </c>
    </row>
    <row r="13530" spans="1:8">
      <c r="A13530" s="35" t="s">
        <v>22</v>
      </c>
      <c r="B13530" s="35" t="s">
        <v>9357</v>
      </c>
      <c r="C13530" s="35" t="s">
        <v>16719</v>
      </c>
      <c r="D13530" s="100" t="s">
        <v>12373</v>
      </c>
      <c r="E13530" s="107">
        <v>15.683333333333334</v>
      </c>
      <c r="F13530" s="81" t="s">
        <v>24202</v>
      </c>
      <c r="G13530" s="35" t="s">
        <v>8146</v>
      </c>
      <c r="H13530" s="100" t="s">
        <v>26631</v>
      </c>
    </row>
    <row r="13531" spans="1:8">
      <c r="A13531" s="35" t="s">
        <v>22</v>
      </c>
      <c r="B13531" s="35" t="s">
        <v>9357</v>
      </c>
      <c r="C13531" s="35" t="s">
        <v>16719</v>
      </c>
      <c r="D13531" s="100" t="s">
        <v>12374</v>
      </c>
      <c r="E13531" s="107">
        <v>13.233333333333333</v>
      </c>
      <c r="F13531" s="81" t="s">
        <v>24202</v>
      </c>
      <c r="G13531" s="35" t="s">
        <v>8146</v>
      </c>
      <c r="H13531" s="100" t="s">
        <v>26632</v>
      </c>
    </row>
    <row r="13532" spans="1:8">
      <c r="A13532" s="35" t="s">
        <v>22</v>
      </c>
      <c r="B13532" s="35" t="s">
        <v>9357</v>
      </c>
      <c r="C13532" s="35" t="s">
        <v>16719</v>
      </c>
      <c r="D13532" s="100" t="s">
        <v>12375</v>
      </c>
      <c r="E13532" s="107">
        <v>13.533333333333333</v>
      </c>
      <c r="F13532" s="81" t="s">
        <v>24202</v>
      </c>
      <c r="G13532" s="35" t="s">
        <v>8146</v>
      </c>
      <c r="H13532" s="100" t="s">
        <v>26633</v>
      </c>
    </row>
    <row r="13533" spans="1:8">
      <c r="A13533" s="35" t="s">
        <v>22</v>
      </c>
      <c r="B13533" s="35" t="s">
        <v>9357</v>
      </c>
      <c r="C13533" s="35" t="s">
        <v>16719</v>
      </c>
      <c r="D13533" s="100" t="s">
        <v>23477</v>
      </c>
      <c r="E13533" s="107">
        <v>18.866666666666667</v>
      </c>
      <c r="F13533" s="81" t="s">
        <v>24202</v>
      </c>
      <c r="G13533" s="35" t="s">
        <v>8146</v>
      </c>
      <c r="H13533" s="100" t="s">
        <v>16478</v>
      </c>
    </row>
    <row r="13534" spans="1:8">
      <c r="A13534" s="35" t="s">
        <v>22</v>
      </c>
      <c r="B13534" s="35" t="s">
        <v>9357</v>
      </c>
      <c r="C13534" s="35" t="s">
        <v>16719</v>
      </c>
      <c r="D13534" s="100" t="s">
        <v>12376</v>
      </c>
      <c r="E13534" s="107">
        <v>14.483333333333333</v>
      </c>
      <c r="F13534" s="81" t="s">
        <v>24202</v>
      </c>
      <c r="G13534" s="35" t="s">
        <v>8146</v>
      </c>
      <c r="H13534" s="100" t="s">
        <v>16479</v>
      </c>
    </row>
    <row r="13535" spans="1:8">
      <c r="A13535" s="35" t="s">
        <v>22</v>
      </c>
      <c r="B13535" s="35" t="s">
        <v>9357</v>
      </c>
      <c r="C13535" s="35" t="s">
        <v>16719</v>
      </c>
      <c r="D13535" s="100" t="s">
        <v>12377</v>
      </c>
      <c r="E13535" s="107">
        <v>12.3</v>
      </c>
      <c r="F13535" s="81" t="s">
        <v>24202</v>
      </c>
      <c r="G13535" s="35" t="s">
        <v>8146</v>
      </c>
      <c r="H13535" s="100" t="s">
        <v>16480</v>
      </c>
    </row>
    <row r="13536" spans="1:8">
      <c r="A13536" s="35" t="s">
        <v>22</v>
      </c>
      <c r="B13536" s="35" t="s">
        <v>9357</v>
      </c>
      <c r="C13536" s="35" t="s">
        <v>16719</v>
      </c>
      <c r="D13536" s="100" t="s">
        <v>12378</v>
      </c>
      <c r="E13536" s="107">
        <v>11.3</v>
      </c>
      <c r="F13536" s="81" t="s">
        <v>24202</v>
      </c>
      <c r="G13536" s="35" t="s">
        <v>8146</v>
      </c>
      <c r="H13536" s="100" t="s">
        <v>16481</v>
      </c>
    </row>
    <row r="13537" spans="1:8">
      <c r="A13537" s="35" t="s">
        <v>22</v>
      </c>
      <c r="B13537" s="35" t="s">
        <v>9357</v>
      </c>
      <c r="C13537" s="35" t="s">
        <v>16719</v>
      </c>
      <c r="D13537" s="100" t="s">
        <v>12379</v>
      </c>
      <c r="E13537" s="107">
        <v>15.95</v>
      </c>
      <c r="F13537" s="81" t="s">
        <v>24202</v>
      </c>
      <c r="G13537" s="35" t="s">
        <v>8146</v>
      </c>
      <c r="H13537" s="100" t="s">
        <v>16482</v>
      </c>
    </row>
    <row r="13538" spans="1:8">
      <c r="A13538" s="35" t="s">
        <v>22</v>
      </c>
      <c r="B13538" s="35" t="s">
        <v>9357</v>
      </c>
      <c r="C13538" s="35" t="s">
        <v>16719</v>
      </c>
      <c r="D13538" s="100" t="s">
        <v>12380</v>
      </c>
      <c r="E13538" s="107">
        <v>13.583333333333334</v>
      </c>
      <c r="F13538" s="81" t="s">
        <v>24202</v>
      </c>
      <c r="G13538" s="35" t="s">
        <v>8146</v>
      </c>
      <c r="H13538" s="100" t="s">
        <v>16483</v>
      </c>
    </row>
    <row r="13539" spans="1:8">
      <c r="A13539" s="35" t="s">
        <v>22</v>
      </c>
      <c r="B13539" s="35" t="s">
        <v>9357</v>
      </c>
      <c r="C13539" s="35" t="s">
        <v>16719</v>
      </c>
      <c r="D13539" s="100" t="s">
        <v>12381</v>
      </c>
      <c r="E13539" s="107">
        <v>10.566666666666666</v>
      </c>
      <c r="F13539" s="81" t="s">
        <v>24202</v>
      </c>
      <c r="G13539" s="35" t="s">
        <v>8146</v>
      </c>
      <c r="H13539" s="100" t="s">
        <v>16484</v>
      </c>
    </row>
    <row r="13540" spans="1:8">
      <c r="A13540" s="35" t="s">
        <v>22</v>
      </c>
      <c r="B13540" s="35" t="s">
        <v>9357</v>
      </c>
      <c r="C13540" s="35" t="s">
        <v>16719</v>
      </c>
      <c r="D13540" s="100" t="s">
        <v>12382</v>
      </c>
      <c r="E13540" s="107">
        <v>11.6</v>
      </c>
      <c r="F13540" s="81" t="s">
        <v>24202</v>
      </c>
      <c r="G13540" s="35" t="s">
        <v>8146</v>
      </c>
      <c r="H13540" s="100" t="s">
        <v>26634</v>
      </c>
    </row>
    <row r="13541" spans="1:8">
      <c r="A13541" s="35" t="s">
        <v>22</v>
      </c>
      <c r="B13541" s="35" t="s">
        <v>9357</v>
      </c>
      <c r="C13541" s="35" t="s">
        <v>16719</v>
      </c>
      <c r="D13541" s="100" t="s">
        <v>23478</v>
      </c>
      <c r="E13541" s="107">
        <v>12.416666666666666</v>
      </c>
      <c r="F13541" s="81" t="s">
        <v>24202</v>
      </c>
      <c r="G13541" s="35" t="s">
        <v>8146</v>
      </c>
      <c r="H13541" s="100" t="s">
        <v>26631</v>
      </c>
    </row>
    <row r="13542" spans="1:8">
      <c r="A13542" s="35" t="s">
        <v>22</v>
      </c>
      <c r="B13542" s="35" t="s">
        <v>9357</v>
      </c>
      <c r="C13542" s="35" t="s">
        <v>17627</v>
      </c>
      <c r="D13542" s="100" t="s">
        <v>12383</v>
      </c>
      <c r="E13542" s="107">
        <v>12.383333333333333</v>
      </c>
      <c r="F13542" s="81" t="s">
        <v>24202</v>
      </c>
      <c r="G13542" s="35" t="s">
        <v>8146</v>
      </c>
      <c r="H13542" s="100" t="s">
        <v>26635</v>
      </c>
    </row>
    <row r="13543" spans="1:8">
      <c r="A13543" s="35" t="s">
        <v>22</v>
      </c>
      <c r="B13543" s="35" t="s">
        <v>9357</v>
      </c>
      <c r="C13543" s="35" t="s">
        <v>17627</v>
      </c>
      <c r="D13543" s="100" t="s">
        <v>12384</v>
      </c>
      <c r="E13543" s="107">
        <v>10.133333333333333</v>
      </c>
      <c r="F13543" s="81" t="s">
        <v>24202</v>
      </c>
      <c r="G13543" s="35" t="s">
        <v>8146</v>
      </c>
      <c r="H13543" s="100" t="s">
        <v>26636</v>
      </c>
    </row>
    <row r="13544" spans="1:8">
      <c r="A13544" s="35" t="s">
        <v>22</v>
      </c>
      <c r="B13544" s="35" t="s">
        <v>9357</v>
      </c>
      <c r="C13544" s="35" t="s">
        <v>17627</v>
      </c>
      <c r="D13544" s="100" t="s">
        <v>12385</v>
      </c>
      <c r="E13544" s="107">
        <v>9.0333333333333332</v>
      </c>
      <c r="F13544" s="81" t="s">
        <v>24202</v>
      </c>
      <c r="G13544" s="35" t="s">
        <v>8146</v>
      </c>
      <c r="H13544" s="100" t="s">
        <v>16485</v>
      </c>
    </row>
    <row r="13545" spans="1:8">
      <c r="A13545" s="35" t="s">
        <v>22</v>
      </c>
      <c r="B13545" s="35" t="s">
        <v>9357</v>
      </c>
      <c r="C13545" s="35" t="s">
        <v>17627</v>
      </c>
      <c r="D13545" s="100" t="s">
        <v>12386</v>
      </c>
      <c r="E13545" s="107">
        <v>10.483333333333333</v>
      </c>
      <c r="F13545" s="81" t="s">
        <v>24202</v>
      </c>
      <c r="G13545" s="35" t="s">
        <v>8146</v>
      </c>
      <c r="H13545" s="100" t="s">
        <v>16486</v>
      </c>
    </row>
    <row r="13546" spans="1:8">
      <c r="A13546" s="35" t="s">
        <v>22</v>
      </c>
      <c r="B13546" s="35" t="s">
        <v>9357</v>
      </c>
      <c r="C13546" s="35" t="s">
        <v>17627</v>
      </c>
      <c r="D13546" s="100" t="s">
        <v>12387</v>
      </c>
      <c r="E13546" s="107">
        <v>10.783333333333333</v>
      </c>
      <c r="F13546" s="81" t="s">
        <v>24202</v>
      </c>
      <c r="G13546" s="35" t="s">
        <v>8146</v>
      </c>
      <c r="H13546" s="100" t="s">
        <v>16487</v>
      </c>
    </row>
    <row r="13547" spans="1:8">
      <c r="A13547" s="35" t="s">
        <v>22</v>
      </c>
      <c r="B13547" s="35" t="s">
        <v>9357</v>
      </c>
      <c r="C13547" s="35" t="s">
        <v>17627</v>
      </c>
      <c r="D13547" s="100" t="s">
        <v>12388</v>
      </c>
      <c r="E13547" s="107">
        <v>12.8</v>
      </c>
      <c r="F13547" s="81" t="s">
        <v>24202</v>
      </c>
      <c r="G13547" s="35" t="s">
        <v>8146</v>
      </c>
      <c r="H13547" s="100" t="s">
        <v>16488</v>
      </c>
    </row>
    <row r="13548" spans="1:8">
      <c r="A13548" s="35" t="s">
        <v>22</v>
      </c>
      <c r="B13548" s="35" t="s">
        <v>9357</v>
      </c>
      <c r="C13548" s="35" t="s">
        <v>17627</v>
      </c>
      <c r="D13548" s="100" t="s">
        <v>12389</v>
      </c>
      <c r="E13548" s="107">
        <v>10.483333333333333</v>
      </c>
      <c r="F13548" s="81" t="s">
        <v>24202</v>
      </c>
      <c r="G13548" s="35" t="s">
        <v>8146</v>
      </c>
      <c r="H13548" s="100" t="s">
        <v>16489</v>
      </c>
    </row>
    <row r="13549" spans="1:8">
      <c r="A13549" s="35" t="s">
        <v>22</v>
      </c>
      <c r="B13549" s="35" t="s">
        <v>9357</v>
      </c>
      <c r="C13549" s="35" t="s">
        <v>17627</v>
      </c>
      <c r="D13549" s="100" t="s">
        <v>12390</v>
      </c>
      <c r="E13549" s="107">
        <v>9.7333333333333325</v>
      </c>
      <c r="F13549" s="81" t="s">
        <v>24202</v>
      </c>
      <c r="G13549" s="35" t="s">
        <v>8146</v>
      </c>
      <c r="H13549" s="100" t="s">
        <v>16490</v>
      </c>
    </row>
    <row r="13550" spans="1:8">
      <c r="A13550" s="35" t="s">
        <v>22</v>
      </c>
      <c r="B13550" s="35" t="s">
        <v>9357</v>
      </c>
      <c r="C13550" s="35" t="s">
        <v>17627</v>
      </c>
      <c r="D13550" s="100" t="s">
        <v>12391</v>
      </c>
      <c r="E13550" s="107">
        <v>10.266666666666667</v>
      </c>
      <c r="F13550" s="81" t="s">
        <v>24202</v>
      </c>
      <c r="G13550" s="35" t="s">
        <v>8146</v>
      </c>
      <c r="H13550" s="100" t="s">
        <v>16491</v>
      </c>
    </row>
    <row r="13551" spans="1:8">
      <c r="A13551" s="35" t="s">
        <v>22</v>
      </c>
      <c r="B13551" s="35" t="s">
        <v>9357</v>
      </c>
      <c r="C13551" s="35" t="s">
        <v>17627</v>
      </c>
      <c r="D13551" s="100" t="s">
        <v>12392</v>
      </c>
      <c r="E13551" s="107">
        <v>9.3333333333333339</v>
      </c>
      <c r="F13551" s="81" t="s">
        <v>24202</v>
      </c>
      <c r="G13551" s="35" t="s">
        <v>8146</v>
      </c>
      <c r="H13551" s="100" t="s">
        <v>16492</v>
      </c>
    </row>
    <row r="13552" spans="1:8">
      <c r="A13552" s="35" t="s">
        <v>22</v>
      </c>
      <c r="B13552" s="35" t="s">
        <v>9357</v>
      </c>
      <c r="C13552" s="35" t="s">
        <v>17627</v>
      </c>
      <c r="D13552" s="100" t="s">
        <v>12393</v>
      </c>
      <c r="E13552" s="107">
        <v>9.6</v>
      </c>
      <c r="F13552" s="81" t="s">
        <v>24202</v>
      </c>
      <c r="G13552" s="35" t="s">
        <v>8146</v>
      </c>
      <c r="H13552" s="100" t="s">
        <v>26637</v>
      </c>
    </row>
    <row r="13553" spans="1:8">
      <c r="A13553" s="35" t="s">
        <v>22</v>
      </c>
      <c r="B13553" s="35" t="s">
        <v>9357</v>
      </c>
      <c r="C13553" s="35" t="s">
        <v>17627</v>
      </c>
      <c r="D13553" s="100" t="s">
        <v>12394</v>
      </c>
      <c r="E13553" s="107">
        <v>13.25</v>
      </c>
      <c r="F13553" s="81" t="s">
        <v>24202</v>
      </c>
      <c r="G13553" s="35" t="s">
        <v>8146</v>
      </c>
      <c r="H13553" s="100" t="s">
        <v>16493</v>
      </c>
    </row>
    <row r="13554" spans="1:8">
      <c r="A13554" s="35" t="s">
        <v>22</v>
      </c>
      <c r="B13554" s="35" t="s">
        <v>9357</v>
      </c>
      <c r="C13554" s="35" t="s">
        <v>17628</v>
      </c>
      <c r="D13554" s="100" t="s">
        <v>12396</v>
      </c>
      <c r="E13554" s="107">
        <v>9.4166666666666661</v>
      </c>
      <c r="F13554" s="81" t="s">
        <v>24202</v>
      </c>
      <c r="G13554" s="35" t="s">
        <v>8146</v>
      </c>
      <c r="H13554" s="100" t="s">
        <v>26638</v>
      </c>
    </row>
    <row r="13555" spans="1:8">
      <c r="A13555" s="35" t="s">
        <v>22</v>
      </c>
      <c r="B13555" s="35" t="s">
        <v>9357</v>
      </c>
      <c r="C13555" s="35" t="s">
        <v>17628</v>
      </c>
      <c r="D13555" s="100" t="s">
        <v>12397</v>
      </c>
      <c r="E13555" s="107">
        <v>10.833333333333334</v>
      </c>
      <c r="F13555" s="81" t="s">
        <v>24202</v>
      </c>
      <c r="G13555" s="35" t="s">
        <v>8146</v>
      </c>
      <c r="H13555" s="100" t="s">
        <v>26639</v>
      </c>
    </row>
    <row r="13556" spans="1:8">
      <c r="A13556" s="35" t="s">
        <v>22</v>
      </c>
      <c r="B13556" s="35" t="s">
        <v>9357</v>
      </c>
      <c r="C13556" s="35" t="s">
        <v>17628</v>
      </c>
      <c r="D13556" s="100" t="s">
        <v>23479</v>
      </c>
      <c r="E13556" s="107">
        <v>10.616666666666667</v>
      </c>
      <c r="F13556" s="81" t="s">
        <v>24202</v>
      </c>
      <c r="G13556" s="35" t="s">
        <v>8146</v>
      </c>
      <c r="H13556" s="100" t="s">
        <v>26638</v>
      </c>
    </row>
    <row r="13557" spans="1:8">
      <c r="A13557" s="35" t="s">
        <v>22</v>
      </c>
      <c r="B13557" s="35" t="s">
        <v>9357</v>
      </c>
      <c r="C13557" s="35" t="s">
        <v>17628</v>
      </c>
      <c r="D13557" s="100" t="s">
        <v>23480</v>
      </c>
      <c r="E13557" s="107">
        <v>12.733333333333333</v>
      </c>
      <c r="F13557" s="81" t="s">
        <v>24202</v>
      </c>
      <c r="G13557" s="35" t="s">
        <v>8146</v>
      </c>
      <c r="H13557" s="100" t="s">
        <v>16494</v>
      </c>
    </row>
    <row r="13558" spans="1:8">
      <c r="A13558" s="35" t="s">
        <v>22</v>
      </c>
      <c r="B13558" s="35" t="s">
        <v>9357</v>
      </c>
      <c r="C13558" s="35" t="s">
        <v>17628</v>
      </c>
      <c r="D13558" s="100" t="s">
        <v>23481</v>
      </c>
      <c r="E13558" s="107">
        <v>12.45</v>
      </c>
      <c r="F13558" s="81" t="s">
        <v>24202</v>
      </c>
      <c r="G13558" s="35" t="s">
        <v>8146</v>
      </c>
      <c r="H13558" s="100" t="s">
        <v>16494</v>
      </c>
    </row>
    <row r="13559" spans="1:8">
      <c r="A13559" s="35" t="s">
        <v>22</v>
      </c>
      <c r="B13559" s="35" t="s">
        <v>9357</v>
      </c>
      <c r="C13559" s="35" t="s">
        <v>17628</v>
      </c>
      <c r="D13559" s="100" t="s">
        <v>23482</v>
      </c>
      <c r="E13559" s="107">
        <v>11.683333333333334</v>
      </c>
      <c r="F13559" s="81" t="s">
        <v>24202</v>
      </c>
      <c r="G13559" s="35" t="s">
        <v>8146</v>
      </c>
      <c r="H13559" s="100" t="s">
        <v>16494</v>
      </c>
    </row>
    <row r="13560" spans="1:8">
      <c r="A13560" s="35" t="s">
        <v>22</v>
      </c>
      <c r="B13560" s="35" t="s">
        <v>9357</v>
      </c>
      <c r="C13560" s="35" t="s">
        <v>17628</v>
      </c>
      <c r="D13560" s="100" t="s">
        <v>23483</v>
      </c>
      <c r="E13560" s="107">
        <v>8.5666666666666664</v>
      </c>
      <c r="F13560" s="81" t="s">
        <v>24202</v>
      </c>
      <c r="G13560" s="35" t="s">
        <v>8146</v>
      </c>
      <c r="H13560" s="100" t="s">
        <v>16494</v>
      </c>
    </row>
    <row r="13561" spans="1:8">
      <c r="A13561" s="35" t="s">
        <v>22</v>
      </c>
      <c r="B13561" s="35" t="s">
        <v>9357</v>
      </c>
      <c r="C13561" s="35" t="s">
        <v>17628</v>
      </c>
      <c r="D13561" s="100" t="s">
        <v>23484</v>
      </c>
      <c r="E13561" s="107">
        <v>10.65</v>
      </c>
      <c r="F13561" s="81" t="s">
        <v>24202</v>
      </c>
      <c r="G13561" s="35" t="s">
        <v>8146</v>
      </c>
      <c r="H13561" s="100" t="s">
        <v>16494</v>
      </c>
    </row>
    <row r="13562" spans="1:8">
      <c r="A13562" s="35" t="s">
        <v>22</v>
      </c>
      <c r="B13562" s="35" t="s">
        <v>9357</v>
      </c>
      <c r="C13562" s="35" t="s">
        <v>17628</v>
      </c>
      <c r="D13562" s="100" t="s">
        <v>23485</v>
      </c>
      <c r="E13562" s="107">
        <v>11.583333333333334</v>
      </c>
      <c r="F13562" s="81" t="s">
        <v>24202</v>
      </c>
      <c r="G13562" s="35" t="s">
        <v>8146</v>
      </c>
      <c r="H13562" s="100" t="s">
        <v>16494</v>
      </c>
    </row>
    <row r="13563" spans="1:8">
      <c r="A13563" s="35" t="s">
        <v>22</v>
      </c>
      <c r="B13563" s="35" t="s">
        <v>9357</v>
      </c>
      <c r="C13563" s="35" t="s">
        <v>17628</v>
      </c>
      <c r="D13563" s="100" t="s">
        <v>23486</v>
      </c>
      <c r="E13563" s="107">
        <v>10.216666666666667</v>
      </c>
      <c r="F13563" s="81" t="s">
        <v>24202</v>
      </c>
      <c r="G13563" s="35" t="s">
        <v>8146</v>
      </c>
      <c r="H13563" s="100" t="s">
        <v>26638</v>
      </c>
    </row>
    <row r="13564" spans="1:8">
      <c r="A13564" s="35" t="s">
        <v>22</v>
      </c>
      <c r="B13564" s="35" t="s">
        <v>9357</v>
      </c>
      <c r="C13564" s="35" t="s">
        <v>17629</v>
      </c>
      <c r="D13564" s="100" t="s">
        <v>23487</v>
      </c>
      <c r="E13564" s="107">
        <v>14.1</v>
      </c>
      <c r="F13564" s="81" t="s">
        <v>24202</v>
      </c>
      <c r="G13564" s="35" t="s">
        <v>8146</v>
      </c>
      <c r="H13564" s="100" t="s">
        <v>26640</v>
      </c>
    </row>
    <row r="13565" spans="1:8">
      <c r="A13565" s="35" t="s">
        <v>22</v>
      </c>
      <c r="B13565" s="35" t="s">
        <v>9357</v>
      </c>
      <c r="C13565" s="35" t="s">
        <v>17629</v>
      </c>
      <c r="D13565" s="100" t="s">
        <v>23488</v>
      </c>
      <c r="E13565" s="107">
        <v>14.666666666666666</v>
      </c>
      <c r="F13565" s="81" t="s">
        <v>24202</v>
      </c>
      <c r="G13565" s="35" t="s">
        <v>8146</v>
      </c>
      <c r="H13565" s="100" t="s">
        <v>16495</v>
      </c>
    </row>
    <row r="13566" spans="1:8">
      <c r="A13566" s="35" t="s">
        <v>22</v>
      </c>
      <c r="B13566" s="35" t="s">
        <v>9357</v>
      </c>
      <c r="C13566" s="35" t="s">
        <v>17629</v>
      </c>
      <c r="D13566" s="100" t="s">
        <v>23489</v>
      </c>
      <c r="E13566" s="107">
        <v>16.483333333333334</v>
      </c>
      <c r="F13566" s="81" t="s">
        <v>24202</v>
      </c>
      <c r="G13566" s="35" t="s">
        <v>8146</v>
      </c>
      <c r="H13566" s="100" t="s">
        <v>16495</v>
      </c>
    </row>
    <row r="13567" spans="1:8">
      <c r="A13567" s="35" t="s">
        <v>22</v>
      </c>
      <c r="B13567" s="35" t="s">
        <v>9357</v>
      </c>
      <c r="C13567" s="35" t="s">
        <v>17629</v>
      </c>
      <c r="D13567" s="100" t="s">
        <v>23490</v>
      </c>
      <c r="E13567" s="107">
        <v>15.233333333333333</v>
      </c>
      <c r="F13567" s="81" t="s">
        <v>24202</v>
      </c>
      <c r="G13567" s="35" t="s">
        <v>8146</v>
      </c>
      <c r="H13567" s="100" t="s">
        <v>16495</v>
      </c>
    </row>
    <row r="13568" spans="1:8">
      <c r="A13568" s="35" t="s">
        <v>22</v>
      </c>
      <c r="B13568" s="35" t="s">
        <v>9357</v>
      </c>
      <c r="C13568" s="35" t="s">
        <v>17629</v>
      </c>
      <c r="D13568" s="100" t="s">
        <v>23491</v>
      </c>
      <c r="E13568" s="107">
        <v>12.95</v>
      </c>
      <c r="F13568" s="81" t="s">
        <v>24202</v>
      </c>
      <c r="G13568" s="35" t="s">
        <v>8146</v>
      </c>
      <c r="H13568" s="100" t="s">
        <v>16495</v>
      </c>
    </row>
    <row r="13569" spans="1:8">
      <c r="A13569" s="35" t="s">
        <v>22</v>
      </c>
      <c r="B13569" s="35" t="s">
        <v>9357</v>
      </c>
      <c r="C13569" s="35" t="s">
        <v>17629</v>
      </c>
      <c r="D13569" s="100" t="s">
        <v>23492</v>
      </c>
      <c r="E13569" s="107">
        <v>14.066666666666666</v>
      </c>
      <c r="F13569" s="81" t="s">
        <v>24202</v>
      </c>
      <c r="G13569" s="35" t="s">
        <v>8146</v>
      </c>
      <c r="H13569" s="100" t="s">
        <v>16495</v>
      </c>
    </row>
    <row r="13570" spans="1:8">
      <c r="A13570" s="35" t="s">
        <v>22</v>
      </c>
      <c r="B13570" s="35" t="s">
        <v>9357</v>
      </c>
      <c r="C13570" s="35" t="s">
        <v>17629</v>
      </c>
      <c r="D13570" s="100" t="s">
        <v>23493</v>
      </c>
      <c r="E13570" s="107">
        <v>14.966666666666667</v>
      </c>
      <c r="F13570" s="81" t="s">
        <v>24202</v>
      </c>
      <c r="G13570" s="35" t="s">
        <v>8146</v>
      </c>
      <c r="H13570" s="100" t="s">
        <v>16495</v>
      </c>
    </row>
    <row r="13571" spans="1:8">
      <c r="A13571" s="35" t="s">
        <v>22</v>
      </c>
      <c r="B13571" s="35" t="s">
        <v>9357</v>
      </c>
      <c r="C13571" s="35" t="s">
        <v>17629</v>
      </c>
      <c r="D13571" s="100" t="s">
        <v>23494</v>
      </c>
      <c r="E13571" s="107">
        <v>16.7</v>
      </c>
      <c r="F13571" s="81" t="s">
        <v>24202</v>
      </c>
      <c r="G13571" s="35" t="s">
        <v>8146</v>
      </c>
      <c r="H13571" s="100" t="s">
        <v>16495</v>
      </c>
    </row>
    <row r="13572" spans="1:8">
      <c r="A13572" s="35" t="s">
        <v>22</v>
      </c>
      <c r="B13572" s="35" t="s">
        <v>9357</v>
      </c>
      <c r="C13572" s="35" t="s">
        <v>17629</v>
      </c>
      <c r="D13572" s="100" t="s">
        <v>23495</v>
      </c>
      <c r="E13572" s="107">
        <v>14.783333333333333</v>
      </c>
      <c r="F13572" s="81" t="s">
        <v>24202</v>
      </c>
      <c r="G13572" s="35" t="s">
        <v>8146</v>
      </c>
      <c r="H13572" s="100" t="s">
        <v>16495</v>
      </c>
    </row>
    <row r="13573" spans="1:8">
      <c r="A13573" s="35" t="s">
        <v>22</v>
      </c>
      <c r="B13573" s="35" t="s">
        <v>9357</v>
      </c>
      <c r="C13573" s="35" t="s">
        <v>17629</v>
      </c>
      <c r="D13573" s="100" t="s">
        <v>23496</v>
      </c>
      <c r="E13573" s="107">
        <v>14.1</v>
      </c>
      <c r="F13573" s="81" t="s">
        <v>24202</v>
      </c>
      <c r="G13573" s="35" t="s">
        <v>8146</v>
      </c>
      <c r="H13573" s="100" t="s">
        <v>16495</v>
      </c>
    </row>
    <row r="13574" spans="1:8">
      <c r="A13574" s="35" t="s">
        <v>22</v>
      </c>
      <c r="B13574" s="35" t="s">
        <v>9357</v>
      </c>
      <c r="C13574" s="35" t="s">
        <v>17629</v>
      </c>
      <c r="D13574" s="100" t="s">
        <v>23497</v>
      </c>
      <c r="E13574" s="107">
        <v>14.266666666666667</v>
      </c>
      <c r="F13574" s="81" t="s">
        <v>24202</v>
      </c>
      <c r="G13574" s="35" t="s">
        <v>8146</v>
      </c>
      <c r="H13574" s="100" t="s">
        <v>16495</v>
      </c>
    </row>
    <row r="13575" spans="1:8">
      <c r="A13575" s="35" t="s">
        <v>22</v>
      </c>
      <c r="B13575" s="35" t="s">
        <v>9357</v>
      </c>
      <c r="C13575" s="35" t="s">
        <v>17629</v>
      </c>
      <c r="D13575" s="100" t="s">
        <v>23498</v>
      </c>
      <c r="E13575" s="107">
        <v>14.466666666666667</v>
      </c>
      <c r="F13575" s="81" t="s">
        <v>24202</v>
      </c>
      <c r="G13575" s="35" t="s">
        <v>8146</v>
      </c>
      <c r="H13575" s="100" t="s">
        <v>16495</v>
      </c>
    </row>
    <row r="13576" spans="1:8">
      <c r="A13576" s="35" t="s">
        <v>22</v>
      </c>
      <c r="B13576" s="35" t="s">
        <v>9357</v>
      </c>
      <c r="C13576" s="35" t="s">
        <v>17629</v>
      </c>
      <c r="D13576" s="100" t="s">
        <v>23499</v>
      </c>
      <c r="E13576" s="107">
        <v>14.883333333333333</v>
      </c>
      <c r="F13576" s="81" t="s">
        <v>24202</v>
      </c>
      <c r="G13576" s="35" t="s">
        <v>8146</v>
      </c>
      <c r="H13576" s="100" t="s">
        <v>16495</v>
      </c>
    </row>
    <row r="13577" spans="1:8">
      <c r="A13577" s="35" t="s">
        <v>22</v>
      </c>
      <c r="B13577" s="35" t="s">
        <v>9357</v>
      </c>
      <c r="C13577" s="35" t="s">
        <v>17629</v>
      </c>
      <c r="D13577" s="100" t="s">
        <v>23500</v>
      </c>
      <c r="E13577" s="107">
        <v>13.083333333333334</v>
      </c>
      <c r="F13577" s="81" t="s">
        <v>24202</v>
      </c>
      <c r="G13577" s="35" t="s">
        <v>8146</v>
      </c>
      <c r="H13577" s="100" t="s">
        <v>16495</v>
      </c>
    </row>
    <row r="13578" spans="1:8">
      <c r="A13578" s="35" t="s">
        <v>22</v>
      </c>
      <c r="B13578" s="35" t="s">
        <v>9357</v>
      </c>
      <c r="C13578" s="35" t="s">
        <v>17629</v>
      </c>
      <c r="D13578" s="100" t="s">
        <v>23501</v>
      </c>
      <c r="E13578" s="107">
        <v>13.116666666666667</v>
      </c>
      <c r="F13578" s="81" t="s">
        <v>24202</v>
      </c>
      <c r="G13578" s="35" t="s">
        <v>8146</v>
      </c>
      <c r="H13578" s="100" t="s">
        <v>26640</v>
      </c>
    </row>
    <row r="13579" spans="1:8">
      <c r="A13579" s="35" t="s">
        <v>22</v>
      </c>
      <c r="B13579" s="35" t="s">
        <v>9357</v>
      </c>
      <c r="C13579" s="35" t="s">
        <v>17629</v>
      </c>
      <c r="D13579" s="100" t="s">
        <v>23502</v>
      </c>
      <c r="E13579" s="107">
        <v>12</v>
      </c>
      <c r="F13579" s="81" t="s">
        <v>24202</v>
      </c>
      <c r="G13579" s="35" t="s">
        <v>8146</v>
      </c>
      <c r="H13579" s="100" t="s">
        <v>26640</v>
      </c>
    </row>
    <row r="13580" spans="1:8">
      <c r="A13580" s="35" t="s">
        <v>22</v>
      </c>
      <c r="B13580" s="35" t="s">
        <v>9364</v>
      </c>
      <c r="C13580" s="35" t="s">
        <v>17630</v>
      </c>
      <c r="D13580" s="100" t="s">
        <v>12399</v>
      </c>
      <c r="E13580" s="107">
        <v>8.4666666666666668</v>
      </c>
      <c r="F13580" s="81" t="s">
        <v>24202</v>
      </c>
      <c r="G13580" s="35" t="s">
        <v>8146</v>
      </c>
      <c r="H13580" s="100" t="s">
        <v>26641</v>
      </c>
    </row>
    <row r="13581" spans="1:8">
      <c r="A13581" s="35" t="s">
        <v>22</v>
      </c>
      <c r="B13581" s="35" t="s">
        <v>9364</v>
      </c>
      <c r="C13581" s="35" t="s">
        <v>17630</v>
      </c>
      <c r="D13581" s="100" t="s">
        <v>12400</v>
      </c>
      <c r="E13581" s="107">
        <v>9.9666666666666668</v>
      </c>
      <c r="F13581" s="81" t="s">
        <v>24202</v>
      </c>
      <c r="G13581" s="35" t="s">
        <v>8146</v>
      </c>
      <c r="H13581" s="100" t="s">
        <v>26642</v>
      </c>
    </row>
    <row r="13582" spans="1:8">
      <c r="A13582" s="35" t="s">
        <v>22</v>
      </c>
      <c r="B13582" s="35" t="s">
        <v>9364</v>
      </c>
      <c r="C13582" s="35" t="s">
        <v>17630</v>
      </c>
      <c r="D13582" s="100" t="s">
        <v>23503</v>
      </c>
      <c r="E13582" s="107">
        <v>9.1166666666666671</v>
      </c>
      <c r="F13582" s="81" t="s">
        <v>24202</v>
      </c>
      <c r="G13582" s="35" t="s">
        <v>8146</v>
      </c>
      <c r="H13582" s="100" t="s">
        <v>26643</v>
      </c>
    </row>
    <row r="13583" spans="1:8">
      <c r="A13583" s="35" t="s">
        <v>22</v>
      </c>
      <c r="B13583" s="35" t="s">
        <v>9364</v>
      </c>
      <c r="C13583" s="35" t="s">
        <v>17630</v>
      </c>
      <c r="D13583" s="100" t="s">
        <v>12401</v>
      </c>
      <c r="E13583" s="107">
        <v>9.2333333333333325</v>
      </c>
      <c r="F13583" s="81" t="s">
        <v>24202</v>
      </c>
      <c r="G13583" s="35" t="s">
        <v>8146</v>
      </c>
      <c r="H13583" s="100" t="s">
        <v>16496</v>
      </c>
    </row>
    <row r="13584" spans="1:8">
      <c r="A13584" s="35" t="s">
        <v>22</v>
      </c>
      <c r="B13584" s="35" t="s">
        <v>9364</v>
      </c>
      <c r="C13584" s="35" t="s">
        <v>17630</v>
      </c>
      <c r="D13584" s="100" t="s">
        <v>12402</v>
      </c>
      <c r="E13584" s="107">
        <v>11.333333333333334</v>
      </c>
      <c r="F13584" s="81" t="s">
        <v>24202</v>
      </c>
      <c r="G13584" s="35" t="s">
        <v>8146</v>
      </c>
      <c r="H13584" s="100" t="s">
        <v>16497</v>
      </c>
    </row>
    <row r="13585" spans="1:8">
      <c r="A13585" s="35" t="s">
        <v>22</v>
      </c>
      <c r="B13585" s="35" t="s">
        <v>9364</v>
      </c>
      <c r="C13585" s="35" t="s">
        <v>17631</v>
      </c>
      <c r="D13585" s="100" t="s">
        <v>12403</v>
      </c>
      <c r="E13585" s="107">
        <v>7.1166666666666663</v>
      </c>
      <c r="F13585" s="81" t="s">
        <v>24202</v>
      </c>
      <c r="G13585" s="35" t="s">
        <v>8146</v>
      </c>
      <c r="H13585" s="100" t="s">
        <v>26644</v>
      </c>
    </row>
    <row r="13586" spans="1:8">
      <c r="A13586" s="35" t="s">
        <v>22</v>
      </c>
      <c r="B13586" s="35" t="s">
        <v>9364</v>
      </c>
      <c r="C13586" s="35" t="s">
        <v>17631</v>
      </c>
      <c r="D13586" s="100" t="s">
        <v>12404</v>
      </c>
      <c r="E13586" s="107">
        <v>11.533333333333333</v>
      </c>
      <c r="F13586" s="81" t="s">
        <v>24202</v>
      </c>
      <c r="G13586" s="35" t="s">
        <v>8146</v>
      </c>
      <c r="H13586" s="100" t="s">
        <v>26645</v>
      </c>
    </row>
    <row r="13587" spans="1:8">
      <c r="A13587" s="35" t="s">
        <v>22</v>
      </c>
      <c r="B13587" s="35" t="s">
        <v>9364</v>
      </c>
      <c r="C13587" s="35" t="s">
        <v>17631</v>
      </c>
      <c r="D13587" s="100" t="s">
        <v>12405</v>
      </c>
      <c r="E13587" s="107">
        <v>6.9833333333333334</v>
      </c>
      <c r="F13587" s="81" t="s">
        <v>24202</v>
      </c>
      <c r="G13587" s="35" t="s">
        <v>8146</v>
      </c>
      <c r="H13587" s="100" t="s">
        <v>26646</v>
      </c>
    </row>
    <row r="13588" spans="1:8">
      <c r="A13588" s="35" t="s">
        <v>22</v>
      </c>
      <c r="B13588" s="35" t="s">
        <v>9364</v>
      </c>
      <c r="C13588" s="35" t="s">
        <v>17631</v>
      </c>
      <c r="D13588" s="100" t="s">
        <v>12406</v>
      </c>
      <c r="E13588" s="107">
        <v>12.783333333333333</v>
      </c>
      <c r="F13588" s="81" t="s">
        <v>24202</v>
      </c>
      <c r="G13588" s="35" t="s">
        <v>8146</v>
      </c>
      <c r="H13588" s="100" t="s">
        <v>16498</v>
      </c>
    </row>
    <row r="13589" spans="1:8">
      <c r="A13589" s="35" t="s">
        <v>22</v>
      </c>
      <c r="B13589" s="35" t="s">
        <v>9364</v>
      </c>
      <c r="C13589" s="35" t="s">
        <v>17631</v>
      </c>
      <c r="D13589" s="100" t="s">
        <v>12407</v>
      </c>
      <c r="E13589" s="107">
        <v>8.2166666666666668</v>
      </c>
      <c r="F13589" s="81" t="s">
        <v>24202</v>
      </c>
      <c r="G13589" s="35" t="s">
        <v>8146</v>
      </c>
      <c r="H13589" s="100" t="s">
        <v>16499</v>
      </c>
    </row>
    <row r="13590" spans="1:8">
      <c r="A13590" s="35" t="s">
        <v>22</v>
      </c>
      <c r="B13590" s="35" t="s">
        <v>9364</v>
      </c>
      <c r="C13590" s="35" t="s">
        <v>17632</v>
      </c>
      <c r="D13590" s="100" t="s">
        <v>12408</v>
      </c>
      <c r="E13590" s="107">
        <v>8.5833333333333339</v>
      </c>
      <c r="F13590" s="81" t="s">
        <v>24202</v>
      </c>
      <c r="G13590" s="35" t="s">
        <v>8146</v>
      </c>
      <c r="H13590" s="100" t="s">
        <v>16500</v>
      </c>
    </row>
    <row r="13591" spans="1:8">
      <c r="A13591" s="35" t="s">
        <v>22</v>
      </c>
      <c r="B13591" s="35" t="s">
        <v>9364</v>
      </c>
      <c r="C13591" s="35" t="s">
        <v>17632</v>
      </c>
      <c r="D13591" s="100" t="s">
        <v>12409</v>
      </c>
      <c r="E13591" s="107">
        <v>8.4</v>
      </c>
      <c r="F13591" s="81" t="s">
        <v>24202</v>
      </c>
      <c r="G13591" s="35" t="s">
        <v>8146</v>
      </c>
      <c r="H13591" s="100" t="s">
        <v>16501</v>
      </c>
    </row>
    <row r="13592" spans="1:8">
      <c r="A13592" s="35" t="s">
        <v>22</v>
      </c>
      <c r="B13592" s="35" t="s">
        <v>9364</v>
      </c>
      <c r="C13592" s="35" t="s">
        <v>17632</v>
      </c>
      <c r="D13592" s="100" t="s">
        <v>12410</v>
      </c>
      <c r="E13592" s="107">
        <v>8.1999999999999993</v>
      </c>
      <c r="F13592" s="81" t="s">
        <v>24202</v>
      </c>
      <c r="G13592" s="35" t="s">
        <v>8146</v>
      </c>
      <c r="H13592" s="100" t="s">
        <v>16502</v>
      </c>
    </row>
    <row r="13593" spans="1:8">
      <c r="A13593" s="35" t="s">
        <v>22</v>
      </c>
      <c r="B13593" s="35" t="s">
        <v>9364</v>
      </c>
      <c r="C13593" s="35" t="s">
        <v>17632</v>
      </c>
      <c r="D13593" s="100" t="s">
        <v>12411</v>
      </c>
      <c r="E13593" s="107">
        <v>8.3666666666666671</v>
      </c>
      <c r="F13593" s="81" t="s">
        <v>24202</v>
      </c>
      <c r="G13593" s="35" t="s">
        <v>8146</v>
      </c>
      <c r="H13593" s="100" t="s">
        <v>16503</v>
      </c>
    </row>
    <row r="13594" spans="1:8">
      <c r="A13594" s="35" t="s">
        <v>22</v>
      </c>
      <c r="B13594" s="35" t="s">
        <v>9364</v>
      </c>
      <c r="C13594" s="35" t="s">
        <v>17632</v>
      </c>
      <c r="D13594" s="100" t="s">
        <v>12412</v>
      </c>
      <c r="E13594" s="107">
        <v>7.166666666666667</v>
      </c>
      <c r="F13594" s="81" t="s">
        <v>24202</v>
      </c>
      <c r="G13594" s="35" t="s">
        <v>8146</v>
      </c>
      <c r="H13594" s="100" t="s">
        <v>16504</v>
      </c>
    </row>
    <row r="13595" spans="1:8">
      <c r="A13595" s="35" t="s">
        <v>22</v>
      </c>
      <c r="B13595" s="35" t="s">
        <v>9357</v>
      </c>
      <c r="C13595" s="35" t="s">
        <v>16720</v>
      </c>
      <c r="D13595" s="100" t="s">
        <v>23504</v>
      </c>
      <c r="E13595" s="107">
        <v>16.033333333333335</v>
      </c>
      <c r="F13595" s="81" t="s">
        <v>24202</v>
      </c>
      <c r="G13595" s="35" t="s">
        <v>8146</v>
      </c>
      <c r="H13595" s="100" t="s">
        <v>16505</v>
      </c>
    </row>
    <row r="13596" spans="1:8">
      <c r="A13596" s="35" t="s">
        <v>22</v>
      </c>
      <c r="B13596" s="35" t="s">
        <v>9357</v>
      </c>
      <c r="C13596" s="35" t="s">
        <v>16720</v>
      </c>
      <c r="D13596" s="100" t="s">
        <v>23505</v>
      </c>
      <c r="E13596" s="107">
        <v>15.933333333333334</v>
      </c>
      <c r="F13596" s="81" t="s">
        <v>24202</v>
      </c>
      <c r="G13596" s="35" t="s">
        <v>8146</v>
      </c>
      <c r="H13596" s="100" t="s">
        <v>16505</v>
      </c>
    </row>
    <row r="13597" spans="1:8">
      <c r="A13597" s="35" t="s">
        <v>22</v>
      </c>
      <c r="B13597" s="35" t="s">
        <v>9357</v>
      </c>
      <c r="C13597" s="35" t="s">
        <v>16720</v>
      </c>
      <c r="D13597" s="100" t="s">
        <v>23506</v>
      </c>
      <c r="E13597" s="107">
        <v>13.6</v>
      </c>
      <c r="F13597" s="81" t="s">
        <v>24202</v>
      </c>
      <c r="G13597" s="35" t="s">
        <v>8146</v>
      </c>
      <c r="H13597" s="100" t="s">
        <v>16505</v>
      </c>
    </row>
    <row r="13598" spans="1:8">
      <c r="A13598" s="35" t="s">
        <v>22</v>
      </c>
      <c r="B13598" s="35" t="s">
        <v>9357</v>
      </c>
      <c r="C13598" s="35" t="s">
        <v>16720</v>
      </c>
      <c r="D13598" s="100" t="s">
        <v>23507</v>
      </c>
      <c r="E13598" s="107">
        <v>10.233333333333333</v>
      </c>
      <c r="F13598" s="81" t="s">
        <v>24202</v>
      </c>
      <c r="G13598" s="35" t="s">
        <v>8146</v>
      </c>
      <c r="H13598" s="100" t="s">
        <v>16505</v>
      </c>
    </row>
    <row r="13599" spans="1:8">
      <c r="A13599" s="35" t="s">
        <v>22</v>
      </c>
      <c r="B13599" s="35" t="s">
        <v>9357</v>
      </c>
      <c r="C13599" s="35" t="s">
        <v>16720</v>
      </c>
      <c r="D13599" s="100" t="s">
        <v>23508</v>
      </c>
      <c r="E13599" s="107">
        <v>8.6666666666666661</v>
      </c>
      <c r="F13599" s="81" t="s">
        <v>24202</v>
      </c>
      <c r="G13599" s="35" t="s">
        <v>8146</v>
      </c>
      <c r="H13599" s="100" t="s">
        <v>16505</v>
      </c>
    </row>
    <row r="13600" spans="1:8">
      <c r="A13600" s="35" t="s">
        <v>22</v>
      </c>
      <c r="B13600" s="35" t="s">
        <v>9357</v>
      </c>
      <c r="C13600" s="35" t="s">
        <v>16720</v>
      </c>
      <c r="D13600" s="100" t="s">
        <v>23509</v>
      </c>
      <c r="E13600" s="107">
        <v>14.166666666666666</v>
      </c>
      <c r="F13600" s="81" t="s">
        <v>24202</v>
      </c>
      <c r="G13600" s="35" t="s">
        <v>8146</v>
      </c>
      <c r="H13600" s="100" t="s">
        <v>16505</v>
      </c>
    </row>
    <row r="13601" spans="1:8">
      <c r="A13601" s="35" t="s">
        <v>22</v>
      </c>
      <c r="B13601" s="35" t="s">
        <v>9357</v>
      </c>
      <c r="C13601" s="35" t="s">
        <v>16720</v>
      </c>
      <c r="D13601" s="100" t="s">
        <v>23510</v>
      </c>
      <c r="E13601" s="107">
        <v>13.816666666666666</v>
      </c>
      <c r="F13601" s="81" t="s">
        <v>24202</v>
      </c>
      <c r="G13601" s="35" t="s">
        <v>8146</v>
      </c>
      <c r="H13601" s="100" t="s">
        <v>16505</v>
      </c>
    </row>
    <row r="13602" spans="1:8">
      <c r="A13602" s="35" t="s">
        <v>22</v>
      </c>
      <c r="B13602" s="35" t="s">
        <v>9357</v>
      </c>
      <c r="C13602" s="35" t="s">
        <v>16720</v>
      </c>
      <c r="D13602" s="100" t="s">
        <v>23511</v>
      </c>
      <c r="E13602" s="107">
        <v>14.2</v>
      </c>
      <c r="F13602" s="81" t="s">
        <v>24202</v>
      </c>
      <c r="G13602" s="35" t="s">
        <v>8146</v>
      </c>
      <c r="H13602" s="100" t="s">
        <v>26647</v>
      </c>
    </row>
    <row r="13603" spans="1:8">
      <c r="A13603" s="35" t="s">
        <v>22</v>
      </c>
      <c r="B13603" s="35" t="s">
        <v>9357</v>
      </c>
      <c r="C13603" s="35" t="s">
        <v>16720</v>
      </c>
      <c r="D13603" s="100" t="s">
        <v>23512</v>
      </c>
      <c r="E13603" s="107">
        <v>9.9166666666666661</v>
      </c>
      <c r="F13603" s="81" t="s">
        <v>24202</v>
      </c>
      <c r="G13603" s="35" t="s">
        <v>8146</v>
      </c>
      <c r="H13603" s="100" t="s">
        <v>26647</v>
      </c>
    </row>
    <row r="13604" spans="1:8">
      <c r="A13604" s="35" t="s">
        <v>22</v>
      </c>
      <c r="B13604" s="35" t="s">
        <v>9357</v>
      </c>
      <c r="C13604" s="35" t="s">
        <v>16720</v>
      </c>
      <c r="D13604" s="100" t="s">
        <v>23513</v>
      </c>
      <c r="E13604" s="107">
        <v>12.316666666666666</v>
      </c>
      <c r="F13604" s="81" t="s">
        <v>24202</v>
      </c>
      <c r="G13604" s="35" t="s">
        <v>8146</v>
      </c>
      <c r="H13604" s="100" t="s">
        <v>16505</v>
      </c>
    </row>
    <row r="13605" spans="1:8">
      <c r="A13605" s="35" t="s">
        <v>22</v>
      </c>
      <c r="B13605" s="35" t="s">
        <v>9349</v>
      </c>
      <c r="C13605" s="35" t="s">
        <v>17531</v>
      </c>
      <c r="D13605" s="100" t="s">
        <v>8588</v>
      </c>
      <c r="E13605" s="107">
        <v>23</v>
      </c>
      <c r="F13605" s="81" t="s">
        <v>24202</v>
      </c>
      <c r="G13605" s="35" t="s">
        <v>8146</v>
      </c>
      <c r="H13605" s="100" t="s">
        <v>26210</v>
      </c>
    </row>
    <row r="13606" spans="1:8">
      <c r="A13606" s="35" t="s">
        <v>22</v>
      </c>
      <c r="B13606" s="35" t="s">
        <v>9349</v>
      </c>
      <c r="C13606" s="35" t="s">
        <v>17531</v>
      </c>
      <c r="D13606" s="100" t="s">
        <v>23514</v>
      </c>
      <c r="E13606" s="107">
        <v>19.183333333333334</v>
      </c>
      <c r="F13606" s="81" t="s">
        <v>24202</v>
      </c>
      <c r="G13606" s="35" t="s">
        <v>8146</v>
      </c>
      <c r="H13606" s="100" t="s">
        <v>26210</v>
      </c>
    </row>
    <row r="13607" spans="1:8">
      <c r="A13607" s="35" t="s">
        <v>22</v>
      </c>
      <c r="B13607" s="35" t="s">
        <v>9349</v>
      </c>
      <c r="C13607" s="35" t="s">
        <v>17531</v>
      </c>
      <c r="D13607" s="100" t="s">
        <v>23515</v>
      </c>
      <c r="E13607" s="107">
        <v>24.3</v>
      </c>
      <c r="F13607" s="81" t="s">
        <v>24202</v>
      </c>
      <c r="G13607" s="35" t="s">
        <v>8146</v>
      </c>
      <c r="H13607" s="100" t="s">
        <v>26210</v>
      </c>
    </row>
    <row r="13608" spans="1:8">
      <c r="A13608" s="35" t="s">
        <v>22</v>
      </c>
      <c r="B13608" s="35" t="s">
        <v>9349</v>
      </c>
      <c r="C13608" s="35" t="s">
        <v>17531</v>
      </c>
      <c r="D13608" s="100" t="s">
        <v>8589</v>
      </c>
      <c r="E13608" s="107">
        <v>24.616666666666667</v>
      </c>
      <c r="F13608" s="81" t="s">
        <v>24202</v>
      </c>
      <c r="G13608" s="35" t="s">
        <v>8146</v>
      </c>
      <c r="H13608" s="100" t="s">
        <v>26210</v>
      </c>
    </row>
    <row r="13609" spans="1:8">
      <c r="A13609" s="35" t="s">
        <v>22</v>
      </c>
      <c r="B13609" s="35" t="s">
        <v>9357</v>
      </c>
      <c r="C13609" s="35" t="s">
        <v>16721</v>
      </c>
      <c r="D13609" s="100" t="s">
        <v>23516</v>
      </c>
      <c r="E13609" s="107">
        <v>16.3</v>
      </c>
      <c r="F13609" s="81" t="s">
        <v>24202</v>
      </c>
      <c r="G13609" s="35" t="s">
        <v>8146</v>
      </c>
      <c r="H13609" s="100" t="s">
        <v>26648</v>
      </c>
    </row>
    <row r="13610" spans="1:8">
      <c r="A13610" s="35" t="s">
        <v>22</v>
      </c>
      <c r="B13610" s="35" t="s">
        <v>9357</v>
      </c>
      <c r="C13610" s="35" t="s">
        <v>16721</v>
      </c>
      <c r="D13610" s="100" t="s">
        <v>12414</v>
      </c>
      <c r="E13610" s="107">
        <v>11.283333333333333</v>
      </c>
      <c r="F13610" s="81" t="s">
        <v>24202</v>
      </c>
      <c r="G13610" s="35" t="s">
        <v>8146</v>
      </c>
      <c r="H13610" s="100" t="s">
        <v>16506</v>
      </c>
    </row>
    <row r="13611" spans="1:8">
      <c r="A13611" s="35" t="s">
        <v>22</v>
      </c>
      <c r="B13611" s="35" t="s">
        <v>9357</v>
      </c>
      <c r="C13611" s="35" t="s">
        <v>16721</v>
      </c>
      <c r="D13611" s="100" t="s">
        <v>12415</v>
      </c>
      <c r="E13611" s="107">
        <v>11.933333333333334</v>
      </c>
      <c r="F13611" s="81" t="s">
        <v>24202</v>
      </c>
      <c r="G13611" s="35" t="s">
        <v>8146</v>
      </c>
      <c r="H13611" s="100" t="s">
        <v>16507</v>
      </c>
    </row>
    <row r="13612" spans="1:8">
      <c r="A13612" s="35" t="s">
        <v>22</v>
      </c>
      <c r="B13612" s="35" t="s">
        <v>9357</v>
      </c>
      <c r="C13612" s="35" t="s">
        <v>16721</v>
      </c>
      <c r="D13612" s="100" t="s">
        <v>12416</v>
      </c>
      <c r="E13612" s="107">
        <v>10.483333333333333</v>
      </c>
      <c r="F13612" s="81" t="s">
        <v>24202</v>
      </c>
      <c r="G13612" s="35" t="s">
        <v>8146</v>
      </c>
      <c r="H13612" s="100" t="s">
        <v>16508</v>
      </c>
    </row>
    <row r="13613" spans="1:8">
      <c r="A13613" s="35" t="s">
        <v>22</v>
      </c>
      <c r="B13613" s="35" t="s">
        <v>9357</v>
      </c>
      <c r="C13613" s="35" t="s">
        <v>16721</v>
      </c>
      <c r="D13613" s="100" t="s">
        <v>12417</v>
      </c>
      <c r="E13613" s="107">
        <v>10.466666666666667</v>
      </c>
      <c r="F13613" s="81" t="s">
        <v>24202</v>
      </c>
      <c r="G13613" s="35" t="s">
        <v>8146</v>
      </c>
      <c r="H13613" s="100" t="s">
        <v>16509</v>
      </c>
    </row>
    <row r="13614" spans="1:8">
      <c r="A13614" s="35" t="s">
        <v>22</v>
      </c>
      <c r="B13614" s="35" t="s">
        <v>9357</v>
      </c>
      <c r="C13614" s="35" t="s">
        <v>16721</v>
      </c>
      <c r="D13614" s="100" t="s">
        <v>12418</v>
      </c>
      <c r="E13614" s="107">
        <v>12.85</v>
      </c>
      <c r="F13614" s="81" t="s">
        <v>24202</v>
      </c>
      <c r="G13614" s="35" t="s">
        <v>8146</v>
      </c>
      <c r="H13614" s="100" t="s">
        <v>16510</v>
      </c>
    </row>
    <row r="13615" spans="1:8">
      <c r="A13615" s="35" t="s">
        <v>22</v>
      </c>
      <c r="B13615" s="35" t="s">
        <v>9357</v>
      </c>
      <c r="C13615" s="35" t="s">
        <v>16721</v>
      </c>
      <c r="D13615" s="100" t="s">
        <v>12419</v>
      </c>
      <c r="E13615" s="107">
        <v>9.6166666666666671</v>
      </c>
      <c r="F13615" s="81" t="s">
        <v>24202</v>
      </c>
      <c r="G13615" s="35" t="s">
        <v>8146</v>
      </c>
      <c r="H13615" s="100" t="s">
        <v>26649</v>
      </c>
    </row>
    <row r="13616" spans="1:8">
      <c r="A13616" s="35" t="s">
        <v>22</v>
      </c>
      <c r="B13616" s="35" t="s">
        <v>9357</v>
      </c>
      <c r="C13616" s="35" t="s">
        <v>16721</v>
      </c>
      <c r="D13616" s="100" t="s">
        <v>23517</v>
      </c>
      <c r="E13616" s="107">
        <v>15.633333333333333</v>
      </c>
      <c r="F13616" s="81" t="s">
        <v>24202</v>
      </c>
      <c r="G13616" s="35" t="s">
        <v>8146</v>
      </c>
      <c r="H13616" s="100" t="s">
        <v>26648</v>
      </c>
    </row>
    <row r="13617" spans="1:8">
      <c r="A13617" s="35" t="s">
        <v>22</v>
      </c>
      <c r="B13617" s="35" t="s">
        <v>9357</v>
      </c>
      <c r="C13617" s="35" t="s">
        <v>16721</v>
      </c>
      <c r="D13617" s="100" t="s">
        <v>12420</v>
      </c>
      <c r="E13617" s="107">
        <v>10.45</v>
      </c>
      <c r="F13617" s="81" t="s">
        <v>24202</v>
      </c>
      <c r="G13617" s="35" t="s">
        <v>8146</v>
      </c>
      <c r="H13617" s="100" t="s">
        <v>16511</v>
      </c>
    </row>
    <row r="13618" spans="1:8">
      <c r="A13618" s="35" t="s">
        <v>22</v>
      </c>
      <c r="B13618" s="35" t="s">
        <v>9357</v>
      </c>
      <c r="C13618" s="35" t="s">
        <v>16721</v>
      </c>
      <c r="D13618" s="100" t="s">
        <v>12421</v>
      </c>
      <c r="E13618" s="107">
        <v>9.7833333333333332</v>
      </c>
      <c r="F13618" s="81" t="s">
        <v>24202</v>
      </c>
      <c r="G13618" s="35" t="s">
        <v>8146</v>
      </c>
      <c r="H13618" s="100" t="s">
        <v>16512</v>
      </c>
    </row>
    <row r="13619" spans="1:8">
      <c r="A13619" s="35" t="s">
        <v>22</v>
      </c>
      <c r="B13619" s="35" t="s">
        <v>9357</v>
      </c>
      <c r="C13619" s="35" t="s">
        <v>16721</v>
      </c>
      <c r="D13619" s="100" t="s">
        <v>12422</v>
      </c>
      <c r="E13619" s="107">
        <v>10.283333333333333</v>
      </c>
      <c r="F13619" s="81" t="s">
        <v>24202</v>
      </c>
      <c r="G13619" s="35" t="s">
        <v>8146</v>
      </c>
      <c r="H13619" s="100" t="s">
        <v>16513</v>
      </c>
    </row>
    <row r="13620" spans="1:8">
      <c r="A13620" s="35" t="s">
        <v>22</v>
      </c>
      <c r="B13620" s="35" t="s">
        <v>9357</v>
      </c>
      <c r="C13620" s="35" t="s">
        <v>16721</v>
      </c>
      <c r="D13620" s="100" t="s">
        <v>12423</v>
      </c>
      <c r="E13620" s="107">
        <v>8.3166666666666664</v>
      </c>
      <c r="F13620" s="81" t="s">
        <v>24202</v>
      </c>
      <c r="G13620" s="35" t="s">
        <v>8146</v>
      </c>
      <c r="H13620" s="100" t="s">
        <v>16514</v>
      </c>
    </row>
    <row r="13621" spans="1:8">
      <c r="A13621" s="35" t="s">
        <v>22</v>
      </c>
      <c r="B13621" s="35" t="s">
        <v>9357</v>
      </c>
      <c r="C13621" s="35" t="s">
        <v>16721</v>
      </c>
      <c r="D13621" s="100" t="s">
        <v>12424</v>
      </c>
      <c r="E13621" s="107">
        <v>10.85</v>
      </c>
      <c r="F13621" s="81" t="s">
        <v>24202</v>
      </c>
      <c r="G13621" s="35" t="s">
        <v>8146</v>
      </c>
      <c r="H13621" s="100" t="s">
        <v>16515</v>
      </c>
    </row>
    <row r="13622" spans="1:8">
      <c r="A13622" s="35" t="s">
        <v>22</v>
      </c>
      <c r="B13622" s="35" t="s">
        <v>9357</v>
      </c>
      <c r="C13622" s="35" t="s">
        <v>16721</v>
      </c>
      <c r="D13622" s="100" t="s">
        <v>12425</v>
      </c>
      <c r="E13622" s="107">
        <v>10.35</v>
      </c>
      <c r="F13622" s="81" t="s">
        <v>24202</v>
      </c>
      <c r="G13622" s="35" t="s">
        <v>8146</v>
      </c>
      <c r="H13622" s="100" t="s">
        <v>16516</v>
      </c>
    </row>
    <row r="13623" spans="1:8">
      <c r="A13623" s="35" t="s">
        <v>22</v>
      </c>
      <c r="B13623" s="35" t="s">
        <v>9357</v>
      </c>
      <c r="C13623" s="35" t="s">
        <v>16721</v>
      </c>
      <c r="D13623" s="100" t="s">
        <v>23518</v>
      </c>
      <c r="E13623" s="107">
        <v>15.466666666666667</v>
      </c>
      <c r="F13623" s="81" t="s">
        <v>24202</v>
      </c>
      <c r="G13623" s="35" t="s">
        <v>8146</v>
      </c>
      <c r="H13623" s="100" t="s">
        <v>26648</v>
      </c>
    </row>
    <row r="13624" spans="1:8">
      <c r="A13624" s="35" t="s">
        <v>22</v>
      </c>
      <c r="B13624" s="35" t="s">
        <v>9357</v>
      </c>
      <c r="C13624" s="35" t="s">
        <v>16721</v>
      </c>
      <c r="D13624" s="100" t="s">
        <v>12426</v>
      </c>
      <c r="E13624" s="107">
        <v>9.8333333333333339</v>
      </c>
      <c r="F13624" s="81" t="s">
        <v>24202</v>
      </c>
      <c r="G13624" s="35" t="s">
        <v>8146</v>
      </c>
      <c r="H13624" s="100" t="s">
        <v>16517</v>
      </c>
    </row>
    <row r="13625" spans="1:8">
      <c r="A13625" s="35" t="s">
        <v>22</v>
      </c>
      <c r="B13625" s="35" t="s">
        <v>9357</v>
      </c>
      <c r="C13625" s="35" t="s">
        <v>16721</v>
      </c>
      <c r="D13625" s="100" t="s">
        <v>12427</v>
      </c>
      <c r="E13625" s="107">
        <v>8.9499999999999993</v>
      </c>
      <c r="F13625" s="81" t="s">
        <v>24202</v>
      </c>
      <c r="G13625" s="35" t="s">
        <v>8146</v>
      </c>
      <c r="H13625" s="100" t="s">
        <v>16518</v>
      </c>
    </row>
    <row r="13626" spans="1:8">
      <c r="A13626" s="35" t="s">
        <v>22</v>
      </c>
      <c r="B13626" s="35" t="s">
        <v>9357</v>
      </c>
      <c r="C13626" s="35" t="s">
        <v>16721</v>
      </c>
      <c r="D13626" s="100" t="s">
        <v>12428</v>
      </c>
      <c r="E13626" s="107">
        <v>10.633333333333333</v>
      </c>
      <c r="F13626" s="81" t="s">
        <v>24202</v>
      </c>
      <c r="G13626" s="35" t="s">
        <v>8146</v>
      </c>
      <c r="H13626" s="100" t="s">
        <v>16519</v>
      </c>
    </row>
    <row r="13627" spans="1:8">
      <c r="A13627" s="35" t="s">
        <v>22</v>
      </c>
      <c r="B13627" s="35" t="s">
        <v>9349</v>
      </c>
      <c r="C13627" s="35" t="s">
        <v>16722</v>
      </c>
      <c r="D13627" s="100" t="s">
        <v>23519</v>
      </c>
      <c r="E13627" s="107">
        <v>11.4</v>
      </c>
      <c r="F13627" s="81" t="s">
        <v>24202</v>
      </c>
      <c r="G13627" s="35" t="s">
        <v>8146</v>
      </c>
      <c r="H13627" s="100" t="s">
        <v>16520</v>
      </c>
    </row>
    <row r="13628" spans="1:8">
      <c r="A13628" s="35" t="s">
        <v>22</v>
      </c>
      <c r="B13628" s="35" t="s">
        <v>9349</v>
      </c>
      <c r="C13628" s="35" t="s">
        <v>16722</v>
      </c>
      <c r="D13628" s="100" t="s">
        <v>12429</v>
      </c>
      <c r="E13628" s="107">
        <v>12.1</v>
      </c>
      <c r="F13628" s="81" t="s">
        <v>24202</v>
      </c>
      <c r="G13628" s="35" t="s">
        <v>8146</v>
      </c>
      <c r="H13628" s="100" t="s">
        <v>16521</v>
      </c>
    </row>
    <row r="13629" spans="1:8">
      <c r="A13629" s="35" t="s">
        <v>22</v>
      </c>
      <c r="B13629" s="35" t="s">
        <v>9349</v>
      </c>
      <c r="C13629" s="35" t="s">
        <v>16722</v>
      </c>
      <c r="D13629" s="100" t="s">
        <v>12430</v>
      </c>
      <c r="E13629" s="107">
        <v>12.4</v>
      </c>
      <c r="F13629" s="81" t="s">
        <v>24202</v>
      </c>
      <c r="G13629" s="35" t="s">
        <v>8146</v>
      </c>
      <c r="H13629" s="100" t="s">
        <v>16522</v>
      </c>
    </row>
    <row r="13630" spans="1:8">
      <c r="A13630" s="35" t="s">
        <v>22</v>
      </c>
      <c r="B13630" s="35" t="s">
        <v>9349</v>
      </c>
      <c r="C13630" s="35" t="s">
        <v>16722</v>
      </c>
      <c r="D13630" s="100" t="s">
        <v>12431</v>
      </c>
      <c r="E13630" s="107">
        <v>11.283333333333333</v>
      </c>
      <c r="F13630" s="81" t="s">
        <v>24202</v>
      </c>
      <c r="G13630" s="35" t="s">
        <v>8146</v>
      </c>
      <c r="H13630" s="100" t="s">
        <v>16523</v>
      </c>
    </row>
    <row r="13631" spans="1:8">
      <c r="A13631" s="35" t="s">
        <v>22</v>
      </c>
      <c r="B13631" s="35" t="s">
        <v>9349</v>
      </c>
      <c r="C13631" s="35" t="s">
        <v>16722</v>
      </c>
      <c r="D13631" s="100" t="s">
        <v>12432</v>
      </c>
      <c r="E13631" s="107">
        <v>11.583333333333334</v>
      </c>
      <c r="F13631" s="81" t="s">
        <v>24202</v>
      </c>
      <c r="G13631" s="35" t="s">
        <v>8146</v>
      </c>
      <c r="H13631" s="100" t="s">
        <v>16524</v>
      </c>
    </row>
    <row r="13632" spans="1:8">
      <c r="A13632" s="35" t="s">
        <v>22</v>
      </c>
      <c r="B13632" s="35" t="s">
        <v>9349</v>
      </c>
      <c r="C13632" s="35" t="s">
        <v>16722</v>
      </c>
      <c r="D13632" s="100" t="s">
        <v>12433</v>
      </c>
      <c r="E13632" s="107">
        <v>11.6</v>
      </c>
      <c r="F13632" s="81" t="s">
        <v>24202</v>
      </c>
      <c r="G13632" s="35" t="s">
        <v>8146</v>
      </c>
      <c r="H13632" s="100" t="s">
        <v>26650</v>
      </c>
    </row>
    <row r="13633" spans="1:8">
      <c r="A13633" s="35" t="s">
        <v>22</v>
      </c>
      <c r="B13633" s="35" t="s">
        <v>9349</v>
      </c>
      <c r="C13633" s="35" t="s">
        <v>16722</v>
      </c>
      <c r="D13633" s="100" t="s">
        <v>23520</v>
      </c>
      <c r="E13633" s="107">
        <v>10.95</v>
      </c>
      <c r="F13633" s="81" t="s">
        <v>24202</v>
      </c>
      <c r="G13633" s="35" t="s">
        <v>8146</v>
      </c>
      <c r="H13633" s="100" t="s">
        <v>26651</v>
      </c>
    </row>
    <row r="13634" spans="1:8">
      <c r="A13634" s="35" t="s">
        <v>22</v>
      </c>
      <c r="B13634" s="35" t="s">
        <v>9349</v>
      </c>
      <c r="C13634" s="35" t="s">
        <v>16722</v>
      </c>
      <c r="D13634" s="100" t="s">
        <v>12434</v>
      </c>
      <c r="E13634" s="107">
        <v>13.233333333333333</v>
      </c>
      <c r="F13634" s="81" t="s">
        <v>24202</v>
      </c>
      <c r="G13634" s="35" t="s">
        <v>8146</v>
      </c>
      <c r="H13634" s="100" t="s">
        <v>16525</v>
      </c>
    </row>
    <row r="13635" spans="1:8">
      <c r="A13635" s="35" t="s">
        <v>22</v>
      </c>
      <c r="B13635" s="35" t="s">
        <v>9357</v>
      </c>
      <c r="C13635" s="35" t="s">
        <v>17633</v>
      </c>
      <c r="D13635" s="100" t="s">
        <v>23521</v>
      </c>
      <c r="E13635" s="107">
        <v>13.4</v>
      </c>
      <c r="F13635" s="81" t="s">
        <v>24202</v>
      </c>
      <c r="G13635" s="35" t="s">
        <v>8146</v>
      </c>
      <c r="H13635" s="100" t="s">
        <v>26652</v>
      </c>
    </row>
    <row r="13636" spans="1:8">
      <c r="A13636" s="35" t="s">
        <v>22</v>
      </c>
      <c r="B13636" s="35" t="s">
        <v>9357</v>
      </c>
      <c r="C13636" s="35" t="s">
        <v>17633</v>
      </c>
      <c r="D13636" s="100" t="s">
        <v>23522</v>
      </c>
      <c r="E13636" s="107">
        <v>12.983333333333333</v>
      </c>
      <c r="F13636" s="81" t="s">
        <v>24202</v>
      </c>
      <c r="G13636" s="35" t="s">
        <v>8146</v>
      </c>
      <c r="H13636" s="100" t="s">
        <v>26652</v>
      </c>
    </row>
    <row r="13637" spans="1:8">
      <c r="A13637" s="35" t="s">
        <v>22</v>
      </c>
      <c r="B13637" s="35" t="s">
        <v>9357</v>
      </c>
      <c r="C13637" s="35" t="s">
        <v>17633</v>
      </c>
      <c r="D13637" s="100" t="s">
        <v>23523</v>
      </c>
      <c r="E13637" s="107">
        <v>11.866666666666667</v>
      </c>
      <c r="F13637" s="81" t="s">
        <v>24202</v>
      </c>
      <c r="G13637" s="35" t="s">
        <v>8146</v>
      </c>
      <c r="H13637" s="100" t="s">
        <v>26652</v>
      </c>
    </row>
    <row r="13638" spans="1:8">
      <c r="A13638" s="35" t="s">
        <v>22</v>
      </c>
      <c r="B13638" s="35" t="s">
        <v>9357</v>
      </c>
      <c r="C13638" s="35" t="s">
        <v>17633</v>
      </c>
      <c r="D13638" s="100" t="s">
        <v>23524</v>
      </c>
      <c r="E13638" s="107">
        <v>13.116666666666667</v>
      </c>
      <c r="F13638" s="81" t="s">
        <v>24202</v>
      </c>
      <c r="G13638" s="35" t="s">
        <v>8146</v>
      </c>
      <c r="H13638" s="100" t="s">
        <v>26652</v>
      </c>
    </row>
    <row r="13639" spans="1:8">
      <c r="A13639" s="35" t="s">
        <v>22</v>
      </c>
      <c r="B13639" s="35" t="s">
        <v>9357</v>
      </c>
      <c r="C13639" s="35" t="s">
        <v>17633</v>
      </c>
      <c r="D13639" s="100" t="s">
        <v>23525</v>
      </c>
      <c r="E13639" s="107">
        <v>14.816666666666666</v>
      </c>
      <c r="F13639" s="81" t="s">
        <v>24202</v>
      </c>
      <c r="G13639" s="35" t="s">
        <v>8146</v>
      </c>
      <c r="H13639" s="100" t="s">
        <v>26652</v>
      </c>
    </row>
    <row r="13640" spans="1:8">
      <c r="A13640" s="35" t="s">
        <v>22</v>
      </c>
      <c r="B13640" s="35" t="s">
        <v>9357</v>
      </c>
      <c r="C13640" s="35" t="s">
        <v>17633</v>
      </c>
      <c r="D13640" s="100" t="s">
        <v>23526</v>
      </c>
      <c r="E13640" s="107">
        <v>9.9</v>
      </c>
      <c r="F13640" s="81" t="s">
        <v>24202</v>
      </c>
      <c r="G13640" s="35" t="s">
        <v>8146</v>
      </c>
      <c r="H13640" s="100" t="s">
        <v>26652</v>
      </c>
    </row>
    <row r="13641" spans="1:8">
      <c r="A13641" s="35" t="s">
        <v>22</v>
      </c>
      <c r="B13641" s="35" t="s">
        <v>9357</v>
      </c>
      <c r="C13641" s="35" t="s">
        <v>17633</v>
      </c>
      <c r="D13641" s="100" t="s">
        <v>23527</v>
      </c>
      <c r="E13641" s="107">
        <v>11.35</v>
      </c>
      <c r="F13641" s="81" t="s">
        <v>24202</v>
      </c>
      <c r="G13641" s="35" t="s">
        <v>8146</v>
      </c>
      <c r="H13641" s="100" t="s">
        <v>26652</v>
      </c>
    </row>
    <row r="13642" spans="1:8">
      <c r="A13642" s="35" t="s">
        <v>22</v>
      </c>
      <c r="B13642" s="35" t="s">
        <v>9357</v>
      </c>
      <c r="C13642" s="35" t="s">
        <v>17633</v>
      </c>
      <c r="D13642" s="100" t="s">
        <v>23528</v>
      </c>
      <c r="E13642" s="107">
        <v>13.366666666666667</v>
      </c>
      <c r="F13642" s="81" t="s">
        <v>24202</v>
      </c>
      <c r="G13642" s="35" t="s">
        <v>8146</v>
      </c>
      <c r="H13642" s="100" t="s">
        <v>26652</v>
      </c>
    </row>
    <row r="13643" spans="1:8">
      <c r="A13643" s="35" t="s">
        <v>22</v>
      </c>
      <c r="B13643" s="35" t="s">
        <v>9357</v>
      </c>
      <c r="C13643" s="35" t="s">
        <v>17633</v>
      </c>
      <c r="D13643" s="100" t="s">
        <v>23529</v>
      </c>
      <c r="E13643" s="107">
        <v>11.916666666666666</v>
      </c>
      <c r="F13643" s="81" t="s">
        <v>24202</v>
      </c>
      <c r="G13643" s="35" t="s">
        <v>8146</v>
      </c>
      <c r="H13643" s="100" t="s">
        <v>26652</v>
      </c>
    </row>
    <row r="13644" spans="1:8">
      <c r="A13644" s="35" t="s">
        <v>22</v>
      </c>
      <c r="B13644" s="35" t="s">
        <v>9357</v>
      </c>
      <c r="C13644" s="35" t="s">
        <v>17633</v>
      </c>
      <c r="D13644" s="100" t="s">
        <v>23530</v>
      </c>
      <c r="E13644" s="107">
        <v>10.1</v>
      </c>
      <c r="F13644" s="81" t="s">
        <v>24202</v>
      </c>
      <c r="G13644" s="35" t="s">
        <v>8146</v>
      </c>
      <c r="H13644" s="100" t="s">
        <v>26652</v>
      </c>
    </row>
    <row r="13645" spans="1:8">
      <c r="A13645" s="35" t="s">
        <v>22</v>
      </c>
      <c r="B13645" s="35" t="s">
        <v>9357</v>
      </c>
      <c r="C13645" s="35" t="s">
        <v>17633</v>
      </c>
      <c r="D13645" s="100" t="s">
        <v>23531</v>
      </c>
      <c r="E13645" s="107">
        <v>10.216666666666667</v>
      </c>
      <c r="F13645" s="81" t="s">
        <v>24202</v>
      </c>
      <c r="G13645" s="35" t="s">
        <v>8146</v>
      </c>
      <c r="H13645" s="100" t="s">
        <v>26652</v>
      </c>
    </row>
    <row r="13646" spans="1:8">
      <c r="A13646" s="35" t="s">
        <v>22</v>
      </c>
      <c r="B13646" s="35" t="s">
        <v>9357</v>
      </c>
      <c r="C13646" s="35" t="s">
        <v>17633</v>
      </c>
      <c r="D13646" s="100" t="s">
        <v>23532</v>
      </c>
      <c r="E13646" s="107">
        <v>10.583333333333334</v>
      </c>
      <c r="F13646" s="81" t="s">
        <v>24202</v>
      </c>
      <c r="G13646" s="35" t="s">
        <v>8146</v>
      </c>
      <c r="H13646" s="100" t="s">
        <v>26652</v>
      </c>
    </row>
    <row r="13647" spans="1:8">
      <c r="A13647" s="35" t="s">
        <v>22</v>
      </c>
      <c r="B13647" s="35" t="s">
        <v>9357</v>
      </c>
      <c r="C13647" s="35" t="s">
        <v>17633</v>
      </c>
      <c r="D13647" s="100" t="s">
        <v>23533</v>
      </c>
      <c r="E13647" s="107">
        <v>15.35</v>
      </c>
      <c r="F13647" s="81" t="s">
        <v>24202</v>
      </c>
      <c r="G13647" s="35" t="s">
        <v>8146</v>
      </c>
      <c r="H13647" s="100" t="s">
        <v>26652</v>
      </c>
    </row>
    <row r="13648" spans="1:8">
      <c r="A13648" s="35" t="s">
        <v>22</v>
      </c>
      <c r="B13648" s="35" t="s">
        <v>9357</v>
      </c>
      <c r="C13648" s="35" t="s">
        <v>17633</v>
      </c>
      <c r="D13648" s="100" t="s">
        <v>23534</v>
      </c>
      <c r="E13648" s="107">
        <v>10.383333333333333</v>
      </c>
      <c r="F13648" s="81" t="s">
        <v>24202</v>
      </c>
      <c r="G13648" s="35" t="s">
        <v>8146</v>
      </c>
      <c r="H13648" s="100" t="s">
        <v>26652</v>
      </c>
    </row>
    <row r="13649" spans="1:8">
      <c r="A13649" s="35" t="s">
        <v>22</v>
      </c>
      <c r="B13649" s="35" t="s">
        <v>9357</v>
      </c>
      <c r="C13649" s="35" t="s">
        <v>17633</v>
      </c>
      <c r="D13649" s="100" t="s">
        <v>23535</v>
      </c>
      <c r="E13649" s="107">
        <v>10.866666666666667</v>
      </c>
      <c r="F13649" s="81" t="s">
        <v>24202</v>
      </c>
      <c r="G13649" s="35" t="s">
        <v>8146</v>
      </c>
      <c r="H13649" s="100" t="s">
        <v>26652</v>
      </c>
    </row>
    <row r="13650" spans="1:8">
      <c r="A13650" s="35" t="s">
        <v>22</v>
      </c>
      <c r="B13650" s="35" t="s">
        <v>9357</v>
      </c>
      <c r="C13650" s="35" t="s">
        <v>17633</v>
      </c>
      <c r="D13650" s="100" t="s">
        <v>23536</v>
      </c>
      <c r="E13650" s="107">
        <v>10.866666666666667</v>
      </c>
      <c r="F13650" s="81" t="s">
        <v>24202</v>
      </c>
      <c r="G13650" s="35" t="s">
        <v>8146</v>
      </c>
      <c r="H13650" s="100" t="s">
        <v>26652</v>
      </c>
    </row>
    <row r="13651" spans="1:8">
      <c r="A13651" s="35" t="s">
        <v>22</v>
      </c>
      <c r="B13651" s="35" t="s">
        <v>9349</v>
      </c>
      <c r="C13651" s="35" t="s">
        <v>16723</v>
      </c>
      <c r="D13651" s="100" t="s">
        <v>12435</v>
      </c>
      <c r="E13651" s="107">
        <v>17.5</v>
      </c>
      <c r="F13651" s="81" t="s">
        <v>24202</v>
      </c>
      <c r="G13651" s="35" t="s">
        <v>8146</v>
      </c>
      <c r="H13651" s="100" t="s">
        <v>26653</v>
      </c>
    </row>
    <row r="13652" spans="1:8">
      <c r="A13652" s="35" t="s">
        <v>22</v>
      </c>
      <c r="B13652" s="35" t="s">
        <v>9349</v>
      </c>
      <c r="C13652" s="35" t="s">
        <v>16723</v>
      </c>
      <c r="D13652" s="100" t="s">
        <v>12436</v>
      </c>
      <c r="E13652" s="107">
        <v>15.733333333333333</v>
      </c>
      <c r="F13652" s="81" t="s">
        <v>24202</v>
      </c>
      <c r="G13652" s="35" t="s">
        <v>8146</v>
      </c>
      <c r="H13652" s="100" t="s">
        <v>26653</v>
      </c>
    </row>
    <row r="13653" spans="1:8">
      <c r="A13653" s="35" t="s">
        <v>22</v>
      </c>
      <c r="B13653" s="35" t="s">
        <v>9349</v>
      </c>
      <c r="C13653" s="35" t="s">
        <v>16723</v>
      </c>
      <c r="D13653" s="100" t="s">
        <v>23537</v>
      </c>
      <c r="E13653" s="107">
        <v>17.366666666666667</v>
      </c>
      <c r="F13653" s="81" t="s">
        <v>24202</v>
      </c>
      <c r="G13653" s="35" t="s">
        <v>8146</v>
      </c>
      <c r="H13653" s="100" t="s">
        <v>26653</v>
      </c>
    </row>
    <row r="13654" spans="1:8">
      <c r="A13654" s="35" t="s">
        <v>22</v>
      </c>
      <c r="B13654" s="35" t="s">
        <v>9349</v>
      </c>
      <c r="C13654" s="35" t="s">
        <v>16723</v>
      </c>
      <c r="D13654" s="100" t="s">
        <v>12437</v>
      </c>
      <c r="E13654" s="107">
        <v>20.8</v>
      </c>
      <c r="F13654" s="81" t="s">
        <v>24202</v>
      </c>
      <c r="G13654" s="35" t="s">
        <v>8146</v>
      </c>
      <c r="H13654" s="100" t="s">
        <v>26653</v>
      </c>
    </row>
    <row r="13655" spans="1:8">
      <c r="A13655" s="35" t="s">
        <v>22</v>
      </c>
      <c r="B13655" s="35" t="s">
        <v>9349</v>
      </c>
      <c r="C13655" s="35" t="s">
        <v>16723</v>
      </c>
      <c r="D13655" s="100" t="s">
        <v>12439</v>
      </c>
      <c r="E13655" s="107">
        <v>17.966666666666665</v>
      </c>
      <c r="F13655" s="81" t="s">
        <v>24202</v>
      </c>
      <c r="G13655" s="35" t="s">
        <v>8146</v>
      </c>
      <c r="H13655" s="100" t="s">
        <v>26653</v>
      </c>
    </row>
    <row r="13656" spans="1:8">
      <c r="A13656" s="35" t="s">
        <v>22</v>
      </c>
      <c r="B13656" s="35" t="s">
        <v>9349</v>
      </c>
      <c r="C13656" s="35" t="s">
        <v>16723</v>
      </c>
      <c r="D13656" s="100" t="s">
        <v>23538</v>
      </c>
      <c r="E13656" s="107">
        <v>25.033333333333335</v>
      </c>
      <c r="F13656" s="81" t="s">
        <v>24202</v>
      </c>
      <c r="G13656" s="35" t="s">
        <v>8146</v>
      </c>
      <c r="H13656" s="100" t="s">
        <v>26653</v>
      </c>
    </row>
    <row r="13657" spans="1:8">
      <c r="A13657" s="35" t="s">
        <v>22</v>
      </c>
      <c r="B13657" s="35" t="s">
        <v>9349</v>
      </c>
      <c r="C13657" s="35" t="s">
        <v>16723</v>
      </c>
      <c r="D13657" s="100" t="s">
        <v>12440</v>
      </c>
      <c r="E13657" s="107">
        <v>18.016666666666666</v>
      </c>
      <c r="F13657" s="81" t="s">
        <v>24202</v>
      </c>
      <c r="G13657" s="35" t="s">
        <v>8146</v>
      </c>
      <c r="H13657" s="100" t="s">
        <v>26653</v>
      </c>
    </row>
    <row r="13658" spans="1:8">
      <c r="A13658" s="35" t="s">
        <v>22</v>
      </c>
      <c r="B13658" s="35" t="s">
        <v>9349</v>
      </c>
      <c r="C13658" s="35" t="s">
        <v>16723</v>
      </c>
      <c r="D13658" s="100" t="s">
        <v>12441</v>
      </c>
      <c r="E13658" s="107">
        <v>14.866666666666667</v>
      </c>
      <c r="F13658" s="81" t="s">
        <v>24202</v>
      </c>
      <c r="G13658" s="35" t="s">
        <v>8146</v>
      </c>
      <c r="H13658" s="100" t="s">
        <v>26653</v>
      </c>
    </row>
    <row r="13659" spans="1:8">
      <c r="A13659" s="35" t="s">
        <v>22</v>
      </c>
      <c r="B13659" s="35" t="s">
        <v>9349</v>
      </c>
      <c r="C13659" s="35" t="s">
        <v>16723</v>
      </c>
      <c r="D13659" s="100" t="s">
        <v>12442</v>
      </c>
      <c r="E13659" s="107">
        <v>16.633333333333333</v>
      </c>
      <c r="F13659" s="81" t="s">
        <v>24202</v>
      </c>
      <c r="G13659" s="35" t="s">
        <v>8146</v>
      </c>
      <c r="H13659" s="100" t="s">
        <v>26653</v>
      </c>
    </row>
    <row r="13660" spans="1:8">
      <c r="A13660" s="35" t="s">
        <v>22</v>
      </c>
      <c r="B13660" s="35" t="s">
        <v>9349</v>
      </c>
      <c r="C13660" s="35" t="s">
        <v>16723</v>
      </c>
      <c r="D13660" s="100" t="s">
        <v>23539</v>
      </c>
      <c r="E13660" s="107">
        <v>18.433333333333334</v>
      </c>
      <c r="F13660" s="81" t="s">
        <v>24202</v>
      </c>
      <c r="G13660" s="35" t="s">
        <v>8146</v>
      </c>
      <c r="H13660" s="100" t="s">
        <v>26653</v>
      </c>
    </row>
    <row r="13661" spans="1:8">
      <c r="A13661" s="35" t="s">
        <v>22</v>
      </c>
      <c r="B13661" s="35" t="s">
        <v>9349</v>
      </c>
      <c r="C13661" s="35" t="s">
        <v>16723</v>
      </c>
      <c r="D13661" s="100" t="s">
        <v>12443</v>
      </c>
      <c r="E13661" s="107">
        <v>18.866666666666667</v>
      </c>
      <c r="F13661" s="81" t="s">
        <v>24202</v>
      </c>
      <c r="G13661" s="35" t="s">
        <v>8146</v>
      </c>
      <c r="H13661" s="100" t="s">
        <v>26653</v>
      </c>
    </row>
    <row r="13662" spans="1:8">
      <c r="A13662" s="35" t="s">
        <v>22</v>
      </c>
      <c r="B13662" s="35" t="s">
        <v>9349</v>
      </c>
      <c r="C13662" s="35" t="s">
        <v>16723</v>
      </c>
      <c r="D13662" s="100" t="s">
        <v>12444</v>
      </c>
      <c r="E13662" s="107">
        <v>15.633333333333333</v>
      </c>
      <c r="F13662" s="81" t="s">
        <v>24202</v>
      </c>
      <c r="G13662" s="35" t="s">
        <v>8146</v>
      </c>
      <c r="H13662" s="100" t="s">
        <v>26653</v>
      </c>
    </row>
    <row r="13663" spans="1:8">
      <c r="A13663" s="35" t="s">
        <v>22</v>
      </c>
      <c r="B13663" s="35" t="s">
        <v>9357</v>
      </c>
      <c r="C13663" s="35" t="s">
        <v>16724</v>
      </c>
      <c r="D13663" s="100" t="s">
        <v>23540</v>
      </c>
      <c r="E13663" s="107">
        <v>19.95</v>
      </c>
      <c r="F13663" s="81" t="s">
        <v>24202</v>
      </c>
      <c r="G13663" s="35" t="s">
        <v>8146</v>
      </c>
      <c r="H13663" s="100" t="s">
        <v>26654</v>
      </c>
    </row>
    <row r="13664" spans="1:8">
      <c r="A13664" s="35" t="s">
        <v>22</v>
      </c>
      <c r="B13664" s="35" t="s">
        <v>9357</v>
      </c>
      <c r="C13664" s="35" t="s">
        <v>16724</v>
      </c>
      <c r="D13664" s="100" t="s">
        <v>23541</v>
      </c>
      <c r="E13664" s="107">
        <v>20.866666666666667</v>
      </c>
      <c r="F13664" s="81" t="s">
        <v>24202</v>
      </c>
      <c r="G13664" s="35" t="s">
        <v>8146</v>
      </c>
      <c r="H13664" s="100" t="s">
        <v>26654</v>
      </c>
    </row>
    <row r="13665" spans="1:8">
      <c r="A13665" s="35" t="s">
        <v>22</v>
      </c>
      <c r="B13665" s="35" t="s">
        <v>9357</v>
      </c>
      <c r="C13665" s="35" t="s">
        <v>16724</v>
      </c>
      <c r="D13665" s="100" t="s">
        <v>23542</v>
      </c>
      <c r="E13665" s="107">
        <v>21.666666666666668</v>
      </c>
      <c r="F13665" s="81" t="s">
        <v>24202</v>
      </c>
      <c r="G13665" s="35" t="s">
        <v>8146</v>
      </c>
      <c r="H13665" s="100" t="s">
        <v>26654</v>
      </c>
    </row>
    <row r="13666" spans="1:8">
      <c r="A13666" s="35" t="s">
        <v>22</v>
      </c>
      <c r="B13666" s="35" t="s">
        <v>9357</v>
      </c>
      <c r="C13666" s="35" t="s">
        <v>16724</v>
      </c>
      <c r="D13666" s="100" t="s">
        <v>12445</v>
      </c>
      <c r="E13666" s="107">
        <v>20.866666666666667</v>
      </c>
      <c r="F13666" s="81" t="s">
        <v>24202</v>
      </c>
      <c r="G13666" s="35" t="s">
        <v>8146</v>
      </c>
      <c r="H13666" s="100" t="s">
        <v>26654</v>
      </c>
    </row>
    <row r="13667" spans="1:8">
      <c r="A13667" s="35" t="s">
        <v>22</v>
      </c>
      <c r="B13667" s="35" t="s">
        <v>9357</v>
      </c>
      <c r="C13667" s="35" t="s">
        <v>16724</v>
      </c>
      <c r="D13667" s="100" t="s">
        <v>12446</v>
      </c>
      <c r="E13667" s="107">
        <v>20.983333333333334</v>
      </c>
      <c r="F13667" s="81" t="s">
        <v>24202</v>
      </c>
      <c r="G13667" s="35" t="s">
        <v>8146</v>
      </c>
      <c r="H13667" s="100" t="s">
        <v>26654</v>
      </c>
    </row>
    <row r="13668" spans="1:8">
      <c r="A13668" s="35" t="s">
        <v>22</v>
      </c>
      <c r="B13668" s="35" t="s">
        <v>9357</v>
      </c>
      <c r="C13668" s="35" t="s">
        <v>16724</v>
      </c>
      <c r="D13668" s="100" t="s">
        <v>12447</v>
      </c>
      <c r="E13668" s="107">
        <v>20.8</v>
      </c>
      <c r="F13668" s="81" t="s">
        <v>24202</v>
      </c>
      <c r="G13668" s="35" t="s">
        <v>8146</v>
      </c>
      <c r="H13668" s="100" t="s">
        <v>26654</v>
      </c>
    </row>
    <row r="13669" spans="1:8">
      <c r="A13669" s="35" t="s">
        <v>22</v>
      </c>
      <c r="B13669" s="35" t="s">
        <v>9357</v>
      </c>
      <c r="C13669" s="35" t="s">
        <v>16724</v>
      </c>
      <c r="D13669" s="100" t="s">
        <v>12448</v>
      </c>
      <c r="E13669" s="107">
        <v>20.65</v>
      </c>
      <c r="F13669" s="81" t="s">
        <v>24202</v>
      </c>
      <c r="G13669" s="35" t="s">
        <v>8146</v>
      </c>
      <c r="H13669" s="100" t="s">
        <v>26654</v>
      </c>
    </row>
    <row r="13670" spans="1:8">
      <c r="A13670" s="35" t="s">
        <v>22</v>
      </c>
      <c r="B13670" s="35" t="s">
        <v>9357</v>
      </c>
      <c r="C13670" s="35" t="s">
        <v>16724</v>
      </c>
      <c r="D13670" s="100" t="s">
        <v>12449</v>
      </c>
      <c r="E13670" s="107">
        <v>19.916666666666668</v>
      </c>
      <c r="F13670" s="81" t="s">
        <v>24202</v>
      </c>
      <c r="G13670" s="35" t="s">
        <v>8146</v>
      </c>
      <c r="H13670" s="100" t="s">
        <v>26654</v>
      </c>
    </row>
    <row r="13671" spans="1:8">
      <c r="A13671" s="35" t="s">
        <v>22</v>
      </c>
      <c r="B13671" s="35" t="s">
        <v>9357</v>
      </c>
      <c r="C13671" s="35" t="s">
        <v>16724</v>
      </c>
      <c r="D13671" s="100" t="s">
        <v>12450</v>
      </c>
      <c r="E13671" s="107">
        <v>19.05</v>
      </c>
      <c r="F13671" s="81" t="s">
        <v>24202</v>
      </c>
      <c r="G13671" s="35" t="s">
        <v>8146</v>
      </c>
      <c r="H13671" s="100" t="s">
        <v>26654</v>
      </c>
    </row>
    <row r="13672" spans="1:8">
      <c r="A13672" s="35" t="s">
        <v>22</v>
      </c>
      <c r="B13672" s="35" t="s">
        <v>9357</v>
      </c>
      <c r="C13672" s="35" t="s">
        <v>16724</v>
      </c>
      <c r="D13672" s="100" t="s">
        <v>23543</v>
      </c>
      <c r="E13672" s="107">
        <v>20.033333333333335</v>
      </c>
      <c r="F13672" s="81" t="s">
        <v>24202</v>
      </c>
      <c r="G13672" s="35" t="s">
        <v>8146</v>
      </c>
      <c r="H13672" s="100" t="s">
        <v>26654</v>
      </c>
    </row>
    <row r="13673" spans="1:8">
      <c r="A13673" s="35" t="s">
        <v>22</v>
      </c>
      <c r="B13673" s="35" t="s">
        <v>9349</v>
      </c>
      <c r="C13673" s="35" t="s">
        <v>17634</v>
      </c>
      <c r="D13673" s="100" t="s">
        <v>8613</v>
      </c>
      <c r="E13673" s="107">
        <v>24.083333333333332</v>
      </c>
      <c r="F13673" s="81" t="s">
        <v>24202</v>
      </c>
      <c r="G13673" s="35" t="s">
        <v>8146</v>
      </c>
      <c r="H13673" s="100" t="s">
        <v>26655</v>
      </c>
    </row>
    <row r="13674" spans="1:8">
      <c r="A13674" s="35" t="s">
        <v>22</v>
      </c>
      <c r="B13674" s="35" t="s">
        <v>9349</v>
      </c>
      <c r="C13674" s="35" t="s">
        <v>17634</v>
      </c>
      <c r="D13674" s="100" t="s">
        <v>8614</v>
      </c>
      <c r="E13674" s="107">
        <v>11.716666666666667</v>
      </c>
      <c r="F13674" s="81" t="s">
        <v>24202</v>
      </c>
      <c r="G13674" s="35" t="s">
        <v>8146</v>
      </c>
      <c r="H13674" s="100" t="s">
        <v>26655</v>
      </c>
    </row>
    <row r="13675" spans="1:8">
      <c r="A13675" s="35" t="s">
        <v>22</v>
      </c>
      <c r="B13675" s="35" t="s">
        <v>9349</v>
      </c>
      <c r="C13675" s="35" t="s">
        <v>17634</v>
      </c>
      <c r="D13675" s="100" t="s">
        <v>8615</v>
      </c>
      <c r="E13675" s="107">
        <v>23.583333333333332</v>
      </c>
      <c r="F13675" s="81" t="s">
        <v>24202</v>
      </c>
      <c r="G13675" s="35" t="s">
        <v>8146</v>
      </c>
      <c r="H13675" s="100" t="s">
        <v>26655</v>
      </c>
    </row>
    <row r="13676" spans="1:8">
      <c r="A13676" s="35" t="s">
        <v>22</v>
      </c>
      <c r="B13676" s="35" t="s">
        <v>9349</v>
      </c>
      <c r="C13676" s="35" t="s">
        <v>17634</v>
      </c>
      <c r="D13676" s="100" t="s">
        <v>8616</v>
      </c>
      <c r="E13676" s="107">
        <v>23.083333333333332</v>
      </c>
      <c r="F13676" s="81" t="s">
        <v>24202</v>
      </c>
      <c r="G13676" s="35" t="s">
        <v>8146</v>
      </c>
      <c r="H13676" s="100" t="s">
        <v>26655</v>
      </c>
    </row>
    <row r="13677" spans="1:8">
      <c r="A13677" s="35" t="s">
        <v>22</v>
      </c>
      <c r="B13677" s="35" t="s">
        <v>9349</v>
      </c>
      <c r="C13677" s="35" t="s">
        <v>17634</v>
      </c>
      <c r="D13677" s="100" t="s">
        <v>8617</v>
      </c>
      <c r="E13677" s="107">
        <v>20.350000000000001</v>
      </c>
      <c r="F13677" s="81" t="s">
        <v>24202</v>
      </c>
      <c r="G13677" s="35" t="s">
        <v>8146</v>
      </c>
      <c r="H13677" s="100" t="s">
        <v>26655</v>
      </c>
    </row>
    <row r="13678" spans="1:8">
      <c r="A13678" s="35" t="s">
        <v>22</v>
      </c>
      <c r="B13678" s="35" t="s">
        <v>9349</v>
      </c>
      <c r="C13678" s="35" t="s">
        <v>17634</v>
      </c>
      <c r="D13678" s="100" t="s">
        <v>8618</v>
      </c>
      <c r="E13678" s="107">
        <v>20.383333333333333</v>
      </c>
      <c r="F13678" s="81" t="s">
        <v>24202</v>
      </c>
      <c r="G13678" s="35" t="s">
        <v>8146</v>
      </c>
      <c r="H13678" s="100" t="s">
        <v>26655</v>
      </c>
    </row>
    <row r="13679" spans="1:8">
      <c r="A13679" s="35" t="s">
        <v>22</v>
      </c>
      <c r="B13679" s="35" t="s">
        <v>9349</v>
      </c>
      <c r="C13679" s="35" t="s">
        <v>17634</v>
      </c>
      <c r="D13679" s="100" t="s">
        <v>8619</v>
      </c>
      <c r="E13679" s="107">
        <v>20.983333333333334</v>
      </c>
      <c r="F13679" s="81" t="s">
        <v>24202</v>
      </c>
      <c r="G13679" s="35" t="s">
        <v>8146</v>
      </c>
      <c r="H13679" s="100" t="s">
        <v>26655</v>
      </c>
    </row>
    <row r="13680" spans="1:8">
      <c r="A13680" s="35" t="s">
        <v>22</v>
      </c>
      <c r="B13680" s="35" t="s">
        <v>9349</v>
      </c>
      <c r="C13680" s="35" t="s">
        <v>17634</v>
      </c>
      <c r="D13680" s="100" t="s">
        <v>8620</v>
      </c>
      <c r="E13680" s="107">
        <v>22.216666666666665</v>
      </c>
      <c r="F13680" s="81" t="s">
        <v>24202</v>
      </c>
      <c r="G13680" s="35" t="s">
        <v>8146</v>
      </c>
      <c r="H13680" s="100" t="s">
        <v>26655</v>
      </c>
    </row>
    <row r="13681" spans="1:8">
      <c r="A13681" s="35" t="s">
        <v>22</v>
      </c>
      <c r="B13681" s="35" t="s">
        <v>9349</v>
      </c>
      <c r="C13681" s="35" t="s">
        <v>17634</v>
      </c>
      <c r="D13681" s="100" t="s">
        <v>8621</v>
      </c>
      <c r="E13681" s="107">
        <v>22.716666666666665</v>
      </c>
      <c r="F13681" s="81" t="s">
        <v>24202</v>
      </c>
      <c r="G13681" s="35" t="s">
        <v>8146</v>
      </c>
      <c r="H13681" s="100" t="s">
        <v>26655</v>
      </c>
    </row>
    <row r="13682" spans="1:8">
      <c r="A13682" s="35" t="s">
        <v>22</v>
      </c>
      <c r="B13682" s="35" t="s">
        <v>9349</v>
      </c>
      <c r="C13682" s="35" t="s">
        <v>17634</v>
      </c>
      <c r="D13682" s="100" t="s">
        <v>8622</v>
      </c>
      <c r="E13682" s="107">
        <v>20.333333333333332</v>
      </c>
      <c r="F13682" s="81" t="s">
        <v>24202</v>
      </c>
      <c r="G13682" s="35" t="s">
        <v>8146</v>
      </c>
      <c r="H13682" s="100" t="s">
        <v>26655</v>
      </c>
    </row>
    <row r="13683" spans="1:8">
      <c r="A13683" s="35" t="s">
        <v>22</v>
      </c>
      <c r="B13683" s="35" t="s">
        <v>9349</v>
      </c>
      <c r="C13683" s="35" t="s">
        <v>17634</v>
      </c>
      <c r="D13683" s="100" t="s">
        <v>12451</v>
      </c>
      <c r="E13683" s="107">
        <v>23.183333333333334</v>
      </c>
      <c r="F13683" s="81" t="s">
        <v>24202</v>
      </c>
      <c r="G13683" s="35" t="s">
        <v>8146</v>
      </c>
      <c r="H13683" s="100" t="s">
        <v>26655</v>
      </c>
    </row>
    <row r="13684" spans="1:8">
      <c r="A13684" s="35" t="s">
        <v>22</v>
      </c>
      <c r="B13684" s="35" t="s">
        <v>9349</v>
      </c>
      <c r="C13684" s="35" t="s">
        <v>17634</v>
      </c>
      <c r="D13684" s="100" t="s">
        <v>12452</v>
      </c>
      <c r="E13684" s="107">
        <v>24.65</v>
      </c>
      <c r="F13684" s="81" t="s">
        <v>24202</v>
      </c>
      <c r="G13684" s="35" t="s">
        <v>8146</v>
      </c>
      <c r="H13684" s="100" t="s">
        <v>26655</v>
      </c>
    </row>
    <row r="13685" spans="1:8">
      <c r="A13685" s="35" t="s">
        <v>22</v>
      </c>
      <c r="B13685" s="35" t="s">
        <v>9349</v>
      </c>
      <c r="C13685" s="35" t="s">
        <v>17634</v>
      </c>
      <c r="D13685" s="100" t="s">
        <v>12453</v>
      </c>
      <c r="E13685" s="107">
        <v>24.616666666666667</v>
      </c>
      <c r="F13685" s="81" t="s">
        <v>24202</v>
      </c>
      <c r="G13685" s="35" t="s">
        <v>8146</v>
      </c>
      <c r="H13685" s="100" t="s">
        <v>26655</v>
      </c>
    </row>
    <row r="13686" spans="1:8">
      <c r="A13686" s="35" t="s">
        <v>22</v>
      </c>
      <c r="B13686" s="35" t="s">
        <v>9349</v>
      </c>
      <c r="C13686" s="35" t="s">
        <v>17634</v>
      </c>
      <c r="D13686" s="100" t="s">
        <v>12454</v>
      </c>
      <c r="E13686" s="107">
        <v>21.733333333333334</v>
      </c>
      <c r="F13686" s="81" t="s">
        <v>24202</v>
      </c>
      <c r="G13686" s="35" t="s">
        <v>8146</v>
      </c>
      <c r="H13686" s="100" t="s">
        <v>26655</v>
      </c>
    </row>
    <row r="13687" spans="1:8">
      <c r="A13687" s="35" t="s">
        <v>22</v>
      </c>
      <c r="B13687" s="35" t="s">
        <v>9349</v>
      </c>
      <c r="C13687" s="35" t="s">
        <v>17634</v>
      </c>
      <c r="D13687" s="100" t="s">
        <v>12455</v>
      </c>
      <c r="E13687" s="107">
        <v>22.316666666666666</v>
      </c>
      <c r="F13687" s="81" t="s">
        <v>24202</v>
      </c>
      <c r="G13687" s="35" t="s">
        <v>8146</v>
      </c>
      <c r="H13687" s="100" t="s">
        <v>26655</v>
      </c>
    </row>
    <row r="13688" spans="1:8">
      <c r="A13688" s="35" t="s">
        <v>22</v>
      </c>
      <c r="B13688" s="35" t="s">
        <v>9349</v>
      </c>
      <c r="C13688" s="35" t="s">
        <v>16725</v>
      </c>
      <c r="D13688" s="100" t="s">
        <v>12456</v>
      </c>
      <c r="E13688" s="107">
        <v>22.65</v>
      </c>
      <c r="F13688" s="81" t="s">
        <v>24202</v>
      </c>
      <c r="G13688" s="35" t="s">
        <v>8146</v>
      </c>
      <c r="H13688" s="100" t="s">
        <v>26213</v>
      </c>
    </row>
    <row r="13689" spans="1:8">
      <c r="A13689" s="35" t="s">
        <v>22</v>
      </c>
      <c r="B13689" s="35" t="s">
        <v>9349</v>
      </c>
      <c r="C13689" s="35" t="s">
        <v>16725</v>
      </c>
      <c r="D13689" s="100" t="s">
        <v>12457</v>
      </c>
      <c r="E13689" s="107">
        <v>16.583333333333332</v>
      </c>
      <c r="F13689" s="81" t="s">
        <v>24202</v>
      </c>
      <c r="G13689" s="35" t="s">
        <v>8146</v>
      </c>
      <c r="H13689" s="100" t="s">
        <v>26213</v>
      </c>
    </row>
    <row r="13690" spans="1:8">
      <c r="A13690" s="35" t="s">
        <v>22</v>
      </c>
      <c r="B13690" s="35" t="s">
        <v>9349</v>
      </c>
      <c r="C13690" s="35" t="s">
        <v>16725</v>
      </c>
      <c r="D13690" s="100" t="s">
        <v>12458</v>
      </c>
      <c r="E13690" s="107">
        <v>22.733333333333334</v>
      </c>
      <c r="F13690" s="81" t="s">
        <v>24202</v>
      </c>
      <c r="G13690" s="35" t="s">
        <v>8146</v>
      </c>
      <c r="H13690" s="100" t="s">
        <v>26213</v>
      </c>
    </row>
    <row r="13691" spans="1:8">
      <c r="A13691" s="35" t="s">
        <v>22</v>
      </c>
      <c r="B13691" s="35" t="s">
        <v>9349</v>
      </c>
      <c r="C13691" s="35" t="s">
        <v>16725</v>
      </c>
      <c r="D13691" s="100" t="s">
        <v>12459</v>
      </c>
      <c r="E13691" s="107">
        <v>24.583333333333332</v>
      </c>
      <c r="F13691" s="81" t="s">
        <v>24202</v>
      </c>
      <c r="G13691" s="35" t="s">
        <v>8146</v>
      </c>
      <c r="H13691" s="100" t="s">
        <v>26213</v>
      </c>
    </row>
    <row r="13692" spans="1:8">
      <c r="A13692" s="35" t="s">
        <v>22</v>
      </c>
      <c r="B13692" s="35" t="s">
        <v>9349</v>
      </c>
      <c r="C13692" s="35" t="s">
        <v>16725</v>
      </c>
      <c r="D13692" s="100" t="s">
        <v>12460</v>
      </c>
      <c r="E13692" s="107">
        <v>17.05</v>
      </c>
      <c r="F13692" s="81" t="s">
        <v>24202</v>
      </c>
      <c r="G13692" s="35" t="s">
        <v>8146</v>
      </c>
      <c r="H13692" s="100" t="s">
        <v>26213</v>
      </c>
    </row>
    <row r="13693" spans="1:8">
      <c r="A13693" s="35" t="s">
        <v>22</v>
      </c>
      <c r="B13693" s="35" t="s">
        <v>9349</v>
      </c>
      <c r="C13693" s="35" t="s">
        <v>16725</v>
      </c>
      <c r="D13693" s="100" t="s">
        <v>23544</v>
      </c>
      <c r="E13693" s="107">
        <v>17.350000000000001</v>
      </c>
      <c r="F13693" s="81" t="s">
        <v>24202</v>
      </c>
      <c r="G13693" s="35" t="s">
        <v>8146</v>
      </c>
      <c r="H13693" s="100" t="s">
        <v>26213</v>
      </c>
    </row>
    <row r="13694" spans="1:8">
      <c r="A13694" s="35" t="s">
        <v>22</v>
      </c>
      <c r="B13694" s="35" t="s">
        <v>9349</v>
      </c>
      <c r="C13694" s="35" t="s">
        <v>16725</v>
      </c>
      <c r="D13694" s="100" t="s">
        <v>23545</v>
      </c>
      <c r="E13694" s="107">
        <v>21.366666666666667</v>
      </c>
      <c r="F13694" s="81" t="s">
        <v>24202</v>
      </c>
      <c r="G13694" s="35" t="s">
        <v>8146</v>
      </c>
      <c r="H13694" s="100" t="s">
        <v>26213</v>
      </c>
    </row>
    <row r="13695" spans="1:8">
      <c r="A13695" s="35" t="s">
        <v>22</v>
      </c>
      <c r="B13695" s="35" t="s">
        <v>9349</v>
      </c>
      <c r="C13695" s="35" t="s">
        <v>16725</v>
      </c>
      <c r="D13695" s="100" t="s">
        <v>12461</v>
      </c>
      <c r="E13695" s="107">
        <v>19.566666666666666</v>
      </c>
      <c r="F13695" s="81" t="s">
        <v>24202</v>
      </c>
      <c r="G13695" s="35" t="s">
        <v>8146</v>
      </c>
      <c r="H13695" s="100" t="s">
        <v>26213</v>
      </c>
    </row>
    <row r="13696" spans="1:8">
      <c r="A13696" s="35" t="s">
        <v>22</v>
      </c>
      <c r="B13696" s="35" t="s">
        <v>9349</v>
      </c>
      <c r="C13696" s="35" t="s">
        <v>16725</v>
      </c>
      <c r="D13696" s="100" t="s">
        <v>23546</v>
      </c>
      <c r="E13696" s="107">
        <v>20</v>
      </c>
      <c r="F13696" s="81" t="s">
        <v>24202</v>
      </c>
      <c r="G13696" s="35" t="s">
        <v>8146</v>
      </c>
      <c r="H13696" s="100" t="s">
        <v>26213</v>
      </c>
    </row>
    <row r="13697" spans="1:8">
      <c r="A13697" s="35" t="s">
        <v>22</v>
      </c>
      <c r="B13697" s="35" t="s">
        <v>9349</v>
      </c>
      <c r="C13697" s="35" t="s">
        <v>16725</v>
      </c>
      <c r="D13697" s="100" t="s">
        <v>12462</v>
      </c>
      <c r="E13697" s="107">
        <v>16.899999999999999</v>
      </c>
      <c r="F13697" s="81" t="s">
        <v>24202</v>
      </c>
      <c r="G13697" s="35" t="s">
        <v>8146</v>
      </c>
      <c r="H13697" s="100" t="s">
        <v>26213</v>
      </c>
    </row>
    <row r="13698" spans="1:8">
      <c r="A13698" s="35" t="s">
        <v>22</v>
      </c>
      <c r="B13698" s="35" t="s">
        <v>9349</v>
      </c>
      <c r="C13698" s="35" t="s">
        <v>16725</v>
      </c>
      <c r="D13698" s="100" t="s">
        <v>12463</v>
      </c>
      <c r="E13698" s="107">
        <v>16.5</v>
      </c>
      <c r="F13698" s="81" t="s">
        <v>24202</v>
      </c>
      <c r="G13698" s="35" t="s">
        <v>8146</v>
      </c>
      <c r="H13698" s="100" t="s">
        <v>26213</v>
      </c>
    </row>
    <row r="13699" spans="1:8">
      <c r="A13699" s="35" t="s">
        <v>22</v>
      </c>
      <c r="B13699" s="35" t="s">
        <v>9349</v>
      </c>
      <c r="C13699" s="35" t="s">
        <v>16725</v>
      </c>
      <c r="D13699" s="100" t="s">
        <v>12464</v>
      </c>
      <c r="E13699" s="107">
        <v>19.8</v>
      </c>
      <c r="F13699" s="81" t="s">
        <v>24202</v>
      </c>
      <c r="G13699" s="35" t="s">
        <v>8146</v>
      </c>
      <c r="H13699" s="100" t="s">
        <v>26213</v>
      </c>
    </row>
    <row r="13700" spans="1:8">
      <c r="A13700" s="35" t="s">
        <v>22</v>
      </c>
      <c r="B13700" s="35" t="s">
        <v>9349</v>
      </c>
      <c r="C13700" s="35" t="s">
        <v>16725</v>
      </c>
      <c r="D13700" s="100" t="s">
        <v>23547</v>
      </c>
      <c r="E13700" s="107">
        <v>19.516666666666666</v>
      </c>
      <c r="F13700" s="81" t="s">
        <v>24202</v>
      </c>
      <c r="G13700" s="35" t="s">
        <v>8146</v>
      </c>
      <c r="H13700" s="100" t="s">
        <v>26213</v>
      </c>
    </row>
    <row r="13701" spans="1:8">
      <c r="A13701" s="35" t="s">
        <v>22</v>
      </c>
      <c r="B13701" s="35" t="s">
        <v>9349</v>
      </c>
      <c r="C13701" s="35" t="s">
        <v>16725</v>
      </c>
      <c r="D13701" s="100" t="s">
        <v>12465</v>
      </c>
      <c r="E13701" s="107">
        <v>16.783333333333335</v>
      </c>
      <c r="F13701" s="81" t="s">
        <v>24202</v>
      </c>
      <c r="G13701" s="35" t="s">
        <v>8146</v>
      </c>
      <c r="H13701" s="100" t="s">
        <v>26213</v>
      </c>
    </row>
    <row r="13702" spans="1:8">
      <c r="A13702" s="35" t="s">
        <v>22</v>
      </c>
      <c r="B13702" s="35" t="s">
        <v>9349</v>
      </c>
      <c r="C13702" s="35" t="s">
        <v>16725</v>
      </c>
      <c r="D13702" s="100" t="s">
        <v>12466</v>
      </c>
      <c r="E13702" s="107">
        <v>19.8</v>
      </c>
      <c r="F13702" s="81" t="s">
        <v>24202</v>
      </c>
      <c r="G13702" s="35" t="s">
        <v>8146</v>
      </c>
      <c r="H13702" s="100" t="s">
        <v>26213</v>
      </c>
    </row>
    <row r="13703" spans="1:8">
      <c r="A13703" s="35" t="s">
        <v>22</v>
      </c>
      <c r="B13703" s="35" t="s">
        <v>9349</v>
      </c>
      <c r="C13703" s="35" t="s">
        <v>16726</v>
      </c>
      <c r="D13703" s="100" t="s">
        <v>12467</v>
      </c>
      <c r="E13703" s="107">
        <v>22.2</v>
      </c>
      <c r="F13703" s="81" t="s">
        <v>24202</v>
      </c>
      <c r="G13703" s="35" t="s">
        <v>8146</v>
      </c>
      <c r="H13703" s="100" t="s">
        <v>26656</v>
      </c>
    </row>
    <row r="13704" spans="1:8">
      <c r="A13704" s="35" t="s">
        <v>22</v>
      </c>
      <c r="B13704" s="35" t="s">
        <v>9349</v>
      </c>
      <c r="C13704" s="35" t="s">
        <v>16726</v>
      </c>
      <c r="D13704" s="100" t="s">
        <v>23548</v>
      </c>
      <c r="E13704" s="107">
        <v>18.600000000000001</v>
      </c>
      <c r="F13704" s="81" t="s">
        <v>24202</v>
      </c>
      <c r="G13704" s="35" t="s">
        <v>8146</v>
      </c>
      <c r="H13704" s="100" t="s">
        <v>26656</v>
      </c>
    </row>
    <row r="13705" spans="1:8">
      <c r="A13705" s="35" t="s">
        <v>22</v>
      </c>
      <c r="B13705" s="35" t="s">
        <v>9349</v>
      </c>
      <c r="C13705" s="35" t="s">
        <v>16726</v>
      </c>
      <c r="D13705" s="100" t="s">
        <v>12468</v>
      </c>
      <c r="E13705" s="107">
        <v>20.85</v>
      </c>
      <c r="F13705" s="81" t="s">
        <v>24202</v>
      </c>
      <c r="G13705" s="35" t="s">
        <v>8146</v>
      </c>
      <c r="H13705" s="100" t="s">
        <v>26656</v>
      </c>
    </row>
    <row r="13706" spans="1:8">
      <c r="A13706" s="35" t="s">
        <v>22</v>
      </c>
      <c r="B13706" s="35" t="s">
        <v>9349</v>
      </c>
      <c r="C13706" s="35" t="s">
        <v>16726</v>
      </c>
      <c r="D13706" s="100" t="s">
        <v>12469</v>
      </c>
      <c r="E13706" s="107">
        <v>19.783333333333335</v>
      </c>
      <c r="F13706" s="81" t="s">
        <v>24202</v>
      </c>
      <c r="G13706" s="35" t="s">
        <v>8146</v>
      </c>
      <c r="H13706" s="100" t="s">
        <v>26656</v>
      </c>
    </row>
    <row r="13707" spans="1:8">
      <c r="A13707" s="35" t="s">
        <v>22</v>
      </c>
      <c r="B13707" s="35" t="s">
        <v>9349</v>
      </c>
      <c r="C13707" s="35" t="s">
        <v>16726</v>
      </c>
      <c r="D13707" s="100" t="s">
        <v>12470</v>
      </c>
      <c r="E13707" s="107">
        <v>21.8</v>
      </c>
      <c r="F13707" s="81" t="s">
        <v>24202</v>
      </c>
      <c r="G13707" s="35" t="s">
        <v>8146</v>
      </c>
      <c r="H13707" s="100" t="s">
        <v>26656</v>
      </c>
    </row>
    <row r="13708" spans="1:8">
      <c r="A13708" s="35" t="s">
        <v>22</v>
      </c>
      <c r="B13708" s="35" t="s">
        <v>9349</v>
      </c>
      <c r="C13708" s="35" t="s">
        <v>16726</v>
      </c>
      <c r="D13708" s="100" t="s">
        <v>12471</v>
      </c>
      <c r="E13708" s="107">
        <v>21.35</v>
      </c>
      <c r="F13708" s="81" t="s">
        <v>24202</v>
      </c>
      <c r="G13708" s="35" t="s">
        <v>8146</v>
      </c>
      <c r="H13708" s="100" t="s">
        <v>26656</v>
      </c>
    </row>
    <row r="13709" spans="1:8">
      <c r="A13709" s="35" t="s">
        <v>22</v>
      </c>
      <c r="B13709" s="35" t="s">
        <v>9349</v>
      </c>
      <c r="C13709" s="35" t="s">
        <v>16726</v>
      </c>
      <c r="D13709" s="100" t="s">
        <v>23549</v>
      </c>
      <c r="E13709" s="107">
        <v>23.2</v>
      </c>
      <c r="F13709" s="81" t="s">
        <v>24202</v>
      </c>
      <c r="G13709" s="35" t="s">
        <v>8146</v>
      </c>
      <c r="H13709" s="100" t="s">
        <v>26656</v>
      </c>
    </row>
    <row r="13710" spans="1:8">
      <c r="A13710" s="35" t="s">
        <v>22</v>
      </c>
      <c r="B13710" s="35" t="s">
        <v>9349</v>
      </c>
      <c r="C13710" s="35" t="s">
        <v>16726</v>
      </c>
      <c r="D13710" s="100" t="s">
        <v>12472</v>
      </c>
      <c r="E13710" s="107">
        <v>21.05</v>
      </c>
      <c r="F13710" s="81" t="s">
        <v>24202</v>
      </c>
      <c r="G13710" s="35" t="s">
        <v>8146</v>
      </c>
      <c r="H13710" s="100" t="s">
        <v>26656</v>
      </c>
    </row>
    <row r="13711" spans="1:8">
      <c r="A13711" s="35" t="s">
        <v>22</v>
      </c>
      <c r="B13711" s="35" t="s">
        <v>9349</v>
      </c>
      <c r="C13711" s="35" t="s">
        <v>16726</v>
      </c>
      <c r="D13711" s="100" t="s">
        <v>12473</v>
      </c>
      <c r="E13711" s="107">
        <v>21.05</v>
      </c>
      <c r="F13711" s="81" t="s">
        <v>24202</v>
      </c>
      <c r="G13711" s="35" t="s">
        <v>8146</v>
      </c>
      <c r="H13711" s="100" t="s">
        <v>26656</v>
      </c>
    </row>
    <row r="13712" spans="1:8">
      <c r="A13712" s="35" t="s">
        <v>22</v>
      </c>
      <c r="B13712" s="35" t="s">
        <v>9349</v>
      </c>
      <c r="C13712" s="35" t="s">
        <v>16726</v>
      </c>
      <c r="D13712" s="100" t="s">
        <v>12474</v>
      </c>
      <c r="E13712" s="107">
        <v>20.866666666666667</v>
      </c>
      <c r="F13712" s="81" t="s">
        <v>24202</v>
      </c>
      <c r="G13712" s="35" t="s">
        <v>8146</v>
      </c>
      <c r="H13712" s="100" t="s">
        <v>26656</v>
      </c>
    </row>
    <row r="13713" spans="1:8">
      <c r="A13713" s="35" t="s">
        <v>22</v>
      </c>
      <c r="B13713" s="35" t="s">
        <v>9349</v>
      </c>
      <c r="C13713" s="35" t="s">
        <v>16728</v>
      </c>
      <c r="D13713" s="100" t="s">
        <v>12480</v>
      </c>
      <c r="E13713" s="107">
        <v>23.85</v>
      </c>
      <c r="F13713" s="81" t="s">
        <v>24202</v>
      </c>
      <c r="G13713" s="35" t="s">
        <v>8146</v>
      </c>
      <c r="H13713" s="100" t="s">
        <v>26657</v>
      </c>
    </row>
    <row r="13714" spans="1:8">
      <c r="A13714" s="35" t="s">
        <v>22</v>
      </c>
      <c r="B13714" s="35" t="s">
        <v>9349</v>
      </c>
      <c r="C13714" s="35" t="s">
        <v>16728</v>
      </c>
      <c r="D13714" s="100" t="s">
        <v>12481</v>
      </c>
      <c r="E13714" s="107">
        <v>22.633333333333333</v>
      </c>
      <c r="F13714" s="81" t="s">
        <v>24202</v>
      </c>
      <c r="G13714" s="35" t="s">
        <v>8146</v>
      </c>
      <c r="H13714" s="100" t="s">
        <v>26657</v>
      </c>
    </row>
    <row r="13715" spans="1:8">
      <c r="A13715" s="35" t="s">
        <v>22</v>
      </c>
      <c r="B13715" s="35" t="s">
        <v>9349</v>
      </c>
      <c r="C13715" s="35" t="s">
        <v>16728</v>
      </c>
      <c r="D13715" s="100" t="s">
        <v>23550</v>
      </c>
      <c r="E13715" s="107">
        <v>24.05</v>
      </c>
      <c r="F13715" s="81" t="s">
        <v>24202</v>
      </c>
      <c r="G13715" s="35" t="s">
        <v>8146</v>
      </c>
      <c r="H13715" s="100" t="s">
        <v>26657</v>
      </c>
    </row>
    <row r="13716" spans="1:8">
      <c r="A13716" s="35" t="s">
        <v>22</v>
      </c>
      <c r="B13716" s="35" t="s">
        <v>9349</v>
      </c>
      <c r="C13716" s="35" t="s">
        <v>16729</v>
      </c>
      <c r="D13716" s="100" t="s">
        <v>23551</v>
      </c>
      <c r="E13716" s="107">
        <v>13.133333333333333</v>
      </c>
      <c r="F13716" s="81" t="s">
        <v>24202</v>
      </c>
      <c r="G13716" s="35" t="s">
        <v>8146</v>
      </c>
      <c r="H13716" s="100" t="s">
        <v>26658</v>
      </c>
    </row>
    <row r="13717" spans="1:8">
      <c r="A13717" s="35" t="s">
        <v>22</v>
      </c>
      <c r="B13717" s="35" t="s">
        <v>9349</v>
      </c>
      <c r="C13717" s="35" t="s">
        <v>16729</v>
      </c>
      <c r="D13717" s="100" t="s">
        <v>12486</v>
      </c>
      <c r="E13717" s="107">
        <v>12.566666666666666</v>
      </c>
      <c r="F13717" s="81" t="s">
        <v>24202</v>
      </c>
      <c r="G13717" s="35" t="s">
        <v>8146</v>
      </c>
      <c r="H13717" s="100" t="s">
        <v>26658</v>
      </c>
    </row>
    <row r="13718" spans="1:8">
      <c r="A13718" s="35" t="s">
        <v>22</v>
      </c>
      <c r="B13718" s="35" t="s">
        <v>9349</v>
      </c>
      <c r="C13718" s="35" t="s">
        <v>16729</v>
      </c>
      <c r="D13718" s="100" t="s">
        <v>23552</v>
      </c>
      <c r="E13718" s="107">
        <v>17.316666666666666</v>
      </c>
      <c r="F13718" s="81" t="s">
        <v>24202</v>
      </c>
      <c r="G13718" s="35" t="s">
        <v>8146</v>
      </c>
      <c r="H13718" s="100" t="s">
        <v>26658</v>
      </c>
    </row>
    <row r="13719" spans="1:8">
      <c r="A13719" s="35" t="s">
        <v>22</v>
      </c>
      <c r="B13719" s="35" t="s">
        <v>9349</v>
      </c>
      <c r="C13719" s="35" t="s">
        <v>16729</v>
      </c>
      <c r="D13719" s="100" t="s">
        <v>12487</v>
      </c>
      <c r="E13719" s="107">
        <v>13.683333333333334</v>
      </c>
      <c r="F13719" s="81" t="s">
        <v>24202</v>
      </c>
      <c r="G13719" s="35" t="s">
        <v>8146</v>
      </c>
      <c r="H13719" s="100" t="s">
        <v>26658</v>
      </c>
    </row>
    <row r="13720" spans="1:8">
      <c r="A13720" s="35" t="s">
        <v>22</v>
      </c>
      <c r="B13720" s="35" t="s">
        <v>9349</v>
      </c>
      <c r="C13720" s="35" t="s">
        <v>16729</v>
      </c>
      <c r="D13720" s="100" t="s">
        <v>23553</v>
      </c>
      <c r="E13720" s="107">
        <v>18.3</v>
      </c>
      <c r="F13720" s="81" t="s">
        <v>24202</v>
      </c>
      <c r="G13720" s="35" t="s">
        <v>8146</v>
      </c>
      <c r="H13720" s="100" t="s">
        <v>26658</v>
      </c>
    </row>
    <row r="13721" spans="1:8">
      <c r="A13721" s="35" t="s">
        <v>22</v>
      </c>
      <c r="B13721" s="35" t="s">
        <v>9349</v>
      </c>
      <c r="C13721" s="35" t="s">
        <v>16729</v>
      </c>
      <c r="D13721" s="100" t="s">
        <v>12488</v>
      </c>
      <c r="E13721" s="107">
        <v>21.266666666666666</v>
      </c>
      <c r="F13721" s="81" t="s">
        <v>24202</v>
      </c>
      <c r="G13721" s="35" t="s">
        <v>8146</v>
      </c>
      <c r="H13721" s="100" t="s">
        <v>26658</v>
      </c>
    </row>
    <row r="13722" spans="1:8">
      <c r="A13722" s="35" t="s">
        <v>22</v>
      </c>
      <c r="B13722" s="35" t="s">
        <v>9349</v>
      </c>
      <c r="C13722" s="35" t="s">
        <v>16729</v>
      </c>
      <c r="D13722" s="100" t="s">
        <v>12489</v>
      </c>
      <c r="E13722" s="107">
        <v>14.866666666666667</v>
      </c>
      <c r="F13722" s="81" t="s">
        <v>24202</v>
      </c>
      <c r="G13722" s="35" t="s">
        <v>8146</v>
      </c>
      <c r="H13722" s="100" t="s">
        <v>26658</v>
      </c>
    </row>
    <row r="13723" spans="1:8">
      <c r="A13723" s="35" t="s">
        <v>22</v>
      </c>
      <c r="B13723" s="35" t="s">
        <v>9349</v>
      </c>
      <c r="C13723" s="35" t="s">
        <v>16729</v>
      </c>
      <c r="D13723" s="100" t="s">
        <v>12490</v>
      </c>
      <c r="E13723" s="107">
        <v>23.7</v>
      </c>
      <c r="F13723" s="81" t="s">
        <v>24202</v>
      </c>
      <c r="G13723" s="35" t="s">
        <v>8146</v>
      </c>
      <c r="H13723" s="100" t="s">
        <v>26658</v>
      </c>
    </row>
    <row r="13724" spans="1:8">
      <c r="A13724" s="35" t="s">
        <v>29</v>
      </c>
      <c r="B13724" s="35" t="s">
        <v>9358</v>
      </c>
      <c r="C13724" s="35" t="s">
        <v>16730</v>
      </c>
      <c r="D13724" s="100" t="s">
        <v>12491</v>
      </c>
      <c r="E13724" s="107">
        <v>21.633333333333333</v>
      </c>
      <c r="F13724" s="81" t="s">
        <v>24202</v>
      </c>
      <c r="G13724" s="35" t="s">
        <v>8146</v>
      </c>
      <c r="H13724" s="100" t="s">
        <v>26659</v>
      </c>
    </row>
    <row r="13725" spans="1:8">
      <c r="A13725" s="35" t="s">
        <v>29</v>
      </c>
      <c r="B13725" s="35" t="s">
        <v>9358</v>
      </c>
      <c r="C13725" s="35" t="s">
        <v>16730</v>
      </c>
      <c r="D13725" s="100" t="s">
        <v>12492</v>
      </c>
      <c r="E13725" s="107">
        <v>22.116666666666667</v>
      </c>
      <c r="F13725" s="81" t="s">
        <v>24202</v>
      </c>
      <c r="G13725" s="35" t="s">
        <v>8146</v>
      </c>
      <c r="H13725" s="100" t="s">
        <v>26659</v>
      </c>
    </row>
    <row r="13726" spans="1:8">
      <c r="A13726" s="35" t="s">
        <v>29</v>
      </c>
      <c r="B13726" s="35" t="s">
        <v>9358</v>
      </c>
      <c r="C13726" s="35" t="s">
        <v>16730</v>
      </c>
      <c r="D13726" s="100" t="s">
        <v>12493</v>
      </c>
      <c r="E13726" s="107">
        <v>15.6</v>
      </c>
      <c r="F13726" s="81" t="s">
        <v>24202</v>
      </c>
      <c r="G13726" s="35" t="s">
        <v>8146</v>
      </c>
      <c r="H13726" s="100" t="s">
        <v>26660</v>
      </c>
    </row>
    <row r="13727" spans="1:8">
      <c r="A13727" s="35" t="s">
        <v>29</v>
      </c>
      <c r="B13727" s="35" t="s">
        <v>9358</v>
      </c>
      <c r="C13727" s="35" t="s">
        <v>16730</v>
      </c>
      <c r="D13727" s="100" t="s">
        <v>12494</v>
      </c>
      <c r="E13727" s="107">
        <v>22.716666666666665</v>
      </c>
      <c r="F13727" s="81" t="s">
        <v>24202</v>
      </c>
      <c r="G13727" s="35" t="s">
        <v>8146</v>
      </c>
      <c r="H13727" s="100" t="s">
        <v>26659</v>
      </c>
    </row>
    <row r="13728" spans="1:8">
      <c r="A13728" s="35" t="s">
        <v>29</v>
      </c>
      <c r="B13728" s="35" t="s">
        <v>9358</v>
      </c>
      <c r="C13728" s="35" t="s">
        <v>16730</v>
      </c>
      <c r="D13728" s="100" t="s">
        <v>12496</v>
      </c>
      <c r="E13728" s="107">
        <v>16.333333333333332</v>
      </c>
      <c r="F13728" s="81" t="s">
        <v>24202</v>
      </c>
      <c r="G13728" s="35" t="s">
        <v>8146</v>
      </c>
      <c r="H13728" s="100" t="s">
        <v>26659</v>
      </c>
    </row>
    <row r="13729" spans="1:8">
      <c r="A13729" s="35" t="s">
        <v>29</v>
      </c>
      <c r="B13729" s="35" t="s">
        <v>9358</v>
      </c>
      <c r="C13729" s="35" t="s">
        <v>16730</v>
      </c>
      <c r="D13729" s="100" t="s">
        <v>12497</v>
      </c>
      <c r="E13729" s="107">
        <v>17.983333333333334</v>
      </c>
      <c r="F13729" s="81" t="s">
        <v>24202</v>
      </c>
      <c r="G13729" s="35" t="s">
        <v>8146</v>
      </c>
      <c r="H13729" s="100" t="s">
        <v>26659</v>
      </c>
    </row>
    <row r="13730" spans="1:8">
      <c r="A13730" s="35" t="s">
        <v>29</v>
      </c>
      <c r="B13730" s="35" t="s">
        <v>9358</v>
      </c>
      <c r="C13730" s="35" t="s">
        <v>16730</v>
      </c>
      <c r="D13730" s="100" t="s">
        <v>12498</v>
      </c>
      <c r="E13730" s="107">
        <v>14.583333333333334</v>
      </c>
      <c r="F13730" s="81" t="s">
        <v>24202</v>
      </c>
      <c r="G13730" s="35" t="s">
        <v>8146</v>
      </c>
      <c r="H13730" s="100" t="s">
        <v>26659</v>
      </c>
    </row>
    <row r="13731" spans="1:8">
      <c r="A13731" s="35" t="s">
        <v>29</v>
      </c>
      <c r="B13731" s="35" t="s">
        <v>9358</v>
      </c>
      <c r="C13731" s="35" t="s">
        <v>16730</v>
      </c>
      <c r="D13731" s="100" t="s">
        <v>12499</v>
      </c>
      <c r="E13731" s="107">
        <v>13.683333333333334</v>
      </c>
      <c r="F13731" s="81" t="s">
        <v>24202</v>
      </c>
      <c r="G13731" s="35" t="s">
        <v>8146</v>
      </c>
      <c r="H13731" s="100" t="s">
        <v>26659</v>
      </c>
    </row>
    <row r="13732" spans="1:8">
      <c r="A13732" s="35" t="s">
        <v>13</v>
      </c>
      <c r="B13732" s="35" t="s">
        <v>18</v>
      </c>
      <c r="C13732" s="35" t="s">
        <v>17532</v>
      </c>
      <c r="D13732" s="100" t="s">
        <v>12511</v>
      </c>
      <c r="E13732" s="107">
        <v>15.083333333333334</v>
      </c>
      <c r="F13732" s="81" t="s">
        <v>24202</v>
      </c>
      <c r="G13732" s="35" t="s">
        <v>8146</v>
      </c>
      <c r="H13732" s="100" t="s">
        <v>26661</v>
      </c>
    </row>
    <row r="13733" spans="1:8">
      <c r="A13733" s="35" t="s">
        <v>13</v>
      </c>
      <c r="B13733" s="35" t="s">
        <v>18</v>
      </c>
      <c r="C13733" s="35" t="s">
        <v>17532</v>
      </c>
      <c r="D13733" s="100" t="s">
        <v>12512</v>
      </c>
      <c r="E13733" s="107">
        <v>20.6</v>
      </c>
      <c r="F13733" s="81" t="s">
        <v>24202</v>
      </c>
      <c r="G13733" s="35" t="s">
        <v>8146</v>
      </c>
      <c r="H13733" s="100" t="s">
        <v>26661</v>
      </c>
    </row>
    <row r="13734" spans="1:8">
      <c r="A13734" s="35" t="s">
        <v>13</v>
      </c>
      <c r="B13734" s="35" t="s">
        <v>18</v>
      </c>
      <c r="C13734" s="35" t="s">
        <v>17532</v>
      </c>
      <c r="D13734" s="100" t="s">
        <v>12513</v>
      </c>
      <c r="E13734" s="107">
        <v>18.516666666666666</v>
      </c>
      <c r="F13734" s="81" t="s">
        <v>24202</v>
      </c>
      <c r="G13734" s="35" t="s">
        <v>8146</v>
      </c>
      <c r="H13734" s="100" t="s">
        <v>26661</v>
      </c>
    </row>
    <row r="13735" spans="1:8">
      <c r="A13735" s="35" t="s">
        <v>13</v>
      </c>
      <c r="B13735" s="35" t="s">
        <v>18</v>
      </c>
      <c r="C13735" s="35" t="s">
        <v>17532</v>
      </c>
      <c r="D13735" s="100" t="s">
        <v>23554</v>
      </c>
      <c r="E13735" s="107">
        <v>22.583333333333332</v>
      </c>
      <c r="F13735" s="81" t="s">
        <v>24202</v>
      </c>
      <c r="G13735" s="35" t="s">
        <v>8146</v>
      </c>
      <c r="H13735" s="100" t="s">
        <v>26661</v>
      </c>
    </row>
    <row r="13736" spans="1:8">
      <c r="A13736" s="35" t="s">
        <v>13</v>
      </c>
      <c r="B13736" s="35" t="s">
        <v>18</v>
      </c>
      <c r="C13736" s="35" t="s">
        <v>16732</v>
      </c>
      <c r="D13736" s="100" t="s">
        <v>12515</v>
      </c>
      <c r="E13736" s="107">
        <v>21.733333333333334</v>
      </c>
      <c r="F13736" s="81" t="s">
        <v>24202</v>
      </c>
      <c r="G13736" s="35" t="s">
        <v>8146</v>
      </c>
      <c r="H13736" s="100" t="s">
        <v>26662</v>
      </c>
    </row>
    <row r="13737" spans="1:8">
      <c r="A13737" s="35" t="s">
        <v>13</v>
      </c>
      <c r="B13737" s="35" t="s">
        <v>18</v>
      </c>
      <c r="C13737" s="35" t="s">
        <v>16732</v>
      </c>
      <c r="D13737" s="100" t="s">
        <v>23555</v>
      </c>
      <c r="E13737" s="107">
        <v>23.866666666666667</v>
      </c>
      <c r="F13737" s="81" t="s">
        <v>24202</v>
      </c>
      <c r="G13737" s="35" t="s">
        <v>8146</v>
      </c>
      <c r="H13737" s="100" t="s">
        <v>26662</v>
      </c>
    </row>
    <row r="13738" spans="1:8">
      <c r="A13738" s="35" t="s">
        <v>13</v>
      </c>
      <c r="B13738" s="35" t="s">
        <v>18</v>
      </c>
      <c r="C13738" s="35" t="s">
        <v>16732</v>
      </c>
      <c r="D13738" s="100" t="s">
        <v>12516</v>
      </c>
      <c r="E13738" s="107">
        <v>24.55</v>
      </c>
      <c r="F13738" s="81" t="s">
        <v>24202</v>
      </c>
      <c r="G13738" s="35" t="s">
        <v>8146</v>
      </c>
      <c r="H13738" s="100" t="s">
        <v>26662</v>
      </c>
    </row>
    <row r="13739" spans="1:8">
      <c r="A13739" s="35" t="s">
        <v>29</v>
      </c>
      <c r="B13739" s="35" t="s">
        <v>9372</v>
      </c>
      <c r="C13739" s="35" t="s">
        <v>16735</v>
      </c>
      <c r="D13739" s="100" t="s">
        <v>8677</v>
      </c>
      <c r="E13739" s="107">
        <v>18.2</v>
      </c>
      <c r="F13739" s="81" t="s">
        <v>24202</v>
      </c>
      <c r="G13739" s="35" t="s">
        <v>8146</v>
      </c>
      <c r="H13739" s="100" t="s">
        <v>26663</v>
      </c>
    </row>
    <row r="13740" spans="1:8">
      <c r="A13740" s="35" t="s">
        <v>29</v>
      </c>
      <c r="B13740" s="35" t="s">
        <v>9372</v>
      </c>
      <c r="C13740" s="35" t="s">
        <v>16735</v>
      </c>
      <c r="D13740" s="100" t="s">
        <v>23556</v>
      </c>
      <c r="E13740" s="107">
        <v>16.316666666666666</v>
      </c>
      <c r="F13740" s="81" t="s">
        <v>24202</v>
      </c>
      <c r="G13740" s="35" t="s">
        <v>8146</v>
      </c>
      <c r="H13740" s="100" t="s">
        <v>26663</v>
      </c>
    </row>
    <row r="13741" spans="1:8">
      <c r="A13741" s="35" t="s">
        <v>29</v>
      </c>
      <c r="B13741" s="35" t="s">
        <v>9372</v>
      </c>
      <c r="C13741" s="35" t="s">
        <v>16735</v>
      </c>
      <c r="D13741" s="100" t="s">
        <v>23557</v>
      </c>
      <c r="E13741" s="107">
        <v>16.95</v>
      </c>
      <c r="F13741" s="81" t="s">
        <v>24202</v>
      </c>
      <c r="G13741" s="35" t="s">
        <v>8146</v>
      </c>
      <c r="H13741" s="100" t="s">
        <v>26663</v>
      </c>
    </row>
    <row r="13742" spans="1:8">
      <c r="A13742" s="35" t="s">
        <v>29</v>
      </c>
      <c r="B13742" s="35" t="s">
        <v>9372</v>
      </c>
      <c r="C13742" s="35" t="s">
        <v>16735</v>
      </c>
      <c r="D13742" s="100" t="s">
        <v>23558</v>
      </c>
      <c r="E13742" s="107">
        <v>18.983333333333334</v>
      </c>
      <c r="F13742" s="81" t="s">
        <v>24202</v>
      </c>
      <c r="G13742" s="35" t="s">
        <v>8146</v>
      </c>
      <c r="H13742" s="100" t="s">
        <v>26663</v>
      </c>
    </row>
    <row r="13743" spans="1:8">
      <c r="A13743" s="35" t="s">
        <v>29</v>
      </c>
      <c r="B13743" s="35" t="s">
        <v>9372</v>
      </c>
      <c r="C13743" s="35" t="s">
        <v>16735</v>
      </c>
      <c r="D13743" s="100" t="s">
        <v>23559</v>
      </c>
      <c r="E13743" s="107">
        <v>15.966666666666667</v>
      </c>
      <c r="F13743" s="81" t="s">
        <v>24202</v>
      </c>
      <c r="G13743" s="35" t="s">
        <v>8146</v>
      </c>
      <c r="H13743" s="100" t="s">
        <v>26663</v>
      </c>
    </row>
    <row r="13744" spans="1:8">
      <c r="A13744" s="35" t="s">
        <v>29</v>
      </c>
      <c r="B13744" s="35" t="s">
        <v>9372</v>
      </c>
      <c r="C13744" s="35" t="s">
        <v>16735</v>
      </c>
      <c r="D13744" s="100" t="s">
        <v>23560</v>
      </c>
      <c r="E13744" s="107">
        <v>19.333333333333332</v>
      </c>
      <c r="F13744" s="81" t="s">
        <v>24202</v>
      </c>
      <c r="G13744" s="35" t="s">
        <v>8146</v>
      </c>
      <c r="H13744" s="100" t="s">
        <v>26663</v>
      </c>
    </row>
    <row r="13745" spans="1:8">
      <c r="A13745" s="35" t="s">
        <v>29</v>
      </c>
      <c r="B13745" s="35" t="s">
        <v>9372</v>
      </c>
      <c r="C13745" s="35" t="s">
        <v>16735</v>
      </c>
      <c r="D13745" s="100" t="s">
        <v>23561</v>
      </c>
      <c r="E13745" s="107">
        <v>15.466666666666667</v>
      </c>
      <c r="F13745" s="81" t="s">
        <v>24202</v>
      </c>
      <c r="G13745" s="35" t="s">
        <v>8146</v>
      </c>
      <c r="H13745" s="100" t="s">
        <v>26663</v>
      </c>
    </row>
    <row r="13746" spans="1:8">
      <c r="A13746" s="35" t="s">
        <v>29</v>
      </c>
      <c r="B13746" s="35" t="s">
        <v>9372</v>
      </c>
      <c r="C13746" s="35" t="s">
        <v>16735</v>
      </c>
      <c r="D13746" s="100" t="s">
        <v>23562</v>
      </c>
      <c r="E13746" s="107">
        <v>21.266666666666666</v>
      </c>
      <c r="F13746" s="81" t="s">
        <v>24202</v>
      </c>
      <c r="G13746" s="35" t="s">
        <v>8146</v>
      </c>
      <c r="H13746" s="100" t="s">
        <v>26663</v>
      </c>
    </row>
    <row r="13747" spans="1:8">
      <c r="A13747" s="35" t="s">
        <v>29</v>
      </c>
      <c r="B13747" s="35" t="s">
        <v>9372</v>
      </c>
      <c r="C13747" s="35" t="s">
        <v>16735</v>
      </c>
      <c r="D13747" s="100" t="s">
        <v>23563</v>
      </c>
      <c r="E13747" s="107">
        <v>16.383333333333333</v>
      </c>
      <c r="F13747" s="81" t="s">
        <v>24202</v>
      </c>
      <c r="G13747" s="35" t="s">
        <v>8146</v>
      </c>
      <c r="H13747" s="100" t="s">
        <v>26663</v>
      </c>
    </row>
    <row r="13748" spans="1:8">
      <c r="A13748" s="35" t="s">
        <v>29</v>
      </c>
      <c r="B13748" s="35" t="s">
        <v>9372</v>
      </c>
      <c r="C13748" s="35" t="s">
        <v>16735</v>
      </c>
      <c r="D13748" s="100" t="s">
        <v>23564</v>
      </c>
      <c r="E13748" s="107">
        <v>17.333333333333332</v>
      </c>
      <c r="F13748" s="81" t="s">
        <v>24202</v>
      </c>
      <c r="G13748" s="35" t="s">
        <v>8146</v>
      </c>
      <c r="H13748" s="100" t="s">
        <v>26663</v>
      </c>
    </row>
    <row r="13749" spans="1:8">
      <c r="A13749" s="35" t="s">
        <v>29</v>
      </c>
      <c r="B13749" s="35" t="s">
        <v>9372</v>
      </c>
      <c r="C13749" s="35" t="s">
        <v>16735</v>
      </c>
      <c r="D13749" s="100" t="s">
        <v>23565</v>
      </c>
      <c r="E13749" s="107">
        <v>15.966666666666667</v>
      </c>
      <c r="F13749" s="81" t="s">
        <v>24202</v>
      </c>
      <c r="G13749" s="35" t="s">
        <v>8146</v>
      </c>
      <c r="H13749" s="100" t="s">
        <v>26663</v>
      </c>
    </row>
    <row r="13750" spans="1:8">
      <c r="A13750" s="35" t="s">
        <v>29</v>
      </c>
      <c r="B13750" s="35" t="s">
        <v>9372</v>
      </c>
      <c r="C13750" s="35" t="s">
        <v>16735</v>
      </c>
      <c r="D13750" s="100" t="s">
        <v>12550</v>
      </c>
      <c r="E13750" s="107">
        <v>16.7</v>
      </c>
      <c r="F13750" s="81" t="s">
        <v>24202</v>
      </c>
      <c r="G13750" s="35" t="s">
        <v>8146</v>
      </c>
      <c r="H13750" s="100" t="s">
        <v>26663</v>
      </c>
    </row>
    <row r="13751" spans="1:8">
      <c r="A13751" s="35" t="s">
        <v>29</v>
      </c>
      <c r="B13751" s="35" t="s">
        <v>9372</v>
      </c>
      <c r="C13751" s="35" t="s">
        <v>16735</v>
      </c>
      <c r="D13751" s="100" t="s">
        <v>12551</v>
      </c>
      <c r="E13751" s="107">
        <v>16.533333333333335</v>
      </c>
      <c r="F13751" s="81" t="s">
        <v>24202</v>
      </c>
      <c r="G13751" s="35" t="s">
        <v>8146</v>
      </c>
      <c r="H13751" s="100" t="s">
        <v>26663</v>
      </c>
    </row>
    <row r="13752" spans="1:8">
      <c r="A13752" s="35" t="s">
        <v>29</v>
      </c>
      <c r="B13752" s="35" t="s">
        <v>9372</v>
      </c>
      <c r="C13752" s="35" t="s">
        <v>16735</v>
      </c>
      <c r="D13752" s="100" t="s">
        <v>12552</v>
      </c>
      <c r="E13752" s="107">
        <v>14.766666666666667</v>
      </c>
      <c r="F13752" s="81" t="s">
        <v>24202</v>
      </c>
      <c r="G13752" s="35" t="s">
        <v>8146</v>
      </c>
      <c r="H13752" s="100" t="s">
        <v>26663</v>
      </c>
    </row>
    <row r="13753" spans="1:8">
      <c r="A13753" s="35" t="s">
        <v>29</v>
      </c>
      <c r="B13753" s="35" t="s">
        <v>9372</v>
      </c>
      <c r="C13753" s="35" t="s">
        <v>16735</v>
      </c>
      <c r="D13753" s="100" t="s">
        <v>12553</v>
      </c>
      <c r="E13753" s="107">
        <v>14.766666666666667</v>
      </c>
      <c r="F13753" s="81" t="s">
        <v>24202</v>
      </c>
      <c r="G13753" s="35" t="s">
        <v>8146</v>
      </c>
      <c r="H13753" s="100" t="s">
        <v>26663</v>
      </c>
    </row>
    <row r="13754" spans="1:8">
      <c r="A13754" s="35" t="s">
        <v>29</v>
      </c>
      <c r="B13754" s="35" t="s">
        <v>9372</v>
      </c>
      <c r="C13754" s="35" t="s">
        <v>32</v>
      </c>
      <c r="D13754" s="100" t="s">
        <v>8679</v>
      </c>
      <c r="E13754" s="107">
        <v>19.166666666666668</v>
      </c>
      <c r="F13754" s="81" t="s">
        <v>24202</v>
      </c>
      <c r="G13754" s="35" t="s">
        <v>8146</v>
      </c>
      <c r="H13754" s="100" t="s">
        <v>26664</v>
      </c>
    </row>
    <row r="13755" spans="1:8">
      <c r="A13755" s="35" t="s">
        <v>29</v>
      </c>
      <c r="B13755" s="35" t="s">
        <v>9372</v>
      </c>
      <c r="C13755" s="35" t="s">
        <v>32</v>
      </c>
      <c r="D13755" s="100" t="s">
        <v>8681</v>
      </c>
      <c r="E13755" s="107">
        <v>22.4</v>
      </c>
      <c r="F13755" s="81" t="s">
        <v>24202</v>
      </c>
      <c r="G13755" s="35" t="s">
        <v>8146</v>
      </c>
      <c r="H13755" s="100" t="s">
        <v>26664</v>
      </c>
    </row>
    <row r="13756" spans="1:8">
      <c r="A13756" s="35" t="s">
        <v>29</v>
      </c>
      <c r="B13756" s="35" t="s">
        <v>9372</v>
      </c>
      <c r="C13756" s="35" t="s">
        <v>32</v>
      </c>
      <c r="D13756" s="100" t="s">
        <v>8682</v>
      </c>
      <c r="E13756" s="107">
        <v>18.033333333333335</v>
      </c>
      <c r="F13756" s="81" t="s">
        <v>24202</v>
      </c>
      <c r="G13756" s="35" t="s">
        <v>8146</v>
      </c>
      <c r="H13756" s="100" t="s">
        <v>26664</v>
      </c>
    </row>
    <row r="13757" spans="1:8">
      <c r="A13757" s="35" t="s">
        <v>29</v>
      </c>
      <c r="B13757" s="35" t="s">
        <v>9380</v>
      </c>
      <c r="C13757" s="35" t="s">
        <v>17536</v>
      </c>
      <c r="D13757" s="100" t="s">
        <v>12558</v>
      </c>
      <c r="E13757" s="107">
        <v>20.883333333333333</v>
      </c>
      <c r="F13757" s="81" t="s">
        <v>24202</v>
      </c>
      <c r="G13757" s="35" t="s">
        <v>8146</v>
      </c>
      <c r="H13757" s="100" t="s">
        <v>26665</v>
      </c>
    </row>
    <row r="13758" spans="1:8">
      <c r="A13758" s="35" t="s">
        <v>29</v>
      </c>
      <c r="B13758" s="35" t="s">
        <v>9380</v>
      </c>
      <c r="C13758" s="35" t="s">
        <v>17536</v>
      </c>
      <c r="D13758" s="100" t="s">
        <v>12559</v>
      </c>
      <c r="E13758" s="107">
        <v>19.583333333333332</v>
      </c>
      <c r="F13758" s="81" t="s">
        <v>24202</v>
      </c>
      <c r="G13758" s="35" t="s">
        <v>8146</v>
      </c>
      <c r="H13758" s="100" t="s">
        <v>26665</v>
      </c>
    </row>
    <row r="13759" spans="1:8">
      <c r="A13759" s="35" t="s">
        <v>29</v>
      </c>
      <c r="B13759" s="35" t="s">
        <v>9380</v>
      </c>
      <c r="C13759" s="35" t="s">
        <v>17536</v>
      </c>
      <c r="D13759" s="100" t="s">
        <v>12560</v>
      </c>
      <c r="E13759" s="107">
        <v>21.25</v>
      </c>
      <c r="F13759" s="81" t="s">
        <v>24202</v>
      </c>
      <c r="G13759" s="35" t="s">
        <v>8146</v>
      </c>
      <c r="H13759" s="100" t="s">
        <v>26665</v>
      </c>
    </row>
    <row r="13760" spans="1:8">
      <c r="A13760" s="35" t="s">
        <v>29</v>
      </c>
      <c r="B13760" s="35" t="s">
        <v>9380</v>
      </c>
      <c r="C13760" s="35" t="s">
        <v>17536</v>
      </c>
      <c r="D13760" s="100" t="s">
        <v>12561</v>
      </c>
      <c r="E13760" s="107">
        <v>18.083333333333332</v>
      </c>
      <c r="F13760" s="81" t="s">
        <v>24202</v>
      </c>
      <c r="G13760" s="35" t="s">
        <v>8146</v>
      </c>
      <c r="H13760" s="100" t="s">
        <v>26665</v>
      </c>
    </row>
    <row r="13761" spans="1:8">
      <c r="A13761" s="35" t="s">
        <v>29</v>
      </c>
      <c r="B13761" s="35" t="s">
        <v>9380</v>
      </c>
      <c r="C13761" s="35" t="s">
        <v>17536</v>
      </c>
      <c r="D13761" s="100" t="s">
        <v>12563</v>
      </c>
      <c r="E13761" s="107">
        <v>21.6</v>
      </c>
      <c r="F13761" s="81" t="s">
        <v>24202</v>
      </c>
      <c r="G13761" s="35" t="s">
        <v>8146</v>
      </c>
      <c r="H13761" s="100" t="s">
        <v>26665</v>
      </c>
    </row>
    <row r="13762" spans="1:8">
      <c r="A13762" s="35" t="s">
        <v>29</v>
      </c>
      <c r="B13762" s="35" t="s">
        <v>9380</v>
      </c>
      <c r="C13762" s="35" t="s">
        <v>17536</v>
      </c>
      <c r="D13762" s="100" t="s">
        <v>12564</v>
      </c>
      <c r="E13762" s="107">
        <v>16.733333333333334</v>
      </c>
      <c r="F13762" s="81" t="s">
        <v>24202</v>
      </c>
      <c r="G13762" s="35" t="s">
        <v>8146</v>
      </c>
      <c r="H13762" s="100" t="s">
        <v>26665</v>
      </c>
    </row>
    <row r="13763" spans="1:8">
      <c r="A13763" s="35" t="s">
        <v>29</v>
      </c>
      <c r="B13763" s="35" t="s">
        <v>9380</v>
      </c>
      <c r="C13763" s="35" t="s">
        <v>17536</v>
      </c>
      <c r="D13763" s="100" t="s">
        <v>12565</v>
      </c>
      <c r="E13763" s="107">
        <v>19.083333333333332</v>
      </c>
      <c r="F13763" s="81" t="s">
        <v>24202</v>
      </c>
      <c r="G13763" s="35" t="s">
        <v>8146</v>
      </c>
      <c r="H13763" s="100" t="s">
        <v>26665</v>
      </c>
    </row>
    <row r="13764" spans="1:8">
      <c r="A13764" s="35" t="s">
        <v>29</v>
      </c>
      <c r="B13764" s="35" t="s">
        <v>9379</v>
      </c>
      <c r="C13764" s="35" t="s">
        <v>17537</v>
      </c>
      <c r="D13764" s="100" t="s">
        <v>12566</v>
      </c>
      <c r="E13764" s="107">
        <v>22.35</v>
      </c>
      <c r="F13764" s="81" t="s">
        <v>24202</v>
      </c>
      <c r="G13764" s="35" t="s">
        <v>8146</v>
      </c>
      <c r="H13764" s="100" t="s">
        <v>26226</v>
      </c>
    </row>
    <row r="13765" spans="1:8">
      <c r="A13765" s="35" t="s">
        <v>29</v>
      </c>
      <c r="B13765" s="35" t="s">
        <v>9379</v>
      </c>
      <c r="C13765" s="35" t="s">
        <v>17537</v>
      </c>
      <c r="D13765" s="100" t="s">
        <v>12567</v>
      </c>
      <c r="E13765" s="107">
        <v>22.816666666666666</v>
      </c>
      <c r="F13765" s="81" t="s">
        <v>24202</v>
      </c>
      <c r="G13765" s="35" t="s">
        <v>8146</v>
      </c>
      <c r="H13765" s="100" t="s">
        <v>26226</v>
      </c>
    </row>
    <row r="13766" spans="1:8">
      <c r="A13766" s="35" t="s">
        <v>29</v>
      </c>
      <c r="B13766" s="35" t="s">
        <v>9379</v>
      </c>
      <c r="C13766" s="35" t="s">
        <v>17537</v>
      </c>
      <c r="D13766" s="100" t="s">
        <v>23566</v>
      </c>
      <c r="E13766" s="107">
        <v>19.100000000000001</v>
      </c>
      <c r="F13766" s="81" t="s">
        <v>24202</v>
      </c>
      <c r="G13766" s="35" t="s">
        <v>8146</v>
      </c>
      <c r="H13766" s="100" t="s">
        <v>26226</v>
      </c>
    </row>
    <row r="13767" spans="1:8">
      <c r="A13767" s="35" t="s">
        <v>29</v>
      </c>
      <c r="B13767" s="35" t="s">
        <v>9379</v>
      </c>
      <c r="C13767" s="35" t="s">
        <v>17537</v>
      </c>
      <c r="D13767" s="100" t="s">
        <v>23567</v>
      </c>
      <c r="E13767" s="107">
        <v>19.850000000000001</v>
      </c>
      <c r="F13767" s="81" t="s">
        <v>24202</v>
      </c>
      <c r="G13767" s="35" t="s">
        <v>8146</v>
      </c>
      <c r="H13767" s="100" t="s">
        <v>26226</v>
      </c>
    </row>
    <row r="13768" spans="1:8">
      <c r="A13768" s="35" t="s">
        <v>29</v>
      </c>
      <c r="B13768" s="35" t="s">
        <v>9379</v>
      </c>
      <c r="C13768" s="35" t="s">
        <v>17537</v>
      </c>
      <c r="D13768" s="100" t="s">
        <v>12571</v>
      </c>
      <c r="E13768" s="107">
        <v>20.383333333333333</v>
      </c>
      <c r="F13768" s="81" t="s">
        <v>24202</v>
      </c>
      <c r="G13768" s="35" t="s">
        <v>8146</v>
      </c>
      <c r="H13768" s="100" t="s">
        <v>26226</v>
      </c>
    </row>
    <row r="13769" spans="1:8">
      <c r="A13769" s="35" t="s">
        <v>29</v>
      </c>
      <c r="B13769" s="35" t="s">
        <v>9379</v>
      </c>
      <c r="C13769" s="35" t="s">
        <v>17537</v>
      </c>
      <c r="D13769" s="100" t="s">
        <v>23568</v>
      </c>
      <c r="E13769" s="107">
        <v>15.283333333333333</v>
      </c>
      <c r="F13769" s="81" t="s">
        <v>24202</v>
      </c>
      <c r="G13769" s="35" t="s">
        <v>8146</v>
      </c>
      <c r="H13769" s="100" t="s">
        <v>26226</v>
      </c>
    </row>
    <row r="13770" spans="1:8">
      <c r="A13770" s="35" t="s">
        <v>29</v>
      </c>
      <c r="B13770" s="35" t="s">
        <v>9379</v>
      </c>
      <c r="C13770" s="35" t="s">
        <v>17537</v>
      </c>
      <c r="D13770" s="100" t="s">
        <v>23569</v>
      </c>
      <c r="E13770" s="107">
        <v>19.066666666666666</v>
      </c>
      <c r="F13770" s="81" t="s">
        <v>24202</v>
      </c>
      <c r="G13770" s="35" t="s">
        <v>8146</v>
      </c>
      <c r="H13770" s="100" t="s">
        <v>26226</v>
      </c>
    </row>
    <row r="13771" spans="1:8">
      <c r="A13771" s="35" t="s">
        <v>29</v>
      </c>
      <c r="B13771" s="35" t="s">
        <v>9379</v>
      </c>
      <c r="C13771" s="35" t="s">
        <v>17537</v>
      </c>
      <c r="D13771" s="100" t="s">
        <v>12572</v>
      </c>
      <c r="E13771" s="107">
        <v>15.45</v>
      </c>
      <c r="F13771" s="81" t="s">
        <v>24202</v>
      </c>
      <c r="G13771" s="35" t="s">
        <v>8146</v>
      </c>
      <c r="H13771" s="100" t="s">
        <v>26226</v>
      </c>
    </row>
    <row r="13772" spans="1:8">
      <c r="A13772" s="35" t="s">
        <v>29</v>
      </c>
      <c r="B13772" s="35" t="s">
        <v>9379</v>
      </c>
      <c r="C13772" s="35" t="s">
        <v>17537</v>
      </c>
      <c r="D13772" s="100" t="s">
        <v>12573</v>
      </c>
      <c r="E13772" s="107">
        <v>20.816666666666666</v>
      </c>
      <c r="F13772" s="81" t="s">
        <v>24202</v>
      </c>
      <c r="G13772" s="35" t="s">
        <v>8146</v>
      </c>
      <c r="H13772" s="100" t="s">
        <v>26226</v>
      </c>
    </row>
    <row r="13773" spans="1:8">
      <c r="A13773" s="35" t="s">
        <v>29</v>
      </c>
      <c r="B13773" s="35" t="s">
        <v>9379</v>
      </c>
      <c r="C13773" s="35" t="s">
        <v>17537</v>
      </c>
      <c r="D13773" s="100" t="s">
        <v>12575</v>
      </c>
      <c r="E13773" s="107">
        <v>11.466666666666667</v>
      </c>
      <c r="F13773" s="81" t="s">
        <v>24202</v>
      </c>
      <c r="G13773" s="35" t="s">
        <v>8146</v>
      </c>
      <c r="H13773" s="100" t="s">
        <v>26226</v>
      </c>
    </row>
    <row r="13774" spans="1:8">
      <c r="A13774" s="35" t="s">
        <v>29</v>
      </c>
      <c r="B13774" s="35" t="s">
        <v>9379</v>
      </c>
      <c r="C13774" s="35" t="s">
        <v>17635</v>
      </c>
      <c r="D13774" s="100" t="s">
        <v>23570</v>
      </c>
      <c r="E13774" s="107">
        <v>16.433333333333334</v>
      </c>
      <c r="F13774" s="81" t="s">
        <v>24202</v>
      </c>
      <c r="G13774" s="35" t="s">
        <v>8146</v>
      </c>
      <c r="H13774" s="100" t="s">
        <v>26666</v>
      </c>
    </row>
    <row r="13775" spans="1:8">
      <c r="A13775" s="35" t="s">
        <v>29</v>
      </c>
      <c r="B13775" s="35" t="s">
        <v>9379</v>
      </c>
      <c r="C13775" s="35" t="s">
        <v>17635</v>
      </c>
      <c r="D13775" s="100" t="s">
        <v>23571</v>
      </c>
      <c r="E13775" s="107">
        <v>21.116666666666667</v>
      </c>
      <c r="F13775" s="81" t="s">
        <v>24202</v>
      </c>
      <c r="G13775" s="35" t="s">
        <v>8146</v>
      </c>
      <c r="H13775" s="100" t="s">
        <v>26666</v>
      </c>
    </row>
    <row r="13776" spans="1:8">
      <c r="A13776" s="35" t="s">
        <v>29</v>
      </c>
      <c r="B13776" s="35" t="s">
        <v>9379</v>
      </c>
      <c r="C13776" s="35" t="s">
        <v>17635</v>
      </c>
      <c r="D13776" s="100" t="s">
        <v>12576</v>
      </c>
      <c r="E13776" s="107">
        <v>24.283333333333335</v>
      </c>
      <c r="F13776" s="81" t="s">
        <v>24202</v>
      </c>
      <c r="G13776" s="35" t="s">
        <v>8146</v>
      </c>
      <c r="H13776" s="100" t="s">
        <v>26666</v>
      </c>
    </row>
    <row r="13777" spans="1:8">
      <c r="A13777" s="35" t="s">
        <v>29</v>
      </c>
      <c r="B13777" s="35" t="s">
        <v>9379</v>
      </c>
      <c r="C13777" s="35" t="s">
        <v>17635</v>
      </c>
      <c r="D13777" s="100" t="s">
        <v>23572</v>
      </c>
      <c r="E13777" s="107">
        <v>23.15</v>
      </c>
      <c r="F13777" s="81" t="s">
        <v>24202</v>
      </c>
      <c r="G13777" s="35" t="s">
        <v>8146</v>
      </c>
      <c r="H13777" s="100" t="s">
        <v>26666</v>
      </c>
    </row>
    <row r="13778" spans="1:8">
      <c r="A13778" s="35" t="s">
        <v>29</v>
      </c>
      <c r="B13778" s="35" t="s">
        <v>9379</v>
      </c>
      <c r="C13778" s="35" t="s">
        <v>17635</v>
      </c>
      <c r="D13778" s="100" t="s">
        <v>23573</v>
      </c>
      <c r="E13778" s="107">
        <v>24.816666666666666</v>
      </c>
      <c r="F13778" s="81" t="s">
        <v>24202</v>
      </c>
      <c r="G13778" s="35" t="s">
        <v>8146</v>
      </c>
      <c r="H13778" s="100" t="s">
        <v>26666</v>
      </c>
    </row>
    <row r="13779" spans="1:8">
      <c r="A13779" s="35" t="s">
        <v>29</v>
      </c>
      <c r="B13779" s="35" t="s">
        <v>9379</v>
      </c>
      <c r="C13779" s="35" t="s">
        <v>17635</v>
      </c>
      <c r="D13779" s="100" t="s">
        <v>23574</v>
      </c>
      <c r="E13779" s="107">
        <v>24.133333333333333</v>
      </c>
      <c r="F13779" s="81" t="s">
        <v>24202</v>
      </c>
      <c r="G13779" s="35" t="s">
        <v>8146</v>
      </c>
      <c r="H13779" s="100" t="s">
        <v>26666</v>
      </c>
    </row>
    <row r="13780" spans="1:8">
      <c r="A13780" s="35" t="s">
        <v>29</v>
      </c>
      <c r="B13780" s="35" t="s">
        <v>9379</v>
      </c>
      <c r="C13780" s="35" t="s">
        <v>17635</v>
      </c>
      <c r="D13780" s="100" t="s">
        <v>12577</v>
      </c>
      <c r="E13780" s="107">
        <v>18.566666666666666</v>
      </c>
      <c r="F13780" s="81" t="s">
        <v>24202</v>
      </c>
      <c r="G13780" s="35" t="s">
        <v>8146</v>
      </c>
      <c r="H13780" s="100" t="s">
        <v>26666</v>
      </c>
    </row>
    <row r="13781" spans="1:8">
      <c r="A13781" s="35" t="s">
        <v>29</v>
      </c>
      <c r="B13781" s="35" t="s">
        <v>9379</v>
      </c>
      <c r="C13781" s="35" t="s">
        <v>17635</v>
      </c>
      <c r="D13781" s="100" t="s">
        <v>12578</v>
      </c>
      <c r="E13781" s="107">
        <v>20.016666666666666</v>
      </c>
      <c r="F13781" s="81" t="s">
        <v>24202</v>
      </c>
      <c r="G13781" s="35" t="s">
        <v>8146</v>
      </c>
      <c r="H13781" s="100" t="s">
        <v>26666</v>
      </c>
    </row>
    <row r="13782" spans="1:8">
      <c r="A13782" s="35" t="s">
        <v>29</v>
      </c>
      <c r="B13782" s="35" t="s">
        <v>9379</v>
      </c>
      <c r="C13782" s="35" t="s">
        <v>17635</v>
      </c>
      <c r="D13782" s="100" t="s">
        <v>23575</v>
      </c>
      <c r="E13782" s="107">
        <v>18.416666666666668</v>
      </c>
      <c r="F13782" s="81" t="s">
        <v>24202</v>
      </c>
      <c r="G13782" s="35" t="s">
        <v>8146</v>
      </c>
      <c r="H13782" s="100" t="s">
        <v>26666</v>
      </c>
    </row>
    <row r="13783" spans="1:8">
      <c r="A13783" s="35" t="s">
        <v>29</v>
      </c>
      <c r="B13783" s="35" t="s">
        <v>9379</v>
      </c>
      <c r="C13783" s="35" t="s">
        <v>17635</v>
      </c>
      <c r="D13783" s="100" t="s">
        <v>12579</v>
      </c>
      <c r="E13783" s="107">
        <v>18.100000000000001</v>
      </c>
      <c r="F13783" s="81" t="s">
        <v>24202</v>
      </c>
      <c r="G13783" s="35" t="s">
        <v>8146</v>
      </c>
      <c r="H13783" s="100" t="s">
        <v>26666</v>
      </c>
    </row>
    <row r="13784" spans="1:8">
      <c r="A13784" s="35" t="s">
        <v>29</v>
      </c>
      <c r="B13784" s="35" t="s">
        <v>9379</v>
      </c>
      <c r="C13784" s="35" t="s">
        <v>17635</v>
      </c>
      <c r="D13784" s="100" t="s">
        <v>12580</v>
      </c>
      <c r="E13784" s="107">
        <v>18.016666666666666</v>
      </c>
      <c r="F13784" s="81" t="s">
        <v>24202</v>
      </c>
      <c r="G13784" s="35" t="s">
        <v>8146</v>
      </c>
      <c r="H13784" s="100" t="s">
        <v>26666</v>
      </c>
    </row>
    <row r="13785" spans="1:8">
      <c r="A13785" s="35" t="s">
        <v>29</v>
      </c>
      <c r="B13785" s="35" t="s">
        <v>9379</v>
      </c>
      <c r="C13785" s="35" t="s">
        <v>17635</v>
      </c>
      <c r="D13785" s="100" t="s">
        <v>12581</v>
      </c>
      <c r="E13785" s="107">
        <v>18.25</v>
      </c>
      <c r="F13785" s="81" t="s">
        <v>24202</v>
      </c>
      <c r="G13785" s="35" t="s">
        <v>8146</v>
      </c>
      <c r="H13785" s="100" t="s">
        <v>26666</v>
      </c>
    </row>
    <row r="13786" spans="1:8">
      <c r="A13786" s="35" t="s">
        <v>29</v>
      </c>
      <c r="B13786" s="35" t="s">
        <v>9373</v>
      </c>
      <c r="C13786" s="35" t="s">
        <v>16736</v>
      </c>
      <c r="D13786" s="100" t="s">
        <v>12582</v>
      </c>
      <c r="E13786" s="107">
        <v>18.133333333333333</v>
      </c>
      <c r="F13786" s="81" t="s">
        <v>24202</v>
      </c>
      <c r="G13786" s="35" t="s">
        <v>8146</v>
      </c>
      <c r="H13786" s="100" t="s">
        <v>26667</v>
      </c>
    </row>
    <row r="13787" spans="1:8">
      <c r="A13787" s="35" t="s">
        <v>29</v>
      </c>
      <c r="B13787" s="35" t="s">
        <v>9373</v>
      </c>
      <c r="C13787" s="35" t="s">
        <v>16736</v>
      </c>
      <c r="D13787" s="100" t="s">
        <v>12583</v>
      </c>
      <c r="E13787" s="107">
        <v>24.9</v>
      </c>
      <c r="F13787" s="81" t="s">
        <v>24202</v>
      </c>
      <c r="G13787" s="35" t="s">
        <v>8146</v>
      </c>
      <c r="H13787" s="100" t="s">
        <v>26667</v>
      </c>
    </row>
    <row r="13788" spans="1:8">
      <c r="A13788" s="35" t="s">
        <v>29</v>
      </c>
      <c r="B13788" s="35" t="s">
        <v>9373</v>
      </c>
      <c r="C13788" s="35" t="s">
        <v>16736</v>
      </c>
      <c r="D13788" s="100" t="s">
        <v>12584</v>
      </c>
      <c r="E13788" s="107">
        <v>24.366666666666667</v>
      </c>
      <c r="F13788" s="81" t="s">
        <v>24202</v>
      </c>
      <c r="G13788" s="35" t="s">
        <v>8146</v>
      </c>
      <c r="H13788" s="100" t="s">
        <v>26667</v>
      </c>
    </row>
    <row r="13789" spans="1:8">
      <c r="A13789" s="35" t="s">
        <v>29</v>
      </c>
      <c r="B13789" s="35" t="s">
        <v>9373</v>
      </c>
      <c r="C13789" s="35" t="s">
        <v>16736</v>
      </c>
      <c r="D13789" s="100" t="s">
        <v>23576</v>
      </c>
      <c r="E13789" s="107">
        <v>22.75</v>
      </c>
      <c r="F13789" s="81" t="s">
        <v>24202</v>
      </c>
      <c r="G13789" s="35" t="s">
        <v>8146</v>
      </c>
      <c r="H13789" s="100" t="s">
        <v>26667</v>
      </c>
    </row>
    <row r="13790" spans="1:8">
      <c r="A13790" s="35" t="s">
        <v>29</v>
      </c>
      <c r="B13790" s="35" t="s">
        <v>9373</v>
      </c>
      <c r="C13790" s="35" t="s">
        <v>16736</v>
      </c>
      <c r="D13790" s="100" t="s">
        <v>12586</v>
      </c>
      <c r="E13790" s="107">
        <v>22.783333333333335</v>
      </c>
      <c r="F13790" s="81" t="s">
        <v>24202</v>
      </c>
      <c r="G13790" s="35" t="s">
        <v>8146</v>
      </c>
      <c r="H13790" s="100" t="s">
        <v>26667</v>
      </c>
    </row>
    <row r="13791" spans="1:8">
      <c r="A13791" s="35" t="s">
        <v>29</v>
      </c>
      <c r="B13791" s="35" t="s">
        <v>9373</v>
      </c>
      <c r="C13791" s="35" t="s">
        <v>16736</v>
      </c>
      <c r="D13791" s="100" t="s">
        <v>12588</v>
      </c>
      <c r="E13791" s="107">
        <v>21.65</v>
      </c>
      <c r="F13791" s="81" t="s">
        <v>24202</v>
      </c>
      <c r="G13791" s="35" t="s">
        <v>8146</v>
      </c>
      <c r="H13791" s="100" t="s">
        <v>26667</v>
      </c>
    </row>
    <row r="13792" spans="1:8">
      <c r="A13792" s="35" t="s">
        <v>29</v>
      </c>
      <c r="B13792" s="35" t="s">
        <v>9373</v>
      </c>
      <c r="C13792" s="35" t="s">
        <v>16736</v>
      </c>
      <c r="D13792" s="100" t="s">
        <v>12589</v>
      </c>
      <c r="E13792" s="107">
        <v>23.133333333333333</v>
      </c>
      <c r="F13792" s="81" t="s">
        <v>24202</v>
      </c>
      <c r="G13792" s="35" t="s">
        <v>8146</v>
      </c>
      <c r="H13792" s="100" t="s">
        <v>26667</v>
      </c>
    </row>
    <row r="13793" spans="1:8">
      <c r="A13793" s="35" t="s">
        <v>29</v>
      </c>
      <c r="B13793" s="35" t="s">
        <v>9373</v>
      </c>
      <c r="C13793" s="35" t="s">
        <v>16736</v>
      </c>
      <c r="D13793" s="100" t="s">
        <v>12590</v>
      </c>
      <c r="E13793" s="107">
        <v>20.783333333333335</v>
      </c>
      <c r="F13793" s="81" t="s">
        <v>24202</v>
      </c>
      <c r="G13793" s="35" t="s">
        <v>8146</v>
      </c>
      <c r="H13793" s="100" t="s">
        <v>26667</v>
      </c>
    </row>
    <row r="13794" spans="1:8">
      <c r="A13794" s="35" t="s">
        <v>29</v>
      </c>
      <c r="B13794" s="35" t="s">
        <v>9373</v>
      </c>
      <c r="C13794" s="35" t="s">
        <v>16736</v>
      </c>
      <c r="D13794" s="100" t="s">
        <v>12592</v>
      </c>
      <c r="E13794" s="107">
        <v>18.916666666666668</v>
      </c>
      <c r="F13794" s="81" t="s">
        <v>24202</v>
      </c>
      <c r="G13794" s="35" t="s">
        <v>8146</v>
      </c>
      <c r="H13794" s="100" t="s">
        <v>26667</v>
      </c>
    </row>
    <row r="13795" spans="1:8">
      <c r="A13795" s="35" t="s">
        <v>29</v>
      </c>
      <c r="B13795" s="35" t="s">
        <v>9379</v>
      </c>
      <c r="C13795" s="35" t="s">
        <v>17538</v>
      </c>
      <c r="D13795" s="100" t="s">
        <v>23577</v>
      </c>
      <c r="E13795" s="107">
        <v>21.9</v>
      </c>
      <c r="F13795" s="81" t="s">
        <v>24202</v>
      </c>
      <c r="G13795" s="35" t="s">
        <v>8146</v>
      </c>
      <c r="H13795" s="100" t="s">
        <v>26228</v>
      </c>
    </row>
    <row r="13796" spans="1:8">
      <c r="A13796" s="35" t="s">
        <v>29</v>
      </c>
      <c r="B13796" s="35" t="s">
        <v>9379</v>
      </c>
      <c r="C13796" s="35" t="s">
        <v>17538</v>
      </c>
      <c r="D13796" s="100" t="s">
        <v>12594</v>
      </c>
      <c r="E13796" s="107">
        <v>18.766666666666666</v>
      </c>
      <c r="F13796" s="81" t="s">
        <v>24202</v>
      </c>
      <c r="G13796" s="35" t="s">
        <v>8146</v>
      </c>
      <c r="H13796" s="100" t="s">
        <v>26228</v>
      </c>
    </row>
    <row r="13797" spans="1:8">
      <c r="A13797" s="35" t="s">
        <v>29</v>
      </c>
      <c r="B13797" s="35" t="s">
        <v>9379</v>
      </c>
      <c r="C13797" s="35" t="s">
        <v>16737</v>
      </c>
      <c r="D13797" s="100" t="s">
        <v>12600</v>
      </c>
      <c r="E13797" s="107">
        <v>6.75</v>
      </c>
      <c r="F13797" s="81" t="s">
        <v>24202</v>
      </c>
      <c r="G13797" s="35" t="s">
        <v>8146</v>
      </c>
      <c r="H13797" s="100" t="s">
        <v>26668</v>
      </c>
    </row>
    <row r="13798" spans="1:8">
      <c r="A13798" s="35" t="s">
        <v>29</v>
      </c>
      <c r="B13798" s="35" t="s">
        <v>9379</v>
      </c>
      <c r="C13798" s="35" t="s">
        <v>16737</v>
      </c>
      <c r="D13798" s="100" t="s">
        <v>23578</v>
      </c>
      <c r="E13798" s="107">
        <v>6.7833333333333332</v>
      </c>
      <c r="F13798" s="81" t="s">
        <v>24202</v>
      </c>
      <c r="G13798" s="35" t="s">
        <v>8146</v>
      </c>
      <c r="H13798" s="100" t="s">
        <v>26668</v>
      </c>
    </row>
    <row r="13799" spans="1:8">
      <c r="A13799" s="35" t="s">
        <v>29</v>
      </c>
      <c r="B13799" s="35" t="s">
        <v>9379</v>
      </c>
      <c r="C13799" s="35" t="s">
        <v>16737</v>
      </c>
      <c r="D13799" s="100" t="s">
        <v>23579</v>
      </c>
      <c r="E13799" s="107">
        <v>6.75</v>
      </c>
      <c r="F13799" s="81" t="s">
        <v>24202</v>
      </c>
      <c r="G13799" s="35" t="s">
        <v>8146</v>
      </c>
      <c r="H13799" s="100" t="s">
        <v>16529</v>
      </c>
    </row>
    <row r="13800" spans="1:8">
      <c r="A13800" s="35" t="s">
        <v>29</v>
      </c>
      <c r="B13800" s="35" t="s">
        <v>9379</v>
      </c>
      <c r="C13800" s="35" t="s">
        <v>16737</v>
      </c>
      <c r="D13800" s="100" t="s">
        <v>23580</v>
      </c>
      <c r="E13800" s="107">
        <v>6.3833333333333337</v>
      </c>
      <c r="F13800" s="81" t="s">
        <v>24202</v>
      </c>
      <c r="G13800" s="35" t="s">
        <v>8146</v>
      </c>
      <c r="H13800" s="100" t="s">
        <v>16529</v>
      </c>
    </row>
    <row r="13801" spans="1:8">
      <c r="A13801" s="35" t="s">
        <v>29</v>
      </c>
      <c r="B13801" s="35" t="s">
        <v>9379</v>
      </c>
      <c r="C13801" s="35" t="s">
        <v>16737</v>
      </c>
      <c r="D13801" s="100" t="s">
        <v>23581</v>
      </c>
      <c r="E13801" s="107">
        <v>6.6166666666666663</v>
      </c>
      <c r="F13801" s="81" t="s">
        <v>24202</v>
      </c>
      <c r="G13801" s="35" t="s">
        <v>8146</v>
      </c>
      <c r="H13801" s="100" t="s">
        <v>26668</v>
      </c>
    </row>
    <row r="13802" spans="1:8">
      <c r="A13802" s="35" t="s">
        <v>29</v>
      </c>
      <c r="B13802" s="35" t="s">
        <v>9379</v>
      </c>
      <c r="C13802" s="35" t="s">
        <v>16738</v>
      </c>
      <c r="D13802" s="100" t="s">
        <v>12601</v>
      </c>
      <c r="E13802" s="107">
        <v>7.25</v>
      </c>
      <c r="F13802" s="81" t="s">
        <v>24202</v>
      </c>
      <c r="G13802" s="35" t="s">
        <v>8146</v>
      </c>
      <c r="H13802" s="100" t="s">
        <v>26669</v>
      </c>
    </row>
    <row r="13803" spans="1:8">
      <c r="A13803" s="35" t="s">
        <v>29</v>
      </c>
      <c r="B13803" s="35" t="s">
        <v>9379</v>
      </c>
      <c r="C13803" s="35" t="s">
        <v>16738</v>
      </c>
      <c r="D13803" s="100" t="s">
        <v>12602</v>
      </c>
      <c r="E13803" s="107">
        <v>7.0166666666666666</v>
      </c>
      <c r="F13803" s="81" t="s">
        <v>24202</v>
      </c>
      <c r="G13803" s="35" t="s">
        <v>8146</v>
      </c>
      <c r="H13803" s="100" t="s">
        <v>26670</v>
      </c>
    </row>
    <row r="13804" spans="1:8">
      <c r="A13804" s="35" t="s">
        <v>29</v>
      </c>
      <c r="B13804" s="35" t="s">
        <v>9379</v>
      </c>
      <c r="C13804" s="35" t="s">
        <v>16738</v>
      </c>
      <c r="D13804" s="100" t="s">
        <v>12603</v>
      </c>
      <c r="E13804" s="107">
        <v>6.15</v>
      </c>
      <c r="F13804" s="81" t="s">
        <v>24202</v>
      </c>
      <c r="G13804" s="35" t="s">
        <v>8146</v>
      </c>
      <c r="H13804" s="100" t="s">
        <v>26671</v>
      </c>
    </row>
    <row r="13805" spans="1:8">
      <c r="A13805" s="35" t="s">
        <v>29</v>
      </c>
      <c r="B13805" s="35" t="s">
        <v>9379</v>
      </c>
      <c r="C13805" s="35" t="s">
        <v>16738</v>
      </c>
      <c r="D13805" s="100" t="s">
        <v>12604</v>
      </c>
      <c r="E13805" s="107">
        <v>6.3</v>
      </c>
      <c r="F13805" s="81" t="s">
        <v>24202</v>
      </c>
      <c r="G13805" s="35" t="s">
        <v>8146</v>
      </c>
      <c r="H13805" s="100" t="s">
        <v>26672</v>
      </c>
    </row>
    <row r="13806" spans="1:8">
      <c r="A13806" s="35" t="s">
        <v>29</v>
      </c>
      <c r="B13806" s="35" t="s">
        <v>9379</v>
      </c>
      <c r="C13806" s="35" t="s">
        <v>16738</v>
      </c>
      <c r="D13806" s="100" t="s">
        <v>12605</v>
      </c>
      <c r="E13806" s="107">
        <v>5.5</v>
      </c>
      <c r="F13806" s="81" t="s">
        <v>24202</v>
      </c>
      <c r="G13806" s="35" t="s">
        <v>8146</v>
      </c>
      <c r="H13806" s="100" t="s">
        <v>26673</v>
      </c>
    </row>
    <row r="13807" spans="1:8">
      <c r="A13807" s="35" t="s">
        <v>29</v>
      </c>
      <c r="B13807" s="35" t="s">
        <v>9379</v>
      </c>
      <c r="C13807" s="35" t="s">
        <v>16738</v>
      </c>
      <c r="D13807" s="100" t="s">
        <v>12606</v>
      </c>
      <c r="E13807" s="107">
        <v>6.3666666666666663</v>
      </c>
      <c r="F13807" s="81" t="s">
        <v>24202</v>
      </c>
      <c r="G13807" s="35" t="s">
        <v>8146</v>
      </c>
      <c r="H13807" s="100" t="s">
        <v>26674</v>
      </c>
    </row>
    <row r="13808" spans="1:8">
      <c r="A13808" s="35" t="s">
        <v>29</v>
      </c>
      <c r="B13808" s="35" t="s">
        <v>9379</v>
      </c>
      <c r="C13808" s="35" t="s">
        <v>16738</v>
      </c>
      <c r="D13808" s="100" t="s">
        <v>23582</v>
      </c>
      <c r="E13808" s="107">
        <v>6.2166666666666668</v>
      </c>
      <c r="F13808" s="81" t="s">
        <v>24202</v>
      </c>
      <c r="G13808" s="35" t="s">
        <v>8146</v>
      </c>
      <c r="H13808" s="100" t="s">
        <v>26675</v>
      </c>
    </row>
    <row r="13809" spans="1:8">
      <c r="A13809" s="35" t="s">
        <v>29</v>
      </c>
      <c r="B13809" s="35" t="s">
        <v>9379</v>
      </c>
      <c r="C13809" s="35" t="s">
        <v>16738</v>
      </c>
      <c r="D13809" s="100" t="s">
        <v>12607</v>
      </c>
      <c r="E13809" s="107">
        <v>5.95</v>
      </c>
      <c r="F13809" s="81" t="s">
        <v>24202</v>
      </c>
      <c r="G13809" s="35" t="s">
        <v>8146</v>
      </c>
      <c r="H13809" s="100" t="s">
        <v>26676</v>
      </c>
    </row>
    <row r="13810" spans="1:8">
      <c r="A13810" s="35" t="s">
        <v>29</v>
      </c>
      <c r="B13810" s="35" t="s">
        <v>9379</v>
      </c>
      <c r="C13810" s="35" t="s">
        <v>16738</v>
      </c>
      <c r="D13810" s="100" t="s">
        <v>12608</v>
      </c>
      <c r="E13810" s="107">
        <v>7.15</v>
      </c>
      <c r="F13810" s="81" t="s">
        <v>24202</v>
      </c>
      <c r="G13810" s="35" t="s">
        <v>8146</v>
      </c>
      <c r="H13810" s="100" t="s">
        <v>26677</v>
      </c>
    </row>
    <row r="13811" spans="1:8">
      <c r="A13811" s="35" t="s">
        <v>29</v>
      </c>
      <c r="B13811" s="35" t="s">
        <v>9379</v>
      </c>
      <c r="C13811" s="35" t="s">
        <v>16738</v>
      </c>
      <c r="D13811" s="100" t="s">
        <v>12609</v>
      </c>
      <c r="E13811" s="107">
        <v>6.6833333333333336</v>
      </c>
      <c r="F13811" s="81" t="s">
        <v>24202</v>
      </c>
      <c r="G13811" s="35" t="s">
        <v>8146</v>
      </c>
      <c r="H13811" s="100" t="s">
        <v>26678</v>
      </c>
    </row>
    <row r="13812" spans="1:8">
      <c r="A13812" s="35" t="s">
        <v>29</v>
      </c>
      <c r="B13812" s="35" t="s">
        <v>9379</v>
      </c>
      <c r="C13812" s="35" t="s">
        <v>16738</v>
      </c>
      <c r="D13812" s="100" t="s">
        <v>12610</v>
      </c>
      <c r="E13812" s="107">
        <v>6.7333333333333334</v>
      </c>
      <c r="F13812" s="81" t="s">
        <v>24202</v>
      </c>
      <c r="G13812" s="35" t="s">
        <v>8146</v>
      </c>
      <c r="H13812" s="100" t="s">
        <v>26679</v>
      </c>
    </row>
    <row r="13813" spans="1:8">
      <c r="A13813" s="35" t="s">
        <v>29</v>
      </c>
      <c r="B13813" s="35" t="s">
        <v>9379</v>
      </c>
      <c r="C13813" s="35" t="s">
        <v>16738</v>
      </c>
      <c r="D13813" s="100" t="s">
        <v>12611</v>
      </c>
      <c r="E13813" s="107">
        <v>5.8166666666666664</v>
      </c>
      <c r="F13813" s="81" t="s">
        <v>24202</v>
      </c>
      <c r="G13813" s="35" t="s">
        <v>8146</v>
      </c>
      <c r="H13813" s="100" t="s">
        <v>26680</v>
      </c>
    </row>
    <row r="13814" spans="1:8">
      <c r="A13814" s="35" t="s">
        <v>29</v>
      </c>
      <c r="B13814" s="35" t="s">
        <v>9379</v>
      </c>
      <c r="C13814" s="35" t="s">
        <v>16738</v>
      </c>
      <c r="D13814" s="100" t="s">
        <v>12612</v>
      </c>
      <c r="E13814" s="107">
        <v>6.0666666666666664</v>
      </c>
      <c r="F13814" s="81" t="s">
        <v>24202</v>
      </c>
      <c r="G13814" s="35" t="s">
        <v>8146</v>
      </c>
      <c r="H13814" s="100" t="s">
        <v>26681</v>
      </c>
    </row>
    <row r="13815" spans="1:8">
      <c r="A13815" s="35" t="s">
        <v>29</v>
      </c>
      <c r="B13815" s="35" t="s">
        <v>9379</v>
      </c>
      <c r="C13815" s="35" t="s">
        <v>16738</v>
      </c>
      <c r="D13815" s="100" t="s">
        <v>12613</v>
      </c>
      <c r="E13815" s="107">
        <v>7.2833333333333332</v>
      </c>
      <c r="F13815" s="81" t="s">
        <v>24202</v>
      </c>
      <c r="G13815" s="35" t="s">
        <v>8146</v>
      </c>
      <c r="H13815" s="100" t="s">
        <v>26682</v>
      </c>
    </row>
    <row r="13816" spans="1:8">
      <c r="A13816" s="35" t="s">
        <v>29</v>
      </c>
      <c r="B13816" s="35" t="s">
        <v>9379</v>
      </c>
      <c r="C13816" s="35" t="s">
        <v>16738</v>
      </c>
      <c r="D13816" s="100" t="s">
        <v>12614</v>
      </c>
      <c r="E13816" s="107">
        <v>8.7166666666666668</v>
      </c>
      <c r="F13816" s="81" t="s">
        <v>24202</v>
      </c>
      <c r="G13816" s="35" t="s">
        <v>8146</v>
      </c>
      <c r="H13816" s="100" t="s">
        <v>26683</v>
      </c>
    </row>
    <row r="13817" spans="1:8">
      <c r="A13817" s="35" t="s">
        <v>29</v>
      </c>
      <c r="B13817" s="35" t="s">
        <v>9379</v>
      </c>
      <c r="C13817" s="35" t="s">
        <v>16738</v>
      </c>
      <c r="D13817" s="100" t="s">
        <v>12615</v>
      </c>
      <c r="E13817" s="107">
        <v>8.1666666666666661</v>
      </c>
      <c r="F13817" s="81" t="s">
        <v>24202</v>
      </c>
      <c r="G13817" s="35" t="s">
        <v>8146</v>
      </c>
      <c r="H13817" s="100" t="s">
        <v>26684</v>
      </c>
    </row>
    <row r="13818" spans="1:8">
      <c r="A13818" s="35" t="s">
        <v>29</v>
      </c>
      <c r="B13818" s="35" t="s">
        <v>9379</v>
      </c>
      <c r="C13818" s="35" t="s">
        <v>16738</v>
      </c>
      <c r="D13818" s="100" t="s">
        <v>12616</v>
      </c>
      <c r="E13818" s="107">
        <v>6.6</v>
      </c>
      <c r="F13818" s="81" t="s">
        <v>24202</v>
      </c>
      <c r="G13818" s="35" t="s">
        <v>8146</v>
      </c>
      <c r="H13818" s="100" t="s">
        <v>26685</v>
      </c>
    </row>
    <row r="13819" spans="1:8">
      <c r="A13819" s="35" t="s">
        <v>29</v>
      </c>
      <c r="B13819" s="35" t="s">
        <v>9379</v>
      </c>
      <c r="C13819" s="35" t="s">
        <v>16738</v>
      </c>
      <c r="D13819" s="100" t="s">
        <v>12617</v>
      </c>
      <c r="E13819" s="107">
        <v>8.0166666666666675</v>
      </c>
      <c r="F13819" s="81" t="s">
        <v>24202</v>
      </c>
      <c r="G13819" s="35" t="s">
        <v>8146</v>
      </c>
      <c r="H13819" s="100" t="s">
        <v>26686</v>
      </c>
    </row>
    <row r="13820" spans="1:8">
      <c r="A13820" s="35" t="s">
        <v>29</v>
      </c>
      <c r="B13820" s="35" t="s">
        <v>9379</v>
      </c>
      <c r="C13820" s="35" t="s">
        <v>16738</v>
      </c>
      <c r="D13820" s="100" t="s">
        <v>12618</v>
      </c>
      <c r="E13820" s="107">
        <v>7.25</v>
      </c>
      <c r="F13820" s="81" t="s">
        <v>24202</v>
      </c>
      <c r="G13820" s="35" t="s">
        <v>8146</v>
      </c>
      <c r="H13820" s="100" t="s">
        <v>26687</v>
      </c>
    </row>
    <row r="13821" spans="1:8">
      <c r="A13821" s="35" t="s">
        <v>29</v>
      </c>
      <c r="B13821" s="35" t="s">
        <v>9379</v>
      </c>
      <c r="C13821" s="35" t="s">
        <v>16738</v>
      </c>
      <c r="D13821" s="100" t="s">
        <v>12619</v>
      </c>
      <c r="E13821" s="107">
        <v>7.7833333333333332</v>
      </c>
      <c r="F13821" s="81" t="s">
        <v>24202</v>
      </c>
      <c r="G13821" s="35" t="s">
        <v>8146</v>
      </c>
      <c r="H13821" s="100" t="s">
        <v>26688</v>
      </c>
    </row>
    <row r="13822" spans="1:8">
      <c r="A13822" s="35" t="s">
        <v>29</v>
      </c>
      <c r="B13822" s="35" t="s">
        <v>9379</v>
      </c>
      <c r="C13822" s="35" t="s">
        <v>16738</v>
      </c>
      <c r="D13822" s="100" t="s">
        <v>12620</v>
      </c>
      <c r="E13822" s="107">
        <v>8.2333333333333325</v>
      </c>
      <c r="F13822" s="81" t="s">
        <v>24202</v>
      </c>
      <c r="G13822" s="35" t="s">
        <v>8146</v>
      </c>
      <c r="H13822" s="100" t="s">
        <v>26689</v>
      </c>
    </row>
    <row r="13823" spans="1:8">
      <c r="A13823" s="35" t="s">
        <v>29</v>
      </c>
      <c r="B13823" s="35" t="s">
        <v>9379</v>
      </c>
      <c r="C13823" s="35" t="s">
        <v>16738</v>
      </c>
      <c r="D13823" s="100" t="s">
        <v>23583</v>
      </c>
      <c r="E13823" s="107">
        <v>7.0333333333333332</v>
      </c>
      <c r="F13823" s="81" t="s">
        <v>24202</v>
      </c>
      <c r="G13823" s="35" t="s">
        <v>8146</v>
      </c>
      <c r="H13823" s="100" t="s">
        <v>26690</v>
      </c>
    </row>
    <row r="13824" spans="1:8">
      <c r="A13824" s="35" t="s">
        <v>29</v>
      </c>
      <c r="B13824" s="35" t="s">
        <v>9379</v>
      </c>
      <c r="C13824" s="35" t="s">
        <v>16738</v>
      </c>
      <c r="D13824" s="100" t="s">
        <v>23584</v>
      </c>
      <c r="E13824" s="107">
        <v>6.5333333333333332</v>
      </c>
      <c r="F13824" s="81" t="s">
        <v>24202</v>
      </c>
      <c r="G13824" s="35" t="s">
        <v>8146</v>
      </c>
      <c r="H13824" s="100" t="s">
        <v>26691</v>
      </c>
    </row>
    <row r="13825" spans="1:8">
      <c r="A13825" s="35" t="s">
        <v>29</v>
      </c>
      <c r="B13825" s="35" t="s">
        <v>9379</v>
      </c>
      <c r="C13825" s="35" t="s">
        <v>16738</v>
      </c>
      <c r="D13825" s="100" t="s">
        <v>12621</v>
      </c>
      <c r="E13825" s="107">
        <v>6.7</v>
      </c>
      <c r="F13825" s="81" t="s">
        <v>24202</v>
      </c>
      <c r="G13825" s="35" t="s">
        <v>8146</v>
      </c>
      <c r="H13825" s="100" t="s">
        <v>26692</v>
      </c>
    </row>
    <row r="13826" spans="1:8">
      <c r="A13826" s="35" t="s">
        <v>29</v>
      </c>
      <c r="B13826" s="35" t="s">
        <v>9379</v>
      </c>
      <c r="C13826" s="35" t="s">
        <v>16738</v>
      </c>
      <c r="D13826" s="100" t="s">
        <v>12622</v>
      </c>
      <c r="E13826" s="107">
        <v>6.85</v>
      </c>
      <c r="F13826" s="81" t="s">
        <v>24202</v>
      </c>
      <c r="G13826" s="35" t="s">
        <v>8146</v>
      </c>
      <c r="H13826" s="100" t="s">
        <v>26693</v>
      </c>
    </row>
    <row r="13827" spans="1:8">
      <c r="A13827" s="35" t="s">
        <v>29</v>
      </c>
      <c r="B13827" s="35" t="s">
        <v>9379</v>
      </c>
      <c r="C13827" s="35" t="s">
        <v>16738</v>
      </c>
      <c r="D13827" s="100" t="s">
        <v>12623</v>
      </c>
      <c r="E13827" s="107">
        <v>5.2833333333333332</v>
      </c>
      <c r="F13827" s="81" t="s">
        <v>24202</v>
      </c>
      <c r="G13827" s="35" t="s">
        <v>8146</v>
      </c>
      <c r="H13827" s="100" t="s">
        <v>26694</v>
      </c>
    </row>
    <row r="13828" spans="1:8">
      <c r="A13828" s="35" t="s">
        <v>29</v>
      </c>
      <c r="B13828" s="35" t="s">
        <v>9379</v>
      </c>
      <c r="C13828" s="35" t="s">
        <v>16738</v>
      </c>
      <c r="D13828" s="100" t="s">
        <v>12624</v>
      </c>
      <c r="E13828" s="107">
        <v>5.65</v>
      </c>
      <c r="F13828" s="81" t="s">
        <v>24202</v>
      </c>
      <c r="G13828" s="35" t="s">
        <v>8146</v>
      </c>
      <c r="H13828" s="100" t="s">
        <v>26695</v>
      </c>
    </row>
    <row r="13829" spans="1:8">
      <c r="A13829" s="35" t="s">
        <v>29</v>
      </c>
      <c r="B13829" s="35" t="s">
        <v>9379</v>
      </c>
      <c r="C13829" s="35" t="s">
        <v>16738</v>
      </c>
      <c r="D13829" s="100" t="s">
        <v>12625</v>
      </c>
      <c r="E13829" s="107">
        <v>6.0666666666666664</v>
      </c>
      <c r="F13829" s="81" t="s">
        <v>24202</v>
      </c>
      <c r="G13829" s="35" t="s">
        <v>8146</v>
      </c>
      <c r="H13829" s="100" t="s">
        <v>26696</v>
      </c>
    </row>
    <row r="13830" spans="1:8">
      <c r="A13830" s="35" t="s">
        <v>29</v>
      </c>
      <c r="B13830" s="35" t="s">
        <v>9379</v>
      </c>
      <c r="C13830" s="35" t="s">
        <v>16738</v>
      </c>
      <c r="D13830" s="100" t="s">
        <v>12626</v>
      </c>
      <c r="E13830" s="107">
        <v>5.4666666666666668</v>
      </c>
      <c r="F13830" s="81" t="s">
        <v>24202</v>
      </c>
      <c r="G13830" s="35" t="s">
        <v>8146</v>
      </c>
      <c r="H13830" s="100" t="s">
        <v>26697</v>
      </c>
    </row>
    <row r="13831" spans="1:8">
      <c r="A13831" s="35" t="s">
        <v>29</v>
      </c>
      <c r="B13831" s="35" t="s">
        <v>9379</v>
      </c>
      <c r="C13831" s="35" t="s">
        <v>16738</v>
      </c>
      <c r="D13831" s="100" t="s">
        <v>12627</v>
      </c>
      <c r="E13831" s="107">
        <v>6.7</v>
      </c>
      <c r="F13831" s="81" t="s">
        <v>24202</v>
      </c>
      <c r="G13831" s="35" t="s">
        <v>8146</v>
      </c>
      <c r="H13831" s="100" t="s">
        <v>26698</v>
      </c>
    </row>
    <row r="13832" spans="1:8">
      <c r="A13832" s="35" t="s">
        <v>29</v>
      </c>
      <c r="B13832" s="35" t="s">
        <v>9379</v>
      </c>
      <c r="C13832" s="35" t="s">
        <v>16738</v>
      </c>
      <c r="D13832" s="100" t="s">
        <v>12628</v>
      </c>
      <c r="E13832" s="107">
        <v>7.7</v>
      </c>
      <c r="F13832" s="81" t="s">
        <v>24202</v>
      </c>
      <c r="G13832" s="35" t="s">
        <v>8146</v>
      </c>
      <c r="H13832" s="100" t="s">
        <v>26699</v>
      </c>
    </row>
    <row r="13833" spans="1:8">
      <c r="A13833" s="35" t="s">
        <v>29</v>
      </c>
      <c r="B13833" s="35" t="s">
        <v>9379</v>
      </c>
      <c r="C13833" s="35" t="s">
        <v>16738</v>
      </c>
      <c r="D13833" s="100" t="s">
        <v>12629</v>
      </c>
      <c r="E13833" s="107">
        <v>7.083333333333333</v>
      </c>
      <c r="F13833" s="81" t="s">
        <v>24202</v>
      </c>
      <c r="G13833" s="35" t="s">
        <v>8146</v>
      </c>
      <c r="H13833" s="100" t="s">
        <v>26700</v>
      </c>
    </row>
    <row r="13834" spans="1:8">
      <c r="A13834" s="35" t="s">
        <v>29</v>
      </c>
      <c r="B13834" s="35" t="s">
        <v>9379</v>
      </c>
      <c r="C13834" s="35" t="s">
        <v>16739</v>
      </c>
      <c r="D13834" s="100" t="s">
        <v>12630</v>
      </c>
      <c r="E13834" s="107">
        <v>6.9833333333333334</v>
      </c>
      <c r="F13834" s="81" t="s">
        <v>24202</v>
      </c>
      <c r="G13834" s="35" t="s">
        <v>8146</v>
      </c>
      <c r="H13834" s="100" t="s">
        <v>26701</v>
      </c>
    </row>
    <row r="13835" spans="1:8">
      <c r="A13835" s="35" t="s">
        <v>29</v>
      </c>
      <c r="B13835" s="35" t="s">
        <v>9379</v>
      </c>
      <c r="C13835" s="35" t="s">
        <v>16739</v>
      </c>
      <c r="D13835" s="100" t="s">
        <v>12631</v>
      </c>
      <c r="E13835" s="107">
        <v>9.0333333333333332</v>
      </c>
      <c r="F13835" s="81" t="s">
        <v>24202</v>
      </c>
      <c r="G13835" s="35" t="s">
        <v>8146</v>
      </c>
      <c r="H13835" s="100" t="s">
        <v>26701</v>
      </c>
    </row>
    <row r="13836" spans="1:8">
      <c r="A13836" s="35" t="s">
        <v>29</v>
      </c>
      <c r="B13836" s="35" t="s">
        <v>9379</v>
      </c>
      <c r="C13836" s="35" t="s">
        <v>16739</v>
      </c>
      <c r="D13836" s="100" t="s">
        <v>12632</v>
      </c>
      <c r="E13836" s="107">
        <v>7.2666666666666666</v>
      </c>
      <c r="F13836" s="81" t="s">
        <v>24202</v>
      </c>
      <c r="G13836" s="35" t="s">
        <v>8146</v>
      </c>
      <c r="H13836" s="100" t="s">
        <v>16530</v>
      </c>
    </row>
    <row r="13837" spans="1:8">
      <c r="A13837" s="35" t="s">
        <v>29</v>
      </c>
      <c r="B13837" s="35" t="s">
        <v>9379</v>
      </c>
      <c r="C13837" s="35" t="s">
        <v>16739</v>
      </c>
      <c r="D13837" s="100" t="s">
        <v>12633</v>
      </c>
      <c r="E13837" s="107">
        <v>7.083333333333333</v>
      </c>
      <c r="F13837" s="81" t="s">
        <v>24202</v>
      </c>
      <c r="G13837" s="35" t="s">
        <v>8146</v>
      </c>
      <c r="H13837" s="100" t="s">
        <v>16530</v>
      </c>
    </row>
    <row r="13838" spans="1:8">
      <c r="A13838" s="35" t="s">
        <v>29</v>
      </c>
      <c r="B13838" s="35" t="s">
        <v>9379</v>
      </c>
      <c r="C13838" s="35" t="s">
        <v>16739</v>
      </c>
      <c r="D13838" s="100" t="s">
        <v>12634</v>
      </c>
      <c r="E13838" s="107">
        <v>6.85</v>
      </c>
      <c r="F13838" s="81" t="s">
        <v>24202</v>
      </c>
      <c r="G13838" s="35" t="s">
        <v>8146</v>
      </c>
      <c r="H13838" s="100" t="s">
        <v>16530</v>
      </c>
    </row>
    <row r="13839" spans="1:8">
      <c r="A13839" s="35" t="s">
        <v>29</v>
      </c>
      <c r="B13839" s="35" t="s">
        <v>9379</v>
      </c>
      <c r="C13839" s="35" t="s">
        <v>16739</v>
      </c>
      <c r="D13839" s="100" t="s">
        <v>23585</v>
      </c>
      <c r="E13839" s="107">
        <v>7.9666666666666668</v>
      </c>
      <c r="F13839" s="81" t="s">
        <v>24202</v>
      </c>
      <c r="G13839" s="35" t="s">
        <v>8146</v>
      </c>
      <c r="H13839" s="100" t="s">
        <v>16530</v>
      </c>
    </row>
    <row r="13840" spans="1:8">
      <c r="A13840" s="35" t="s">
        <v>29</v>
      </c>
      <c r="B13840" s="35" t="s">
        <v>9379</v>
      </c>
      <c r="C13840" s="35" t="s">
        <v>16739</v>
      </c>
      <c r="D13840" s="100" t="s">
        <v>23586</v>
      </c>
      <c r="E13840" s="107">
        <v>7.5</v>
      </c>
      <c r="F13840" s="81" t="s">
        <v>24202</v>
      </c>
      <c r="G13840" s="35" t="s">
        <v>8146</v>
      </c>
      <c r="H13840" s="100" t="s">
        <v>16530</v>
      </c>
    </row>
    <row r="13841" spans="1:8">
      <c r="A13841" s="35" t="s">
        <v>29</v>
      </c>
      <c r="B13841" s="35" t="s">
        <v>9379</v>
      </c>
      <c r="C13841" s="35" t="s">
        <v>16739</v>
      </c>
      <c r="D13841" s="100" t="s">
        <v>23587</v>
      </c>
      <c r="E13841" s="107">
        <v>6.85</v>
      </c>
      <c r="F13841" s="81" t="s">
        <v>24202</v>
      </c>
      <c r="G13841" s="35" t="s">
        <v>8146</v>
      </c>
      <c r="H13841" s="100" t="s">
        <v>16530</v>
      </c>
    </row>
    <row r="13842" spans="1:8">
      <c r="A13842" s="35" t="s">
        <v>29</v>
      </c>
      <c r="B13842" s="35" t="s">
        <v>9379</v>
      </c>
      <c r="C13842" s="35" t="s">
        <v>16739</v>
      </c>
      <c r="D13842" s="100" t="s">
        <v>12635</v>
      </c>
      <c r="E13842" s="107">
        <v>7.4333333333333336</v>
      </c>
      <c r="F13842" s="81" t="s">
        <v>24202</v>
      </c>
      <c r="G13842" s="35" t="s">
        <v>8146</v>
      </c>
      <c r="H13842" s="100" t="s">
        <v>16530</v>
      </c>
    </row>
    <row r="13843" spans="1:8">
      <c r="A13843" s="35" t="s">
        <v>29</v>
      </c>
      <c r="B13843" s="35" t="s">
        <v>9379</v>
      </c>
      <c r="C13843" s="35" t="s">
        <v>16739</v>
      </c>
      <c r="D13843" s="100" t="s">
        <v>23588</v>
      </c>
      <c r="E13843" s="107">
        <v>7.0333333333333332</v>
      </c>
      <c r="F13843" s="81" t="s">
        <v>24202</v>
      </c>
      <c r="G13843" s="35" t="s">
        <v>8146</v>
      </c>
      <c r="H13843" s="100" t="s">
        <v>26701</v>
      </c>
    </row>
    <row r="13844" spans="1:8">
      <c r="A13844" s="35" t="s">
        <v>29</v>
      </c>
      <c r="B13844" s="35" t="s">
        <v>9379</v>
      </c>
      <c r="C13844" s="35" t="s">
        <v>16740</v>
      </c>
      <c r="D13844" s="100" t="s">
        <v>23589</v>
      </c>
      <c r="E13844" s="107">
        <v>8.4833333333333325</v>
      </c>
      <c r="F13844" s="81" t="s">
        <v>24202</v>
      </c>
      <c r="G13844" s="35" t="s">
        <v>8146</v>
      </c>
      <c r="H13844" s="100" t="s">
        <v>26702</v>
      </c>
    </row>
    <row r="13845" spans="1:8">
      <c r="A13845" s="35" t="s">
        <v>29</v>
      </c>
      <c r="B13845" s="35" t="s">
        <v>9379</v>
      </c>
      <c r="C13845" s="35" t="s">
        <v>16740</v>
      </c>
      <c r="D13845" s="100" t="s">
        <v>23590</v>
      </c>
      <c r="E13845" s="107">
        <v>7.9833333333333334</v>
      </c>
      <c r="F13845" s="81" t="s">
        <v>24202</v>
      </c>
      <c r="G13845" s="35" t="s">
        <v>8146</v>
      </c>
      <c r="H13845" s="100" t="s">
        <v>26702</v>
      </c>
    </row>
    <row r="13846" spans="1:8">
      <c r="A13846" s="35" t="s">
        <v>29</v>
      </c>
      <c r="B13846" s="35" t="s">
        <v>9379</v>
      </c>
      <c r="C13846" s="35" t="s">
        <v>16740</v>
      </c>
      <c r="D13846" s="100" t="s">
        <v>23591</v>
      </c>
      <c r="E13846" s="107">
        <v>7.583333333333333</v>
      </c>
      <c r="F13846" s="81" t="s">
        <v>24202</v>
      </c>
      <c r="G13846" s="35" t="s">
        <v>8146</v>
      </c>
      <c r="H13846" s="100" t="s">
        <v>16531</v>
      </c>
    </row>
    <row r="13847" spans="1:8">
      <c r="A13847" s="35" t="s">
        <v>29</v>
      </c>
      <c r="B13847" s="35" t="s">
        <v>9379</v>
      </c>
      <c r="C13847" s="35" t="s">
        <v>16740</v>
      </c>
      <c r="D13847" s="100" t="s">
        <v>23592</v>
      </c>
      <c r="E13847" s="107">
        <v>6.416666666666667</v>
      </c>
      <c r="F13847" s="81" t="s">
        <v>24202</v>
      </c>
      <c r="G13847" s="35" t="s">
        <v>8146</v>
      </c>
      <c r="H13847" s="100" t="s">
        <v>16531</v>
      </c>
    </row>
    <row r="13848" spans="1:8">
      <c r="A13848" s="35" t="s">
        <v>29</v>
      </c>
      <c r="B13848" s="35" t="s">
        <v>9379</v>
      </c>
      <c r="C13848" s="35" t="s">
        <v>16740</v>
      </c>
      <c r="D13848" s="100" t="s">
        <v>12636</v>
      </c>
      <c r="E13848" s="107">
        <v>8.1666666666666661</v>
      </c>
      <c r="F13848" s="81" t="s">
        <v>24202</v>
      </c>
      <c r="G13848" s="35" t="s">
        <v>8146</v>
      </c>
      <c r="H13848" s="100" t="s">
        <v>16531</v>
      </c>
    </row>
    <row r="13849" spans="1:8">
      <c r="A13849" s="35" t="s">
        <v>29</v>
      </c>
      <c r="B13849" s="35" t="s">
        <v>9379</v>
      </c>
      <c r="C13849" s="35" t="s">
        <v>16740</v>
      </c>
      <c r="D13849" s="100" t="s">
        <v>12637</v>
      </c>
      <c r="E13849" s="107">
        <v>7.8166666666666664</v>
      </c>
      <c r="F13849" s="81" t="s">
        <v>24202</v>
      </c>
      <c r="G13849" s="35" t="s">
        <v>8146</v>
      </c>
      <c r="H13849" s="100" t="s">
        <v>16531</v>
      </c>
    </row>
    <row r="13850" spans="1:8">
      <c r="A13850" s="35" t="s">
        <v>29</v>
      </c>
      <c r="B13850" s="35" t="s">
        <v>9379</v>
      </c>
      <c r="C13850" s="35" t="s">
        <v>16740</v>
      </c>
      <c r="D13850" s="100" t="s">
        <v>12638</v>
      </c>
      <c r="E13850" s="107">
        <v>7.0166666666666666</v>
      </c>
      <c r="F13850" s="81" t="s">
        <v>24202</v>
      </c>
      <c r="G13850" s="35" t="s">
        <v>8146</v>
      </c>
      <c r="H13850" s="100" t="s">
        <v>16531</v>
      </c>
    </row>
    <row r="13851" spans="1:8">
      <c r="A13851" s="35" t="s">
        <v>29</v>
      </c>
      <c r="B13851" s="35" t="s">
        <v>9379</v>
      </c>
      <c r="C13851" s="35" t="s">
        <v>16740</v>
      </c>
      <c r="D13851" s="100" t="s">
        <v>12639</v>
      </c>
      <c r="E13851" s="107">
        <v>8.1166666666666671</v>
      </c>
      <c r="F13851" s="81" t="s">
        <v>24202</v>
      </c>
      <c r="G13851" s="35" t="s">
        <v>8146</v>
      </c>
      <c r="H13851" s="100" t="s">
        <v>16531</v>
      </c>
    </row>
    <row r="13852" spans="1:8">
      <c r="A13852" s="35" t="s">
        <v>29</v>
      </c>
      <c r="B13852" s="35" t="s">
        <v>9379</v>
      </c>
      <c r="C13852" s="35" t="s">
        <v>16740</v>
      </c>
      <c r="D13852" s="100" t="s">
        <v>12640</v>
      </c>
      <c r="E13852" s="107">
        <v>7.3666666666666663</v>
      </c>
      <c r="F13852" s="81" t="s">
        <v>24202</v>
      </c>
      <c r="G13852" s="35" t="s">
        <v>8146</v>
      </c>
      <c r="H13852" s="100" t="s">
        <v>16531</v>
      </c>
    </row>
    <row r="13853" spans="1:8">
      <c r="A13853" s="35" t="s">
        <v>29</v>
      </c>
      <c r="B13853" s="35" t="s">
        <v>9379</v>
      </c>
      <c r="C13853" s="35" t="s">
        <v>16740</v>
      </c>
      <c r="D13853" s="100" t="s">
        <v>23593</v>
      </c>
      <c r="E13853" s="107">
        <v>7.3166666666666664</v>
      </c>
      <c r="F13853" s="81" t="s">
        <v>24202</v>
      </c>
      <c r="G13853" s="35" t="s">
        <v>8146</v>
      </c>
      <c r="H13853" s="100" t="s">
        <v>16531</v>
      </c>
    </row>
    <row r="13854" spans="1:8">
      <c r="A13854" s="35" t="s">
        <v>29</v>
      </c>
      <c r="B13854" s="35" t="s">
        <v>9379</v>
      </c>
      <c r="C13854" s="35" t="s">
        <v>16740</v>
      </c>
      <c r="D13854" s="100" t="s">
        <v>23594</v>
      </c>
      <c r="E13854" s="107">
        <v>8.0500000000000007</v>
      </c>
      <c r="F13854" s="81" t="s">
        <v>24202</v>
      </c>
      <c r="G13854" s="35" t="s">
        <v>8146</v>
      </c>
      <c r="H13854" s="100" t="s">
        <v>16531</v>
      </c>
    </row>
    <row r="13855" spans="1:8">
      <c r="A13855" s="35" t="s">
        <v>29</v>
      </c>
      <c r="B13855" s="35" t="s">
        <v>9379</v>
      </c>
      <c r="C13855" s="35" t="s">
        <v>16740</v>
      </c>
      <c r="D13855" s="100" t="s">
        <v>12641</v>
      </c>
      <c r="E13855" s="107">
        <v>7.8833333333333337</v>
      </c>
      <c r="F13855" s="81" t="s">
        <v>24202</v>
      </c>
      <c r="G13855" s="35" t="s">
        <v>8146</v>
      </c>
      <c r="H13855" s="100" t="s">
        <v>16531</v>
      </c>
    </row>
    <row r="13856" spans="1:8">
      <c r="A13856" s="35" t="s">
        <v>29</v>
      </c>
      <c r="B13856" s="35" t="s">
        <v>9379</v>
      </c>
      <c r="C13856" s="35" t="s">
        <v>16740</v>
      </c>
      <c r="D13856" s="100" t="s">
        <v>12642</v>
      </c>
      <c r="E13856" s="107">
        <v>7.6166666666666663</v>
      </c>
      <c r="F13856" s="81" t="s">
        <v>24202</v>
      </c>
      <c r="G13856" s="35" t="s">
        <v>8146</v>
      </c>
      <c r="H13856" s="100" t="s">
        <v>16531</v>
      </c>
    </row>
    <row r="13857" spans="1:8">
      <c r="A13857" s="35" t="s">
        <v>29</v>
      </c>
      <c r="B13857" s="35" t="s">
        <v>9379</v>
      </c>
      <c r="C13857" s="35" t="s">
        <v>16740</v>
      </c>
      <c r="D13857" s="100" t="s">
        <v>23595</v>
      </c>
      <c r="E13857" s="107">
        <v>8.0166666666666675</v>
      </c>
      <c r="F13857" s="81" t="s">
        <v>24202</v>
      </c>
      <c r="G13857" s="35" t="s">
        <v>8146</v>
      </c>
      <c r="H13857" s="100" t="s">
        <v>16531</v>
      </c>
    </row>
    <row r="13858" spans="1:8">
      <c r="A13858" s="35" t="s">
        <v>29</v>
      </c>
      <c r="B13858" s="35" t="s">
        <v>9379</v>
      </c>
      <c r="C13858" s="35" t="s">
        <v>16740</v>
      </c>
      <c r="D13858" s="100" t="s">
        <v>23596</v>
      </c>
      <c r="E13858" s="107">
        <v>7.6333333333333337</v>
      </c>
      <c r="F13858" s="81" t="s">
        <v>24202</v>
      </c>
      <c r="G13858" s="35" t="s">
        <v>8146</v>
      </c>
      <c r="H13858" s="100" t="s">
        <v>16531</v>
      </c>
    </row>
    <row r="13859" spans="1:8">
      <c r="A13859" s="35" t="s">
        <v>29</v>
      </c>
      <c r="B13859" s="35" t="s">
        <v>9379</v>
      </c>
      <c r="C13859" s="35" t="s">
        <v>16740</v>
      </c>
      <c r="D13859" s="100" t="s">
        <v>23597</v>
      </c>
      <c r="E13859" s="107">
        <v>7.5333333333333332</v>
      </c>
      <c r="F13859" s="81" t="s">
        <v>24202</v>
      </c>
      <c r="G13859" s="35" t="s">
        <v>8146</v>
      </c>
      <c r="H13859" s="100" t="s">
        <v>16531</v>
      </c>
    </row>
    <row r="13860" spans="1:8">
      <c r="A13860" s="35" t="s">
        <v>29</v>
      </c>
      <c r="B13860" s="35" t="s">
        <v>9379</v>
      </c>
      <c r="C13860" s="35" t="s">
        <v>16740</v>
      </c>
      <c r="D13860" s="100" t="s">
        <v>23598</v>
      </c>
      <c r="E13860" s="107">
        <v>8.1666666666666661</v>
      </c>
      <c r="F13860" s="81" t="s">
        <v>24202</v>
      </c>
      <c r="G13860" s="35" t="s">
        <v>8146</v>
      </c>
      <c r="H13860" s="100" t="s">
        <v>16531</v>
      </c>
    </row>
    <row r="13861" spans="1:8">
      <c r="A13861" s="35" t="s">
        <v>29</v>
      </c>
      <c r="B13861" s="35" t="s">
        <v>9379</v>
      </c>
      <c r="C13861" s="35" t="s">
        <v>16740</v>
      </c>
      <c r="D13861" s="100" t="s">
        <v>23599</v>
      </c>
      <c r="E13861" s="107">
        <v>7.833333333333333</v>
      </c>
      <c r="F13861" s="81" t="s">
        <v>24202</v>
      </c>
      <c r="G13861" s="35" t="s">
        <v>8146</v>
      </c>
      <c r="H13861" s="100" t="s">
        <v>26702</v>
      </c>
    </row>
    <row r="13862" spans="1:8">
      <c r="A13862" s="35" t="s">
        <v>29</v>
      </c>
      <c r="B13862" s="35" t="s">
        <v>9379</v>
      </c>
      <c r="C13862" s="35" t="s">
        <v>16741</v>
      </c>
      <c r="D13862" s="100" t="s">
        <v>12643</v>
      </c>
      <c r="E13862" s="107">
        <v>7.75</v>
      </c>
      <c r="F13862" s="81" t="s">
        <v>24202</v>
      </c>
      <c r="G13862" s="35" t="s">
        <v>8146</v>
      </c>
      <c r="H13862" s="100" t="s">
        <v>26703</v>
      </c>
    </row>
    <row r="13863" spans="1:8">
      <c r="A13863" s="35" t="s">
        <v>29</v>
      </c>
      <c r="B13863" s="35" t="s">
        <v>9379</v>
      </c>
      <c r="C13863" s="35" t="s">
        <v>16741</v>
      </c>
      <c r="D13863" s="100" t="s">
        <v>12644</v>
      </c>
      <c r="E13863" s="107">
        <v>9.4333333333333336</v>
      </c>
      <c r="F13863" s="81" t="s">
        <v>24202</v>
      </c>
      <c r="G13863" s="35" t="s">
        <v>8146</v>
      </c>
      <c r="H13863" s="100" t="s">
        <v>26703</v>
      </c>
    </row>
    <row r="13864" spans="1:8">
      <c r="A13864" s="35" t="s">
        <v>29</v>
      </c>
      <c r="B13864" s="35" t="s">
        <v>9379</v>
      </c>
      <c r="C13864" s="35" t="s">
        <v>16741</v>
      </c>
      <c r="D13864" s="100" t="s">
        <v>12645</v>
      </c>
      <c r="E13864" s="107">
        <v>6.1333333333333337</v>
      </c>
      <c r="F13864" s="81" t="s">
        <v>24202</v>
      </c>
      <c r="G13864" s="35" t="s">
        <v>8146</v>
      </c>
      <c r="H13864" s="100" t="s">
        <v>26703</v>
      </c>
    </row>
    <row r="13865" spans="1:8">
      <c r="A13865" s="35" t="s">
        <v>29</v>
      </c>
      <c r="B13865" s="35" t="s">
        <v>9379</v>
      </c>
      <c r="C13865" s="35" t="s">
        <v>16741</v>
      </c>
      <c r="D13865" s="100" t="s">
        <v>12646</v>
      </c>
      <c r="E13865" s="107">
        <v>9.1833333333333336</v>
      </c>
      <c r="F13865" s="81" t="s">
        <v>24202</v>
      </c>
      <c r="G13865" s="35" t="s">
        <v>8146</v>
      </c>
      <c r="H13865" s="100" t="s">
        <v>26703</v>
      </c>
    </row>
    <row r="13866" spans="1:8">
      <c r="A13866" s="35" t="s">
        <v>29</v>
      </c>
      <c r="B13866" s="35" t="s">
        <v>9379</v>
      </c>
      <c r="C13866" s="35" t="s">
        <v>16741</v>
      </c>
      <c r="D13866" s="100" t="s">
        <v>12647</v>
      </c>
      <c r="E13866" s="107">
        <v>8.6</v>
      </c>
      <c r="F13866" s="81" t="s">
        <v>24202</v>
      </c>
      <c r="G13866" s="35" t="s">
        <v>8146</v>
      </c>
      <c r="H13866" s="100" t="s">
        <v>26703</v>
      </c>
    </row>
    <row r="13867" spans="1:8">
      <c r="A13867" s="35" t="s">
        <v>29</v>
      </c>
      <c r="B13867" s="35" t="s">
        <v>9379</v>
      </c>
      <c r="C13867" s="35" t="s">
        <v>16741</v>
      </c>
      <c r="D13867" s="100" t="s">
        <v>12648</v>
      </c>
      <c r="E13867" s="107">
        <v>9.3666666666666671</v>
      </c>
      <c r="F13867" s="81" t="s">
        <v>24202</v>
      </c>
      <c r="G13867" s="35" t="s">
        <v>8146</v>
      </c>
      <c r="H13867" s="100" t="s">
        <v>26703</v>
      </c>
    </row>
    <row r="13868" spans="1:8">
      <c r="A13868" s="35" t="s">
        <v>29</v>
      </c>
      <c r="B13868" s="35" t="s">
        <v>9379</v>
      </c>
      <c r="C13868" s="35" t="s">
        <v>16741</v>
      </c>
      <c r="D13868" s="100" t="s">
        <v>12649</v>
      </c>
      <c r="E13868" s="107">
        <v>8.4666666666666668</v>
      </c>
      <c r="F13868" s="81" t="s">
        <v>24202</v>
      </c>
      <c r="G13868" s="35" t="s">
        <v>8146</v>
      </c>
      <c r="H13868" s="100" t="s">
        <v>26703</v>
      </c>
    </row>
    <row r="13869" spans="1:8">
      <c r="A13869" s="35" t="s">
        <v>29</v>
      </c>
      <c r="B13869" s="35" t="s">
        <v>9379</v>
      </c>
      <c r="C13869" s="35" t="s">
        <v>16741</v>
      </c>
      <c r="D13869" s="100" t="s">
        <v>12650</v>
      </c>
      <c r="E13869" s="107">
        <v>6.7333333333333334</v>
      </c>
      <c r="F13869" s="81" t="s">
        <v>24202</v>
      </c>
      <c r="G13869" s="35" t="s">
        <v>8146</v>
      </c>
      <c r="H13869" s="100" t="s">
        <v>26703</v>
      </c>
    </row>
    <row r="13870" spans="1:8">
      <c r="A13870" s="35" t="s">
        <v>29</v>
      </c>
      <c r="B13870" s="35" t="s">
        <v>9379</v>
      </c>
      <c r="C13870" s="35" t="s">
        <v>16741</v>
      </c>
      <c r="D13870" s="100" t="s">
        <v>12651</v>
      </c>
      <c r="E13870" s="107">
        <v>4.6833333333333336</v>
      </c>
      <c r="F13870" s="81" t="s">
        <v>24202</v>
      </c>
      <c r="G13870" s="35" t="s">
        <v>8146</v>
      </c>
      <c r="H13870" s="100" t="s">
        <v>26703</v>
      </c>
    </row>
    <row r="13871" spans="1:8">
      <c r="A13871" s="35" t="s">
        <v>29</v>
      </c>
      <c r="B13871" s="35" t="s">
        <v>9379</v>
      </c>
      <c r="C13871" s="35" t="s">
        <v>16741</v>
      </c>
      <c r="D13871" s="100" t="s">
        <v>12652</v>
      </c>
      <c r="E13871" s="107">
        <v>8.9666666666666668</v>
      </c>
      <c r="F13871" s="81" t="s">
        <v>24202</v>
      </c>
      <c r="G13871" s="35" t="s">
        <v>8146</v>
      </c>
      <c r="H13871" s="100" t="s">
        <v>26703</v>
      </c>
    </row>
    <row r="13872" spans="1:8">
      <c r="A13872" s="35" t="s">
        <v>29</v>
      </c>
      <c r="B13872" s="35" t="s">
        <v>9379</v>
      </c>
      <c r="C13872" s="35" t="s">
        <v>16741</v>
      </c>
      <c r="D13872" s="100" t="s">
        <v>12653</v>
      </c>
      <c r="E13872" s="107">
        <v>10.066666666666666</v>
      </c>
      <c r="F13872" s="81" t="s">
        <v>24202</v>
      </c>
      <c r="G13872" s="35" t="s">
        <v>8146</v>
      </c>
      <c r="H13872" s="100" t="s">
        <v>26703</v>
      </c>
    </row>
    <row r="13873" spans="1:8">
      <c r="A13873" s="35" t="s">
        <v>29</v>
      </c>
      <c r="B13873" s="35" t="s">
        <v>9379</v>
      </c>
      <c r="C13873" s="35" t="s">
        <v>16741</v>
      </c>
      <c r="D13873" s="100" t="s">
        <v>12654</v>
      </c>
      <c r="E13873" s="107">
        <v>7.85</v>
      </c>
      <c r="F13873" s="81" t="s">
        <v>24202</v>
      </c>
      <c r="G13873" s="35" t="s">
        <v>8146</v>
      </c>
      <c r="H13873" s="100" t="s">
        <v>26703</v>
      </c>
    </row>
    <row r="13874" spans="1:8">
      <c r="A13874" s="35" t="s">
        <v>29</v>
      </c>
      <c r="B13874" s="35" t="s">
        <v>9379</v>
      </c>
      <c r="C13874" s="35" t="s">
        <v>16741</v>
      </c>
      <c r="D13874" s="100" t="s">
        <v>12655</v>
      </c>
      <c r="E13874" s="107">
        <v>5.833333333333333</v>
      </c>
      <c r="F13874" s="81" t="s">
        <v>24202</v>
      </c>
      <c r="G13874" s="35" t="s">
        <v>8146</v>
      </c>
      <c r="H13874" s="100" t="s">
        <v>26703</v>
      </c>
    </row>
    <row r="13875" spans="1:8">
      <c r="A13875" s="35" t="s">
        <v>29</v>
      </c>
      <c r="B13875" s="35" t="s">
        <v>9379</v>
      </c>
      <c r="C13875" s="35" t="s">
        <v>16741</v>
      </c>
      <c r="D13875" s="100" t="s">
        <v>12656</v>
      </c>
      <c r="E13875" s="107">
        <v>7.8166666666666664</v>
      </c>
      <c r="F13875" s="81" t="s">
        <v>24202</v>
      </c>
      <c r="G13875" s="35" t="s">
        <v>8146</v>
      </c>
      <c r="H13875" s="100" t="s">
        <v>26703</v>
      </c>
    </row>
    <row r="13876" spans="1:8">
      <c r="A13876" s="35" t="s">
        <v>29</v>
      </c>
      <c r="B13876" s="35" t="s">
        <v>9379</v>
      </c>
      <c r="C13876" s="35" t="s">
        <v>16741</v>
      </c>
      <c r="D13876" s="100" t="s">
        <v>12657</v>
      </c>
      <c r="E13876" s="107">
        <v>7.2333333333333334</v>
      </c>
      <c r="F13876" s="81" t="s">
        <v>24202</v>
      </c>
      <c r="G13876" s="35" t="s">
        <v>8146</v>
      </c>
      <c r="H13876" s="100" t="s">
        <v>26703</v>
      </c>
    </row>
    <row r="13877" spans="1:8">
      <c r="A13877" s="35" t="s">
        <v>29</v>
      </c>
      <c r="B13877" s="35" t="s">
        <v>9379</v>
      </c>
      <c r="C13877" s="35" t="s">
        <v>16741</v>
      </c>
      <c r="D13877" s="100" t="s">
        <v>12658</v>
      </c>
      <c r="E13877" s="107">
        <v>9.3666666666666671</v>
      </c>
      <c r="F13877" s="81" t="s">
        <v>24202</v>
      </c>
      <c r="G13877" s="35" t="s">
        <v>8146</v>
      </c>
      <c r="H13877" s="100" t="s">
        <v>26703</v>
      </c>
    </row>
    <row r="13878" spans="1:8">
      <c r="A13878" s="35" t="s">
        <v>29</v>
      </c>
      <c r="B13878" s="35" t="s">
        <v>9379</v>
      </c>
      <c r="C13878" s="35" t="s">
        <v>16741</v>
      </c>
      <c r="D13878" s="100" t="s">
        <v>12659</v>
      </c>
      <c r="E13878" s="107">
        <v>8.9</v>
      </c>
      <c r="F13878" s="81" t="s">
        <v>24202</v>
      </c>
      <c r="G13878" s="35" t="s">
        <v>8146</v>
      </c>
      <c r="H13878" s="100" t="s">
        <v>26703</v>
      </c>
    </row>
    <row r="13879" spans="1:8">
      <c r="A13879" s="35" t="s">
        <v>29</v>
      </c>
      <c r="B13879" s="35" t="s">
        <v>9379</v>
      </c>
      <c r="C13879" s="35" t="s">
        <v>16742</v>
      </c>
      <c r="D13879" s="100" t="s">
        <v>12660</v>
      </c>
      <c r="E13879" s="107">
        <v>9.1</v>
      </c>
      <c r="F13879" s="81" t="s">
        <v>24202</v>
      </c>
      <c r="G13879" s="35" t="s">
        <v>8146</v>
      </c>
      <c r="H13879" s="100" t="s">
        <v>26704</v>
      </c>
    </row>
    <row r="13880" spans="1:8">
      <c r="A13880" s="35" t="s">
        <v>29</v>
      </c>
      <c r="B13880" s="35" t="s">
        <v>9379</v>
      </c>
      <c r="C13880" s="35" t="s">
        <v>16742</v>
      </c>
      <c r="D13880" s="100" t="s">
        <v>12661</v>
      </c>
      <c r="E13880" s="107">
        <v>7.5</v>
      </c>
      <c r="F13880" s="81" t="s">
        <v>24202</v>
      </c>
      <c r="G13880" s="35" t="s">
        <v>8146</v>
      </c>
      <c r="H13880" s="100" t="s">
        <v>26704</v>
      </c>
    </row>
    <row r="13881" spans="1:8">
      <c r="A13881" s="35" t="s">
        <v>29</v>
      </c>
      <c r="B13881" s="35" t="s">
        <v>9379</v>
      </c>
      <c r="C13881" s="35" t="s">
        <v>16742</v>
      </c>
      <c r="D13881" s="100" t="s">
        <v>23600</v>
      </c>
      <c r="E13881" s="107">
        <v>6.2333333333333334</v>
      </c>
      <c r="F13881" s="81" t="s">
        <v>24202</v>
      </c>
      <c r="G13881" s="35" t="s">
        <v>8146</v>
      </c>
      <c r="H13881" s="100" t="s">
        <v>16532</v>
      </c>
    </row>
    <row r="13882" spans="1:8">
      <c r="A13882" s="35" t="s">
        <v>29</v>
      </c>
      <c r="B13882" s="35" t="s">
        <v>9379</v>
      </c>
      <c r="C13882" s="35" t="s">
        <v>16742</v>
      </c>
      <c r="D13882" s="100" t="s">
        <v>23601</v>
      </c>
      <c r="E13882" s="107">
        <v>9.5</v>
      </c>
      <c r="F13882" s="81" t="s">
        <v>24202</v>
      </c>
      <c r="G13882" s="35" t="s">
        <v>8146</v>
      </c>
      <c r="H13882" s="100" t="s">
        <v>16532</v>
      </c>
    </row>
    <row r="13883" spans="1:8">
      <c r="A13883" s="35" t="s">
        <v>29</v>
      </c>
      <c r="B13883" s="35" t="s">
        <v>9379</v>
      </c>
      <c r="C13883" s="35" t="s">
        <v>16742</v>
      </c>
      <c r="D13883" s="100" t="s">
        <v>23602</v>
      </c>
      <c r="E13883" s="107">
        <v>9.1</v>
      </c>
      <c r="F13883" s="81" t="s">
        <v>24202</v>
      </c>
      <c r="G13883" s="35" t="s">
        <v>8146</v>
      </c>
      <c r="H13883" s="100" t="s">
        <v>16532</v>
      </c>
    </row>
    <row r="13884" spans="1:8">
      <c r="A13884" s="35" t="s">
        <v>29</v>
      </c>
      <c r="B13884" s="35" t="s">
        <v>9379</v>
      </c>
      <c r="C13884" s="35" t="s">
        <v>16742</v>
      </c>
      <c r="D13884" s="100" t="s">
        <v>23603</v>
      </c>
      <c r="E13884" s="107">
        <v>9.4</v>
      </c>
      <c r="F13884" s="81" t="s">
        <v>24202</v>
      </c>
      <c r="G13884" s="35" t="s">
        <v>8146</v>
      </c>
      <c r="H13884" s="100" t="s">
        <v>16532</v>
      </c>
    </row>
    <row r="13885" spans="1:8">
      <c r="A13885" s="35" t="s">
        <v>29</v>
      </c>
      <c r="B13885" s="35" t="s">
        <v>9379</v>
      </c>
      <c r="C13885" s="35" t="s">
        <v>16742</v>
      </c>
      <c r="D13885" s="100" t="s">
        <v>23604</v>
      </c>
      <c r="E13885" s="107">
        <v>10.483333333333333</v>
      </c>
      <c r="F13885" s="81" t="s">
        <v>24202</v>
      </c>
      <c r="G13885" s="35" t="s">
        <v>8146</v>
      </c>
      <c r="H13885" s="100" t="s">
        <v>16532</v>
      </c>
    </row>
    <row r="13886" spans="1:8">
      <c r="A13886" s="35" t="s">
        <v>29</v>
      </c>
      <c r="B13886" s="35" t="s">
        <v>9379</v>
      </c>
      <c r="C13886" s="35" t="s">
        <v>16742</v>
      </c>
      <c r="D13886" s="100" t="s">
        <v>23605</v>
      </c>
      <c r="E13886" s="107">
        <v>5.9333333333333336</v>
      </c>
      <c r="F13886" s="81" t="s">
        <v>24202</v>
      </c>
      <c r="G13886" s="35" t="s">
        <v>8146</v>
      </c>
      <c r="H13886" s="100" t="s">
        <v>16532</v>
      </c>
    </row>
    <row r="13887" spans="1:8">
      <c r="A13887" s="35" t="s">
        <v>29</v>
      </c>
      <c r="B13887" s="35" t="s">
        <v>9379</v>
      </c>
      <c r="C13887" s="35" t="s">
        <v>16742</v>
      </c>
      <c r="D13887" s="100" t="s">
        <v>23606</v>
      </c>
      <c r="E13887" s="107">
        <v>8.1166666666666671</v>
      </c>
      <c r="F13887" s="81" t="s">
        <v>24202</v>
      </c>
      <c r="G13887" s="35" t="s">
        <v>8146</v>
      </c>
      <c r="H13887" s="100" t="s">
        <v>16532</v>
      </c>
    </row>
    <row r="13888" spans="1:8">
      <c r="A13888" s="35" t="s">
        <v>29</v>
      </c>
      <c r="B13888" s="35" t="s">
        <v>9379</v>
      </c>
      <c r="C13888" s="35" t="s">
        <v>16742</v>
      </c>
      <c r="D13888" s="100" t="s">
        <v>23607</v>
      </c>
      <c r="E13888" s="107">
        <v>10.266666666666667</v>
      </c>
      <c r="F13888" s="81" t="s">
        <v>24202</v>
      </c>
      <c r="G13888" s="35" t="s">
        <v>8146</v>
      </c>
      <c r="H13888" s="100" t="s">
        <v>16532</v>
      </c>
    </row>
    <row r="13889" spans="1:8">
      <c r="A13889" s="35" t="s">
        <v>29</v>
      </c>
      <c r="B13889" s="35" t="s">
        <v>9379</v>
      </c>
      <c r="C13889" s="35" t="s">
        <v>16742</v>
      </c>
      <c r="D13889" s="100" t="s">
        <v>23608</v>
      </c>
      <c r="E13889" s="107">
        <v>6.3833333333333337</v>
      </c>
      <c r="F13889" s="81" t="s">
        <v>24202</v>
      </c>
      <c r="G13889" s="35" t="s">
        <v>8146</v>
      </c>
      <c r="H13889" s="100" t="s">
        <v>16532</v>
      </c>
    </row>
    <row r="13890" spans="1:8">
      <c r="A13890" s="35" t="s">
        <v>29</v>
      </c>
      <c r="B13890" s="35" t="s">
        <v>9379</v>
      </c>
      <c r="C13890" s="35" t="s">
        <v>16742</v>
      </c>
      <c r="D13890" s="100" t="s">
        <v>23609</v>
      </c>
      <c r="E13890" s="107">
        <v>7.6333333333333337</v>
      </c>
      <c r="F13890" s="81" t="s">
        <v>24202</v>
      </c>
      <c r="G13890" s="35" t="s">
        <v>8146</v>
      </c>
      <c r="H13890" s="100" t="s">
        <v>16532</v>
      </c>
    </row>
    <row r="13891" spans="1:8">
      <c r="A13891" s="35" t="s">
        <v>29</v>
      </c>
      <c r="B13891" s="35" t="s">
        <v>9379</v>
      </c>
      <c r="C13891" s="35" t="s">
        <v>16742</v>
      </c>
      <c r="D13891" s="100" t="s">
        <v>23610</v>
      </c>
      <c r="E13891" s="107">
        <v>8.9833333333333325</v>
      </c>
      <c r="F13891" s="81" t="s">
        <v>24202</v>
      </c>
      <c r="G13891" s="35" t="s">
        <v>8146</v>
      </c>
      <c r="H13891" s="100" t="s">
        <v>16532</v>
      </c>
    </row>
    <row r="13892" spans="1:8">
      <c r="A13892" s="35" t="s">
        <v>29</v>
      </c>
      <c r="B13892" s="35" t="s">
        <v>9379</v>
      </c>
      <c r="C13892" s="35" t="s">
        <v>16742</v>
      </c>
      <c r="D13892" s="100" t="s">
        <v>23611</v>
      </c>
      <c r="E13892" s="107">
        <v>7.666666666666667</v>
      </c>
      <c r="F13892" s="81" t="s">
        <v>24202</v>
      </c>
      <c r="G13892" s="35" t="s">
        <v>8146</v>
      </c>
      <c r="H13892" s="100" t="s">
        <v>16532</v>
      </c>
    </row>
    <row r="13893" spans="1:8">
      <c r="A13893" s="35" t="s">
        <v>29</v>
      </c>
      <c r="B13893" s="35" t="s">
        <v>9379</v>
      </c>
      <c r="C13893" s="35" t="s">
        <v>16742</v>
      </c>
      <c r="D13893" s="100" t="s">
        <v>23612</v>
      </c>
      <c r="E13893" s="107">
        <v>9</v>
      </c>
      <c r="F13893" s="81" t="s">
        <v>24202</v>
      </c>
      <c r="G13893" s="35" t="s">
        <v>8146</v>
      </c>
      <c r="H13893" s="100" t="s">
        <v>16532</v>
      </c>
    </row>
    <row r="13894" spans="1:8">
      <c r="A13894" s="35" t="s">
        <v>29</v>
      </c>
      <c r="B13894" s="35" t="s">
        <v>9379</v>
      </c>
      <c r="C13894" s="35" t="s">
        <v>16742</v>
      </c>
      <c r="D13894" s="100" t="s">
        <v>23613</v>
      </c>
      <c r="E13894" s="107">
        <v>8.1333333333333329</v>
      </c>
      <c r="F13894" s="81" t="s">
        <v>24202</v>
      </c>
      <c r="G13894" s="35" t="s">
        <v>8146</v>
      </c>
      <c r="H13894" s="100" t="s">
        <v>16532</v>
      </c>
    </row>
    <row r="13895" spans="1:8">
      <c r="A13895" s="35" t="s">
        <v>29</v>
      </c>
      <c r="B13895" s="35" t="s">
        <v>9379</v>
      </c>
      <c r="C13895" s="35" t="s">
        <v>16742</v>
      </c>
      <c r="D13895" s="100" t="s">
        <v>23614</v>
      </c>
      <c r="E13895" s="107">
        <v>7.5</v>
      </c>
      <c r="F13895" s="81" t="s">
        <v>24202</v>
      </c>
      <c r="G13895" s="35" t="s">
        <v>8146</v>
      </c>
      <c r="H13895" s="100" t="s">
        <v>16532</v>
      </c>
    </row>
    <row r="13896" spans="1:8">
      <c r="A13896" s="35" t="s">
        <v>29</v>
      </c>
      <c r="B13896" s="35" t="s">
        <v>9379</v>
      </c>
      <c r="C13896" s="35" t="s">
        <v>16742</v>
      </c>
      <c r="D13896" s="100" t="s">
        <v>23615</v>
      </c>
      <c r="E13896" s="107">
        <v>7.5333333333333332</v>
      </c>
      <c r="F13896" s="81" t="s">
        <v>24202</v>
      </c>
      <c r="G13896" s="35" t="s">
        <v>8146</v>
      </c>
      <c r="H13896" s="100" t="s">
        <v>16532</v>
      </c>
    </row>
    <row r="13897" spans="1:8">
      <c r="A13897" s="35" t="s">
        <v>29</v>
      </c>
      <c r="B13897" s="35" t="s">
        <v>9379</v>
      </c>
      <c r="C13897" s="35" t="s">
        <v>16743</v>
      </c>
      <c r="D13897" s="100" t="s">
        <v>12662</v>
      </c>
      <c r="E13897" s="107">
        <v>10.066666666666666</v>
      </c>
      <c r="F13897" s="81" t="s">
        <v>24202</v>
      </c>
      <c r="G13897" s="35" t="s">
        <v>8146</v>
      </c>
      <c r="H13897" s="100" t="s">
        <v>26705</v>
      </c>
    </row>
    <row r="13898" spans="1:8">
      <c r="A13898" s="35" t="s">
        <v>29</v>
      </c>
      <c r="B13898" s="35" t="s">
        <v>9379</v>
      </c>
      <c r="C13898" s="35" t="s">
        <v>16743</v>
      </c>
      <c r="D13898" s="100" t="s">
        <v>12663</v>
      </c>
      <c r="E13898" s="107">
        <v>7.8833333333333337</v>
      </c>
      <c r="F13898" s="81" t="s">
        <v>24202</v>
      </c>
      <c r="G13898" s="35" t="s">
        <v>8146</v>
      </c>
      <c r="H13898" s="100" t="s">
        <v>16533</v>
      </c>
    </row>
    <row r="13899" spans="1:8">
      <c r="A13899" s="35" t="s">
        <v>29</v>
      </c>
      <c r="B13899" s="35" t="s">
        <v>9379</v>
      </c>
      <c r="C13899" s="35" t="s">
        <v>16743</v>
      </c>
      <c r="D13899" s="100" t="s">
        <v>12664</v>
      </c>
      <c r="E13899" s="107">
        <v>9.9499999999999993</v>
      </c>
      <c r="F13899" s="81" t="s">
        <v>24202</v>
      </c>
      <c r="G13899" s="35" t="s">
        <v>8146</v>
      </c>
      <c r="H13899" s="100" t="s">
        <v>16533</v>
      </c>
    </row>
    <row r="13900" spans="1:8">
      <c r="A13900" s="35" t="s">
        <v>29</v>
      </c>
      <c r="B13900" s="35" t="s">
        <v>9379</v>
      </c>
      <c r="C13900" s="35" t="s">
        <v>16743</v>
      </c>
      <c r="D13900" s="100" t="s">
        <v>12665</v>
      </c>
      <c r="E13900" s="107">
        <v>9.6999999999999993</v>
      </c>
      <c r="F13900" s="81" t="s">
        <v>24202</v>
      </c>
      <c r="G13900" s="35" t="s">
        <v>8146</v>
      </c>
      <c r="H13900" s="100" t="s">
        <v>16533</v>
      </c>
    </row>
    <row r="13901" spans="1:8">
      <c r="A13901" s="35" t="s">
        <v>29</v>
      </c>
      <c r="B13901" s="35" t="s">
        <v>9379</v>
      </c>
      <c r="C13901" s="35" t="s">
        <v>16743</v>
      </c>
      <c r="D13901" s="100" t="s">
        <v>12666</v>
      </c>
      <c r="E13901" s="107">
        <v>8.6</v>
      </c>
      <c r="F13901" s="81" t="s">
        <v>24202</v>
      </c>
      <c r="G13901" s="35" t="s">
        <v>8146</v>
      </c>
      <c r="H13901" s="100" t="s">
        <v>16533</v>
      </c>
    </row>
    <row r="13902" spans="1:8">
      <c r="A13902" s="35" t="s">
        <v>29</v>
      </c>
      <c r="B13902" s="35" t="s">
        <v>9379</v>
      </c>
      <c r="C13902" s="35" t="s">
        <v>16743</v>
      </c>
      <c r="D13902" s="100" t="s">
        <v>12667</v>
      </c>
      <c r="E13902" s="107">
        <v>8.35</v>
      </c>
      <c r="F13902" s="81" t="s">
        <v>24202</v>
      </c>
      <c r="G13902" s="35" t="s">
        <v>8146</v>
      </c>
      <c r="H13902" s="100" t="s">
        <v>16533</v>
      </c>
    </row>
    <row r="13903" spans="1:8">
      <c r="A13903" s="35" t="s">
        <v>29</v>
      </c>
      <c r="B13903" s="35" t="s">
        <v>9379</v>
      </c>
      <c r="C13903" s="35" t="s">
        <v>16743</v>
      </c>
      <c r="D13903" s="100" t="s">
        <v>12668</v>
      </c>
      <c r="E13903" s="107">
        <v>7.833333333333333</v>
      </c>
      <c r="F13903" s="81" t="s">
        <v>24202</v>
      </c>
      <c r="G13903" s="35" t="s">
        <v>8146</v>
      </c>
      <c r="H13903" s="100" t="s">
        <v>16533</v>
      </c>
    </row>
    <row r="13904" spans="1:8">
      <c r="A13904" s="35" t="s">
        <v>29</v>
      </c>
      <c r="B13904" s="35" t="s">
        <v>9379</v>
      </c>
      <c r="C13904" s="35" t="s">
        <v>16743</v>
      </c>
      <c r="D13904" s="100" t="s">
        <v>12669</v>
      </c>
      <c r="E13904" s="107">
        <v>7.9833333333333334</v>
      </c>
      <c r="F13904" s="81" t="s">
        <v>24202</v>
      </c>
      <c r="G13904" s="35" t="s">
        <v>8146</v>
      </c>
      <c r="H13904" s="100" t="s">
        <v>16533</v>
      </c>
    </row>
    <row r="13905" spans="1:8">
      <c r="A13905" s="35" t="s">
        <v>29</v>
      </c>
      <c r="B13905" s="35" t="s">
        <v>9379</v>
      </c>
      <c r="C13905" s="35" t="s">
        <v>16743</v>
      </c>
      <c r="D13905" s="100" t="s">
        <v>12670</v>
      </c>
      <c r="E13905" s="107">
        <v>7.2166666666666668</v>
      </c>
      <c r="F13905" s="81" t="s">
        <v>24202</v>
      </c>
      <c r="G13905" s="35" t="s">
        <v>8146</v>
      </c>
      <c r="H13905" s="100" t="s">
        <v>16533</v>
      </c>
    </row>
    <row r="13906" spans="1:8">
      <c r="A13906" s="35" t="s">
        <v>29</v>
      </c>
      <c r="B13906" s="35" t="s">
        <v>9379</v>
      </c>
      <c r="C13906" s="35" t="s">
        <v>16743</v>
      </c>
      <c r="D13906" s="100" t="s">
        <v>12671</v>
      </c>
      <c r="E13906" s="107">
        <v>6.6333333333333337</v>
      </c>
      <c r="F13906" s="81" t="s">
        <v>24202</v>
      </c>
      <c r="G13906" s="35" t="s">
        <v>8146</v>
      </c>
      <c r="H13906" s="100" t="s">
        <v>16533</v>
      </c>
    </row>
    <row r="13907" spans="1:8">
      <c r="A13907" s="35" t="s">
        <v>29</v>
      </c>
      <c r="B13907" s="35" t="s">
        <v>9379</v>
      </c>
      <c r="C13907" s="35" t="s">
        <v>16743</v>
      </c>
      <c r="D13907" s="100" t="s">
        <v>12672</v>
      </c>
      <c r="E13907" s="107">
        <v>9.2333333333333325</v>
      </c>
      <c r="F13907" s="81" t="s">
        <v>24202</v>
      </c>
      <c r="G13907" s="35" t="s">
        <v>8146</v>
      </c>
      <c r="H13907" s="100" t="s">
        <v>16533</v>
      </c>
    </row>
    <row r="13908" spans="1:8">
      <c r="A13908" s="35" t="s">
        <v>29</v>
      </c>
      <c r="B13908" s="35" t="s">
        <v>9379</v>
      </c>
      <c r="C13908" s="35" t="s">
        <v>16743</v>
      </c>
      <c r="D13908" s="100" t="s">
        <v>12673</v>
      </c>
      <c r="E13908" s="107">
        <v>6.5166666666666666</v>
      </c>
      <c r="F13908" s="81" t="s">
        <v>24202</v>
      </c>
      <c r="G13908" s="35" t="s">
        <v>8146</v>
      </c>
      <c r="H13908" s="100" t="s">
        <v>16533</v>
      </c>
    </row>
    <row r="13909" spans="1:8">
      <c r="A13909" s="35" t="s">
        <v>29</v>
      </c>
      <c r="B13909" s="35" t="s">
        <v>9379</v>
      </c>
      <c r="C13909" s="35" t="s">
        <v>16743</v>
      </c>
      <c r="D13909" s="100" t="s">
        <v>12674</v>
      </c>
      <c r="E13909" s="107">
        <v>6.5166666666666666</v>
      </c>
      <c r="F13909" s="81" t="s">
        <v>24202</v>
      </c>
      <c r="G13909" s="35" t="s">
        <v>8146</v>
      </c>
      <c r="H13909" s="100" t="s">
        <v>16533</v>
      </c>
    </row>
    <row r="13910" spans="1:8">
      <c r="A13910" s="35" t="s">
        <v>29</v>
      </c>
      <c r="B13910" s="35" t="s">
        <v>9379</v>
      </c>
      <c r="C13910" s="35" t="s">
        <v>16743</v>
      </c>
      <c r="D13910" s="100" t="s">
        <v>12675</v>
      </c>
      <c r="E13910" s="107">
        <v>5.2166666666666668</v>
      </c>
      <c r="F13910" s="81" t="s">
        <v>24202</v>
      </c>
      <c r="G13910" s="35" t="s">
        <v>8146</v>
      </c>
      <c r="H13910" s="100" t="s">
        <v>16533</v>
      </c>
    </row>
    <row r="13911" spans="1:8">
      <c r="A13911" s="35" t="s">
        <v>29</v>
      </c>
      <c r="B13911" s="35" t="s">
        <v>9379</v>
      </c>
      <c r="C13911" s="35" t="s">
        <v>16743</v>
      </c>
      <c r="D13911" s="100" t="s">
        <v>12676</v>
      </c>
      <c r="E13911" s="107">
        <v>8.1333333333333329</v>
      </c>
      <c r="F13911" s="81" t="s">
        <v>24202</v>
      </c>
      <c r="G13911" s="35" t="s">
        <v>8146</v>
      </c>
      <c r="H13911" s="100" t="s">
        <v>16533</v>
      </c>
    </row>
    <row r="13912" spans="1:8">
      <c r="A13912" s="35" t="s">
        <v>29</v>
      </c>
      <c r="B13912" s="35" t="s">
        <v>9379</v>
      </c>
      <c r="C13912" s="35" t="s">
        <v>16743</v>
      </c>
      <c r="D13912" s="100" t="s">
        <v>12677</v>
      </c>
      <c r="E13912" s="107">
        <v>8.5500000000000007</v>
      </c>
      <c r="F13912" s="81" t="s">
        <v>24202</v>
      </c>
      <c r="G13912" s="35" t="s">
        <v>8146</v>
      </c>
      <c r="H13912" s="100" t="s">
        <v>16533</v>
      </c>
    </row>
    <row r="13913" spans="1:8">
      <c r="A13913" s="35" t="s">
        <v>29</v>
      </c>
      <c r="B13913" s="35" t="s">
        <v>9379</v>
      </c>
      <c r="C13913" s="35" t="s">
        <v>16743</v>
      </c>
      <c r="D13913" s="100" t="s">
        <v>12678</v>
      </c>
      <c r="E13913" s="107">
        <v>6.166666666666667</v>
      </c>
      <c r="F13913" s="81" t="s">
        <v>24202</v>
      </c>
      <c r="G13913" s="35" t="s">
        <v>8146</v>
      </c>
      <c r="H13913" s="100" t="s">
        <v>16533</v>
      </c>
    </row>
    <row r="13914" spans="1:8">
      <c r="A13914" s="35" t="s">
        <v>29</v>
      </c>
      <c r="B13914" s="35" t="s">
        <v>9379</v>
      </c>
      <c r="C13914" s="35" t="s">
        <v>16743</v>
      </c>
      <c r="D13914" s="100" t="s">
        <v>12679</v>
      </c>
      <c r="E13914" s="107">
        <v>5.6</v>
      </c>
      <c r="F13914" s="81" t="s">
        <v>24202</v>
      </c>
      <c r="G13914" s="35" t="s">
        <v>8146</v>
      </c>
      <c r="H13914" s="100" t="s">
        <v>16533</v>
      </c>
    </row>
    <row r="13915" spans="1:8">
      <c r="A13915" s="35" t="s">
        <v>29</v>
      </c>
      <c r="B13915" s="35" t="s">
        <v>9379</v>
      </c>
      <c r="C13915" s="35" t="s">
        <v>16743</v>
      </c>
      <c r="D13915" s="100" t="s">
        <v>12680</v>
      </c>
      <c r="E13915" s="107">
        <v>7.3833333333333337</v>
      </c>
      <c r="F13915" s="81" t="s">
        <v>24202</v>
      </c>
      <c r="G13915" s="35" t="s">
        <v>8146</v>
      </c>
      <c r="H13915" s="100" t="s">
        <v>16533</v>
      </c>
    </row>
    <row r="13916" spans="1:8">
      <c r="A13916" s="35" t="s">
        <v>29</v>
      </c>
      <c r="B13916" s="35" t="s">
        <v>9379</v>
      </c>
      <c r="C13916" s="35" t="s">
        <v>16743</v>
      </c>
      <c r="D13916" s="100" t="s">
        <v>12681</v>
      </c>
      <c r="E13916" s="107">
        <v>5</v>
      </c>
      <c r="F13916" s="81" t="s">
        <v>24202</v>
      </c>
      <c r="G13916" s="35" t="s">
        <v>8146</v>
      </c>
      <c r="H13916" s="100" t="s">
        <v>16533</v>
      </c>
    </row>
    <row r="13917" spans="1:8">
      <c r="A13917" s="35" t="s">
        <v>29</v>
      </c>
      <c r="B13917" s="35" t="s">
        <v>9379</v>
      </c>
      <c r="C13917" s="35" t="s">
        <v>16743</v>
      </c>
      <c r="D13917" s="100" t="s">
        <v>12682</v>
      </c>
      <c r="E13917" s="107">
        <v>5.9833333333333334</v>
      </c>
      <c r="F13917" s="81" t="s">
        <v>24202</v>
      </c>
      <c r="G13917" s="35" t="s">
        <v>8146</v>
      </c>
      <c r="H13917" s="100" t="s">
        <v>16533</v>
      </c>
    </row>
    <row r="13918" spans="1:8">
      <c r="A13918" s="35" t="s">
        <v>29</v>
      </c>
      <c r="B13918" s="35" t="s">
        <v>9379</v>
      </c>
      <c r="C13918" s="35" t="s">
        <v>16743</v>
      </c>
      <c r="D13918" s="100" t="s">
        <v>12683</v>
      </c>
      <c r="E13918" s="107">
        <v>7.8</v>
      </c>
      <c r="F13918" s="81" t="s">
        <v>24202</v>
      </c>
      <c r="G13918" s="35" t="s">
        <v>8146</v>
      </c>
      <c r="H13918" s="100" t="s">
        <v>16533</v>
      </c>
    </row>
    <row r="13919" spans="1:8">
      <c r="A13919" s="35" t="s">
        <v>29</v>
      </c>
      <c r="B13919" s="35" t="s">
        <v>9379</v>
      </c>
      <c r="C13919" s="35" t="s">
        <v>16743</v>
      </c>
      <c r="D13919" s="100" t="s">
        <v>12684</v>
      </c>
      <c r="E13919" s="107">
        <v>7.0333333333333332</v>
      </c>
      <c r="F13919" s="81" t="s">
        <v>24202</v>
      </c>
      <c r="G13919" s="35" t="s">
        <v>8146</v>
      </c>
      <c r="H13919" s="100" t="s">
        <v>16533</v>
      </c>
    </row>
    <row r="13920" spans="1:8">
      <c r="A13920" s="35" t="s">
        <v>29</v>
      </c>
      <c r="B13920" s="35" t="s">
        <v>9379</v>
      </c>
      <c r="C13920" s="35" t="s">
        <v>16743</v>
      </c>
      <c r="D13920" s="100" t="s">
        <v>12685</v>
      </c>
      <c r="E13920" s="107">
        <v>7.4</v>
      </c>
      <c r="F13920" s="81" t="s">
        <v>24202</v>
      </c>
      <c r="G13920" s="35" t="s">
        <v>8146</v>
      </c>
      <c r="H13920" s="100" t="s">
        <v>16533</v>
      </c>
    </row>
    <row r="13921" spans="1:8">
      <c r="A13921" s="35" t="s">
        <v>29</v>
      </c>
      <c r="B13921" s="35" t="s">
        <v>9379</v>
      </c>
      <c r="C13921" s="35" t="s">
        <v>16743</v>
      </c>
      <c r="D13921" s="100" t="s">
        <v>12686</v>
      </c>
      <c r="E13921" s="107">
        <v>9.8166666666666664</v>
      </c>
      <c r="F13921" s="81" t="s">
        <v>24202</v>
      </c>
      <c r="G13921" s="35" t="s">
        <v>8146</v>
      </c>
      <c r="H13921" s="100" t="s">
        <v>16533</v>
      </c>
    </row>
    <row r="13922" spans="1:8">
      <c r="A13922" s="35" t="s">
        <v>29</v>
      </c>
      <c r="B13922" s="35" t="s">
        <v>9379</v>
      </c>
      <c r="C13922" s="35" t="s">
        <v>16743</v>
      </c>
      <c r="D13922" s="100" t="s">
        <v>12687</v>
      </c>
      <c r="E13922" s="107">
        <v>10.166666666666666</v>
      </c>
      <c r="F13922" s="81" t="s">
        <v>24202</v>
      </c>
      <c r="G13922" s="35" t="s">
        <v>8146</v>
      </c>
      <c r="H13922" s="100" t="s">
        <v>16533</v>
      </c>
    </row>
    <row r="13923" spans="1:8">
      <c r="A13923" s="35" t="s">
        <v>29</v>
      </c>
      <c r="B13923" s="35" t="s">
        <v>9379</v>
      </c>
      <c r="C13923" s="35" t="s">
        <v>16743</v>
      </c>
      <c r="D13923" s="100" t="s">
        <v>23616</v>
      </c>
      <c r="E13923" s="107">
        <v>8.2666666666666675</v>
      </c>
      <c r="F13923" s="81" t="s">
        <v>24202</v>
      </c>
      <c r="G13923" s="35" t="s">
        <v>8146</v>
      </c>
      <c r="H13923" s="100" t="s">
        <v>16533</v>
      </c>
    </row>
    <row r="13924" spans="1:8">
      <c r="A13924" s="35" t="s">
        <v>29</v>
      </c>
      <c r="B13924" s="35" t="s">
        <v>9379</v>
      </c>
      <c r="C13924" s="35" t="s">
        <v>16743</v>
      </c>
      <c r="D13924" s="100" t="s">
        <v>23617</v>
      </c>
      <c r="E13924" s="107">
        <v>9.1999999999999993</v>
      </c>
      <c r="F13924" s="81" t="s">
        <v>24202</v>
      </c>
      <c r="G13924" s="35" t="s">
        <v>8146</v>
      </c>
      <c r="H13924" s="100" t="s">
        <v>16533</v>
      </c>
    </row>
    <row r="13925" spans="1:8">
      <c r="A13925" s="35" t="s">
        <v>29</v>
      </c>
      <c r="B13925" s="35" t="s">
        <v>9379</v>
      </c>
      <c r="C13925" s="35" t="s">
        <v>16743</v>
      </c>
      <c r="D13925" s="100" t="s">
        <v>12688</v>
      </c>
      <c r="E13925" s="107">
        <v>9.4166666666666661</v>
      </c>
      <c r="F13925" s="81" t="s">
        <v>24202</v>
      </c>
      <c r="G13925" s="35" t="s">
        <v>8146</v>
      </c>
      <c r="H13925" s="100" t="s">
        <v>16533</v>
      </c>
    </row>
    <row r="13926" spans="1:8">
      <c r="A13926" s="35" t="s">
        <v>29</v>
      </c>
      <c r="B13926" s="35" t="s">
        <v>9379</v>
      </c>
      <c r="C13926" s="35" t="s">
        <v>16743</v>
      </c>
      <c r="D13926" s="100" t="s">
        <v>12689</v>
      </c>
      <c r="E13926" s="107">
        <v>3.1833333333333331</v>
      </c>
      <c r="F13926" s="81" t="s">
        <v>24202</v>
      </c>
      <c r="G13926" s="35" t="s">
        <v>8146</v>
      </c>
      <c r="H13926" s="100" t="s">
        <v>16533</v>
      </c>
    </row>
    <row r="13927" spans="1:8">
      <c r="A13927" s="35" t="s">
        <v>29</v>
      </c>
      <c r="B13927" s="35" t="s">
        <v>9379</v>
      </c>
      <c r="C13927" s="35" t="s">
        <v>16743</v>
      </c>
      <c r="D13927" s="100" t="s">
        <v>12690</v>
      </c>
      <c r="E13927" s="107">
        <v>5.7</v>
      </c>
      <c r="F13927" s="81" t="s">
        <v>24202</v>
      </c>
      <c r="G13927" s="35" t="s">
        <v>8146</v>
      </c>
      <c r="H13927" s="100" t="s">
        <v>16533</v>
      </c>
    </row>
    <row r="13928" spans="1:8">
      <c r="A13928" s="35" t="s">
        <v>29</v>
      </c>
      <c r="B13928" s="35" t="s">
        <v>9379</v>
      </c>
      <c r="C13928" s="35" t="s">
        <v>16743</v>
      </c>
      <c r="D13928" s="100" t="s">
        <v>12691</v>
      </c>
      <c r="E13928" s="107">
        <v>7.083333333333333</v>
      </c>
      <c r="F13928" s="81" t="s">
        <v>24202</v>
      </c>
      <c r="G13928" s="35" t="s">
        <v>8146</v>
      </c>
      <c r="H13928" s="100" t="s">
        <v>16533</v>
      </c>
    </row>
    <row r="13929" spans="1:8">
      <c r="A13929" s="35" t="s">
        <v>29</v>
      </c>
      <c r="B13929" s="35" t="s">
        <v>9379</v>
      </c>
      <c r="C13929" s="35" t="s">
        <v>16743</v>
      </c>
      <c r="D13929" s="100" t="s">
        <v>12692</v>
      </c>
      <c r="E13929" s="107">
        <v>7.2333333333333334</v>
      </c>
      <c r="F13929" s="81" t="s">
        <v>24202</v>
      </c>
      <c r="G13929" s="35" t="s">
        <v>8146</v>
      </c>
      <c r="H13929" s="100" t="s">
        <v>16533</v>
      </c>
    </row>
    <row r="13930" spans="1:8">
      <c r="A13930" s="35" t="s">
        <v>29</v>
      </c>
      <c r="B13930" s="35" t="s">
        <v>9379</v>
      </c>
      <c r="C13930" s="35" t="s">
        <v>16743</v>
      </c>
      <c r="D13930" s="100" t="s">
        <v>23618</v>
      </c>
      <c r="E13930" s="107">
        <v>7.1166666666666663</v>
      </c>
      <c r="F13930" s="81" t="s">
        <v>24202</v>
      </c>
      <c r="G13930" s="35" t="s">
        <v>8146</v>
      </c>
      <c r="H13930" s="100" t="s">
        <v>16533</v>
      </c>
    </row>
    <row r="13931" spans="1:8">
      <c r="A13931" s="35" t="s">
        <v>29</v>
      </c>
      <c r="B13931" s="35" t="s">
        <v>9379</v>
      </c>
      <c r="C13931" s="35" t="s">
        <v>16743</v>
      </c>
      <c r="D13931" s="100" t="s">
        <v>23619</v>
      </c>
      <c r="E13931" s="107">
        <v>8.85</v>
      </c>
      <c r="F13931" s="81" t="s">
        <v>24202</v>
      </c>
      <c r="G13931" s="35" t="s">
        <v>8146</v>
      </c>
      <c r="H13931" s="100" t="s">
        <v>16533</v>
      </c>
    </row>
    <row r="13932" spans="1:8">
      <c r="A13932" s="35" t="s">
        <v>29</v>
      </c>
      <c r="B13932" s="35" t="s">
        <v>9379</v>
      </c>
      <c r="C13932" s="35" t="s">
        <v>16743</v>
      </c>
      <c r="D13932" s="100" t="s">
        <v>12693</v>
      </c>
      <c r="E13932" s="107">
        <v>7.3833333333333337</v>
      </c>
      <c r="F13932" s="81" t="s">
        <v>24202</v>
      </c>
      <c r="G13932" s="35" t="s">
        <v>8146</v>
      </c>
      <c r="H13932" s="100" t="s">
        <v>16533</v>
      </c>
    </row>
    <row r="13933" spans="1:8">
      <c r="A13933" s="35" t="s">
        <v>29</v>
      </c>
      <c r="B13933" s="35" t="s">
        <v>9379</v>
      </c>
      <c r="C13933" s="35" t="s">
        <v>16743</v>
      </c>
      <c r="D13933" s="100" t="s">
        <v>12694</v>
      </c>
      <c r="E13933" s="107">
        <v>7.05</v>
      </c>
      <c r="F13933" s="81" t="s">
        <v>24202</v>
      </c>
      <c r="G13933" s="35" t="s">
        <v>8146</v>
      </c>
      <c r="H13933" s="100" t="s">
        <v>16533</v>
      </c>
    </row>
    <row r="13934" spans="1:8">
      <c r="A13934" s="35" t="s">
        <v>29</v>
      </c>
      <c r="B13934" s="35" t="s">
        <v>9379</v>
      </c>
      <c r="C13934" s="35" t="s">
        <v>16743</v>
      </c>
      <c r="D13934" s="100" t="s">
        <v>12695</v>
      </c>
      <c r="E13934" s="107">
        <v>6.55</v>
      </c>
      <c r="F13934" s="81" t="s">
        <v>24202</v>
      </c>
      <c r="G13934" s="35" t="s">
        <v>8146</v>
      </c>
      <c r="H13934" s="100" t="s">
        <v>16533</v>
      </c>
    </row>
    <row r="13935" spans="1:8">
      <c r="A13935" s="35" t="s">
        <v>29</v>
      </c>
      <c r="B13935" s="35" t="s">
        <v>9379</v>
      </c>
      <c r="C13935" s="35" t="s">
        <v>16743</v>
      </c>
      <c r="D13935" s="100" t="s">
        <v>23620</v>
      </c>
      <c r="E13935" s="107">
        <v>6.8166666666666664</v>
      </c>
      <c r="F13935" s="81" t="s">
        <v>24202</v>
      </c>
      <c r="G13935" s="35" t="s">
        <v>8146</v>
      </c>
      <c r="H13935" s="100" t="s">
        <v>16533</v>
      </c>
    </row>
    <row r="13936" spans="1:8">
      <c r="A13936" s="35" t="s">
        <v>29</v>
      </c>
      <c r="B13936" s="35" t="s">
        <v>9379</v>
      </c>
      <c r="C13936" s="35" t="s">
        <v>16743</v>
      </c>
      <c r="D13936" s="100" t="s">
        <v>12696</v>
      </c>
      <c r="E13936" s="107">
        <v>8.0500000000000007</v>
      </c>
      <c r="F13936" s="81" t="s">
        <v>24202</v>
      </c>
      <c r="G13936" s="35" t="s">
        <v>8146</v>
      </c>
      <c r="H13936" s="100" t="s">
        <v>16533</v>
      </c>
    </row>
    <row r="13937" spans="1:8">
      <c r="A13937" s="35" t="s">
        <v>29</v>
      </c>
      <c r="B13937" s="35" t="s">
        <v>9379</v>
      </c>
      <c r="C13937" s="35" t="s">
        <v>16743</v>
      </c>
      <c r="D13937" s="100" t="s">
        <v>12697</v>
      </c>
      <c r="E13937" s="107">
        <v>8.6</v>
      </c>
      <c r="F13937" s="81" t="s">
        <v>24202</v>
      </c>
      <c r="G13937" s="35" t="s">
        <v>8146</v>
      </c>
      <c r="H13937" s="100" t="s">
        <v>16533</v>
      </c>
    </row>
    <row r="13938" spans="1:8">
      <c r="A13938" s="35" t="s">
        <v>29</v>
      </c>
      <c r="B13938" s="35" t="s">
        <v>9379</v>
      </c>
      <c r="C13938" s="35" t="s">
        <v>16743</v>
      </c>
      <c r="D13938" s="100" t="s">
        <v>12698</v>
      </c>
      <c r="E13938" s="107">
        <v>7.2666666666666666</v>
      </c>
      <c r="F13938" s="81" t="s">
        <v>24202</v>
      </c>
      <c r="G13938" s="35" t="s">
        <v>8146</v>
      </c>
      <c r="H13938" s="100" t="s">
        <v>16533</v>
      </c>
    </row>
    <row r="13939" spans="1:8">
      <c r="A13939" s="35" t="s">
        <v>29</v>
      </c>
      <c r="B13939" s="35" t="s">
        <v>9379</v>
      </c>
      <c r="C13939" s="35" t="s">
        <v>16743</v>
      </c>
      <c r="D13939" s="100" t="s">
        <v>23621</v>
      </c>
      <c r="E13939" s="107">
        <v>5.8833333333333337</v>
      </c>
      <c r="F13939" s="81" t="s">
        <v>24202</v>
      </c>
      <c r="G13939" s="35" t="s">
        <v>8146</v>
      </c>
      <c r="H13939" s="100" t="s">
        <v>16533</v>
      </c>
    </row>
    <row r="13940" spans="1:8">
      <c r="A13940" s="35" t="s">
        <v>29</v>
      </c>
      <c r="B13940" s="35" t="s">
        <v>9379</v>
      </c>
      <c r="C13940" s="35" t="s">
        <v>16743</v>
      </c>
      <c r="D13940" s="100" t="s">
        <v>12699</v>
      </c>
      <c r="E13940" s="107">
        <v>7.0666666666666664</v>
      </c>
      <c r="F13940" s="81" t="s">
        <v>24202</v>
      </c>
      <c r="G13940" s="35" t="s">
        <v>8146</v>
      </c>
      <c r="H13940" s="100" t="s">
        <v>16533</v>
      </c>
    </row>
    <row r="13941" spans="1:8">
      <c r="A13941" s="35" t="s">
        <v>29</v>
      </c>
      <c r="B13941" s="35" t="s">
        <v>9379</v>
      </c>
      <c r="C13941" s="35" t="s">
        <v>16743</v>
      </c>
      <c r="D13941" s="100" t="s">
        <v>12700</v>
      </c>
      <c r="E13941" s="107">
        <v>7.75</v>
      </c>
      <c r="F13941" s="81" t="s">
        <v>24202</v>
      </c>
      <c r="G13941" s="35" t="s">
        <v>8146</v>
      </c>
      <c r="H13941" s="100" t="s">
        <v>16533</v>
      </c>
    </row>
    <row r="13942" spans="1:8">
      <c r="A13942" s="35" t="s">
        <v>29</v>
      </c>
      <c r="B13942" s="35" t="s">
        <v>9379</v>
      </c>
      <c r="C13942" s="35" t="s">
        <v>16743</v>
      </c>
      <c r="D13942" s="100" t="s">
        <v>23622</v>
      </c>
      <c r="E13942" s="107">
        <v>7.2333333333333334</v>
      </c>
      <c r="F13942" s="81" t="s">
        <v>24202</v>
      </c>
      <c r="G13942" s="35" t="s">
        <v>8146</v>
      </c>
      <c r="H13942" s="100" t="s">
        <v>16533</v>
      </c>
    </row>
    <row r="13943" spans="1:8">
      <c r="A13943" s="35" t="s">
        <v>29</v>
      </c>
      <c r="B13943" s="35" t="s">
        <v>9379</v>
      </c>
      <c r="C13943" s="35" t="s">
        <v>16743</v>
      </c>
      <c r="D13943" s="100" t="s">
        <v>12701</v>
      </c>
      <c r="E13943" s="107">
        <v>6.7166666666666668</v>
      </c>
      <c r="F13943" s="81" t="s">
        <v>24202</v>
      </c>
      <c r="G13943" s="35" t="s">
        <v>8146</v>
      </c>
      <c r="H13943" s="100" t="s">
        <v>16533</v>
      </c>
    </row>
    <row r="13944" spans="1:8">
      <c r="A13944" s="35" t="s">
        <v>29</v>
      </c>
      <c r="B13944" s="35" t="s">
        <v>9379</v>
      </c>
      <c r="C13944" s="35" t="s">
        <v>16743</v>
      </c>
      <c r="D13944" s="100" t="s">
        <v>23623</v>
      </c>
      <c r="E13944" s="107">
        <v>7.2666666666666666</v>
      </c>
      <c r="F13944" s="81" t="s">
        <v>24202</v>
      </c>
      <c r="G13944" s="35" t="s">
        <v>8146</v>
      </c>
      <c r="H13944" s="100" t="s">
        <v>16533</v>
      </c>
    </row>
    <row r="13945" spans="1:8">
      <c r="A13945" s="35" t="s">
        <v>29</v>
      </c>
      <c r="B13945" s="35" t="s">
        <v>9379</v>
      </c>
      <c r="C13945" s="35" t="s">
        <v>16743</v>
      </c>
      <c r="D13945" s="100" t="s">
        <v>23624</v>
      </c>
      <c r="E13945" s="107">
        <v>6.0166666666666666</v>
      </c>
      <c r="F13945" s="81" t="s">
        <v>24202</v>
      </c>
      <c r="G13945" s="35" t="s">
        <v>8146</v>
      </c>
      <c r="H13945" s="100" t="s">
        <v>16533</v>
      </c>
    </row>
    <row r="13946" spans="1:8">
      <c r="A13946" s="35" t="s">
        <v>29</v>
      </c>
      <c r="B13946" s="35" t="s">
        <v>9379</v>
      </c>
      <c r="C13946" s="35" t="s">
        <v>16743</v>
      </c>
      <c r="D13946" s="100" t="s">
        <v>23625</v>
      </c>
      <c r="E13946" s="107">
        <v>5.583333333333333</v>
      </c>
      <c r="F13946" s="81" t="s">
        <v>24202</v>
      </c>
      <c r="G13946" s="35" t="s">
        <v>8146</v>
      </c>
      <c r="H13946" s="100" t="s">
        <v>16533</v>
      </c>
    </row>
    <row r="13947" spans="1:8">
      <c r="A13947" s="35" t="s">
        <v>29</v>
      </c>
      <c r="B13947" s="35" t="s">
        <v>9379</v>
      </c>
      <c r="C13947" s="35" t="s">
        <v>16743</v>
      </c>
      <c r="D13947" s="100" t="s">
        <v>23626</v>
      </c>
      <c r="E13947" s="107">
        <v>7.416666666666667</v>
      </c>
      <c r="F13947" s="81" t="s">
        <v>24202</v>
      </c>
      <c r="G13947" s="35" t="s">
        <v>8146</v>
      </c>
      <c r="H13947" s="100" t="s">
        <v>16533</v>
      </c>
    </row>
    <row r="13948" spans="1:8">
      <c r="A13948" s="35" t="s">
        <v>29</v>
      </c>
      <c r="B13948" s="35" t="s">
        <v>9379</v>
      </c>
      <c r="C13948" s="35" t="s">
        <v>16743</v>
      </c>
      <c r="D13948" s="100" t="s">
        <v>12702</v>
      </c>
      <c r="E13948" s="107">
        <v>6.5</v>
      </c>
      <c r="F13948" s="81" t="s">
        <v>24202</v>
      </c>
      <c r="G13948" s="35" t="s">
        <v>8146</v>
      </c>
      <c r="H13948" s="100" t="s">
        <v>16533</v>
      </c>
    </row>
    <row r="13949" spans="1:8">
      <c r="A13949" s="35" t="s">
        <v>29</v>
      </c>
      <c r="B13949" s="35" t="s">
        <v>9379</v>
      </c>
      <c r="C13949" s="35" t="s">
        <v>16743</v>
      </c>
      <c r="D13949" s="100" t="s">
        <v>12703</v>
      </c>
      <c r="E13949" s="107">
        <v>5.9666666666666668</v>
      </c>
      <c r="F13949" s="81" t="s">
        <v>24202</v>
      </c>
      <c r="G13949" s="35" t="s">
        <v>8146</v>
      </c>
      <c r="H13949" s="100" t="s">
        <v>16533</v>
      </c>
    </row>
    <row r="13950" spans="1:8">
      <c r="A13950" s="35" t="s">
        <v>29</v>
      </c>
      <c r="B13950" s="35" t="s">
        <v>9379</v>
      </c>
      <c r="C13950" s="35" t="s">
        <v>16743</v>
      </c>
      <c r="D13950" s="100" t="s">
        <v>12704</v>
      </c>
      <c r="E13950" s="107">
        <v>5.2333333333333334</v>
      </c>
      <c r="F13950" s="81" t="s">
        <v>24202</v>
      </c>
      <c r="G13950" s="35" t="s">
        <v>8146</v>
      </c>
      <c r="H13950" s="100" t="s">
        <v>16533</v>
      </c>
    </row>
    <row r="13951" spans="1:8">
      <c r="A13951" s="35" t="s">
        <v>29</v>
      </c>
      <c r="B13951" s="35" t="s">
        <v>9379</v>
      </c>
      <c r="C13951" s="35" t="s">
        <v>16743</v>
      </c>
      <c r="D13951" s="100" t="s">
        <v>23627</v>
      </c>
      <c r="E13951" s="107">
        <v>5.666666666666667</v>
      </c>
      <c r="F13951" s="81" t="s">
        <v>24202</v>
      </c>
      <c r="G13951" s="35" t="s">
        <v>8146</v>
      </c>
      <c r="H13951" s="100" t="s">
        <v>16533</v>
      </c>
    </row>
    <row r="13952" spans="1:8">
      <c r="A13952" s="35" t="s">
        <v>29</v>
      </c>
      <c r="B13952" s="35" t="s">
        <v>9379</v>
      </c>
      <c r="C13952" s="35" t="s">
        <v>16743</v>
      </c>
      <c r="D13952" s="100" t="s">
        <v>12705</v>
      </c>
      <c r="E13952" s="107">
        <v>6.1333333333333337</v>
      </c>
      <c r="F13952" s="81" t="s">
        <v>24202</v>
      </c>
      <c r="G13952" s="35" t="s">
        <v>8146</v>
      </c>
      <c r="H13952" s="100" t="s">
        <v>16533</v>
      </c>
    </row>
    <row r="13953" spans="1:8">
      <c r="A13953" s="35" t="s">
        <v>29</v>
      </c>
      <c r="B13953" s="35" t="s">
        <v>9379</v>
      </c>
      <c r="C13953" s="35" t="s">
        <v>16743</v>
      </c>
      <c r="D13953" s="100" t="s">
        <v>23628</v>
      </c>
      <c r="E13953" s="107">
        <v>6.2666666666666666</v>
      </c>
      <c r="F13953" s="81" t="s">
        <v>24202</v>
      </c>
      <c r="G13953" s="35" t="s">
        <v>8146</v>
      </c>
      <c r="H13953" s="100" t="s">
        <v>16533</v>
      </c>
    </row>
    <row r="13954" spans="1:8">
      <c r="A13954" s="35" t="s">
        <v>29</v>
      </c>
      <c r="B13954" s="35" t="s">
        <v>9379</v>
      </c>
      <c r="C13954" s="35" t="s">
        <v>16743</v>
      </c>
      <c r="D13954" s="100" t="s">
        <v>23629</v>
      </c>
      <c r="E13954" s="107">
        <v>5.5166666666666666</v>
      </c>
      <c r="F13954" s="81" t="s">
        <v>24202</v>
      </c>
      <c r="G13954" s="35" t="s">
        <v>8146</v>
      </c>
      <c r="H13954" s="100" t="s">
        <v>26705</v>
      </c>
    </row>
    <row r="13955" spans="1:8">
      <c r="A13955" s="35" t="s">
        <v>29</v>
      </c>
      <c r="B13955" s="35" t="s">
        <v>9379</v>
      </c>
      <c r="C13955" s="35" t="s">
        <v>16743</v>
      </c>
      <c r="D13955" s="100" t="s">
        <v>23630</v>
      </c>
      <c r="E13955" s="107">
        <v>5.0666666666666664</v>
      </c>
      <c r="F13955" s="81" t="s">
        <v>24202</v>
      </c>
      <c r="G13955" s="35" t="s">
        <v>8146</v>
      </c>
      <c r="H13955" s="100" t="s">
        <v>16533</v>
      </c>
    </row>
    <row r="13956" spans="1:8">
      <c r="A13956" s="35" t="s">
        <v>29</v>
      </c>
      <c r="B13956" s="35" t="s">
        <v>9379</v>
      </c>
      <c r="C13956" s="35" t="s">
        <v>16743</v>
      </c>
      <c r="D13956" s="100" t="s">
        <v>23631</v>
      </c>
      <c r="E13956" s="107">
        <v>7.0333333333333332</v>
      </c>
      <c r="F13956" s="81" t="s">
        <v>24202</v>
      </c>
      <c r="G13956" s="35" t="s">
        <v>8146</v>
      </c>
      <c r="H13956" s="100" t="s">
        <v>16533</v>
      </c>
    </row>
    <row r="13957" spans="1:8">
      <c r="A13957" s="35" t="s">
        <v>29</v>
      </c>
      <c r="B13957" s="35" t="s">
        <v>9379</v>
      </c>
      <c r="C13957" s="35" t="s">
        <v>16743</v>
      </c>
      <c r="D13957" s="100" t="s">
        <v>12706</v>
      </c>
      <c r="E13957" s="107">
        <v>7.35</v>
      </c>
      <c r="F13957" s="81" t="s">
        <v>24202</v>
      </c>
      <c r="G13957" s="35" t="s">
        <v>8146</v>
      </c>
      <c r="H13957" s="100" t="s">
        <v>16533</v>
      </c>
    </row>
    <row r="13958" spans="1:8">
      <c r="A13958" s="35" t="s">
        <v>29</v>
      </c>
      <c r="B13958" s="35" t="s">
        <v>9379</v>
      </c>
      <c r="C13958" s="35" t="s">
        <v>16744</v>
      </c>
      <c r="D13958" s="100" t="s">
        <v>12707</v>
      </c>
      <c r="E13958" s="107">
        <v>10.016666666666667</v>
      </c>
      <c r="F13958" s="81" t="s">
        <v>24202</v>
      </c>
      <c r="G13958" s="35" t="s">
        <v>8146</v>
      </c>
      <c r="H13958" s="100" t="s">
        <v>26706</v>
      </c>
    </row>
    <row r="13959" spans="1:8">
      <c r="A13959" s="35" t="s">
        <v>29</v>
      </c>
      <c r="B13959" s="35" t="s">
        <v>9379</v>
      </c>
      <c r="C13959" s="35" t="s">
        <v>16744</v>
      </c>
      <c r="D13959" s="100" t="s">
        <v>23632</v>
      </c>
      <c r="E13959" s="107">
        <v>9.6</v>
      </c>
      <c r="F13959" s="81" t="s">
        <v>24202</v>
      </c>
      <c r="G13959" s="35" t="s">
        <v>8146</v>
      </c>
      <c r="H13959" s="100" t="s">
        <v>16534</v>
      </c>
    </row>
    <row r="13960" spans="1:8">
      <c r="A13960" s="35" t="s">
        <v>29</v>
      </c>
      <c r="B13960" s="35" t="s">
        <v>9379</v>
      </c>
      <c r="C13960" s="35" t="s">
        <v>16744</v>
      </c>
      <c r="D13960" s="100" t="s">
        <v>23633</v>
      </c>
      <c r="E13960" s="107">
        <v>10.7</v>
      </c>
      <c r="F13960" s="81" t="s">
        <v>24202</v>
      </c>
      <c r="G13960" s="35" t="s">
        <v>8146</v>
      </c>
      <c r="H13960" s="100" t="s">
        <v>16534</v>
      </c>
    </row>
    <row r="13961" spans="1:8">
      <c r="A13961" s="35" t="s">
        <v>29</v>
      </c>
      <c r="B13961" s="35" t="s">
        <v>9379</v>
      </c>
      <c r="C13961" s="35" t="s">
        <v>16744</v>
      </c>
      <c r="D13961" s="100" t="s">
        <v>23634</v>
      </c>
      <c r="E13961" s="107">
        <v>10.516666666666667</v>
      </c>
      <c r="F13961" s="81" t="s">
        <v>24202</v>
      </c>
      <c r="G13961" s="35" t="s">
        <v>8146</v>
      </c>
      <c r="H13961" s="100" t="s">
        <v>16534</v>
      </c>
    </row>
    <row r="13962" spans="1:8">
      <c r="A13962" s="35" t="s">
        <v>29</v>
      </c>
      <c r="B13962" s="35" t="s">
        <v>9379</v>
      </c>
      <c r="C13962" s="35" t="s">
        <v>16744</v>
      </c>
      <c r="D13962" s="100" t="s">
        <v>12708</v>
      </c>
      <c r="E13962" s="107">
        <v>9.6</v>
      </c>
      <c r="F13962" s="81" t="s">
        <v>24202</v>
      </c>
      <c r="G13962" s="35" t="s">
        <v>8146</v>
      </c>
      <c r="H13962" s="100" t="s">
        <v>16534</v>
      </c>
    </row>
    <row r="13963" spans="1:8">
      <c r="A13963" s="35" t="s">
        <v>29</v>
      </c>
      <c r="B13963" s="35" t="s">
        <v>9379</v>
      </c>
      <c r="C13963" s="35" t="s">
        <v>16744</v>
      </c>
      <c r="D13963" s="100" t="s">
        <v>12709</v>
      </c>
      <c r="E13963" s="107">
        <v>8.85</v>
      </c>
      <c r="F13963" s="81" t="s">
        <v>24202</v>
      </c>
      <c r="G13963" s="35" t="s">
        <v>8146</v>
      </c>
      <c r="H13963" s="100" t="s">
        <v>16534</v>
      </c>
    </row>
    <row r="13964" spans="1:8">
      <c r="A13964" s="35" t="s">
        <v>29</v>
      </c>
      <c r="B13964" s="35" t="s">
        <v>9379</v>
      </c>
      <c r="C13964" s="35" t="s">
        <v>16744</v>
      </c>
      <c r="D13964" s="100" t="s">
        <v>23635</v>
      </c>
      <c r="E13964" s="107">
        <v>9.3333333333333339</v>
      </c>
      <c r="F13964" s="81" t="s">
        <v>24202</v>
      </c>
      <c r="G13964" s="35" t="s">
        <v>8146</v>
      </c>
      <c r="H13964" s="100" t="s">
        <v>16534</v>
      </c>
    </row>
    <row r="13965" spans="1:8">
      <c r="A13965" s="35" t="s">
        <v>29</v>
      </c>
      <c r="B13965" s="35" t="s">
        <v>9379</v>
      </c>
      <c r="C13965" s="35" t="s">
        <v>16744</v>
      </c>
      <c r="D13965" s="100" t="s">
        <v>12710</v>
      </c>
      <c r="E13965" s="107">
        <v>10.1</v>
      </c>
      <c r="F13965" s="81" t="s">
        <v>24202</v>
      </c>
      <c r="G13965" s="35" t="s">
        <v>8146</v>
      </c>
      <c r="H13965" s="100" t="s">
        <v>16534</v>
      </c>
    </row>
    <row r="13966" spans="1:8">
      <c r="A13966" s="35" t="s">
        <v>29</v>
      </c>
      <c r="B13966" s="35" t="s">
        <v>9379</v>
      </c>
      <c r="C13966" s="35" t="s">
        <v>16744</v>
      </c>
      <c r="D13966" s="100" t="s">
        <v>23636</v>
      </c>
      <c r="E13966" s="107">
        <v>10.083333333333334</v>
      </c>
      <c r="F13966" s="81" t="s">
        <v>24202</v>
      </c>
      <c r="G13966" s="35" t="s">
        <v>8146</v>
      </c>
      <c r="H13966" s="100" t="s">
        <v>16534</v>
      </c>
    </row>
    <row r="13967" spans="1:8">
      <c r="A13967" s="35" t="s">
        <v>29</v>
      </c>
      <c r="B13967" s="35" t="s">
        <v>9379</v>
      </c>
      <c r="C13967" s="35" t="s">
        <v>16744</v>
      </c>
      <c r="D13967" s="100" t="s">
        <v>23637</v>
      </c>
      <c r="E13967" s="107">
        <v>7.9</v>
      </c>
      <c r="F13967" s="81" t="s">
        <v>24202</v>
      </c>
      <c r="G13967" s="35" t="s">
        <v>8146</v>
      </c>
      <c r="H13967" s="100" t="s">
        <v>16534</v>
      </c>
    </row>
    <row r="13968" spans="1:8">
      <c r="A13968" s="35" t="s">
        <v>29</v>
      </c>
      <c r="B13968" s="35" t="s">
        <v>9379</v>
      </c>
      <c r="C13968" s="35" t="s">
        <v>16744</v>
      </c>
      <c r="D13968" s="100" t="s">
        <v>23638</v>
      </c>
      <c r="E13968" s="107">
        <v>8.5500000000000007</v>
      </c>
      <c r="F13968" s="81" t="s">
        <v>24202</v>
      </c>
      <c r="G13968" s="35" t="s">
        <v>8146</v>
      </c>
      <c r="H13968" s="100" t="s">
        <v>16534</v>
      </c>
    </row>
    <row r="13969" spans="1:8">
      <c r="A13969" s="35" t="s">
        <v>29</v>
      </c>
      <c r="B13969" s="35" t="s">
        <v>9379</v>
      </c>
      <c r="C13969" s="35" t="s">
        <v>16744</v>
      </c>
      <c r="D13969" s="100" t="s">
        <v>12711</v>
      </c>
      <c r="E13969" s="107">
        <v>8.2166666666666668</v>
      </c>
      <c r="F13969" s="81" t="s">
        <v>24202</v>
      </c>
      <c r="G13969" s="35" t="s">
        <v>8146</v>
      </c>
      <c r="H13969" s="100" t="s">
        <v>16534</v>
      </c>
    </row>
    <row r="13970" spans="1:8">
      <c r="A13970" s="35" t="s">
        <v>29</v>
      </c>
      <c r="B13970" s="35" t="s">
        <v>9379</v>
      </c>
      <c r="C13970" s="35" t="s">
        <v>16744</v>
      </c>
      <c r="D13970" s="100" t="s">
        <v>12712</v>
      </c>
      <c r="E13970" s="107">
        <v>10.266666666666667</v>
      </c>
      <c r="F13970" s="81" t="s">
        <v>24202</v>
      </c>
      <c r="G13970" s="35" t="s">
        <v>8146</v>
      </c>
      <c r="H13970" s="100" t="s">
        <v>16534</v>
      </c>
    </row>
    <row r="13971" spans="1:8">
      <c r="A13971" s="35" t="s">
        <v>29</v>
      </c>
      <c r="B13971" s="35" t="s">
        <v>9379</v>
      </c>
      <c r="C13971" s="35" t="s">
        <v>16744</v>
      </c>
      <c r="D13971" s="100" t="s">
        <v>23639</v>
      </c>
      <c r="E13971" s="107">
        <v>9.4499999999999993</v>
      </c>
      <c r="F13971" s="81" t="s">
        <v>24202</v>
      </c>
      <c r="G13971" s="35" t="s">
        <v>8146</v>
      </c>
      <c r="H13971" s="100" t="s">
        <v>16534</v>
      </c>
    </row>
    <row r="13972" spans="1:8">
      <c r="A13972" s="35" t="s">
        <v>29</v>
      </c>
      <c r="B13972" s="35" t="s">
        <v>9379</v>
      </c>
      <c r="C13972" s="35" t="s">
        <v>16744</v>
      </c>
      <c r="D13972" s="100" t="s">
        <v>23640</v>
      </c>
      <c r="E13972" s="107">
        <v>9.15</v>
      </c>
      <c r="F13972" s="81" t="s">
        <v>24202</v>
      </c>
      <c r="G13972" s="35" t="s">
        <v>8146</v>
      </c>
      <c r="H13972" s="100" t="s">
        <v>16534</v>
      </c>
    </row>
    <row r="13973" spans="1:8">
      <c r="A13973" s="35" t="s">
        <v>29</v>
      </c>
      <c r="B13973" s="35" t="s">
        <v>9379</v>
      </c>
      <c r="C13973" s="35" t="s">
        <v>16744</v>
      </c>
      <c r="D13973" s="100" t="s">
        <v>12713</v>
      </c>
      <c r="E13973" s="107">
        <v>10.566666666666666</v>
      </c>
      <c r="F13973" s="81" t="s">
        <v>24202</v>
      </c>
      <c r="G13973" s="35" t="s">
        <v>8146</v>
      </c>
      <c r="H13973" s="100" t="s">
        <v>16534</v>
      </c>
    </row>
    <row r="13974" spans="1:8">
      <c r="A13974" s="35" t="s">
        <v>29</v>
      </c>
      <c r="B13974" s="35" t="s">
        <v>9379</v>
      </c>
      <c r="C13974" s="35" t="s">
        <v>16744</v>
      </c>
      <c r="D13974" s="100" t="s">
        <v>12714</v>
      </c>
      <c r="E13974" s="107">
        <v>8.5666666666666664</v>
      </c>
      <c r="F13974" s="81" t="s">
        <v>24202</v>
      </c>
      <c r="G13974" s="35" t="s">
        <v>8146</v>
      </c>
      <c r="H13974" s="100" t="s">
        <v>16534</v>
      </c>
    </row>
    <row r="13975" spans="1:8">
      <c r="A13975" s="35" t="s">
        <v>29</v>
      </c>
      <c r="B13975" s="35" t="s">
        <v>9379</v>
      </c>
      <c r="C13975" s="35" t="s">
        <v>16744</v>
      </c>
      <c r="D13975" s="100" t="s">
        <v>23641</v>
      </c>
      <c r="E13975" s="107">
        <v>9.5333333333333332</v>
      </c>
      <c r="F13975" s="81" t="s">
        <v>24202</v>
      </c>
      <c r="G13975" s="35" t="s">
        <v>8146</v>
      </c>
      <c r="H13975" s="100" t="s">
        <v>16534</v>
      </c>
    </row>
    <row r="13976" spans="1:8">
      <c r="A13976" s="35" t="s">
        <v>29</v>
      </c>
      <c r="B13976" s="35" t="s">
        <v>9379</v>
      </c>
      <c r="C13976" s="35" t="s">
        <v>16744</v>
      </c>
      <c r="D13976" s="100" t="s">
        <v>23642</v>
      </c>
      <c r="E13976" s="107">
        <v>9.25</v>
      </c>
      <c r="F13976" s="81" t="s">
        <v>24202</v>
      </c>
      <c r="G13976" s="35" t="s">
        <v>8146</v>
      </c>
      <c r="H13976" s="100" t="s">
        <v>16534</v>
      </c>
    </row>
    <row r="13977" spans="1:8">
      <c r="A13977" s="35" t="s">
        <v>29</v>
      </c>
      <c r="B13977" s="35" t="s">
        <v>9379</v>
      </c>
      <c r="C13977" s="35" t="s">
        <v>16744</v>
      </c>
      <c r="D13977" s="100" t="s">
        <v>12715</v>
      </c>
      <c r="E13977" s="107">
        <v>9.6166666666666671</v>
      </c>
      <c r="F13977" s="81" t="s">
        <v>24202</v>
      </c>
      <c r="G13977" s="35" t="s">
        <v>8146</v>
      </c>
      <c r="H13977" s="100" t="s">
        <v>16534</v>
      </c>
    </row>
    <row r="13978" spans="1:8">
      <c r="A13978" s="35" t="s">
        <v>29</v>
      </c>
      <c r="B13978" s="35" t="s">
        <v>9379</v>
      </c>
      <c r="C13978" s="35" t="s">
        <v>16744</v>
      </c>
      <c r="D13978" s="100" t="s">
        <v>23643</v>
      </c>
      <c r="E13978" s="107">
        <v>10.316666666666666</v>
      </c>
      <c r="F13978" s="81" t="s">
        <v>24202</v>
      </c>
      <c r="G13978" s="35" t="s">
        <v>8146</v>
      </c>
      <c r="H13978" s="100" t="s">
        <v>16534</v>
      </c>
    </row>
    <row r="13979" spans="1:8">
      <c r="A13979" s="35" t="s">
        <v>29</v>
      </c>
      <c r="B13979" s="35" t="s">
        <v>9379</v>
      </c>
      <c r="C13979" s="35" t="s">
        <v>16744</v>
      </c>
      <c r="D13979" s="100" t="s">
        <v>23644</v>
      </c>
      <c r="E13979" s="107">
        <v>9.5</v>
      </c>
      <c r="F13979" s="81" t="s">
        <v>24202</v>
      </c>
      <c r="G13979" s="35" t="s">
        <v>8146</v>
      </c>
      <c r="H13979" s="100" t="s">
        <v>16534</v>
      </c>
    </row>
    <row r="13980" spans="1:8">
      <c r="A13980" s="35" t="s">
        <v>29</v>
      </c>
      <c r="B13980" s="35" t="s">
        <v>9379</v>
      </c>
      <c r="C13980" s="35" t="s">
        <v>16744</v>
      </c>
      <c r="D13980" s="100" t="s">
        <v>12716</v>
      </c>
      <c r="E13980" s="107">
        <v>10.316666666666666</v>
      </c>
      <c r="F13980" s="81" t="s">
        <v>24202</v>
      </c>
      <c r="G13980" s="35" t="s">
        <v>8146</v>
      </c>
      <c r="H13980" s="100" t="s">
        <v>16534</v>
      </c>
    </row>
    <row r="13981" spans="1:8">
      <c r="A13981" s="35" t="s">
        <v>29</v>
      </c>
      <c r="B13981" s="35" t="s">
        <v>9379</v>
      </c>
      <c r="C13981" s="35" t="s">
        <v>16744</v>
      </c>
      <c r="D13981" s="100" t="s">
        <v>12717</v>
      </c>
      <c r="E13981" s="107">
        <v>9.0333333333333332</v>
      </c>
      <c r="F13981" s="81" t="s">
        <v>24202</v>
      </c>
      <c r="G13981" s="35" t="s">
        <v>8146</v>
      </c>
      <c r="H13981" s="100" t="s">
        <v>16534</v>
      </c>
    </row>
    <row r="13982" spans="1:8">
      <c r="A13982" s="35" t="s">
        <v>29</v>
      </c>
      <c r="B13982" s="35" t="s">
        <v>9379</v>
      </c>
      <c r="C13982" s="35" t="s">
        <v>16744</v>
      </c>
      <c r="D13982" s="100" t="s">
        <v>12718</v>
      </c>
      <c r="E13982" s="107">
        <v>9.5833333333333339</v>
      </c>
      <c r="F13982" s="81" t="s">
        <v>24202</v>
      </c>
      <c r="G13982" s="35" t="s">
        <v>8146</v>
      </c>
      <c r="H13982" s="100" t="s">
        <v>16534</v>
      </c>
    </row>
    <row r="13983" spans="1:8">
      <c r="A13983" s="35" t="s">
        <v>29</v>
      </c>
      <c r="B13983" s="35" t="s">
        <v>9379</v>
      </c>
      <c r="C13983" s="35" t="s">
        <v>16744</v>
      </c>
      <c r="D13983" s="100" t="s">
        <v>12719</v>
      </c>
      <c r="E13983" s="107">
        <v>8.6666666666666661</v>
      </c>
      <c r="F13983" s="81" t="s">
        <v>24202</v>
      </c>
      <c r="G13983" s="35" t="s">
        <v>8146</v>
      </c>
      <c r="H13983" s="100" t="s">
        <v>16534</v>
      </c>
    </row>
    <row r="13984" spans="1:8">
      <c r="A13984" s="35" t="s">
        <v>29</v>
      </c>
      <c r="B13984" s="35" t="s">
        <v>9379</v>
      </c>
      <c r="C13984" s="35" t="s">
        <v>16744</v>
      </c>
      <c r="D13984" s="100" t="s">
        <v>23645</v>
      </c>
      <c r="E13984" s="107">
        <v>10.199999999999999</v>
      </c>
      <c r="F13984" s="81" t="s">
        <v>24202</v>
      </c>
      <c r="G13984" s="35" t="s">
        <v>8146</v>
      </c>
      <c r="H13984" s="100" t="s">
        <v>16534</v>
      </c>
    </row>
    <row r="13985" spans="1:8">
      <c r="A13985" s="35" t="s">
        <v>29</v>
      </c>
      <c r="B13985" s="35" t="s">
        <v>9379</v>
      </c>
      <c r="C13985" s="35" t="s">
        <v>16744</v>
      </c>
      <c r="D13985" s="100" t="s">
        <v>23646</v>
      </c>
      <c r="E13985" s="107">
        <v>9.85</v>
      </c>
      <c r="F13985" s="81" t="s">
        <v>24202</v>
      </c>
      <c r="G13985" s="35" t="s">
        <v>8146</v>
      </c>
      <c r="H13985" s="100" t="s">
        <v>16534</v>
      </c>
    </row>
    <row r="13986" spans="1:8">
      <c r="A13986" s="35" t="s">
        <v>29</v>
      </c>
      <c r="B13986" s="35" t="s">
        <v>9379</v>
      </c>
      <c r="C13986" s="35" t="s">
        <v>16744</v>
      </c>
      <c r="D13986" s="100" t="s">
        <v>23647</v>
      </c>
      <c r="E13986" s="107">
        <v>7.4333333333333336</v>
      </c>
      <c r="F13986" s="81" t="s">
        <v>24202</v>
      </c>
      <c r="G13986" s="35" t="s">
        <v>8146</v>
      </c>
      <c r="H13986" s="100" t="s">
        <v>16534</v>
      </c>
    </row>
    <row r="13987" spans="1:8">
      <c r="A13987" s="35" t="s">
        <v>29</v>
      </c>
      <c r="B13987" s="35" t="s">
        <v>9379</v>
      </c>
      <c r="C13987" s="35" t="s">
        <v>16744</v>
      </c>
      <c r="D13987" s="100" t="s">
        <v>23648</v>
      </c>
      <c r="E13987" s="107">
        <v>9.6666666666666661</v>
      </c>
      <c r="F13987" s="81" t="s">
        <v>24202</v>
      </c>
      <c r="G13987" s="35" t="s">
        <v>8146</v>
      </c>
      <c r="H13987" s="100" t="s">
        <v>16534</v>
      </c>
    </row>
    <row r="13988" spans="1:8">
      <c r="A13988" s="35" t="s">
        <v>29</v>
      </c>
      <c r="B13988" s="35" t="s">
        <v>9381</v>
      </c>
      <c r="C13988" s="35" t="s">
        <v>16745</v>
      </c>
      <c r="D13988" s="100" t="s">
        <v>12720</v>
      </c>
      <c r="E13988" s="107">
        <v>6.8</v>
      </c>
      <c r="F13988" s="81" t="s">
        <v>24202</v>
      </c>
      <c r="G13988" s="35" t="s">
        <v>8146</v>
      </c>
      <c r="H13988" s="100" t="s">
        <v>26707</v>
      </c>
    </row>
    <row r="13989" spans="1:8">
      <c r="A13989" s="35" t="s">
        <v>29</v>
      </c>
      <c r="B13989" s="35" t="s">
        <v>9381</v>
      </c>
      <c r="C13989" s="35" t="s">
        <v>16745</v>
      </c>
      <c r="D13989" s="100" t="s">
        <v>12721</v>
      </c>
      <c r="E13989" s="107">
        <v>9.25</v>
      </c>
      <c r="F13989" s="81" t="s">
        <v>24202</v>
      </c>
      <c r="G13989" s="35" t="s">
        <v>8146</v>
      </c>
      <c r="H13989" s="100" t="s">
        <v>16535</v>
      </c>
    </row>
    <row r="13990" spans="1:8">
      <c r="A13990" s="35" t="s">
        <v>29</v>
      </c>
      <c r="B13990" s="35" t="s">
        <v>9381</v>
      </c>
      <c r="C13990" s="35" t="s">
        <v>16745</v>
      </c>
      <c r="D13990" s="100" t="s">
        <v>12722</v>
      </c>
      <c r="E13990" s="107">
        <v>9.4666666666666668</v>
      </c>
      <c r="F13990" s="81" t="s">
        <v>24202</v>
      </c>
      <c r="G13990" s="35" t="s">
        <v>8146</v>
      </c>
      <c r="H13990" s="100" t="s">
        <v>16535</v>
      </c>
    </row>
    <row r="13991" spans="1:8">
      <c r="A13991" s="35" t="s">
        <v>29</v>
      </c>
      <c r="B13991" s="35" t="s">
        <v>9381</v>
      </c>
      <c r="C13991" s="35" t="s">
        <v>16745</v>
      </c>
      <c r="D13991" s="100" t="s">
        <v>12723</v>
      </c>
      <c r="E13991" s="107">
        <v>8.4</v>
      </c>
      <c r="F13991" s="81" t="s">
        <v>24202</v>
      </c>
      <c r="G13991" s="35" t="s">
        <v>8146</v>
      </c>
      <c r="H13991" s="100" t="s">
        <v>16535</v>
      </c>
    </row>
    <row r="13992" spans="1:8">
      <c r="A13992" s="35" t="s">
        <v>29</v>
      </c>
      <c r="B13992" s="35" t="s">
        <v>9381</v>
      </c>
      <c r="C13992" s="35" t="s">
        <v>16745</v>
      </c>
      <c r="D13992" s="100" t="s">
        <v>12724</v>
      </c>
      <c r="E13992" s="107">
        <v>7.1166666666666663</v>
      </c>
      <c r="F13992" s="81" t="s">
        <v>24202</v>
      </c>
      <c r="G13992" s="35" t="s">
        <v>8146</v>
      </c>
      <c r="H13992" s="100" t="s">
        <v>16535</v>
      </c>
    </row>
    <row r="13993" spans="1:8">
      <c r="A13993" s="35" t="s">
        <v>29</v>
      </c>
      <c r="B13993" s="35" t="s">
        <v>9381</v>
      </c>
      <c r="C13993" s="35" t="s">
        <v>16745</v>
      </c>
      <c r="D13993" s="100" t="s">
        <v>12725</v>
      </c>
      <c r="E13993" s="107">
        <v>6.8666666666666663</v>
      </c>
      <c r="F13993" s="81" t="s">
        <v>24202</v>
      </c>
      <c r="G13993" s="35" t="s">
        <v>8146</v>
      </c>
      <c r="H13993" s="100" t="s">
        <v>16535</v>
      </c>
    </row>
    <row r="13994" spans="1:8">
      <c r="A13994" s="35" t="s">
        <v>29</v>
      </c>
      <c r="B13994" s="35" t="s">
        <v>9381</v>
      </c>
      <c r="C13994" s="35" t="s">
        <v>16745</v>
      </c>
      <c r="D13994" s="100" t="s">
        <v>23649</v>
      </c>
      <c r="E13994" s="107">
        <v>7.6166666666666663</v>
      </c>
      <c r="F13994" s="81" t="s">
        <v>24202</v>
      </c>
      <c r="G13994" s="35" t="s">
        <v>8146</v>
      </c>
      <c r="H13994" s="100" t="s">
        <v>16535</v>
      </c>
    </row>
    <row r="13995" spans="1:8">
      <c r="A13995" s="35" t="s">
        <v>29</v>
      </c>
      <c r="B13995" s="35" t="s">
        <v>9381</v>
      </c>
      <c r="C13995" s="35" t="s">
        <v>16745</v>
      </c>
      <c r="D13995" s="100" t="s">
        <v>23650</v>
      </c>
      <c r="E13995" s="107">
        <v>8.6833333333333336</v>
      </c>
      <c r="F13995" s="81" t="s">
        <v>24202</v>
      </c>
      <c r="G13995" s="35" t="s">
        <v>8146</v>
      </c>
      <c r="H13995" s="100" t="s">
        <v>16535</v>
      </c>
    </row>
    <row r="13996" spans="1:8">
      <c r="A13996" s="35" t="s">
        <v>29</v>
      </c>
      <c r="B13996" s="35" t="s">
        <v>9381</v>
      </c>
      <c r="C13996" s="35" t="s">
        <v>16745</v>
      </c>
      <c r="D13996" s="100" t="s">
        <v>12726</v>
      </c>
      <c r="E13996" s="107">
        <v>5.7</v>
      </c>
      <c r="F13996" s="81" t="s">
        <v>24202</v>
      </c>
      <c r="G13996" s="35" t="s">
        <v>8146</v>
      </c>
      <c r="H13996" s="100" t="s">
        <v>16535</v>
      </c>
    </row>
    <row r="13997" spans="1:8">
      <c r="A13997" s="35" t="s">
        <v>29</v>
      </c>
      <c r="B13997" s="35" t="s">
        <v>9381</v>
      </c>
      <c r="C13997" s="35" t="s">
        <v>16745</v>
      </c>
      <c r="D13997" s="100" t="s">
        <v>12727</v>
      </c>
      <c r="E13997" s="107">
        <v>7.1333333333333337</v>
      </c>
      <c r="F13997" s="81" t="s">
        <v>24202</v>
      </c>
      <c r="G13997" s="35" t="s">
        <v>8146</v>
      </c>
      <c r="H13997" s="100" t="s">
        <v>16535</v>
      </c>
    </row>
    <row r="13998" spans="1:8">
      <c r="A13998" s="35" t="s">
        <v>29</v>
      </c>
      <c r="B13998" s="35" t="s">
        <v>9381</v>
      </c>
      <c r="C13998" s="35" t="s">
        <v>16745</v>
      </c>
      <c r="D13998" s="100" t="s">
        <v>12728</v>
      </c>
      <c r="E13998" s="107">
        <v>4.95</v>
      </c>
      <c r="F13998" s="81" t="s">
        <v>24202</v>
      </c>
      <c r="G13998" s="35" t="s">
        <v>8146</v>
      </c>
      <c r="H13998" s="100" t="s">
        <v>16535</v>
      </c>
    </row>
    <row r="13999" spans="1:8">
      <c r="A13999" s="35" t="s">
        <v>29</v>
      </c>
      <c r="B13999" s="35" t="s">
        <v>9381</v>
      </c>
      <c r="C13999" s="35" t="s">
        <v>16745</v>
      </c>
      <c r="D13999" s="100" t="s">
        <v>12729</v>
      </c>
      <c r="E13999" s="107">
        <v>5.1166666666666663</v>
      </c>
      <c r="F13999" s="81" t="s">
        <v>24202</v>
      </c>
      <c r="G13999" s="35" t="s">
        <v>8146</v>
      </c>
      <c r="H13999" s="100" t="s">
        <v>16535</v>
      </c>
    </row>
    <row r="14000" spans="1:8">
      <c r="A14000" s="35" t="s">
        <v>29</v>
      </c>
      <c r="B14000" s="35" t="s">
        <v>9381</v>
      </c>
      <c r="C14000" s="35" t="s">
        <v>16745</v>
      </c>
      <c r="D14000" s="100" t="s">
        <v>12730</v>
      </c>
      <c r="E14000" s="107">
        <v>7.5</v>
      </c>
      <c r="F14000" s="81" t="s">
        <v>24202</v>
      </c>
      <c r="G14000" s="35" t="s">
        <v>8146</v>
      </c>
      <c r="H14000" s="100" t="s">
        <v>16535</v>
      </c>
    </row>
    <row r="14001" spans="1:8">
      <c r="A14001" s="35" t="s">
        <v>29</v>
      </c>
      <c r="B14001" s="35" t="s">
        <v>9381</v>
      </c>
      <c r="C14001" s="35" t="s">
        <v>16745</v>
      </c>
      <c r="D14001" s="100" t="s">
        <v>12731</v>
      </c>
      <c r="E14001" s="107">
        <v>5.8666666666666663</v>
      </c>
      <c r="F14001" s="81" t="s">
        <v>24202</v>
      </c>
      <c r="G14001" s="35" t="s">
        <v>8146</v>
      </c>
      <c r="H14001" s="100" t="s">
        <v>16535</v>
      </c>
    </row>
    <row r="14002" spans="1:8">
      <c r="A14002" s="35" t="s">
        <v>29</v>
      </c>
      <c r="B14002" s="35" t="s">
        <v>9381</v>
      </c>
      <c r="C14002" s="35" t="s">
        <v>16745</v>
      </c>
      <c r="D14002" s="100" t="s">
        <v>12732</v>
      </c>
      <c r="E14002" s="107">
        <v>6.5666666666666664</v>
      </c>
      <c r="F14002" s="81" t="s">
        <v>24202</v>
      </c>
      <c r="G14002" s="35" t="s">
        <v>8146</v>
      </c>
      <c r="H14002" s="100" t="s">
        <v>16535</v>
      </c>
    </row>
    <row r="14003" spans="1:8">
      <c r="A14003" s="35" t="s">
        <v>29</v>
      </c>
      <c r="B14003" s="35" t="s">
        <v>9381</v>
      </c>
      <c r="C14003" s="35" t="s">
        <v>16745</v>
      </c>
      <c r="D14003" s="100" t="s">
        <v>12733</v>
      </c>
      <c r="E14003" s="107">
        <v>6.0666666666666664</v>
      </c>
      <c r="F14003" s="81" t="s">
        <v>24202</v>
      </c>
      <c r="G14003" s="35" t="s">
        <v>8146</v>
      </c>
      <c r="H14003" s="100" t="s">
        <v>16535</v>
      </c>
    </row>
    <row r="14004" spans="1:8">
      <c r="A14004" s="35" t="s">
        <v>29</v>
      </c>
      <c r="B14004" s="35" t="s">
        <v>9381</v>
      </c>
      <c r="C14004" s="35" t="s">
        <v>16745</v>
      </c>
      <c r="D14004" s="100" t="s">
        <v>12734</v>
      </c>
      <c r="E14004" s="107">
        <v>3.9833333333333334</v>
      </c>
      <c r="F14004" s="81" t="s">
        <v>24202</v>
      </c>
      <c r="G14004" s="35" t="s">
        <v>8146</v>
      </c>
      <c r="H14004" s="100" t="s">
        <v>16535</v>
      </c>
    </row>
    <row r="14005" spans="1:8">
      <c r="A14005" s="35" t="s">
        <v>29</v>
      </c>
      <c r="B14005" s="35" t="s">
        <v>9381</v>
      </c>
      <c r="C14005" s="35" t="s">
        <v>16745</v>
      </c>
      <c r="D14005" s="100" t="s">
        <v>12735</v>
      </c>
      <c r="E14005" s="107">
        <v>5.2</v>
      </c>
      <c r="F14005" s="81" t="s">
        <v>24202</v>
      </c>
      <c r="G14005" s="35" t="s">
        <v>8146</v>
      </c>
      <c r="H14005" s="100" t="s">
        <v>16535</v>
      </c>
    </row>
    <row r="14006" spans="1:8">
      <c r="A14006" s="35" t="s">
        <v>29</v>
      </c>
      <c r="B14006" s="35" t="s">
        <v>9381</v>
      </c>
      <c r="C14006" s="35" t="s">
        <v>16745</v>
      </c>
      <c r="D14006" s="100" t="s">
        <v>12736</v>
      </c>
      <c r="E14006" s="107">
        <v>6.9</v>
      </c>
      <c r="F14006" s="81" t="s">
        <v>24202</v>
      </c>
      <c r="G14006" s="35" t="s">
        <v>8146</v>
      </c>
      <c r="H14006" s="100" t="s">
        <v>16535</v>
      </c>
    </row>
    <row r="14007" spans="1:8">
      <c r="A14007" s="35" t="s">
        <v>29</v>
      </c>
      <c r="B14007" s="35" t="s">
        <v>9381</v>
      </c>
      <c r="C14007" s="35" t="s">
        <v>16745</v>
      </c>
      <c r="D14007" s="100" t="s">
        <v>12737</v>
      </c>
      <c r="E14007" s="107">
        <v>4.1833333333333336</v>
      </c>
      <c r="F14007" s="81" t="s">
        <v>24202</v>
      </c>
      <c r="G14007" s="35" t="s">
        <v>8146</v>
      </c>
      <c r="H14007" s="100" t="s">
        <v>16535</v>
      </c>
    </row>
    <row r="14008" spans="1:8">
      <c r="A14008" s="35" t="s">
        <v>29</v>
      </c>
      <c r="B14008" s="35" t="s">
        <v>9381</v>
      </c>
      <c r="C14008" s="35" t="s">
        <v>16745</v>
      </c>
      <c r="D14008" s="100" t="s">
        <v>12738</v>
      </c>
      <c r="E14008" s="107">
        <v>4.0666666666666664</v>
      </c>
      <c r="F14008" s="81" t="s">
        <v>24202</v>
      </c>
      <c r="G14008" s="35" t="s">
        <v>8146</v>
      </c>
      <c r="H14008" s="100" t="s">
        <v>16535</v>
      </c>
    </row>
    <row r="14009" spans="1:8">
      <c r="A14009" s="35" t="s">
        <v>29</v>
      </c>
      <c r="B14009" s="35" t="s">
        <v>9381</v>
      </c>
      <c r="C14009" s="35" t="s">
        <v>16745</v>
      </c>
      <c r="D14009" s="100" t="s">
        <v>12739</v>
      </c>
      <c r="E14009" s="107">
        <v>4.5</v>
      </c>
      <c r="F14009" s="81" t="s">
        <v>24202</v>
      </c>
      <c r="G14009" s="35" t="s">
        <v>8146</v>
      </c>
      <c r="H14009" s="100" t="s">
        <v>16535</v>
      </c>
    </row>
    <row r="14010" spans="1:8">
      <c r="A14010" s="35" t="s">
        <v>29</v>
      </c>
      <c r="B14010" s="35" t="s">
        <v>9381</v>
      </c>
      <c r="C14010" s="35" t="s">
        <v>16745</v>
      </c>
      <c r="D14010" s="100" t="s">
        <v>12740</v>
      </c>
      <c r="E14010" s="107">
        <v>4.6333333333333337</v>
      </c>
      <c r="F14010" s="81" t="s">
        <v>24202</v>
      </c>
      <c r="G14010" s="35" t="s">
        <v>8146</v>
      </c>
      <c r="H14010" s="100" t="s">
        <v>16535</v>
      </c>
    </row>
    <row r="14011" spans="1:8">
      <c r="A14011" s="35" t="s">
        <v>29</v>
      </c>
      <c r="B14011" s="35" t="s">
        <v>9381</v>
      </c>
      <c r="C14011" s="35" t="s">
        <v>16745</v>
      </c>
      <c r="D14011" s="100" t="s">
        <v>12741</v>
      </c>
      <c r="E14011" s="107">
        <v>6.083333333333333</v>
      </c>
      <c r="F14011" s="81" t="s">
        <v>24202</v>
      </c>
      <c r="G14011" s="35" t="s">
        <v>8146</v>
      </c>
      <c r="H14011" s="100" t="s">
        <v>16535</v>
      </c>
    </row>
    <row r="14012" spans="1:8">
      <c r="A14012" s="35" t="s">
        <v>29</v>
      </c>
      <c r="B14012" s="35" t="s">
        <v>9381</v>
      </c>
      <c r="C14012" s="35" t="s">
        <v>16745</v>
      </c>
      <c r="D14012" s="100" t="s">
        <v>12742</v>
      </c>
      <c r="E14012" s="107">
        <v>5.6166666666666663</v>
      </c>
      <c r="F14012" s="81" t="s">
        <v>24202</v>
      </c>
      <c r="G14012" s="35" t="s">
        <v>8146</v>
      </c>
      <c r="H14012" s="100" t="s">
        <v>16535</v>
      </c>
    </row>
    <row r="14013" spans="1:8">
      <c r="A14013" s="35" t="s">
        <v>29</v>
      </c>
      <c r="B14013" s="35" t="s">
        <v>9381</v>
      </c>
      <c r="C14013" s="35" t="s">
        <v>16745</v>
      </c>
      <c r="D14013" s="100" t="s">
        <v>12743</v>
      </c>
      <c r="E14013" s="107">
        <v>5.2166666666666668</v>
      </c>
      <c r="F14013" s="81" t="s">
        <v>24202</v>
      </c>
      <c r="G14013" s="35" t="s">
        <v>8146</v>
      </c>
      <c r="H14013" s="100" t="s">
        <v>16535</v>
      </c>
    </row>
    <row r="14014" spans="1:8">
      <c r="A14014" s="35" t="s">
        <v>29</v>
      </c>
      <c r="B14014" s="35" t="s">
        <v>9381</v>
      </c>
      <c r="C14014" s="35" t="s">
        <v>16745</v>
      </c>
      <c r="D14014" s="100" t="s">
        <v>12744</v>
      </c>
      <c r="E14014" s="107">
        <v>7.55</v>
      </c>
      <c r="F14014" s="81" t="s">
        <v>24202</v>
      </c>
      <c r="G14014" s="35" t="s">
        <v>8146</v>
      </c>
      <c r="H14014" s="100" t="s">
        <v>16535</v>
      </c>
    </row>
    <row r="14015" spans="1:8">
      <c r="A14015" s="35" t="s">
        <v>29</v>
      </c>
      <c r="B14015" s="35" t="s">
        <v>9381</v>
      </c>
      <c r="C14015" s="35" t="s">
        <v>16745</v>
      </c>
      <c r="D14015" s="100" t="s">
        <v>23651</v>
      </c>
      <c r="E14015" s="107">
        <v>6.4666666666666668</v>
      </c>
      <c r="F14015" s="81" t="s">
        <v>24202</v>
      </c>
      <c r="G14015" s="35" t="s">
        <v>8146</v>
      </c>
      <c r="H14015" s="100" t="s">
        <v>16535</v>
      </c>
    </row>
    <row r="14016" spans="1:8">
      <c r="A14016" s="35" t="s">
        <v>29</v>
      </c>
      <c r="B14016" s="35" t="s">
        <v>9381</v>
      </c>
      <c r="C14016" s="35" t="s">
        <v>16745</v>
      </c>
      <c r="D14016" s="100" t="s">
        <v>12745</v>
      </c>
      <c r="E14016" s="107">
        <v>6.05</v>
      </c>
      <c r="F14016" s="81" t="s">
        <v>24202</v>
      </c>
      <c r="G14016" s="35" t="s">
        <v>8146</v>
      </c>
      <c r="H14016" s="100" t="s">
        <v>16535</v>
      </c>
    </row>
    <row r="14017" spans="1:8">
      <c r="A14017" s="35" t="s">
        <v>29</v>
      </c>
      <c r="B14017" s="35" t="s">
        <v>9381</v>
      </c>
      <c r="C14017" s="35" t="s">
        <v>16745</v>
      </c>
      <c r="D14017" s="100" t="s">
        <v>12746</v>
      </c>
      <c r="E14017" s="107">
        <v>7.1833333333333336</v>
      </c>
      <c r="F14017" s="81" t="s">
        <v>24202</v>
      </c>
      <c r="G14017" s="35" t="s">
        <v>8146</v>
      </c>
      <c r="H14017" s="100" t="s">
        <v>16535</v>
      </c>
    </row>
    <row r="14018" spans="1:8">
      <c r="A14018" s="35" t="s">
        <v>29</v>
      </c>
      <c r="B14018" s="35" t="s">
        <v>9381</v>
      </c>
      <c r="C14018" s="35" t="s">
        <v>16745</v>
      </c>
      <c r="D14018" s="100" t="s">
        <v>12747</v>
      </c>
      <c r="E14018" s="107">
        <v>5.5166666666666666</v>
      </c>
      <c r="F14018" s="81" t="s">
        <v>24202</v>
      </c>
      <c r="G14018" s="35" t="s">
        <v>8146</v>
      </c>
      <c r="H14018" s="100" t="s">
        <v>16535</v>
      </c>
    </row>
    <row r="14019" spans="1:8">
      <c r="A14019" s="35" t="s">
        <v>29</v>
      </c>
      <c r="B14019" s="35" t="s">
        <v>9381</v>
      </c>
      <c r="C14019" s="35" t="s">
        <v>16745</v>
      </c>
      <c r="D14019" s="100" t="s">
        <v>12748</v>
      </c>
      <c r="E14019" s="107">
        <v>6.5</v>
      </c>
      <c r="F14019" s="81" t="s">
        <v>24202</v>
      </c>
      <c r="G14019" s="35" t="s">
        <v>8146</v>
      </c>
      <c r="H14019" s="100" t="s">
        <v>16535</v>
      </c>
    </row>
    <row r="14020" spans="1:8">
      <c r="A14020" s="35" t="s">
        <v>29</v>
      </c>
      <c r="B14020" s="35" t="s">
        <v>9381</v>
      </c>
      <c r="C14020" s="35" t="s">
        <v>16745</v>
      </c>
      <c r="D14020" s="100" t="s">
        <v>12749</v>
      </c>
      <c r="E14020" s="107">
        <v>5.9666666666666668</v>
      </c>
      <c r="F14020" s="81" t="s">
        <v>24202</v>
      </c>
      <c r="G14020" s="35" t="s">
        <v>8146</v>
      </c>
      <c r="H14020" s="100" t="s">
        <v>16535</v>
      </c>
    </row>
    <row r="14021" spans="1:8">
      <c r="A14021" s="35" t="s">
        <v>29</v>
      </c>
      <c r="B14021" s="35" t="s">
        <v>9381</v>
      </c>
      <c r="C14021" s="35" t="s">
        <v>16745</v>
      </c>
      <c r="D14021" s="100" t="s">
        <v>12750</v>
      </c>
      <c r="E14021" s="107">
        <v>8.3166666666666664</v>
      </c>
      <c r="F14021" s="81" t="s">
        <v>24202</v>
      </c>
      <c r="G14021" s="35" t="s">
        <v>8146</v>
      </c>
      <c r="H14021" s="100" t="s">
        <v>16535</v>
      </c>
    </row>
    <row r="14022" spans="1:8">
      <c r="A14022" s="35" t="s">
        <v>29</v>
      </c>
      <c r="B14022" s="35" t="s">
        <v>9381</v>
      </c>
      <c r="C14022" s="35" t="s">
        <v>16745</v>
      </c>
      <c r="D14022" s="100" t="s">
        <v>12751</v>
      </c>
      <c r="E14022" s="107">
        <v>7.35</v>
      </c>
      <c r="F14022" s="81" t="s">
        <v>24202</v>
      </c>
      <c r="G14022" s="35" t="s">
        <v>8146</v>
      </c>
      <c r="H14022" s="100" t="s">
        <v>16535</v>
      </c>
    </row>
    <row r="14023" spans="1:8">
      <c r="A14023" s="35" t="s">
        <v>29</v>
      </c>
      <c r="B14023" s="35" t="s">
        <v>9381</v>
      </c>
      <c r="C14023" s="35" t="s">
        <v>16745</v>
      </c>
      <c r="D14023" s="100" t="s">
        <v>12752</v>
      </c>
      <c r="E14023" s="107">
        <v>7.2666666666666666</v>
      </c>
      <c r="F14023" s="81" t="s">
        <v>24202</v>
      </c>
      <c r="G14023" s="35" t="s">
        <v>8146</v>
      </c>
      <c r="H14023" s="100" t="s">
        <v>16535</v>
      </c>
    </row>
    <row r="14024" spans="1:8">
      <c r="A14024" s="35" t="s">
        <v>29</v>
      </c>
      <c r="B14024" s="35" t="s">
        <v>9381</v>
      </c>
      <c r="C14024" s="35" t="s">
        <v>16745</v>
      </c>
      <c r="D14024" s="100" t="s">
        <v>12753</v>
      </c>
      <c r="E14024" s="107">
        <v>7.2333333333333334</v>
      </c>
      <c r="F14024" s="81" t="s">
        <v>24202</v>
      </c>
      <c r="G14024" s="35" t="s">
        <v>8146</v>
      </c>
      <c r="H14024" s="100" t="s">
        <v>16535</v>
      </c>
    </row>
    <row r="14025" spans="1:8">
      <c r="A14025" s="35" t="s">
        <v>29</v>
      </c>
      <c r="B14025" s="35" t="s">
        <v>9381</v>
      </c>
      <c r="C14025" s="35" t="s">
        <v>16745</v>
      </c>
      <c r="D14025" s="100" t="s">
        <v>12754</v>
      </c>
      <c r="E14025" s="107">
        <v>7.1833333333333336</v>
      </c>
      <c r="F14025" s="81" t="s">
        <v>24202</v>
      </c>
      <c r="G14025" s="35" t="s">
        <v>8146</v>
      </c>
      <c r="H14025" s="100" t="s">
        <v>16535</v>
      </c>
    </row>
    <row r="14026" spans="1:8">
      <c r="A14026" s="35" t="s">
        <v>29</v>
      </c>
      <c r="B14026" s="35" t="s">
        <v>9381</v>
      </c>
      <c r="C14026" s="35" t="s">
        <v>16745</v>
      </c>
      <c r="D14026" s="100" t="s">
        <v>12755</v>
      </c>
      <c r="E14026" s="107">
        <v>7.15</v>
      </c>
      <c r="F14026" s="81" t="s">
        <v>24202</v>
      </c>
      <c r="G14026" s="35" t="s">
        <v>8146</v>
      </c>
      <c r="H14026" s="100" t="s">
        <v>16535</v>
      </c>
    </row>
    <row r="14027" spans="1:8">
      <c r="A14027" s="35" t="s">
        <v>29</v>
      </c>
      <c r="B14027" s="35" t="s">
        <v>9381</v>
      </c>
      <c r="C14027" s="35" t="s">
        <v>16745</v>
      </c>
      <c r="D14027" s="100" t="s">
        <v>23652</v>
      </c>
      <c r="E14027" s="107">
        <v>5.6333333333333337</v>
      </c>
      <c r="F14027" s="81" t="s">
        <v>24202</v>
      </c>
      <c r="G14027" s="35" t="s">
        <v>8146</v>
      </c>
      <c r="H14027" s="100" t="s">
        <v>16535</v>
      </c>
    </row>
    <row r="14028" spans="1:8">
      <c r="A14028" s="35" t="s">
        <v>29</v>
      </c>
      <c r="B14028" s="35" t="s">
        <v>9381</v>
      </c>
      <c r="C14028" s="35" t="s">
        <v>16745</v>
      </c>
      <c r="D14028" s="100" t="s">
        <v>23653</v>
      </c>
      <c r="E14028" s="107">
        <v>4.3499999999999996</v>
      </c>
      <c r="F14028" s="81" t="s">
        <v>24202</v>
      </c>
      <c r="G14028" s="35" t="s">
        <v>8146</v>
      </c>
      <c r="H14028" s="100" t="s">
        <v>16535</v>
      </c>
    </row>
    <row r="14029" spans="1:8">
      <c r="A14029" s="35" t="s">
        <v>29</v>
      </c>
      <c r="B14029" s="35" t="s">
        <v>9379</v>
      </c>
      <c r="C14029" s="35" t="s">
        <v>16746</v>
      </c>
      <c r="D14029" s="100" t="s">
        <v>12756</v>
      </c>
      <c r="E14029" s="107">
        <v>9.5333333333333332</v>
      </c>
      <c r="F14029" s="81" t="s">
        <v>24202</v>
      </c>
      <c r="G14029" s="35" t="s">
        <v>8146</v>
      </c>
      <c r="H14029" s="100" t="s">
        <v>26708</v>
      </c>
    </row>
    <row r="14030" spans="1:8">
      <c r="A14030" s="35" t="s">
        <v>29</v>
      </c>
      <c r="B14030" s="35" t="s">
        <v>9379</v>
      </c>
      <c r="C14030" s="35" t="s">
        <v>16746</v>
      </c>
      <c r="D14030" s="100" t="s">
        <v>23654</v>
      </c>
      <c r="E14030" s="107">
        <v>10.383333333333333</v>
      </c>
      <c r="F14030" s="81" t="s">
        <v>24202</v>
      </c>
      <c r="G14030" s="35" t="s">
        <v>8146</v>
      </c>
      <c r="H14030" s="100" t="s">
        <v>16536</v>
      </c>
    </row>
    <row r="14031" spans="1:8">
      <c r="A14031" s="35" t="s">
        <v>29</v>
      </c>
      <c r="B14031" s="35" t="s">
        <v>9379</v>
      </c>
      <c r="C14031" s="35" t="s">
        <v>16746</v>
      </c>
      <c r="D14031" s="100" t="s">
        <v>23655</v>
      </c>
      <c r="E14031" s="107">
        <v>10.033333333333333</v>
      </c>
      <c r="F14031" s="81" t="s">
        <v>24202</v>
      </c>
      <c r="G14031" s="35" t="s">
        <v>8146</v>
      </c>
      <c r="H14031" s="100" t="s">
        <v>16536</v>
      </c>
    </row>
    <row r="14032" spans="1:8">
      <c r="A14032" s="35" t="s">
        <v>29</v>
      </c>
      <c r="B14032" s="35" t="s">
        <v>9379</v>
      </c>
      <c r="C14032" s="35" t="s">
        <v>16746</v>
      </c>
      <c r="D14032" s="100" t="s">
        <v>23656</v>
      </c>
      <c r="E14032" s="107">
        <v>8.3833333333333329</v>
      </c>
      <c r="F14032" s="81" t="s">
        <v>24202</v>
      </c>
      <c r="G14032" s="35" t="s">
        <v>8146</v>
      </c>
      <c r="H14032" s="100" t="s">
        <v>16536</v>
      </c>
    </row>
    <row r="14033" spans="1:8">
      <c r="A14033" s="35" t="s">
        <v>29</v>
      </c>
      <c r="B14033" s="35" t="s">
        <v>9379</v>
      </c>
      <c r="C14033" s="35" t="s">
        <v>16746</v>
      </c>
      <c r="D14033" s="100" t="s">
        <v>23657</v>
      </c>
      <c r="E14033" s="107">
        <v>8.65</v>
      </c>
      <c r="F14033" s="81" t="s">
        <v>24202</v>
      </c>
      <c r="G14033" s="35" t="s">
        <v>8146</v>
      </c>
      <c r="H14033" s="100" t="s">
        <v>16536</v>
      </c>
    </row>
    <row r="14034" spans="1:8">
      <c r="A14034" s="35" t="s">
        <v>29</v>
      </c>
      <c r="B14034" s="35" t="s">
        <v>9379</v>
      </c>
      <c r="C14034" s="35" t="s">
        <v>16746</v>
      </c>
      <c r="D14034" s="100" t="s">
        <v>23658</v>
      </c>
      <c r="E14034" s="107">
        <v>9.5333333333333332</v>
      </c>
      <c r="F14034" s="81" t="s">
        <v>24202</v>
      </c>
      <c r="G14034" s="35" t="s">
        <v>8146</v>
      </c>
      <c r="H14034" s="100" t="s">
        <v>16536</v>
      </c>
    </row>
    <row r="14035" spans="1:8">
      <c r="A14035" s="35" t="s">
        <v>29</v>
      </c>
      <c r="B14035" s="35" t="s">
        <v>9379</v>
      </c>
      <c r="C14035" s="35" t="s">
        <v>16746</v>
      </c>
      <c r="D14035" s="100" t="s">
        <v>23659</v>
      </c>
      <c r="E14035" s="107">
        <v>9.4</v>
      </c>
      <c r="F14035" s="81" t="s">
        <v>24202</v>
      </c>
      <c r="G14035" s="35" t="s">
        <v>8146</v>
      </c>
      <c r="H14035" s="100" t="s">
        <v>16536</v>
      </c>
    </row>
    <row r="14036" spans="1:8">
      <c r="A14036" s="35" t="s">
        <v>29</v>
      </c>
      <c r="B14036" s="35" t="s">
        <v>9379</v>
      </c>
      <c r="C14036" s="35" t="s">
        <v>16746</v>
      </c>
      <c r="D14036" s="100" t="s">
        <v>23660</v>
      </c>
      <c r="E14036" s="107">
        <v>8.4</v>
      </c>
      <c r="F14036" s="81" t="s">
        <v>24202</v>
      </c>
      <c r="G14036" s="35" t="s">
        <v>8146</v>
      </c>
      <c r="H14036" s="100" t="s">
        <v>16536</v>
      </c>
    </row>
    <row r="14037" spans="1:8">
      <c r="A14037" s="35" t="s">
        <v>29</v>
      </c>
      <c r="B14037" s="35" t="s">
        <v>9379</v>
      </c>
      <c r="C14037" s="35" t="s">
        <v>16746</v>
      </c>
      <c r="D14037" s="100" t="s">
        <v>23661</v>
      </c>
      <c r="E14037" s="107">
        <v>8.25</v>
      </c>
      <c r="F14037" s="81" t="s">
        <v>24202</v>
      </c>
      <c r="G14037" s="35" t="s">
        <v>8146</v>
      </c>
      <c r="H14037" s="100" t="s">
        <v>16536</v>
      </c>
    </row>
    <row r="14038" spans="1:8">
      <c r="A14038" s="35" t="s">
        <v>29</v>
      </c>
      <c r="B14038" s="35" t="s">
        <v>9379</v>
      </c>
      <c r="C14038" s="35" t="s">
        <v>16746</v>
      </c>
      <c r="D14038" s="100" t="s">
        <v>12757</v>
      </c>
      <c r="E14038" s="107">
        <v>7.65</v>
      </c>
      <c r="F14038" s="81" t="s">
        <v>24202</v>
      </c>
      <c r="G14038" s="35" t="s">
        <v>8146</v>
      </c>
      <c r="H14038" s="100" t="s">
        <v>16536</v>
      </c>
    </row>
    <row r="14039" spans="1:8">
      <c r="A14039" s="35" t="s">
        <v>29</v>
      </c>
      <c r="B14039" s="35" t="s">
        <v>9379</v>
      </c>
      <c r="C14039" s="35" t="s">
        <v>16746</v>
      </c>
      <c r="D14039" s="100" t="s">
        <v>23662</v>
      </c>
      <c r="E14039" s="107">
        <v>7.4666666666666668</v>
      </c>
      <c r="F14039" s="81" t="s">
        <v>24202</v>
      </c>
      <c r="G14039" s="35" t="s">
        <v>8146</v>
      </c>
      <c r="H14039" s="100" t="s">
        <v>16536</v>
      </c>
    </row>
    <row r="14040" spans="1:8">
      <c r="A14040" s="35" t="s">
        <v>29</v>
      </c>
      <c r="B14040" s="35" t="s">
        <v>9379</v>
      </c>
      <c r="C14040" s="35" t="s">
        <v>16746</v>
      </c>
      <c r="D14040" s="100" t="s">
        <v>23663</v>
      </c>
      <c r="E14040" s="107">
        <v>9.9333333333333336</v>
      </c>
      <c r="F14040" s="81" t="s">
        <v>24202</v>
      </c>
      <c r="G14040" s="35" t="s">
        <v>8146</v>
      </c>
      <c r="H14040" s="100" t="s">
        <v>16536</v>
      </c>
    </row>
    <row r="14041" spans="1:8">
      <c r="A14041" s="35" t="s">
        <v>29</v>
      </c>
      <c r="B14041" s="35" t="s">
        <v>9379</v>
      </c>
      <c r="C14041" s="35" t="s">
        <v>16746</v>
      </c>
      <c r="D14041" s="100" t="s">
        <v>23664</v>
      </c>
      <c r="E14041" s="107">
        <v>7.833333333333333</v>
      </c>
      <c r="F14041" s="81" t="s">
        <v>24202</v>
      </c>
      <c r="G14041" s="35" t="s">
        <v>8146</v>
      </c>
      <c r="H14041" s="100" t="s">
        <v>16536</v>
      </c>
    </row>
    <row r="14042" spans="1:8">
      <c r="A14042" s="35" t="s">
        <v>29</v>
      </c>
      <c r="B14042" s="35" t="s">
        <v>9379</v>
      </c>
      <c r="C14042" s="35" t="s">
        <v>16746</v>
      </c>
      <c r="D14042" s="100" t="s">
        <v>23665</v>
      </c>
      <c r="E14042" s="107">
        <v>7.333333333333333</v>
      </c>
      <c r="F14042" s="81" t="s">
        <v>24202</v>
      </c>
      <c r="G14042" s="35" t="s">
        <v>8146</v>
      </c>
      <c r="H14042" s="100" t="s">
        <v>16536</v>
      </c>
    </row>
    <row r="14043" spans="1:8">
      <c r="A14043" s="35" t="s">
        <v>29</v>
      </c>
      <c r="B14043" s="35" t="s">
        <v>9379</v>
      </c>
      <c r="C14043" s="35" t="s">
        <v>16746</v>
      </c>
      <c r="D14043" s="100" t="s">
        <v>23666</v>
      </c>
      <c r="E14043" s="107">
        <v>7.4</v>
      </c>
      <c r="F14043" s="81" t="s">
        <v>24202</v>
      </c>
      <c r="G14043" s="35" t="s">
        <v>8146</v>
      </c>
      <c r="H14043" s="100" t="s">
        <v>16536</v>
      </c>
    </row>
    <row r="14044" spans="1:8">
      <c r="A14044" s="35" t="s">
        <v>29</v>
      </c>
      <c r="B14044" s="35" t="s">
        <v>9379</v>
      </c>
      <c r="C14044" s="35" t="s">
        <v>16746</v>
      </c>
      <c r="D14044" s="100" t="s">
        <v>23667</v>
      </c>
      <c r="E14044" s="107">
        <v>8.4</v>
      </c>
      <c r="F14044" s="81" t="s">
        <v>24202</v>
      </c>
      <c r="G14044" s="35" t="s">
        <v>8146</v>
      </c>
      <c r="H14044" s="100" t="s">
        <v>16536</v>
      </c>
    </row>
    <row r="14045" spans="1:8">
      <c r="A14045" s="35" t="s">
        <v>29</v>
      </c>
      <c r="B14045" s="35" t="s">
        <v>9379</v>
      </c>
      <c r="C14045" s="35" t="s">
        <v>16746</v>
      </c>
      <c r="D14045" s="100" t="s">
        <v>23668</v>
      </c>
      <c r="E14045" s="107">
        <v>8.9499999999999993</v>
      </c>
      <c r="F14045" s="81" t="s">
        <v>24202</v>
      </c>
      <c r="G14045" s="35" t="s">
        <v>8146</v>
      </c>
      <c r="H14045" s="100" t="s">
        <v>16536</v>
      </c>
    </row>
    <row r="14046" spans="1:8">
      <c r="A14046" s="35" t="s">
        <v>29</v>
      </c>
      <c r="B14046" s="35" t="s">
        <v>9379</v>
      </c>
      <c r="C14046" s="35" t="s">
        <v>16746</v>
      </c>
      <c r="D14046" s="100" t="s">
        <v>23669</v>
      </c>
      <c r="E14046" s="107">
        <v>7.05</v>
      </c>
      <c r="F14046" s="81" t="s">
        <v>24202</v>
      </c>
      <c r="G14046" s="35" t="s">
        <v>8146</v>
      </c>
      <c r="H14046" s="100" t="s">
        <v>16536</v>
      </c>
    </row>
    <row r="14047" spans="1:8">
      <c r="A14047" s="35" t="s">
        <v>29</v>
      </c>
      <c r="B14047" s="35" t="s">
        <v>9379</v>
      </c>
      <c r="C14047" s="35" t="s">
        <v>16746</v>
      </c>
      <c r="D14047" s="100" t="s">
        <v>23670</v>
      </c>
      <c r="E14047" s="107">
        <v>7.7666666666666666</v>
      </c>
      <c r="F14047" s="81" t="s">
        <v>24202</v>
      </c>
      <c r="G14047" s="35" t="s">
        <v>8146</v>
      </c>
      <c r="H14047" s="100" t="s">
        <v>16536</v>
      </c>
    </row>
    <row r="14048" spans="1:8">
      <c r="A14048" s="35" t="s">
        <v>29</v>
      </c>
      <c r="B14048" s="35" t="s">
        <v>9379</v>
      </c>
      <c r="C14048" s="35" t="s">
        <v>16746</v>
      </c>
      <c r="D14048" s="100" t="s">
        <v>12758</v>
      </c>
      <c r="E14048" s="107">
        <v>8.1</v>
      </c>
      <c r="F14048" s="81" t="s">
        <v>24202</v>
      </c>
      <c r="G14048" s="35" t="s">
        <v>8146</v>
      </c>
      <c r="H14048" s="100" t="s">
        <v>16536</v>
      </c>
    </row>
    <row r="14049" spans="1:8">
      <c r="A14049" s="35" t="s">
        <v>29</v>
      </c>
      <c r="B14049" s="35" t="s">
        <v>9379</v>
      </c>
      <c r="C14049" s="35" t="s">
        <v>16747</v>
      </c>
      <c r="D14049" s="100" t="s">
        <v>12761</v>
      </c>
      <c r="E14049" s="107">
        <v>6.6833333333333336</v>
      </c>
      <c r="F14049" s="81" t="s">
        <v>24202</v>
      </c>
      <c r="G14049" s="35" t="s">
        <v>8146</v>
      </c>
      <c r="H14049" s="100" t="s">
        <v>26709</v>
      </c>
    </row>
    <row r="14050" spans="1:8">
      <c r="A14050" s="35" t="s">
        <v>29</v>
      </c>
      <c r="B14050" s="35" t="s">
        <v>9379</v>
      </c>
      <c r="C14050" s="35" t="s">
        <v>16747</v>
      </c>
      <c r="D14050" s="100" t="s">
        <v>12762</v>
      </c>
      <c r="E14050" s="107">
        <v>7.1166666666666663</v>
      </c>
      <c r="F14050" s="81" t="s">
        <v>24202</v>
      </c>
      <c r="G14050" s="35" t="s">
        <v>8146</v>
      </c>
      <c r="H14050" s="100" t="s">
        <v>16538</v>
      </c>
    </row>
    <row r="14051" spans="1:8">
      <c r="A14051" s="35" t="s">
        <v>29</v>
      </c>
      <c r="B14051" s="35" t="s">
        <v>9379</v>
      </c>
      <c r="C14051" s="35" t="s">
        <v>16747</v>
      </c>
      <c r="D14051" s="100" t="s">
        <v>12763</v>
      </c>
      <c r="E14051" s="107">
        <v>6.7833333333333332</v>
      </c>
      <c r="F14051" s="81" t="s">
        <v>24202</v>
      </c>
      <c r="G14051" s="35" t="s">
        <v>8146</v>
      </c>
      <c r="H14051" s="100" t="s">
        <v>16538</v>
      </c>
    </row>
    <row r="14052" spans="1:8">
      <c r="A14052" s="35" t="s">
        <v>29</v>
      </c>
      <c r="B14052" s="35" t="s">
        <v>9379</v>
      </c>
      <c r="C14052" s="35" t="s">
        <v>16747</v>
      </c>
      <c r="D14052" s="100" t="s">
        <v>12764</v>
      </c>
      <c r="E14052" s="107">
        <v>8.25</v>
      </c>
      <c r="F14052" s="81" t="s">
        <v>24202</v>
      </c>
      <c r="G14052" s="35" t="s">
        <v>8146</v>
      </c>
      <c r="H14052" s="100" t="s">
        <v>16538</v>
      </c>
    </row>
    <row r="14053" spans="1:8">
      <c r="A14053" s="35" t="s">
        <v>29</v>
      </c>
      <c r="B14053" s="35" t="s">
        <v>9379</v>
      </c>
      <c r="C14053" s="35" t="s">
        <v>16747</v>
      </c>
      <c r="D14053" s="100" t="s">
        <v>23671</v>
      </c>
      <c r="E14053" s="107">
        <v>7.0666666666666664</v>
      </c>
      <c r="F14053" s="81" t="s">
        <v>24202</v>
      </c>
      <c r="G14053" s="35" t="s">
        <v>8146</v>
      </c>
      <c r="H14053" s="100" t="s">
        <v>16538</v>
      </c>
    </row>
    <row r="14054" spans="1:8">
      <c r="A14054" s="35" t="s">
        <v>29</v>
      </c>
      <c r="B14054" s="35" t="s">
        <v>9379</v>
      </c>
      <c r="C14054" s="35" t="s">
        <v>16747</v>
      </c>
      <c r="D14054" s="100" t="s">
        <v>23672</v>
      </c>
      <c r="E14054" s="107">
        <v>8.1</v>
      </c>
      <c r="F14054" s="81" t="s">
        <v>24202</v>
      </c>
      <c r="G14054" s="35" t="s">
        <v>8146</v>
      </c>
      <c r="H14054" s="100" t="s">
        <v>16538</v>
      </c>
    </row>
    <row r="14055" spans="1:8">
      <c r="A14055" s="35" t="s">
        <v>29</v>
      </c>
      <c r="B14055" s="35" t="s">
        <v>9379</v>
      </c>
      <c r="C14055" s="35" t="s">
        <v>16747</v>
      </c>
      <c r="D14055" s="100" t="s">
        <v>12765</v>
      </c>
      <c r="E14055" s="107">
        <v>7.9666666666666668</v>
      </c>
      <c r="F14055" s="81" t="s">
        <v>24202</v>
      </c>
      <c r="G14055" s="35" t="s">
        <v>8146</v>
      </c>
      <c r="H14055" s="100" t="s">
        <v>16538</v>
      </c>
    </row>
    <row r="14056" spans="1:8">
      <c r="A14056" s="35" t="s">
        <v>29</v>
      </c>
      <c r="B14056" s="35" t="s">
        <v>9379</v>
      </c>
      <c r="C14056" s="35" t="s">
        <v>16747</v>
      </c>
      <c r="D14056" s="100" t="s">
        <v>23673</v>
      </c>
      <c r="E14056" s="107">
        <v>9.2833333333333332</v>
      </c>
      <c r="F14056" s="81" t="s">
        <v>24202</v>
      </c>
      <c r="G14056" s="35" t="s">
        <v>8146</v>
      </c>
      <c r="H14056" s="100" t="s">
        <v>16538</v>
      </c>
    </row>
    <row r="14057" spans="1:8">
      <c r="A14057" s="35" t="s">
        <v>29</v>
      </c>
      <c r="B14057" s="35" t="s">
        <v>9379</v>
      </c>
      <c r="C14057" s="35" t="s">
        <v>16747</v>
      </c>
      <c r="D14057" s="100" t="s">
        <v>23674</v>
      </c>
      <c r="E14057" s="107">
        <v>8.85</v>
      </c>
      <c r="F14057" s="81" t="s">
        <v>24202</v>
      </c>
      <c r="G14057" s="35" t="s">
        <v>8146</v>
      </c>
      <c r="H14057" s="100" t="s">
        <v>16538</v>
      </c>
    </row>
    <row r="14058" spans="1:8">
      <c r="A14058" s="35" t="s">
        <v>29</v>
      </c>
      <c r="B14058" s="35" t="s">
        <v>9379</v>
      </c>
      <c r="C14058" s="35" t="s">
        <v>16747</v>
      </c>
      <c r="D14058" s="100" t="s">
        <v>23675</v>
      </c>
      <c r="E14058" s="107">
        <v>8.7333333333333325</v>
      </c>
      <c r="F14058" s="81" t="s">
        <v>24202</v>
      </c>
      <c r="G14058" s="35" t="s">
        <v>8146</v>
      </c>
      <c r="H14058" s="100" t="s">
        <v>16538</v>
      </c>
    </row>
    <row r="14059" spans="1:8">
      <c r="A14059" s="35" t="s">
        <v>29</v>
      </c>
      <c r="B14059" s="35" t="s">
        <v>9379</v>
      </c>
      <c r="C14059" s="35" t="s">
        <v>16747</v>
      </c>
      <c r="D14059" s="100" t="s">
        <v>23676</v>
      </c>
      <c r="E14059" s="107">
        <v>9.0333333333333332</v>
      </c>
      <c r="F14059" s="81" t="s">
        <v>24202</v>
      </c>
      <c r="G14059" s="35" t="s">
        <v>8146</v>
      </c>
      <c r="H14059" s="100" t="s">
        <v>16538</v>
      </c>
    </row>
    <row r="14060" spans="1:8">
      <c r="A14060" s="35" t="s">
        <v>29</v>
      </c>
      <c r="B14060" s="35" t="s">
        <v>9379</v>
      </c>
      <c r="C14060" s="35" t="s">
        <v>16747</v>
      </c>
      <c r="D14060" s="100" t="s">
        <v>12766</v>
      </c>
      <c r="E14060" s="107">
        <v>7.5</v>
      </c>
      <c r="F14060" s="81" t="s">
        <v>24202</v>
      </c>
      <c r="G14060" s="35" t="s">
        <v>8146</v>
      </c>
      <c r="H14060" s="100" t="s">
        <v>16538</v>
      </c>
    </row>
    <row r="14061" spans="1:8">
      <c r="A14061" s="35" t="s">
        <v>13</v>
      </c>
      <c r="B14061" s="35" t="s">
        <v>9369</v>
      </c>
      <c r="C14061" s="35" t="s">
        <v>16777</v>
      </c>
      <c r="D14061" s="100" t="s">
        <v>23677</v>
      </c>
      <c r="E14061" s="107">
        <v>46.733333333333334</v>
      </c>
      <c r="F14061" s="81" t="s">
        <v>24202</v>
      </c>
      <c r="G14061" s="35" t="s">
        <v>13675</v>
      </c>
      <c r="H14061" s="100" t="s">
        <v>24968</v>
      </c>
    </row>
    <row r="14062" spans="1:8">
      <c r="A14062" s="35" t="s">
        <v>29</v>
      </c>
      <c r="B14062" s="35" t="s">
        <v>23</v>
      </c>
      <c r="C14062" s="35" t="s">
        <v>16748</v>
      </c>
      <c r="D14062" s="100" t="s">
        <v>23678</v>
      </c>
      <c r="E14062" s="107">
        <v>7.7166666666666668</v>
      </c>
      <c r="F14062" s="81" t="s">
        <v>24202</v>
      </c>
      <c r="G14062" s="35" t="s">
        <v>8146</v>
      </c>
      <c r="H14062" s="100" t="s">
        <v>16539</v>
      </c>
    </row>
    <row r="14063" spans="1:8">
      <c r="A14063" s="35" t="s">
        <v>29</v>
      </c>
      <c r="B14063" s="35" t="s">
        <v>23</v>
      </c>
      <c r="C14063" s="35" t="s">
        <v>16748</v>
      </c>
      <c r="D14063" s="100" t="s">
        <v>23679</v>
      </c>
      <c r="E14063" s="107">
        <v>7.9</v>
      </c>
      <c r="F14063" s="81" t="s">
        <v>24202</v>
      </c>
      <c r="G14063" s="35" t="s">
        <v>8146</v>
      </c>
      <c r="H14063" s="100" t="s">
        <v>16539</v>
      </c>
    </row>
    <row r="14064" spans="1:8">
      <c r="A14064" s="35" t="s">
        <v>29</v>
      </c>
      <c r="B14064" s="35" t="s">
        <v>23</v>
      </c>
      <c r="C14064" s="35" t="s">
        <v>16748</v>
      </c>
      <c r="D14064" s="100" t="s">
        <v>23680</v>
      </c>
      <c r="E14064" s="107">
        <v>8.65</v>
      </c>
      <c r="F14064" s="81" t="s">
        <v>24202</v>
      </c>
      <c r="G14064" s="35" t="s">
        <v>8146</v>
      </c>
      <c r="H14064" s="100" t="s">
        <v>16539</v>
      </c>
    </row>
    <row r="14065" spans="1:8">
      <c r="A14065" s="35" t="s">
        <v>29</v>
      </c>
      <c r="B14065" s="35" t="s">
        <v>23</v>
      </c>
      <c r="C14065" s="35" t="s">
        <v>16748</v>
      </c>
      <c r="D14065" s="100" t="s">
        <v>23681</v>
      </c>
      <c r="E14065" s="107">
        <v>9.3833333333333329</v>
      </c>
      <c r="F14065" s="81" t="s">
        <v>24202</v>
      </c>
      <c r="G14065" s="35" t="s">
        <v>8146</v>
      </c>
      <c r="H14065" s="100" t="s">
        <v>16539</v>
      </c>
    </row>
    <row r="14066" spans="1:8">
      <c r="A14066" s="35" t="s">
        <v>29</v>
      </c>
      <c r="B14066" s="35" t="s">
        <v>23</v>
      </c>
      <c r="C14066" s="35" t="s">
        <v>16748</v>
      </c>
      <c r="D14066" s="100" t="s">
        <v>12768</v>
      </c>
      <c r="E14066" s="107">
        <v>9.6</v>
      </c>
      <c r="F14066" s="81" t="s">
        <v>24202</v>
      </c>
      <c r="G14066" s="35" t="s">
        <v>8146</v>
      </c>
      <c r="H14066" s="100" t="s">
        <v>16539</v>
      </c>
    </row>
    <row r="14067" spans="1:8">
      <c r="A14067" s="35" t="s">
        <v>29</v>
      </c>
      <c r="B14067" s="35" t="s">
        <v>23</v>
      </c>
      <c r="C14067" s="35" t="s">
        <v>16748</v>
      </c>
      <c r="D14067" s="100" t="s">
        <v>12769</v>
      </c>
      <c r="E14067" s="107">
        <v>5.2666666666666666</v>
      </c>
      <c r="F14067" s="81" t="s">
        <v>24202</v>
      </c>
      <c r="G14067" s="35" t="s">
        <v>8146</v>
      </c>
      <c r="H14067" s="100" t="s">
        <v>16539</v>
      </c>
    </row>
    <row r="14068" spans="1:8">
      <c r="A14068" s="35" t="s">
        <v>29</v>
      </c>
      <c r="B14068" s="35" t="s">
        <v>23</v>
      </c>
      <c r="C14068" s="35" t="s">
        <v>16748</v>
      </c>
      <c r="D14068" s="100" t="s">
        <v>12770</v>
      </c>
      <c r="E14068" s="107">
        <v>6.75</v>
      </c>
      <c r="F14068" s="81" t="s">
        <v>24202</v>
      </c>
      <c r="G14068" s="35" t="s">
        <v>8146</v>
      </c>
      <c r="H14068" s="100" t="s">
        <v>16539</v>
      </c>
    </row>
    <row r="14069" spans="1:8">
      <c r="A14069" s="35" t="s">
        <v>29</v>
      </c>
      <c r="B14069" s="35" t="s">
        <v>23</v>
      </c>
      <c r="C14069" s="35" t="s">
        <v>16748</v>
      </c>
      <c r="D14069" s="100" t="s">
        <v>12771</v>
      </c>
      <c r="E14069" s="107">
        <v>7.0666666666666664</v>
      </c>
      <c r="F14069" s="81" t="s">
        <v>24202</v>
      </c>
      <c r="G14069" s="35" t="s">
        <v>8146</v>
      </c>
      <c r="H14069" s="100" t="s">
        <v>16539</v>
      </c>
    </row>
    <row r="14070" spans="1:8">
      <c r="A14070" s="35" t="s">
        <v>29</v>
      </c>
      <c r="B14070" s="35" t="s">
        <v>23</v>
      </c>
      <c r="C14070" s="35" t="s">
        <v>16748</v>
      </c>
      <c r="D14070" s="100" t="s">
        <v>12772</v>
      </c>
      <c r="E14070" s="107">
        <v>8.4833333333333325</v>
      </c>
      <c r="F14070" s="81" t="s">
        <v>24202</v>
      </c>
      <c r="G14070" s="35" t="s">
        <v>8146</v>
      </c>
      <c r="H14070" s="100" t="s">
        <v>16539</v>
      </c>
    </row>
    <row r="14071" spans="1:8">
      <c r="A14071" s="35" t="s">
        <v>29</v>
      </c>
      <c r="B14071" s="35" t="s">
        <v>23</v>
      </c>
      <c r="C14071" s="35" t="s">
        <v>16748</v>
      </c>
      <c r="D14071" s="100" t="s">
        <v>12773</v>
      </c>
      <c r="E14071" s="107">
        <v>6.3833333333333337</v>
      </c>
      <c r="F14071" s="81" t="s">
        <v>24202</v>
      </c>
      <c r="G14071" s="35" t="s">
        <v>8146</v>
      </c>
      <c r="H14071" s="100" t="s">
        <v>16539</v>
      </c>
    </row>
    <row r="14072" spans="1:8">
      <c r="A14072" s="35" t="s">
        <v>29</v>
      </c>
      <c r="B14072" s="35" t="s">
        <v>23</v>
      </c>
      <c r="C14072" s="35" t="s">
        <v>16748</v>
      </c>
      <c r="D14072" s="100" t="s">
        <v>12774</v>
      </c>
      <c r="E14072" s="107">
        <v>8.2333333333333325</v>
      </c>
      <c r="F14072" s="81" t="s">
        <v>24202</v>
      </c>
      <c r="G14072" s="35" t="s">
        <v>8146</v>
      </c>
      <c r="H14072" s="100" t="s">
        <v>16539</v>
      </c>
    </row>
    <row r="14073" spans="1:8">
      <c r="A14073" s="35" t="s">
        <v>29</v>
      </c>
      <c r="B14073" s="35" t="s">
        <v>23</v>
      </c>
      <c r="C14073" s="35" t="s">
        <v>16748</v>
      </c>
      <c r="D14073" s="100" t="s">
        <v>23682</v>
      </c>
      <c r="E14073" s="107">
        <v>7.3833333333333337</v>
      </c>
      <c r="F14073" s="81" t="s">
        <v>24202</v>
      </c>
      <c r="G14073" s="35" t="s">
        <v>8146</v>
      </c>
      <c r="H14073" s="100" t="s">
        <v>16539</v>
      </c>
    </row>
    <row r="14074" spans="1:8">
      <c r="A14074" s="35" t="s">
        <v>29</v>
      </c>
      <c r="B14074" s="35" t="s">
        <v>23</v>
      </c>
      <c r="C14074" s="35" t="s">
        <v>16748</v>
      </c>
      <c r="D14074" s="100" t="s">
        <v>12775</v>
      </c>
      <c r="E14074" s="107">
        <v>6.3666666666666663</v>
      </c>
      <c r="F14074" s="81" t="s">
        <v>24202</v>
      </c>
      <c r="G14074" s="35" t="s">
        <v>8146</v>
      </c>
      <c r="H14074" s="100" t="s">
        <v>16539</v>
      </c>
    </row>
    <row r="14075" spans="1:8">
      <c r="A14075" s="35" t="s">
        <v>29</v>
      </c>
      <c r="B14075" s="35" t="s">
        <v>23</v>
      </c>
      <c r="C14075" s="35" t="s">
        <v>16748</v>
      </c>
      <c r="D14075" s="100" t="s">
        <v>12776</v>
      </c>
      <c r="E14075" s="107">
        <v>6.6833333333333336</v>
      </c>
      <c r="F14075" s="81" t="s">
        <v>24202</v>
      </c>
      <c r="G14075" s="35" t="s">
        <v>8146</v>
      </c>
      <c r="H14075" s="100" t="s">
        <v>16539</v>
      </c>
    </row>
    <row r="14076" spans="1:8">
      <c r="A14076" s="35" t="s">
        <v>29</v>
      </c>
      <c r="B14076" s="35" t="s">
        <v>23</v>
      </c>
      <c r="C14076" s="35" t="s">
        <v>16748</v>
      </c>
      <c r="D14076" s="100" t="s">
        <v>23683</v>
      </c>
      <c r="E14076" s="107">
        <v>6.9</v>
      </c>
      <c r="F14076" s="81" t="s">
        <v>24202</v>
      </c>
      <c r="G14076" s="35" t="s">
        <v>8146</v>
      </c>
      <c r="H14076" s="100" t="s">
        <v>16539</v>
      </c>
    </row>
    <row r="14077" spans="1:8">
      <c r="A14077" s="35" t="s">
        <v>29</v>
      </c>
      <c r="B14077" s="35" t="s">
        <v>23</v>
      </c>
      <c r="C14077" s="35" t="s">
        <v>16748</v>
      </c>
      <c r="D14077" s="100" t="s">
        <v>23684</v>
      </c>
      <c r="E14077" s="107">
        <v>7.35</v>
      </c>
      <c r="F14077" s="81" t="s">
        <v>24202</v>
      </c>
      <c r="G14077" s="35" t="s">
        <v>8146</v>
      </c>
      <c r="H14077" s="100" t="s">
        <v>16539</v>
      </c>
    </row>
    <row r="14078" spans="1:8">
      <c r="A14078" s="35" t="s">
        <v>29</v>
      </c>
      <c r="B14078" s="35" t="s">
        <v>23</v>
      </c>
      <c r="C14078" s="35" t="s">
        <v>16748</v>
      </c>
      <c r="D14078" s="100" t="s">
        <v>12777</v>
      </c>
      <c r="E14078" s="107">
        <v>6.2833333333333332</v>
      </c>
      <c r="F14078" s="81" t="s">
        <v>24202</v>
      </c>
      <c r="G14078" s="35" t="s">
        <v>8146</v>
      </c>
      <c r="H14078" s="100" t="s">
        <v>16539</v>
      </c>
    </row>
    <row r="14079" spans="1:8">
      <c r="A14079" s="35" t="s">
        <v>29</v>
      </c>
      <c r="B14079" s="35" t="s">
        <v>23</v>
      </c>
      <c r="C14079" s="35" t="s">
        <v>16748</v>
      </c>
      <c r="D14079" s="100" t="s">
        <v>12778</v>
      </c>
      <c r="E14079" s="107">
        <v>6.8833333333333337</v>
      </c>
      <c r="F14079" s="81" t="s">
        <v>24202</v>
      </c>
      <c r="G14079" s="35" t="s">
        <v>8146</v>
      </c>
      <c r="H14079" s="100" t="s">
        <v>16539</v>
      </c>
    </row>
    <row r="14080" spans="1:8">
      <c r="A14080" s="35" t="s">
        <v>29</v>
      </c>
      <c r="B14080" s="35" t="s">
        <v>23</v>
      </c>
      <c r="C14080" s="35" t="s">
        <v>16748</v>
      </c>
      <c r="D14080" s="100" t="s">
        <v>12779</v>
      </c>
      <c r="E14080" s="107">
        <v>4.6833333333333336</v>
      </c>
      <c r="F14080" s="81" t="s">
        <v>24202</v>
      </c>
      <c r="G14080" s="35" t="s">
        <v>8146</v>
      </c>
      <c r="H14080" s="100" t="s">
        <v>16539</v>
      </c>
    </row>
    <row r="14081" spans="1:8">
      <c r="A14081" s="35" t="s">
        <v>29</v>
      </c>
      <c r="B14081" s="35" t="s">
        <v>23</v>
      </c>
      <c r="C14081" s="35" t="s">
        <v>16749</v>
      </c>
      <c r="D14081" s="100" t="s">
        <v>12780</v>
      </c>
      <c r="E14081" s="107">
        <v>5.7666666666666666</v>
      </c>
      <c r="F14081" s="81" t="s">
        <v>24202</v>
      </c>
      <c r="G14081" s="35" t="s">
        <v>8146</v>
      </c>
      <c r="H14081" s="100" t="s">
        <v>26710</v>
      </c>
    </row>
    <row r="14082" spans="1:8">
      <c r="A14082" s="35" t="s">
        <v>29</v>
      </c>
      <c r="B14082" s="35" t="s">
        <v>23</v>
      </c>
      <c r="C14082" s="35" t="s">
        <v>16749</v>
      </c>
      <c r="D14082" s="100" t="s">
        <v>12781</v>
      </c>
      <c r="E14082" s="107">
        <v>7.15</v>
      </c>
      <c r="F14082" s="81" t="s">
        <v>24202</v>
      </c>
      <c r="G14082" s="35" t="s">
        <v>8146</v>
      </c>
      <c r="H14082" s="100" t="s">
        <v>16540</v>
      </c>
    </row>
    <row r="14083" spans="1:8">
      <c r="A14083" s="35" t="s">
        <v>29</v>
      </c>
      <c r="B14083" s="35" t="s">
        <v>23</v>
      </c>
      <c r="C14083" s="35" t="s">
        <v>16749</v>
      </c>
      <c r="D14083" s="100" t="s">
        <v>12782</v>
      </c>
      <c r="E14083" s="107">
        <v>9.85</v>
      </c>
      <c r="F14083" s="81" t="s">
        <v>24202</v>
      </c>
      <c r="G14083" s="35" t="s">
        <v>8146</v>
      </c>
      <c r="H14083" s="100" t="s">
        <v>16540</v>
      </c>
    </row>
    <row r="14084" spans="1:8">
      <c r="A14084" s="35" t="s">
        <v>29</v>
      </c>
      <c r="B14084" s="35" t="s">
        <v>23</v>
      </c>
      <c r="C14084" s="35" t="s">
        <v>16749</v>
      </c>
      <c r="D14084" s="100" t="s">
        <v>12783</v>
      </c>
      <c r="E14084" s="107">
        <v>8.7666666666666675</v>
      </c>
      <c r="F14084" s="81" t="s">
        <v>24202</v>
      </c>
      <c r="G14084" s="35" t="s">
        <v>8146</v>
      </c>
      <c r="H14084" s="100" t="s">
        <v>16540</v>
      </c>
    </row>
    <row r="14085" spans="1:8">
      <c r="A14085" s="35" t="s">
        <v>29</v>
      </c>
      <c r="B14085" s="35" t="s">
        <v>23</v>
      </c>
      <c r="C14085" s="35" t="s">
        <v>16749</v>
      </c>
      <c r="D14085" s="100" t="s">
        <v>12784</v>
      </c>
      <c r="E14085" s="107">
        <v>9.8166666666666664</v>
      </c>
      <c r="F14085" s="81" t="s">
        <v>24202</v>
      </c>
      <c r="G14085" s="35" t="s">
        <v>8146</v>
      </c>
      <c r="H14085" s="100" t="s">
        <v>16540</v>
      </c>
    </row>
    <row r="14086" spans="1:8">
      <c r="A14086" s="35" t="s">
        <v>29</v>
      </c>
      <c r="B14086" s="35" t="s">
        <v>23</v>
      </c>
      <c r="C14086" s="35" t="s">
        <v>16749</v>
      </c>
      <c r="D14086" s="100" t="s">
        <v>12785</v>
      </c>
      <c r="E14086" s="107">
        <v>9.6833333333333336</v>
      </c>
      <c r="F14086" s="81" t="s">
        <v>24202</v>
      </c>
      <c r="G14086" s="35" t="s">
        <v>8146</v>
      </c>
      <c r="H14086" s="100" t="s">
        <v>16540</v>
      </c>
    </row>
    <row r="14087" spans="1:8">
      <c r="A14087" s="35" t="s">
        <v>29</v>
      </c>
      <c r="B14087" s="35" t="s">
        <v>23</v>
      </c>
      <c r="C14087" s="35" t="s">
        <v>16749</v>
      </c>
      <c r="D14087" s="100" t="s">
        <v>12786</v>
      </c>
      <c r="E14087" s="107">
        <v>10.016666666666667</v>
      </c>
      <c r="F14087" s="81" t="s">
        <v>24202</v>
      </c>
      <c r="G14087" s="35" t="s">
        <v>8146</v>
      </c>
      <c r="H14087" s="100" t="s">
        <v>16540</v>
      </c>
    </row>
    <row r="14088" spans="1:8">
      <c r="A14088" s="35" t="s">
        <v>29</v>
      </c>
      <c r="B14088" s="35" t="s">
        <v>23</v>
      </c>
      <c r="C14088" s="35" t="s">
        <v>16749</v>
      </c>
      <c r="D14088" s="100" t="s">
        <v>12787</v>
      </c>
      <c r="E14088" s="107">
        <v>8.0833333333333339</v>
      </c>
      <c r="F14088" s="81" t="s">
        <v>24202</v>
      </c>
      <c r="G14088" s="35" t="s">
        <v>8146</v>
      </c>
      <c r="H14088" s="100" t="s">
        <v>16540</v>
      </c>
    </row>
    <row r="14089" spans="1:8">
      <c r="A14089" s="35" t="s">
        <v>29</v>
      </c>
      <c r="B14089" s="35" t="s">
        <v>23</v>
      </c>
      <c r="C14089" s="35" t="s">
        <v>16749</v>
      </c>
      <c r="D14089" s="100" t="s">
        <v>12788</v>
      </c>
      <c r="E14089" s="107">
        <v>9.9666666666666668</v>
      </c>
      <c r="F14089" s="81" t="s">
        <v>24202</v>
      </c>
      <c r="G14089" s="35" t="s">
        <v>8146</v>
      </c>
      <c r="H14089" s="100" t="s">
        <v>16540</v>
      </c>
    </row>
    <row r="14090" spans="1:8">
      <c r="A14090" s="35" t="s">
        <v>29</v>
      </c>
      <c r="B14090" s="35" t="s">
        <v>23</v>
      </c>
      <c r="C14090" s="35" t="s">
        <v>16749</v>
      </c>
      <c r="D14090" s="100" t="s">
        <v>12789</v>
      </c>
      <c r="E14090" s="107">
        <v>8.25</v>
      </c>
      <c r="F14090" s="81" t="s">
        <v>24202</v>
      </c>
      <c r="G14090" s="35" t="s">
        <v>8146</v>
      </c>
      <c r="H14090" s="100" t="s">
        <v>16540</v>
      </c>
    </row>
    <row r="14091" spans="1:8">
      <c r="A14091" s="35" t="s">
        <v>29</v>
      </c>
      <c r="B14091" s="35" t="s">
        <v>23</v>
      </c>
      <c r="C14091" s="35" t="s">
        <v>16749</v>
      </c>
      <c r="D14091" s="100" t="s">
        <v>12790</v>
      </c>
      <c r="E14091" s="107">
        <v>10.5</v>
      </c>
      <c r="F14091" s="81" t="s">
        <v>24202</v>
      </c>
      <c r="G14091" s="35" t="s">
        <v>8146</v>
      </c>
      <c r="H14091" s="100" t="s">
        <v>16540</v>
      </c>
    </row>
    <row r="14092" spans="1:8">
      <c r="A14092" s="35" t="s">
        <v>29</v>
      </c>
      <c r="B14092" s="35" t="s">
        <v>23</v>
      </c>
      <c r="C14092" s="35" t="s">
        <v>16749</v>
      </c>
      <c r="D14092" s="100" t="s">
        <v>12791</v>
      </c>
      <c r="E14092" s="107">
        <v>10.066666666666666</v>
      </c>
      <c r="F14092" s="81" t="s">
        <v>24202</v>
      </c>
      <c r="G14092" s="35" t="s">
        <v>8146</v>
      </c>
      <c r="H14092" s="100" t="s">
        <v>16540</v>
      </c>
    </row>
    <row r="14093" spans="1:8">
      <c r="A14093" s="35" t="s">
        <v>29</v>
      </c>
      <c r="B14093" s="35" t="s">
        <v>23</v>
      </c>
      <c r="C14093" s="35" t="s">
        <v>16749</v>
      </c>
      <c r="D14093" s="100" t="s">
        <v>12792</v>
      </c>
      <c r="E14093" s="107">
        <v>7.5666666666666664</v>
      </c>
      <c r="F14093" s="81" t="s">
        <v>24202</v>
      </c>
      <c r="G14093" s="35" t="s">
        <v>8146</v>
      </c>
      <c r="H14093" s="100" t="s">
        <v>16540</v>
      </c>
    </row>
    <row r="14094" spans="1:8">
      <c r="A14094" s="35" t="s">
        <v>29</v>
      </c>
      <c r="B14094" s="35" t="s">
        <v>23</v>
      </c>
      <c r="C14094" s="35" t="s">
        <v>16749</v>
      </c>
      <c r="D14094" s="100" t="s">
        <v>12793</v>
      </c>
      <c r="E14094" s="107">
        <v>6.65</v>
      </c>
      <c r="F14094" s="81" t="s">
        <v>24202</v>
      </c>
      <c r="G14094" s="35" t="s">
        <v>8146</v>
      </c>
      <c r="H14094" s="100" t="s">
        <v>16540</v>
      </c>
    </row>
    <row r="14095" spans="1:8">
      <c r="A14095" s="35" t="s">
        <v>29</v>
      </c>
      <c r="B14095" s="35" t="s">
        <v>23</v>
      </c>
      <c r="C14095" s="35" t="s">
        <v>16750</v>
      </c>
      <c r="D14095" s="100" t="s">
        <v>12794</v>
      </c>
      <c r="E14095" s="107">
        <v>5.083333333333333</v>
      </c>
      <c r="F14095" s="81" t="s">
        <v>24202</v>
      </c>
      <c r="G14095" s="35" t="s">
        <v>8146</v>
      </c>
      <c r="H14095" s="100" t="s">
        <v>26711</v>
      </c>
    </row>
    <row r="14096" spans="1:8">
      <c r="A14096" s="35" t="s">
        <v>29</v>
      </c>
      <c r="B14096" s="35" t="s">
        <v>23</v>
      </c>
      <c r="C14096" s="35" t="s">
        <v>16750</v>
      </c>
      <c r="D14096" s="100" t="s">
        <v>12795</v>
      </c>
      <c r="E14096" s="107">
        <v>5.0333333333333332</v>
      </c>
      <c r="F14096" s="81" t="s">
        <v>24202</v>
      </c>
      <c r="G14096" s="35" t="s">
        <v>8146</v>
      </c>
      <c r="H14096" s="100" t="s">
        <v>26711</v>
      </c>
    </row>
    <row r="14097" spans="1:8">
      <c r="A14097" s="35" t="s">
        <v>29</v>
      </c>
      <c r="B14097" s="35" t="s">
        <v>23</v>
      </c>
      <c r="C14097" s="35" t="s">
        <v>16750</v>
      </c>
      <c r="D14097" s="100" t="s">
        <v>12796</v>
      </c>
      <c r="E14097" s="107">
        <v>4.8499999999999996</v>
      </c>
      <c r="F14097" s="81" t="s">
        <v>24202</v>
      </c>
      <c r="G14097" s="35" t="s">
        <v>8146</v>
      </c>
      <c r="H14097" s="100" t="s">
        <v>16541</v>
      </c>
    </row>
    <row r="14098" spans="1:8">
      <c r="A14098" s="35" t="s">
        <v>29</v>
      </c>
      <c r="B14098" s="35" t="s">
        <v>23</v>
      </c>
      <c r="C14098" s="35" t="s">
        <v>16750</v>
      </c>
      <c r="D14098" s="100" t="s">
        <v>12797</v>
      </c>
      <c r="E14098" s="107">
        <v>4.95</v>
      </c>
      <c r="F14098" s="81" t="s">
        <v>24202</v>
      </c>
      <c r="G14098" s="35" t="s">
        <v>8146</v>
      </c>
      <c r="H14098" s="100" t="s">
        <v>16541</v>
      </c>
    </row>
    <row r="14099" spans="1:8">
      <c r="A14099" s="35" t="s">
        <v>29</v>
      </c>
      <c r="B14099" s="35" t="s">
        <v>23</v>
      </c>
      <c r="C14099" s="35" t="s">
        <v>16750</v>
      </c>
      <c r="D14099" s="100" t="s">
        <v>12798</v>
      </c>
      <c r="E14099" s="107">
        <v>5.7</v>
      </c>
      <c r="F14099" s="81" t="s">
        <v>24202</v>
      </c>
      <c r="G14099" s="35" t="s">
        <v>8146</v>
      </c>
      <c r="H14099" s="100" t="s">
        <v>16541</v>
      </c>
    </row>
    <row r="14100" spans="1:8">
      <c r="A14100" s="35" t="s">
        <v>29</v>
      </c>
      <c r="B14100" s="35" t="s">
        <v>23</v>
      </c>
      <c r="C14100" s="35" t="s">
        <v>16750</v>
      </c>
      <c r="D14100" s="100" t="s">
        <v>12799</v>
      </c>
      <c r="E14100" s="107">
        <v>5.2666666666666666</v>
      </c>
      <c r="F14100" s="81" t="s">
        <v>24202</v>
      </c>
      <c r="G14100" s="35" t="s">
        <v>8146</v>
      </c>
      <c r="H14100" s="100" t="s">
        <v>16541</v>
      </c>
    </row>
    <row r="14101" spans="1:8">
      <c r="A14101" s="35" t="s">
        <v>29</v>
      </c>
      <c r="B14101" s="35" t="s">
        <v>23</v>
      </c>
      <c r="C14101" s="35" t="s">
        <v>16750</v>
      </c>
      <c r="D14101" s="100" t="s">
        <v>12800</v>
      </c>
      <c r="E14101" s="107">
        <v>5.0666666666666664</v>
      </c>
      <c r="F14101" s="81" t="s">
        <v>24202</v>
      </c>
      <c r="G14101" s="35" t="s">
        <v>8146</v>
      </c>
      <c r="H14101" s="100" t="s">
        <v>16541</v>
      </c>
    </row>
    <row r="14102" spans="1:8">
      <c r="A14102" s="35" t="s">
        <v>29</v>
      </c>
      <c r="B14102" s="35" t="s">
        <v>23</v>
      </c>
      <c r="C14102" s="35" t="s">
        <v>16750</v>
      </c>
      <c r="D14102" s="100" t="s">
        <v>12801</v>
      </c>
      <c r="E14102" s="107">
        <v>4.416666666666667</v>
      </c>
      <c r="F14102" s="81" t="s">
        <v>24202</v>
      </c>
      <c r="G14102" s="35" t="s">
        <v>8146</v>
      </c>
      <c r="H14102" s="100" t="s">
        <v>16541</v>
      </c>
    </row>
    <row r="14103" spans="1:8">
      <c r="A14103" s="35" t="s">
        <v>29</v>
      </c>
      <c r="B14103" s="35" t="s">
        <v>23</v>
      </c>
      <c r="C14103" s="35" t="s">
        <v>16750</v>
      </c>
      <c r="D14103" s="100" t="s">
        <v>12802</v>
      </c>
      <c r="E14103" s="107">
        <v>5.083333333333333</v>
      </c>
      <c r="F14103" s="81" t="s">
        <v>24202</v>
      </c>
      <c r="G14103" s="35" t="s">
        <v>8146</v>
      </c>
      <c r="H14103" s="100" t="s">
        <v>16541</v>
      </c>
    </row>
    <row r="14104" spans="1:8">
      <c r="A14104" s="35" t="s">
        <v>29</v>
      </c>
      <c r="B14104" s="35" t="s">
        <v>23</v>
      </c>
      <c r="C14104" s="35" t="s">
        <v>16750</v>
      </c>
      <c r="D14104" s="100" t="s">
        <v>12803</v>
      </c>
      <c r="E14104" s="107">
        <v>4.8666666666666663</v>
      </c>
      <c r="F14104" s="81" t="s">
        <v>24202</v>
      </c>
      <c r="G14104" s="35" t="s">
        <v>8146</v>
      </c>
      <c r="H14104" s="100" t="s">
        <v>16541</v>
      </c>
    </row>
    <row r="14105" spans="1:8">
      <c r="A14105" s="35" t="s">
        <v>29</v>
      </c>
      <c r="B14105" s="35" t="s">
        <v>23</v>
      </c>
      <c r="C14105" s="35" t="s">
        <v>16751</v>
      </c>
      <c r="D14105" s="100" t="s">
        <v>12804</v>
      </c>
      <c r="E14105" s="107">
        <v>5.0166666666666666</v>
      </c>
      <c r="F14105" s="81" t="s">
        <v>24202</v>
      </c>
      <c r="G14105" s="35" t="s">
        <v>8146</v>
      </c>
      <c r="H14105" s="100" t="s">
        <v>26712</v>
      </c>
    </row>
    <row r="14106" spans="1:8">
      <c r="A14106" s="35" t="s">
        <v>29</v>
      </c>
      <c r="B14106" s="35" t="s">
        <v>23</v>
      </c>
      <c r="C14106" s="35" t="s">
        <v>16751</v>
      </c>
      <c r="D14106" s="100" t="s">
        <v>12805</v>
      </c>
      <c r="E14106" s="107">
        <v>3.5</v>
      </c>
      <c r="F14106" s="81" t="s">
        <v>24202</v>
      </c>
      <c r="G14106" s="35" t="s">
        <v>8146</v>
      </c>
      <c r="H14106" s="100" t="s">
        <v>16542</v>
      </c>
    </row>
    <row r="14107" spans="1:8">
      <c r="A14107" s="35" t="s">
        <v>29</v>
      </c>
      <c r="B14107" s="35" t="s">
        <v>23</v>
      </c>
      <c r="C14107" s="35" t="s">
        <v>16751</v>
      </c>
      <c r="D14107" s="100" t="s">
        <v>12806</v>
      </c>
      <c r="E14107" s="107">
        <v>3.7166666666666668</v>
      </c>
      <c r="F14107" s="81" t="s">
        <v>24202</v>
      </c>
      <c r="G14107" s="35" t="s">
        <v>8146</v>
      </c>
      <c r="H14107" s="100" t="s">
        <v>16542</v>
      </c>
    </row>
    <row r="14108" spans="1:8">
      <c r="A14108" s="35" t="s">
        <v>29</v>
      </c>
      <c r="B14108" s="35" t="s">
        <v>23</v>
      </c>
      <c r="C14108" s="35" t="s">
        <v>16751</v>
      </c>
      <c r="D14108" s="100" t="s">
        <v>23685</v>
      </c>
      <c r="E14108" s="107">
        <v>5.4833333333333334</v>
      </c>
      <c r="F14108" s="81" t="s">
        <v>24202</v>
      </c>
      <c r="G14108" s="35" t="s">
        <v>8146</v>
      </c>
      <c r="H14108" s="100" t="s">
        <v>16542</v>
      </c>
    </row>
    <row r="14109" spans="1:8">
      <c r="A14109" s="35" t="s">
        <v>29</v>
      </c>
      <c r="B14109" s="35" t="s">
        <v>23</v>
      </c>
      <c r="C14109" s="35" t="s">
        <v>16751</v>
      </c>
      <c r="D14109" s="100" t="s">
        <v>23686</v>
      </c>
      <c r="E14109" s="107">
        <v>9.1333333333333329</v>
      </c>
      <c r="F14109" s="81" t="s">
        <v>24202</v>
      </c>
      <c r="G14109" s="35" t="s">
        <v>8146</v>
      </c>
      <c r="H14109" s="100" t="s">
        <v>16542</v>
      </c>
    </row>
    <row r="14110" spans="1:8">
      <c r="A14110" s="35" t="s">
        <v>29</v>
      </c>
      <c r="B14110" s="35" t="s">
        <v>23</v>
      </c>
      <c r="C14110" s="35" t="s">
        <v>16751</v>
      </c>
      <c r="D14110" s="100" t="s">
        <v>23687</v>
      </c>
      <c r="E14110" s="107">
        <v>9.9166666666666661</v>
      </c>
      <c r="F14110" s="81" t="s">
        <v>24202</v>
      </c>
      <c r="G14110" s="35" t="s">
        <v>8146</v>
      </c>
      <c r="H14110" s="100" t="s">
        <v>16542</v>
      </c>
    </row>
    <row r="14111" spans="1:8">
      <c r="A14111" s="35" t="s">
        <v>29</v>
      </c>
      <c r="B14111" s="35" t="s">
        <v>23</v>
      </c>
      <c r="C14111" s="35" t="s">
        <v>16751</v>
      </c>
      <c r="D14111" s="100" t="s">
        <v>12807</v>
      </c>
      <c r="E14111" s="107">
        <v>6.7666666666666666</v>
      </c>
      <c r="F14111" s="81" t="s">
        <v>24202</v>
      </c>
      <c r="G14111" s="35" t="s">
        <v>8146</v>
      </c>
      <c r="H14111" s="100" t="s">
        <v>16542</v>
      </c>
    </row>
    <row r="14112" spans="1:8">
      <c r="A14112" s="35" t="s">
        <v>29</v>
      </c>
      <c r="B14112" s="35" t="s">
        <v>23</v>
      </c>
      <c r="C14112" s="35" t="s">
        <v>16751</v>
      </c>
      <c r="D14112" s="100" t="s">
        <v>12808</v>
      </c>
      <c r="E14112" s="107">
        <v>8</v>
      </c>
      <c r="F14112" s="81" t="s">
        <v>24202</v>
      </c>
      <c r="G14112" s="35" t="s">
        <v>8146</v>
      </c>
      <c r="H14112" s="100" t="s">
        <v>16542</v>
      </c>
    </row>
    <row r="14113" spans="1:8">
      <c r="A14113" s="35" t="s">
        <v>29</v>
      </c>
      <c r="B14113" s="35" t="s">
        <v>23</v>
      </c>
      <c r="C14113" s="35" t="s">
        <v>16751</v>
      </c>
      <c r="D14113" s="100" t="s">
        <v>12809</v>
      </c>
      <c r="E14113" s="107">
        <v>7.15</v>
      </c>
      <c r="F14113" s="81" t="s">
        <v>24202</v>
      </c>
      <c r="G14113" s="35" t="s">
        <v>8146</v>
      </c>
      <c r="H14113" s="100" t="s">
        <v>16542</v>
      </c>
    </row>
    <row r="14114" spans="1:8">
      <c r="A14114" s="35" t="s">
        <v>29</v>
      </c>
      <c r="B14114" s="35" t="s">
        <v>23</v>
      </c>
      <c r="C14114" s="35" t="s">
        <v>16751</v>
      </c>
      <c r="D14114" s="100" t="s">
        <v>12810</v>
      </c>
      <c r="E14114" s="107">
        <v>9.0833333333333339</v>
      </c>
      <c r="F14114" s="81" t="s">
        <v>24202</v>
      </c>
      <c r="G14114" s="35" t="s">
        <v>8146</v>
      </c>
      <c r="H14114" s="100" t="s">
        <v>16542</v>
      </c>
    </row>
    <row r="14115" spans="1:8">
      <c r="A14115" s="35" t="s">
        <v>29</v>
      </c>
      <c r="B14115" s="35" t="s">
        <v>23</v>
      </c>
      <c r="C14115" s="35" t="s">
        <v>16751</v>
      </c>
      <c r="D14115" s="100" t="s">
        <v>12811</v>
      </c>
      <c r="E14115" s="107">
        <v>9.4333333333333336</v>
      </c>
      <c r="F14115" s="81" t="s">
        <v>24202</v>
      </c>
      <c r="G14115" s="35" t="s">
        <v>8146</v>
      </c>
      <c r="H14115" s="100" t="s">
        <v>16542</v>
      </c>
    </row>
    <row r="14116" spans="1:8">
      <c r="A14116" s="35" t="s">
        <v>29</v>
      </c>
      <c r="B14116" s="35" t="s">
        <v>23</v>
      </c>
      <c r="C14116" s="35" t="s">
        <v>16751</v>
      </c>
      <c r="D14116" s="100" t="s">
        <v>12812</v>
      </c>
      <c r="E14116" s="107">
        <v>8.4833333333333325</v>
      </c>
      <c r="F14116" s="81" t="s">
        <v>24202</v>
      </c>
      <c r="G14116" s="35" t="s">
        <v>8146</v>
      </c>
      <c r="H14116" s="100" t="s">
        <v>16542</v>
      </c>
    </row>
    <row r="14117" spans="1:8">
      <c r="A14117" s="35" t="s">
        <v>29</v>
      </c>
      <c r="B14117" s="35" t="s">
        <v>23</v>
      </c>
      <c r="C14117" s="35" t="s">
        <v>16751</v>
      </c>
      <c r="D14117" s="100" t="s">
        <v>23688</v>
      </c>
      <c r="E14117" s="107">
        <v>8.2166666666666668</v>
      </c>
      <c r="F14117" s="81" t="s">
        <v>24202</v>
      </c>
      <c r="G14117" s="35" t="s">
        <v>8146</v>
      </c>
      <c r="H14117" s="100" t="s">
        <v>16542</v>
      </c>
    </row>
    <row r="14118" spans="1:8">
      <c r="A14118" s="35" t="s">
        <v>29</v>
      </c>
      <c r="B14118" s="35" t="s">
        <v>23</v>
      </c>
      <c r="C14118" s="35" t="s">
        <v>16751</v>
      </c>
      <c r="D14118" s="100" t="s">
        <v>23689</v>
      </c>
      <c r="E14118" s="107">
        <v>10.566666666666666</v>
      </c>
      <c r="F14118" s="81" t="s">
        <v>24202</v>
      </c>
      <c r="G14118" s="35" t="s">
        <v>8146</v>
      </c>
      <c r="H14118" s="100" t="s">
        <v>16542</v>
      </c>
    </row>
    <row r="14119" spans="1:8">
      <c r="A14119" s="35" t="s">
        <v>29</v>
      </c>
      <c r="B14119" s="35" t="s">
        <v>23</v>
      </c>
      <c r="C14119" s="35" t="s">
        <v>16751</v>
      </c>
      <c r="D14119" s="100" t="s">
        <v>23690</v>
      </c>
      <c r="E14119" s="107">
        <v>8.0833333333333339</v>
      </c>
      <c r="F14119" s="81" t="s">
        <v>24202</v>
      </c>
      <c r="G14119" s="35" t="s">
        <v>8146</v>
      </c>
      <c r="H14119" s="100" t="s">
        <v>16542</v>
      </c>
    </row>
    <row r="14120" spans="1:8">
      <c r="A14120" s="35" t="s">
        <v>29</v>
      </c>
      <c r="B14120" s="35" t="s">
        <v>23</v>
      </c>
      <c r="C14120" s="35" t="s">
        <v>16751</v>
      </c>
      <c r="D14120" s="100" t="s">
        <v>23691</v>
      </c>
      <c r="E14120" s="107">
        <v>9.0333333333333332</v>
      </c>
      <c r="F14120" s="81" t="s">
        <v>24202</v>
      </c>
      <c r="G14120" s="35" t="s">
        <v>8146</v>
      </c>
      <c r="H14120" s="100" t="s">
        <v>16542</v>
      </c>
    </row>
    <row r="14121" spans="1:8">
      <c r="A14121" s="35" t="s">
        <v>29</v>
      </c>
      <c r="B14121" s="35" t="s">
        <v>23</v>
      </c>
      <c r="C14121" s="35" t="s">
        <v>16751</v>
      </c>
      <c r="D14121" s="100" t="s">
        <v>23692</v>
      </c>
      <c r="E14121" s="107">
        <v>5.45</v>
      </c>
      <c r="F14121" s="81" t="s">
        <v>24202</v>
      </c>
      <c r="G14121" s="35" t="s">
        <v>8146</v>
      </c>
      <c r="H14121" s="100" t="s">
        <v>16542</v>
      </c>
    </row>
    <row r="14122" spans="1:8">
      <c r="A14122" s="35" t="s">
        <v>29</v>
      </c>
      <c r="B14122" s="35" t="s">
        <v>23</v>
      </c>
      <c r="C14122" s="35" t="s">
        <v>16751</v>
      </c>
      <c r="D14122" s="100" t="s">
        <v>12813</v>
      </c>
      <c r="E14122" s="107">
        <v>8.2333333333333325</v>
      </c>
      <c r="F14122" s="81" t="s">
        <v>24202</v>
      </c>
      <c r="G14122" s="35" t="s">
        <v>8146</v>
      </c>
      <c r="H14122" s="100" t="s">
        <v>16542</v>
      </c>
    </row>
    <row r="14123" spans="1:8">
      <c r="A14123" s="35" t="s">
        <v>29</v>
      </c>
      <c r="B14123" s="35" t="s">
        <v>23</v>
      </c>
      <c r="C14123" s="35" t="s">
        <v>16751</v>
      </c>
      <c r="D14123" s="100" t="s">
        <v>23693</v>
      </c>
      <c r="E14123" s="107">
        <v>5.55</v>
      </c>
      <c r="F14123" s="81" t="s">
        <v>24202</v>
      </c>
      <c r="G14123" s="35" t="s">
        <v>8146</v>
      </c>
      <c r="H14123" s="100" t="s">
        <v>16542</v>
      </c>
    </row>
    <row r="14124" spans="1:8">
      <c r="A14124" s="35" t="s">
        <v>29</v>
      </c>
      <c r="B14124" s="35" t="s">
        <v>23</v>
      </c>
      <c r="C14124" s="35" t="s">
        <v>16751</v>
      </c>
      <c r="D14124" s="100" t="s">
        <v>23694</v>
      </c>
      <c r="E14124" s="107">
        <v>7.7666666666666666</v>
      </c>
      <c r="F14124" s="81" t="s">
        <v>24202</v>
      </c>
      <c r="G14124" s="35" t="s">
        <v>8146</v>
      </c>
      <c r="H14124" s="100" t="s">
        <v>16542</v>
      </c>
    </row>
    <row r="14125" spans="1:8">
      <c r="A14125" s="35" t="s">
        <v>29</v>
      </c>
      <c r="B14125" s="35" t="s">
        <v>23</v>
      </c>
      <c r="C14125" s="35" t="s">
        <v>16751</v>
      </c>
      <c r="D14125" s="100" t="s">
        <v>23695</v>
      </c>
      <c r="E14125" s="107">
        <v>7.1333333333333337</v>
      </c>
      <c r="F14125" s="81" t="s">
        <v>24202</v>
      </c>
      <c r="G14125" s="35" t="s">
        <v>8146</v>
      </c>
      <c r="H14125" s="100" t="s">
        <v>16542</v>
      </c>
    </row>
    <row r="14126" spans="1:8">
      <c r="A14126" s="35" t="s">
        <v>29</v>
      </c>
      <c r="B14126" s="35" t="s">
        <v>23</v>
      </c>
      <c r="C14126" s="35" t="s">
        <v>16751</v>
      </c>
      <c r="D14126" s="100" t="s">
        <v>23696</v>
      </c>
      <c r="E14126" s="107">
        <v>10.5</v>
      </c>
      <c r="F14126" s="81" t="s">
        <v>24202</v>
      </c>
      <c r="G14126" s="35" t="s">
        <v>8146</v>
      </c>
      <c r="H14126" s="100" t="s">
        <v>16542</v>
      </c>
    </row>
    <row r="14127" spans="1:8">
      <c r="A14127" s="35" t="s">
        <v>29</v>
      </c>
      <c r="B14127" s="35" t="s">
        <v>23</v>
      </c>
      <c r="C14127" s="35" t="s">
        <v>16751</v>
      </c>
      <c r="D14127" s="100" t="s">
        <v>23697</v>
      </c>
      <c r="E14127" s="107">
        <v>7.35</v>
      </c>
      <c r="F14127" s="81" t="s">
        <v>24202</v>
      </c>
      <c r="G14127" s="35" t="s">
        <v>8146</v>
      </c>
      <c r="H14127" s="100" t="s">
        <v>16542</v>
      </c>
    </row>
    <row r="14128" spans="1:8">
      <c r="A14128" s="35" t="s">
        <v>29</v>
      </c>
      <c r="B14128" s="35" t="s">
        <v>23</v>
      </c>
      <c r="C14128" s="35" t="s">
        <v>16751</v>
      </c>
      <c r="D14128" s="100" t="s">
        <v>23698</v>
      </c>
      <c r="E14128" s="107">
        <v>7.2166666666666668</v>
      </c>
      <c r="F14128" s="81" t="s">
        <v>24202</v>
      </c>
      <c r="G14128" s="35" t="s">
        <v>8146</v>
      </c>
      <c r="H14128" s="100" t="s">
        <v>16542</v>
      </c>
    </row>
    <row r="14129" spans="1:8">
      <c r="A14129" s="35" t="s">
        <v>29</v>
      </c>
      <c r="B14129" s="35" t="s">
        <v>23</v>
      </c>
      <c r="C14129" s="35" t="s">
        <v>16751</v>
      </c>
      <c r="D14129" s="100" t="s">
        <v>23699</v>
      </c>
      <c r="E14129" s="107">
        <v>5.083333333333333</v>
      </c>
      <c r="F14129" s="81" t="s">
        <v>24202</v>
      </c>
      <c r="G14129" s="35" t="s">
        <v>8146</v>
      </c>
      <c r="H14129" s="100" t="s">
        <v>16542</v>
      </c>
    </row>
    <row r="14130" spans="1:8">
      <c r="A14130" s="35" t="s">
        <v>29</v>
      </c>
      <c r="B14130" s="35" t="s">
        <v>23</v>
      </c>
      <c r="C14130" s="35" t="s">
        <v>16751</v>
      </c>
      <c r="D14130" s="100" t="s">
        <v>23700</v>
      </c>
      <c r="E14130" s="107">
        <v>10.050000000000001</v>
      </c>
      <c r="F14130" s="81" t="s">
        <v>24202</v>
      </c>
      <c r="G14130" s="35" t="s">
        <v>8146</v>
      </c>
      <c r="H14130" s="100" t="s">
        <v>16542</v>
      </c>
    </row>
    <row r="14131" spans="1:8">
      <c r="A14131" s="35" t="s">
        <v>29</v>
      </c>
      <c r="B14131" s="35" t="s">
        <v>23</v>
      </c>
      <c r="C14131" s="35" t="s">
        <v>16751</v>
      </c>
      <c r="D14131" s="100" t="s">
        <v>23701</v>
      </c>
      <c r="E14131" s="107">
        <v>9.8166666666666664</v>
      </c>
      <c r="F14131" s="81" t="s">
        <v>24202</v>
      </c>
      <c r="G14131" s="35" t="s">
        <v>8146</v>
      </c>
      <c r="H14131" s="100" t="s">
        <v>16542</v>
      </c>
    </row>
    <row r="14132" spans="1:8">
      <c r="A14132" s="35" t="s">
        <v>29</v>
      </c>
      <c r="B14132" s="35" t="s">
        <v>23</v>
      </c>
      <c r="C14132" s="35" t="s">
        <v>16751</v>
      </c>
      <c r="D14132" s="100" t="s">
        <v>23702</v>
      </c>
      <c r="E14132" s="107">
        <v>8.0333333333333332</v>
      </c>
      <c r="F14132" s="81" t="s">
        <v>24202</v>
      </c>
      <c r="G14132" s="35" t="s">
        <v>8146</v>
      </c>
      <c r="H14132" s="100" t="s">
        <v>16542</v>
      </c>
    </row>
    <row r="14133" spans="1:8">
      <c r="A14133" s="35" t="s">
        <v>29</v>
      </c>
      <c r="B14133" s="35" t="s">
        <v>23</v>
      </c>
      <c r="C14133" s="35" t="s">
        <v>16751</v>
      </c>
      <c r="D14133" s="100" t="s">
        <v>12814</v>
      </c>
      <c r="E14133" s="107">
        <v>9.7166666666666668</v>
      </c>
      <c r="F14133" s="81" t="s">
        <v>24202</v>
      </c>
      <c r="G14133" s="35" t="s">
        <v>8146</v>
      </c>
      <c r="H14133" s="100" t="s">
        <v>16542</v>
      </c>
    </row>
    <row r="14134" spans="1:8">
      <c r="A14134" s="35" t="s">
        <v>29</v>
      </c>
      <c r="B14134" s="35" t="s">
        <v>23</v>
      </c>
      <c r="C14134" s="35" t="s">
        <v>16751</v>
      </c>
      <c r="D14134" s="100" t="s">
        <v>23703</v>
      </c>
      <c r="E14134" s="107">
        <v>8.2833333333333332</v>
      </c>
      <c r="F14134" s="81" t="s">
        <v>24202</v>
      </c>
      <c r="G14134" s="35" t="s">
        <v>8146</v>
      </c>
      <c r="H14134" s="100" t="s">
        <v>16542</v>
      </c>
    </row>
    <row r="14135" spans="1:8">
      <c r="A14135" s="35" t="s">
        <v>29</v>
      </c>
      <c r="B14135" s="35" t="s">
        <v>23</v>
      </c>
      <c r="C14135" s="35" t="s">
        <v>16752</v>
      </c>
      <c r="D14135" s="100" t="s">
        <v>23704</v>
      </c>
      <c r="E14135" s="107">
        <v>13.016666666666667</v>
      </c>
      <c r="F14135" s="81" t="s">
        <v>24202</v>
      </c>
      <c r="G14135" s="35" t="s">
        <v>8146</v>
      </c>
      <c r="H14135" s="100" t="s">
        <v>26713</v>
      </c>
    </row>
    <row r="14136" spans="1:8">
      <c r="A14136" s="35" t="s">
        <v>29</v>
      </c>
      <c r="B14136" s="35" t="s">
        <v>23</v>
      </c>
      <c r="C14136" s="35" t="s">
        <v>16752</v>
      </c>
      <c r="D14136" s="100" t="s">
        <v>12816</v>
      </c>
      <c r="E14136" s="107">
        <v>11.25</v>
      </c>
      <c r="F14136" s="81" t="s">
        <v>24202</v>
      </c>
      <c r="G14136" s="35" t="s">
        <v>8146</v>
      </c>
      <c r="H14136" s="100" t="s">
        <v>26714</v>
      </c>
    </row>
    <row r="14137" spans="1:8">
      <c r="A14137" s="35" t="s">
        <v>29</v>
      </c>
      <c r="B14137" s="35" t="s">
        <v>23</v>
      </c>
      <c r="C14137" s="35" t="s">
        <v>16752</v>
      </c>
      <c r="D14137" s="100" t="s">
        <v>12817</v>
      </c>
      <c r="E14137" s="107">
        <v>10.85</v>
      </c>
      <c r="F14137" s="81" t="s">
        <v>24202</v>
      </c>
      <c r="G14137" s="35" t="s">
        <v>8146</v>
      </c>
      <c r="H14137" s="100" t="s">
        <v>26715</v>
      </c>
    </row>
    <row r="14138" spans="1:8">
      <c r="A14138" s="35" t="s">
        <v>29</v>
      </c>
      <c r="B14138" s="35" t="s">
        <v>23</v>
      </c>
      <c r="C14138" s="35" t="s">
        <v>16752</v>
      </c>
      <c r="D14138" s="100" t="s">
        <v>12818</v>
      </c>
      <c r="E14138" s="107">
        <v>9.4833333333333325</v>
      </c>
      <c r="F14138" s="81" t="s">
        <v>24202</v>
      </c>
      <c r="G14138" s="35" t="s">
        <v>8146</v>
      </c>
      <c r="H14138" s="100" t="s">
        <v>26716</v>
      </c>
    </row>
    <row r="14139" spans="1:8">
      <c r="A14139" s="35" t="s">
        <v>29</v>
      </c>
      <c r="B14139" s="35" t="s">
        <v>23</v>
      </c>
      <c r="C14139" s="35" t="s">
        <v>16752</v>
      </c>
      <c r="D14139" s="100" t="s">
        <v>12819</v>
      </c>
      <c r="E14139" s="107">
        <v>8.6333333333333329</v>
      </c>
      <c r="F14139" s="81" t="s">
        <v>24202</v>
      </c>
      <c r="G14139" s="35" t="s">
        <v>8146</v>
      </c>
      <c r="H14139" s="100" t="s">
        <v>26717</v>
      </c>
    </row>
    <row r="14140" spans="1:8">
      <c r="A14140" s="35" t="s">
        <v>29</v>
      </c>
      <c r="B14140" s="35" t="s">
        <v>23</v>
      </c>
      <c r="C14140" s="35" t="s">
        <v>16752</v>
      </c>
      <c r="D14140" s="100" t="s">
        <v>12820</v>
      </c>
      <c r="E14140" s="107">
        <v>7.0666666666666664</v>
      </c>
      <c r="F14140" s="81" t="s">
        <v>24202</v>
      </c>
      <c r="G14140" s="35" t="s">
        <v>8146</v>
      </c>
      <c r="H14140" s="100" t="s">
        <v>26718</v>
      </c>
    </row>
    <row r="14141" spans="1:8">
      <c r="A14141" s="35" t="s">
        <v>29</v>
      </c>
      <c r="B14141" s="35" t="s">
        <v>23</v>
      </c>
      <c r="C14141" s="35" t="s">
        <v>16752</v>
      </c>
      <c r="D14141" s="100" t="s">
        <v>12821</v>
      </c>
      <c r="E14141" s="107">
        <v>5.15</v>
      </c>
      <c r="F14141" s="81" t="s">
        <v>24202</v>
      </c>
      <c r="G14141" s="35" t="s">
        <v>8146</v>
      </c>
      <c r="H14141" s="100" t="s">
        <v>26719</v>
      </c>
    </row>
    <row r="14142" spans="1:8">
      <c r="A14142" s="35" t="s">
        <v>29</v>
      </c>
      <c r="B14142" s="35" t="s">
        <v>23</v>
      </c>
      <c r="C14142" s="35" t="s">
        <v>16753</v>
      </c>
      <c r="D14142" s="100" t="s">
        <v>12822</v>
      </c>
      <c r="E14142" s="107">
        <v>8.7833333333333332</v>
      </c>
      <c r="F14142" s="81" t="s">
        <v>24202</v>
      </c>
      <c r="G14142" s="35" t="s">
        <v>8146</v>
      </c>
      <c r="H14142" s="100" t="s">
        <v>26720</v>
      </c>
    </row>
    <row r="14143" spans="1:8">
      <c r="A14143" s="35" t="s">
        <v>29</v>
      </c>
      <c r="B14143" s="35" t="s">
        <v>23</v>
      </c>
      <c r="C14143" s="35" t="s">
        <v>16753</v>
      </c>
      <c r="D14143" s="100" t="s">
        <v>12823</v>
      </c>
      <c r="E14143" s="107">
        <v>8.5333333333333332</v>
      </c>
      <c r="F14143" s="81" t="s">
        <v>24202</v>
      </c>
      <c r="G14143" s="35" t="s">
        <v>8146</v>
      </c>
      <c r="H14143" s="100" t="s">
        <v>26721</v>
      </c>
    </row>
    <row r="14144" spans="1:8">
      <c r="A14144" s="35" t="s">
        <v>29</v>
      </c>
      <c r="B14144" s="35" t="s">
        <v>23</v>
      </c>
      <c r="C14144" s="35" t="s">
        <v>16753</v>
      </c>
      <c r="D14144" s="100" t="s">
        <v>12824</v>
      </c>
      <c r="E14144" s="107">
        <v>11.1</v>
      </c>
      <c r="F14144" s="81" t="s">
        <v>24202</v>
      </c>
      <c r="G14144" s="35" t="s">
        <v>8146</v>
      </c>
      <c r="H14144" s="100" t="s">
        <v>26722</v>
      </c>
    </row>
    <row r="14145" spans="1:8">
      <c r="A14145" s="35" t="s">
        <v>29</v>
      </c>
      <c r="B14145" s="35" t="s">
        <v>23</v>
      </c>
      <c r="C14145" s="35" t="s">
        <v>16753</v>
      </c>
      <c r="D14145" s="100" t="s">
        <v>12825</v>
      </c>
      <c r="E14145" s="107">
        <v>6.7666666666666666</v>
      </c>
      <c r="F14145" s="81" t="s">
        <v>24202</v>
      </c>
      <c r="G14145" s="35" t="s">
        <v>8146</v>
      </c>
      <c r="H14145" s="100" t="s">
        <v>26723</v>
      </c>
    </row>
    <row r="14146" spans="1:8">
      <c r="A14146" s="35" t="s">
        <v>29</v>
      </c>
      <c r="B14146" s="35" t="s">
        <v>23</v>
      </c>
      <c r="C14146" s="35" t="s">
        <v>16753</v>
      </c>
      <c r="D14146" s="100" t="s">
        <v>12826</v>
      </c>
      <c r="E14146" s="107">
        <v>7.2833333333333332</v>
      </c>
      <c r="F14146" s="81" t="s">
        <v>24202</v>
      </c>
      <c r="G14146" s="35" t="s">
        <v>8146</v>
      </c>
      <c r="H14146" s="100" t="s">
        <v>26724</v>
      </c>
    </row>
    <row r="14147" spans="1:8">
      <c r="A14147" s="35" t="s">
        <v>29</v>
      </c>
      <c r="B14147" s="35" t="s">
        <v>23</v>
      </c>
      <c r="C14147" s="35" t="s">
        <v>16753</v>
      </c>
      <c r="D14147" s="100" t="s">
        <v>12827</v>
      </c>
      <c r="E14147" s="107">
        <v>5.6166666666666663</v>
      </c>
      <c r="F14147" s="81" t="s">
        <v>24202</v>
      </c>
      <c r="G14147" s="35" t="s">
        <v>8146</v>
      </c>
      <c r="H14147" s="100" t="s">
        <v>26725</v>
      </c>
    </row>
    <row r="14148" spans="1:8">
      <c r="A14148" s="35" t="s">
        <v>29</v>
      </c>
      <c r="B14148" s="35" t="s">
        <v>23</v>
      </c>
      <c r="C14148" s="35" t="s">
        <v>16753</v>
      </c>
      <c r="D14148" s="100" t="s">
        <v>12828</v>
      </c>
      <c r="E14148" s="107">
        <v>5.7833333333333332</v>
      </c>
      <c r="F14148" s="81" t="s">
        <v>24202</v>
      </c>
      <c r="G14148" s="35" t="s">
        <v>8146</v>
      </c>
      <c r="H14148" s="100" t="s">
        <v>26726</v>
      </c>
    </row>
    <row r="14149" spans="1:8">
      <c r="A14149" s="35" t="s">
        <v>29</v>
      </c>
      <c r="B14149" s="35" t="s">
        <v>23</v>
      </c>
      <c r="C14149" s="35" t="s">
        <v>16753</v>
      </c>
      <c r="D14149" s="100" t="s">
        <v>12829</v>
      </c>
      <c r="E14149" s="107">
        <v>4.3833333333333337</v>
      </c>
      <c r="F14149" s="81" t="s">
        <v>24202</v>
      </c>
      <c r="G14149" s="35" t="s">
        <v>8146</v>
      </c>
      <c r="H14149" s="100" t="s">
        <v>26727</v>
      </c>
    </row>
    <row r="14150" spans="1:8">
      <c r="A14150" s="35" t="s">
        <v>29</v>
      </c>
      <c r="B14150" s="35" t="s">
        <v>23</v>
      </c>
      <c r="C14150" s="35" t="s">
        <v>16753</v>
      </c>
      <c r="D14150" s="100" t="s">
        <v>12830</v>
      </c>
      <c r="E14150" s="107">
        <v>10.183333333333334</v>
      </c>
      <c r="F14150" s="81" t="s">
        <v>24202</v>
      </c>
      <c r="G14150" s="35" t="s">
        <v>8146</v>
      </c>
      <c r="H14150" s="100" t="s">
        <v>26728</v>
      </c>
    </row>
    <row r="14151" spans="1:8">
      <c r="A14151" s="35" t="s">
        <v>29</v>
      </c>
      <c r="B14151" s="35" t="s">
        <v>23</v>
      </c>
      <c r="C14151" s="35" t="s">
        <v>16753</v>
      </c>
      <c r="D14151" s="100" t="s">
        <v>12831</v>
      </c>
      <c r="E14151" s="107">
        <v>4.1500000000000004</v>
      </c>
      <c r="F14151" s="81" t="s">
        <v>24202</v>
      </c>
      <c r="G14151" s="35" t="s">
        <v>8146</v>
      </c>
      <c r="H14151" s="100" t="s">
        <v>26729</v>
      </c>
    </row>
    <row r="14152" spans="1:8">
      <c r="A14152" s="35" t="s">
        <v>29</v>
      </c>
      <c r="B14152" s="35" t="s">
        <v>23</v>
      </c>
      <c r="C14152" s="35" t="s">
        <v>17636</v>
      </c>
      <c r="D14152" s="100" t="s">
        <v>23705</v>
      </c>
      <c r="E14152" s="107">
        <v>8.9499999999999993</v>
      </c>
      <c r="F14152" s="81" t="s">
        <v>24202</v>
      </c>
      <c r="G14152" s="35" t="s">
        <v>8146</v>
      </c>
      <c r="H14152" s="100" t="s">
        <v>26730</v>
      </c>
    </row>
    <row r="14153" spans="1:8">
      <c r="A14153" s="35" t="s">
        <v>29</v>
      </c>
      <c r="B14153" s="35" t="s">
        <v>23</v>
      </c>
      <c r="C14153" s="35" t="s">
        <v>17636</v>
      </c>
      <c r="D14153" s="100" t="s">
        <v>23706</v>
      </c>
      <c r="E14153" s="107">
        <v>10.35</v>
      </c>
      <c r="F14153" s="81" t="s">
        <v>24202</v>
      </c>
      <c r="G14153" s="35" t="s">
        <v>8146</v>
      </c>
      <c r="H14153" s="100" t="s">
        <v>16543</v>
      </c>
    </row>
    <row r="14154" spans="1:8">
      <c r="A14154" s="35" t="s">
        <v>29</v>
      </c>
      <c r="B14154" s="35" t="s">
        <v>23</v>
      </c>
      <c r="C14154" s="35" t="s">
        <v>17636</v>
      </c>
      <c r="D14154" s="100" t="s">
        <v>23707</v>
      </c>
      <c r="E14154" s="107">
        <v>15.133333333333333</v>
      </c>
      <c r="F14154" s="81" t="s">
        <v>24202</v>
      </c>
      <c r="G14154" s="35" t="s">
        <v>8146</v>
      </c>
      <c r="H14154" s="100" t="s">
        <v>16543</v>
      </c>
    </row>
    <row r="14155" spans="1:8">
      <c r="A14155" s="35" t="s">
        <v>29</v>
      </c>
      <c r="B14155" s="35" t="s">
        <v>23</v>
      </c>
      <c r="C14155" s="35" t="s">
        <v>17636</v>
      </c>
      <c r="D14155" s="100" t="s">
        <v>23708</v>
      </c>
      <c r="E14155" s="107">
        <v>8.6999999999999993</v>
      </c>
      <c r="F14155" s="81" t="s">
        <v>24202</v>
      </c>
      <c r="G14155" s="35" t="s">
        <v>8146</v>
      </c>
      <c r="H14155" s="100" t="s">
        <v>16543</v>
      </c>
    </row>
    <row r="14156" spans="1:8">
      <c r="A14156" s="35" t="s">
        <v>29</v>
      </c>
      <c r="B14156" s="35" t="s">
        <v>23</v>
      </c>
      <c r="C14156" s="35" t="s">
        <v>17636</v>
      </c>
      <c r="D14156" s="100" t="s">
        <v>23709</v>
      </c>
      <c r="E14156" s="107">
        <v>14.05</v>
      </c>
      <c r="F14156" s="81" t="s">
        <v>24202</v>
      </c>
      <c r="G14156" s="35" t="s">
        <v>8146</v>
      </c>
      <c r="H14156" s="100" t="s">
        <v>16543</v>
      </c>
    </row>
    <row r="14157" spans="1:8">
      <c r="A14157" s="35" t="s">
        <v>29</v>
      </c>
      <c r="B14157" s="35" t="s">
        <v>23</v>
      </c>
      <c r="C14157" s="35" t="s">
        <v>17636</v>
      </c>
      <c r="D14157" s="100" t="s">
        <v>23710</v>
      </c>
      <c r="E14157" s="107">
        <v>11.4</v>
      </c>
      <c r="F14157" s="81" t="s">
        <v>24202</v>
      </c>
      <c r="G14157" s="35" t="s">
        <v>8146</v>
      </c>
      <c r="H14157" s="100" t="s">
        <v>16543</v>
      </c>
    </row>
    <row r="14158" spans="1:8">
      <c r="A14158" s="35" t="s">
        <v>29</v>
      </c>
      <c r="B14158" s="35" t="s">
        <v>23</v>
      </c>
      <c r="C14158" s="35" t="s">
        <v>17636</v>
      </c>
      <c r="D14158" s="100" t="s">
        <v>23711</v>
      </c>
      <c r="E14158" s="107">
        <v>13.016666666666667</v>
      </c>
      <c r="F14158" s="81" t="s">
        <v>24202</v>
      </c>
      <c r="G14158" s="35" t="s">
        <v>8146</v>
      </c>
      <c r="H14158" s="100" t="s">
        <v>16543</v>
      </c>
    </row>
    <row r="14159" spans="1:8">
      <c r="A14159" s="35" t="s">
        <v>29</v>
      </c>
      <c r="B14159" s="35" t="s">
        <v>23</v>
      </c>
      <c r="C14159" s="35" t="s">
        <v>17636</v>
      </c>
      <c r="D14159" s="100" t="s">
        <v>23712</v>
      </c>
      <c r="E14159" s="107">
        <v>8.75</v>
      </c>
      <c r="F14159" s="81" t="s">
        <v>24202</v>
      </c>
      <c r="G14159" s="35" t="s">
        <v>8146</v>
      </c>
      <c r="H14159" s="100" t="s">
        <v>16543</v>
      </c>
    </row>
    <row r="14160" spans="1:8">
      <c r="A14160" s="35" t="s">
        <v>29</v>
      </c>
      <c r="B14160" s="35" t="s">
        <v>23</v>
      </c>
      <c r="C14160" s="35" t="s">
        <v>17636</v>
      </c>
      <c r="D14160" s="100" t="s">
        <v>23713</v>
      </c>
      <c r="E14160" s="107">
        <v>10.45</v>
      </c>
      <c r="F14160" s="81" t="s">
        <v>24202</v>
      </c>
      <c r="G14160" s="35" t="s">
        <v>8146</v>
      </c>
      <c r="H14160" s="100" t="s">
        <v>16543</v>
      </c>
    </row>
    <row r="14161" spans="1:8">
      <c r="A14161" s="35" t="s">
        <v>29</v>
      </c>
      <c r="B14161" s="35" t="s">
        <v>23</v>
      </c>
      <c r="C14161" s="35" t="s">
        <v>17636</v>
      </c>
      <c r="D14161" s="100" t="s">
        <v>23714</v>
      </c>
      <c r="E14161" s="107">
        <v>11.833333333333334</v>
      </c>
      <c r="F14161" s="81" t="s">
        <v>24202</v>
      </c>
      <c r="G14161" s="35" t="s">
        <v>8146</v>
      </c>
      <c r="H14161" s="100" t="s">
        <v>16543</v>
      </c>
    </row>
    <row r="14162" spans="1:8">
      <c r="A14162" s="35" t="s">
        <v>29</v>
      </c>
      <c r="B14162" s="35" t="s">
        <v>23</v>
      </c>
      <c r="C14162" s="35" t="s">
        <v>17636</v>
      </c>
      <c r="D14162" s="100" t="s">
        <v>23715</v>
      </c>
      <c r="E14162" s="107">
        <v>9.75</v>
      </c>
      <c r="F14162" s="81" t="s">
        <v>24202</v>
      </c>
      <c r="G14162" s="35" t="s">
        <v>8146</v>
      </c>
      <c r="H14162" s="100" t="s">
        <v>16543</v>
      </c>
    </row>
    <row r="14163" spans="1:8">
      <c r="A14163" s="35" t="s">
        <v>29</v>
      </c>
      <c r="B14163" s="35" t="s">
        <v>23</v>
      </c>
      <c r="C14163" s="35" t="s">
        <v>16754</v>
      </c>
      <c r="D14163" s="100" t="s">
        <v>23716</v>
      </c>
      <c r="E14163" s="107">
        <v>10.883333333333333</v>
      </c>
      <c r="F14163" s="81" t="s">
        <v>24202</v>
      </c>
      <c r="G14163" s="35" t="s">
        <v>8146</v>
      </c>
      <c r="H14163" s="100" t="s">
        <v>26731</v>
      </c>
    </row>
    <row r="14164" spans="1:8">
      <c r="A14164" s="35" t="s">
        <v>29</v>
      </c>
      <c r="B14164" s="35" t="s">
        <v>23</v>
      </c>
      <c r="C14164" s="35" t="s">
        <v>16754</v>
      </c>
      <c r="D14164" s="100" t="s">
        <v>23717</v>
      </c>
      <c r="E14164" s="107">
        <v>9.1166666666666671</v>
      </c>
      <c r="F14164" s="81" t="s">
        <v>24202</v>
      </c>
      <c r="G14164" s="35" t="s">
        <v>8146</v>
      </c>
      <c r="H14164" s="100" t="s">
        <v>26731</v>
      </c>
    </row>
    <row r="14165" spans="1:8">
      <c r="A14165" s="35" t="s">
        <v>29</v>
      </c>
      <c r="B14165" s="35" t="s">
        <v>23</v>
      </c>
      <c r="C14165" s="35" t="s">
        <v>16754</v>
      </c>
      <c r="D14165" s="100" t="s">
        <v>23718</v>
      </c>
      <c r="E14165" s="107">
        <v>8.0166666666666675</v>
      </c>
      <c r="F14165" s="81" t="s">
        <v>24202</v>
      </c>
      <c r="G14165" s="35" t="s">
        <v>8146</v>
      </c>
      <c r="H14165" s="100" t="s">
        <v>16544</v>
      </c>
    </row>
    <row r="14166" spans="1:8">
      <c r="A14166" s="35" t="s">
        <v>29</v>
      </c>
      <c r="B14166" s="35" t="s">
        <v>23</v>
      </c>
      <c r="C14166" s="35" t="s">
        <v>16754</v>
      </c>
      <c r="D14166" s="100" t="s">
        <v>23719</v>
      </c>
      <c r="E14166" s="107">
        <v>8.2333333333333325</v>
      </c>
      <c r="F14166" s="81" t="s">
        <v>24202</v>
      </c>
      <c r="G14166" s="35" t="s">
        <v>8146</v>
      </c>
      <c r="H14166" s="100" t="s">
        <v>16544</v>
      </c>
    </row>
    <row r="14167" spans="1:8">
      <c r="A14167" s="35" t="s">
        <v>29</v>
      </c>
      <c r="B14167" s="35" t="s">
        <v>23</v>
      </c>
      <c r="C14167" s="35" t="s">
        <v>16754</v>
      </c>
      <c r="D14167" s="100" t="s">
        <v>23720</v>
      </c>
      <c r="E14167" s="107">
        <v>10.3</v>
      </c>
      <c r="F14167" s="81" t="s">
        <v>24202</v>
      </c>
      <c r="G14167" s="35" t="s">
        <v>8146</v>
      </c>
      <c r="H14167" s="100" t="s">
        <v>16544</v>
      </c>
    </row>
    <row r="14168" spans="1:8">
      <c r="A14168" s="35" t="s">
        <v>29</v>
      </c>
      <c r="B14168" s="35" t="s">
        <v>23</v>
      </c>
      <c r="C14168" s="35" t="s">
        <v>16754</v>
      </c>
      <c r="D14168" s="100" t="s">
        <v>23721</v>
      </c>
      <c r="E14168" s="107">
        <v>7.2333333333333334</v>
      </c>
      <c r="F14168" s="81" t="s">
        <v>24202</v>
      </c>
      <c r="G14168" s="35" t="s">
        <v>8146</v>
      </c>
      <c r="H14168" s="100" t="s">
        <v>16544</v>
      </c>
    </row>
    <row r="14169" spans="1:8">
      <c r="A14169" s="35" t="s">
        <v>29</v>
      </c>
      <c r="B14169" s="35" t="s">
        <v>23</v>
      </c>
      <c r="C14169" s="35" t="s">
        <v>16754</v>
      </c>
      <c r="D14169" s="100" t="s">
        <v>23722</v>
      </c>
      <c r="E14169" s="107">
        <v>7.2</v>
      </c>
      <c r="F14169" s="81" t="s">
        <v>24202</v>
      </c>
      <c r="G14169" s="35" t="s">
        <v>8146</v>
      </c>
      <c r="H14169" s="100" t="s">
        <v>16544</v>
      </c>
    </row>
    <row r="14170" spans="1:8">
      <c r="A14170" s="35" t="s">
        <v>29</v>
      </c>
      <c r="B14170" s="35" t="s">
        <v>23</v>
      </c>
      <c r="C14170" s="35" t="s">
        <v>16754</v>
      </c>
      <c r="D14170" s="100" t="s">
        <v>23723</v>
      </c>
      <c r="E14170" s="107">
        <v>7.65</v>
      </c>
      <c r="F14170" s="81" t="s">
        <v>24202</v>
      </c>
      <c r="G14170" s="35" t="s">
        <v>8146</v>
      </c>
      <c r="H14170" s="100" t="s">
        <v>16544</v>
      </c>
    </row>
    <row r="14171" spans="1:8">
      <c r="A14171" s="35" t="s">
        <v>29</v>
      </c>
      <c r="B14171" s="35" t="s">
        <v>23</v>
      </c>
      <c r="C14171" s="35" t="s">
        <v>16754</v>
      </c>
      <c r="D14171" s="100" t="s">
        <v>23724</v>
      </c>
      <c r="E14171" s="107">
        <v>8.3000000000000007</v>
      </c>
      <c r="F14171" s="81" t="s">
        <v>24202</v>
      </c>
      <c r="G14171" s="35" t="s">
        <v>8146</v>
      </c>
      <c r="H14171" s="100" t="s">
        <v>16544</v>
      </c>
    </row>
    <row r="14172" spans="1:8">
      <c r="A14172" s="35" t="s">
        <v>29</v>
      </c>
      <c r="B14172" s="35" t="s">
        <v>23</v>
      </c>
      <c r="C14172" s="35" t="s">
        <v>16754</v>
      </c>
      <c r="D14172" s="100" t="s">
        <v>23725</v>
      </c>
      <c r="E14172" s="107">
        <v>10.75</v>
      </c>
      <c r="F14172" s="81" t="s">
        <v>24202</v>
      </c>
      <c r="G14172" s="35" t="s">
        <v>8146</v>
      </c>
      <c r="H14172" s="100" t="s">
        <v>16544</v>
      </c>
    </row>
    <row r="14173" spans="1:8">
      <c r="A14173" s="35" t="s">
        <v>29</v>
      </c>
      <c r="B14173" s="35" t="s">
        <v>23</v>
      </c>
      <c r="C14173" s="35" t="s">
        <v>16754</v>
      </c>
      <c r="D14173" s="100" t="s">
        <v>23726</v>
      </c>
      <c r="E14173" s="107">
        <v>6.4666666666666668</v>
      </c>
      <c r="F14173" s="81" t="s">
        <v>24202</v>
      </c>
      <c r="G14173" s="35" t="s">
        <v>8146</v>
      </c>
      <c r="H14173" s="100" t="s">
        <v>16544</v>
      </c>
    </row>
    <row r="14174" spans="1:8">
      <c r="A14174" s="35" t="s">
        <v>29</v>
      </c>
      <c r="B14174" s="35" t="s">
        <v>23</v>
      </c>
      <c r="C14174" s="35" t="s">
        <v>16754</v>
      </c>
      <c r="D14174" s="100" t="s">
        <v>23727</v>
      </c>
      <c r="E14174" s="107">
        <v>9.1666666666666661</v>
      </c>
      <c r="F14174" s="81" t="s">
        <v>24202</v>
      </c>
      <c r="G14174" s="35" t="s">
        <v>8146</v>
      </c>
      <c r="H14174" s="100" t="s">
        <v>16544</v>
      </c>
    </row>
    <row r="14175" spans="1:8">
      <c r="A14175" s="35" t="s">
        <v>29</v>
      </c>
      <c r="B14175" s="35" t="s">
        <v>23</v>
      </c>
      <c r="C14175" s="35" t="s">
        <v>16754</v>
      </c>
      <c r="D14175" s="100" t="s">
        <v>23728</v>
      </c>
      <c r="E14175" s="107">
        <v>9.8166666666666664</v>
      </c>
      <c r="F14175" s="81" t="s">
        <v>24202</v>
      </c>
      <c r="G14175" s="35" t="s">
        <v>8146</v>
      </c>
      <c r="H14175" s="100" t="s">
        <v>16544</v>
      </c>
    </row>
    <row r="14176" spans="1:8">
      <c r="A14176" s="35" t="s">
        <v>29</v>
      </c>
      <c r="B14176" s="35" t="s">
        <v>23</v>
      </c>
      <c r="C14176" s="35" t="s">
        <v>16754</v>
      </c>
      <c r="D14176" s="100" t="s">
        <v>23729</v>
      </c>
      <c r="E14176" s="107">
        <v>8.2333333333333325</v>
      </c>
      <c r="F14176" s="81" t="s">
        <v>24202</v>
      </c>
      <c r="G14176" s="35" t="s">
        <v>8146</v>
      </c>
      <c r="H14176" s="100" t="s">
        <v>16544</v>
      </c>
    </row>
    <row r="14177" spans="1:8">
      <c r="A14177" s="35" t="s">
        <v>29</v>
      </c>
      <c r="B14177" s="35" t="s">
        <v>23</v>
      </c>
      <c r="C14177" s="35" t="s">
        <v>16754</v>
      </c>
      <c r="D14177" s="100" t="s">
        <v>23730</v>
      </c>
      <c r="E14177" s="107">
        <v>10.3</v>
      </c>
      <c r="F14177" s="81" t="s">
        <v>24202</v>
      </c>
      <c r="G14177" s="35" t="s">
        <v>8146</v>
      </c>
      <c r="H14177" s="100" t="s">
        <v>16544</v>
      </c>
    </row>
    <row r="14178" spans="1:8">
      <c r="A14178" s="35" t="s">
        <v>29</v>
      </c>
      <c r="B14178" s="35" t="s">
        <v>23</v>
      </c>
      <c r="C14178" s="35" t="s">
        <v>16754</v>
      </c>
      <c r="D14178" s="100" t="s">
        <v>23731</v>
      </c>
      <c r="E14178" s="107">
        <v>5.8666666666666663</v>
      </c>
      <c r="F14178" s="81" t="s">
        <v>24202</v>
      </c>
      <c r="G14178" s="35" t="s">
        <v>8146</v>
      </c>
      <c r="H14178" s="100" t="s">
        <v>16544</v>
      </c>
    </row>
    <row r="14179" spans="1:8">
      <c r="A14179" s="35" t="s">
        <v>29</v>
      </c>
      <c r="B14179" s="35" t="s">
        <v>23</v>
      </c>
      <c r="C14179" s="35" t="s">
        <v>16754</v>
      </c>
      <c r="D14179" s="100" t="s">
        <v>23732</v>
      </c>
      <c r="E14179" s="107">
        <v>7.833333333333333</v>
      </c>
      <c r="F14179" s="81" t="s">
        <v>24202</v>
      </c>
      <c r="G14179" s="35" t="s">
        <v>8146</v>
      </c>
      <c r="H14179" s="100" t="s">
        <v>16544</v>
      </c>
    </row>
    <row r="14180" spans="1:8">
      <c r="A14180" s="35" t="s">
        <v>29</v>
      </c>
      <c r="B14180" s="35" t="s">
        <v>23</v>
      </c>
      <c r="C14180" s="35" t="s">
        <v>16754</v>
      </c>
      <c r="D14180" s="100" t="s">
        <v>23733</v>
      </c>
      <c r="E14180" s="107">
        <v>7.7</v>
      </c>
      <c r="F14180" s="81" t="s">
        <v>24202</v>
      </c>
      <c r="G14180" s="35" t="s">
        <v>8146</v>
      </c>
      <c r="H14180" s="100" t="s">
        <v>16544</v>
      </c>
    </row>
    <row r="14181" spans="1:8">
      <c r="A14181" s="35" t="s">
        <v>29</v>
      </c>
      <c r="B14181" s="35" t="s">
        <v>23</v>
      </c>
      <c r="C14181" s="35" t="s">
        <v>16754</v>
      </c>
      <c r="D14181" s="100" t="s">
        <v>23734</v>
      </c>
      <c r="E14181" s="107">
        <v>8.1999999999999993</v>
      </c>
      <c r="F14181" s="81" t="s">
        <v>24202</v>
      </c>
      <c r="G14181" s="35" t="s">
        <v>8146</v>
      </c>
      <c r="H14181" s="100" t="s">
        <v>16544</v>
      </c>
    </row>
    <row r="14182" spans="1:8">
      <c r="A14182" s="35" t="s">
        <v>29</v>
      </c>
      <c r="B14182" s="35" t="s">
        <v>23</v>
      </c>
      <c r="C14182" s="35" t="s">
        <v>16754</v>
      </c>
      <c r="D14182" s="100" t="s">
        <v>23735</v>
      </c>
      <c r="E14182" s="107">
        <v>9.35</v>
      </c>
      <c r="F14182" s="81" t="s">
        <v>24202</v>
      </c>
      <c r="G14182" s="35" t="s">
        <v>8146</v>
      </c>
      <c r="H14182" s="100" t="s">
        <v>16544</v>
      </c>
    </row>
    <row r="14183" spans="1:8">
      <c r="A14183" s="35" t="s">
        <v>29</v>
      </c>
      <c r="B14183" s="35" t="s">
        <v>23</v>
      </c>
      <c r="C14183" s="35" t="s">
        <v>16754</v>
      </c>
      <c r="D14183" s="100" t="s">
        <v>23736</v>
      </c>
      <c r="E14183" s="107">
        <v>5.95</v>
      </c>
      <c r="F14183" s="81" t="s">
        <v>24202</v>
      </c>
      <c r="G14183" s="35" t="s">
        <v>8146</v>
      </c>
      <c r="H14183" s="100" t="s">
        <v>16544</v>
      </c>
    </row>
    <row r="14184" spans="1:8">
      <c r="A14184" s="35" t="s">
        <v>29</v>
      </c>
      <c r="B14184" s="35" t="s">
        <v>23</v>
      </c>
      <c r="C14184" s="35" t="s">
        <v>16754</v>
      </c>
      <c r="D14184" s="100" t="s">
        <v>23737</v>
      </c>
      <c r="E14184" s="107">
        <v>4.6833333333333336</v>
      </c>
      <c r="F14184" s="81" t="s">
        <v>24202</v>
      </c>
      <c r="G14184" s="35" t="s">
        <v>8146</v>
      </c>
      <c r="H14184" s="100" t="s">
        <v>16544</v>
      </c>
    </row>
    <row r="14185" spans="1:8">
      <c r="A14185" s="35" t="s">
        <v>29</v>
      </c>
      <c r="B14185" s="35" t="s">
        <v>23</v>
      </c>
      <c r="C14185" s="35" t="s">
        <v>16754</v>
      </c>
      <c r="D14185" s="100" t="s">
        <v>23738</v>
      </c>
      <c r="E14185" s="107">
        <v>6.9666666666666668</v>
      </c>
      <c r="F14185" s="81" t="s">
        <v>24202</v>
      </c>
      <c r="G14185" s="35" t="s">
        <v>8146</v>
      </c>
      <c r="H14185" s="100" t="s">
        <v>16544</v>
      </c>
    </row>
    <row r="14186" spans="1:8">
      <c r="A14186" s="35" t="s">
        <v>29</v>
      </c>
      <c r="B14186" s="35" t="s">
        <v>23</v>
      </c>
      <c r="C14186" s="35" t="s">
        <v>16754</v>
      </c>
      <c r="D14186" s="100" t="s">
        <v>23739</v>
      </c>
      <c r="E14186" s="107">
        <v>4.4000000000000004</v>
      </c>
      <c r="F14186" s="81" t="s">
        <v>24202</v>
      </c>
      <c r="G14186" s="35" t="s">
        <v>8146</v>
      </c>
      <c r="H14186" s="100" t="s">
        <v>16544</v>
      </c>
    </row>
    <row r="14187" spans="1:8">
      <c r="A14187" s="35" t="s">
        <v>29</v>
      </c>
      <c r="B14187" s="35" t="s">
        <v>23</v>
      </c>
      <c r="C14187" s="35" t="s">
        <v>16754</v>
      </c>
      <c r="D14187" s="100" t="s">
        <v>23740</v>
      </c>
      <c r="E14187" s="107">
        <v>5.6166666666666663</v>
      </c>
      <c r="F14187" s="81" t="s">
        <v>24202</v>
      </c>
      <c r="G14187" s="35" t="s">
        <v>8146</v>
      </c>
      <c r="H14187" s="100" t="s">
        <v>16544</v>
      </c>
    </row>
    <row r="14188" spans="1:8">
      <c r="A14188" s="35" t="s">
        <v>29</v>
      </c>
      <c r="B14188" s="35" t="s">
        <v>23</v>
      </c>
      <c r="C14188" s="35" t="s">
        <v>16754</v>
      </c>
      <c r="D14188" s="100" t="s">
        <v>23741</v>
      </c>
      <c r="E14188" s="107">
        <v>5.35</v>
      </c>
      <c r="F14188" s="81" t="s">
        <v>24202</v>
      </c>
      <c r="G14188" s="35" t="s">
        <v>8146</v>
      </c>
      <c r="H14188" s="100" t="s">
        <v>16544</v>
      </c>
    </row>
    <row r="14189" spans="1:8">
      <c r="A14189" s="35" t="s">
        <v>29</v>
      </c>
      <c r="B14189" s="35" t="s">
        <v>23</v>
      </c>
      <c r="C14189" s="35" t="s">
        <v>17637</v>
      </c>
      <c r="D14189" s="100" t="s">
        <v>23742</v>
      </c>
      <c r="E14189" s="107">
        <v>12.4</v>
      </c>
      <c r="F14189" s="81" t="s">
        <v>24202</v>
      </c>
      <c r="G14189" s="35" t="s">
        <v>8146</v>
      </c>
      <c r="H14189" s="100" t="s">
        <v>26732</v>
      </c>
    </row>
    <row r="14190" spans="1:8">
      <c r="A14190" s="35" t="s">
        <v>29</v>
      </c>
      <c r="B14190" s="35" t="s">
        <v>23</v>
      </c>
      <c r="C14190" s="35" t="s">
        <v>17637</v>
      </c>
      <c r="D14190" s="100" t="s">
        <v>12832</v>
      </c>
      <c r="E14190" s="107">
        <v>13.866666666666667</v>
      </c>
      <c r="F14190" s="81" t="s">
        <v>24202</v>
      </c>
      <c r="G14190" s="35" t="s">
        <v>8146</v>
      </c>
      <c r="H14190" s="100" t="s">
        <v>16546</v>
      </c>
    </row>
    <row r="14191" spans="1:8">
      <c r="A14191" s="35" t="s">
        <v>29</v>
      </c>
      <c r="B14191" s="35" t="s">
        <v>23</v>
      </c>
      <c r="C14191" s="35" t="s">
        <v>17637</v>
      </c>
      <c r="D14191" s="100" t="s">
        <v>12833</v>
      </c>
      <c r="E14191" s="107">
        <v>14.4</v>
      </c>
      <c r="F14191" s="81" t="s">
        <v>24202</v>
      </c>
      <c r="G14191" s="35" t="s">
        <v>8146</v>
      </c>
      <c r="H14191" s="100" t="s">
        <v>16547</v>
      </c>
    </row>
    <row r="14192" spans="1:8">
      <c r="A14192" s="35" t="s">
        <v>29</v>
      </c>
      <c r="B14192" s="35" t="s">
        <v>23</v>
      </c>
      <c r="C14192" s="35" t="s">
        <v>17637</v>
      </c>
      <c r="D14192" s="100" t="s">
        <v>12834</v>
      </c>
      <c r="E14192" s="107">
        <v>19.133333333333333</v>
      </c>
      <c r="F14192" s="81" t="s">
        <v>24202</v>
      </c>
      <c r="G14192" s="35" t="s">
        <v>8146</v>
      </c>
      <c r="H14192" s="100" t="s">
        <v>16548</v>
      </c>
    </row>
    <row r="14193" spans="1:8">
      <c r="A14193" s="35" t="s">
        <v>29</v>
      </c>
      <c r="B14193" s="35" t="s">
        <v>23</v>
      </c>
      <c r="C14193" s="35" t="s">
        <v>17637</v>
      </c>
      <c r="D14193" s="100" t="s">
        <v>23743</v>
      </c>
      <c r="E14193" s="107">
        <v>20.3</v>
      </c>
      <c r="F14193" s="81" t="s">
        <v>24202</v>
      </c>
      <c r="G14193" s="35" t="s">
        <v>8146</v>
      </c>
      <c r="H14193" s="100" t="s">
        <v>26732</v>
      </c>
    </row>
    <row r="14194" spans="1:8">
      <c r="A14194" s="35" t="s">
        <v>29</v>
      </c>
      <c r="B14194" s="35" t="s">
        <v>23</v>
      </c>
      <c r="C14194" s="35" t="s">
        <v>17637</v>
      </c>
      <c r="D14194" s="100" t="s">
        <v>23744</v>
      </c>
      <c r="E14194" s="107">
        <v>18.816666666666666</v>
      </c>
      <c r="F14194" s="81" t="s">
        <v>24202</v>
      </c>
      <c r="G14194" s="35" t="s">
        <v>8146</v>
      </c>
      <c r="H14194" s="100" t="s">
        <v>16545</v>
      </c>
    </row>
    <row r="14195" spans="1:8">
      <c r="A14195" s="35" t="s">
        <v>29</v>
      </c>
      <c r="B14195" s="35" t="s">
        <v>23</v>
      </c>
      <c r="C14195" s="35" t="s">
        <v>17637</v>
      </c>
      <c r="D14195" s="100" t="s">
        <v>23745</v>
      </c>
      <c r="E14195" s="107">
        <v>14.116666666666667</v>
      </c>
      <c r="F14195" s="81" t="s">
        <v>24202</v>
      </c>
      <c r="G14195" s="35" t="s">
        <v>8146</v>
      </c>
      <c r="H14195" s="100" t="s">
        <v>16545</v>
      </c>
    </row>
    <row r="14196" spans="1:8">
      <c r="A14196" s="35" t="s">
        <v>29</v>
      </c>
      <c r="B14196" s="35" t="s">
        <v>23</v>
      </c>
      <c r="C14196" s="35" t="s">
        <v>17637</v>
      </c>
      <c r="D14196" s="100" t="s">
        <v>23746</v>
      </c>
      <c r="E14196" s="107">
        <v>12.45</v>
      </c>
      <c r="F14196" s="81" t="s">
        <v>24202</v>
      </c>
      <c r="G14196" s="35" t="s">
        <v>8146</v>
      </c>
      <c r="H14196" s="100" t="s">
        <v>16545</v>
      </c>
    </row>
    <row r="14197" spans="1:8">
      <c r="A14197" s="35" t="s">
        <v>29</v>
      </c>
      <c r="B14197" s="35" t="s">
        <v>23</v>
      </c>
      <c r="C14197" s="35" t="s">
        <v>17637</v>
      </c>
      <c r="D14197" s="100" t="s">
        <v>23747</v>
      </c>
      <c r="E14197" s="107">
        <v>16.350000000000001</v>
      </c>
      <c r="F14197" s="81" t="s">
        <v>24202</v>
      </c>
      <c r="G14197" s="35" t="s">
        <v>8146</v>
      </c>
      <c r="H14197" s="100" t="s">
        <v>16545</v>
      </c>
    </row>
    <row r="14198" spans="1:8">
      <c r="A14198" s="35" t="s">
        <v>29</v>
      </c>
      <c r="B14198" s="35" t="s">
        <v>23</v>
      </c>
      <c r="C14198" s="35" t="s">
        <v>17637</v>
      </c>
      <c r="D14198" s="100" t="s">
        <v>23748</v>
      </c>
      <c r="E14198" s="107">
        <v>14.65</v>
      </c>
      <c r="F14198" s="81" t="s">
        <v>24202</v>
      </c>
      <c r="G14198" s="35" t="s">
        <v>8146</v>
      </c>
      <c r="H14198" s="100" t="s">
        <v>16545</v>
      </c>
    </row>
    <row r="14199" spans="1:8">
      <c r="A14199" s="35" t="s">
        <v>29</v>
      </c>
      <c r="B14199" s="35" t="s">
        <v>23</v>
      </c>
      <c r="C14199" s="35" t="s">
        <v>17637</v>
      </c>
      <c r="D14199" s="100" t="s">
        <v>23749</v>
      </c>
      <c r="E14199" s="107">
        <v>11.1</v>
      </c>
      <c r="F14199" s="81" t="s">
        <v>24202</v>
      </c>
      <c r="G14199" s="35" t="s">
        <v>8146</v>
      </c>
      <c r="H14199" s="100" t="s">
        <v>16545</v>
      </c>
    </row>
    <row r="14200" spans="1:8">
      <c r="A14200" s="35" t="s">
        <v>29</v>
      </c>
      <c r="B14200" s="35" t="s">
        <v>23</v>
      </c>
      <c r="C14200" s="35" t="s">
        <v>17637</v>
      </c>
      <c r="D14200" s="100" t="s">
        <v>12835</v>
      </c>
      <c r="E14200" s="107">
        <v>12.933333333333334</v>
      </c>
      <c r="F14200" s="81" t="s">
        <v>24202</v>
      </c>
      <c r="G14200" s="35" t="s">
        <v>8146</v>
      </c>
      <c r="H14200" s="100" t="s">
        <v>26733</v>
      </c>
    </row>
    <row r="14201" spans="1:8">
      <c r="A14201" s="35" t="s">
        <v>29</v>
      </c>
      <c r="B14201" s="35" t="s">
        <v>23</v>
      </c>
      <c r="C14201" s="35" t="s">
        <v>17637</v>
      </c>
      <c r="D14201" s="100" t="s">
        <v>23750</v>
      </c>
      <c r="E14201" s="107">
        <v>16.600000000000001</v>
      </c>
      <c r="F14201" s="81" t="s">
        <v>24202</v>
      </c>
      <c r="G14201" s="35" t="s">
        <v>8146</v>
      </c>
      <c r="H14201" s="100" t="s">
        <v>16545</v>
      </c>
    </row>
    <row r="14202" spans="1:8">
      <c r="A14202" s="35" t="s">
        <v>29</v>
      </c>
      <c r="B14202" s="35" t="s">
        <v>23</v>
      </c>
      <c r="C14202" s="35" t="s">
        <v>17637</v>
      </c>
      <c r="D14202" s="100" t="s">
        <v>12836</v>
      </c>
      <c r="E14202" s="107">
        <v>17.850000000000001</v>
      </c>
      <c r="F14202" s="81" t="s">
        <v>24202</v>
      </c>
      <c r="G14202" s="35" t="s">
        <v>8146</v>
      </c>
      <c r="H14202" s="100" t="s">
        <v>16549</v>
      </c>
    </row>
    <row r="14203" spans="1:8">
      <c r="A14203" s="35" t="s">
        <v>29</v>
      </c>
      <c r="B14203" s="35" t="s">
        <v>23</v>
      </c>
      <c r="C14203" s="35" t="s">
        <v>17637</v>
      </c>
      <c r="D14203" s="100" t="s">
        <v>23751</v>
      </c>
      <c r="E14203" s="107">
        <v>10.716666666666667</v>
      </c>
      <c r="F14203" s="81" t="s">
        <v>24202</v>
      </c>
      <c r="G14203" s="35" t="s">
        <v>8146</v>
      </c>
      <c r="H14203" s="100" t="s">
        <v>16545</v>
      </c>
    </row>
    <row r="14204" spans="1:8">
      <c r="A14204" s="35" t="s">
        <v>29</v>
      </c>
      <c r="B14204" s="35" t="s">
        <v>23</v>
      </c>
      <c r="C14204" s="35" t="s">
        <v>17637</v>
      </c>
      <c r="D14204" s="100" t="s">
        <v>12837</v>
      </c>
      <c r="E14204" s="107">
        <v>16.516666666666666</v>
      </c>
      <c r="F14204" s="81" t="s">
        <v>24202</v>
      </c>
      <c r="G14204" s="35" t="s">
        <v>8146</v>
      </c>
      <c r="H14204" s="100" t="s">
        <v>26734</v>
      </c>
    </row>
    <row r="14205" spans="1:8">
      <c r="A14205" s="35" t="s">
        <v>29</v>
      </c>
      <c r="B14205" s="35" t="s">
        <v>23</v>
      </c>
      <c r="C14205" s="35" t="s">
        <v>17637</v>
      </c>
      <c r="D14205" s="100" t="s">
        <v>12838</v>
      </c>
      <c r="E14205" s="107">
        <v>13.366666666666667</v>
      </c>
      <c r="F14205" s="81" t="s">
        <v>24202</v>
      </c>
      <c r="G14205" s="35" t="s">
        <v>8146</v>
      </c>
      <c r="H14205" s="100" t="s">
        <v>26735</v>
      </c>
    </row>
    <row r="14206" spans="1:8">
      <c r="A14206" s="35" t="s">
        <v>29</v>
      </c>
      <c r="B14206" s="35" t="s">
        <v>23</v>
      </c>
      <c r="C14206" s="35" t="s">
        <v>17637</v>
      </c>
      <c r="D14206" s="100" t="s">
        <v>12839</v>
      </c>
      <c r="E14206" s="107">
        <v>10.533333333333333</v>
      </c>
      <c r="F14206" s="81" t="s">
        <v>24202</v>
      </c>
      <c r="G14206" s="35" t="s">
        <v>8146</v>
      </c>
      <c r="H14206" s="100" t="s">
        <v>26736</v>
      </c>
    </row>
    <row r="14207" spans="1:8">
      <c r="A14207" s="35" t="s">
        <v>29</v>
      </c>
      <c r="B14207" s="35" t="s">
        <v>23</v>
      </c>
      <c r="C14207" s="35" t="s">
        <v>17637</v>
      </c>
      <c r="D14207" s="100" t="s">
        <v>23752</v>
      </c>
      <c r="E14207" s="107">
        <v>15.416666666666666</v>
      </c>
      <c r="F14207" s="81" t="s">
        <v>24202</v>
      </c>
      <c r="G14207" s="35" t="s">
        <v>8146</v>
      </c>
      <c r="H14207" s="100" t="s">
        <v>26732</v>
      </c>
    </row>
    <row r="14208" spans="1:8">
      <c r="A14208" s="35" t="s">
        <v>29</v>
      </c>
      <c r="B14208" s="35" t="s">
        <v>23</v>
      </c>
      <c r="C14208" s="35" t="s">
        <v>17637</v>
      </c>
      <c r="D14208" s="100" t="s">
        <v>23753</v>
      </c>
      <c r="E14208" s="107">
        <v>13.866666666666667</v>
      </c>
      <c r="F14208" s="81" t="s">
        <v>24202</v>
      </c>
      <c r="G14208" s="35" t="s">
        <v>8146</v>
      </c>
      <c r="H14208" s="100" t="s">
        <v>16545</v>
      </c>
    </row>
    <row r="14209" spans="1:8">
      <c r="A14209" s="35" t="s">
        <v>29</v>
      </c>
      <c r="B14209" s="35" t="s">
        <v>23</v>
      </c>
      <c r="C14209" s="35" t="s">
        <v>16755</v>
      </c>
      <c r="D14209" s="100" t="s">
        <v>23754</v>
      </c>
      <c r="E14209" s="107">
        <v>6.583333333333333</v>
      </c>
      <c r="F14209" s="81" t="s">
        <v>24202</v>
      </c>
      <c r="G14209" s="35" t="s">
        <v>8146</v>
      </c>
      <c r="H14209" s="100" t="s">
        <v>16550</v>
      </c>
    </row>
    <row r="14210" spans="1:8">
      <c r="A14210" s="35" t="s">
        <v>29</v>
      </c>
      <c r="B14210" s="35" t="s">
        <v>23</v>
      </c>
      <c r="C14210" s="35" t="s">
        <v>16755</v>
      </c>
      <c r="D14210" s="100" t="s">
        <v>23755</v>
      </c>
      <c r="E14210" s="107">
        <v>15.55</v>
      </c>
      <c r="F14210" s="81" t="s">
        <v>24202</v>
      </c>
      <c r="G14210" s="35" t="s">
        <v>8146</v>
      </c>
      <c r="H14210" s="100" t="s">
        <v>16550</v>
      </c>
    </row>
    <row r="14211" spans="1:8">
      <c r="A14211" s="35" t="s">
        <v>29</v>
      </c>
      <c r="B14211" s="35" t="s">
        <v>23</v>
      </c>
      <c r="C14211" s="35" t="s">
        <v>16755</v>
      </c>
      <c r="D14211" s="100" t="s">
        <v>12840</v>
      </c>
      <c r="E14211" s="107">
        <v>16.283333333333335</v>
      </c>
      <c r="F14211" s="81" t="s">
        <v>24202</v>
      </c>
      <c r="G14211" s="35" t="s">
        <v>8146</v>
      </c>
      <c r="H14211" s="100" t="s">
        <v>26737</v>
      </c>
    </row>
    <row r="14212" spans="1:8">
      <c r="A14212" s="35" t="s">
        <v>29</v>
      </c>
      <c r="B14212" s="35" t="s">
        <v>23</v>
      </c>
      <c r="C14212" s="35" t="s">
        <v>16755</v>
      </c>
      <c r="D14212" s="100" t="s">
        <v>23756</v>
      </c>
      <c r="E14212" s="107">
        <v>7.75</v>
      </c>
      <c r="F14212" s="81" t="s">
        <v>24202</v>
      </c>
      <c r="G14212" s="35" t="s">
        <v>8146</v>
      </c>
      <c r="H14212" s="100" t="s">
        <v>16550</v>
      </c>
    </row>
    <row r="14213" spans="1:8">
      <c r="A14213" s="35" t="s">
        <v>29</v>
      </c>
      <c r="B14213" s="35" t="s">
        <v>23</v>
      </c>
      <c r="C14213" s="35" t="s">
        <v>16755</v>
      </c>
      <c r="D14213" s="100" t="s">
        <v>23757</v>
      </c>
      <c r="E14213" s="107">
        <v>9.0666666666666664</v>
      </c>
      <c r="F14213" s="81" t="s">
        <v>24202</v>
      </c>
      <c r="G14213" s="35" t="s">
        <v>8146</v>
      </c>
      <c r="H14213" s="100" t="s">
        <v>16550</v>
      </c>
    </row>
    <row r="14214" spans="1:8">
      <c r="A14214" s="35" t="s">
        <v>29</v>
      </c>
      <c r="B14214" s="35" t="s">
        <v>23</v>
      </c>
      <c r="C14214" s="35" t="s">
        <v>16755</v>
      </c>
      <c r="D14214" s="100" t="s">
        <v>23758</v>
      </c>
      <c r="E14214" s="107">
        <v>8.5666666666666664</v>
      </c>
      <c r="F14214" s="81" t="s">
        <v>24202</v>
      </c>
      <c r="G14214" s="35" t="s">
        <v>8146</v>
      </c>
      <c r="H14214" s="100" t="s">
        <v>26738</v>
      </c>
    </row>
    <row r="14215" spans="1:8">
      <c r="A14215" s="35" t="s">
        <v>29</v>
      </c>
      <c r="B14215" s="35" t="s">
        <v>23</v>
      </c>
      <c r="C14215" s="35" t="s">
        <v>16755</v>
      </c>
      <c r="D14215" s="100" t="s">
        <v>12841</v>
      </c>
      <c r="E14215" s="107">
        <v>8.6333333333333329</v>
      </c>
      <c r="F14215" s="81" t="s">
        <v>24202</v>
      </c>
      <c r="G14215" s="35" t="s">
        <v>8146</v>
      </c>
      <c r="H14215" s="100" t="s">
        <v>26739</v>
      </c>
    </row>
    <row r="14216" spans="1:8">
      <c r="A14216" s="35" t="s">
        <v>29</v>
      </c>
      <c r="B14216" s="35" t="s">
        <v>23</v>
      </c>
      <c r="C14216" s="35" t="s">
        <v>16755</v>
      </c>
      <c r="D14216" s="100" t="s">
        <v>23759</v>
      </c>
      <c r="E14216" s="107">
        <v>12.45</v>
      </c>
      <c r="F14216" s="81" t="s">
        <v>24202</v>
      </c>
      <c r="G14216" s="35" t="s">
        <v>8146</v>
      </c>
      <c r="H14216" s="100" t="s">
        <v>26738</v>
      </c>
    </row>
    <row r="14217" spans="1:8">
      <c r="A14217" s="35" t="s">
        <v>13</v>
      </c>
      <c r="B14217" s="35" t="s">
        <v>9350</v>
      </c>
      <c r="C14217" s="35" t="s">
        <v>16756</v>
      </c>
      <c r="D14217" s="100" t="s">
        <v>12844</v>
      </c>
      <c r="E14217" s="107">
        <v>11</v>
      </c>
      <c r="F14217" s="81" t="s">
        <v>24202</v>
      </c>
      <c r="G14217" s="35" t="s">
        <v>8146</v>
      </c>
      <c r="H14217" s="100" t="s">
        <v>26740</v>
      </c>
    </row>
    <row r="14218" spans="1:8">
      <c r="A14218" s="35" t="s">
        <v>13</v>
      </c>
      <c r="B14218" s="35" t="s">
        <v>9350</v>
      </c>
      <c r="C14218" s="35" t="s">
        <v>16756</v>
      </c>
      <c r="D14218" s="100" t="s">
        <v>12845</v>
      </c>
      <c r="E14218" s="107">
        <v>6.5666666666666664</v>
      </c>
      <c r="F14218" s="81" t="s">
        <v>24202</v>
      </c>
      <c r="G14218" s="35" t="s">
        <v>8146</v>
      </c>
      <c r="H14218" s="100" t="s">
        <v>26740</v>
      </c>
    </row>
    <row r="14219" spans="1:8">
      <c r="A14219" s="35" t="s">
        <v>13</v>
      </c>
      <c r="B14219" s="35" t="s">
        <v>9350</v>
      </c>
      <c r="C14219" s="35" t="s">
        <v>16756</v>
      </c>
      <c r="D14219" s="100" t="s">
        <v>12846</v>
      </c>
      <c r="E14219" s="107">
        <v>10.5</v>
      </c>
      <c r="F14219" s="81" t="s">
        <v>24202</v>
      </c>
      <c r="G14219" s="35" t="s">
        <v>8146</v>
      </c>
      <c r="H14219" s="100" t="s">
        <v>26740</v>
      </c>
    </row>
    <row r="14220" spans="1:8">
      <c r="A14220" s="35" t="s">
        <v>13</v>
      </c>
      <c r="B14220" s="35" t="s">
        <v>9350</v>
      </c>
      <c r="C14220" s="35" t="s">
        <v>16756</v>
      </c>
      <c r="D14220" s="100" t="s">
        <v>12847</v>
      </c>
      <c r="E14220" s="107">
        <v>10.083333333333334</v>
      </c>
      <c r="F14220" s="81" t="s">
        <v>24202</v>
      </c>
      <c r="G14220" s="35" t="s">
        <v>8146</v>
      </c>
      <c r="H14220" s="100" t="s">
        <v>26740</v>
      </c>
    </row>
    <row r="14221" spans="1:8">
      <c r="A14221" s="35" t="s">
        <v>13</v>
      </c>
      <c r="B14221" s="35" t="s">
        <v>9350</v>
      </c>
      <c r="C14221" s="35" t="s">
        <v>16756</v>
      </c>
      <c r="D14221" s="100" t="s">
        <v>12848</v>
      </c>
      <c r="E14221" s="107">
        <v>10.816666666666666</v>
      </c>
      <c r="F14221" s="81" t="s">
        <v>24202</v>
      </c>
      <c r="G14221" s="35" t="s">
        <v>8146</v>
      </c>
      <c r="H14221" s="100" t="s">
        <v>26740</v>
      </c>
    </row>
    <row r="14222" spans="1:8">
      <c r="A14222" s="35" t="s">
        <v>13</v>
      </c>
      <c r="B14222" s="35" t="s">
        <v>9350</v>
      </c>
      <c r="C14222" s="35" t="s">
        <v>16756</v>
      </c>
      <c r="D14222" s="100" t="s">
        <v>23760</v>
      </c>
      <c r="E14222" s="107">
        <v>15.816666666666666</v>
      </c>
      <c r="F14222" s="81" t="s">
        <v>24202</v>
      </c>
      <c r="G14222" s="35" t="s">
        <v>8146</v>
      </c>
      <c r="H14222" s="100" t="s">
        <v>26740</v>
      </c>
    </row>
    <row r="14223" spans="1:8">
      <c r="A14223" s="35" t="s">
        <v>13</v>
      </c>
      <c r="B14223" s="35" t="s">
        <v>9350</v>
      </c>
      <c r="C14223" s="35" t="s">
        <v>16756</v>
      </c>
      <c r="D14223" s="100" t="s">
        <v>23761</v>
      </c>
      <c r="E14223" s="107">
        <v>12.616666666666667</v>
      </c>
      <c r="F14223" s="81" t="s">
        <v>24202</v>
      </c>
      <c r="G14223" s="35" t="s">
        <v>8146</v>
      </c>
      <c r="H14223" s="100" t="s">
        <v>26740</v>
      </c>
    </row>
    <row r="14224" spans="1:8">
      <c r="A14224" s="35" t="s">
        <v>13</v>
      </c>
      <c r="B14224" s="35" t="s">
        <v>9350</v>
      </c>
      <c r="C14224" s="35" t="s">
        <v>16756</v>
      </c>
      <c r="D14224" s="100" t="s">
        <v>12849</v>
      </c>
      <c r="E14224" s="107">
        <v>21.333333333333332</v>
      </c>
      <c r="F14224" s="81" t="s">
        <v>24202</v>
      </c>
      <c r="G14224" s="35" t="s">
        <v>8146</v>
      </c>
      <c r="H14224" s="100" t="s">
        <v>26740</v>
      </c>
    </row>
    <row r="14225" spans="1:8">
      <c r="A14225" s="35" t="s">
        <v>13</v>
      </c>
      <c r="B14225" s="35" t="s">
        <v>9350</v>
      </c>
      <c r="C14225" s="35" t="s">
        <v>16756</v>
      </c>
      <c r="D14225" s="100" t="s">
        <v>12850</v>
      </c>
      <c r="E14225" s="107">
        <v>15.583333333333334</v>
      </c>
      <c r="F14225" s="81" t="s">
        <v>24202</v>
      </c>
      <c r="G14225" s="35" t="s">
        <v>8146</v>
      </c>
      <c r="H14225" s="100" t="s">
        <v>26740</v>
      </c>
    </row>
    <row r="14226" spans="1:8">
      <c r="A14226" s="35" t="s">
        <v>13</v>
      </c>
      <c r="B14226" s="35" t="s">
        <v>9350</v>
      </c>
      <c r="C14226" s="35" t="s">
        <v>16756</v>
      </c>
      <c r="D14226" s="100" t="s">
        <v>23762</v>
      </c>
      <c r="E14226" s="107">
        <v>9.8666666666666671</v>
      </c>
      <c r="F14226" s="81" t="s">
        <v>24202</v>
      </c>
      <c r="G14226" s="35" t="s">
        <v>8146</v>
      </c>
      <c r="H14226" s="100" t="s">
        <v>26740</v>
      </c>
    </row>
    <row r="14227" spans="1:8">
      <c r="A14227" s="35" t="s">
        <v>13</v>
      </c>
      <c r="B14227" s="35" t="s">
        <v>9350</v>
      </c>
      <c r="C14227" s="35" t="s">
        <v>16756</v>
      </c>
      <c r="D14227" s="100" t="s">
        <v>23763</v>
      </c>
      <c r="E14227" s="107">
        <v>14.116666666666667</v>
      </c>
      <c r="F14227" s="81" t="s">
        <v>24202</v>
      </c>
      <c r="G14227" s="35" t="s">
        <v>8146</v>
      </c>
      <c r="H14227" s="100" t="s">
        <v>26740</v>
      </c>
    </row>
    <row r="14228" spans="1:8">
      <c r="A14228" s="35" t="s">
        <v>13</v>
      </c>
      <c r="B14228" s="35" t="s">
        <v>9350</v>
      </c>
      <c r="C14228" s="35" t="s">
        <v>16756</v>
      </c>
      <c r="D14228" s="100" t="s">
        <v>23764</v>
      </c>
      <c r="E14228" s="107">
        <v>6.85</v>
      </c>
      <c r="F14228" s="81" t="s">
        <v>24202</v>
      </c>
      <c r="G14228" s="35" t="s">
        <v>8146</v>
      </c>
      <c r="H14228" s="100" t="s">
        <v>26740</v>
      </c>
    </row>
    <row r="14229" spans="1:8">
      <c r="A14229" s="35" t="s">
        <v>29</v>
      </c>
      <c r="B14229" s="35" t="s">
        <v>9358</v>
      </c>
      <c r="C14229" s="35" t="s">
        <v>17638</v>
      </c>
      <c r="D14229" s="100" t="s">
        <v>23765</v>
      </c>
      <c r="E14229" s="107">
        <v>10.85</v>
      </c>
      <c r="F14229" s="81" t="s">
        <v>24202</v>
      </c>
      <c r="G14229" s="35" t="s">
        <v>8146</v>
      </c>
      <c r="H14229" s="100" t="s">
        <v>26741</v>
      </c>
    </row>
    <row r="14230" spans="1:8">
      <c r="A14230" s="35" t="s">
        <v>29</v>
      </c>
      <c r="B14230" s="35" t="s">
        <v>9358</v>
      </c>
      <c r="C14230" s="35" t="s">
        <v>17638</v>
      </c>
      <c r="D14230" s="100" t="s">
        <v>23766</v>
      </c>
      <c r="E14230" s="107">
        <v>9.5333333333333332</v>
      </c>
      <c r="F14230" s="81" t="s">
        <v>24202</v>
      </c>
      <c r="G14230" s="35" t="s">
        <v>8146</v>
      </c>
      <c r="H14230" s="100" t="s">
        <v>26741</v>
      </c>
    </row>
    <row r="14231" spans="1:8">
      <c r="A14231" s="35" t="s">
        <v>29</v>
      </c>
      <c r="B14231" s="35" t="s">
        <v>9358</v>
      </c>
      <c r="C14231" s="35" t="s">
        <v>17638</v>
      </c>
      <c r="D14231" s="100" t="s">
        <v>12851</v>
      </c>
      <c r="E14231" s="107">
        <v>10.65</v>
      </c>
      <c r="F14231" s="81" t="s">
        <v>24202</v>
      </c>
      <c r="G14231" s="35" t="s">
        <v>8146</v>
      </c>
      <c r="H14231" s="100" t="s">
        <v>26742</v>
      </c>
    </row>
    <row r="14232" spans="1:8">
      <c r="A14232" s="35" t="s">
        <v>29</v>
      </c>
      <c r="B14232" s="35" t="s">
        <v>9358</v>
      </c>
      <c r="C14232" s="35" t="s">
        <v>17638</v>
      </c>
      <c r="D14232" s="100" t="s">
        <v>12852</v>
      </c>
      <c r="E14232" s="107">
        <v>13.016666666666667</v>
      </c>
      <c r="F14232" s="81" t="s">
        <v>24202</v>
      </c>
      <c r="G14232" s="35" t="s">
        <v>8146</v>
      </c>
      <c r="H14232" s="100" t="s">
        <v>16551</v>
      </c>
    </row>
    <row r="14233" spans="1:8">
      <c r="A14233" s="35" t="s">
        <v>29</v>
      </c>
      <c r="B14233" s="35" t="s">
        <v>9358</v>
      </c>
      <c r="C14233" s="35" t="s">
        <v>17638</v>
      </c>
      <c r="D14233" s="100" t="s">
        <v>12853</v>
      </c>
      <c r="E14233" s="107">
        <v>11.3</v>
      </c>
      <c r="F14233" s="81" t="s">
        <v>24202</v>
      </c>
      <c r="G14233" s="35" t="s">
        <v>8146</v>
      </c>
      <c r="H14233" s="100" t="s">
        <v>16552</v>
      </c>
    </row>
    <row r="14234" spans="1:8">
      <c r="A14234" s="35" t="s">
        <v>29</v>
      </c>
      <c r="B14234" s="35" t="s">
        <v>9358</v>
      </c>
      <c r="C14234" s="35" t="s">
        <v>17638</v>
      </c>
      <c r="D14234" s="100" t="s">
        <v>12854</v>
      </c>
      <c r="E14234" s="107">
        <v>10.283333333333333</v>
      </c>
      <c r="F14234" s="81" t="s">
        <v>24202</v>
      </c>
      <c r="G14234" s="35" t="s">
        <v>8146</v>
      </c>
      <c r="H14234" s="100" t="s">
        <v>16553</v>
      </c>
    </row>
    <row r="14235" spans="1:8">
      <c r="A14235" s="35" t="s">
        <v>29</v>
      </c>
      <c r="B14235" s="35" t="s">
        <v>9358</v>
      </c>
      <c r="C14235" s="35" t="s">
        <v>17638</v>
      </c>
      <c r="D14235" s="100" t="s">
        <v>12855</v>
      </c>
      <c r="E14235" s="107">
        <v>11.616666666666667</v>
      </c>
      <c r="F14235" s="81" t="s">
        <v>24202</v>
      </c>
      <c r="G14235" s="35" t="s">
        <v>8146</v>
      </c>
      <c r="H14235" s="100" t="s">
        <v>16554</v>
      </c>
    </row>
    <row r="14236" spans="1:8">
      <c r="A14236" s="35" t="s">
        <v>29</v>
      </c>
      <c r="B14236" s="35" t="s">
        <v>9358</v>
      </c>
      <c r="C14236" s="35" t="s">
        <v>17638</v>
      </c>
      <c r="D14236" s="100" t="s">
        <v>12856</v>
      </c>
      <c r="E14236" s="107">
        <v>13.616666666666667</v>
      </c>
      <c r="F14236" s="81" t="s">
        <v>24202</v>
      </c>
      <c r="G14236" s="35" t="s">
        <v>8146</v>
      </c>
      <c r="H14236" s="100" t="s">
        <v>16555</v>
      </c>
    </row>
    <row r="14237" spans="1:8">
      <c r="A14237" s="35" t="s">
        <v>29</v>
      </c>
      <c r="B14237" s="35" t="s">
        <v>9358</v>
      </c>
      <c r="C14237" s="35" t="s">
        <v>17638</v>
      </c>
      <c r="D14237" s="100" t="s">
        <v>23767</v>
      </c>
      <c r="E14237" s="107">
        <v>9.65</v>
      </c>
      <c r="F14237" s="81" t="s">
        <v>24202</v>
      </c>
      <c r="G14237" s="35" t="s">
        <v>8146</v>
      </c>
      <c r="H14237" s="100" t="s">
        <v>26741</v>
      </c>
    </row>
    <row r="14238" spans="1:8">
      <c r="A14238" s="35" t="s">
        <v>29</v>
      </c>
      <c r="B14238" s="35" t="s">
        <v>9358</v>
      </c>
      <c r="C14238" s="35" t="s">
        <v>17638</v>
      </c>
      <c r="D14238" s="100" t="s">
        <v>12857</v>
      </c>
      <c r="E14238" s="107">
        <v>13.466666666666667</v>
      </c>
      <c r="F14238" s="81" t="s">
        <v>24202</v>
      </c>
      <c r="G14238" s="35" t="s">
        <v>8146</v>
      </c>
      <c r="H14238" s="100" t="s">
        <v>16556</v>
      </c>
    </row>
    <row r="14239" spans="1:8">
      <c r="A14239" s="35" t="s">
        <v>13</v>
      </c>
      <c r="B14239" s="35" t="s">
        <v>9350</v>
      </c>
      <c r="C14239" s="35" t="s">
        <v>16757</v>
      </c>
      <c r="D14239" s="100" t="s">
        <v>12858</v>
      </c>
      <c r="E14239" s="107">
        <v>9.8666666666666671</v>
      </c>
      <c r="F14239" s="81" t="s">
        <v>24202</v>
      </c>
      <c r="G14239" s="35" t="s">
        <v>8146</v>
      </c>
      <c r="H14239" s="100" t="s">
        <v>16557</v>
      </c>
    </row>
    <row r="14240" spans="1:8">
      <c r="A14240" s="35" t="s">
        <v>13</v>
      </c>
      <c r="B14240" s="35" t="s">
        <v>9350</v>
      </c>
      <c r="C14240" s="35" t="s">
        <v>16757</v>
      </c>
      <c r="D14240" s="100" t="s">
        <v>12859</v>
      </c>
      <c r="E14240" s="107">
        <v>14.316666666666666</v>
      </c>
      <c r="F14240" s="81" t="s">
        <v>24202</v>
      </c>
      <c r="G14240" s="35" t="s">
        <v>8146</v>
      </c>
      <c r="H14240" s="100" t="s">
        <v>16558</v>
      </c>
    </row>
    <row r="14241" spans="1:8">
      <c r="A14241" s="35" t="s">
        <v>13</v>
      </c>
      <c r="B14241" s="35" t="s">
        <v>9350</v>
      </c>
      <c r="C14241" s="35" t="s">
        <v>16757</v>
      </c>
      <c r="D14241" s="100" t="s">
        <v>23768</v>
      </c>
      <c r="E14241" s="107">
        <v>8.8333333333333339</v>
      </c>
      <c r="F14241" s="81" t="s">
        <v>24202</v>
      </c>
      <c r="G14241" s="35" t="s">
        <v>8146</v>
      </c>
      <c r="H14241" s="100" t="s">
        <v>16557</v>
      </c>
    </row>
    <row r="14242" spans="1:8">
      <c r="A14242" s="35" t="s">
        <v>13</v>
      </c>
      <c r="B14242" s="35" t="s">
        <v>9350</v>
      </c>
      <c r="C14242" s="35" t="s">
        <v>16757</v>
      </c>
      <c r="D14242" s="100" t="s">
        <v>12860</v>
      </c>
      <c r="E14242" s="107">
        <v>10.6</v>
      </c>
      <c r="F14242" s="81" t="s">
        <v>24202</v>
      </c>
      <c r="G14242" s="35" t="s">
        <v>8146</v>
      </c>
      <c r="H14242" s="100" t="s">
        <v>16559</v>
      </c>
    </row>
    <row r="14243" spans="1:8">
      <c r="A14243" s="35" t="s">
        <v>13</v>
      </c>
      <c r="B14243" s="35" t="s">
        <v>9350</v>
      </c>
      <c r="C14243" s="35" t="s">
        <v>16757</v>
      </c>
      <c r="D14243" s="100" t="s">
        <v>12861</v>
      </c>
      <c r="E14243" s="107">
        <v>8.0333333333333332</v>
      </c>
      <c r="F14243" s="81" t="s">
        <v>24202</v>
      </c>
      <c r="G14243" s="35" t="s">
        <v>8146</v>
      </c>
      <c r="H14243" s="100" t="s">
        <v>16560</v>
      </c>
    </row>
    <row r="14244" spans="1:8">
      <c r="A14244" s="35" t="s">
        <v>13</v>
      </c>
      <c r="B14244" s="35" t="s">
        <v>9350</v>
      </c>
      <c r="C14244" s="35" t="s">
        <v>16757</v>
      </c>
      <c r="D14244" s="100" t="s">
        <v>23769</v>
      </c>
      <c r="E14244" s="107">
        <v>8.9333333333333336</v>
      </c>
      <c r="F14244" s="81" t="s">
        <v>24202</v>
      </c>
      <c r="G14244" s="35" t="s">
        <v>8146</v>
      </c>
      <c r="H14244" s="100" t="s">
        <v>16557</v>
      </c>
    </row>
    <row r="14245" spans="1:8">
      <c r="A14245" s="35" t="s">
        <v>13</v>
      </c>
      <c r="B14245" s="35" t="s">
        <v>9350</v>
      </c>
      <c r="C14245" s="35" t="s">
        <v>16757</v>
      </c>
      <c r="D14245" s="100" t="s">
        <v>12862</v>
      </c>
      <c r="E14245" s="107">
        <v>8.8666666666666671</v>
      </c>
      <c r="F14245" s="81" t="s">
        <v>24202</v>
      </c>
      <c r="G14245" s="35" t="s">
        <v>8146</v>
      </c>
      <c r="H14245" s="100" t="s">
        <v>16561</v>
      </c>
    </row>
    <row r="14246" spans="1:8">
      <c r="A14246" s="35" t="s">
        <v>13</v>
      </c>
      <c r="B14246" s="35" t="s">
        <v>9350</v>
      </c>
      <c r="C14246" s="35" t="s">
        <v>16757</v>
      </c>
      <c r="D14246" s="100" t="s">
        <v>12863</v>
      </c>
      <c r="E14246" s="107">
        <v>8.5</v>
      </c>
      <c r="F14246" s="81" t="s">
        <v>24202</v>
      </c>
      <c r="G14246" s="35" t="s">
        <v>8146</v>
      </c>
      <c r="H14246" s="100" t="s">
        <v>16562</v>
      </c>
    </row>
    <row r="14247" spans="1:8">
      <c r="A14247" s="35" t="s">
        <v>13</v>
      </c>
      <c r="B14247" s="35" t="s">
        <v>9350</v>
      </c>
      <c r="C14247" s="35" t="s">
        <v>16757</v>
      </c>
      <c r="D14247" s="100" t="s">
        <v>12864</v>
      </c>
      <c r="E14247" s="107">
        <v>17.933333333333334</v>
      </c>
      <c r="F14247" s="81" t="s">
        <v>24202</v>
      </c>
      <c r="G14247" s="35" t="s">
        <v>8146</v>
      </c>
      <c r="H14247" s="100" t="s">
        <v>26743</v>
      </c>
    </row>
    <row r="14248" spans="1:8">
      <c r="A14248" s="35" t="s">
        <v>13</v>
      </c>
      <c r="B14248" s="35" t="s">
        <v>9350</v>
      </c>
      <c r="C14248" s="35" t="s">
        <v>16757</v>
      </c>
      <c r="D14248" s="100" t="s">
        <v>12865</v>
      </c>
      <c r="E14248" s="107">
        <v>10.199999999999999</v>
      </c>
      <c r="F14248" s="81" t="s">
        <v>24202</v>
      </c>
      <c r="G14248" s="35" t="s">
        <v>8146</v>
      </c>
      <c r="H14248" s="100" t="s">
        <v>26744</v>
      </c>
    </row>
    <row r="14249" spans="1:8">
      <c r="A14249" s="35" t="s">
        <v>29</v>
      </c>
      <c r="B14249" s="35" t="s">
        <v>9358</v>
      </c>
      <c r="C14249" s="35" t="s">
        <v>16758</v>
      </c>
      <c r="D14249" s="100" t="s">
        <v>12866</v>
      </c>
      <c r="E14249" s="107">
        <v>21.55</v>
      </c>
      <c r="F14249" s="81" t="s">
        <v>24202</v>
      </c>
      <c r="G14249" s="35" t="s">
        <v>8146</v>
      </c>
      <c r="H14249" s="100" t="s">
        <v>26242</v>
      </c>
    </row>
    <row r="14250" spans="1:8">
      <c r="A14250" s="35" t="s">
        <v>29</v>
      </c>
      <c r="B14250" s="35" t="s">
        <v>9358</v>
      </c>
      <c r="C14250" s="35" t="s">
        <v>16758</v>
      </c>
      <c r="D14250" s="100" t="s">
        <v>12867</v>
      </c>
      <c r="E14250" s="107">
        <v>20.216666666666665</v>
      </c>
      <c r="F14250" s="81" t="s">
        <v>24202</v>
      </c>
      <c r="G14250" s="35" t="s">
        <v>8146</v>
      </c>
      <c r="H14250" s="100" t="s">
        <v>26242</v>
      </c>
    </row>
    <row r="14251" spans="1:8">
      <c r="A14251" s="35" t="s">
        <v>29</v>
      </c>
      <c r="B14251" s="35" t="s">
        <v>9358</v>
      </c>
      <c r="C14251" s="35" t="s">
        <v>16758</v>
      </c>
      <c r="D14251" s="100" t="s">
        <v>12868</v>
      </c>
      <c r="E14251" s="107">
        <v>18.783333333333335</v>
      </c>
      <c r="F14251" s="81" t="s">
        <v>24202</v>
      </c>
      <c r="G14251" s="35" t="s">
        <v>8146</v>
      </c>
      <c r="H14251" s="100" t="s">
        <v>26242</v>
      </c>
    </row>
    <row r="14252" spans="1:8">
      <c r="A14252" s="35" t="s">
        <v>29</v>
      </c>
      <c r="B14252" s="35" t="s">
        <v>9358</v>
      </c>
      <c r="C14252" s="35" t="s">
        <v>16758</v>
      </c>
      <c r="D14252" s="100" t="s">
        <v>12869</v>
      </c>
      <c r="E14252" s="107">
        <v>22.516666666666666</v>
      </c>
      <c r="F14252" s="81" t="s">
        <v>24202</v>
      </c>
      <c r="G14252" s="35" t="s">
        <v>8146</v>
      </c>
      <c r="H14252" s="100" t="s">
        <v>26242</v>
      </c>
    </row>
    <row r="14253" spans="1:8">
      <c r="A14253" s="35" t="s">
        <v>29</v>
      </c>
      <c r="B14253" s="35" t="s">
        <v>9358</v>
      </c>
      <c r="C14253" s="35" t="s">
        <v>16759</v>
      </c>
      <c r="D14253" s="100" t="s">
        <v>12879</v>
      </c>
      <c r="E14253" s="107">
        <v>16.483333333333334</v>
      </c>
      <c r="F14253" s="81" t="s">
        <v>24202</v>
      </c>
      <c r="G14253" s="35" t="s">
        <v>8146</v>
      </c>
      <c r="H14253" s="100" t="s">
        <v>26243</v>
      </c>
    </row>
    <row r="14254" spans="1:8">
      <c r="A14254" s="35" t="s">
        <v>29</v>
      </c>
      <c r="B14254" s="35" t="s">
        <v>9358</v>
      </c>
      <c r="C14254" s="35" t="s">
        <v>16759</v>
      </c>
      <c r="D14254" s="100" t="s">
        <v>12880</v>
      </c>
      <c r="E14254" s="107">
        <v>23.833333333333332</v>
      </c>
      <c r="F14254" s="81" t="s">
        <v>24202</v>
      </c>
      <c r="G14254" s="35" t="s">
        <v>8146</v>
      </c>
      <c r="H14254" s="100" t="s">
        <v>26243</v>
      </c>
    </row>
    <row r="14255" spans="1:8">
      <c r="A14255" s="35" t="s">
        <v>29</v>
      </c>
      <c r="B14255" s="35" t="s">
        <v>9358</v>
      </c>
      <c r="C14255" s="35" t="s">
        <v>16759</v>
      </c>
      <c r="D14255" s="100" t="s">
        <v>12881</v>
      </c>
      <c r="E14255" s="107">
        <v>22.333333333333332</v>
      </c>
      <c r="F14255" s="81" t="s">
        <v>24202</v>
      </c>
      <c r="G14255" s="35" t="s">
        <v>8146</v>
      </c>
      <c r="H14255" s="100" t="s">
        <v>26243</v>
      </c>
    </row>
    <row r="14256" spans="1:8">
      <c r="A14256" s="35" t="s">
        <v>29</v>
      </c>
      <c r="B14256" s="35" t="s">
        <v>9358</v>
      </c>
      <c r="C14256" s="35" t="s">
        <v>16759</v>
      </c>
      <c r="D14256" s="100" t="s">
        <v>12883</v>
      </c>
      <c r="E14256" s="107">
        <v>23.283333333333335</v>
      </c>
      <c r="F14256" s="81" t="s">
        <v>24202</v>
      </c>
      <c r="G14256" s="35" t="s">
        <v>8146</v>
      </c>
      <c r="H14256" s="100" t="s">
        <v>26243</v>
      </c>
    </row>
    <row r="14257" spans="1:8">
      <c r="A14257" s="35" t="s">
        <v>29</v>
      </c>
      <c r="B14257" s="35" t="s">
        <v>9354</v>
      </c>
      <c r="C14257" s="35" t="s">
        <v>16762</v>
      </c>
      <c r="D14257" s="100" t="s">
        <v>12903</v>
      </c>
      <c r="E14257" s="107">
        <v>24.65</v>
      </c>
      <c r="F14257" s="81" t="s">
        <v>24202</v>
      </c>
      <c r="G14257" s="35" t="s">
        <v>8146</v>
      </c>
      <c r="H14257" s="100" t="s">
        <v>26745</v>
      </c>
    </row>
    <row r="14258" spans="1:8">
      <c r="A14258" s="35" t="s">
        <v>29</v>
      </c>
      <c r="B14258" s="35" t="s">
        <v>9382</v>
      </c>
      <c r="C14258" s="35" t="s">
        <v>35</v>
      </c>
      <c r="D14258" s="100" t="s">
        <v>23770</v>
      </c>
      <c r="E14258" s="107">
        <v>10.416666666666666</v>
      </c>
      <c r="F14258" s="81" t="s">
        <v>24202</v>
      </c>
      <c r="G14258" s="35" t="s">
        <v>8146</v>
      </c>
      <c r="H14258" s="100" t="s">
        <v>26746</v>
      </c>
    </row>
    <row r="14259" spans="1:8">
      <c r="A14259" s="35" t="s">
        <v>29</v>
      </c>
      <c r="B14259" s="35" t="s">
        <v>9382</v>
      </c>
      <c r="C14259" s="35" t="s">
        <v>35</v>
      </c>
      <c r="D14259" s="100" t="s">
        <v>23771</v>
      </c>
      <c r="E14259" s="107">
        <v>21</v>
      </c>
      <c r="F14259" s="81" t="s">
        <v>24202</v>
      </c>
      <c r="G14259" s="35" t="s">
        <v>8146</v>
      </c>
      <c r="H14259" s="100" t="s">
        <v>26746</v>
      </c>
    </row>
    <row r="14260" spans="1:8">
      <c r="A14260" s="35" t="s">
        <v>29</v>
      </c>
      <c r="B14260" s="35" t="s">
        <v>9382</v>
      </c>
      <c r="C14260" s="35" t="s">
        <v>35</v>
      </c>
      <c r="D14260" s="100" t="s">
        <v>8705</v>
      </c>
      <c r="E14260" s="107">
        <v>20.6</v>
      </c>
      <c r="F14260" s="81" t="s">
        <v>24202</v>
      </c>
      <c r="G14260" s="35" t="s">
        <v>8146</v>
      </c>
      <c r="H14260" s="100" t="s">
        <v>26746</v>
      </c>
    </row>
    <row r="14261" spans="1:8">
      <c r="A14261" s="35" t="s">
        <v>29</v>
      </c>
      <c r="B14261" s="35" t="s">
        <v>9382</v>
      </c>
      <c r="C14261" s="35" t="s">
        <v>35</v>
      </c>
      <c r="D14261" s="100" t="s">
        <v>8706</v>
      </c>
      <c r="E14261" s="107">
        <v>21.383333333333333</v>
      </c>
      <c r="F14261" s="81" t="s">
        <v>24202</v>
      </c>
      <c r="G14261" s="35" t="s">
        <v>8146</v>
      </c>
      <c r="H14261" s="100" t="s">
        <v>26746</v>
      </c>
    </row>
    <row r="14262" spans="1:8">
      <c r="A14262" s="35" t="s">
        <v>29</v>
      </c>
      <c r="B14262" s="35" t="s">
        <v>9382</v>
      </c>
      <c r="C14262" s="35" t="s">
        <v>35</v>
      </c>
      <c r="D14262" s="100" t="s">
        <v>8707</v>
      </c>
      <c r="E14262" s="107">
        <v>13.15</v>
      </c>
      <c r="F14262" s="81" t="s">
        <v>24202</v>
      </c>
      <c r="G14262" s="35" t="s">
        <v>8146</v>
      </c>
      <c r="H14262" s="100" t="s">
        <v>26746</v>
      </c>
    </row>
    <row r="14263" spans="1:8">
      <c r="A14263" s="35" t="s">
        <v>29</v>
      </c>
      <c r="B14263" s="35" t="s">
        <v>9382</v>
      </c>
      <c r="C14263" s="35" t="s">
        <v>35</v>
      </c>
      <c r="D14263" s="100" t="s">
        <v>8708</v>
      </c>
      <c r="E14263" s="107">
        <v>20.55</v>
      </c>
      <c r="F14263" s="81" t="s">
        <v>24202</v>
      </c>
      <c r="G14263" s="35" t="s">
        <v>8146</v>
      </c>
      <c r="H14263" s="100" t="s">
        <v>26746</v>
      </c>
    </row>
    <row r="14264" spans="1:8">
      <c r="A14264" s="35" t="s">
        <v>29</v>
      </c>
      <c r="B14264" s="35" t="s">
        <v>9382</v>
      </c>
      <c r="C14264" s="35" t="s">
        <v>35</v>
      </c>
      <c r="D14264" s="100" t="s">
        <v>8709</v>
      </c>
      <c r="E14264" s="107">
        <v>23.816666666666666</v>
      </c>
      <c r="F14264" s="81" t="s">
        <v>24202</v>
      </c>
      <c r="G14264" s="35" t="s">
        <v>8146</v>
      </c>
      <c r="H14264" s="100" t="s">
        <v>26746</v>
      </c>
    </row>
    <row r="14265" spans="1:8">
      <c r="A14265" s="35" t="s">
        <v>29</v>
      </c>
      <c r="B14265" s="35" t="s">
        <v>9382</v>
      </c>
      <c r="C14265" s="35" t="s">
        <v>16763</v>
      </c>
      <c r="D14265" s="100" t="s">
        <v>12905</v>
      </c>
      <c r="E14265" s="107">
        <v>4.6500000000000004</v>
      </c>
      <c r="F14265" s="81" t="s">
        <v>24202</v>
      </c>
      <c r="G14265" s="35" t="s">
        <v>8146</v>
      </c>
      <c r="H14265" s="100" t="s">
        <v>26747</v>
      </c>
    </row>
    <row r="14266" spans="1:8">
      <c r="A14266" s="35" t="s">
        <v>29</v>
      </c>
      <c r="B14266" s="35" t="s">
        <v>9382</v>
      </c>
      <c r="C14266" s="35" t="s">
        <v>16763</v>
      </c>
      <c r="D14266" s="100" t="s">
        <v>12906</v>
      </c>
      <c r="E14266" s="107">
        <v>9.5</v>
      </c>
      <c r="F14266" s="81" t="s">
        <v>24202</v>
      </c>
      <c r="G14266" s="35" t="s">
        <v>8146</v>
      </c>
      <c r="H14266" s="100" t="s">
        <v>16563</v>
      </c>
    </row>
    <row r="14267" spans="1:8">
      <c r="A14267" s="35" t="s">
        <v>29</v>
      </c>
      <c r="B14267" s="35" t="s">
        <v>9382</v>
      </c>
      <c r="C14267" s="35" t="s">
        <v>16763</v>
      </c>
      <c r="D14267" s="100" t="s">
        <v>12907</v>
      </c>
      <c r="E14267" s="107">
        <v>7.65</v>
      </c>
      <c r="F14267" s="81" t="s">
        <v>24202</v>
      </c>
      <c r="G14267" s="35" t="s">
        <v>8146</v>
      </c>
      <c r="H14267" s="100" t="s">
        <v>16563</v>
      </c>
    </row>
    <row r="14268" spans="1:8">
      <c r="A14268" s="35" t="s">
        <v>29</v>
      </c>
      <c r="B14268" s="35" t="s">
        <v>9382</v>
      </c>
      <c r="C14268" s="35" t="s">
        <v>16763</v>
      </c>
      <c r="D14268" s="100" t="s">
        <v>12908</v>
      </c>
      <c r="E14268" s="107">
        <v>7.833333333333333</v>
      </c>
      <c r="F14268" s="81" t="s">
        <v>24202</v>
      </c>
      <c r="G14268" s="35" t="s">
        <v>8146</v>
      </c>
      <c r="H14268" s="100" t="s">
        <v>16563</v>
      </c>
    </row>
    <row r="14269" spans="1:8">
      <c r="A14269" s="35" t="s">
        <v>29</v>
      </c>
      <c r="B14269" s="35" t="s">
        <v>9382</v>
      </c>
      <c r="C14269" s="35" t="s">
        <v>16763</v>
      </c>
      <c r="D14269" s="100" t="s">
        <v>8710</v>
      </c>
      <c r="E14269" s="107">
        <v>8.5333333333333332</v>
      </c>
      <c r="F14269" s="81" t="s">
        <v>24202</v>
      </c>
      <c r="G14269" s="35" t="s">
        <v>8146</v>
      </c>
      <c r="H14269" s="100" t="s">
        <v>16563</v>
      </c>
    </row>
    <row r="14270" spans="1:8">
      <c r="A14270" s="35" t="s">
        <v>29</v>
      </c>
      <c r="B14270" s="35" t="s">
        <v>9382</v>
      </c>
      <c r="C14270" s="35" t="s">
        <v>16763</v>
      </c>
      <c r="D14270" s="100" t="s">
        <v>12909</v>
      </c>
      <c r="E14270" s="107">
        <v>8.6999999999999993</v>
      </c>
      <c r="F14270" s="81" t="s">
        <v>24202</v>
      </c>
      <c r="G14270" s="35" t="s">
        <v>8146</v>
      </c>
      <c r="H14270" s="100" t="s">
        <v>16563</v>
      </c>
    </row>
    <row r="14271" spans="1:8">
      <c r="A14271" s="68" t="s">
        <v>29</v>
      </c>
      <c r="B14271" s="94" t="s">
        <v>9355</v>
      </c>
      <c r="C14271" s="94" t="s">
        <v>9395</v>
      </c>
      <c r="D14271" s="32" t="s">
        <v>23772</v>
      </c>
      <c r="E14271" s="107">
        <v>25.466666666666665</v>
      </c>
      <c r="F14271" s="81" t="s">
        <v>24202</v>
      </c>
      <c r="G14271" s="94" t="s">
        <v>15</v>
      </c>
      <c r="H14271" s="32" t="s">
        <v>26748</v>
      </c>
    </row>
    <row r="14272" spans="1:8">
      <c r="A14272" s="35" t="s">
        <v>29</v>
      </c>
      <c r="B14272" s="35" t="s">
        <v>9382</v>
      </c>
      <c r="C14272" s="35" t="s">
        <v>16763</v>
      </c>
      <c r="D14272" s="100" t="s">
        <v>23773</v>
      </c>
      <c r="E14272" s="107">
        <v>9.7166666666666668</v>
      </c>
      <c r="F14272" s="81" t="s">
        <v>24202</v>
      </c>
      <c r="G14272" s="35" t="s">
        <v>8146</v>
      </c>
      <c r="H14272" s="100" t="s">
        <v>16563</v>
      </c>
    </row>
    <row r="14273" spans="1:8">
      <c r="A14273" s="35" t="s">
        <v>29</v>
      </c>
      <c r="B14273" s="35" t="s">
        <v>9382</v>
      </c>
      <c r="C14273" s="35" t="s">
        <v>16763</v>
      </c>
      <c r="D14273" s="100" t="s">
        <v>23774</v>
      </c>
      <c r="E14273" s="107">
        <v>9.4333333333333336</v>
      </c>
      <c r="F14273" s="81" t="s">
        <v>24202</v>
      </c>
      <c r="G14273" s="35" t="s">
        <v>8146</v>
      </c>
      <c r="H14273" s="100" t="s">
        <v>26747</v>
      </c>
    </row>
    <row r="14274" spans="1:8">
      <c r="A14274" s="35" t="s">
        <v>29</v>
      </c>
      <c r="B14274" s="35" t="s">
        <v>9382</v>
      </c>
      <c r="C14274" s="35" t="s">
        <v>16764</v>
      </c>
      <c r="D14274" s="100" t="s">
        <v>23775</v>
      </c>
      <c r="E14274" s="107">
        <v>5.8833333333333337</v>
      </c>
      <c r="F14274" s="81" t="s">
        <v>24202</v>
      </c>
      <c r="G14274" s="35" t="s">
        <v>8146</v>
      </c>
      <c r="H14274" s="100" t="s">
        <v>26749</v>
      </c>
    </row>
    <row r="14275" spans="1:8">
      <c r="A14275" s="35" t="s">
        <v>29</v>
      </c>
      <c r="B14275" s="35" t="s">
        <v>9382</v>
      </c>
      <c r="C14275" s="35" t="s">
        <v>16764</v>
      </c>
      <c r="D14275" s="100" t="s">
        <v>23776</v>
      </c>
      <c r="E14275" s="107">
        <v>5.8666666666666663</v>
      </c>
      <c r="F14275" s="81" t="s">
        <v>24202</v>
      </c>
      <c r="G14275" s="35" t="s">
        <v>8146</v>
      </c>
      <c r="H14275" s="100" t="s">
        <v>16564</v>
      </c>
    </row>
    <row r="14276" spans="1:8">
      <c r="A14276" s="35" t="s">
        <v>29</v>
      </c>
      <c r="B14276" s="35" t="s">
        <v>9382</v>
      </c>
      <c r="C14276" s="35" t="s">
        <v>16764</v>
      </c>
      <c r="D14276" s="100" t="s">
        <v>23777</v>
      </c>
      <c r="E14276" s="107">
        <v>5.2666666666666666</v>
      </c>
      <c r="F14276" s="81" t="s">
        <v>24202</v>
      </c>
      <c r="G14276" s="35" t="s">
        <v>8146</v>
      </c>
      <c r="H14276" s="100" t="s">
        <v>16564</v>
      </c>
    </row>
    <row r="14277" spans="1:8">
      <c r="A14277" s="35" t="s">
        <v>29</v>
      </c>
      <c r="B14277" s="35" t="s">
        <v>9382</v>
      </c>
      <c r="C14277" s="35" t="s">
        <v>16764</v>
      </c>
      <c r="D14277" s="100" t="s">
        <v>23778</v>
      </c>
      <c r="E14277" s="107">
        <v>7.15</v>
      </c>
      <c r="F14277" s="81" t="s">
        <v>24202</v>
      </c>
      <c r="G14277" s="35" t="s">
        <v>8146</v>
      </c>
      <c r="H14277" s="100" t="s">
        <v>16564</v>
      </c>
    </row>
    <row r="14278" spans="1:8">
      <c r="A14278" s="35" t="s">
        <v>29</v>
      </c>
      <c r="B14278" s="35" t="s">
        <v>9382</v>
      </c>
      <c r="C14278" s="35" t="s">
        <v>16764</v>
      </c>
      <c r="D14278" s="100" t="s">
        <v>23779</v>
      </c>
      <c r="E14278" s="107">
        <v>6.65</v>
      </c>
      <c r="F14278" s="81" t="s">
        <v>24202</v>
      </c>
      <c r="G14278" s="35" t="s">
        <v>8146</v>
      </c>
      <c r="H14278" s="100" t="s">
        <v>16564</v>
      </c>
    </row>
    <row r="14279" spans="1:8">
      <c r="A14279" s="35" t="s">
        <v>29</v>
      </c>
      <c r="B14279" s="35" t="s">
        <v>9382</v>
      </c>
      <c r="C14279" s="35" t="s">
        <v>16764</v>
      </c>
      <c r="D14279" s="100" t="s">
        <v>23780</v>
      </c>
      <c r="E14279" s="107">
        <v>5.4</v>
      </c>
      <c r="F14279" s="81" t="s">
        <v>24202</v>
      </c>
      <c r="G14279" s="35" t="s">
        <v>8146</v>
      </c>
      <c r="H14279" s="100" t="s">
        <v>16564</v>
      </c>
    </row>
    <row r="14280" spans="1:8">
      <c r="A14280" s="35" t="s">
        <v>29</v>
      </c>
      <c r="B14280" s="35" t="s">
        <v>9382</v>
      </c>
      <c r="C14280" s="35" t="s">
        <v>16764</v>
      </c>
      <c r="D14280" s="100" t="s">
        <v>8711</v>
      </c>
      <c r="E14280" s="107">
        <v>4.75</v>
      </c>
      <c r="F14280" s="81" t="s">
        <v>24202</v>
      </c>
      <c r="G14280" s="35" t="s">
        <v>8146</v>
      </c>
      <c r="H14280" s="100" t="s">
        <v>16564</v>
      </c>
    </row>
    <row r="14281" spans="1:8">
      <c r="A14281" s="35" t="s">
        <v>29</v>
      </c>
      <c r="B14281" s="35" t="s">
        <v>9382</v>
      </c>
      <c r="C14281" s="35" t="s">
        <v>16764</v>
      </c>
      <c r="D14281" s="100" t="s">
        <v>23781</v>
      </c>
      <c r="E14281" s="107">
        <v>4.8</v>
      </c>
      <c r="F14281" s="81" t="s">
        <v>24202</v>
      </c>
      <c r="G14281" s="35" t="s">
        <v>8146</v>
      </c>
      <c r="H14281" s="100" t="s">
        <v>16564</v>
      </c>
    </row>
    <row r="14282" spans="1:8">
      <c r="A14282" s="35" t="s">
        <v>29</v>
      </c>
      <c r="B14282" s="35" t="s">
        <v>9382</v>
      </c>
      <c r="C14282" s="35" t="s">
        <v>16764</v>
      </c>
      <c r="D14282" s="100" t="s">
        <v>23782</v>
      </c>
      <c r="E14282" s="107">
        <v>6.8666666666666663</v>
      </c>
      <c r="F14282" s="81" t="s">
        <v>24202</v>
      </c>
      <c r="G14282" s="35" t="s">
        <v>8146</v>
      </c>
      <c r="H14282" s="100" t="s">
        <v>16564</v>
      </c>
    </row>
    <row r="14283" spans="1:8">
      <c r="A14283" s="35" t="s">
        <v>29</v>
      </c>
      <c r="B14283" s="35" t="s">
        <v>9382</v>
      </c>
      <c r="C14283" s="35" t="s">
        <v>16764</v>
      </c>
      <c r="D14283" s="100" t="s">
        <v>12911</v>
      </c>
      <c r="E14283" s="107">
        <v>5.7333333333333334</v>
      </c>
      <c r="F14283" s="81" t="s">
        <v>24202</v>
      </c>
      <c r="G14283" s="35" t="s">
        <v>8146</v>
      </c>
      <c r="H14283" s="100" t="s">
        <v>16564</v>
      </c>
    </row>
    <row r="14284" spans="1:8">
      <c r="A14284" s="35" t="s">
        <v>29</v>
      </c>
      <c r="B14284" s="35" t="s">
        <v>9382</v>
      </c>
      <c r="C14284" s="35" t="s">
        <v>16764</v>
      </c>
      <c r="D14284" s="100" t="s">
        <v>23783</v>
      </c>
      <c r="E14284" s="107">
        <v>6.6333333333333337</v>
      </c>
      <c r="F14284" s="81" t="s">
        <v>24202</v>
      </c>
      <c r="G14284" s="35" t="s">
        <v>8146</v>
      </c>
      <c r="H14284" s="100" t="s">
        <v>16564</v>
      </c>
    </row>
    <row r="14285" spans="1:8">
      <c r="A14285" s="35" t="s">
        <v>29</v>
      </c>
      <c r="B14285" s="35" t="s">
        <v>9382</v>
      </c>
      <c r="C14285" s="35" t="s">
        <v>16764</v>
      </c>
      <c r="D14285" s="100" t="s">
        <v>23784</v>
      </c>
      <c r="E14285" s="107">
        <v>7.05</v>
      </c>
      <c r="F14285" s="81" t="s">
        <v>24202</v>
      </c>
      <c r="G14285" s="35" t="s">
        <v>8146</v>
      </c>
      <c r="H14285" s="100" t="s">
        <v>16564</v>
      </c>
    </row>
    <row r="14286" spans="1:8">
      <c r="A14286" s="35" t="s">
        <v>29</v>
      </c>
      <c r="B14286" s="35" t="s">
        <v>9382</v>
      </c>
      <c r="C14286" s="35" t="s">
        <v>16764</v>
      </c>
      <c r="D14286" s="100" t="s">
        <v>12912</v>
      </c>
      <c r="E14286" s="107">
        <v>5.7833333333333332</v>
      </c>
      <c r="F14286" s="81" t="s">
        <v>24202</v>
      </c>
      <c r="G14286" s="35" t="s">
        <v>8146</v>
      </c>
      <c r="H14286" s="100" t="s">
        <v>16564</v>
      </c>
    </row>
    <row r="14287" spans="1:8">
      <c r="A14287" s="35" t="s">
        <v>29</v>
      </c>
      <c r="B14287" s="35" t="s">
        <v>9382</v>
      </c>
      <c r="C14287" s="35" t="s">
        <v>16764</v>
      </c>
      <c r="D14287" s="100" t="s">
        <v>12913</v>
      </c>
      <c r="E14287" s="107">
        <v>4.0999999999999996</v>
      </c>
      <c r="F14287" s="81" t="s">
        <v>24202</v>
      </c>
      <c r="G14287" s="35" t="s">
        <v>8146</v>
      </c>
      <c r="H14287" s="100" t="s">
        <v>16564</v>
      </c>
    </row>
    <row r="14288" spans="1:8">
      <c r="A14288" s="35" t="s">
        <v>29</v>
      </c>
      <c r="B14288" s="35" t="s">
        <v>9382</v>
      </c>
      <c r="C14288" s="35" t="s">
        <v>16764</v>
      </c>
      <c r="D14288" s="100" t="s">
        <v>12914</v>
      </c>
      <c r="E14288" s="107">
        <v>5.416666666666667</v>
      </c>
      <c r="F14288" s="81" t="s">
        <v>24202</v>
      </c>
      <c r="G14288" s="35" t="s">
        <v>8146</v>
      </c>
      <c r="H14288" s="100" t="s">
        <v>16564</v>
      </c>
    </row>
    <row r="14289" spans="1:8">
      <c r="A14289" s="35" t="s">
        <v>29</v>
      </c>
      <c r="B14289" s="35" t="s">
        <v>9382</v>
      </c>
      <c r="C14289" s="35" t="s">
        <v>16764</v>
      </c>
      <c r="D14289" s="100" t="s">
        <v>23785</v>
      </c>
      <c r="E14289" s="107">
        <v>6.8666666666666663</v>
      </c>
      <c r="F14289" s="81" t="s">
        <v>24202</v>
      </c>
      <c r="G14289" s="35" t="s">
        <v>8146</v>
      </c>
      <c r="H14289" s="100" t="s">
        <v>16564</v>
      </c>
    </row>
    <row r="14290" spans="1:8">
      <c r="A14290" s="35" t="s">
        <v>29</v>
      </c>
      <c r="B14290" s="35" t="s">
        <v>9382</v>
      </c>
      <c r="C14290" s="35" t="s">
        <v>16764</v>
      </c>
      <c r="D14290" s="100" t="s">
        <v>12915</v>
      </c>
      <c r="E14290" s="107">
        <v>8.65</v>
      </c>
      <c r="F14290" s="81" t="s">
        <v>24202</v>
      </c>
      <c r="G14290" s="35" t="s">
        <v>8146</v>
      </c>
      <c r="H14290" s="100" t="s">
        <v>16564</v>
      </c>
    </row>
    <row r="14291" spans="1:8">
      <c r="A14291" s="35" t="s">
        <v>29</v>
      </c>
      <c r="B14291" s="35" t="s">
        <v>9382</v>
      </c>
      <c r="C14291" s="35" t="s">
        <v>16764</v>
      </c>
      <c r="D14291" s="100" t="s">
        <v>12916</v>
      </c>
      <c r="E14291" s="107">
        <v>5.4333333333333336</v>
      </c>
      <c r="F14291" s="81" t="s">
        <v>24202</v>
      </c>
      <c r="G14291" s="35" t="s">
        <v>8146</v>
      </c>
      <c r="H14291" s="100" t="s">
        <v>16564</v>
      </c>
    </row>
    <row r="14292" spans="1:8">
      <c r="A14292" s="35" t="s">
        <v>29</v>
      </c>
      <c r="B14292" s="35" t="s">
        <v>9382</v>
      </c>
      <c r="C14292" s="35" t="s">
        <v>16764</v>
      </c>
      <c r="D14292" s="100" t="s">
        <v>12917</v>
      </c>
      <c r="E14292" s="107">
        <v>4.8499999999999996</v>
      </c>
      <c r="F14292" s="81" t="s">
        <v>24202</v>
      </c>
      <c r="G14292" s="35" t="s">
        <v>8146</v>
      </c>
      <c r="H14292" s="100" t="s">
        <v>16564</v>
      </c>
    </row>
    <row r="14293" spans="1:8">
      <c r="A14293" s="35" t="s">
        <v>29</v>
      </c>
      <c r="B14293" s="35" t="s">
        <v>9382</v>
      </c>
      <c r="C14293" s="35" t="s">
        <v>16764</v>
      </c>
      <c r="D14293" s="100" t="s">
        <v>12918</v>
      </c>
      <c r="E14293" s="107">
        <v>5.5</v>
      </c>
      <c r="F14293" s="81" t="s">
        <v>24202</v>
      </c>
      <c r="G14293" s="35" t="s">
        <v>8146</v>
      </c>
      <c r="H14293" s="100" t="s">
        <v>16564</v>
      </c>
    </row>
    <row r="14294" spans="1:8">
      <c r="A14294" s="35" t="s">
        <v>29</v>
      </c>
      <c r="B14294" s="35" t="s">
        <v>9382</v>
      </c>
      <c r="C14294" s="35" t="s">
        <v>16764</v>
      </c>
      <c r="D14294" s="100" t="s">
        <v>12919</v>
      </c>
      <c r="E14294" s="107">
        <v>6.1166666666666663</v>
      </c>
      <c r="F14294" s="81" t="s">
        <v>24202</v>
      </c>
      <c r="G14294" s="35" t="s">
        <v>8146</v>
      </c>
      <c r="H14294" s="100" t="s">
        <v>16564</v>
      </c>
    </row>
    <row r="14295" spans="1:8">
      <c r="A14295" s="35" t="s">
        <v>29</v>
      </c>
      <c r="B14295" s="35" t="s">
        <v>9382</v>
      </c>
      <c r="C14295" s="35" t="s">
        <v>16764</v>
      </c>
      <c r="D14295" s="100" t="s">
        <v>12920</v>
      </c>
      <c r="E14295" s="107">
        <v>6.2166666666666668</v>
      </c>
      <c r="F14295" s="81" t="s">
        <v>24202</v>
      </c>
      <c r="G14295" s="35" t="s">
        <v>8146</v>
      </c>
      <c r="H14295" s="100" t="s">
        <v>16564</v>
      </c>
    </row>
    <row r="14296" spans="1:8">
      <c r="A14296" s="35" t="s">
        <v>29</v>
      </c>
      <c r="B14296" s="35" t="s">
        <v>9382</v>
      </c>
      <c r="C14296" s="35" t="s">
        <v>16764</v>
      </c>
      <c r="D14296" s="100" t="s">
        <v>23786</v>
      </c>
      <c r="E14296" s="107">
        <v>5.1833333333333336</v>
      </c>
      <c r="F14296" s="81" t="s">
        <v>24202</v>
      </c>
      <c r="G14296" s="35" t="s">
        <v>8146</v>
      </c>
      <c r="H14296" s="100" t="s">
        <v>16564</v>
      </c>
    </row>
    <row r="14297" spans="1:8">
      <c r="A14297" s="35" t="s">
        <v>29</v>
      </c>
      <c r="B14297" s="35" t="s">
        <v>9382</v>
      </c>
      <c r="C14297" s="35" t="s">
        <v>16764</v>
      </c>
      <c r="D14297" s="100" t="s">
        <v>12921</v>
      </c>
      <c r="E14297" s="107">
        <v>9.1999999999999993</v>
      </c>
      <c r="F14297" s="81" t="s">
        <v>24202</v>
      </c>
      <c r="G14297" s="35" t="s">
        <v>8146</v>
      </c>
      <c r="H14297" s="100" t="s">
        <v>26749</v>
      </c>
    </row>
    <row r="14298" spans="1:8">
      <c r="A14298" s="35" t="s">
        <v>29</v>
      </c>
      <c r="B14298" s="35" t="s">
        <v>9370</v>
      </c>
      <c r="C14298" s="35" t="s">
        <v>16765</v>
      </c>
      <c r="D14298" s="100" t="s">
        <v>9111</v>
      </c>
      <c r="E14298" s="107">
        <v>13.5</v>
      </c>
      <c r="F14298" s="81" t="s">
        <v>24202</v>
      </c>
      <c r="G14298" s="35" t="s">
        <v>8146</v>
      </c>
      <c r="H14298" s="100" t="s">
        <v>26750</v>
      </c>
    </row>
    <row r="14299" spans="1:8">
      <c r="A14299" s="35" t="s">
        <v>29</v>
      </c>
      <c r="B14299" s="35" t="s">
        <v>9370</v>
      </c>
      <c r="C14299" s="35" t="s">
        <v>16765</v>
      </c>
      <c r="D14299" s="100" t="s">
        <v>9112</v>
      </c>
      <c r="E14299" s="107">
        <v>11.166666666666666</v>
      </c>
      <c r="F14299" s="81" t="s">
        <v>24202</v>
      </c>
      <c r="G14299" s="35" t="s">
        <v>8146</v>
      </c>
      <c r="H14299" s="100" t="s">
        <v>26750</v>
      </c>
    </row>
    <row r="14300" spans="1:8">
      <c r="A14300" s="35" t="s">
        <v>29</v>
      </c>
      <c r="B14300" s="35" t="s">
        <v>9370</v>
      </c>
      <c r="C14300" s="35" t="s">
        <v>16765</v>
      </c>
      <c r="D14300" s="100" t="s">
        <v>9113</v>
      </c>
      <c r="E14300" s="107">
        <v>15.866666666666667</v>
      </c>
      <c r="F14300" s="81" t="s">
        <v>24202</v>
      </c>
      <c r="G14300" s="35" t="s">
        <v>8146</v>
      </c>
      <c r="H14300" s="100" t="s">
        <v>26750</v>
      </c>
    </row>
    <row r="14301" spans="1:8">
      <c r="A14301" s="35" t="s">
        <v>29</v>
      </c>
      <c r="B14301" s="35" t="s">
        <v>9370</v>
      </c>
      <c r="C14301" s="35" t="s">
        <v>16765</v>
      </c>
      <c r="D14301" s="100" t="s">
        <v>9114</v>
      </c>
      <c r="E14301" s="107">
        <v>13.216666666666667</v>
      </c>
      <c r="F14301" s="81" t="s">
        <v>24202</v>
      </c>
      <c r="G14301" s="35" t="s">
        <v>8146</v>
      </c>
      <c r="H14301" s="100" t="s">
        <v>26750</v>
      </c>
    </row>
    <row r="14302" spans="1:8">
      <c r="A14302" s="35" t="s">
        <v>29</v>
      </c>
      <c r="B14302" s="35" t="s">
        <v>9370</v>
      </c>
      <c r="C14302" s="35" t="s">
        <v>16765</v>
      </c>
      <c r="D14302" s="100" t="s">
        <v>9115</v>
      </c>
      <c r="E14302" s="107">
        <v>10.383333333333333</v>
      </c>
      <c r="F14302" s="81" t="s">
        <v>24202</v>
      </c>
      <c r="G14302" s="35" t="s">
        <v>8146</v>
      </c>
      <c r="H14302" s="100" t="s">
        <v>26750</v>
      </c>
    </row>
    <row r="14303" spans="1:8">
      <c r="A14303" s="35" t="s">
        <v>29</v>
      </c>
      <c r="B14303" s="35" t="s">
        <v>9370</v>
      </c>
      <c r="C14303" s="35" t="s">
        <v>16765</v>
      </c>
      <c r="D14303" s="100" t="s">
        <v>9116</v>
      </c>
      <c r="E14303" s="107">
        <v>11.283333333333333</v>
      </c>
      <c r="F14303" s="81" t="s">
        <v>24202</v>
      </c>
      <c r="G14303" s="35" t="s">
        <v>8146</v>
      </c>
      <c r="H14303" s="100" t="s">
        <v>26750</v>
      </c>
    </row>
    <row r="14304" spans="1:8">
      <c r="A14304" s="35" t="s">
        <v>29</v>
      </c>
      <c r="B14304" s="35" t="s">
        <v>9370</v>
      </c>
      <c r="C14304" s="35" t="s">
        <v>16765</v>
      </c>
      <c r="D14304" s="100" t="s">
        <v>23787</v>
      </c>
      <c r="E14304" s="107">
        <v>18.916666666666668</v>
      </c>
      <c r="F14304" s="81" t="s">
        <v>24202</v>
      </c>
      <c r="G14304" s="35" t="s">
        <v>8146</v>
      </c>
      <c r="H14304" s="100" t="s">
        <v>26750</v>
      </c>
    </row>
    <row r="14305" spans="1:8">
      <c r="A14305" s="35" t="s">
        <v>29</v>
      </c>
      <c r="B14305" s="35" t="s">
        <v>9370</v>
      </c>
      <c r="C14305" s="35" t="s">
        <v>16765</v>
      </c>
      <c r="D14305" s="100" t="s">
        <v>9117</v>
      </c>
      <c r="E14305" s="107">
        <v>15.333333333333334</v>
      </c>
      <c r="F14305" s="81" t="s">
        <v>24202</v>
      </c>
      <c r="G14305" s="35" t="s">
        <v>8146</v>
      </c>
      <c r="H14305" s="100" t="s">
        <v>26750</v>
      </c>
    </row>
    <row r="14306" spans="1:8">
      <c r="A14306" s="35" t="s">
        <v>29</v>
      </c>
      <c r="B14306" s="35" t="s">
        <v>9370</v>
      </c>
      <c r="C14306" s="35" t="s">
        <v>16765</v>
      </c>
      <c r="D14306" s="100" t="s">
        <v>9118</v>
      </c>
      <c r="E14306" s="107">
        <v>13.3</v>
      </c>
      <c r="F14306" s="81" t="s">
        <v>24202</v>
      </c>
      <c r="G14306" s="35" t="s">
        <v>8146</v>
      </c>
      <c r="H14306" s="100" t="s">
        <v>26750</v>
      </c>
    </row>
    <row r="14307" spans="1:8">
      <c r="A14307" s="35" t="s">
        <v>29</v>
      </c>
      <c r="B14307" s="35" t="s">
        <v>9370</v>
      </c>
      <c r="C14307" s="35" t="s">
        <v>16765</v>
      </c>
      <c r="D14307" s="100" t="s">
        <v>9119</v>
      </c>
      <c r="E14307" s="107">
        <v>12.666666666666666</v>
      </c>
      <c r="F14307" s="81" t="s">
        <v>24202</v>
      </c>
      <c r="G14307" s="35" t="s">
        <v>8146</v>
      </c>
      <c r="H14307" s="100" t="s">
        <v>26750</v>
      </c>
    </row>
    <row r="14308" spans="1:8">
      <c r="A14308" s="35" t="s">
        <v>29</v>
      </c>
      <c r="B14308" s="35" t="s">
        <v>9370</v>
      </c>
      <c r="C14308" s="35" t="s">
        <v>16765</v>
      </c>
      <c r="D14308" s="100" t="s">
        <v>9120</v>
      </c>
      <c r="E14308" s="107">
        <v>10.116666666666667</v>
      </c>
      <c r="F14308" s="81" t="s">
        <v>24202</v>
      </c>
      <c r="G14308" s="35" t="s">
        <v>8146</v>
      </c>
      <c r="H14308" s="100" t="s">
        <v>26750</v>
      </c>
    </row>
    <row r="14309" spans="1:8">
      <c r="A14309" s="35" t="s">
        <v>29</v>
      </c>
      <c r="B14309" s="35" t="s">
        <v>9370</v>
      </c>
      <c r="C14309" s="35" t="s">
        <v>16765</v>
      </c>
      <c r="D14309" s="100" t="s">
        <v>9121</v>
      </c>
      <c r="E14309" s="107">
        <v>14.533333333333333</v>
      </c>
      <c r="F14309" s="81" t="s">
        <v>24202</v>
      </c>
      <c r="G14309" s="35" t="s">
        <v>8146</v>
      </c>
      <c r="H14309" s="100" t="s">
        <v>26750</v>
      </c>
    </row>
    <row r="14310" spans="1:8">
      <c r="A14310" s="35" t="s">
        <v>29</v>
      </c>
      <c r="B14310" s="35" t="s">
        <v>9370</v>
      </c>
      <c r="C14310" s="35" t="s">
        <v>16765</v>
      </c>
      <c r="D14310" s="100" t="s">
        <v>9122</v>
      </c>
      <c r="E14310" s="107">
        <v>16.149999999999999</v>
      </c>
      <c r="F14310" s="81" t="s">
        <v>24202</v>
      </c>
      <c r="G14310" s="35" t="s">
        <v>8146</v>
      </c>
      <c r="H14310" s="100" t="s">
        <v>26750</v>
      </c>
    </row>
    <row r="14311" spans="1:8">
      <c r="A14311" s="35" t="s">
        <v>29</v>
      </c>
      <c r="B14311" s="35" t="s">
        <v>9370</v>
      </c>
      <c r="C14311" s="35" t="s">
        <v>16765</v>
      </c>
      <c r="D14311" s="100" t="s">
        <v>9123</v>
      </c>
      <c r="E14311" s="107">
        <v>11.95</v>
      </c>
      <c r="F14311" s="81" t="s">
        <v>24202</v>
      </c>
      <c r="G14311" s="35" t="s">
        <v>8146</v>
      </c>
      <c r="H14311" s="100" t="s">
        <v>26750</v>
      </c>
    </row>
    <row r="14312" spans="1:8">
      <c r="A14312" s="35" t="s">
        <v>29</v>
      </c>
      <c r="B14312" s="35" t="s">
        <v>9370</v>
      </c>
      <c r="C14312" s="35" t="s">
        <v>16765</v>
      </c>
      <c r="D14312" s="100" t="s">
        <v>9124</v>
      </c>
      <c r="E14312" s="107">
        <v>10.65</v>
      </c>
      <c r="F14312" s="81" t="s">
        <v>24202</v>
      </c>
      <c r="G14312" s="35" t="s">
        <v>8146</v>
      </c>
      <c r="H14312" s="100" t="s">
        <v>26750</v>
      </c>
    </row>
    <row r="14313" spans="1:8">
      <c r="A14313" s="35" t="s">
        <v>29</v>
      </c>
      <c r="B14313" s="35" t="s">
        <v>9370</v>
      </c>
      <c r="C14313" s="35" t="s">
        <v>16765</v>
      </c>
      <c r="D14313" s="100" t="s">
        <v>9125</v>
      </c>
      <c r="E14313" s="107">
        <v>9.5666666666666664</v>
      </c>
      <c r="F14313" s="81" t="s">
        <v>24202</v>
      </c>
      <c r="G14313" s="35" t="s">
        <v>8146</v>
      </c>
      <c r="H14313" s="100" t="s">
        <v>26750</v>
      </c>
    </row>
    <row r="14314" spans="1:8">
      <c r="A14314" s="35" t="s">
        <v>29</v>
      </c>
      <c r="B14314" s="35" t="s">
        <v>9370</v>
      </c>
      <c r="C14314" s="35" t="s">
        <v>16765</v>
      </c>
      <c r="D14314" s="100" t="s">
        <v>9126</v>
      </c>
      <c r="E14314" s="107">
        <v>18.5</v>
      </c>
      <c r="F14314" s="81" t="s">
        <v>24202</v>
      </c>
      <c r="G14314" s="35" t="s">
        <v>8146</v>
      </c>
      <c r="H14314" s="100" t="s">
        <v>26750</v>
      </c>
    </row>
    <row r="14315" spans="1:8">
      <c r="A14315" s="35" t="s">
        <v>29</v>
      </c>
      <c r="B14315" s="35" t="s">
        <v>9370</v>
      </c>
      <c r="C14315" s="35" t="s">
        <v>16765</v>
      </c>
      <c r="D14315" s="100" t="s">
        <v>9127</v>
      </c>
      <c r="E14315" s="107">
        <v>11.816666666666666</v>
      </c>
      <c r="F14315" s="81" t="s">
        <v>24202</v>
      </c>
      <c r="G14315" s="35" t="s">
        <v>8146</v>
      </c>
      <c r="H14315" s="100" t="s">
        <v>26750</v>
      </c>
    </row>
    <row r="14316" spans="1:8">
      <c r="A14316" s="35" t="s">
        <v>29</v>
      </c>
      <c r="B14316" s="35" t="s">
        <v>9370</v>
      </c>
      <c r="C14316" s="35" t="s">
        <v>16765</v>
      </c>
      <c r="D14316" s="100" t="s">
        <v>9128</v>
      </c>
      <c r="E14316" s="107">
        <v>10.25</v>
      </c>
      <c r="F14316" s="81" t="s">
        <v>24202</v>
      </c>
      <c r="G14316" s="35" t="s">
        <v>8146</v>
      </c>
      <c r="H14316" s="100" t="s">
        <v>26750</v>
      </c>
    </row>
    <row r="14317" spans="1:8">
      <c r="A14317" s="35" t="s">
        <v>29</v>
      </c>
      <c r="B14317" s="35" t="s">
        <v>9370</v>
      </c>
      <c r="C14317" s="35" t="s">
        <v>16765</v>
      </c>
      <c r="D14317" s="100" t="s">
        <v>9129</v>
      </c>
      <c r="E14317" s="107">
        <v>12.366666666666667</v>
      </c>
      <c r="F14317" s="81" t="s">
        <v>24202</v>
      </c>
      <c r="G14317" s="35" t="s">
        <v>8146</v>
      </c>
      <c r="H14317" s="100" t="s">
        <v>26750</v>
      </c>
    </row>
    <row r="14318" spans="1:8">
      <c r="A14318" s="35" t="s">
        <v>29</v>
      </c>
      <c r="B14318" s="35" t="s">
        <v>9370</v>
      </c>
      <c r="C14318" s="35" t="s">
        <v>16765</v>
      </c>
      <c r="D14318" s="100" t="s">
        <v>23788</v>
      </c>
      <c r="E14318" s="107">
        <v>12.033333333333333</v>
      </c>
      <c r="F14318" s="81" t="s">
        <v>24202</v>
      </c>
      <c r="G14318" s="35" t="s">
        <v>8146</v>
      </c>
      <c r="H14318" s="100" t="s">
        <v>26750</v>
      </c>
    </row>
    <row r="14319" spans="1:8">
      <c r="A14319" s="35" t="s">
        <v>29</v>
      </c>
      <c r="B14319" s="35" t="s">
        <v>9370</v>
      </c>
      <c r="C14319" s="35" t="s">
        <v>16765</v>
      </c>
      <c r="D14319" s="100" t="s">
        <v>9130</v>
      </c>
      <c r="E14319" s="107">
        <v>9.4666666666666668</v>
      </c>
      <c r="F14319" s="81" t="s">
        <v>24202</v>
      </c>
      <c r="G14319" s="35" t="s">
        <v>8146</v>
      </c>
      <c r="H14319" s="100" t="s">
        <v>26750</v>
      </c>
    </row>
    <row r="14320" spans="1:8">
      <c r="A14320" s="35" t="s">
        <v>29</v>
      </c>
      <c r="B14320" s="35" t="s">
        <v>9370</v>
      </c>
      <c r="C14320" s="35" t="s">
        <v>16765</v>
      </c>
      <c r="D14320" s="100" t="s">
        <v>9131</v>
      </c>
      <c r="E14320" s="107">
        <v>13.55</v>
      </c>
      <c r="F14320" s="81" t="s">
        <v>24202</v>
      </c>
      <c r="G14320" s="35" t="s">
        <v>8146</v>
      </c>
      <c r="H14320" s="100" t="s">
        <v>26750</v>
      </c>
    </row>
    <row r="14321" spans="1:8">
      <c r="A14321" s="35" t="s">
        <v>29</v>
      </c>
      <c r="B14321" s="35" t="s">
        <v>9370</v>
      </c>
      <c r="C14321" s="35" t="s">
        <v>16766</v>
      </c>
      <c r="D14321" s="100" t="s">
        <v>23789</v>
      </c>
      <c r="E14321" s="107">
        <v>11.15</v>
      </c>
      <c r="F14321" s="81" t="s">
        <v>24202</v>
      </c>
      <c r="G14321" s="35" t="s">
        <v>8146</v>
      </c>
      <c r="H14321" s="100" t="s">
        <v>26750</v>
      </c>
    </row>
    <row r="14322" spans="1:8">
      <c r="A14322" s="35" t="s">
        <v>29</v>
      </c>
      <c r="B14322" s="35" t="s">
        <v>9370</v>
      </c>
      <c r="C14322" s="35" t="s">
        <v>16766</v>
      </c>
      <c r="D14322" s="100" t="s">
        <v>23790</v>
      </c>
      <c r="E14322" s="107">
        <v>14.7</v>
      </c>
      <c r="F14322" s="81" t="s">
        <v>24202</v>
      </c>
      <c r="G14322" s="35" t="s">
        <v>8146</v>
      </c>
      <c r="H14322" s="100" t="s">
        <v>26750</v>
      </c>
    </row>
    <row r="14323" spans="1:8">
      <c r="A14323" s="35" t="s">
        <v>29</v>
      </c>
      <c r="B14323" s="35" t="s">
        <v>9370</v>
      </c>
      <c r="C14323" s="35" t="s">
        <v>16766</v>
      </c>
      <c r="D14323" s="100" t="s">
        <v>9132</v>
      </c>
      <c r="E14323" s="107">
        <v>14.766666666666667</v>
      </c>
      <c r="F14323" s="81" t="s">
        <v>24202</v>
      </c>
      <c r="G14323" s="35" t="s">
        <v>8146</v>
      </c>
      <c r="H14323" s="100" t="s">
        <v>26750</v>
      </c>
    </row>
    <row r="14324" spans="1:8">
      <c r="A14324" s="35" t="s">
        <v>29</v>
      </c>
      <c r="B14324" s="35" t="s">
        <v>9370</v>
      </c>
      <c r="C14324" s="35" t="s">
        <v>16766</v>
      </c>
      <c r="D14324" s="100" t="s">
        <v>9133</v>
      </c>
      <c r="E14324" s="107">
        <v>12.033333333333333</v>
      </c>
      <c r="F14324" s="81" t="s">
        <v>24202</v>
      </c>
      <c r="G14324" s="35" t="s">
        <v>8146</v>
      </c>
      <c r="H14324" s="100" t="s">
        <v>26750</v>
      </c>
    </row>
    <row r="14325" spans="1:8">
      <c r="A14325" s="35" t="s">
        <v>29</v>
      </c>
      <c r="B14325" s="35" t="s">
        <v>9370</v>
      </c>
      <c r="C14325" s="35" t="s">
        <v>16766</v>
      </c>
      <c r="D14325" s="100" t="s">
        <v>9134</v>
      </c>
      <c r="E14325" s="107">
        <v>11.233333333333333</v>
      </c>
      <c r="F14325" s="81" t="s">
        <v>24202</v>
      </c>
      <c r="G14325" s="35" t="s">
        <v>8146</v>
      </c>
      <c r="H14325" s="100" t="s">
        <v>26750</v>
      </c>
    </row>
    <row r="14326" spans="1:8">
      <c r="A14326" s="35" t="s">
        <v>29</v>
      </c>
      <c r="B14326" s="35" t="s">
        <v>9370</v>
      </c>
      <c r="C14326" s="35" t="s">
        <v>16766</v>
      </c>
      <c r="D14326" s="100" t="s">
        <v>9135</v>
      </c>
      <c r="E14326" s="107">
        <v>12.383333333333333</v>
      </c>
      <c r="F14326" s="81" t="s">
        <v>24202</v>
      </c>
      <c r="G14326" s="35" t="s">
        <v>8146</v>
      </c>
      <c r="H14326" s="100" t="s">
        <v>26750</v>
      </c>
    </row>
    <row r="14327" spans="1:8">
      <c r="A14327" s="35" t="s">
        <v>29</v>
      </c>
      <c r="B14327" s="35" t="s">
        <v>9370</v>
      </c>
      <c r="C14327" s="35" t="s">
        <v>16766</v>
      </c>
      <c r="D14327" s="100" t="s">
        <v>9136</v>
      </c>
      <c r="E14327" s="107">
        <v>12.033333333333333</v>
      </c>
      <c r="F14327" s="81" t="s">
        <v>24202</v>
      </c>
      <c r="G14327" s="35" t="s">
        <v>8146</v>
      </c>
      <c r="H14327" s="100" t="s">
        <v>26750</v>
      </c>
    </row>
    <row r="14328" spans="1:8">
      <c r="A14328" s="35" t="s">
        <v>29</v>
      </c>
      <c r="B14328" s="35" t="s">
        <v>9370</v>
      </c>
      <c r="C14328" s="35" t="s">
        <v>16766</v>
      </c>
      <c r="D14328" s="100" t="s">
        <v>9137</v>
      </c>
      <c r="E14328" s="107">
        <v>12.983333333333333</v>
      </c>
      <c r="F14328" s="81" t="s">
        <v>24202</v>
      </c>
      <c r="G14328" s="35" t="s">
        <v>8146</v>
      </c>
      <c r="H14328" s="100" t="s">
        <v>26750</v>
      </c>
    </row>
    <row r="14329" spans="1:8">
      <c r="A14329" s="35" t="s">
        <v>29</v>
      </c>
      <c r="B14329" s="35" t="s">
        <v>9370</v>
      </c>
      <c r="C14329" s="35" t="s">
        <v>16766</v>
      </c>
      <c r="D14329" s="100" t="s">
        <v>9138</v>
      </c>
      <c r="E14329" s="107">
        <v>7.2666666666666666</v>
      </c>
      <c r="F14329" s="81" t="s">
        <v>24202</v>
      </c>
      <c r="G14329" s="35" t="s">
        <v>8146</v>
      </c>
      <c r="H14329" s="100" t="s">
        <v>26750</v>
      </c>
    </row>
    <row r="14330" spans="1:8">
      <c r="A14330" s="35" t="s">
        <v>29</v>
      </c>
      <c r="B14330" s="35" t="s">
        <v>9370</v>
      </c>
      <c r="C14330" s="35" t="s">
        <v>16766</v>
      </c>
      <c r="D14330" s="100" t="s">
        <v>23791</v>
      </c>
      <c r="E14330" s="107">
        <v>12.016666666666667</v>
      </c>
      <c r="F14330" s="81" t="s">
        <v>24202</v>
      </c>
      <c r="G14330" s="35" t="s">
        <v>8146</v>
      </c>
      <c r="H14330" s="100" t="s">
        <v>26750</v>
      </c>
    </row>
    <row r="14331" spans="1:8">
      <c r="A14331" s="35" t="s">
        <v>29</v>
      </c>
      <c r="B14331" s="35" t="s">
        <v>9370</v>
      </c>
      <c r="C14331" s="35" t="s">
        <v>16766</v>
      </c>
      <c r="D14331" s="100" t="s">
        <v>23792</v>
      </c>
      <c r="E14331" s="107">
        <v>12.183333333333334</v>
      </c>
      <c r="F14331" s="81" t="s">
        <v>24202</v>
      </c>
      <c r="G14331" s="35" t="s">
        <v>8146</v>
      </c>
      <c r="H14331" s="100" t="s">
        <v>26750</v>
      </c>
    </row>
    <row r="14332" spans="1:8">
      <c r="A14332" s="35" t="s">
        <v>29</v>
      </c>
      <c r="B14332" s="35" t="s">
        <v>9370</v>
      </c>
      <c r="C14332" s="35" t="s">
        <v>16766</v>
      </c>
      <c r="D14332" s="100" t="s">
        <v>9139</v>
      </c>
      <c r="E14332" s="107">
        <v>11.9</v>
      </c>
      <c r="F14332" s="81" t="s">
        <v>24202</v>
      </c>
      <c r="G14332" s="35" t="s">
        <v>8146</v>
      </c>
      <c r="H14332" s="100" t="s">
        <v>26750</v>
      </c>
    </row>
    <row r="14333" spans="1:8">
      <c r="A14333" s="35" t="s">
        <v>29</v>
      </c>
      <c r="B14333" s="35" t="s">
        <v>9370</v>
      </c>
      <c r="C14333" s="35" t="s">
        <v>16766</v>
      </c>
      <c r="D14333" s="100" t="s">
        <v>9140</v>
      </c>
      <c r="E14333" s="107">
        <v>12.166666666666666</v>
      </c>
      <c r="F14333" s="81" t="s">
        <v>24202</v>
      </c>
      <c r="G14333" s="35" t="s">
        <v>8146</v>
      </c>
      <c r="H14333" s="100" t="s">
        <v>26750</v>
      </c>
    </row>
    <row r="14334" spans="1:8">
      <c r="A14334" s="35" t="s">
        <v>29</v>
      </c>
      <c r="B14334" s="35" t="s">
        <v>9370</v>
      </c>
      <c r="C14334" s="35" t="s">
        <v>16766</v>
      </c>
      <c r="D14334" s="100" t="s">
        <v>9141</v>
      </c>
      <c r="E14334" s="107">
        <v>13.566666666666666</v>
      </c>
      <c r="F14334" s="81" t="s">
        <v>24202</v>
      </c>
      <c r="G14334" s="35" t="s">
        <v>8146</v>
      </c>
      <c r="H14334" s="100" t="s">
        <v>26750</v>
      </c>
    </row>
    <row r="14335" spans="1:8">
      <c r="A14335" s="35" t="s">
        <v>29</v>
      </c>
      <c r="B14335" s="35" t="s">
        <v>9370</v>
      </c>
      <c r="C14335" s="35" t="s">
        <v>16766</v>
      </c>
      <c r="D14335" s="100" t="s">
        <v>9142</v>
      </c>
      <c r="E14335" s="107">
        <v>11.283333333333333</v>
      </c>
      <c r="F14335" s="81" t="s">
        <v>24202</v>
      </c>
      <c r="G14335" s="35" t="s">
        <v>8146</v>
      </c>
      <c r="H14335" s="100" t="s">
        <v>26750</v>
      </c>
    </row>
    <row r="14336" spans="1:8">
      <c r="A14336" s="35" t="s">
        <v>29</v>
      </c>
      <c r="B14336" s="35" t="s">
        <v>9370</v>
      </c>
      <c r="C14336" s="35" t="s">
        <v>16766</v>
      </c>
      <c r="D14336" s="100" t="s">
        <v>9143</v>
      </c>
      <c r="E14336" s="107">
        <v>14.75</v>
      </c>
      <c r="F14336" s="81" t="s">
        <v>24202</v>
      </c>
      <c r="G14336" s="35" t="s">
        <v>8146</v>
      </c>
      <c r="H14336" s="100" t="s">
        <v>26750</v>
      </c>
    </row>
    <row r="14337" spans="1:8">
      <c r="A14337" s="35" t="s">
        <v>29</v>
      </c>
      <c r="B14337" s="35" t="s">
        <v>9370</v>
      </c>
      <c r="C14337" s="35" t="s">
        <v>16766</v>
      </c>
      <c r="D14337" s="100" t="s">
        <v>9144</v>
      </c>
      <c r="E14337" s="107">
        <v>14.583333333333334</v>
      </c>
      <c r="F14337" s="81" t="s">
        <v>24202</v>
      </c>
      <c r="G14337" s="35" t="s">
        <v>8146</v>
      </c>
      <c r="H14337" s="100" t="s">
        <v>26750</v>
      </c>
    </row>
    <row r="14338" spans="1:8">
      <c r="A14338" s="35" t="s">
        <v>29</v>
      </c>
      <c r="B14338" s="35" t="s">
        <v>9370</v>
      </c>
      <c r="C14338" s="35" t="s">
        <v>16766</v>
      </c>
      <c r="D14338" s="100" t="s">
        <v>9145</v>
      </c>
      <c r="E14338" s="107">
        <v>14.833333333333334</v>
      </c>
      <c r="F14338" s="81" t="s">
        <v>24202</v>
      </c>
      <c r="G14338" s="35" t="s">
        <v>8146</v>
      </c>
      <c r="H14338" s="100" t="s">
        <v>26750</v>
      </c>
    </row>
    <row r="14339" spans="1:8">
      <c r="A14339" s="35" t="s">
        <v>29</v>
      </c>
      <c r="B14339" s="35" t="s">
        <v>9370</v>
      </c>
      <c r="C14339" s="35" t="s">
        <v>16766</v>
      </c>
      <c r="D14339" s="100" t="s">
        <v>23793</v>
      </c>
      <c r="E14339" s="107">
        <v>11.133333333333333</v>
      </c>
      <c r="F14339" s="81" t="s">
        <v>24202</v>
      </c>
      <c r="G14339" s="35" t="s">
        <v>8146</v>
      </c>
      <c r="H14339" s="100" t="s">
        <v>26750</v>
      </c>
    </row>
    <row r="14340" spans="1:8">
      <c r="A14340" s="35" t="s">
        <v>29</v>
      </c>
      <c r="B14340" s="35" t="s">
        <v>9370</v>
      </c>
      <c r="C14340" s="35" t="s">
        <v>16766</v>
      </c>
      <c r="D14340" s="100" t="s">
        <v>9146</v>
      </c>
      <c r="E14340" s="107">
        <v>13.833333333333334</v>
      </c>
      <c r="F14340" s="81" t="s">
        <v>24202</v>
      </c>
      <c r="G14340" s="35" t="s">
        <v>8146</v>
      </c>
      <c r="H14340" s="100" t="s">
        <v>26750</v>
      </c>
    </row>
    <row r="14341" spans="1:8">
      <c r="A14341" s="35" t="s">
        <v>29</v>
      </c>
      <c r="B14341" s="35" t="s">
        <v>9370</v>
      </c>
      <c r="C14341" s="35" t="s">
        <v>16766</v>
      </c>
      <c r="D14341" s="100" t="s">
        <v>9147</v>
      </c>
      <c r="E14341" s="107">
        <v>12.1</v>
      </c>
      <c r="F14341" s="81" t="s">
        <v>24202</v>
      </c>
      <c r="G14341" s="35" t="s">
        <v>8146</v>
      </c>
      <c r="H14341" s="100" t="s">
        <v>26750</v>
      </c>
    </row>
    <row r="14342" spans="1:8">
      <c r="A14342" s="35" t="s">
        <v>29</v>
      </c>
      <c r="B14342" s="35" t="s">
        <v>9370</v>
      </c>
      <c r="C14342" s="35" t="s">
        <v>16766</v>
      </c>
      <c r="D14342" s="100" t="s">
        <v>9148</v>
      </c>
      <c r="E14342" s="107">
        <v>14.233333333333333</v>
      </c>
      <c r="F14342" s="81" t="s">
        <v>24202</v>
      </c>
      <c r="G14342" s="35" t="s">
        <v>8146</v>
      </c>
      <c r="H14342" s="100" t="s">
        <v>26750</v>
      </c>
    </row>
    <row r="14343" spans="1:8">
      <c r="A14343" s="35" t="s">
        <v>29</v>
      </c>
      <c r="B14343" s="35" t="s">
        <v>9370</v>
      </c>
      <c r="C14343" s="35" t="s">
        <v>16766</v>
      </c>
      <c r="D14343" s="100" t="s">
        <v>9149</v>
      </c>
      <c r="E14343" s="107">
        <v>14.216666666666667</v>
      </c>
      <c r="F14343" s="81" t="s">
        <v>24202</v>
      </c>
      <c r="G14343" s="35" t="s">
        <v>8146</v>
      </c>
      <c r="H14343" s="100" t="s">
        <v>26750</v>
      </c>
    </row>
    <row r="14344" spans="1:8">
      <c r="A14344" s="35" t="s">
        <v>29</v>
      </c>
      <c r="B14344" s="35" t="s">
        <v>9370</v>
      </c>
      <c r="C14344" s="35" t="s">
        <v>16766</v>
      </c>
      <c r="D14344" s="100" t="s">
        <v>9150</v>
      </c>
      <c r="E14344" s="107">
        <v>13.066666666666666</v>
      </c>
      <c r="F14344" s="81" t="s">
        <v>24202</v>
      </c>
      <c r="G14344" s="35" t="s">
        <v>8146</v>
      </c>
      <c r="H14344" s="100" t="s">
        <v>26750</v>
      </c>
    </row>
    <row r="14345" spans="1:8">
      <c r="A14345" s="35" t="s">
        <v>29</v>
      </c>
      <c r="B14345" s="35" t="s">
        <v>9370</v>
      </c>
      <c r="C14345" s="35" t="s">
        <v>16766</v>
      </c>
      <c r="D14345" s="100" t="s">
        <v>9151</v>
      </c>
      <c r="E14345" s="107">
        <v>12.983333333333333</v>
      </c>
      <c r="F14345" s="81" t="s">
        <v>24202</v>
      </c>
      <c r="G14345" s="35" t="s">
        <v>8146</v>
      </c>
      <c r="H14345" s="100" t="s">
        <v>26750</v>
      </c>
    </row>
    <row r="14346" spans="1:8">
      <c r="A14346" s="35" t="s">
        <v>29</v>
      </c>
      <c r="B14346" s="35" t="s">
        <v>9370</v>
      </c>
      <c r="C14346" s="35" t="s">
        <v>16766</v>
      </c>
      <c r="D14346" s="100" t="s">
        <v>9152</v>
      </c>
      <c r="E14346" s="107">
        <v>13.983333333333333</v>
      </c>
      <c r="F14346" s="81" t="s">
        <v>24202</v>
      </c>
      <c r="G14346" s="35" t="s">
        <v>8146</v>
      </c>
      <c r="H14346" s="100" t="s">
        <v>26750</v>
      </c>
    </row>
    <row r="14347" spans="1:8">
      <c r="A14347" s="35" t="s">
        <v>29</v>
      </c>
      <c r="B14347" s="35" t="s">
        <v>9370</v>
      </c>
      <c r="C14347" s="35" t="s">
        <v>16767</v>
      </c>
      <c r="D14347" s="100" t="s">
        <v>9153</v>
      </c>
      <c r="E14347" s="107">
        <v>17.333333333333332</v>
      </c>
      <c r="F14347" s="81" t="s">
        <v>24202</v>
      </c>
      <c r="G14347" s="35" t="s">
        <v>8146</v>
      </c>
      <c r="H14347" s="100" t="s">
        <v>26750</v>
      </c>
    </row>
    <row r="14348" spans="1:8">
      <c r="A14348" s="35" t="s">
        <v>29</v>
      </c>
      <c r="B14348" s="35" t="s">
        <v>9370</v>
      </c>
      <c r="C14348" s="35" t="s">
        <v>16767</v>
      </c>
      <c r="D14348" s="100" t="s">
        <v>9154</v>
      </c>
      <c r="E14348" s="107">
        <v>17.366666666666667</v>
      </c>
      <c r="F14348" s="81" t="s">
        <v>24202</v>
      </c>
      <c r="G14348" s="35" t="s">
        <v>8146</v>
      </c>
      <c r="H14348" s="100" t="s">
        <v>26750</v>
      </c>
    </row>
    <row r="14349" spans="1:8">
      <c r="A14349" s="35" t="s">
        <v>29</v>
      </c>
      <c r="B14349" s="35" t="s">
        <v>9370</v>
      </c>
      <c r="C14349" s="35" t="s">
        <v>16767</v>
      </c>
      <c r="D14349" s="100" t="s">
        <v>9155</v>
      </c>
      <c r="E14349" s="107">
        <v>17.216666666666665</v>
      </c>
      <c r="F14349" s="81" t="s">
        <v>24202</v>
      </c>
      <c r="G14349" s="35" t="s">
        <v>8146</v>
      </c>
      <c r="H14349" s="100" t="s">
        <v>26750</v>
      </c>
    </row>
    <row r="14350" spans="1:8">
      <c r="A14350" s="35" t="s">
        <v>29</v>
      </c>
      <c r="B14350" s="35" t="s">
        <v>9370</v>
      </c>
      <c r="C14350" s="35" t="s">
        <v>16767</v>
      </c>
      <c r="D14350" s="100" t="s">
        <v>9156</v>
      </c>
      <c r="E14350" s="107">
        <v>20.3</v>
      </c>
      <c r="F14350" s="81" t="s">
        <v>24202</v>
      </c>
      <c r="G14350" s="35" t="s">
        <v>8146</v>
      </c>
      <c r="H14350" s="100" t="s">
        <v>26750</v>
      </c>
    </row>
    <row r="14351" spans="1:8">
      <c r="A14351" s="35" t="s">
        <v>29</v>
      </c>
      <c r="B14351" s="35" t="s">
        <v>9370</v>
      </c>
      <c r="C14351" s="35" t="s">
        <v>16767</v>
      </c>
      <c r="D14351" s="100" t="s">
        <v>9157</v>
      </c>
      <c r="E14351" s="107">
        <v>17.600000000000001</v>
      </c>
      <c r="F14351" s="81" t="s">
        <v>24202</v>
      </c>
      <c r="G14351" s="35" t="s">
        <v>8146</v>
      </c>
      <c r="H14351" s="100" t="s">
        <v>26750</v>
      </c>
    </row>
    <row r="14352" spans="1:8">
      <c r="A14352" s="35" t="s">
        <v>29</v>
      </c>
      <c r="B14352" s="35" t="s">
        <v>9370</v>
      </c>
      <c r="C14352" s="35" t="s">
        <v>16767</v>
      </c>
      <c r="D14352" s="100" t="s">
        <v>9158</v>
      </c>
      <c r="E14352" s="107">
        <v>16.466666666666665</v>
      </c>
      <c r="F14352" s="81" t="s">
        <v>24202</v>
      </c>
      <c r="G14352" s="35" t="s">
        <v>8146</v>
      </c>
      <c r="H14352" s="100" t="s">
        <v>26750</v>
      </c>
    </row>
    <row r="14353" spans="1:8">
      <c r="A14353" s="35" t="s">
        <v>29</v>
      </c>
      <c r="B14353" s="35" t="s">
        <v>9370</v>
      </c>
      <c r="C14353" s="35" t="s">
        <v>16767</v>
      </c>
      <c r="D14353" s="100" t="s">
        <v>9159</v>
      </c>
      <c r="E14353" s="107">
        <v>18.266666666666666</v>
      </c>
      <c r="F14353" s="81" t="s">
        <v>24202</v>
      </c>
      <c r="G14353" s="35" t="s">
        <v>8146</v>
      </c>
      <c r="H14353" s="100" t="s">
        <v>26750</v>
      </c>
    </row>
    <row r="14354" spans="1:8">
      <c r="A14354" s="35" t="s">
        <v>29</v>
      </c>
      <c r="B14354" s="35" t="s">
        <v>9370</v>
      </c>
      <c r="C14354" s="35" t="s">
        <v>16767</v>
      </c>
      <c r="D14354" s="100" t="s">
        <v>23794</v>
      </c>
      <c r="E14354" s="107">
        <v>17.533333333333335</v>
      </c>
      <c r="F14354" s="81" t="s">
        <v>24202</v>
      </c>
      <c r="G14354" s="35" t="s">
        <v>8146</v>
      </c>
      <c r="H14354" s="100" t="s">
        <v>26750</v>
      </c>
    </row>
    <row r="14355" spans="1:8">
      <c r="A14355" s="35" t="s">
        <v>29</v>
      </c>
      <c r="B14355" s="35" t="s">
        <v>9370</v>
      </c>
      <c r="C14355" s="35" t="s">
        <v>16767</v>
      </c>
      <c r="D14355" s="100" t="s">
        <v>9160</v>
      </c>
      <c r="E14355" s="107">
        <v>18.55</v>
      </c>
      <c r="F14355" s="81" t="s">
        <v>24202</v>
      </c>
      <c r="G14355" s="35" t="s">
        <v>8146</v>
      </c>
      <c r="H14355" s="100" t="s">
        <v>26750</v>
      </c>
    </row>
    <row r="14356" spans="1:8">
      <c r="A14356" s="35" t="s">
        <v>29</v>
      </c>
      <c r="B14356" s="35" t="s">
        <v>9370</v>
      </c>
      <c r="C14356" s="35" t="s">
        <v>16767</v>
      </c>
      <c r="D14356" s="100" t="s">
        <v>9161</v>
      </c>
      <c r="E14356" s="107">
        <v>17.45</v>
      </c>
      <c r="F14356" s="81" t="s">
        <v>24202</v>
      </c>
      <c r="G14356" s="35" t="s">
        <v>8146</v>
      </c>
      <c r="H14356" s="100" t="s">
        <v>26750</v>
      </c>
    </row>
    <row r="14357" spans="1:8">
      <c r="A14357" s="35" t="s">
        <v>29</v>
      </c>
      <c r="B14357" s="35" t="s">
        <v>9370</v>
      </c>
      <c r="C14357" s="35" t="s">
        <v>16767</v>
      </c>
      <c r="D14357" s="100" t="s">
        <v>9162</v>
      </c>
      <c r="E14357" s="107">
        <v>19.716666666666665</v>
      </c>
      <c r="F14357" s="81" t="s">
        <v>24202</v>
      </c>
      <c r="G14357" s="35" t="s">
        <v>8146</v>
      </c>
      <c r="H14357" s="100" t="s">
        <v>26750</v>
      </c>
    </row>
    <row r="14358" spans="1:8">
      <c r="A14358" s="35" t="s">
        <v>29</v>
      </c>
      <c r="B14358" s="35" t="s">
        <v>9370</v>
      </c>
      <c r="C14358" s="35" t="s">
        <v>16767</v>
      </c>
      <c r="D14358" s="100" t="s">
        <v>9163</v>
      </c>
      <c r="E14358" s="107">
        <v>18.183333333333334</v>
      </c>
      <c r="F14358" s="81" t="s">
        <v>24202</v>
      </c>
      <c r="G14358" s="35" t="s">
        <v>8146</v>
      </c>
      <c r="H14358" s="100" t="s">
        <v>26750</v>
      </c>
    </row>
    <row r="14359" spans="1:8">
      <c r="A14359" s="35" t="s">
        <v>29</v>
      </c>
      <c r="B14359" s="35" t="s">
        <v>9370</v>
      </c>
      <c r="C14359" s="35" t="s">
        <v>16767</v>
      </c>
      <c r="D14359" s="100" t="s">
        <v>9164</v>
      </c>
      <c r="E14359" s="107">
        <v>18.366666666666667</v>
      </c>
      <c r="F14359" s="81" t="s">
        <v>24202</v>
      </c>
      <c r="G14359" s="35" t="s">
        <v>8146</v>
      </c>
      <c r="H14359" s="100" t="s">
        <v>26750</v>
      </c>
    </row>
    <row r="14360" spans="1:8">
      <c r="A14360" s="35" t="s">
        <v>29</v>
      </c>
      <c r="B14360" s="35" t="s">
        <v>9370</v>
      </c>
      <c r="C14360" s="35" t="s">
        <v>16767</v>
      </c>
      <c r="D14360" s="100" t="s">
        <v>9165</v>
      </c>
      <c r="E14360" s="107">
        <v>19.95</v>
      </c>
      <c r="F14360" s="81" t="s">
        <v>24202</v>
      </c>
      <c r="G14360" s="35" t="s">
        <v>8146</v>
      </c>
      <c r="H14360" s="100" t="s">
        <v>26750</v>
      </c>
    </row>
    <row r="14361" spans="1:8">
      <c r="A14361" s="35" t="s">
        <v>29</v>
      </c>
      <c r="B14361" s="35" t="s">
        <v>9370</v>
      </c>
      <c r="C14361" s="35" t="s">
        <v>16767</v>
      </c>
      <c r="D14361" s="100" t="s">
        <v>9166</v>
      </c>
      <c r="E14361" s="107">
        <v>14.65</v>
      </c>
      <c r="F14361" s="81" t="s">
        <v>24202</v>
      </c>
      <c r="G14361" s="35" t="s">
        <v>8146</v>
      </c>
      <c r="H14361" s="100" t="s">
        <v>26750</v>
      </c>
    </row>
    <row r="14362" spans="1:8">
      <c r="A14362" s="35" t="s">
        <v>29</v>
      </c>
      <c r="B14362" s="35" t="s">
        <v>9370</v>
      </c>
      <c r="C14362" s="35" t="s">
        <v>16767</v>
      </c>
      <c r="D14362" s="100" t="s">
        <v>9167</v>
      </c>
      <c r="E14362" s="107">
        <v>14.383333333333333</v>
      </c>
      <c r="F14362" s="81" t="s">
        <v>24202</v>
      </c>
      <c r="G14362" s="35" t="s">
        <v>8146</v>
      </c>
      <c r="H14362" s="100" t="s">
        <v>26750</v>
      </c>
    </row>
    <row r="14363" spans="1:8">
      <c r="A14363" s="35" t="s">
        <v>29</v>
      </c>
      <c r="B14363" s="35" t="s">
        <v>9370</v>
      </c>
      <c r="C14363" s="35" t="s">
        <v>16767</v>
      </c>
      <c r="D14363" s="100" t="s">
        <v>9168</v>
      </c>
      <c r="E14363" s="107">
        <v>17.383333333333333</v>
      </c>
      <c r="F14363" s="81" t="s">
        <v>24202</v>
      </c>
      <c r="G14363" s="35" t="s">
        <v>8146</v>
      </c>
      <c r="H14363" s="100" t="s">
        <v>26750</v>
      </c>
    </row>
    <row r="14364" spans="1:8">
      <c r="A14364" s="35" t="s">
        <v>29</v>
      </c>
      <c r="B14364" s="35" t="s">
        <v>9370</v>
      </c>
      <c r="C14364" s="35" t="s">
        <v>16767</v>
      </c>
      <c r="D14364" s="100" t="s">
        <v>9169</v>
      </c>
      <c r="E14364" s="107">
        <v>12.733333333333333</v>
      </c>
      <c r="F14364" s="81" t="s">
        <v>24202</v>
      </c>
      <c r="G14364" s="35" t="s">
        <v>8146</v>
      </c>
      <c r="H14364" s="100" t="s">
        <v>26750</v>
      </c>
    </row>
    <row r="14365" spans="1:8">
      <c r="A14365" s="35" t="s">
        <v>29</v>
      </c>
      <c r="B14365" s="35" t="s">
        <v>9370</v>
      </c>
      <c r="C14365" s="35" t="s">
        <v>16767</v>
      </c>
      <c r="D14365" s="100" t="s">
        <v>9170</v>
      </c>
      <c r="E14365" s="107">
        <v>16.55</v>
      </c>
      <c r="F14365" s="81" t="s">
        <v>24202</v>
      </c>
      <c r="G14365" s="35" t="s">
        <v>8146</v>
      </c>
      <c r="H14365" s="100" t="s">
        <v>26750</v>
      </c>
    </row>
    <row r="14366" spans="1:8">
      <c r="A14366" s="35" t="s">
        <v>29</v>
      </c>
      <c r="B14366" s="35" t="s">
        <v>9370</v>
      </c>
      <c r="C14366" s="35" t="s">
        <v>16767</v>
      </c>
      <c r="D14366" s="100" t="s">
        <v>9171</v>
      </c>
      <c r="E14366" s="107">
        <v>16.433333333333334</v>
      </c>
      <c r="F14366" s="81" t="s">
        <v>24202</v>
      </c>
      <c r="G14366" s="35" t="s">
        <v>8146</v>
      </c>
      <c r="H14366" s="100" t="s">
        <v>26750</v>
      </c>
    </row>
    <row r="14367" spans="1:8">
      <c r="A14367" s="35" t="s">
        <v>29</v>
      </c>
      <c r="B14367" s="35" t="s">
        <v>9370</v>
      </c>
      <c r="C14367" s="35" t="s">
        <v>16768</v>
      </c>
      <c r="D14367" s="100" t="s">
        <v>9172</v>
      </c>
      <c r="E14367" s="107">
        <v>15.483333333333333</v>
      </c>
      <c r="F14367" s="81" t="s">
        <v>24202</v>
      </c>
      <c r="G14367" s="35" t="s">
        <v>8146</v>
      </c>
      <c r="H14367" s="100" t="s">
        <v>26750</v>
      </c>
    </row>
    <row r="14368" spans="1:8">
      <c r="A14368" s="35" t="s">
        <v>29</v>
      </c>
      <c r="B14368" s="35" t="s">
        <v>9370</v>
      </c>
      <c r="C14368" s="35" t="s">
        <v>16768</v>
      </c>
      <c r="D14368" s="100" t="s">
        <v>9173</v>
      </c>
      <c r="E14368" s="107">
        <v>16.966666666666665</v>
      </c>
      <c r="F14368" s="81" t="s">
        <v>24202</v>
      </c>
      <c r="G14368" s="35" t="s">
        <v>8146</v>
      </c>
      <c r="H14368" s="100" t="s">
        <v>26750</v>
      </c>
    </row>
    <row r="14369" spans="1:8">
      <c r="A14369" s="35" t="s">
        <v>29</v>
      </c>
      <c r="B14369" s="35" t="s">
        <v>9370</v>
      </c>
      <c r="C14369" s="35" t="s">
        <v>16768</v>
      </c>
      <c r="D14369" s="100" t="s">
        <v>9174</v>
      </c>
      <c r="E14369" s="107">
        <v>16.283333333333335</v>
      </c>
      <c r="F14369" s="81" t="s">
        <v>24202</v>
      </c>
      <c r="G14369" s="35" t="s">
        <v>8146</v>
      </c>
      <c r="H14369" s="100" t="s">
        <v>26750</v>
      </c>
    </row>
    <row r="14370" spans="1:8">
      <c r="A14370" s="35" t="s">
        <v>29</v>
      </c>
      <c r="B14370" s="35" t="s">
        <v>9370</v>
      </c>
      <c r="C14370" s="35" t="s">
        <v>16768</v>
      </c>
      <c r="D14370" s="100" t="s">
        <v>9175</v>
      </c>
      <c r="E14370" s="107">
        <v>16.350000000000001</v>
      </c>
      <c r="F14370" s="81" t="s">
        <v>24202</v>
      </c>
      <c r="G14370" s="35" t="s">
        <v>8146</v>
      </c>
      <c r="H14370" s="100" t="s">
        <v>26750</v>
      </c>
    </row>
    <row r="14371" spans="1:8">
      <c r="A14371" s="35" t="s">
        <v>29</v>
      </c>
      <c r="B14371" s="35" t="s">
        <v>9370</v>
      </c>
      <c r="C14371" s="35" t="s">
        <v>16768</v>
      </c>
      <c r="D14371" s="100" t="s">
        <v>9176</v>
      </c>
      <c r="E14371" s="107">
        <v>15.216666666666667</v>
      </c>
      <c r="F14371" s="81" t="s">
        <v>24202</v>
      </c>
      <c r="G14371" s="35" t="s">
        <v>8146</v>
      </c>
      <c r="H14371" s="100" t="s">
        <v>26750</v>
      </c>
    </row>
    <row r="14372" spans="1:8">
      <c r="A14372" s="35" t="s">
        <v>29</v>
      </c>
      <c r="B14372" s="35" t="s">
        <v>9370</v>
      </c>
      <c r="C14372" s="35" t="s">
        <v>16768</v>
      </c>
      <c r="D14372" s="100" t="s">
        <v>9177</v>
      </c>
      <c r="E14372" s="107">
        <v>16.483333333333334</v>
      </c>
      <c r="F14372" s="81" t="s">
        <v>24202</v>
      </c>
      <c r="G14372" s="35" t="s">
        <v>8146</v>
      </c>
      <c r="H14372" s="100" t="s">
        <v>26750</v>
      </c>
    </row>
    <row r="14373" spans="1:8">
      <c r="A14373" s="35" t="s">
        <v>29</v>
      </c>
      <c r="B14373" s="35" t="s">
        <v>9370</v>
      </c>
      <c r="C14373" s="35" t="s">
        <v>16768</v>
      </c>
      <c r="D14373" s="100" t="s">
        <v>9178</v>
      </c>
      <c r="E14373" s="107">
        <v>18.8</v>
      </c>
      <c r="F14373" s="81" t="s">
        <v>24202</v>
      </c>
      <c r="G14373" s="35" t="s">
        <v>8146</v>
      </c>
      <c r="H14373" s="100" t="s">
        <v>26750</v>
      </c>
    </row>
    <row r="14374" spans="1:8">
      <c r="A14374" s="35" t="s">
        <v>29</v>
      </c>
      <c r="B14374" s="35" t="s">
        <v>9370</v>
      </c>
      <c r="C14374" s="35" t="s">
        <v>16768</v>
      </c>
      <c r="D14374" s="100" t="s">
        <v>9179</v>
      </c>
      <c r="E14374" s="107">
        <v>19.033333333333335</v>
      </c>
      <c r="F14374" s="81" t="s">
        <v>24202</v>
      </c>
      <c r="G14374" s="35" t="s">
        <v>8146</v>
      </c>
      <c r="H14374" s="100" t="s">
        <v>26750</v>
      </c>
    </row>
    <row r="14375" spans="1:8">
      <c r="A14375" s="35" t="s">
        <v>29</v>
      </c>
      <c r="B14375" s="35" t="s">
        <v>9370</v>
      </c>
      <c r="C14375" s="35" t="s">
        <v>16768</v>
      </c>
      <c r="D14375" s="100" t="s">
        <v>9180</v>
      </c>
      <c r="E14375" s="107">
        <v>18.266666666666666</v>
      </c>
      <c r="F14375" s="81" t="s">
        <v>24202</v>
      </c>
      <c r="G14375" s="35" t="s">
        <v>8146</v>
      </c>
      <c r="H14375" s="100" t="s">
        <v>26750</v>
      </c>
    </row>
    <row r="14376" spans="1:8">
      <c r="A14376" s="35" t="s">
        <v>29</v>
      </c>
      <c r="B14376" s="35" t="s">
        <v>9370</v>
      </c>
      <c r="C14376" s="35" t="s">
        <v>16768</v>
      </c>
      <c r="D14376" s="100" t="s">
        <v>9181</v>
      </c>
      <c r="E14376" s="107">
        <v>19.266666666666666</v>
      </c>
      <c r="F14376" s="81" t="s">
        <v>24202</v>
      </c>
      <c r="G14376" s="35" t="s">
        <v>8146</v>
      </c>
      <c r="H14376" s="100" t="s">
        <v>26750</v>
      </c>
    </row>
    <row r="14377" spans="1:8">
      <c r="A14377" s="35" t="s">
        <v>29</v>
      </c>
      <c r="B14377" s="35" t="s">
        <v>9370</v>
      </c>
      <c r="C14377" s="35" t="s">
        <v>16768</v>
      </c>
      <c r="D14377" s="100" t="s">
        <v>9182</v>
      </c>
      <c r="E14377" s="107">
        <v>18.983333333333334</v>
      </c>
      <c r="F14377" s="81" t="s">
        <v>24202</v>
      </c>
      <c r="G14377" s="35" t="s">
        <v>8146</v>
      </c>
      <c r="H14377" s="100" t="s">
        <v>26750</v>
      </c>
    </row>
    <row r="14378" spans="1:8">
      <c r="A14378" s="35" t="s">
        <v>29</v>
      </c>
      <c r="B14378" s="35" t="s">
        <v>9370</v>
      </c>
      <c r="C14378" s="35" t="s">
        <v>16768</v>
      </c>
      <c r="D14378" s="100" t="s">
        <v>9183</v>
      </c>
      <c r="E14378" s="107">
        <v>19.266666666666666</v>
      </c>
      <c r="F14378" s="81" t="s">
        <v>24202</v>
      </c>
      <c r="G14378" s="35" t="s">
        <v>8146</v>
      </c>
      <c r="H14378" s="100" t="s">
        <v>26750</v>
      </c>
    </row>
    <row r="14379" spans="1:8">
      <c r="A14379" s="35" t="s">
        <v>29</v>
      </c>
      <c r="B14379" s="35" t="s">
        <v>9370</v>
      </c>
      <c r="C14379" s="35" t="s">
        <v>16768</v>
      </c>
      <c r="D14379" s="100" t="s">
        <v>9184</v>
      </c>
      <c r="E14379" s="107">
        <v>18.899999999999999</v>
      </c>
      <c r="F14379" s="81" t="s">
        <v>24202</v>
      </c>
      <c r="G14379" s="35" t="s">
        <v>8146</v>
      </c>
      <c r="H14379" s="100" t="s">
        <v>26750</v>
      </c>
    </row>
    <row r="14380" spans="1:8">
      <c r="A14380" s="35" t="s">
        <v>29</v>
      </c>
      <c r="B14380" s="35" t="s">
        <v>9370</v>
      </c>
      <c r="C14380" s="35" t="s">
        <v>16768</v>
      </c>
      <c r="D14380" s="100" t="s">
        <v>9185</v>
      </c>
      <c r="E14380" s="107">
        <v>17.05</v>
      </c>
      <c r="F14380" s="81" t="s">
        <v>24202</v>
      </c>
      <c r="G14380" s="35" t="s">
        <v>8146</v>
      </c>
      <c r="H14380" s="100" t="s">
        <v>26750</v>
      </c>
    </row>
    <row r="14381" spans="1:8">
      <c r="A14381" s="35" t="s">
        <v>29</v>
      </c>
      <c r="B14381" s="35" t="s">
        <v>9370</v>
      </c>
      <c r="C14381" s="35" t="s">
        <v>16768</v>
      </c>
      <c r="D14381" s="100" t="s">
        <v>9186</v>
      </c>
      <c r="E14381" s="107">
        <v>19.016666666666666</v>
      </c>
      <c r="F14381" s="81" t="s">
        <v>24202</v>
      </c>
      <c r="G14381" s="35" t="s">
        <v>8146</v>
      </c>
      <c r="H14381" s="100" t="s">
        <v>26750</v>
      </c>
    </row>
    <row r="14382" spans="1:8">
      <c r="A14382" s="35" t="s">
        <v>29</v>
      </c>
      <c r="B14382" s="35" t="s">
        <v>9370</v>
      </c>
      <c r="C14382" s="35" t="s">
        <v>16768</v>
      </c>
      <c r="D14382" s="100" t="s">
        <v>9187</v>
      </c>
      <c r="E14382" s="107">
        <v>18.233333333333334</v>
      </c>
      <c r="F14382" s="81" t="s">
        <v>24202</v>
      </c>
      <c r="G14382" s="35" t="s">
        <v>8146</v>
      </c>
      <c r="H14382" s="100" t="s">
        <v>26750</v>
      </c>
    </row>
    <row r="14383" spans="1:8">
      <c r="A14383" s="35" t="s">
        <v>29</v>
      </c>
      <c r="B14383" s="35" t="s">
        <v>9370</v>
      </c>
      <c r="C14383" s="35" t="s">
        <v>16768</v>
      </c>
      <c r="D14383" s="100" t="s">
        <v>9188</v>
      </c>
      <c r="E14383" s="107">
        <v>17.433333333333334</v>
      </c>
      <c r="F14383" s="81" t="s">
        <v>24202</v>
      </c>
      <c r="G14383" s="35" t="s">
        <v>8146</v>
      </c>
      <c r="H14383" s="100" t="s">
        <v>26750</v>
      </c>
    </row>
    <row r="14384" spans="1:8">
      <c r="A14384" s="35" t="s">
        <v>29</v>
      </c>
      <c r="B14384" s="35" t="s">
        <v>9370</v>
      </c>
      <c r="C14384" s="35" t="s">
        <v>16768</v>
      </c>
      <c r="D14384" s="100" t="s">
        <v>9189</v>
      </c>
      <c r="E14384" s="107">
        <v>16.45</v>
      </c>
      <c r="F14384" s="81" t="s">
        <v>24202</v>
      </c>
      <c r="G14384" s="35" t="s">
        <v>8146</v>
      </c>
      <c r="H14384" s="100" t="s">
        <v>26750</v>
      </c>
    </row>
    <row r="14385" spans="1:8">
      <c r="A14385" s="35" t="s">
        <v>29</v>
      </c>
      <c r="B14385" s="35" t="s">
        <v>9370</v>
      </c>
      <c r="C14385" s="35" t="s">
        <v>16768</v>
      </c>
      <c r="D14385" s="100" t="s">
        <v>9190</v>
      </c>
      <c r="E14385" s="107">
        <v>21.883333333333333</v>
      </c>
      <c r="F14385" s="81" t="s">
        <v>24202</v>
      </c>
      <c r="G14385" s="35" t="s">
        <v>8146</v>
      </c>
      <c r="H14385" s="100" t="s">
        <v>26750</v>
      </c>
    </row>
    <row r="14386" spans="1:8">
      <c r="A14386" s="35" t="s">
        <v>29</v>
      </c>
      <c r="B14386" s="35" t="s">
        <v>9370</v>
      </c>
      <c r="C14386" s="35" t="s">
        <v>16768</v>
      </c>
      <c r="D14386" s="100" t="s">
        <v>9191</v>
      </c>
      <c r="E14386" s="107">
        <v>17.266666666666666</v>
      </c>
      <c r="F14386" s="81" t="s">
        <v>24202</v>
      </c>
      <c r="G14386" s="35" t="s">
        <v>8146</v>
      </c>
      <c r="H14386" s="100" t="s">
        <v>26750</v>
      </c>
    </row>
    <row r="14387" spans="1:8">
      <c r="A14387" s="35" t="s">
        <v>29</v>
      </c>
      <c r="B14387" s="35" t="s">
        <v>9370</v>
      </c>
      <c r="C14387" s="35" t="s">
        <v>16769</v>
      </c>
      <c r="D14387" s="100" t="s">
        <v>9192</v>
      </c>
      <c r="E14387" s="107">
        <v>15.483333333333333</v>
      </c>
      <c r="F14387" s="81" t="s">
        <v>24202</v>
      </c>
      <c r="G14387" s="35" t="s">
        <v>8146</v>
      </c>
      <c r="H14387" s="100" t="s">
        <v>26750</v>
      </c>
    </row>
    <row r="14388" spans="1:8">
      <c r="A14388" s="35" t="s">
        <v>29</v>
      </c>
      <c r="B14388" s="35" t="s">
        <v>9370</v>
      </c>
      <c r="C14388" s="35" t="s">
        <v>16769</v>
      </c>
      <c r="D14388" s="100" t="s">
        <v>9193</v>
      </c>
      <c r="E14388" s="107">
        <v>16.45</v>
      </c>
      <c r="F14388" s="81" t="s">
        <v>24202</v>
      </c>
      <c r="G14388" s="35" t="s">
        <v>8146</v>
      </c>
      <c r="H14388" s="100" t="s">
        <v>26750</v>
      </c>
    </row>
    <row r="14389" spans="1:8">
      <c r="A14389" s="35" t="s">
        <v>29</v>
      </c>
      <c r="B14389" s="35" t="s">
        <v>9370</v>
      </c>
      <c r="C14389" s="35" t="s">
        <v>16769</v>
      </c>
      <c r="D14389" s="100" t="s">
        <v>9194</v>
      </c>
      <c r="E14389" s="107">
        <v>15.783333333333333</v>
      </c>
      <c r="F14389" s="81" t="s">
        <v>24202</v>
      </c>
      <c r="G14389" s="35" t="s">
        <v>8146</v>
      </c>
      <c r="H14389" s="100" t="s">
        <v>26750</v>
      </c>
    </row>
    <row r="14390" spans="1:8">
      <c r="A14390" s="35" t="s">
        <v>29</v>
      </c>
      <c r="B14390" s="35" t="s">
        <v>9370</v>
      </c>
      <c r="C14390" s="35" t="s">
        <v>16769</v>
      </c>
      <c r="D14390" s="100" t="s">
        <v>9195</v>
      </c>
      <c r="E14390" s="107">
        <v>17.216666666666665</v>
      </c>
      <c r="F14390" s="81" t="s">
        <v>24202</v>
      </c>
      <c r="G14390" s="35" t="s">
        <v>8146</v>
      </c>
      <c r="H14390" s="100" t="s">
        <v>26750</v>
      </c>
    </row>
    <row r="14391" spans="1:8">
      <c r="A14391" s="35" t="s">
        <v>29</v>
      </c>
      <c r="B14391" s="35" t="s">
        <v>9370</v>
      </c>
      <c r="C14391" s="35" t="s">
        <v>16769</v>
      </c>
      <c r="D14391" s="100" t="s">
        <v>9196</v>
      </c>
      <c r="E14391" s="107">
        <v>20.65</v>
      </c>
      <c r="F14391" s="81" t="s">
        <v>24202</v>
      </c>
      <c r="G14391" s="35" t="s">
        <v>8146</v>
      </c>
      <c r="H14391" s="100" t="s">
        <v>26750</v>
      </c>
    </row>
    <row r="14392" spans="1:8">
      <c r="A14392" s="35" t="s">
        <v>29</v>
      </c>
      <c r="B14392" s="35" t="s">
        <v>9370</v>
      </c>
      <c r="C14392" s="35" t="s">
        <v>16769</v>
      </c>
      <c r="D14392" s="100" t="s">
        <v>9197</v>
      </c>
      <c r="E14392" s="107">
        <v>19.683333333333334</v>
      </c>
      <c r="F14392" s="81" t="s">
        <v>24202</v>
      </c>
      <c r="G14392" s="35" t="s">
        <v>8146</v>
      </c>
      <c r="H14392" s="100" t="s">
        <v>26750</v>
      </c>
    </row>
    <row r="14393" spans="1:8">
      <c r="A14393" s="35" t="s">
        <v>29</v>
      </c>
      <c r="B14393" s="35" t="s">
        <v>9370</v>
      </c>
      <c r="C14393" s="35" t="s">
        <v>16769</v>
      </c>
      <c r="D14393" s="100" t="s">
        <v>9198</v>
      </c>
      <c r="E14393" s="107">
        <v>20.083333333333332</v>
      </c>
      <c r="F14393" s="81" t="s">
        <v>24202</v>
      </c>
      <c r="G14393" s="35" t="s">
        <v>8146</v>
      </c>
      <c r="H14393" s="100" t="s">
        <v>26750</v>
      </c>
    </row>
    <row r="14394" spans="1:8">
      <c r="A14394" s="35" t="s">
        <v>29</v>
      </c>
      <c r="B14394" s="35" t="s">
        <v>9370</v>
      </c>
      <c r="C14394" s="35" t="s">
        <v>16769</v>
      </c>
      <c r="D14394" s="100" t="s">
        <v>9199</v>
      </c>
      <c r="E14394" s="107">
        <v>15.966666666666667</v>
      </c>
      <c r="F14394" s="81" t="s">
        <v>24202</v>
      </c>
      <c r="G14394" s="35" t="s">
        <v>8146</v>
      </c>
      <c r="H14394" s="100" t="s">
        <v>26750</v>
      </c>
    </row>
    <row r="14395" spans="1:8">
      <c r="A14395" s="35" t="s">
        <v>29</v>
      </c>
      <c r="B14395" s="35" t="s">
        <v>9370</v>
      </c>
      <c r="C14395" s="35" t="s">
        <v>16769</v>
      </c>
      <c r="D14395" s="100" t="s">
        <v>9200</v>
      </c>
      <c r="E14395" s="107">
        <v>12.666666666666666</v>
      </c>
      <c r="F14395" s="81" t="s">
        <v>24202</v>
      </c>
      <c r="G14395" s="35" t="s">
        <v>8146</v>
      </c>
      <c r="H14395" s="100" t="s">
        <v>26750</v>
      </c>
    </row>
    <row r="14396" spans="1:8">
      <c r="A14396" s="35" t="s">
        <v>29</v>
      </c>
      <c r="B14396" s="35" t="s">
        <v>9370</v>
      </c>
      <c r="C14396" s="35" t="s">
        <v>16769</v>
      </c>
      <c r="D14396" s="100" t="s">
        <v>9201</v>
      </c>
      <c r="E14396" s="107">
        <v>14.65</v>
      </c>
      <c r="F14396" s="81" t="s">
        <v>24202</v>
      </c>
      <c r="G14396" s="35" t="s">
        <v>8146</v>
      </c>
      <c r="H14396" s="100" t="s">
        <v>26750</v>
      </c>
    </row>
    <row r="14397" spans="1:8">
      <c r="A14397" s="35" t="s">
        <v>29</v>
      </c>
      <c r="B14397" s="35" t="s">
        <v>9370</v>
      </c>
      <c r="C14397" s="35" t="s">
        <v>16769</v>
      </c>
      <c r="D14397" s="100" t="s">
        <v>9202</v>
      </c>
      <c r="E14397" s="107">
        <v>17.333333333333332</v>
      </c>
      <c r="F14397" s="81" t="s">
        <v>24202</v>
      </c>
      <c r="G14397" s="35" t="s">
        <v>8146</v>
      </c>
      <c r="H14397" s="100" t="s">
        <v>26750</v>
      </c>
    </row>
    <row r="14398" spans="1:8">
      <c r="A14398" s="35" t="s">
        <v>29</v>
      </c>
      <c r="B14398" s="35" t="s">
        <v>9370</v>
      </c>
      <c r="C14398" s="35" t="s">
        <v>16769</v>
      </c>
      <c r="D14398" s="100" t="s">
        <v>9203</v>
      </c>
      <c r="E14398" s="107">
        <v>19.166666666666668</v>
      </c>
      <c r="F14398" s="81" t="s">
        <v>24202</v>
      </c>
      <c r="G14398" s="35" t="s">
        <v>8146</v>
      </c>
      <c r="H14398" s="100" t="s">
        <v>26750</v>
      </c>
    </row>
    <row r="14399" spans="1:8">
      <c r="A14399" s="35" t="s">
        <v>29</v>
      </c>
      <c r="B14399" s="35" t="s">
        <v>9370</v>
      </c>
      <c r="C14399" s="35" t="s">
        <v>16769</v>
      </c>
      <c r="D14399" s="100" t="s">
        <v>9204</v>
      </c>
      <c r="E14399" s="107">
        <v>17.850000000000001</v>
      </c>
      <c r="F14399" s="81" t="s">
        <v>24202</v>
      </c>
      <c r="G14399" s="35" t="s">
        <v>8146</v>
      </c>
      <c r="H14399" s="100" t="s">
        <v>26750</v>
      </c>
    </row>
    <row r="14400" spans="1:8">
      <c r="A14400" s="35" t="s">
        <v>29</v>
      </c>
      <c r="B14400" s="35" t="s">
        <v>9370</v>
      </c>
      <c r="C14400" s="35" t="s">
        <v>16769</v>
      </c>
      <c r="D14400" s="100" t="s">
        <v>9205</v>
      </c>
      <c r="E14400" s="107">
        <v>16.583333333333332</v>
      </c>
      <c r="F14400" s="81" t="s">
        <v>24202</v>
      </c>
      <c r="G14400" s="35" t="s">
        <v>8146</v>
      </c>
      <c r="H14400" s="100" t="s">
        <v>26750</v>
      </c>
    </row>
    <row r="14401" spans="1:8">
      <c r="A14401" s="35" t="s">
        <v>29</v>
      </c>
      <c r="B14401" s="35" t="s">
        <v>9370</v>
      </c>
      <c r="C14401" s="35" t="s">
        <v>16769</v>
      </c>
      <c r="D14401" s="100" t="s">
        <v>9206</v>
      </c>
      <c r="E14401" s="107">
        <v>18.983333333333334</v>
      </c>
      <c r="F14401" s="81" t="s">
        <v>24202</v>
      </c>
      <c r="G14401" s="35" t="s">
        <v>8146</v>
      </c>
      <c r="H14401" s="100" t="s">
        <v>26750</v>
      </c>
    </row>
    <row r="14402" spans="1:8">
      <c r="A14402" s="35" t="s">
        <v>29</v>
      </c>
      <c r="B14402" s="35" t="s">
        <v>9370</v>
      </c>
      <c r="C14402" s="35" t="s">
        <v>16769</v>
      </c>
      <c r="D14402" s="100" t="s">
        <v>9207</v>
      </c>
      <c r="E14402" s="107">
        <v>17.633333333333333</v>
      </c>
      <c r="F14402" s="81" t="s">
        <v>24202</v>
      </c>
      <c r="G14402" s="35" t="s">
        <v>8146</v>
      </c>
      <c r="H14402" s="100" t="s">
        <v>26750</v>
      </c>
    </row>
    <row r="14403" spans="1:8">
      <c r="A14403" s="35" t="s">
        <v>29</v>
      </c>
      <c r="B14403" s="35" t="s">
        <v>9370</v>
      </c>
      <c r="C14403" s="35" t="s">
        <v>16769</v>
      </c>
      <c r="D14403" s="100" t="s">
        <v>9208</v>
      </c>
      <c r="E14403" s="107">
        <v>16.216666666666665</v>
      </c>
      <c r="F14403" s="81" t="s">
        <v>24202</v>
      </c>
      <c r="G14403" s="35" t="s">
        <v>8146</v>
      </c>
      <c r="H14403" s="100" t="s">
        <v>26750</v>
      </c>
    </row>
    <row r="14404" spans="1:8">
      <c r="A14404" s="35" t="s">
        <v>29</v>
      </c>
      <c r="B14404" s="35" t="s">
        <v>9370</v>
      </c>
      <c r="C14404" s="35" t="s">
        <v>16769</v>
      </c>
      <c r="D14404" s="100" t="s">
        <v>9209</v>
      </c>
      <c r="E14404" s="107">
        <v>17.033333333333335</v>
      </c>
      <c r="F14404" s="81" t="s">
        <v>24202</v>
      </c>
      <c r="G14404" s="35" t="s">
        <v>8146</v>
      </c>
      <c r="H14404" s="100" t="s">
        <v>26750</v>
      </c>
    </row>
    <row r="14405" spans="1:8">
      <c r="A14405" s="35" t="s">
        <v>29</v>
      </c>
      <c r="B14405" s="35" t="s">
        <v>9370</v>
      </c>
      <c r="C14405" s="35" t="s">
        <v>16769</v>
      </c>
      <c r="D14405" s="100" t="s">
        <v>9210</v>
      </c>
      <c r="E14405" s="107">
        <v>19.216666666666665</v>
      </c>
      <c r="F14405" s="81" t="s">
        <v>24202</v>
      </c>
      <c r="G14405" s="35" t="s">
        <v>8146</v>
      </c>
      <c r="H14405" s="100" t="s">
        <v>26750</v>
      </c>
    </row>
    <row r="14406" spans="1:8">
      <c r="A14406" s="35" t="s">
        <v>29</v>
      </c>
      <c r="B14406" s="35" t="s">
        <v>9370</v>
      </c>
      <c r="C14406" s="35" t="s">
        <v>16769</v>
      </c>
      <c r="D14406" s="100" t="s">
        <v>9211</v>
      </c>
      <c r="E14406" s="107">
        <v>16.283333333333335</v>
      </c>
      <c r="F14406" s="81" t="s">
        <v>24202</v>
      </c>
      <c r="G14406" s="35" t="s">
        <v>8146</v>
      </c>
      <c r="H14406" s="100" t="s">
        <v>26750</v>
      </c>
    </row>
    <row r="14407" spans="1:8">
      <c r="A14407" s="35" t="s">
        <v>29</v>
      </c>
      <c r="B14407" s="35" t="s">
        <v>9370</v>
      </c>
      <c r="C14407" s="35" t="s">
        <v>16769</v>
      </c>
      <c r="D14407" s="100" t="s">
        <v>9212</v>
      </c>
      <c r="E14407" s="107">
        <v>19.483333333333334</v>
      </c>
      <c r="F14407" s="81" t="s">
        <v>24202</v>
      </c>
      <c r="G14407" s="35" t="s">
        <v>8146</v>
      </c>
      <c r="H14407" s="100" t="s">
        <v>26750</v>
      </c>
    </row>
    <row r="14408" spans="1:8">
      <c r="A14408" s="35" t="s">
        <v>29</v>
      </c>
      <c r="B14408" s="35" t="s">
        <v>9370</v>
      </c>
      <c r="C14408" s="35" t="s">
        <v>16769</v>
      </c>
      <c r="D14408" s="100" t="s">
        <v>9213</v>
      </c>
      <c r="E14408" s="107">
        <v>17.649999999999999</v>
      </c>
      <c r="F14408" s="81" t="s">
        <v>24202</v>
      </c>
      <c r="G14408" s="35" t="s">
        <v>8146</v>
      </c>
      <c r="H14408" s="100" t="s">
        <v>26750</v>
      </c>
    </row>
    <row r="14409" spans="1:8">
      <c r="A14409" s="35" t="s">
        <v>29</v>
      </c>
      <c r="B14409" s="35" t="s">
        <v>9370</v>
      </c>
      <c r="C14409" s="35" t="s">
        <v>16770</v>
      </c>
      <c r="D14409" s="100" t="s">
        <v>9214</v>
      </c>
      <c r="E14409" s="107">
        <v>18</v>
      </c>
      <c r="F14409" s="81" t="s">
        <v>24202</v>
      </c>
      <c r="G14409" s="35" t="s">
        <v>8146</v>
      </c>
      <c r="H14409" s="100" t="s">
        <v>26750</v>
      </c>
    </row>
    <row r="14410" spans="1:8">
      <c r="A14410" s="35" t="s">
        <v>29</v>
      </c>
      <c r="B14410" s="35" t="s">
        <v>9370</v>
      </c>
      <c r="C14410" s="35" t="s">
        <v>16770</v>
      </c>
      <c r="D14410" s="100" t="s">
        <v>9215</v>
      </c>
      <c r="E14410" s="107">
        <v>15.783333333333333</v>
      </c>
      <c r="F14410" s="81" t="s">
        <v>24202</v>
      </c>
      <c r="G14410" s="35" t="s">
        <v>8146</v>
      </c>
      <c r="H14410" s="100" t="s">
        <v>26750</v>
      </c>
    </row>
    <row r="14411" spans="1:8">
      <c r="A14411" s="35" t="s">
        <v>29</v>
      </c>
      <c r="B14411" s="35" t="s">
        <v>9370</v>
      </c>
      <c r="C14411" s="35" t="s">
        <v>16770</v>
      </c>
      <c r="D14411" s="100" t="s">
        <v>9216</v>
      </c>
      <c r="E14411" s="107">
        <v>18.783333333333335</v>
      </c>
      <c r="F14411" s="81" t="s">
        <v>24202</v>
      </c>
      <c r="G14411" s="35" t="s">
        <v>8146</v>
      </c>
      <c r="H14411" s="100" t="s">
        <v>26750</v>
      </c>
    </row>
    <row r="14412" spans="1:8">
      <c r="A14412" s="35" t="s">
        <v>29</v>
      </c>
      <c r="B14412" s="35" t="s">
        <v>9370</v>
      </c>
      <c r="C14412" s="35" t="s">
        <v>16770</v>
      </c>
      <c r="D14412" s="100" t="s">
        <v>23795</v>
      </c>
      <c r="E14412" s="107">
        <v>19.433333333333334</v>
      </c>
      <c r="F14412" s="81" t="s">
        <v>24202</v>
      </c>
      <c r="G14412" s="35" t="s">
        <v>8146</v>
      </c>
      <c r="H14412" s="100" t="s">
        <v>26750</v>
      </c>
    </row>
    <row r="14413" spans="1:8">
      <c r="A14413" s="35" t="s">
        <v>29</v>
      </c>
      <c r="B14413" s="35" t="s">
        <v>9370</v>
      </c>
      <c r="C14413" s="35" t="s">
        <v>16770</v>
      </c>
      <c r="D14413" s="100" t="s">
        <v>9217</v>
      </c>
      <c r="E14413" s="107">
        <v>18.866666666666667</v>
      </c>
      <c r="F14413" s="81" t="s">
        <v>24202</v>
      </c>
      <c r="G14413" s="35" t="s">
        <v>8146</v>
      </c>
      <c r="H14413" s="100" t="s">
        <v>26750</v>
      </c>
    </row>
    <row r="14414" spans="1:8">
      <c r="A14414" s="35" t="s">
        <v>29</v>
      </c>
      <c r="B14414" s="35" t="s">
        <v>9370</v>
      </c>
      <c r="C14414" s="35" t="s">
        <v>16770</v>
      </c>
      <c r="D14414" s="100" t="s">
        <v>23796</v>
      </c>
      <c r="E14414" s="107">
        <v>21.433333333333334</v>
      </c>
      <c r="F14414" s="81" t="s">
        <v>24202</v>
      </c>
      <c r="G14414" s="35" t="s">
        <v>8146</v>
      </c>
      <c r="H14414" s="100" t="s">
        <v>26750</v>
      </c>
    </row>
    <row r="14415" spans="1:8">
      <c r="A14415" s="35" t="s">
        <v>29</v>
      </c>
      <c r="B14415" s="35" t="s">
        <v>9370</v>
      </c>
      <c r="C14415" s="35" t="s">
        <v>16770</v>
      </c>
      <c r="D14415" s="100" t="s">
        <v>9218</v>
      </c>
      <c r="E14415" s="107">
        <v>20.066666666666666</v>
      </c>
      <c r="F14415" s="81" t="s">
        <v>24202</v>
      </c>
      <c r="G14415" s="35" t="s">
        <v>8146</v>
      </c>
      <c r="H14415" s="100" t="s">
        <v>26750</v>
      </c>
    </row>
    <row r="14416" spans="1:8">
      <c r="A14416" s="35" t="s">
        <v>29</v>
      </c>
      <c r="B14416" s="35" t="s">
        <v>9370</v>
      </c>
      <c r="C14416" s="35" t="s">
        <v>16770</v>
      </c>
      <c r="D14416" s="100" t="s">
        <v>9219</v>
      </c>
      <c r="E14416" s="107">
        <v>16.466666666666665</v>
      </c>
      <c r="F14416" s="81" t="s">
        <v>24202</v>
      </c>
      <c r="G14416" s="35" t="s">
        <v>8146</v>
      </c>
      <c r="H14416" s="100" t="s">
        <v>26750</v>
      </c>
    </row>
    <row r="14417" spans="1:8">
      <c r="A14417" s="35" t="s">
        <v>29</v>
      </c>
      <c r="B14417" s="35" t="s">
        <v>9370</v>
      </c>
      <c r="C14417" s="35" t="s">
        <v>16770</v>
      </c>
      <c r="D14417" s="100" t="s">
        <v>9220</v>
      </c>
      <c r="E14417" s="107">
        <v>18.733333333333334</v>
      </c>
      <c r="F14417" s="81" t="s">
        <v>24202</v>
      </c>
      <c r="G14417" s="35" t="s">
        <v>8146</v>
      </c>
      <c r="H14417" s="100" t="s">
        <v>26750</v>
      </c>
    </row>
    <row r="14418" spans="1:8">
      <c r="A14418" s="35" t="s">
        <v>29</v>
      </c>
      <c r="B14418" s="35" t="s">
        <v>9370</v>
      </c>
      <c r="C14418" s="35" t="s">
        <v>16770</v>
      </c>
      <c r="D14418" s="100" t="s">
        <v>9221</v>
      </c>
      <c r="E14418" s="107">
        <v>19.733333333333334</v>
      </c>
      <c r="F14418" s="81" t="s">
        <v>24202</v>
      </c>
      <c r="G14418" s="35" t="s">
        <v>8146</v>
      </c>
      <c r="H14418" s="100" t="s">
        <v>26750</v>
      </c>
    </row>
    <row r="14419" spans="1:8">
      <c r="A14419" s="35" t="s">
        <v>29</v>
      </c>
      <c r="B14419" s="35" t="s">
        <v>9370</v>
      </c>
      <c r="C14419" s="35" t="s">
        <v>16770</v>
      </c>
      <c r="D14419" s="100" t="s">
        <v>9222</v>
      </c>
      <c r="E14419" s="107">
        <v>18.600000000000001</v>
      </c>
      <c r="F14419" s="81" t="s">
        <v>24202</v>
      </c>
      <c r="G14419" s="35" t="s">
        <v>8146</v>
      </c>
      <c r="H14419" s="100" t="s">
        <v>26750</v>
      </c>
    </row>
    <row r="14420" spans="1:8">
      <c r="A14420" s="35" t="s">
        <v>29</v>
      </c>
      <c r="B14420" s="35" t="s">
        <v>9370</v>
      </c>
      <c r="C14420" s="35" t="s">
        <v>16770</v>
      </c>
      <c r="D14420" s="100" t="s">
        <v>9223</v>
      </c>
      <c r="E14420" s="107">
        <v>22.55</v>
      </c>
      <c r="F14420" s="81" t="s">
        <v>24202</v>
      </c>
      <c r="G14420" s="35" t="s">
        <v>8146</v>
      </c>
      <c r="H14420" s="100" t="s">
        <v>26750</v>
      </c>
    </row>
    <row r="14421" spans="1:8">
      <c r="A14421" s="35" t="s">
        <v>29</v>
      </c>
      <c r="B14421" s="35" t="s">
        <v>9370</v>
      </c>
      <c r="C14421" s="35" t="s">
        <v>16770</v>
      </c>
      <c r="D14421" s="100" t="s">
        <v>9224</v>
      </c>
      <c r="E14421" s="107">
        <v>17.916666666666668</v>
      </c>
      <c r="F14421" s="81" t="s">
        <v>24202</v>
      </c>
      <c r="G14421" s="35" t="s">
        <v>8146</v>
      </c>
      <c r="H14421" s="100" t="s">
        <v>26750</v>
      </c>
    </row>
    <row r="14422" spans="1:8">
      <c r="A14422" s="35" t="s">
        <v>29</v>
      </c>
      <c r="B14422" s="35" t="s">
        <v>9370</v>
      </c>
      <c r="C14422" s="35" t="s">
        <v>16770</v>
      </c>
      <c r="D14422" s="100" t="s">
        <v>9225</v>
      </c>
      <c r="E14422" s="107">
        <v>17.983333333333334</v>
      </c>
      <c r="F14422" s="81" t="s">
        <v>24202</v>
      </c>
      <c r="G14422" s="35" t="s">
        <v>8146</v>
      </c>
      <c r="H14422" s="100" t="s">
        <v>26750</v>
      </c>
    </row>
    <row r="14423" spans="1:8">
      <c r="A14423" s="35" t="s">
        <v>29</v>
      </c>
      <c r="B14423" s="35" t="s">
        <v>9370</v>
      </c>
      <c r="C14423" s="35" t="s">
        <v>16770</v>
      </c>
      <c r="D14423" s="100" t="s">
        <v>9226</v>
      </c>
      <c r="E14423" s="107">
        <v>18.533333333333335</v>
      </c>
      <c r="F14423" s="81" t="s">
        <v>24202</v>
      </c>
      <c r="G14423" s="35" t="s">
        <v>8146</v>
      </c>
      <c r="H14423" s="100" t="s">
        <v>26750</v>
      </c>
    </row>
    <row r="14424" spans="1:8">
      <c r="A14424" s="35" t="s">
        <v>29</v>
      </c>
      <c r="B14424" s="35" t="s">
        <v>9370</v>
      </c>
      <c r="C14424" s="35" t="s">
        <v>16770</v>
      </c>
      <c r="D14424" s="100" t="s">
        <v>9227</v>
      </c>
      <c r="E14424" s="107">
        <v>14.816666666666666</v>
      </c>
      <c r="F14424" s="81" t="s">
        <v>24202</v>
      </c>
      <c r="G14424" s="35" t="s">
        <v>8146</v>
      </c>
      <c r="H14424" s="100" t="s">
        <v>26750</v>
      </c>
    </row>
    <row r="14425" spans="1:8">
      <c r="A14425" s="35" t="s">
        <v>29</v>
      </c>
      <c r="B14425" s="35" t="s">
        <v>9370</v>
      </c>
      <c r="C14425" s="35" t="s">
        <v>16770</v>
      </c>
      <c r="D14425" s="100" t="s">
        <v>9228</v>
      </c>
      <c r="E14425" s="107">
        <v>17.083333333333332</v>
      </c>
      <c r="F14425" s="81" t="s">
        <v>24202</v>
      </c>
      <c r="G14425" s="35" t="s">
        <v>8146</v>
      </c>
      <c r="H14425" s="100" t="s">
        <v>26750</v>
      </c>
    </row>
    <row r="14426" spans="1:8">
      <c r="A14426" s="35" t="s">
        <v>29</v>
      </c>
      <c r="B14426" s="35" t="s">
        <v>9370</v>
      </c>
      <c r="C14426" s="35" t="s">
        <v>16770</v>
      </c>
      <c r="D14426" s="100" t="s">
        <v>9229</v>
      </c>
      <c r="E14426" s="107">
        <v>17.766666666666666</v>
      </c>
      <c r="F14426" s="81" t="s">
        <v>24202</v>
      </c>
      <c r="G14426" s="35" t="s">
        <v>8146</v>
      </c>
      <c r="H14426" s="100" t="s">
        <v>26750</v>
      </c>
    </row>
    <row r="14427" spans="1:8">
      <c r="A14427" s="35" t="s">
        <v>29</v>
      </c>
      <c r="B14427" s="35" t="s">
        <v>9370</v>
      </c>
      <c r="C14427" s="35" t="s">
        <v>16770</v>
      </c>
      <c r="D14427" s="100" t="s">
        <v>9230</v>
      </c>
      <c r="E14427" s="107">
        <v>18.333333333333332</v>
      </c>
      <c r="F14427" s="81" t="s">
        <v>24202</v>
      </c>
      <c r="G14427" s="35" t="s">
        <v>8146</v>
      </c>
      <c r="H14427" s="100" t="s">
        <v>26750</v>
      </c>
    </row>
    <row r="14428" spans="1:8">
      <c r="A14428" s="35" t="s">
        <v>29</v>
      </c>
      <c r="B14428" s="35" t="s">
        <v>9370</v>
      </c>
      <c r="C14428" s="35" t="s">
        <v>16770</v>
      </c>
      <c r="D14428" s="100" t="s">
        <v>9231</v>
      </c>
      <c r="E14428" s="107">
        <v>17.416666666666668</v>
      </c>
      <c r="F14428" s="81" t="s">
        <v>24202</v>
      </c>
      <c r="G14428" s="35" t="s">
        <v>8146</v>
      </c>
      <c r="H14428" s="100" t="s">
        <v>26750</v>
      </c>
    </row>
    <row r="14429" spans="1:8">
      <c r="A14429" s="35" t="s">
        <v>29</v>
      </c>
      <c r="B14429" s="35" t="s">
        <v>9370</v>
      </c>
      <c r="C14429" s="35" t="s">
        <v>16770</v>
      </c>
      <c r="D14429" s="100" t="s">
        <v>23797</v>
      </c>
      <c r="E14429" s="107">
        <v>15.133333333333333</v>
      </c>
      <c r="F14429" s="81" t="s">
        <v>24202</v>
      </c>
      <c r="G14429" s="35" t="s">
        <v>8146</v>
      </c>
      <c r="H14429" s="100" t="s">
        <v>26750</v>
      </c>
    </row>
    <row r="14430" spans="1:8">
      <c r="A14430" s="35" t="s">
        <v>29</v>
      </c>
      <c r="B14430" s="35" t="s">
        <v>9370</v>
      </c>
      <c r="C14430" s="35" t="s">
        <v>16770</v>
      </c>
      <c r="D14430" s="100" t="s">
        <v>9232</v>
      </c>
      <c r="E14430" s="107">
        <v>14.383333333333333</v>
      </c>
      <c r="F14430" s="81" t="s">
        <v>24202</v>
      </c>
      <c r="G14430" s="35" t="s">
        <v>8146</v>
      </c>
      <c r="H14430" s="100" t="s">
        <v>26750</v>
      </c>
    </row>
    <row r="14431" spans="1:8">
      <c r="A14431" s="35" t="s">
        <v>29</v>
      </c>
      <c r="B14431" s="35" t="s">
        <v>9370</v>
      </c>
      <c r="C14431" s="35" t="s">
        <v>16771</v>
      </c>
      <c r="D14431" s="100" t="s">
        <v>12922</v>
      </c>
      <c r="E14431" s="107">
        <v>11.05</v>
      </c>
      <c r="F14431" s="81" t="s">
        <v>24202</v>
      </c>
      <c r="G14431" s="35" t="s">
        <v>8146</v>
      </c>
      <c r="H14431" s="100" t="s">
        <v>26750</v>
      </c>
    </row>
    <row r="14432" spans="1:8">
      <c r="A14432" s="35" t="s">
        <v>29</v>
      </c>
      <c r="B14432" s="35" t="s">
        <v>9370</v>
      </c>
      <c r="C14432" s="35" t="s">
        <v>16771</v>
      </c>
      <c r="D14432" s="100" t="s">
        <v>12923</v>
      </c>
      <c r="E14432" s="107">
        <v>13.133333333333333</v>
      </c>
      <c r="F14432" s="81" t="s">
        <v>24202</v>
      </c>
      <c r="G14432" s="35" t="s">
        <v>8146</v>
      </c>
      <c r="H14432" s="100" t="s">
        <v>26750</v>
      </c>
    </row>
    <row r="14433" spans="1:8">
      <c r="A14433" s="35" t="s">
        <v>29</v>
      </c>
      <c r="B14433" s="35" t="s">
        <v>9370</v>
      </c>
      <c r="C14433" s="35" t="s">
        <v>16771</v>
      </c>
      <c r="D14433" s="100" t="s">
        <v>12924</v>
      </c>
      <c r="E14433" s="107">
        <v>15.2</v>
      </c>
      <c r="F14433" s="81" t="s">
        <v>24202</v>
      </c>
      <c r="G14433" s="35" t="s">
        <v>8146</v>
      </c>
      <c r="H14433" s="100" t="s">
        <v>26750</v>
      </c>
    </row>
    <row r="14434" spans="1:8">
      <c r="A14434" s="35" t="s">
        <v>29</v>
      </c>
      <c r="B14434" s="35" t="s">
        <v>9370</v>
      </c>
      <c r="C14434" s="35" t="s">
        <v>16771</v>
      </c>
      <c r="D14434" s="100" t="s">
        <v>12925</v>
      </c>
      <c r="E14434" s="107">
        <v>14.05</v>
      </c>
      <c r="F14434" s="81" t="s">
        <v>24202</v>
      </c>
      <c r="G14434" s="35" t="s">
        <v>8146</v>
      </c>
      <c r="H14434" s="100" t="s">
        <v>26750</v>
      </c>
    </row>
    <row r="14435" spans="1:8">
      <c r="A14435" s="35" t="s">
        <v>29</v>
      </c>
      <c r="B14435" s="35" t="s">
        <v>9370</v>
      </c>
      <c r="C14435" s="35" t="s">
        <v>16771</v>
      </c>
      <c r="D14435" s="100" t="s">
        <v>12926</v>
      </c>
      <c r="E14435" s="107">
        <v>15.683333333333334</v>
      </c>
      <c r="F14435" s="81" t="s">
        <v>24202</v>
      </c>
      <c r="G14435" s="35" t="s">
        <v>8146</v>
      </c>
      <c r="H14435" s="100" t="s">
        <v>26750</v>
      </c>
    </row>
    <row r="14436" spans="1:8">
      <c r="A14436" s="35" t="s">
        <v>29</v>
      </c>
      <c r="B14436" s="35" t="s">
        <v>9370</v>
      </c>
      <c r="C14436" s="35" t="s">
        <v>16771</v>
      </c>
      <c r="D14436" s="100" t="s">
        <v>12927</v>
      </c>
      <c r="E14436" s="107">
        <v>15.866666666666667</v>
      </c>
      <c r="F14436" s="81" t="s">
        <v>24202</v>
      </c>
      <c r="G14436" s="35" t="s">
        <v>8146</v>
      </c>
      <c r="H14436" s="100" t="s">
        <v>26750</v>
      </c>
    </row>
    <row r="14437" spans="1:8">
      <c r="A14437" s="35" t="s">
        <v>29</v>
      </c>
      <c r="B14437" s="35" t="s">
        <v>9370</v>
      </c>
      <c r="C14437" s="35" t="s">
        <v>16771</v>
      </c>
      <c r="D14437" s="100" t="s">
        <v>12928</v>
      </c>
      <c r="E14437" s="107">
        <v>16.5</v>
      </c>
      <c r="F14437" s="81" t="s">
        <v>24202</v>
      </c>
      <c r="G14437" s="35" t="s">
        <v>8146</v>
      </c>
      <c r="H14437" s="100" t="s">
        <v>26750</v>
      </c>
    </row>
    <row r="14438" spans="1:8">
      <c r="A14438" s="35" t="s">
        <v>29</v>
      </c>
      <c r="B14438" s="35" t="s">
        <v>9370</v>
      </c>
      <c r="C14438" s="35" t="s">
        <v>16771</v>
      </c>
      <c r="D14438" s="100" t="s">
        <v>12929</v>
      </c>
      <c r="E14438" s="107">
        <v>15.216666666666667</v>
      </c>
      <c r="F14438" s="81" t="s">
        <v>24202</v>
      </c>
      <c r="G14438" s="35" t="s">
        <v>8146</v>
      </c>
      <c r="H14438" s="100" t="s">
        <v>26750</v>
      </c>
    </row>
    <row r="14439" spans="1:8">
      <c r="A14439" s="35" t="s">
        <v>29</v>
      </c>
      <c r="B14439" s="35" t="s">
        <v>9370</v>
      </c>
      <c r="C14439" s="35" t="s">
        <v>16771</v>
      </c>
      <c r="D14439" s="100" t="s">
        <v>12930</v>
      </c>
      <c r="E14439" s="107">
        <v>17.133333333333333</v>
      </c>
      <c r="F14439" s="81" t="s">
        <v>24202</v>
      </c>
      <c r="G14439" s="35" t="s">
        <v>8146</v>
      </c>
      <c r="H14439" s="100" t="s">
        <v>26750</v>
      </c>
    </row>
    <row r="14440" spans="1:8">
      <c r="A14440" s="35" t="s">
        <v>29</v>
      </c>
      <c r="B14440" s="35" t="s">
        <v>9370</v>
      </c>
      <c r="C14440" s="35" t="s">
        <v>16771</v>
      </c>
      <c r="D14440" s="100" t="s">
        <v>12931</v>
      </c>
      <c r="E14440" s="107">
        <v>15.75</v>
      </c>
      <c r="F14440" s="81" t="s">
        <v>24202</v>
      </c>
      <c r="G14440" s="35" t="s">
        <v>8146</v>
      </c>
      <c r="H14440" s="100" t="s">
        <v>26750</v>
      </c>
    </row>
    <row r="14441" spans="1:8">
      <c r="A14441" s="35" t="s">
        <v>29</v>
      </c>
      <c r="B14441" s="35" t="s">
        <v>9370</v>
      </c>
      <c r="C14441" s="35" t="s">
        <v>16771</v>
      </c>
      <c r="D14441" s="100" t="s">
        <v>23798</v>
      </c>
      <c r="E14441" s="107">
        <v>13.666666666666666</v>
      </c>
      <c r="F14441" s="81" t="s">
        <v>24202</v>
      </c>
      <c r="G14441" s="35" t="s">
        <v>8146</v>
      </c>
      <c r="H14441" s="100" t="s">
        <v>26750</v>
      </c>
    </row>
    <row r="14442" spans="1:8">
      <c r="A14442" s="35" t="s">
        <v>29</v>
      </c>
      <c r="B14442" s="35" t="s">
        <v>9370</v>
      </c>
      <c r="C14442" s="35" t="s">
        <v>16771</v>
      </c>
      <c r="D14442" s="100" t="s">
        <v>23799</v>
      </c>
      <c r="E14442" s="107">
        <v>12.216666666666667</v>
      </c>
      <c r="F14442" s="81" t="s">
        <v>24202</v>
      </c>
      <c r="G14442" s="35" t="s">
        <v>8146</v>
      </c>
      <c r="H14442" s="100" t="s">
        <v>26750</v>
      </c>
    </row>
    <row r="14443" spans="1:8">
      <c r="A14443" s="35" t="s">
        <v>29</v>
      </c>
      <c r="B14443" s="35" t="s">
        <v>9370</v>
      </c>
      <c r="C14443" s="35" t="s">
        <v>16772</v>
      </c>
      <c r="D14443" s="100" t="s">
        <v>23800</v>
      </c>
      <c r="E14443" s="107">
        <v>11.933333333333334</v>
      </c>
      <c r="F14443" s="81" t="s">
        <v>24202</v>
      </c>
      <c r="G14443" s="35" t="s">
        <v>8146</v>
      </c>
      <c r="H14443" s="100" t="s">
        <v>26750</v>
      </c>
    </row>
    <row r="14444" spans="1:8">
      <c r="A14444" s="35" t="s">
        <v>29</v>
      </c>
      <c r="B14444" s="35" t="s">
        <v>9370</v>
      </c>
      <c r="C14444" s="35" t="s">
        <v>16772</v>
      </c>
      <c r="D14444" s="100" t="s">
        <v>12932</v>
      </c>
      <c r="E14444" s="107">
        <v>10.666666666666666</v>
      </c>
      <c r="F14444" s="81" t="s">
        <v>24202</v>
      </c>
      <c r="G14444" s="35" t="s">
        <v>8146</v>
      </c>
      <c r="H14444" s="100" t="s">
        <v>26750</v>
      </c>
    </row>
    <row r="14445" spans="1:8">
      <c r="A14445" s="35" t="s">
        <v>29</v>
      </c>
      <c r="B14445" s="35" t="s">
        <v>9370</v>
      </c>
      <c r="C14445" s="35" t="s">
        <v>16772</v>
      </c>
      <c r="D14445" s="100" t="s">
        <v>12933</v>
      </c>
      <c r="E14445" s="107">
        <v>13.166666666666666</v>
      </c>
      <c r="F14445" s="81" t="s">
        <v>24202</v>
      </c>
      <c r="G14445" s="35" t="s">
        <v>8146</v>
      </c>
      <c r="H14445" s="100" t="s">
        <v>26750</v>
      </c>
    </row>
    <row r="14446" spans="1:8">
      <c r="A14446" s="35" t="s">
        <v>29</v>
      </c>
      <c r="B14446" s="35" t="s">
        <v>9370</v>
      </c>
      <c r="C14446" s="35" t="s">
        <v>16772</v>
      </c>
      <c r="D14446" s="100" t="s">
        <v>12934</v>
      </c>
      <c r="E14446" s="107">
        <v>12.7</v>
      </c>
      <c r="F14446" s="81" t="s">
        <v>24202</v>
      </c>
      <c r="G14446" s="35" t="s">
        <v>8146</v>
      </c>
      <c r="H14446" s="100" t="s">
        <v>26750</v>
      </c>
    </row>
    <row r="14447" spans="1:8">
      <c r="A14447" s="35" t="s">
        <v>29</v>
      </c>
      <c r="B14447" s="35" t="s">
        <v>9370</v>
      </c>
      <c r="C14447" s="35" t="s">
        <v>16772</v>
      </c>
      <c r="D14447" s="100" t="s">
        <v>23801</v>
      </c>
      <c r="E14447" s="107">
        <v>10.766666666666667</v>
      </c>
      <c r="F14447" s="81" t="s">
        <v>24202</v>
      </c>
      <c r="G14447" s="35" t="s">
        <v>8146</v>
      </c>
      <c r="H14447" s="100" t="s">
        <v>26750</v>
      </c>
    </row>
    <row r="14448" spans="1:8">
      <c r="A14448" s="35" t="s">
        <v>29</v>
      </c>
      <c r="B14448" s="35" t="s">
        <v>9370</v>
      </c>
      <c r="C14448" s="35" t="s">
        <v>16772</v>
      </c>
      <c r="D14448" s="100" t="s">
        <v>12935</v>
      </c>
      <c r="E14448" s="107">
        <v>10.133333333333333</v>
      </c>
      <c r="F14448" s="81" t="s">
        <v>24202</v>
      </c>
      <c r="G14448" s="35" t="s">
        <v>8146</v>
      </c>
      <c r="H14448" s="100" t="s">
        <v>26750</v>
      </c>
    </row>
    <row r="14449" spans="1:8">
      <c r="A14449" s="35" t="s">
        <v>29</v>
      </c>
      <c r="B14449" s="35" t="s">
        <v>9370</v>
      </c>
      <c r="C14449" s="35" t="s">
        <v>16772</v>
      </c>
      <c r="D14449" s="100" t="s">
        <v>12936</v>
      </c>
      <c r="E14449" s="107">
        <v>12.366666666666667</v>
      </c>
      <c r="F14449" s="81" t="s">
        <v>24202</v>
      </c>
      <c r="G14449" s="35" t="s">
        <v>8146</v>
      </c>
      <c r="H14449" s="100" t="s">
        <v>26750</v>
      </c>
    </row>
    <row r="14450" spans="1:8">
      <c r="A14450" s="35" t="s">
        <v>29</v>
      </c>
      <c r="B14450" s="35" t="s">
        <v>9370</v>
      </c>
      <c r="C14450" s="35" t="s">
        <v>16772</v>
      </c>
      <c r="D14450" s="100" t="s">
        <v>12937</v>
      </c>
      <c r="E14450" s="107">
        <v>11.066666666666666</v>
      </c>
      <c r="F14450" s="81" t="s">
        <v>24202</v>
      </c>
      <c r="G14450" s="35" t="s">
        <v>8146</v>
      </c>
      <c r="H14450" s="100" t="s">
        <v>26750</v>
      </c>
    </row>
    <row r="14451" spans="1:8">
      <c r="A14451" s="35" t="s">
        <v>29</v>
      </c>
      <c r="B14451" s="35" t="s">
        <v>9370</v>
      </c>
      <c r="C14451" s="35" t="s">
        <v>16772</v>
      </c>
      <c r="D14451" s="100" t="s">
        <v>12938</v>
      </c>
      <c r="E14451" s="107">
        <v>12.166666666666666</v>
      </c>
      <c r="F14451" s="81" t="s">
        <v>24202</v>
      </c>
      <c r="G14451" s="35" t="s">
        <v>8146</v>
      </c>
      <c r="H14451" s="100" t="s">
        <v>26750</v>
      </c>
    </row>
    <row r="14452" spans="1:8">
      <c r="A14452" s="35" t="s">
        <v>29</v>
      </c>
      <c r="B14452" s="35" t="s">
        <v>9370</v>
      </c>
      <c r="C14452" s="35" t="s">
        <v>16772</v>
      </c>
      <c r="D14452" s="100" t="s">
        <v>12939</v>
      </c>
      <c r="E14452" s="107">
        <v>11.266666666666667</v>
      </c>
      <c r="F14452" s="81" t="s">
        <v>24202</v>
      </c>
      <c r="G14452" s="35" t="s">
        <v>8146</v>
      </c>
      <c r="H14452" s="100" t="s">
        <v>26750</v>
      </c>
    </row>
    <row r="14453" spans="1:8">
      <c r="A14453" s="35" t="s">
        <v>29</v>
      </c>
      <c r="B14453" s="35" t="s">
        <v>9370</v>
      </c>
      <c r="C14453" s="35" t="s">
        <v>16772</v>
      </c>
      <c r="D14453" s="100" t="s">
        <v>12940</v>
      </c>
      <c r="E14453" s="107">
        <v>10.066666666666666</v>
      </c>
      <c r="F14453" s="81" t="s">
        <v>24202</v>
      </c>
      <c r="G14453" s="35" t="s">
        <v>8146</v>
      </c>
      <c r="H14453" s="100" t="s">
        <v>26750</v>
      </c>
    </row>
    <row r="14454" spans="1:8">
      <c r="A14454" s="35" t="s">
        <v>29</v>
      </c>
      <c r="B14454" s="35" t="s">
        <v>9370</v>
      </c>
      <c r="C14454" s="35" t="s">
        <v>16772</v>
      </c>
      <c r="D14454" s="100" t="s">
        <v>12941</v>
      </c>
      <c r="E14454" s="107">
        <v>11.266666666666667</v>
      </c>
      <c r="F14454" s="81" t="s">
        <v>24202</v>
      </c>
      <c r="G14454" s="35" t="s">
        <v>8146</v>
      </c>
      <c r="H14454" s="100" t="s">
        <v>26750</v>
      </c>
    </row>
    <row r="14455" spans="1:8">
      <c r="A14455" s="35" t="s">
        <v>29</v>
      </c>
      <c r="B14455" s="35" t="s">
        <v>9370</v>
      </c>
      <c r="C14455" s="35" t="s">
        <v>16772</v>
      </c>
      <c r="D14455" s="100" t="s">
        <v>12942</v>
      </c>
      <c r="E14455" s="107">
        <v>17.899999999999999</v>
      </c>
      <c r="F14455" s="81" t="s">
        <v>24202</v>
      </c>
      <c r="G14455" s="35" t="s">
        <v>8146</v>
      </c>
      <c r="H14455" s="100" t="s">
        <v>26750</v>
      </c>
    </row>
    <row r="14456" spans="1:8">
      <c r="A14456" s="35" t="s">
        <v>29</v>
      </c>
      <c r="B14456" s="35" t="s">
        <v>9370</v>
      </c>
      <c r="C14456" s="35" t="s">
        <v>16772</v>
      </c>
      <c r="D14456" s="100" t="s">
        <v>12943</v>
      </c>
      <c r="E14456" s="107">
        <v>11.083333333333334</v>
      </c>
      <c r="F14456" s="81" t="s">
        <v>24202</v>
      </c>
      <c r="G14456" s="35" t="s">
        <v>8146</v>
      </c>
      <c r="H14456" s="100" t="s">
        <v>26750</v>
      </c>
    </row>
    <row r="14457" spans="1:8">
      <c r="A14457" s="35" t="s">
        <v>29</v>
      </c>
      <c r="B14457" s="35" t="s">
        <v>9370</v>
      </c>
      <c r="C14457" s="35" t="s">
        <v>16772</v>
      </c>
      <c r="D14457" s="100" t="s">
        <v>12944</v>
      </c>
      <c r="E14457" s="107">
        <v>10.716666666666667</v>
      </c>
      <c r="F14457" s="81" t="s">
        <v>24202</v>
      </c>
      <c r="G14457" s="35" t="s">
        <v>8146</v>
      </c>
      <c r="H14457" s="100" t="s">
        <v>26750</v>
      </c>
    </row>
    <row r="14458" spans="1:8">
      <c r="A14458" s="35" t="s">
        <v>29</v>
      </c>
      <c r="B14458" s="35" t="s">
        <v>9370</v>
      </c>
      <c r="C14458" s="35" t="s">
        <v>16772</v>
      </c>
      <c r="D14458" s="100" t="s">
        <v>12945</v>
      </c>
      <c r="E14458" s="107">
        <v>19.533333333333335</v>
      </c>
      <c r="F14458" s="81" t="s">
        <v>24202</v>
      </c>
      <c r="G14458" s="35" t="s">
        <v>8146</v>
      </c>
      <c r="H14458" s="100" t="s">
        <v>26750</v>
      </c>
    </row>
    <row r="14459" spans="1:8">
      <c r="A14459" s="35" t="s">
        <v>29</v>
      </c>
      <c r="B14459" s="35" t="s">
        <v>9370</v>
      </c>
      <c r="C14459" s="35" t="s">
        <v>16773</v>
      </c>
      <c r="D14459" s="100" t="s">
        <v>12946</v>
      </c>
      <c r="E14459" s="107">
        <v>17.966666666666665</v>
      </c>
      <c r="F14459" s="81" t="s">
        <v>24202</v>
      </c>
      <c r="G14459" s="35" t="s">
        <v>8146</v>
      </c>
      <c r="H14459" s="100" t="s">
        <v>26750</v>
      </c>
    </row>
    <row r="14460" spans="1:8">
      <c r="A14460" s="35" t="s">
        <v>29</v>
      </c>
      <c r="B14460" s="35" t="s">
        <v>9370</v>
      </c>
      <c r="C14460" s="35" t="s">
        <v>16773</v>
      </c>
      <c r="D14460" s="100" t="s">
        <v>12947</v>
      </c>
      <c r="E14460" s="107">
        <v>18.95</v>
      </c>
      <c r="F14460" s="81" t="s">
        <v>24202</v>
      </c>
      <c r="G14460" s="35" t="s">
        <v>8146</v>
      </c>
      <c r="H14460" s="100" t="s">
        <v>26750</v>
      </c>
    </row>
    <row r="14461" spans="1:8">
      <c r="A14461" s="35" t="s">
        <v>29</v>
      </c>
      <c r="B14461" s="35" t="s">
        <v>9370</v>
      </c>
      <c r="C14461" s="35" t="s">
        <v>16773</v>
      </c>
      <c r="D14461" s="100" t="s">
        <v>12948</v>
      </c>
      <c r="E14461" s="107">
        <v>16.25</v>
      </c>
      <c r="F14461" s="81" t="s">
        <v>24202</v>
      </c>
      <c r="G14461" s="35" t="s">
        <v>8146</v>
      </c>
      <c r="H14461" s="100" t="s">
        <v>26750</v>
      </c>
    </row>
    <row r="14462" spans="1:8">
      <c r="A14462" s="35" t="s">
        <v>29</v>
      </c>
      <c r="B14462" s="35" t="s">
        <v>9370</v>
      </c>
      <c r="C14462" s="35" t="s">
        <v>16773</v>
      </c>
      <c r="D14462" s="100" t="s">
        <v>12949</v>
      </c>
      <c r="E14462" s="107">
        <v>17.350000000000001</v>
      </c>
      <c r="F14462" s="81" t="s">
        <v>24202</v>
      </c>
      <c r="G14462" s="35" t="s">
        <v>8146</v>
      </c>
      <c r="H14462" s="100" t="s">
        <v>26750</v>
      </c>
    </row>
    <row r="14463" spans="1:8">
      <c r="A14463" s="35" t="s">
        <v>29</v>
      </c>
      <c r="B14463" s="35" t="s">
        <v>9370</v>
      </c>
      <c r="C14463" s="35" t="s">
        <v>16773</v>
      </c>
      <c r="D14463" s="100" t="s">
        <v>12950</v>
      </c>
      <c r="E14463" s="107">
        <v>16.666666666666668</v>
      </c>
      <c r="F14463" s="81" t="s">
        <v>24202</v>
      </c>
      <c r="G14463" s="35" t="s">
        <v>8146</v>
      </c>
      <c r="H14463" s="100" t="s">
        <v>26750</v>
      </c>
    </row>
    <row r="14464" spans="1:8">
      <c r="A14464" s="35" t="s">
        <v>29</v>
      </c>
      <c r="B14464" s="35" t="s">
        <v>9370</v>
      </c>
      <c r="C14464" s="35" t="s">
        <v>16773</v>
      </c>
      <c r="D14464" s="100" t="s">
        <v>12951</v>
      </c>
      <c r="E14464" s="107">
        <v>17.766666666666666</v>
      </c>
      <c r="F14464" s="81" t="s">
        <v>24202</v>
      </c>
      <c r="G14464" s="35" t="s">
        <v>8146</v>
      </c>
      <c r="H14464" s="100" t="s">
        <v>26750</v>
      </c>
    </row>
    <row r="14465" spans="1:8">
      <c r="A14465" s="35" t="s">
        <v>29</v>
      </c>
      <c r="B14465" s="35" t="s">
        <v>9370</v>
      </c>
      <c r="C14465" s="35" t="s">
        <v>16773</v>
      </c>
      <c r="D14465" s="100" t="s">
        <v>12952</v>
      </c>
      <c r="E14465" s="107">
        <v>16.833333333333332</v>
      </c>
      <c r="F14465" s="81" t="s">
        <v>24202</v>
      </c>
      <c r="G14465" s="35" t="s">
        <v>8146</v>
      </c>
      <c r="H14465" s="100" t="s">
        <v>26750</v>
      </c>
    </row>
    <row r="14466" spans="1:8">
      <c r="A14466" s="35" t="s">
        <v>29</v>
      </c>
      <c r="B14466" s="35" t="s">
        <v>9370</v>
      </c>
      <c r="C14466" s="35" t="s">
        <v>16773</v>
      </c>
      <c r="D14466" s="100" t="s">
        <v>12953</v>
      </c>
      <c r="E14466" s="107">
        <v>19.100000000000001</v>
      </c>
      <c r="F14466" s="81" t="s">
        <v>24202</v>
      </c>
      <c r="G14466" s="35" t="s">
        <v>8146</v>
      </c>
      <c r="H14466" s="100" t="s">
        <v>26750</v>
      </c>
    </row>
    <row r="14467" spans="1:8">
      <c r="A14467" s="35" t="s">
        <v>29</v>
      </c>
      <c r="B14467" s="35" t="s">
        <v>9370</v>
      </c>
      <c r="C14467" s="35" t="s">
        <v>16773</v>
      </c>
      <c r="D14467" s="100" t="s">
        <v>12954</v>
      </c>
      <c r="E14467" s="107">
        <v>16.333333333333332</v>
      </c>
      <c r="F14467" s="81" t="s">
        <v>24202</v>
      </c>
      <c r="G14467" s="35" t="s">
        <v>8146</v>
      </c>
      <c r="H14467" s="100" t="s">
        <v>26750</v>
      </c>
    </row>
    <row r="14468" spans="1:8">
      <c r="A14468" s="35" t="s">
        <v>29</v>
      </c>
      <c r="B14468" s="35" t="s">
        <v>9370</v>
      </c>
      <c r="C14468" s="35" t="s">
        <v>16773</v>
      </c>
      <c r="D14468" s="100" t="s">
        <v>12955</v>
      </c>
      <c r="E14468" s="107">
        <v>16.8</v>
      </c>
      <c r="F14468" s="81" t="s">
        <v>24202</v>
      </c>
      <c r="G14468" s="35" t="s">
        <v>8146</v>
      </c>
      <c r="H14468" s="100" t="s">
        <v>26750</v>
      </c>
    </row>
    <row r="14469" spans="1:8">
      <c r="A14469" s="35" t="s">
        <v>29</v>
      </c>
      <c r="B14469" s="35" t="s">
        <v>9370</v>
      </c>
      <c r="C14469" s="35" t="s">
        <v>16773</v>
      </c>
      <c r="D14469" s="100" t="s">
        <v>12956</v>
      </c>
      <c r="E14469" s="107">
        <v>15.7</v>
      </c>
      <c r="F14469" s="81" t="s">
        <v>24202</v>
      </c>
      <c r="G14469" s="35" t="s">
        <v>8146</v>
      </c>
      <c r="H14469" s="100" t="s">
        <v>26750</v>
      </c>
    </row>
    <row r="14470" spans="1:8">
      <c r="A14470" s="35" t="s">
        <v>29</v>
      </c>
      <c r="B14470" s="35" t="s">
        <v>9370</v>
      </c>
      <c r="C14470" s="35" t="s">
        <v>16773</v>
      </c>
      <c r="D14470" s="100" t="s">
        <v>12957</v>
      </c>
      <c r="E14470" s="107">
        <v>12.866666666666667</v>
      </c>
      <c r="F14470" s="81" t="s">
        <v>24202</v>
      </c>
      <c r="G14470" s="35" t="s">
        <v>8146</v>
      </c>
      <c r="H14470" s="100" t="s">
        <v>26750</v>
      </c>
    </row>
    <row r="14471" spans="1:8">
      <c r="A14471" s="35" t="s">
        <v>29</v>
      </c>
      <c r="B14471" s="35" t="s">
        <v>9379</v>
      </c>
      <c r="C14471" s="35" t="s">
        <v>16774</v>
      </c>
      <c r="D14471" s="100" t="s">
        <v>12958</v>
      </c>
      <c r="E14471" s="107">
        <v>19.899999999999999</v>
      </c>
      <c r="F14471" s="81" t="s">
        <v>24202</v>
      </c>
      <c r="G14471" s="35" t="s">
        <v>8146</v>
      </c>
      <c r="H14471" s="100" t="s">
        <v>26248</v>
      </c>
    </row>
    <row r="14472" spans="1:8">
      <c r="A14472" s="35" t="s">
        <v>29</v>
      </c>
      <c r="B14472" s="35" t="s">
        <v>9379</v>
      </c>
      <c r="C14472" s="35" t="s">
        <v>16774</v>
      </c>
      <c r="D14472" s="100" t="s">
        <v>12959</v>
      </c>
      <c r="E14472" s="107">
        <v>13.55</v>
      </c>
      <c r="F14472" s="81" t="s">
        <v>24202</v>
      </c>
      <c r="G14472" s="35" t="s">
        <v>8146</v>
      </c>
      <c r="H14472" s="100" t="s">
        <v>16565</v>
      </c>
    </row>
    <row r="14473" spans="1:8">
      <c r="A14473" s="35" t="s">
        <v>29</v>
      </c>
      <c r="B14473" s="35" t="s">
        <v>9379</v>
      </c>
      <c r="C14473" s="35" t="s">
        <v>16774</v>
      </c>
      <c r="D14473" s="100" t="s">
        <v>12961</v>
      </c>
      <c r="E14473" s="107">
        <v>16.899999999999999</v>
      </c>
      <c r="F14473" s="81" t="s">
        <v>24202</v>
      </c>
      <c r="G14473" s="35" t="s">
        <v>8146</v>
      </c>
      <c r="H14473" s="100" t="s">
        <v>16565</v>
      </c>
    </row>
    <row r="14474" spans="1:8">
      <c r="A14474" s="35" t="s">
        <v>29</v>
      </c>
      <c r="B14474" s="35" t="s">
        <v>9379</v>
      </c>
      <c r="C14474" s="35" t="s">
        <v>16774</v>
      </c>
      <c r="D14474" s="100" t="s">
        <v>12962</v>
      </c>
      <c r="E14474" s="107">
        <v>18.25</v>
      </c>
      <c r="F14474" s="81" t="s">
        <v>24202</v>
      </c>
      <c r="G14474" s="35" t="s">
        <v>8146</v>
      </c>
      <c r="H14474" s="100" t="s">
        <v>16565</v>
      </c>
    </row>
    <row r="14475" spans="1:8">
      <c r="A14475" s="35" t="s">
        <v>29</v>
      </c>
      <c r="B14475" s="35" t="s">
        <v>9379</v>
      </c>
      <c r="C14475" s="35" t="s">
        <v>16774</v>
      </c>
      <c r="D14475" s="100" t="s">
        <v>12963</v>
      </c>
      <c r="E14475" s="107">
        <v>22.933333333333334</v>
      </c>
      <c r="F14475" s="81" t="s">
        <v>24202</v>
      </c>
      <c r="G14475" s="35" t="s">
        <v>8146</v>
      </c>
      <c r="H14475" s="100" t="s">
        <v>16565</v>
      </c>
    </row>
    <row r="14476" spans="1:8">
      <c r="A14476" s="35" t="s">
        <v>29</v>
      </c>
      <c r="B14476" s="35" t="s">
        <v>9379</v>
      </c>
      <c r="C14476" s="35" t="s">
        <v>16774</v>
      </c>
      <c r="D14476" s="100" t="s">
        <v>12964</v>
      </c>
      <c r="E14476" s="107">
        <v>18.600000000000001</v>
      </c>
      <c r="F14476" s="81" t="s">
        <v>24202</v>
      </c>
      <c r="G14476" s="35" t="s">
        <v>8146</v>
      </c>
      <c r="H14476" s="100" t="s">
        <v>16565</v>
      </c>
    </row>
    <row r="14477" spans="1:8">
      <c r="A14477" s="35" t="s">
        <v>29</v>
      </c>
      <c r="B14477" s="35" t="s">
        <v>9379</v>
      </c>
      <c r="C14477" s="35" t="s">
        <v>16775</v>
      </c>
      <c r="D14477" s="100" t="s">
        <v>12966</v>
      </c>
      <c r="E14477" s="107">
        <v>18.7</v>
      </c>
      <c r="F14477" s="81" t="s">
        <v>24202</v>
      </c>
      <c r="G14477" s="35" t="s">
        <v>8146</v>
      </c>
      <c r="H14477" s="100" t="s">
        <v>16565</v>
      </c>
    </row>
    <row r="14478" spans="1:8">
      <c r="A14478" s="35" t="s">
        <v>29</v>
      </c>
      <c r="B14478" s="35" t="s">
        <v>9379</v>
      </c>
      <c r="C14478" s="35" t="s">
        <v>16775</v>
      </c>
      <c r="D14478" s="100" t="s">
        <v>12967</v>
      </c>
      <c r="E14478" s="107">
        <v>21.2</v>
      </c>
      <c r="F14478" s="81" t="s">
        <v>24202</v>
      </c>
      <c r="G14478" s="35" t="s">
        <v>8146</v>
      </c>
      <c r="H14478" s="100" t="s">
        <v>16565</v>
      </c>
    </row>
    <row r="14479" spans="1:8">
      <c r="A14479" s="35" t="s">
        <v>29</v>
      </c>
      <c r="B14479" s="35" t="s">
        <v>9379</v>
      </c>
      <c r="C14479" s="35" t="s">
        <v>16775</v>
      </c>
      <c r="D14479" s="100" t="s">
        <v>12968</v>
      </c>
      <c r="E14479" s="107">
        <v>17.316666666666666</v>
      </c>
      <c r="F14479" s="81" t="s">
        <v>24202</v>
      </c>
      <c r="G14479" s="35" t="s">
        <v>8146</v>
      </c>
      <c r="H14479" s="100" t="s">
        <v>16565</v>
      </c>
    </row>
    <row r="14480" spans="1:8">
      <c r="A14480" s="35" t="s">
        <v>29</v>
      </c>
      <c r="B14480" s="35" t="s">
        <v>9379</v>
      </c>
      <c r="C14480" s="35" t="s">
        <v>16775</v>
      </c>
      <c r="D14480" s="100" t="s">
        <v>12969</v>
      </c>
      <c r="E14480" s="107">
        <v>15.833333333333334</v>
      </c>
      <c r="F14480" s="81" t="s">
        <v>24202</v>
      </c>
      <c r="G14480" s="35" t="s">
        <v>8146</v>
      </c>
      <c r="H14480" s="100" t="s">
        <v>16565</v>
      </c>
    </row>
    <row r="14481" spans="1:8">
      <c r="A14481" s="35" t="s">
        <v>29</v>
      </c>
      <c r="B14481" s="35" t="s">
        <v>9379</v>
      </c>
      <c r="C14481" s="35" t="s">
        <v>16775</v>
      </c>
      <c r="D14481" s="100" t="s">
        <v>12970</v>
      </c>
      <c r="E14481" s="107">
        <v>18.7</v>
      </c>
      <c r="F14481" s="81" t="s">
        <v>24202</v>
      </c>
      <c r="G14481" s="35" t="s">
        <v>8146</v>
      </c>
      <c r="H14481" s="100" t="s">
        <v>16565</v>
      </c>
    </row>
    <row r="14482" spans="1:8">
      <c r="A14482" s="35" t="s">
        <v>29</v>
      </c>
      <c r="B14482" s="35" t="s">
        <v>9379</v>
      </c>
      <c r="C14482" s="35" t="s">
        <v>16775</v>
      </c>
      <c r="D14482" s="100" t="s">
        <v>12971</v>
      </c>
      <c r="E14482" s="107">
        <v>24.516666666666666</v>
      </c>
      <c r="F14482" s="81" t="s">
        <v>24202</v>
      </c>
      <c r="G14482" s="35" t="s">
        <v>8146</v>
      </c>
      <c r="H14482" s="100" t="s">
        <v>16565</v>
      </c>
    </row>
    <row r="14483" spans="1:8">
      <c r="A14483" s="35" t="s">
        <v>29</v>
      </c>
      <c r="B14483" s="35" t="s">
        <v>9379</v>
      </c>
      <c r="C14483" s="35" t="s">
        <v>16775</v>
      </c>
      <c r="D14483" s="100" t="s">
        <v>12972</v>
      </c>
      <c r="E14483" s="107">
        <v>22.633333333333333</v>
      </c>
      <c r="F14483" s="81" t="s">
        <v>24202</v>
      </c>
      <c r="G14483" s="35" t="s">
        <v>8146</v>
      </c>
      <c r="H14483" s="100" t="s">
        <v>16565</v>
      </c>
    </row>
    <row r="14484" spans="1:8">
      <c r="A14484" s="35" t="s">
        <v>29</v>
      </c>
      <c r="B14484" s="35" t="s">
        <v>9379</v>
      </c>
      <c r="C14484" s="35" t="s">
        <v>16775</v>
      </c>
      <c r="D14484" s="100" t="s">
        <v>12973</v>
      </c>
      <c r="E14484" s="107">
        <v>11.566666666666666</v>
      </c>
      <c r="F14484" s="81" t="s">
        <v>24202</v>
      </c>
      <c r="G14484" s="35" t="s">
        <v>8146</v>
      </c>
      <c r="H14484" s="100" t="s">
        <v>16565</v>
      </c>
    </row>
    <row r="14485" spans="1:8">
      <c r="A14485" s="35" t="s">
        <v>29</v>
      </c>
      <c r="B14485" s="35" t="s">
        <v>9379</v>
      </c>
      <c r="C14485" s="35" t="s">
        <v>16775</v>
      </c>
      <c r="D14485" s="100" t="s">
        <v>12974</v>
      </c>
      <c r="E14485" s="107">
        <v>18.333333333333332</v>
      </c>
      <c r="F14485" s="81" t="s">
        <v>24202</v>
      </c>
      <c r="G14485" s="35" t="s">
        <v>8146</v>
      </c>
      <c r="H14485" s="100" t="s">
        <v>16565</v>
      </c>
    </row>
    <row r="14486" spans="1:8">
      <c r="A14486" s="35" t="s">
        <v>29</v>
      </c>
      <c r="B14486" s="35" t="s">
        <v>9379</v>
      </c>
      <c r="C14486" s="35" t="s">
        <v>16775</v>
      </c>
      <c r="D14486" s="100" t="s">
        <v>12975</v>
      </c>
      <c r="E14486" s="107">
        <v>13.583333333333334</v>
      </c>
      <c r="F14486" s="81" t="s">
        <v>24202</v>
      </c>
      <c r="G14486" s="35" t="s">
        <v>8146</v>
      </c>
      <c r="H14486" s="100" t="s">
        <v>16565</v>
      </c>
    </row>
    <row r="14487" spans="1:8">
      <c r="A14487" s="35" t="s">
        <v>29</v>
      </c>
      <c r="B14487" s="35" t="s">
        <v>9379</v>
      </c>
      <c r="C14487" s="35" t="s">
        <v>16775</v>
      </c>
      <c r="D14487" s="100" t="s">
        <v>12976</v>
      </c>
      <c r="E14487" s="107">
        <v>19.25</v>
      </c>
      <c r="F14487" s="81" t="s">
        <v>24202</v>
      </c>
      <c r="G14487" s="35" t="s">
        <v>8146</v>
      </c>
      <c r="H14487" s="100" t="s">
        <v>16565</v>
      </c>
    </row>
    <row r="14488" spans="1:8">
      <c r="A14488" s="35" t="s">
        <v>13</v>
      </c>
      <c r="B14488" s="35" t="s">
        <v>9369</v>
      </c>
      <c r="C14488" s="35" t="s">
        <v>16777</v>
      </c>
      <c r="D14488" s="100" t="s">
        <v>12990</v>
      </c>
      <c r="E14488" s="107">
        <v>20.183333333333334</v>
      </c>
      <c r="F14488" s="81" t="s">
        <v>24202</v>
      </c>
      <c r="G14488" s="35" t="s">
        <v>8146</v>
      </c>
      <c r="H14488" s="100" t="s">
        <v>24968</v>
      </c>
    </row>
    <row r="14489" spans="1:8">
      <c r="A14489" s="35" t="s">
        <v>29</v>
      </c>
      <c r="B14489" s="35" t="s">
        <v>9380</v>
      </c>
      <c r="C14489" s="35" t="s">
        <v>17554</v>
      </c>
      <c r="D14489" s="100" t="s">
        <v>23802</v>
      </c>
      <c r="E14489" s="107">
        <v>20.716666666666665</v>
      </c>
      <c r="F14489" s="81" t="s">
        <v>24202</v>
      </c>
      <c r="G14489" s="35" t="s">
        <v>8146</v>
      </c>
      <c r="H14489" s="100" t="s">
        <v>26259</v>
      </c>
    </row>
    <row r="14490" spans="1:8">
      <c r="A14490" s="35" t="s">
        <v>29</v>
      </c>
      <c r="B14490" s="35" t="s">
        <v>9380</v>
      </c>
      <c r="C14490" s="35" t="s">
        <v>17554</v>
      </c>
      <c r="D14490" s="100" t="s">
        <v>23803</v>
      </c>
      <c r="E14490" s="107">
        <v>13.133333333333333</v>
      </c>
      <c r="F14490" s="81" t="s">
        <v>24202</v>
      </c>
      <c r="G14490" s="35" t="s">
        <v>8146</v>
      </c>
      <c r="H14490" s="100" t="s">
        <v>26259</v>
      </c>
    </row>
    <row r="14491" spans="1:8">
      <c r="A14491" s="35" t="s">
        <v>29</v>
      </c>
      <c r="B14491" s="35" t="s">
        <v>9380</v>
      </c>
      <c r="C14491" s="35" t="s">
        <v>17555</v>
      </c>
      <c r="D14491" s="100" t="s">
        <v>13036</v>
      </c>
      <c r="E14491" s="107">
        <v>16.116666666666667</v>
      </c>
      <c r="F14491" s="81" t="s">
        <v>24202</v>
      </c>
      <c r="G14491" s="35" t="s">
        <v>8146</v>
      </c>
      <c r="H14491" s="100" t="s">
        <v>26261</v>
      </c>
    </row>
    <row r="14492" spans="1:8">
      <c r="A14492" s="35" t="s">
        <v>29</v>
      </c>
      <c r="B14492" s="35" t="s">
        <v>9380</v>
      </c>
      <c r="C14492" s="35" t="s">
        <v>17555</v>
      </c>
      <c r="D14492" s="100" t="s">
        <v>13037</v>
      </c>
      <c r="E14492" s="107">
        <v>23.716666666666665</v>
      </c>
      <c r="F14492" s="81" t="s">
        <v>24202</v>
      </c>
      <c r="G14492" s="35" t="s">
        <v>8146</v>
      </c>
      <c r="H14492" s="100" t="s">
        <v>26261</v>
      </c>
    </row>
    <row r="14493" spans="1:8">
      <c r="A14493" s="35" t="s">
        <v>29</v>
      </c>
      <c r="B14493" s="35" t="s">
        <v>9380</v>
      </c>
      <c r="C14493" s="35" t="s">
        <v>17555</v>
      </c>
      <c r="D14493" s="100" t="s">
        <v>13038</v>
      </c>
      <c r="E14493" s="107">
        <v>18.383333333333333</v>
      </c>
      <c r="F14493" s="81" t="s">
        <v>24202</v>
      </c>
      <c r="G14493" s="35" t="s">
        <v>8146</v>
      </c>
      <c r="H14493" s="100" t="s">
        <v>26261</v>
      </c>
    </row>
    <row r="14494" spans="1:8">
      <c r="A14494" s="35" t="s">
        <v>29</v>
      </c>
      <c r="B14494" s="35" t="s">
        <v>9380</v>
      </c>
      <c r="C14494" s="35" t="s">
        <v>17555</v>
      </c>
      <c r="D14494" s="100" t="s">
        <v>13039</v>
      </c>
      <c r="E14494" s="107">
        <v>20.95</v>
      </c>
      <c r="F14494" s="81" t="s">
        <v>24202</v>
      </c>
      <c r="G14494" s="35" t="s">
        <v>8146</v>
      </c>
      <c r="H14494" s="100" t="s">
        <v>26261</v>
      </c>
    </row>
    <row r="14495" spans="1:8">
      <c r="A14495" s="35" t="s">
        <v>29</v>
      </c>
      <c r="B14495" s="35" t="s">
        <v>9380</v>
      </c>
      <c r="C14495" s="35" t="s">
        <v>17555</v>
      </c>
      <c r="D14495" s="100" t="s">
        <v>13040</v>
      </c>
      <c r="E14495" s="107">
        <v>23.033333333333335</v>
      </c>
      <c r="F14495" s="81" t="s">
        <v>24202</v>
      </c>
      <c r="G14495" s="35" t="s">
        <v>8146</v>
      </c>
      <c r="H14495" s="100" t="s">
        <v>26261</v>
      </c>
    </row>
    <row r="14496" spans="1:8">
      <c r="A14496" s="35" t="s">
        <v>29</v>
      </c>
      <c r="B14496" s="35" t="s">
        <v>9380</v>
      </c>
      <c r="C14496" s="35" t="s">
        <v>17555</v>
      </c>
      <c r="D14496" s="100" t="s">
        <v>13041</v>
      </c>
      <c r="E14496" s="107">
        <v>19.533333333333335</v>
      </c>
      <c r="F14496" s="81" t="s">
        <v>24202</v>
      </c>
      <c r="G14496" s="35" t="s">
        <v>8146</v>
      </c>
      <c r="H14496" s="100" t="s">
        <v>26261</v>
      </c>
    </row>
    <row r="14497" spans="1:8">
      <c r="A14497" s="35" t="s">
        <v>29</v>
      </c>
      <c r="B14497" s="35" t="s">
        <v>9380</v>
      </c>
      <c r="C14497" s="35" t="s">
        <v>17555</v>
      </c>
      <c r="D14497" s="100" t="s">
        <v>13042</v>
      </c>
      <c r="E14497" s="107">
        <v>22.833333333333332</v>
      </c>
      <c r="F14497" s="81" t="s">
        <v>24202</v>
      </c>
      <c r="G14497" s="35" t="s">
        <v>8146</v>
      </c>
      <c r="H14497" s="100" t="s">
        <v>26261</v>
      </c>
    </row>
    <row r="14498" spans="1:8">
      <c r="A14498" s="35" t="s">
        <v>29</v>
      </c>
      <c r="B14498" s="35" t="s">
        <v>9380</v>
      </c>
      <c r="C14498" s="35" t="s">
        <v>17555</v>
      </c>
      <c r="D14498" s="100" t="s">
        <v>13043</v>
      </c>
      <c r="E14498" s="107">
        <v>15.233333333333333</v>
      </c>
      <c r="F14498" s="81" t="s">
        <v>24202</v>
      </c>
      <c r="G14498" s="35" t="s">
        <v>8146</v>
      </c>
      <c r="H14498" s="100" t="s">
        <v>26261</v>
      </c>
    </row>
    <row r="14499" spans="1:8">
      <c r="A14499" s="35" t="s">
        <v>29</v>
      </c>
      <c r="B14499" s="35" t="s">
        <v>9380</v>
      </c>
      <c r="C14499" s="35" t="s">
        <v>17555</v>
      </c>
      <c r="D14499" s="100" t="s">
        <v>13044</v>
      </c>
      <c r="E14499" s="107">
        <v>18.399999999999999</v>
      </c>
      <c r="F14499" s="81" t="s">
        <v>24202</v>
      </c>
      <c r="G14499" s="35" t="s">
        <v>8146</v>
      </c>
      <c r="H14499" s="100" t="s">
        <v>26261</v>
      </c>
    </row>
    <row r="14500" spans="1:8">
      <c r="A14500" s="35" t="s">
        <v>29</v>
      </c>
      <c r="B14500" s="35" t="s">
        <v>9380</v>
      </c>
      <c r="C14500" s="35" t="s">
        <v>17556</v>
      </c>
      <c r="D14500" s="100" t="s">
        <v>23804</v>
      </c>
      <c r="E14500" s="107">
        <v>22.8</v>
      </c>
      <c r="F14500" s="81" t="s">
        <v>24202</v>
      </c>
      <c r="G14500" s="35" t="s">
        <v>8146</v>
      </c>
      <c r="H14500" s="100" t="s">
        <v>26262</v>
      </c>
    </row>
    <row r="14501" spans="1:8">
      <c r="A14501" s="35" t="s">
        <v>29</v>
      </c>
      <c r="B14501" s="35" t="s">
        <v>9380</v>
      </c>
      <c r="C14501" s="35" t="s">
        <v>17556</v>
      </c>
      <c r="D14501" s="100" t="s">
        <v>13045</v>
      </c>
      <c r="E14501" s="107">
        <v>18.899999999999999</v>
      </c>
      <c r="F14501" s="81" t="s">
        <v>24202</v>
      </c>
      <c r="G14501" s="35" t="s">
        <v>8146</v>
      </c>
      <c r="H14501" s="100" t="s">
        <v>26262</v>
      </c>
    </row>
    <row r="14502" spans="1:8">
      <c r="A14502" s="35" t="s">
        <v>29</v>
      </c>
      <c r="B14502" s="35" t="s">
        <v>9380</v>
      </c>
      <c r="C14502" s="35" t="s">
        <v>17556</v>
      </c>
      <c r="D14502" s="100" t="s">
        <v>13046</v>
      </c>
      <c r="E14502" s="107">
        <v>19.75</v>
      </c>
      <c r="F14502" s="81" t="s">
        <v>24202</v>
      </c>
      <c r="G14502" s="35" t="s">
        <v>8146</v>
      </c>
      <c r="H14502" s="100" t="s">
        <v>26262</v>
      </c>
    </row>
    <row r="14503" spans="1:8">
      <c r="A14503" s="35" t="s">
        <v>29</v>
      </c>
      <c r="B14503" s="35" t="s">
        <v>9380</v>
      </c>
      <c r="C14503" s="35" t="s">
        <v>17556</v>
      </c>
      <c r="D14503" s="100" t="s">
        <v>13047</v>
      </c>
      <c r="E14503" s="107">
        <v>14.633333333333333</v>
      </c>
      <c r="F14503" s="81" t="s">
        <v>24202</v>
      </c>
      <c r="G14503" s="35" t="s">
        <v>8146</v>
      </c>
      <c r="H14503" s="100" t="s">
        <v>26262</v>
      </c>
    </row>
    <row r="14504" spans="1:8">
      <c r="A14504" s="35" t="s">
        <v>29</v>
      </c>
      <c r="B14504" s="35" t="s">
        <v>9380</v>
      </c>
      <c r="C14504" s="35" t="s">
        <v>17556</v>
      </c>
      <c r="D14504" s="100" t="s">
        <v>13050</v>
      </c>
      <c r="E14504" s="107">
        <v>12.433333333333334</v>
      </c>
      <c r="F14504" s="81" t="s">
        <v>24202</v>
      </c>
      <c r="G14504" s="35" t="s">
        <v>8146</v>
      </c>
      <c r="H14504" s="100" t="s">
        <v>26262</v>
      </c>
    </row>
    <row r="14505" spans="1:8">
      <c r="A14505" s="35" t="s">
        <v>29</v>
      </c>
      <c r="B14505" s="35" t="s">
        <v>9380</v>
      </c>
      <c r="C14505" s="35" t="s">
        <v>17556</v>
      </c>
      <c r="D14505" s="100" t="s">
        <v>13051</v>
      </c>
      <c r="E14505" s="107">
        <v>16.899999999999999</v>
      </c>
      <c r="F14505" s="81" t="s">
        <v>24202</v>
      </c>
      <c r="G14505" s="35" t="s">
        <v>8146</v>
      </c>
      <c r="H14505" s="100" t="s">
        <v>26262</v>
      </c>
    </row>
    <row r="14506" spans="1:8">
      <c r="A14506" s="35" t="s">
        <v>29</v>
      </c>
      <c r="B14506" s="35" t="s">
        <v>9380</v>
      </c>
      <c r="C14506" s="35" t="s">
        <v>17556</v>
      </c>
      <c r="D14506" s="100" t="s">
        <v>13052</v>
      </c>
      <c r="E14506" s="107">
        <v>16.016666666666666</v>
      </c>
      <c r="F14506" s="81" t="s">
        <v>24202</v>
      </c>
      <c r="G14506" s="35" t="s">
        <v>8146</v>
      </c>
      <c r="H14506" s="100" t="s">
        <v>26262</v>
      </c>
    </row>
    <row r="14507" spans="1:8">
      <c r="A14507" s="35" t="s">
        <v>29</v>
      </c>
      <c r="B14507" s="35" t="s">
        <v>9380</v>
      </c>
      <c r="C14507" s="35" t="s">
        <v>17556</v>
      </c>
      <c r="D14507" s="100" t="s">
        <v>13054</v>
      </c>
      <c r="E14507" s="107">
        <v>18.350000000000001</v>
      </c>
      <c r="F14507" s="81" t="s">
        <v>24202</v>
      </c>
      <c r="G14507" s="35" t="s">
        <v>8146</v>
      </c>
      <c r="H14507" s="100" t="s">
        <v>26262</v>
      </c>
    </row>
    <row r="14508" spans="1:8">
      <c r="A14508" s="35" t="s">
        <v>29</v>
      </c>
      <c r="B14508" s="35" t="s">
        <v>9380</v>
      </c>
      <c r="C14508" s="35" t="s">
        <v>17639</v>
      </c>
      <c r="D14508" s="100" t="s">
        <v>13055</v>
      </c>
      <c r="E14508" s="107">
        <v>7.2666666666666666</v>
      </c>
      <c r="F14508" s="81" t="s">
        <v>24202</v>
      </c>
      <c r="G14508" s="35" t="s">
        <v>8146</v>
      </c>
      <c r="H14508" s="100" t="s">
        <v>26751</v>
      </c>
    </row>
    <row r="14509" spans="1:8">
      <c r="A14509" s="35" t="s">
        <v>29</v>
      </c>
      <c r="B14509" s="35" t="s">
        <v>9380</v>
      </c>
      <c r="C14509" s="35" t="s">
        <v>17639</v>
      </c>
      <c r="D14509" s="100" t="s">
        <v>13056</v>
      </c>
      <c r="E14509" s="107">
        <v>11.816666666666666</v>
      </c>
      <c r="F14509" s="81" t="s">
        <v>24202</v>
      </c>
      <c r="G14509" s="35" t="s">
        <v>8146</v>
      </c>
      <c r="H14509" s="100" t="s">
        <v>26751</v>
      </c>
    </row>
    <row r="14510" spans="1:8">
      <c r="A14510" s="35" t="s">
        <v>29</v>
      </c>
      <c r="B14510" s="35" t="s">
        <v>9380</v>
      </c>
      <c r="C14510" s="35" t="s">
        <v>17639</v>
      </c>
      <c r="D14510" s="100" t="s">
        <v>13057</v>
      </c>
      <c r="E14510" s="107">
        <v>11.933333333333334</v>
      </c>
      <c r="F14510" s="81" t="s">
        <v>24202</v>
      </c>
      <c r="G14510" s="35" t="s">
        <v>8146</v>
      </c>
      <c r="H14510" s="100" t="s">
        <v>26751</v>
      </c>
    </row>
    <row r="14511" spans="1:8">
      <c r="A14511" s="35" t="s">
        <v>29</v>
      </c>
      <c r="B14511" s="35" t="s">
        <v>9380</v>
      </c>
      <c r="C14511" s="35" t="s">
        <v>17639</v>
      </c>
      <c r="D14511" s="100" t="s">
        <v>13058</v>
      </c>
      <c r="E14511" s="107">
        <v>13.183333333333334</v>
      </c>
      <c r="F14511" s="81" t="s">
        <v>24202</v>
      </c>
      <c r="G14511" s="35" t="s">
        <v>8146</v>
      </c>
      <c r="H14511" s="100" t="s">
        <v>26751</v>
      </c>
    </row>
    <row r="14512" spans="1:8">
      <c r="A14512" s="35" t="s">
        <v>29</v>
      </c>
      <c r="B14512" s="35" t="s">
        <v>9380</v>
      </c>
      <c r="C14512" s="35" t="s">
        <v>17639</v>
      </c>
      <c r="D14512" s="100" t="s">
        <v>13059</v>
      </c>
      <c r="E14512" s="107">
        <v>14.633333333333333</v>
      </c>
      <c r="F14512" s="81" t="s">
        <v>24202</v>
      </c>
      <c r="G14512" s="35" t="s">
        <v>8146</v>
      </c>
      <c r="H14512" s="100" t="s">
        <v>26751</v>
      </c>
    </row>
    <row r="14513" spans="1:8">
      <c r="A14513" s="35" t="s">
        <v>29</v>
      </c>
      <c r="B14513" s="35" t="s">
        <v>9380</v>
      </c>
      <c r="C14513" s="35" t="s">
        <v>17639</v>
      </c>
      <c r="D14513" s="100" t="s">
        <v>13060</v>
      </c>
      <c r="E14513" s="107">
        <v>7</v>
      </c>
      <c r="F14513" s="81" t="s">
        <v>24202</v>
      </c>
      <c r="G14513" s="35" t="s">
        <v>8146</v>
      </c>
      <c r="H14513" s="100" t="s">
        <v>26751</v>
      </c>
    </row>
    <row r="14514" spans="1:8">
      <c r="A14514" s="35" t="s">
        <v>29</v>
      </c>
      <c r="B14514" s="35" t="s">
        <v>9380</v>
      </c>
      <c r="C14514" s="35" t="s">
        <v>17639</v>
      </c>
      <c r="D14514" s="100" t="s">
        <v>13061</v>
      </c>
      <c r="E14514" s="107">
        <v>10.583333333333334</v>
      </c>
      <c r="F14514" s="81" t="s">
        <v>24202</v>
      </c>
      <c r="G14514" s="35" t="s">
        <v>8146</v>
      </c>
      <c r="H14514" s="100" t="s">
        <v>26751</v>
      </c>
    </row>
    <row r="14515" spans="1:8">
      <c r="A14515" s="35" t="s">
        <v>29</v>
      </c>
      <c r="B14515" s="35" t="s">
        <v>9380</v>
      </c>
      <c r="C14515" s="35" t="s">
        <v>17639</v>
      </c>
      <c r="D14515" s="100" t="s">
        <v>13062</v>
      </c>
      <c r="E14515" s="107">
        <v>10.183333333333334</v>
      </c>
      <c r="F14515" s="81" t="s">
        <v>24202</v>
      </c>
      <c r="G14515" s="35" t="s">
        <v>8146</v>
      </c>
      <c r="H14515" s="100" t="s">
        <v>26751</v>
      </c>
    </row>
    <row r="14516" spans="1:8">
      <c r="A14516" s="35" t="s">
        <v>29</v>
      </c>
      <c r="B14516" s="35" t="s">
        <v>9380</v>
      </c>
      <c r="C14516" s="35" t="s">
        <v>17639</v>
      </c>
      <c r="D14516" s="100" t="s">
        <v>13063</v>
      </c>
      <c r="E14516" s="107">
        <v>8.0666666666666664</v>
      </c>
      <c r="F14516" s="81" t="s">
        <v>24202</v>
      </c>
      <c r="G14516" s="35" t="s">
        <v>8146</v>
      </c>
      <c r="H14516" s="100" t="s">
        <v>26751</v>
      </c>
    </row>
    <row r="14517" spans="1:8">
      <c r="A14517" s="35" t="s">
        <v>29</v>
      </c>
      <c r="B14517" s="35" t="s">
        <v>9380</v>
      </c>
      <c r="C14517" s="35" t="s">
        <v>17639</v>
      </c>
      <c r="D14517" s="100" t="s">
        <v>13064</v>
      </c>
      <c r="E14517" s="107">
        <v>9.0166666666666675</v>
      </c>
      <c r="F14517" s="81" t="s">
        <v>24202</v>
      </c>
      <c r="G14517" s="35" t="s">
        <v>8146</v>
      </c>
      <c r="H14517" s="100" t="s">
        <v>26751</v>
      </c>
    </row>
    <row r="14518" spans="1:8">
      <c r="A14518" s="35" t="s">
        <v>29</v>
      </c>
      <c r="B14518" s="35" t="s">
        <v>9380</v>
      </c>
      <c r="C14518" s="35" t="s">
        <v>17639</v>
      </c>
      <c r="D14518" s="100" t="s">
        <v>13065</v>
      </c>
      <c r="E14518" s="107">
        <v>10.016666666666667</v>
      </c>
      <c r="F14518" s="81" t="s">
        <v>24202</v>
      </c>
      <c r="G14518" s="35" t="s">
        <v>8146</v>
      </c>
      <c r="H14518" s="100" t="s">
        <v>26751</v>
      </c>
    </row>
    <row r="14519" spans="1:8">
      <c r="A14519" s="35" t="s">
        <v>29</v>
      </c>
      <c r="B14519" s="35" t="s">
        <v>9380</v>
      </c>
      <c r="C14519" s="35" t="s">
        <v>17639</v>
      </c>
      <c r="D14519" s="100" t="s">
        <v>13066</v>
      </c>
      <c r="E14519" s="107">
        <v>15.533333333333333</v>
      </c>
      <c r="F14519" s="81" t="s">
        <v>24202</v>
      </c>
      <c r="G14519" s="35" t="s">
        <v>8146</v>
      </c>
      <c r="H14519" s="100" t="s">
        <v>26751</v>
      </c>
    </row>
    <row r="14520" spans="1:8">
      <c r="A14520" s="35" t="s">
        <v>29</v>
      </c>
      <c r="B14520" s="35" t="s">
        <v>9380</v>
      </c>
      <c r="C14520" s="35" t="s">
        <v>17557</v>
      </c>
      <c r="D14520" s="100" t="s">
        <v>13067</v>
      </c>
      <c r="E14520" s="107">
        <v>23.95</v>
      </c>
      <c r="F14520" s="81" t="s">
        <v>24202</v>
      </c>
      <c r="G14520" s="35" t="s">
        <v>8146</v>
      </c>
      <c r="H14520" s="100" t="s">
        <v>26263</v>
      </c>
    </row>
    <row r="14521" spans="1:8">
      <c r="A14521" s="35" t="s">
        <v>29</v>
      </c>
      <c r="B14521" s="35" t="s">
        <v>9380</v>
      </c>
      <c r="C14521" s="35" t="s">
        <v>17557</v>
      </c>
      <c r="D14521" s="100" t="s">
        <v>23805</v>
      </c>
      <c r="E14521" s="107">
        <v>23.083333333333332</v>
      </c>
      <c r="F14521" s="81" t="s">
        <v>24202</v>
      </c>
      <c r="G14521" s="35" t="s">
        <v>8146</v>
      </c>
      <c r="H14521" s="100" t="s">
        <v>26263</v>
      </c>
    </row>
    <row r="14522" spans="1:8">
      <c r="A14522" s="35" t="s">
        <v>29</v>
      </c>
      <c r="B14522" s="35" t="s">
        <v>9380</v>
      </c>
      <c r="C14522" s="35" t="s">
        <v>17557</v>
      </c>
      <c r="D14522" s="100" t="s">
        <v>23806</v>
      </c>
      <c r="E14522" s="107">
        <v>21.483333333333334</v>
      </c>
      <c r="F14522" s="81" t="s">
        <v>24202</v>
      </c>
      <c r="G14522" s="35" t="s">
        <v>8146</v>
      </c>
      <c r="H14522" s="100" t="s">
        <v>26263</v>
      </c>
    </row>
    <row r="14523" spans="1:8">
      <c r="A14523" s="35" t="s">
        <v>29</v>
      </c>
      <c r="B14523" s="35" t="s">
        <v>9380</v>
      </c>
      <c r="C14523" s="35" t="s">
        <v>17557</v>
      </c>
      <c r="D14523" s="100" t="s">
        <v>23807</v>
      </c>
      <c r="E14523" s="107">
        <v>23.75</v>
      </c>
      <c r="F14523" s="81" t="s">
        <v>24202</v>
      </c>
      <c r="G14523" s="35" t="s">
        <v>8146</v>
      </c>
      <c r="H14523" s="100" t="s">
        <v>26263</v>
      </c>
    </row>
    <row r="14524" spans="1:8">
      <c r="A14524" s="35" t="s">
        <v>29</v>
      </c>
      <c r="B14524" s="35" t="s">
        <v>9380</v>
      </c>
      <c r="C14524" s="35" t="s">
        <v>17640</v>
      </c>
      <c r="D14524" s="100" t="s">
        <v>23808</v>
      </c>
      <c r="E14524" s="107">
        <v>17.433333333333334</v>
      </c>
      <c r="F14524" s="81" t="s">
        <v>24202</v>
      </c>
      <c r="G14524" s="35" t="s">
        <v>8146</v>
      </c>
      <c r="H14524" s="100" t="s">
        <v>26752</v>
      </c>
    </row>
    <row r="14525" spans="1:8">
      <c r="A14525" s="35" t="s">
        <v>29</v>
      </c>
      <c r="B14525" s="35" t="s">
        <v>9380</v>
      </c>
      <c r="C14525" s="35" t="s">
        <v>17640</v>
      </c>
      <c r="D14525" s="100" t="s">
        <v>13084</v>
      </c>
      <c r="E14525" s="107">
        <v>17.116666666666667</v>
      </c>
      <c r="F14525" s="81" t="s">
        <v>24202</v>
      </c>
      <c r="G14525" s="35" t="s">
        <v>8146</v>
      </c>
      <c r="H14525" s="100" t="s">
        <v>26752</v>
      </c>
    </row>
    <row r="14526" spans="1:8">
      <c r="A14526" s="35" t="s">
        <v>29</v>
      </c>
      <c r="B14526" s="35" t="s">
        <v>9380</v>
      </c>
      <c r="C14526" s="35" t="s">
        <v>17640</v>
      </c>
      <c r="D14526" s="100" t="s">
        <v>13085</v>
      </c>
      <c r="E14526" s="107">
        <v>4.0333333333333332</v>
      </c>
      <c r="F14526" s="81" t="s">
        <v>24202</v>
      </c>
      <c r="G14526" s="35" t="s">
        <v>8146</v>
      </c>
      <c r="H14526" s="100" t="s">
        <v>26752</v>
      </c>
    </row>
    <row r="14527" spans="1:8">
      <c r="A14527" s="35" t="s">
        <v>29</v>
      </c>
      <c r="B14527" s="35" t="s">
        <v>9380</v>
      </c>
      <c r="C14527" s="35" t="s">
        <v>17640</v>
      </c>
      <c r="D14527" s="100" t="s">
        <v>23809</v>
      </c>
      <c r="E14527" s="107">
        <v>14.733333333333333</v>
      </c>
      <c r="F14527" s="81" t="s">
        <v>24202</v>
      </c>
      <c r="G14527" s="35" t="s">
        <v>8146</v>
      </c>
      <c r="H14527" s="100" t="s">
        <v>26752</v>
      </c>
    </row>
    <row r="14528" spans="1:8">
      <c r="A14528" s="35" t="s">
        <v>29</v>
      </c>
      <c r="B14528" s="35" t="s">
        <v>9380</v>
      </c>
      <c r="C14528" s="35" t="s">
        <v>17640</v>
      </c>
      <c r="D14528" s="100" t="s">
        <v>13087</v>
      </c>
      <c r="E14528" s="107">
        <v>14.9</v>
      </c>
      <c r="F14528" s="81" t="s">
        <v>24202</v>
      </c>
      <c r="G14528" s="35" t="s">
        <v>8146</v>
      </c>
      <c r="H14528" s="100" t="s">
        <v>26752</v>
      </c>
    </row>
    <row r="14529" spans="1:8">
      <c r="A14529" s="35" t="s">
        <v>29</v>
      </c>
      <c r="B14529" s="35" t="s">
        <v>9380</v>
      </c>
      <c r="C14529" s="35" t="s">
        <v>17640</v>
      </c>
      <c r="D14529" s="100" t="s">
        <v>13088</v>
      </c>
      <c r="E14529" s="107">
        <v>13.866666666666667</v>
      </c>
      <c r="F14529" s="81" t="s">
        <v>24202</v>
      </c>
      <c r="G14529" s="35" t="s">
        <v>8146</v>
      </c>
      <c r="H14529" s="100" t="s">
        <v>26752</v>
      </c>
    </row>
    <row r="14530" spans="1:8">
      <c r="A14530" s="35" t="s">
        <v>29</v>
      </c>
      <c r="B14530" s="35" t="s">
        <v>9380</v>
      </c>
      <c r="C14530" s="35" t="s">
        <v>17640</v>
      </c>
      <c r="D14530" s="100" t="s">
        <v>13089</v>
      </c>
      <c r="E14530" s="107">
        <v>16.133333333333333</v>
      </c>
      <c r="F14530" s="81" t="s">
        <v>24202</v>
      </c>
      <c r="G14530" s="35" t="s">
        <v>8146</v>
      </c>
      <c r="H14530" s="100" t="s">
        <v>26752</v>
      </c>
    </row>
    <row r="14531" spans="1:8">
      <c r="A14531" s="35" t="s">
        <v>29</v>
      </c>
      <c r="B14531" s="35" t="s">
        <v>9380</v>
      </c>
      <c r="C14531" s="35" t="s">
        <v>17640</v>
      </c>
      <c r="D14531" s="100" t="s">
        <v>13090</v>
      </c>
      <c r="E14531" s="107">
        <v>13.25</v>
      </c>
      <c r="F14531" s="81" t="s">
        <v>24202</v>
      </c>
      <c r="G14531" s="35" t="s">
        <v>8146</v>
      </c>
      <c r="H14531" s="100" t="s">
        <v>26752</v>
      </c>
    </row>
    <row r="14532" spans="1:8">
      <c r="A14532" s="35" t="s">
        <v>29</v>
      </c>
      <c r="B14532" s="35" t="s">
        <v>9380</v>
      </c>
      <c r="C14532" s="35" t="s">
        <v>17640</v>
      </c>
      <c r="D14532" s="100" t="s">
        <v>13091</v>
      </c>
      <c r="E14532" s="107">
        <v>15.966666666666667</v>
      </c>
      <c r="F14532" s="81" t="s">
        <v>24202</v>
      </c>
      <c r="G14532" s="35" t="s">
        <v>8146</v>
      </c>
      <c r="H14532" s="100" t="s">
        <v>26752</v>
      </c>
    </row>
    <row r="14533" spans="1:8">
      <c r="A14533" s="35" t="s">
        <v>29</v>
      </c>
      <c r="B14533" s="35" t="s">
        <v>9380</v>
      </c>
      <c r="C14533" s="35" t="s">
        <v>17640</v>
      </c>
      <c r="D14533" s="100" t="s">
        <v>13092</v>
      </c>
      <c r="E14533" s="107">
        <v>16.583333333333332</v>
      </c>
      <c r="F14533" s="81" t="s">
        <v>24202</v>
      </c>
      <c r="G14533" s="35" t="s">
        <v>8146</v>
      </c>
      <c r="H14533" s="100" t="s">
        <v>26752</v>
      </c>
    </row>
    <row r="14534" spans="1:8">
      <c r="A14534" s="35" t="s">
        <v>29</v>
      </c>
      <c r="B14534" s="35" t="s">
        <v>9380</v>
      </c>
      <c r="C14534" s="35" t="s">
        <v>17641</v>
      </c>
      <c r="D14534" s="100" t="s">
        <v>23810</v>
      </c>
      <c r="E14534" s="107">
        <v>5.9</v>
      </c>
      <c r="F14534" s="81" t="s">
        <v>24202</v>
      </c>
      <c r="G14534" s="35" t="s">
        <v>8146</v>
      </c>
      <c r="H14534" s="100" t="s">
        <v>26753</v>
      </c>
    </row>
    <row r="14535" spans="1:8">
      <c r="A14535" s="35" t="s">
        <v>29</v>
      </c>
      <c r="B14535" s="35" t="s">
        <v>9380</v>
      </c>
      <c r="C14535" s="35" t="s">
        <v>17641</v>
      </c>
      <c r="D14535" s="100" t="s">
        <v>13093</v>
      </c>
      <c r="E14535" s="107">
        <v>6.8</v>
      </c>
      <c r="F14535" s="81" t="s">
        <v>24202</v>
      </c>
      <c r="G14535" s="35" t="s">
        <v>8146</v>
      </c>
      <c r="H14535" s="100" t="s">
        <v>16573</v>
      </c>
    </row>
    <row r="14536" spans="1:8">
      <c r="A14536" s="35" t="s">
        <v>29</v>
      </c>
      <c r="B14536" s="35" t="s">
        <v>9380</v>
      </c>
      <c r="C14536" s="35" t="s">
        <v>17641</v>
      </c>
      <c r="D14536" s="100" t="s">
        <v>13094</v>
      </c>
      <c r="E14536" s="107">
        <v>5.8833333333333337</v>
      </c>
      <c r="F14536" s="81" t="s">
        <v>24202</v>
      </c>
      <c r="G14536" s="35" t="s">
        <v>8146</v>
      </c>
      <c r="H14536" s="100" t="s">
        <v>16573</v>
      </c>
    </row>
    <row r="14537" spans="1:8">
      <c r="A14537" s="35" t="s">
        <v>29</v>
      </c>
      <c r="B14537" s="35" t="s">
        <v>9380</v>
      </c>
      <c r="C14537" s="35" t="s">
        <v>17641</v>
      </c>
      <c r="D14537" s="100" t="s">
        <v>13095</v>
      </c>
      <c r="E14537" s="107">
        <v>6.0333333333333332</v>
      </c>
      <c r="F14537" s="81" t="s">
        <v>24202</v>
      </c>
      <c r="G14537" s="35" t="s">
        <v>8146</v>
      </c>
      <c r="H14537" s="100" t="s">
        <v>16573</v>
      </c>
    </row>
    <row r="14538" spans="1:8">
      <c r="A14538" s="35" t="s">
        <v>29</v>
      </c>
      <c r="B14538" s="35" t="s">
        <v>9380</v>
      </c>
      <c r="C14538" s="35" t="s">
        <v>17641</v>
      </c>
      <c r="D14538" s="100" t="s">
        <v>13096</v>
      </c>
      <c r="E14538" s="107">
        <v>7.416666666666667</v>
      </c>
      <c r="F14538" s="81" t="s">
        <v>24202</v>
      </c>
      <c r="G14538" s="35" t="s">
        <v>8146</v>
      </c>
      <c r="H14538" s="100" t="s">
        <v>16573</v>
      </c>
    </row>
    <row r="14539" spans="1:8">
      <c r="A14539" s="35" t="s">
        <v>29</v>
      </c>
      <c r="B14539" s="35" t="s">
        <v>9380</v>
      </c>
      <c r="C14539" s="35" t="s">
        <v>17641</v>
      </c>
      <c r="D14539" s="100" t="s">
        <v>13097</v>
      </c>
      <c r="E14539" s="107">
        <v>7.2166666666666668</v>
      </c>
      <c r="F14539" s="81" t="s">
        <v>24202</v>
      </c>
      <c r="G14539" s="35" t="s">
        <v>8146</v>
      </c>
      <c r="H14539" s="100" t="s">
        <v>16573</v>
      </c>
    </row>
    <row r="14540" spans="1:8">
      <c r="A14540" s="35" t="s">
        <v>29</v>
      </c>
      <c r="B14540" s="35" t="s">
        <v>9380</v>
      </c>
      <c r="C14540" s="35" t="s">
        <v>17641</v>
      </c>
      <c r="D14540" s="100" t="s">
        <v>13098</v>
      </c>
      <c r="E14540" s="107">
        <v>5.95</v>
      </c>
      <c r="F14540" s="81" t="s">
        <v>24202</v>
      </c>
      <c r="G14540" s="35" t="s">
        <v>8146</v>
      </c>
      <c r="H14540" s="100" t="s">
        <v>16573</v>
      </c>
    </row>
    <row r="14541" spans="1:8">
      <c r="A14541" s="35" t="s">
        <v>29</v>
      </c>
      <c r="B14541" s="35" t="s">
        <v>9380</v>
      </c>
      <c r="C14541" s="35" t="s">
        <v>17641</v>
      </c>
      <c r="D14541" s="100" t="s">
        <v>13099</v>
      </c>
      <c r="E14541" s="107">
        <v>7.3166666666666664</v>
      </c>
      <c r="F14541" s="81" t="s">
        <v>24202</v>
      </c>
      <c r="G14541" s="35" t="s">
        <v>8146</v>
      </c>
      <c r="H14541" s="100" t="s">
        <v>16573</v>
      </c>
    </row>
    <row r="14542" spans="1:8">
      <c r="A14542" s="35" t="s">
        <v>29</v>
      </c>
      <c r="B14542" s="35" t="s">
        <v>9380</v>
      </c>
      <c r="C14542" s="35" t="s">
        <v>17641</v>
      </c>
      <c r="D14542" s="100" t="s">
        <v>13100</v>
      </c>
      <c r="E14542" s="107">
        <v>7.6166666666666663</v>
      </c>
      <c r="F14542" s="81" t="s">
        <v>24202</v>
      </c>
      <c r="G14542" s="35" t="s">
        <v>8146</v>
      </c>
      <c r="H14542" s="100" t="s">
        <v>16573</v>
      </c>
    </row>
    <row r="14543" spans="1:8">
      <c r="A14543" s="35" t="s">
        <v>29</v>
      </c>
      <c r="B14543" s="35" t="s">
        <v>9380</v>
      </c>
      <c r="C14543" s="35" t="s">
        <v>17641</v>
      </c>
      <c r="D14543" s="100" t="s">
        <v>13101</v>
      </c>
      <c r="E14543" s="107">
        <v>6.0166666666666666</v>
      </c>
      <c r="F14543" s="81" t="s">
        <v>24202</v>
      </c>
      <c r="G14543" s="35" t="s">
        <v>8146</v>
      </c>
      <c r="H14543" s="100" t="s">
        <v>16573</v>
      </c>
    </row>
    <row r="14544" spans="1:8">
      <c r="A14544" s="35" t="s">
        <v>29</v>
      </c>
      <c r="B14544" s="35" t="s">
        <v>9380</v>
      </c>
      <c r="C14544" s="35" t="s">
        <v>17641</v>
      </c>
      <c r="D14544" s="100" t="s">
        <v>13102</v>
      </c>
      <c r="E14544" s="107">
        <v>5.4333333333333336</v>
      </c>
      <c r="F14544" s="81" t="s">
        <v>24202</v>
      </c>
      <c r="G14544" s="35" t="s">
        <v>8146</v>
      </c>
      <c r="H14544" s="100" t="s">
        <v>16573</v>
      </c>
    </row>
    <row r="14545" spans="1:8">
      <c r="A14545" s="35" t="s">
        <v>29</v>
      </c>
      <c r="B14545" s="35" t="s">
        <v>9380</v>
      </c>
      <c r="C14545" s="35" t="s">
        <v>17641</v>
      </c>
      <c r="D14545" s="100" t="s">
        <v>13103</v>
      </c>
      <c r="E14545" s="107">
        <v>7.416666666666667</v>
      </c>
      <c r="F14545" s="81" t="s">
        <v>24202</v>
      </c>
      <c r="G14545" s="35" t="s">
        <v>8146</v>
      </c>
      <c r="H14545" s="100" t="s">
        <v>16573</v>
      </c>
    </row>
    <row r="14546" spans="1:8">
      <c r="A14546" s="35" t="s">
        <v>29</v>
      </c>
      <c r="B14546" s="35" t="s">
        <v>9380</v>
      </c>
      <c r="C14546" s="35" t="s">
        <v>17641</v>
      </c>
      <c r="D14546" s="100" t="s">
        <v>13104</v>
      </c>
      <c r="E14546" s="107">
        <v>5.9333333333333336</v>
      </c>
      <c r="F14546" s="81" t="s">
        <v>24202</v>
      </c>
      <c r="G14546" s="35" t="s">
        <v>8146</v>
      </c>
      <c r="H14546" s="100" t="s">
        <v>16573</v>
      </c>
    </row>
    <row r="14547" spans="1:8">
      <c r="A14547" s="35" t="s">
        <v>29</v>
      </c>
      <c r="B14547" s="35" t="s">
        <v>9380</v>
      </c>
      <c r="C14547" s="35" t="s">
        <v>17641</v>
      </c>
      <c r="D14547" s="100" t="s">
        <v>13105</v>
      </c>
      <c r="E14547" s="107">
        <v>6.666666666666667</v>
      </c>
      <c r="F14547" s="81" t="s">
        <v>24202</v>
      </c>
      <c r="G14547" s="35" t="s">
        <v>8146</v>
      </c>
      <c r="H14547" s="100" t="s">
        <v>16573</v>
      </c>
    </row>
    <row r="14548" spans="1:8">
      <c r="A14548" s="35" t="s">
        <v>29</v>
      </c>
      <c r="B14548" s="35" t="s">
        <v>9380</v>
      </c>
      <c r="C14548" s="35" t="s">
        <v>17641</v>
      </c>
      <c r="D14548" s="100" t="s">
        <v>13106</v>
      </c>
      <c r="E14548" s="107">
        <v>7.166666666666667</v>
      </c>
      <c r="F14548" s="81" t="s">
        <v>24202</v>
      </c>
      <c r="G14548" s="35" t="s">
        <v>8146</v>
      </c>
      <c r="H14548" s="100" t="s">
        <v>16573</v>
      </c>
    </row>
    <row r="14549" spans="1:8">
      <c r="A14549" s="35" t="s">
        <v>29</v>
      </c>
      <c r="B14549" s="35" t="s">
        <v>9380</v>
      </c>
      <c r="C14549" s="35" t="s">
        <v>17641</v>
      </c>
      <c r="D14549" s="100" t="s">
        <v>13107</v>
      </c>
      <c r="E14549" s="107">
        <v>6.6166666666666663</v>
      </c>
      <c r="F14549" s="81" t="s">
        <v>24202</v>
      </c>
      <c r="G14549" s="35" t="s">
        <v>8146</v>
      </c>
      <c r="H14549" s="100" t="s">
        <v>16573</v>
      </c>
    </row>
    <row r="14550" spans="1:8">
      <c r="A14550" s="35" t="s">
        <v>29</v>
      </c>
      <c r="B14550" s="35" t="s">
        <v>9380</v>
      </c>
      <c r="C14550" s="35" t="s">
        <v>17641</v>
      </c>
      <c r="D14550" s="100" t="s">
        <v>13108</v>
      </c>
      <c r="E14550" s="107">
        <v>5.7833333333333332</v>
      </c>
      <c r="F14550" s="81" t="s">
        <v>24202</v>
      </c>
      <c r="G14550" s="35" t="s">
        <v>8146</v>
      </c>
      <c r="H14550" s="100" t="s">
        <v>16573</v>
      </c>
    </row>
    <row r="14551" spans="1:8">
      <c r="A14551" s="35" t="s">
        <v>29</v>
      </c>
      <c r="B14551" s="35" t="s">
        <v>9380</v>
      </c>
      <c r="C14551" s="35" t="s">
        <v>17641</v>
      </c>
      <c r="D14551" s="100" t="s">
        <v>13109</v>
      </c>
      <c r="E14551" s="107">
        <v>6.0166666666666666</v>
      </c>
      <c r="F14551" s="81" t="s">
        <v>24202</v>
      </c>
      <c r="G14551" s="35" t="s">
        <v>8146</v>
      </c>
      <c r="H14551" s="100" t="s">
        <v>16573</v>
      </c>
    </row>
    <row r="14552" spans="1:8">
      <c r="A14552" s="35" t="s">
        <v>29</v>
      </c>
      <c r="B14552" s="35" t="s">
        <v>9380</v>
      </c>
      <c r="C14552" s="35" t="s">
        <v>17641</v>
      </c>
      <c r="D14552" s="100" t="s">
        <v>13110</v>
      </c>
      <c r="E14552" s="107">
        <v>6.3833333333333337</v>
      </c>
      <c r="F14552" s="81" t="s">
        <v>24202</v>
      </c>
      <c r="G14552" s="35" t="s">
        <v>8146</v>
      </c>
      <c r="H14552" s="100" t="s">
        <v>16573</v>
      </c>
    </row>
    <row r="14553" spans="1:8">
      <c r="A14553" s="35" t="s">
        <v>29</v>
      </c>
      <c r="B14553" s="35" t="s">
        <v>9380</v>
      </c>
      <c r="C14553" s="35" t="s">
        <v>17641</v>
      </c>
      <c r="D14553" s="100" t="s">
        <v>13111</v>
      </c>
      <c r="E14553" s="107">
        <v>6.2166666666666668</v>
      </c>
      <c r="F14553" s="81" t="s">
        <v>24202</v>
      </c>
      <c r="G14553" s="35" t="s">
        <v>8146</v>
      </c>
      <c r="H14553" s="100" t="s">
        <v>16573</v>
      </c>
    </row>
    <row r="14554" spans="1:8">
      <c r="A14554" s="35" t="s">
        <v>29</v>
      </c>
      <c r="B14554" s="35" t="s">
        <v>9380</v>
      </c>
      <c r="C14554" s="35" t="s">
        <v>17641</v>
      </c>
      <c r="D14554" s="100" t="s">
        <v>13112</v>
      </c>
      <c r="E14554" s="107">
        <v>5.5333333333333332</v>
      </c>
      <c r="F14554" s="81" t="s">
        <v>24202</v>
      </c>
      <c r="G14554" s="35" t="s">
        <v>8146</v>
      </c>
      <c r="H14554" s="100" t="s">
        <v>16573</v>
      </c>
    </row>
    <row r="14555" spans="1:8">
      <c r="A14555" s="35" t="s">
        <v>29</v>
      </c>
      <c r="B14555" s="35" t="s">
        <v>9380</v>
      </c>
      <c r="C14555" s="35" t="s">
        <v>16782</v>
      </c>
      <c r="D14555" s="100" t="s">
        <v>13113</v>
      </c>
      <c r="E14555" s="107">
        <v>3.8333333333333335</v>
      </c>
      <c r="F14555" s="81" t="s">
        <v>24202</v>
      </c>
      <c r="G14555" s="35" t="s">
        <v>8146</v>
      </c>
      <c r="H14555" s="100" t="s">
        <v>26754</v>
      </c>
    </row>
    <row r="14556" spans="1:8">
      <c r="A14556" s="35" t="s">
        <v>29</v>
      </c>
      <c r="B14556" s="35" t="s">
        <v>9380</v>
      </c>
      <c r="C14556" s="35" t="s">
        <v>16782</v>
      </c>
      <c r="D14556" s="100" t="s">
        <v>13114</v>
      </c>
      <c r="E14556" s="107">
        <v>6</v>
      </c>
      <c r="F14556" s="81" t="s">
        <v>24202</v>
      </c>
      <c r="G14556" s="35" t="s">
        <v>8146</v>
      </c>
      <c r="H14556" s="100" t="s">
        <v>16574</v>
      </c>
    </row>
    <row r="14557" spans="1:8">
      <c r="A14557" s="35" t="s">
        <v>29</v>
      </c>
      <c r="B14557" s="35" t="s">
        <v>9380</v>
      </c>
      <c r="C14557" s="35" t="s">
        <v>16782</v>
      </c>
      <c r="D14557" s="100" t="s">
        <v>23811</v>
      </c>
      <c r="E14557" s="107">
        <v>7.5666666666666664</v>
      </c>
      <c r="F14557" s="81" t="s">
        <v>24202</v>
      </c>
      <c r="G14557" s="35" t="s">
        <v>8146</v>
      </c>
      <c r="H14557" s="100" t="s">
        <v>16574</v>
      </c>
    </row>
    <row r="14558" spans="1:8">
      <c r="A14558" s="35" t="s">
        <v>29</v>
      </c>
      <c r="B14558" s="35" t="s">
        <v>9380</v>
      </c>
      <c r="C14558" s="35" t="s">
        <v>16782</v>
      </c>
      <c r="D14558" s="100" t="s">
        <v>23812</v>
      </c>
      <c r="E14558" s="107">
        <v>7.5333333333333332</v>
      </c>
      <c r="F14558" s="81" t="s">
        <v>24202</v>
      </c>
      <c r="G14558" s="35" t="s">
        <v>8146</v>
      </c>
      <c r="H14558" s="100" t="s">
        <v>16574</v>
      </c>
    </row>
    <row r="14559" spans="1:8">
      <c r="A14559" s="35" t="s">
        <v>29</v>
      </c>
      <c r="B14559" s="35" t="s">
        <v>9380</v>
      </c>
      <c r="C14559" s="35" t="s">
        <v>16782</v>
      </c>
      <c r="D14559" s="100" t="s">
        <v>23813</v>
      </c>
      <c r="E14559" s="107">
        <v>8.1</v>
      </c>
      <c r="F14559" s="81" t="s">
        <v>24202</v>
      </c>
      <c r="G14559" s="35" t="s">
        <v>8146</v>
      </c>
      <c r="H14559" s="100" t="s">
        <v>16574</v>
      </c>
    </row>
    <row r="14560" spans="1:8">
      <c r="A14560" s="35" t="s">
        <v>29</v>
      </c>
      <c r="B14560" s="35" t="s">
        <v>9380</v>
      </c>
      <c r="C14560" s="35" t="s">
        <v>16782</v>
      </c>
      <c r="D14560" s="100" t="s">
        <v>23814</v>
      </c>
      <c r="E14560" s="107">
        <v>5.666666666666667</v>
      </c>
      <c r="F14560" s="81" t="s">
        <v>24202</v>
      </c>
      <c r="G14560" s="35" t="s">
        <v>8146</v>
      </c>
      <c r="H14560" s="100" t="s">
        <v>16574</v>
      </c>
    </row>
    <row r="14561" spans="1:8">
      <c r="A14561" s="35" t="s">
        <v>29</v>
      </c>
      <c r="B14561" s="35" t="s">
        <v>9380</v>
      </c>
      <c r="C14561" s="35" t="s">
        <v>16782</v>
      </c>
      <c r="D14561" s="100" t="s">
        <v>13115</v>
      </c>
      <c r="E14561" s="107">
        <v>9.9833333333333325</v>
      </c>
      <c r="F14561" s="81" t="s">
        <v>24202</v>
      </c>
      <c r="G14561" s="35" t="s">
        <v>8146</v>
      </c>
      <c r="H14561" s="100" t="s">
        <v>16574</v>
      </c>
    </row>
    <row r="14562" spans="1:8">
      <c r="A14562" s="35" t="s">
        <v>29</v>
      </c>
      <c r="B14562" s="35" t="s">
        <v>9380</v>
      </c>
      <c r="C14562" s="35" t="s">
        <v>16782</v>
      </c>
      <c r="D14562" s="100" t="s">
        <v>13116</v>
      </c>
      <c r="E14562" s="107">
        <v>6.5166666666666666</v>
      </c>
      <c r="F14562" s="81" t="s">
        <v>24202</v>
      </c>
      <c r="G14562" s="35" t="s">
        <v>8146</v>
      </c>
      <c r="H14562" s="100" t="s">
        <v>16574</v>
      </c>
    </row>
    <row r="14563" spans="1:8">
      <c r="A14563" s="35" t="s">
        <v>29</v>
      </c>
      <c r="B14563" s="35" t="s">
        <v>9380</v>
      </c>
      <c r="C14563" s="35" t="s">
        <v>16783</v>
      </c>
      <c r="D14563" s="100" t="s">
        <v>13117</v>
      </c>
      <c r="E14563" s="107">
        <v>3.65</v>
      </c>
      <c r="F14563" s="81" t="s">
        <v>24202</v>
      </c>
      <c r="G14563" s="35" t="s">
        <v>8146</v>
      </c>
      <c r="H14563" s="100" t="s">
        <v>26755</v>
      </c>
    </row>
    <row r="14564" spans="1:8">
      <c r="A14564" s="35" t="s">
        <v>29</v>
      </c>
      <c r="B14564" s="35" t="s">
        <v>9380</v>
      </c>
      <c r="C14564" s="35" t="s">
        <v>16783</v>
      </c>
      <c r="D14564" s="100" t="s">
        <v>23815</v>
      </c>
      <c r="E14564" s="107">
        <v>10.466666666666667</v>
      </c>
      <c r="F14564" s="81" t="s">
        <v>24202</v>
      </c>
      <c r="G14564" s="35" t="s">
        <v>8146</v>
      </c>
      <c r="H14564" s="100" t="s">
        <v>16575</v>
      </c>
    </row>
    <row r="14565" spans="1:8">
      <c r="A14565" s="35" t="s">
        <v>29</v>
      </c>
      <c r="B14565" s="35" t="s">
        <v>9380</v>
      </c>
      <c r="C14565" s="35" t="s">
        <v>16783</v>
      </c>
      <c r="D14565" s="100" t="s">
        <v>23816</v>
      </c>
      <c r="E14565" s="107">
        <v>5.75</v>
      </c>
      <c r="F14565" s="81" t="s">
        <v>24202</v>
      </c>
      <c r="G14565" s="35" t="s">
        <v>8146</v>
      </c>
      <c r="H14565" s="100" t="s">
        <v>16575</v>
      </c>
    </row>
    <row r="14566" spans="1:8">
      <c r="A14566" s="35" t="s">
        <v>29</v>
      </c>
      <c r="B14566" s="35" t="s">
        <v>9380</v>
      </c>
      <c r="C14566" s="35" t="s">
        <v>16783</v>
      </c>
      <c r="D14566" s="100" t="s">
        <v>13118</v>
      </c>
      <c r="E14566" s="107">
        <v>8.0166666666666675</v>
      </c>
      <c r="F14566" s="81" t="s">
        <v>24202</v>
      </c>
      <c r="G14566" s="35" t="s">
        <v>8146</v>
      </c>
      <c r="H14566" s="100" t="s">
        <v>16575</v>
      </c>
    </row>
    <row r="14567" spans="1:8">
      <c r="A14567" s="35" t="s">
        <v>29</v>
      </c>
      <c r="B14567" s="35" t="s">
        <v>9380</v>
      </c>
      <c r="C14567" s="35" t="s">
        <v>16783</v>
      </c>
      <c r="D14567" s="100" t="s">
        <v>23817</v>
      </c>
      <c r="E14567" s="107">
        <v>8.8000000000000007</v>
      </c>
      <c r="F14567" s="81" t="s">
        <v>24202</v>
      </c>
      <c r="G14567" s="35" t="s">
        <v>8146</v>
      </c>
      <c r="H14567" s="100" t="s">
        <v>16575</v>
      </c>
    </row>
    <row r="14568" spans="1:8">
      <c r="A14568" s="35" t="s">
        <v>29</v>
      </c>
      <c r="B14568" s="35" t="s">
        <v>9380</v>
      </c>
      <c r="C14568" s="35" t="s">
        <v>16783</v>
      </c>
      <c r="D14568" s="100" t="s">
        <v>23818</v>
      </c>
      <c r="E14568" s="107">
        <v>8.25</v>
      </c>
      <c r="F14568" s="81" t="s">
        <v>24202</v>
      </c>
      <c r="G14568" s="35" t="s">
        <v>8146</v>
      </c>
      <c r="H14568" s="100" t="s">
        <v>16575</v>
      </c>
    </row>
    <row r="14569" spans="1:8">
      <c r="A14569" s="35" t="s">
        <v>29</v>
      </c>
      <c r="B14569" s="35" t="s">
        <v>9380</v>
      </c>
      <c r="C14569" s="35" t="s">
        <v>16783</v>
      </c>
      <c r="D14569" s="100" t="s">
        <v>23819</v>
      </c>
      <c r="E14569" s="107">
        <v>3.7333333333333334</v>
      </c>
      <c r="F14569" s="81" t="s">
        <v>24202</v>
      </c>
      <c r="G14569" s="35" t="s">
        <v>8146</v>
      </c>
      <c r="H14569" s="100" t="s">
        <v>16575</v>
      </c>
    </row>
    <row r="14570" spans="1:8">
      <c r="A14570" s="35" t="s">
        <v>29</v>
      </c>
      <c r="B14570" s="35" t="s">
        <v>9380</v>
      </c>
      <c r="C14570" s="35" t="s">
        <v>16783</v>
      </c>
      <c r="D14570" s="100" t="s">
        <v>23820</v>
      </c>
      <c r="E14570" s="107">
        <v>10.216666666666667</v>
      </c>
      <c r="F14570" s="81" t="s">
        <v>24202</v>
      </c>
      <c r="G14570" s="35" t="s">
        <v>8146</v>
      </c>
      <c r="H14570" s="100" t="s">
        <v>16575</v>
      </c>
    </row>
    <row r="14571" spans="1:8">
      <c r="A14571" s="35" t="s">
        <v>29</v>
      </c>
      <c r="B14571" s="35" t="s">
        <v>9380</v>
      </c>
      <c r="C14571" s="35" t="s">
        <v>16783</v>
      </c>
      <c r="D14571" s="100" t="s">
        <v>23821</v>
      </c>
      <c r="E14571" s="107">
        <v>7.6833333333333336</v>
      </c>
      <c r="F14571" s="81" t="s">
        <v>24202</v>
      </c>
      <c r="G14571" s="35" t="s">
        <v>8146</v>
      </c>
      <c r="H14571" s="100" t="s">
        <v>16575</v>
      </c>
    </row>
    <row r="14572" spans="1:8">
      <c r="A14572" s="35" t="s">
        <v>29</v>
      </c>
      <c r="B14572" s="35" t="s">
        <v>9380</v>
      </c>
      <c r="C14572" s="35" t="s">
        <v>16784</v>
      </c>
      <c r="D14572" s="100" t="s">
        <v>13119</v>
      </c>
      <c r="E14572" s="107">
        <v>7.0166666666666666</v>
      </c>
      <c r="F14572" s="81" t="s">
        <v>24202</v>
      </c>
      <c r="G14572" s="35" t="s">
        <v>8146</v>
      </c>
      <c r="H14572" s="100" t="s">
        <v>26756</v>
      </c>
    </row>
    <row r="14573" spans="1:8">
      <c r="A14573" s="35" t="s">
        <v>29</v>
      </c>
      <c r="B14573" s="35" t="s">
        <v>9380</v>
      </c>
      <c r="C14573" s="35" t="s">
        <v>16784</v>
      </c>
      <c r="D14573" s="100" t="s">
        <v>13120</v>
      </c>
      <c r="E14573" s="107">
        <v>6.833333333333333</v>
      </c>
      <c r="F14573" s="81" t="s">
        <v>24202</v>
      </c>
      <c r="G14573" s="35" t="s">
        <v>8146</v>
      </c>
      <c r="H14573" s="100" t="s">
        <v>16576</v>
      </c>
    </row>
    <row r="14574" spans="1:8">
      <c r="A14574" s="35" t="s">
        <v>29</v>
      </c>
      <c r="B14574" s="35" t="s">
        <v>9380</v>
      </c>
      <c r="C14574" s="35" t="s">
        <v>16784</v>
      </c>
      <c r="D14574" s="100" t="s">
        <v>13121</v>
      </c>
      <c r="E14574" s="107">
        <v>5.25</v>
      </c>
      <c r="F14574" s="81" t="s">
        <v>24202</v>
      </c>
      <c r="G14574" s="35" t="s">
        <v>8146</v>
      </c>
      <c r="H14574" s="100" t="s">
        <v>16576</v>
      </c>
    </row>
    <row r="14575" spans="1:8">
      <c r="A14575" s="35" t="s">
        <v>29</v>
      </c>
      <c r="B14575" s="35" t="s">
        <v>9380</v>
      </c>
      <c r="C14575" s="35" t="s">
        <v>16784</v>
      </c>
      <c r="D14575" s="100" t="s">
        <v>13122</v>
      </c>
      <c r="E14575" s="107">
        <v>6.25</v>
      </c>
      <c r="F14575" s="81" t="s">
        <v>24202</v>
      </c>
      <c r="G14575" s="35" t="s">
        <v>8146</v>
      </c>
      <c r="H14575" s="100" t="s">
        <v>16576</v>
      </c>
    </row>
    <row r="14576" spans="1:8">
      <c r="A14576" s="35" t="s">
        <v>29</v>
      </c>
      <c r="B14576" s="35" t="s">
        <v>9380</v>
      </c>
      <c r="C14576" s="35" t="s">
        <v>16784</v>
      </c>
      <c r="D14576" s="100" t="s">
        <v>13123</v>
      </c>
      <c r="E14576" s="107">
        <v>6.0666666666666664</v>
      </c>
      <c r="F14576" s="81" t="s">
        <v>24202</v>
      </c>
      <c r="G14576" s="35" t="s">
        <v>8146</v>
      </c>
      <c r="H14576" s="100" t="s">
        <v>16576</v>
      </c>
    </row>
    <row r="14577" spans="1:8">
      <c r="A14577" s="35" t="s">
        <v>29</v>
      </c>
      <c r="B14577" s="35" t="s">
        <v>9380</v>
      </c>
      <c r="C14577" s="35" t="s">
        <v>16784</v>
      </c>
      <c r="D14577" s="100" t="s">
        <v>13124</v>
      </c>
      <c r="E14577" s="107">
        <v>7.1166666666666663</v>
      </c>
      <c r="F14577" s="81" t="s">
        <v>24202</v>
      </c>
      <c r="G14577" s="35" t="s">
        <v>8146</v>
      </c>
      <c r="H14577" s="100" t="s">
        <v>16576</v>
      </c>
    </row>
    <row r="14578" spans="1:8">
      <c r="A14578" s="35" t="s">
        <v>29</v>
      </c>
      <c r="B14578" s="35" t="s">
        <v>9380</v>
      </c>
      <c r="C14578" s="35" t="s">
        <v>16784</v>
      </c>
      <c r="D14578" s="100" t="s">
        <v>13125</v>
      </c>
      <c r="E14578" s="107">
        <v>6.5166666666666666</v>
      </c>
      <c r="F14578" s="81" t="s">
        <v>24202</v>
      </c>
      <c r="G14578" s="35" t="s">
        <v>8146</v>
      </c>
      <c r="H14578" s="100" t="s">
        <v>16576</v>
      </c>
    </row>
    <row r="14579" spans="1:8">
      <c r="A14579" s="35" t="s">
        <v>29</v>
      </c>
      <c r="B14579" s="35" t="s">
        <v>9380</v>
      </c>
      <c r="C14579" s="35" t="s">
        <v>16784</v>
      </c>
      <c r="D14579" s="100" t="s">
        <v>13126</v>
      </c>
      <c r="E14579" s="107">
        <v>5.4</v>
      </c>
      <c r="F14579" s="81" t="s">
        <v>24202</v>
      </c>
      <c r="G14579" s="35" t="s">
        <v>8146</v>
      </c>
      <c r="H14579" s="100" t="s">
        <v>16576</v>
      </c>
    </row>
    <row r="14580" spans="1:8">
      <c r="A14580" s="35" t="s">
        <v>29</v>
      </c>
      <c r="B14580" s="35" t="s">
        <v>9380</v>
      </c>
      <c r="C14580" s="35" t="s">
        <v>16784</v>
      </c>
      <c r="D14580" s="100" t="s">
        <v>13127</v>
      </c>
      <c r="E14580" s="107">
        <v>8.5</v>
      </c>
      <c r="F14580" s="81" t="s">
        <v>24202</v>
      </c>
      <c r="G14580" s="35" t="s">
        <v>8146</v>
      </c>
      <c r="H14580" s="100" t="s">
        <v>16576</v>
      </c>
    </row>
    <row r="14581" spans="1:8">
      <c r="A14581" s="35" t="s">
        <v>29</v>
      </c>
      <c r="B14581" s="35" t="s">
        <v>9380</v>
      </c>
      <c r="C14581" s="35" t="s">
        <v>16784</v>
      </c>
      <c r="D14581" s="100" t="s">
        <v>13128</v>
      </c>
      <c r="E14581" s="107">
        <v>6.5333333333333332</v>
      </c>
      <c r="F14581" s="81" t="s">
        <v>24202</v>
      </c>
      <c r="G14581" s="35" t="s">
        <v>8146</v>
      </c>
      <c r="H14581" s="100" t="s">
        <v>16576</v>
      </c>
    </row>
    <row r="14582" spans="1:8">
      <c r="A14582" s="35" t="s">
        <v>29</v>
      </c>
      <c r="B14582" s="35" t="s">
        <v>9380</v>
      </c>
      <c r="C14582" s="35" t="s">
        <v>16785</v>
      </c>
      <c r="D14582" s="100" t="s">
        <v>13129</v>
      </c>
      <c r="E14582" s="107">
        <v>6.45</v>
      </c>
      <c r="F14582" s="81" t="s">
        <v>24202</v>
      </c>
      <c r="G14582" s="35" t="s">
        <v>8146</v>
      </c>
      <c r="H14582" s="100" t="s">
        <v>26757</v>
      </c>
    </row>
    <row r="14583" spans="1:8">
      <c r="A14583" s="35" t="s">
        <v>29</v>
      </c>
      <c r="B14583" s="35" t="s">
        <v>9380</v>
      </c>
      <c r="C14583" s="35" t="s">
        <v>16785</v>
      </c>
      <c r="D14583" s="100" t="s">
        <v>23822</v>
      </c>
      <c r="E14583" s="107">
        <v>9.6166666666666671</v>
      </c>
      <c r="F14583" s="81" t="s">
        <v>24202</v>
      </c>
      <c r="G14583" s="35" t="s">
        <v>8146</v>
      </c>
      <c r="H14583" s="100" t="s">
        <v>16577</v>
      </c>
    </row>
    <row r="14584" spans="1:8">
      <c r="A14584" s="35" t="s">
        <v>29</v>
      </c>
      <c r="B14584" s="35" t="s">
        <v>9380</v>
      </c>
      <c r="C14584" s="35" t="s">
        <v>16785</v>
      </c>
      <c r="D14584" s="100" t="s">
        <v>13130</v>
      </c>
      <c r="E14584" s="107">
        <v>9.6</v>
      </c>
      <c r="F14584" s="81" t="s">
        <v>24202</v>
      </c>
      <c r="G14584" s="35" t="s">
        <v>8146</v>
      </c>
      <c r="H14584" s="100" t="s">
        <v>16577</v>
      </c>
    </row>
    <row r="14585" spans="1:8">
      <c r="A14585" s="35" t="s">
        <v>29</v>
      </c>
      <c r="B14585" s="35" t="s">
        <v>9380</v>
      </c>
      <c r="C14585" s="35" t="s">
        <v>16785</v>
      </c>
      <c r="D14585" s="100" t="s">
        <v>13131</v>
      </c>
      <c r="E14585" s="107">
        <v>6.9333333333333336</v>
      </c>
      <c r="F14585" s="81" t="s">
        <v>24202</v>
      </c>
      <c r="G14585" s="35" t="s">
        <v>8146</v>
      </c>
      <c r="H14585" s="100" t="s">
        <v>16577</v>
      </c>
    </row>
    <row r="14586" spans="1:8">
      <c r="A14586" s="35" t="s">
        <v>29</v>
      </c>
      <c r="B14586" s="35" t="s">
        <v>9380</v>
      </c>
      <c r="C14586" s="35" t="s">
        <v>16785</v>
      </c>
      <c r="D14586" s="100" t="s">
        <v>13132</v>
      </c>
      <c r="E14586" s="107">
        <v>7.6</v>
      </c>
      <c r="F14586" s="81" t="s">
        <v>24202</v>
      </c>
      <c r="G14586" s="35" t="s">
        <v>8146</v>
      </c>
      <c r="H14586" s="100" t="s">
        <v>16577</v>
      </c>
    </row>
    <row r="14587" spans="1:8">
      <c r="A14587" s="35" t="s">
        <v>29</v>
      </c>
      <c r="B14587" s="35" t="s">
        <v>9380</v>
      </c>
      <c r="C14587" s="35" t="s">
        <v>16785</v>
      </c>
      <c r="D14587" s="100" t="s">
        <v>13133</v>
      </c>
      <c r="E14587" s="107">
        <v>7.833333333333333</v>
      </c>
      <c r="F14587" s="81" t="s">
        <v>24202</v>
      </c>
      <c r="G14587" s="35" t="s">
        <v>8146</v>
      </c>
      <c r="H14587" s="100" t="s">
        <v>16577</v>
      </c>
    </row>
    <row r="14588" spans="1:8">
      <c r="A14588" s="35" t="s">
        <v>29</v>
      </c>
      <c r="B14588" s="35" t="s">
        <v>9380</v>
      </c>
      <c r="C14588" s="35" t="s">
        <v>16785</v>
      </c>
      <c r="D14588" s="100" t="s">
        <v>13134</v>
      </c>
      <c r="E14588" s="107">
        <v>6.3166666666666664</v>
      </c>
      <c r="F14588" s="81" t="s">
        <v>24202</v>
      </c>
      <c r="G14588" s="35" t="s">
        <v>8146</v>
      </c>
      <c r="H14588" s="100" t="s">
        <v>16577</v>
      </c>
    </row>
    <row r="14589" spans="1:8">
      <c r="A14589" s="35" t="s">
        <v>29</v>
      </c>
      <c r="B14589" s="35" t="s">
        <v>9380</v>
      </c>
      <c r="C14589" s="35" t="s">
        <v>16785</v>
      </c>
      <c r="D14589" s="100" t="s">
        <v>13135</v>
      </c>
      <c r="E14589" s="107">
        <v>6.85</v>
      </c>
      <c r="F14589" s="81" t="s">
        <v>24202</v>
      </c>
      <c r="G14589" s="35" t="s">
        <v>8146</v>
      </c>
      <c r="H14589" s="100" t="s">
        <v>16577</v>
      </c>
    </row>
    <row r="14590" spans="1:8">
      <c r="A14590" s="35" t="s">
        <v>29</v>
      </c>
      <c r="B14590" s="35" t="s">
        <v>9380</v>
      </c>
      <c r="C14590" s="35" t="s">
        <v>16785</v>
      </c>
      <c r="D14590" s="100" t="s">
        <v>13136</v>
      </c>
      <c r="E14590" s="107">
        <v>5.7166666666666668</v>
      </c>
      <c r="F14590" s="81" t="s">
        <v>24202</v>
      </c>
      <c r="G14590" s="35" t="s">
        <v>8146</v>
      </c>
      <c r="H14590" s="100" t="s">
        <v>16577</v>
      </c>
    </row>
    <row r="14591" spans="1:8">
      <c r="A14591" s="35" t="s">
        <v>29</v>
      </c>
      <c r="B14591" s="35" t="s">
        <v>9380</v>
      </c>
      <c r="C14591" s="35" t="s">
        <v>16785</v>
      </c>
      <c r="D14591" s="100" t="s">
        <v>13137</v>
      </c>
      <c r="E14591" s="107">
        <v>9.7666666666666675</v>
      </c>
      <c r="F14591" s="81" t="s">
        <v>24202</v>
      </c>
      <c r="G14591" s="35" t="s">
        <v>8146</v>
      </c>
      <c r="H14591" s="100" t="s">
        <v>16577</v>
      </c>
    </row>
    <row r="14592" spans="1:8">
      <c r="A14592" s="35" t="s">
        <v>29</v>
      </c>
      <c r="B14592" s="35" t="s">
        <v>9380</v>
      </c>
      <c r="C14592" s="35" t="s">
        <v>16785</v>
      </c>
      <c r="D14592" s="100" t="s">
        <v>13138</v>
      </c>
      <c r="E14592" s="107">
        <v>9.4833333333333325</v>
      </c>
      <c r="F14592" s="81" t="s">
        <v>24202</v>
      </c>
      <c r="G14592" s="35" t="s">
        <v>8146</v>
      </c>
      <c r="H14592" s="100" t="s">
        <v>16577</v>
      </c>
    </row>
    <row r="14593" spans="1:8">
      <c r="A14593" s="35" t="s">
        <v>29</v>
      </c>
      <c r="B14593" s="35" t="s">
        <v>9380</v>
      </c>
      <c r="C14593" s="35" t="s">
        <v>16785</v>
      </c>
      <c r="D14593" s="100" t="s">
        <v>13139</v>
      </c>
      <c r="E14593" s="107">
        <v>8.9166666666666661</v>
      </c>
      <c r="F14593" s="81" t="s">
        <v>24202</v>
      </c>
      <c r="G14593" s="35" t="s">
        <v>8146</v>
      </c>
      <c r="H14593" s="100" t="s">
        <v>16577</v>
      </c>
    </row>
    <row r="14594" spans="1:8">
      <c r="A14594" s="35" t="s">
        <v>29</v>
      </c>
      <c r="B14594" s="35" t="s">
        <v>9380</v>
      </c>
      <c r="C14594" s="35" t="s">
        <v>16785</v>
      </c>
      <c r="D14594" s="100" t="s">
        <v>13140</v>
      </c>
      <c r="E14594" s="107">
        <v>8.7666666666666675</v>
      </c>
      <c r="F14594" s="81" t="s">
        <v>24202</v>
      </c>
      <c r="G14594" s="35" t="s">
        <v>8146</v>
      </c>
      <c r="H14594" s="100" t="s">
        <v>16577</v>
      </c>
    </row>
    <row r="14595" spans="1:8">
      <c r="A14595" s="35" t="s">
        <v>29</v>
      </c>
      <c r="B14595" s="35" t="s">
        <v>9380</v>
      </c>
      <c r="C14595" s="35" t="s">
        <v>16785</v>
      </c>
      <c r="D14595" s="100" t="s">
        <v>23823</v>
      </c>
      <c r="E14595" s="107">
        <v>6.65</v>
      </c>
      <c r="F14595" s="81" t="s">
        <v>24202</v>
      </c>
      <c r="G14595" s="35" t="s">
        <v>8146</v>
      </c>
      <c r="H14595" s="100" t="s">
        <v>16577</v>
      </c>
    </row>
    <row r="14596" spans="1:8">
      <c r="A14596" s="35" t="s">
        <v>29</v>
      </c>
      <c r="B14596" s="35" t="s">
        <v>9380</v>
      </c>
      <c r="C14596" s="35" t="s">
        <v>16786</v>
      </c>
      <c r="D14596" s="100" t="s">
        <v>13141</v>
      </c>
      <c r="E14596" s="107">
        <v>6.1333333333333337</v>
      </c>
      <c r="F14596" s="81" t="s">
        <v>24202</v>
      </c>
      <c r="G14596" s="35" t="s">
        <v>8146</v>
      </c>
      <c r="H14596" s="100" t="s">
        <v>26758</v>
      </c>
    </row>
    <row r="14597" spans="1:8">
      <c r="A14597" s="35" t="s">
        <v>29</v>
      </c>
      <c r="B14597" s="35" t="s">
        <v>9380</v>
      </c>
      <c r="C14597" s="35" t="s">
        <v>16786</v>
      </c>
      <c r="D14597" s="100" t="s">
        <v>13142</v>
      </c>
      <c r="E14597" s="107">
        <v>5.4833333333333334</v>
      </c>
      <c r="F14597" s="81" t="s">
        <v>24202</v>
      </c>
      <c r="G14597" s="35" t="s">
        <v>8146</v>
      </c>
      <c r="H14597" s="100" t="s">
        <v>16578</v>
      </c>
    </row>
    <row r="14598" spans="1:8">
      <c r="A14598" s="35" t="s">
        <v>29</v>
      </c>
      <c r="B14598" s="35" t="s">
        <v>9380</v>
      </c>
      <c r="C14598" s="35" t="s">
        <v>16786</v>
      </c>
      <c r="D14598" s="100" t="s">
        <v>13143</v>
      </c>
      <c r="E14598" s="107">
        <v>8.8666666666666671</v>
      </c>
      <c r="F14598" s="81" t="s">
        <v>24202</v>
      </c>
      <c r="G14598" s="35" t="s">
        <v>8146</v>
      </c>
      <c r="H14598" s="100" t="s">
        <v>16578</v>
      </c>
    </row>
    <row r="14599" spans="1:8">
      <c r="A14599" s="35" t="s">
        <v>29</v>
      </c>
      <c r="B14599" s="35" t="s">
        <v>9380</v>
      </c>
      <c r="C14599" s="35" t="s">
        <v>16786</v>
      </c>
      <c r="D14599" s="100" t="s">
        <v>13144</v>
      </c>
      <c r="E14599" s="107">
        <v>7.583333333333333</v>
      </c>
      <c r="F14599" s="81" t="s">
        <v>24202</v>
      </c>
      <c r="G14599" s="35" t="s">
        <v>8146</v>
      </c>
      <c r="H14599" s="100" t="s">
        <v>16578</v>
      </c>
    </row>
    <row r="14600" spans="1:8">
      <c r="A14600" s="35" t="s">
        <v>29</v>
      </c>
      <c r="B14600" s="35" t="s">
        <v>9380</v>
      </c>
      <c r="C14600" s="35" t="s">
        <v>16786</v>
      </c>
      <c r="D14600" s="100" t="s">
        <v>13145</v>
      </c>
      <c r="E14600" s="107">
        <v>8.7333333333333325</v>
      </c>
      <c r="F14600" s="81" t="s">
        <v>24202</v>
      </c>
      <c r="G14600" s="35" t="s">
        <v>8146</v>
      </c>
      <c r="H14600" s="100" t="s">
        <v>16578</v>
      </c>
    </row>
    <row r="14601" spans="1:8">
      <c r="A14601" s="35" t="s">
        <v>29</v>
      </c>
      <c r="B14601" s="35" t="s">
        <v>9380</v>
      </c>
      <c r="C14601" s="35" t="s">
        <v>16787</v>
      </c>
      <c r="D14601" s="100" t="s">
        <v>13146</v>
      </c>
      <c r="E14601" s="107">
        <v>7.916666666666667</v>
      </c>
      <c r="F14601" s="81" t="s">
        <v>24202</v>
      </c>
      <c r="G14601" s="35" t="s">
        <v>8146</v>
      </c>
      <c r="H14601" s="100" t="s">
        <v>26759</v>
      </c>
    </row>
    <row r="14602" spans="1:8">
      <c r="A14602" s="35" t="s">
        <v>29</v>
      </c>
      <c r="B14602" s="35" t="s">
        <v>9380</v>
      </c>
      <c r="C14602" s="35" t="s">
        <v>16787</v>
      </c>
      <c r="D14602" s="100" t="s">
        <v>13147</v>
      </c>
      <c r="E14602" s="107">
        <v>7.4333333333333336</v>
      </c>
      <c r="F14602" s="81" t="s">
        <v>24202</v>
      </c>
      <c r="G14602" s="35" t="s">
        <v>8146</v>
      </c>
      <c r="H14602" s="100" t="s">
        <v>16579</v>
      </c>
    </row>
    <row r="14603" spans="1:8">
      <c r="A14603" s="35" t="s">
        <v>29</v>
      </c>
      <c r="B14603" s="35" t="s">
        <v>9380</v>
      </c>
      <c r="C14603" s="35" t="s">
        <v>16787</v>
      </c>
      <c r="D14603" s="100" t="s">
        <v>13148</v>
      </c>
      <c r="E14603" s="107">
        <v>8.0666666666666664</v>
      </c>
      <c r="F14603" s="81" t="s">
        <v>24202</v>
      </c>
      <c r="G14603" s="35" t="s">
        <v>8146</v>
      </c>
      <c r="H14603" s="100" t="s">
        <v>16579</v>
      </c>
    </row>
    <row r="14604" spans="1:8">
      <c r="A14604" s="35" t="s">
        <v>29</v>
      </c>
      <c r="B14604" s="35" t="s">
        <v>9380</v>
      </c>
      <c r="C14604" s="35" t="s">
        <v>16787</v>
      </c>
      <c r="D14604" s="100" t="s">
        <v>13149</v>
      </c>
      <c r="E14604" s="107">
        <v>9.75</v>
      </c>
      <c r="F14604" s="81" t="s">
        <v>24202</v>
      </c>
      <c r="G14604" s="35" t="s">
        <v>8146</v>
      </c>
      <c r="H14604" s="100" t="s">
        <v>16579</v>
      </c>
    </row>
    <row r="14605" spans="1:8">
      <c r="A14605" s="35" t="s">
        <v>29</v>
      </c>
      <c r="B14605" s="35" t="s">
        <v>9380</v>
      </c>
      <c r="C14605" s="35" t="s">
        <v>16787</v>
      </c>
      <c r="D14605" s="100" t="s">
        <v>23824</v>
      </c>
      <c r="E14605" s="107">
        <v>9.4666666666666668</v>
      </c>
      <c r="F14605" s="81" t="s">
        <v>24202</v>
      </c>
      <c r="G14605" s="35" t="s">
        <v>8146</v>
      </c>
      <c r="H14605" s="100" t="s">
        <v>16579</v>
      </c>
    </row>
    <row r="14606" spans="1:8">
      <c r="A14606" s="35" t="s">
        <v>29</v>
      </c>
      <c r="B14606" s="35" t="s">
        <v>9380</v>
      </c>
      <c r="C14606" s="35" t="s">
        <v>16787</v>
      </c>
      <c r="D14606" s="100" t="s">
        <v>23825</v>
      </c>
      <c r="E14606" s="107">
        <v>10.483333333333333</v>
      </c>
      <c r="F14606" s="81" t="s">
        <v>24202</v>
      </c>
      <c r="G14606" s="35" t="s">
        <v>8146</v>
      </c>
      <c r="H14606" s="100" t="s">
        <v>16579</v>
      </c>
    </row>
    <row r="14607" spans="1:8">
      <c r="A14607" s="35" t="s">
        <v>29</v>
      </c>
      <c r="B14607" s="35" t="s">
        <v>9380</v>
      </c>
      <c r="C14607" s="35" t="s">
        <v>16787</v>
      </c>
      <c r="D14607" s="100" t="s">
        <v>13150</v>
      </c>
      <c r="E14607" s="107">
        <v>10.683333333333334</v>
      </c>
      <c r="F14607" s="81" t="s">
        <v>24202</v>
      </c>
      <c r="G14607" s="35" t="s">
        <v>8146</v>
      </c>
      <c r="H14607" s="100" t="s">
        <v>16579</v>
      </c>
    </row>
    <row r="14608" spans="1:8">
      <c r="A14608" s="35" t="s">
        <v>29</v>
      </c>
      <c r="B14608" s="35" t="s">
        <v>9380</v>
      </c>
      <c r="C14608" s="35" t="s">
        <v>16787</v>
      </c>
      <c r="D14608" s="100" t="s">
        <v>13151</v>
      </c>
      <c r="E14608" s="107">
        <v>10.4</v>
      </c>
      <c r="F14608" s="81" t="s">
        <v>24202</v>
      </c>
      <c r="G14608" s="35" t="s">
        <v>8146</v>
      </c>
      <c r="H14608" s="100" t="s">
        <v>16579</v>
      </c>
    </row>
    <row r="14609" spans="1:8">
      <c r="A14609" s="35" t="s">
        <v>29</v>
      </c>
      <c r="B14609" s="35" t="s">
        <v>9380</v>
      </c>
      <c r="C14609" s="35" t="s">
        <v>16787</v>
      </c>
      <c r="D14609" s="100" t="s">
        <v>23826</v>
      </c>
      <c r="E14609" s="107">
        <v>10.716666666666667</v>
      </c>
      <c r="F14609" s="81" t="s">
        <v>24202</v>
      </c>
      <c r="G14609" s="35" t="s">
        <v>8146</v>
      </c>
      <c r="H14609" s="100" t="s">
        <v>16579</v>
      </c>
    </row>
    <row r="14610" spans="1:8">
      <c r="A14610" s="35" t="s">
        <v>29</v>
      </c>
      <c r="B14610" s="35" t="s">
        <v>9380</v>
      </c>
      <c r="C14610" s="35" t="s">
        <v>16787</v>
      </c>
      <c r="D14610" s="100" t="s">
        <v>23827</v>
      </c>
      <c r="E14610" s="107">
        <v>10.333333333333334</v>
      </c>
      <c r="F14610" s="81" t="s">
        <v>24202</v>
      </c>
      <c r="G14610" s="35" t="s">
        <v>8146</v>
      </c>
      <c r="H14610" s="100" t="s">
        <v>16579</v>
      </c>
    </row>
    <row r="14611" spans="1:8">
      <c r="A14611" s="35" t="s">
        <v>29</v>
      </c>
      <c r="B14611" s="35" t="s">
        <v>9380</v>
      </c>
      <c r="C14611" s="35" t="s">
        <v>16787</v>
      </c>
      <c r="D14611" s="100" t="s">
        <v>23828</v>
      </c>
      <c r="E14611" s="107">
        <v>9.2833333333333332</v>
      </c>
      <c r="F14611" s="81" t="s">
        <v>24202</v>
      </c>
      <c r="G14611" s="35" t="s">
        <v>8146</v>
      </c>
      <c r="H14611" s="100" t="s">
        <v>16579</v>
      </c>
    </row>
    <row r="14612" spans="1:8">
      <c r="A14612" s="35" t="s">
        <v>29</v>
      </c>
      <c r="B14612" s="35" t="s">
        <v>9380</v>
      </c>
      <c r="C14612" s="35" t="s">
        <v>16787</v>
      </c>
      <c r="D14612" s="100" t="s">
        <v>23829</v>
      </c>
      <c r="E14612" s="107">
        <v>6.833333333333333</v>
      </c>
      <c r="F14612" s="81" t="s">
        <v>24202</v>
      </c>
      <c r="G14612" s="35" t="s">
        <v>8146</v>
      </c>
      <c r="H14612" s="100" t="s">
        <v>16579</v>
      </c>
    </row>
    <row r="14613" spans="1:8">
      <c r="A14613" s="35" t="s">
        <v>29</v>
      </c>
      <c r="B14613" s="35" t="s">
        <v>9380</v>
      </c>
      <c r="C14613" s="35" t="s">
        <v>16787</v>
      </c>
      <c r="D14613" s="100" t="s">
        <v>13152</v>
      </c>
      <c r="E14613" s="107">
        <v>9.65</v>
      </c>
      <c r="F14613" s="81" t="s">
        <v>24202</v>
      </c>
      <c r="G14613" s="35" t="s">
        <v>8146</v>
      </c>
      <c r="H14613" s="100" t="s">
        <v>16579</v>
      </c>
    </row>
    <row r="14614" spans="1:8">
      <c r="A14614" s="35" t="s">
        <v>29</v>
      </c>
      <c r="B14614" s="35" t="s">
        <v>9380</v>
      </c>
      <c r="C14614" s="35" t="s">
        <v>16788</v>
      </c>
      <c r="D14614" s="100" t="s">
        <v>13153</v>
      </c>
      <c r="E14614" s="107">
        <v>9.35</v>
      </c>
      <c r="F14614" s="81" t="s">
        <v>24202</v>
      </c>
      <c r="G14614" s="35" t="s">
        <v>8146</v>
      </c>
      <c r="H14614" s="100" t="s">
        <v>26760</v>
      </c>
    </row>
    <row r="14615" spans="1:8">
      <c r="A14615" s="35" t="s">
        <v>29</v>
      </c>
      <c r="B14615" s="35" t="s">
        <v>9380</v>
      </c>
      <c r="C14615" s="35" t="s">
        <v>16788</v>
      </c>
      <c r="D14615" s="100" t="s">
        <v>13154</v>
      </c>
      <c r="E14615" s="107">
        <v>10.333333333333334</v>
      </c>
      <c r="F14615" s="81" t="s">
        <v>24202</v>
      </c>
      <c r="G14615" s="35" t="s">
        <v>8146</v>
      </c>
      <c r="H14615" s="100" t="s">
        <v>16580</v>
      </c>
    </row>
    <row r="14616" spans="1:8">
      <c r="A14616" s="35" t="s">
        <v>29</v>
      </c>
      <c r="B14616" s="35" t="s">
        <v>9380</v>
      </c>
      <c r="C14616" s="35" t="s">
        <v>16788</v>
      </c>
      <c r="D14616" s="100" t="s">
        <v>13155</v>
      </c>
      <c r="E14616" s="107">
        <v>9.2166666666666668</v>
      </c>
      <c r="F14616" s="81" t="s">
        <v>24202</v>
      </c>
      <c r="G14616" s="35" t="s">
        <v>8146</v>
      </c>
      <c r="H14616" s="100" t="s">
        <v>16580</v>
      </c>
    </row>
    <row r="14617" spans="1:8">
      <c r="A14617" s="35" t="s">
        <v>29</v>
      </c>
      <c r="B14617" s="35" t="s">
        <v>9380</v>
      </c>
      <c r="C14617" s="35" t="s">
        <v>16788</v>
      </c>
      <c r="D14617" s="100" t="s">
        <v>13156</v>
      </c>
      <c r="E14617" s="107">
        <v>5.9333333333333336</v>
      </c>
      <c r="F14617" s="81" t="s">
        <v>24202</v>
      </c>
      <c r="G14617" s="35" t="s">
        <v>8146</v>
      </c>
      <c r="H14617" s="100" t="s">
        <v>16580</v>
      </c>
    </row>
    <row r="14618" spans="1:8">
      <c r="A14618" s="35" t="s">
        <v>29</v>
      </c>
      <c r="B14618" s="35" t="s">
        <v>9380</v>
      </c>
      <c r="C14618" s="35" t="s">
        <v>16788</v>
      </c>
      <c r="D14618" s="100" t="s">
        <v>13157</v>
      </c>
      <c r="E14618" s="107">
        <v>7.833333333333333</v>
      </c>
      <c r="F14618" s="81" t="s">
        <v>24202</v>
      </c>
      <c r="G14618" s="35" t="s">
        <v>8146</v>
      </c>
      <c r="H14618" s="100" t="s">
        <v>16580</v>
      </c>
    </row>
    <row r="14619" spans="1:8">
      <c r="A14619" s="35" t="s">
        <v>29</v>
      </c>
      <c r="B14619" s="35" t="s">
        <v>9380</v>
      </c>
      <c r="C14619" s="35" t="s">
        <v>16788</v>
      </c>
      <c r="D14619" s="100" t="s">
        <v>13158</v>
      </c>
      <c r="E14619" s="107">
        <v>9.6166666666666671</v>
      </c>
      <c r="F14619" s="81" t="s">
        <v>24202</v>
      </c>
      <c r="G14619" s="35" t="s">
        <v>8146</v>
      </c>
      <c r="H14619" s="100" t="s">
        <v>16580</v>
      </c>
    </row>
    <row r="14620" spans="1:8">
      <c r="A14620" s="35" t="s">
        <v>29</v>
      </c>
      <c r="B14620" s="35" t="s">
        <v>9380</v>
      </c>
      <c r="C14620" s="35" t="s">
        <v>16788</v>
      </c>
      <c r="D14620" s="100" t="s">
        <v>23830</v>
      </c>
      <c r="E14620" s="107">
        <v>9.6</v>
      </c>
      <c r="F14620" s="81" t="s">
        <v>24202</v>
      </c>
      <c r="G14620" s="35" t="s">
        <v>8146</v>
      </c>
      <c r="H14620" s="100" t="s">
        <v>16580</v>
      </c>
    </row>
    <row r="14621" spans="1:8">
      <c r="A14621" s="35" t="s">
        <v>29</v>
      </c>
      <c r="B14621" s="35" t="s">
        <v>9380</v>
      </c>
      <c r="C14621" s="35" t="s">
        <v>16788</v>
      </c>
      <c r="D14621" s="100" t="s">
        <v>13159</v>
      </c>
      <c r="E14621" s="107">
        <v>9.4499999999999993</v>
      </c>
      <c r="F14621" s="81" t="s">
        <v>24202</v>
      </c>
      <c r="G14621" s="35" t="s">
        <v>8146</v>
      </c>
      <c r="H14621" s="100" t="s">
        <v>16580</v>
      </c>
    </row>
    <row r="14622" spans="1:8">
      <c r="A14622" s="35" t="s">
        <v>29</v>
      </c>
      <c r="B14622" s="35" t="s">
        <v>9380</v>
      </c>
      <c r="C14622" s="35" t="s">
        <v>16788</v>
      </c>
      <c r="D14622" s="100" t="s">
        <v>13160</v>
      </c>
      <c r="E14622" s="107">
        <v>8.3666666666666671</v>
      </c>
      <c r="F14622" s="81" t="s">
        <v>24202</v>
      </c>
      <c r="G14622" s="35" t="s">
        <v>8146</v>
      </c>
      <c r="H14622" s="100" t="s">
        <v>16580</v>
      </c>
    </row>
    <row r="14623" spans="1:8">
      <c r="A14623" s="35" t="s">
        <v>29</v>
      </c>
      <c r="B14623" s="35" t="s">
        <v>9380</v>
      </c>
      <c r="C14623" s="35" t="s">
        <v>16788</v>
      </c>
      <c r="D14623" s="100" t="s">
        <v>13161</v>
      </c>
      <c r="E14623" s="107">
        <v>9.6333333333333329</v>
      </c>
      <c r="F14623" s="81" t="s">
        <v>24202</v>
      </c>
      <c r="G14623" s="35" t="s">
        <v>8146</v>
      </c>
      <c r="H14623" s="100" t="s">
        <v>16580</v>
      </c>
    </row>
    <row r="14624" spans="1:8">
      <c r="A14624" s="35" t="s">
        <v>29</v>
      </c>
      <c r="B14624" s="35" t="s">
        <v>9380</v>
      </c>
      <c r="C14624" s="35" t="s">
        <v>16788</v>
      </c>
      <c r="D14624" s="100" t="s">
        <v>23831</v>
      </c>
      <c r="E14624" s="107">
        <v>9.9333333333333336</v>
      </c>
      <c r="F14624" s="81" t="s">
        <v>24202</v>
      </c>
      <c r="G14624" s="35" t="s">
        <v>8146</v>
      </c>
      <c r="H14624" s="100" t="s">
        <v>16580</v>
      </c>
    </row>
    <row r="14625" spans="1:8">
      <c r="A14625" s="35" t="s">
        <v>29</v>
      </c>
      <c r="B14625" s="35" t="s">
        <v>9380</v>
      </c>
      <c r="C14625" s="35" t="s">
        <v>16788</v>
      </c>
      <c r="D14625" s="100" t="s">
        <v>13162</v>
      </c>
      <c r="E14625" s="107">
        <v>9.1333333333333329</v>
      </c>
      <c r="F14625" s="81" t="s">
        <v>24202</v>
      </c>
      <c r="G14625" s="35" t="s">
        <v>8146</v>
      </c>
      <c r="H14625" s="100" t="s">
        <v>16580</v>
      </c>
    </row>
    <row r="14626" spans="1:8">
      <c r="A14626" s="35" t="s">
        <v>29</v>
      </c>
      <c r="B14626" s="35" t="s">
        <v>9380</v>
      </c>
      <c r="C14626" s="35" t="s">
        <v>16788</v>
      </c>
      <c r="D14626" s="100" t="s">
        <v>13163</v>
      </c>
      <c r="E14626" s="107">
        <v>9.9499999999999993</v>
      </c>
      <c r="F14626" s="81" t="s">
        <v>24202</v>
      </c>
      <c r="G14626" s="35" t="s">
        <v>8146</v>
      </c>
      <c r="H14626" s="100" t="s">
        <v>16580</v>
      </c>
    </row>
    <row r="14627" spans="1:8">
      <c r="A14627" s="35" t="s">
        <v>29</v>
      </c>
      <c r="B14627" s="35" t="s">
        <v>9380</v>
      </c>
      <c r="C14627" s="35" t="s">
        <v>16788</v>
      </c>
      <c r="D14627" s="100" t="s">
        <v>13164</v>
      </c>
      <c r="E14627" s="107">
        <v>10.35</v>
      </c>
      <c r="F14627" s="81" t="s">
        <v>24202</v>
      </c>
      <c r="G14627" s="35" t="s">
        <v>8146</v>
      </c>
      <c r="H14627" s="100" t="s">
        <v>26760</v>
      </c>
    </row>
    <row r="14628" spans="1:8">
      <c r="A14628" s="35" t="s">
        <v>29</v>
      </c>
      <c r="B14628" s="35" t="s">
        <v>9380</v>
      </c>
      <c r="C14628" s="35" t="s">
        <v>16789</v>
      </c>
      <c r="D14628" s="100" t="s">
        <v>13165</v>
      </c>
      <c r="E14628" s="107">
        <v>7.7333333333333334</v>
      </c>
      <c r="F14628" s="81" t="s">
        <v>24202</v>
      </c>
      <c r="G14628" s="35" t="s">
        <v>8146</v>
      </c>
      <c r="H14628" s="100" t="s">
        <v>26761</v>
      </c>
    </row>
    <row r="14629" spans="1:8">
      <c r="A14629" s="35" t="s">
        <v>29</v>
      </c>
      <c r="B14629" s="35" t="s">
        <v>9380</v>
      </c>
      <c r="C14629" s="35" t="s">
        <v>16789</v>
      </c>
      <c r="D14629" s="100" t="s">
        <v>13166</v>
      </c>
      <c r="E14629" s="107">
        <v>6.7</v>
      </c>
      <c r="F14629" s="81" t="s">
        <v>24202</v>
      </c>
      <c r="G14629" s="35" t="s">
        <v>8146</v>
      </c>
      <c r="H14629" s="100" t="s">
        <v>16581</v>
      </c>
    </row>
    <row r="14630" spans="1:8">
      <c r="A14630" s="35" t="s">
        <v>29</v>
      </c>
      <c r="B14630" s="35" t="s">
        <v>9380</v>
      </c>
      <c r="C14630" s="35" t="s">
        <v>16789</v>
      </c>
      <c r="D14630" s="100" t="s">
        <v>13167</v>
      </c>
      <c r="E14630" s="107">
        <v>9.4499999999999993</v>
      </c>
      <c r="F14630" s="81" t="s">
        <v>24202</v>
      </c>
      <c r="G14630" s="35" t="s">
        <v>8146</v>
      </c>
      <c r="H14630" s="100" t="s">
        <v>16581</v>
      </c>
    </row>
    <row r="14631" spans="1:8">
      <c r="A14631" s="35" t="s">
        <v>29</v>
      </c>
      <c r="B14631" s="35" t="s">
        <v>9380</v>
      </c>
      <c r="C14631" s="35" t="s">
        <v>16789</v>
      </c>
      <c r="D14631" s="100" t="s">
        <v>13168</v>
      </c>
      <c r="E14631" s="107">
        <v>8.0333333333333332</v>
      </c>
      <c r="F14631" s="81" t="s">
        <v>24202</v>
      </c>
      <c r="G14631" s="35" t="s">
        <v>8146</v>
      </c>
      <c r="H14631" s="100" t="s">
        <v>16581</v>
      </c>
    </row>
    <row r="14632" spans="1:8">
      <c r="A14632" s="35" t="s">
        <v>29</v>
      </c>
      <c r="B14632" s="35" t="s">
        <v>9380</v>
      </c>
      <c r="C14632" s="35" t="s">
        <v>16789</v>
      </c>
      <c r="D14632" s="100" t="s">
        <v>13169</v>
      </c>
      <c r="E14632" s="107">
        <v>10.45</v>
      </c>
      <c r="F14632" s="81" t="s">
        <v>24202</v>
      </c>
      <c r="G14632" s="35" t="s">
        <v>8146</v>
      </c>
      <c r="H14632" s="100" t="s">
        <v>16581</v>
      </c>
    </row>
    <row r="14633" spans="1:8">
      <c r="A14633" s="35" t="s">
        <v>29</v>
      </c>
      <c r="B14633" s="35" t="s">
        <v>9380</v>
      </c>
      <c r="C14633" s="35" t="s">
        <v>16789</v>
      </c>
      <c r="D14633" s="100" t="s">
        <v>13170</v>
      </c>
      <c r="E14633" s="107">
        <v>8.5166666666666675</v>
      </c>
      <c r="F14633" s="81" t="s">
        <v>24202</v>
      </c>
      <c r="G14633" s="35" t="s">
        <v>8146</v>
      </c>
      <c r="H14633" s="100" t="s">
        <v>16581</v>
      </c>
    </row>
    <row r="14634" spans="1:8">
      <c r="A14634" s="35" t="s">
        <v>29</v>
      </c>
      <c r="B14634" s="35" t="s">
        <v>9380</v>
      </c>
      <c r="C14634" s="35" t="s">
        <v>16789</v>
      </c>
      <c r="D14634" s="100" t="s">
        <v>23832</v>
      </c>
      <c r="E14634" s="107">
        <v>7.8166666666666664</v>
      </c>
      <c r="F14634" s="81" t="s">
        <v>24202</v>
      </c>
      <c r="G14634" s="35" t="s">
        <v>8146</v>
      </c>
      <c r="H14634" s="100" t="s">
        <v>16581</v>
      </c>
    </row>
    <row r="14635" spans="1:8">
      <c r="A14635" s="35" t="s">
        <v>29</v>
      </c>
      <c r="B14635" s="35" t="s">
        <v>9380</v>
      </c>
      <c r="C14635" s="35" t="s">
        <v>16789</v>
      </c>
      <c r="D14635" s="100" t="s">
        <v>13171</v>
      </c>
      <c r="E14635" s="107">
        <v>8.1999999999999993</v>
      </c>
      <c r="F14635" s="81" t="s">
        <v>24202</v>
      </c>
      <c r="G14635" s="35" t="s">
        <v>8146</v>
      </c>
      <c r="H14635" s="100" t="s">
        <v>16581</v>
      </c>
    </row>
    <row r="14636" spans="1:8">
      <c r="A14636" s="35" t="s">
        <v>29</v>
      </c>
      <c r="B14636" s="35" t="s">
        <v>9380</v>
      </c>
      <c r="C14636" s="35" t="s">
        <v>16789</v>
      </c>
      <c r="D14636" s="100" t="s">
        <v>23833</v>
      </c>
      <c r="E14636" s="107">
        <v>7.7</v>
      </c>
      <c r="F14636" s="81" t="s">
        <v>24202</v>
      </c>
      <c r="G14636" s="35" t="s">
        <v>8146</v>
      </c>
      <c r="H14636" s="100" t="s">
        <v>16581</v>
      </c>
    </row>
    <row r="14637" spans="1:8">
      <c r="A14637" s="35" t="s">
        <v>29</v>
      </c>
      <c r="B14637" s="35" t="s">
        <v>9380</v>
      </c>
      <c r="C14637" s="35" t="s">
        <v>16789</v>
      </c>
      <c r="D14637" s="100" t="s">
        <v>13172</v>
      </c>
      <c r="E14637" s="107">
        <v>7.85</v>
      </c>
      <c r="F14637" s="81" t="s">
        <v>24202</v>
      </c>
      <c r="G14637" s="35" t="s">
        <v>8146</v>
      </c>
      <c r="H14637" s="100" t="s">
        <v>16581</v>
      </c>
    </row>
    <row r="14638" spans="1:8">
      <c r="A14638" s="35" t="s">
        <v>29</v>
      </c>
      <c r="B14638" s="35" t="s">
        <v>9380</v>
      </c>
      <c r="C14638" s="35" t="s">
        <v>16789</v>
      </c>
      <c r="D14638" s="100" t="s">
        <v>13173</v>
      </c>
      <c r="E14638" s="107">
        <v>7.1333333333333337</v>
      </c>
      <c r="F14638" s="81" t="s">
        <v>24202</v>
      </c>
      <c r="G14638" s="35" t="s">
        <v>8146</v>
      </c>
      <c r="H14638" s="100" t="s">
        <v>16581</v>
      </c>
    </row>
    <row r="14639" spans="1:8">
      <c r="A14639" s="35" t="s">
        <v>29</v>
      </c>
      <c r="B14639" s="35" t="s">
        <v>9380</v>
      </c>
      <c r="C14639" s="35" t="s">
        <v>16789</v>
      </c>
      <c r="D14639" s="100" t="s">
        <v>23834</v>
      </c>
      <c r="E14639" s="107">
        <v>8.9666666666666668</v>
      </c>
      <c r="F14639" s="81" t="s">
        <v>24202</v>
      </c>
      <c r="G14639" s="35" t="s">
        <v>8146</v>
      </c>
      <c r="H14639" s="100" t="s">
        <v>16581</v>
      </c>
    </row>
    <row r="14640" spans="1:8">
      <c r="A14640" s="35" t="s">
        <v>29</v>
      </c>
      <c r="B14640" s="35" t="s">
        <v>9380</v>
      </c>
      <c r="C14640" s="35" t="s">
        <v>16789</v>
      </c>
      <c r="D14640" s="100" t="s">
        <v>23835</v>
      </c>
      <c r="E14640" s="107">
        <v>9.35</v>
      </c>
      <c r="F14640" s="81" t="s">
        <v>24202</v>
      </c>
      <c r="G14640" s="35" t="s">
        <v>8146</v>
      </c>
      <c r="H14640" s="100" t="s">
        <v>16581</v>
      </c>
    </row>
    <row r="14641" spans="1:8">
      <c r="A14641" s="35" t="s">
        <v>29</v>
      </c>
      <c r="B14641" s="35" t="s">
        <v>9380</v>
      </c>
      <c r="C14641" s="35" t="s">
        <v>16789</v>
      </c>
      <c r="D14641" s="100" t="s">
        <v>13174</v>
      </c>
      <c r="E14641" s="107">
        <v>9.4499999999999993</v>
      </c>
      <c r="F14641" s="81" t="s">
        <v>24202</v>
      </c>
      <c r="G14641" s="35" t="s">
        <v>8146</v>
      </c>
      <c r="H14641" s="100" t="s">
        <v>16581</v>
      </c>
    </row>
    <row r="14642" spans="1:8">
      <c r="A14642" s="35" t="s">
        <v>29</v>
      </c>
      <c r="B14642" s="35" t="s">
        <v>9380</v>
      </c>
      <c r="C14642" s="35" t="s">
        <v>16789</v>
      </c>
      <c r="D14642" s="100" t="s">
        <v>13175</v>
      </c>
      <c r="E14642" s="107">
        <v>8.1666666666666661</v>
      </c>
      <c r="F14642" s="81" t="s">
        <v>24202</v>
      </c>
      <c r="G14642" s="35" t="s">
        <v>8146</v>
      </c>
      <c r="H14642" s="100" t="s">
        <v>16581</v>
      </c>
    </row>
    <row r="14643" spans="1:8">
      <c r="A14643" s="35" t="s">
        <v>29</v>
      </c>
      <c r="B14643" s="35" t="s">
        <v>9380</v>
      </c>
      <c r="C14643" s="35" t="s">
        <v>16789</v>
      </c>
      <c r="D14643" s="100" t="s">
        <v>13176</v>
      </c>
      <c r="E14643" s="107">
        <v>7.4333333333333336</v>
      </c>
      <c r="F14643" s="81" t="s">
        <v>24202</v>
      </c>
      <c r="G14643" s="35" t="s">
        <v>8146</v>
      </c>
      <c r="H14643" s="100" t="s">
        <v>16581</v>
      </c>
    </row>
    <row r="14644" spans="1:8">
      <c r="A14644" s="35" t="s">
        <v>29</v>
      </c>
      <c r="B14644" s="35" t="s">
        <v>9380</v>
      </c>
      <c r="C14644" s="35" t="s">
        <v>16789</v>
      </c>
      <c r="D14644" s="100" t="s">
        <v>23836</v>
      </c>
      <c r="E14644" s="107">
        <v>8.6166666666666671</v>
      </c>
      <c r="F14644" s="81" t="s">
        <v>24202</v>
      </c>
      <c r="G14644" s="35" t="s">
        <v>8146</v>
      </c>
      <c r="H14644" s="100" t="s">
        <v>16581</v>
      </c>
    </row>
    <row r="14645" spans="1:8">
      <c r="A14645" s="35" t="s">
        <v>29</v>
      </c>
      <c r="B14645" s="35" t="s">
        <v>9380</v>
      </c>
      <c r="C14645" s="35" t="s">
        <v>16789</v>
      </c>
      <c r="D14645" s="100" t="s">
        <v>23837</v>
      </c>
      <c r="E14645" s="107">
        <v>7.9833333333333334</v>
      </c>
      <c r="F14645" s="81" t="s">
        <v>24202</v>
      </c>
      <c r="G14645" s="35" t="s">
        <v>8146</v>
      </c>
      <c r="H14645" s="100" t="s">
        <v>16581</v>
      </c>
    </row>
    <row r="14646" spans="1:8">
      <c r="A14646" s="35" t="s">
        <v>29</v>
      </c>
      <c r="B14646" s="35" t="s">
        <v>9380</v>
      </c>
      <c r="C14646" s="35" t="s">
        <v>16789</v>
      </c>
      <c r="D14646" s="100" t="s">
        <v>13177</v>
      </c>
      <c r="E14646" s="107">
        <v>8.1</v>
      </c>
      <c r="F14646" s="81" t="s">
        <v>24202</v>
      </c>
      <c r="G14646" s="35" t="s">
        <v>8146</v>
      </c>
      <c r="H14646" s="100" t="s">
        <v>16581</v>
      </c>
    </row>
    <row r="14647" spans="1:8">
      <c r="A14647" s="35" t="s">
        <v>29</v>
      </c>
      <c r="B14647" s="35" t="s">
        <v>9380</v>
      </c>
      <c r="C14647" s="35" t="s">
        <v>16789</v>
      </c>
      <c r="D14647" s="100" t="s">
        <v>13178</v>
      </c>
      <c r="E14647" s="107">
        <v>7.0166666666666666</v>
      </c>
      <c r="F14647" s="81" t="s">
        <v>24202</v>
      </c>
      <c r="G14647" s="35" t="s">
        <v>8146</v>
      </c>
      <c r="H14647" s="100" t="s">
        <v>16581</v>
      </c>
    </row>
    <row r="14648" spans="1:8">
      <c r="A14648" s="35" t="s">
        <v>29</v>
      </c>
      <c r="B14648" s="35" t="s">
        <v>9380</v>
      </c>
      <c r="C14648" s="35" t="s">
        <v>16789</v>
      </c>
      <c r="D14648" s="100" t="s">
        <v>13179</v>
      </c>
      <c r="E14648" s="107">
        <v>10.583333333333334</v>
      </c>
      <c r="F14648" s="81" t="s">
        <v>24202</v>
      </c>
      <c r="G14648" s="35" t="s">
        <v>8146</v>
      </c>
      <c r="H14648" s="100" t="s">
        <v>16581</v>
      </c>
    </row>
    <row r="14649" spans="1:8">
      <c r="A14649" s="35" t="s">
        <v>29</v>
      </c>
      <c r="B14649" s="35" t="s">
        <v>9380</v>
      </c>
      <c r="C14649" s="35" t="s">
        <v>16789</v>
      </c>
      <c r="D14649" s="100" t="s">
        <v>13180</v>
      </c>
      <c r="E14649" s="107">
        <v>9.6333333333333329</v>
      </c>
      <c r="F14649" s="81" t="s">
        <v>24202</v>
      </c>
      <c r="G14649" s="35" t="s">
        <v>8146</v>
      </c>
      <c r="H14649" s="100" t="s">
        <v>16581</v>
      </c>
    </row>
    <row r="14650" spans="1:8">
      <c r="A14650" s="35" t="s">
        <v>29</v>
      </c>
      <c r="B14650" s="35" t="s">
        <v>9380</v>
      </c>
      <c r="C14650" s="35" t="s">
        <v>16789</v>
      </c>
      <c r="D14650" s="100" t="s">
        <v>13181</v>
      </c>
      <c r="E14650" s="107">
        <v>7.583333333333333</v>
      </c>
      <c r="F14650" s="81" t="s">
        <v>24202</v>
      </c>
      <c r="G14650" s="35" t="s">
        <v>8146</v>
      </c>
      <c r="H14650" s="100" t="s">
        <v>16581</v>
      </c>
    </row>
    <row r="14651" spans="1:8">
      <c r="A14651" s="35" t="s">
        <v>29</v>
      </c>
      <c r="B14651" s="35" t="s">
        <v>9380</v>
      </c>
      <c r="C14651" s="35" t="s">
        <v>16790</v>
      </c>
      <c r="D14651" s="100" t="s">
        <v>13182</v>
      </c>
      <c r="E14651" s="107">
        <v>8.2666666666666675</v>
      </c>
      <c r="F14651" s="81" t="s">
        <v>24202</v>
      </c>
      <c r="G14651" s="35" t="s">
        <v>8146</v>
      </c>
      <c r="H14651" s="100" t="s">
        <v>26762</v>
      </c>
    </row>
    <row r="14652" spans="1:8">
      <c r="A14652" s="35" t="s">
        <v>29</v>
      </c>
      <c r="B14652" s="35" t="s">
        <v>9380</v>
      </c>
      <c r="C14652" s="35" t="s">
        <v>16790</v>
      </c>
      <c r="D14652" s="100" t="s">
        <v>13183</v>
      </c>
      <c r="E14652" s="107">
        <v>5.4</v>
      </c>
      <c r="F14652" s="81" t="s">
        <v>24202</v>
      </c>
      <c r="G14652" s="35" t="s">
        <v>8146</v>
      </c>
      <c r="H14652" s="100" t="s">
        <v>16582</v>
      </c>
    </row>
    <row r="14653" spans="1:8">
      <c r="A14653" s="35" t="s">
        <v>29</v>
      </c>
      <c r="B14653" s="35" t="s">
        <v>9380</v>
      </c>
      <c r="C14653" s="35" t="s">
        <v>16790</v>
      </c>
      <c r="D14653" s="100" t="s">
        <v>13184</v>
      </c>
      <c r="E14653" s="107">
        <v>4.5666666666666664</v>
      </c>
      <c r="F14653" s="81" t="s">
        <v>24202</v>
      </c>
      <c r="G14653" s="35" t="s">
        <v>8146</v>
      </c>
      <c r="H14653" s="100" t="s">
        <v>16582</v>
      </c>
    </row>
    <row r="14654" spans="1:8">
      <c r="A14654" s="35" t="s">
        <v>29</v>
      </c>
      <c r="B14654" s="35" t="s">
        <v>9380</v>
      </c>
      <c r="C14654" s="35" t="s">
        <v>16790</v>
      </c>
      <c r="D14654" s="100" t="s">
        <v>23838</v>
      </c>
      <c r="E14654" s="107">
        <v>5.5666666666666664</v>
      </c>
      <c r="F14654" s="81" t="s">
        <v>24202</v>
      </c>
      <c r="G14654" s="35" t="s">
        <v>8146</v>
      </c>
      <c r="H14654" s="100" t="s">
        <v>16582</v>
      </c>
    </row>
    <row r="14655" spans="1:8">
      <c r="A14655" s="35" t="s">
        <v>29</v>
      </c>
      <c r="B14655" s="35" t="s">
        <v>9380</v>
      </c>
      <c r="C14655" s="35" t="s">
        <v>16790</v>
      </c>
      <c r="D14655" s="100" t="s">
        <v>13185</v>
      </c>
      <c r="E14655" s="107">
        <v>3.6833333333333331</v>
      </c>
      <c r="F14655" s="81" t="s">
        <v>24202</v>
      </c>
      <c r="G14655" s="35" t="s">
        <v>8146</v>
      </c>
      <c r="H14655" s="100" t="s">
        <v>16582</v>
      </c>
    </row>
    <row r="14656" spans="1:8">
      <c r="A14656" s="35" t="s">
        <v>29</v>
      </c>
      <c r="B14656" s="35" t="s">
        <v>9380</v>
      </c>
      <c r="C14656" s="35" t="s">
        <v>16790</v>
      </c>
      <c r="D14656" s="100" t="s">
        <v>13186</v>
      </c>
      <c r="E14656" s="107">
        <v>4.5999999999999996</v>
      </c>
      <c r="F14656" s="81" t="s">
        <v>24202</v>
      </c>
      <c r="G14656" s="35" t="s">
        <v>8146</v>
      </c>
      <c r="H14656" s="100" t="s">
        <v>16582</v>
      </c>
    </row>
    <row r="14657" spans="1:8">
      <c r="A14657" s="35" t="s">
        <v>29</v>
      </c>
      <c r="B14657" s="35" t="s">
        <v>9380</v>
      </c>
      <c r="C14657" s="35" t="s">
        <v>16790</v>
      </c>
      <c r="D14657" s="100" t="s">
        <v>13187</v>
      </c>
      <c r="E14657" s="107">
        <v>3.45</v>
      </c>
      <c r="F14657" s="81" t="s">
        <v>24202</v>
      </c>
      <c r="G14657" s="35" t="s">
        <v>8146</v>
      </c>
      <c r="H14657" s="100" t="s">
        <v>16582</v>
      </c>
    </row>
    <row r="14658" spans="1:8">
      <c r="A14658" s="35" t="s">
        <v>29</v>
      </c>
      <c r="B14658" s="35" t="s">
        <v>9380</v>
      </c>
      <c r="C14658" s="35" t="s">
        <v>16790</v>
      </c>
      <c r="D14658" s="100" t="s">
        <v>13188</v>
      </c>
      <c r="E14658" s="107">
        <v>5.7833333333333332</v>
      </c>
      <c r="F14658" s="81" t="s">
        <v>24202</v>
      </c>
      <c r="G14658" s="35" t="s">
        <v>8146</v>
      </c>
      <c r="H14658" s="100" t="s">
        <v>16582</v>
      </c>
    </row>
    <row r="14659" spans="1:8">
      <c r="A14659" s="35" t="s">
        <v>29</v>
      </c>
      <c r="B14659" s="35" t="s">
        <v>9380</v>
      </c>
      <c r="C14659" s="35" t="s">
        <v>16790</v>
      </c>
      <c r="D14659" s="100" t="s">
        <v>13189</v>
      </c>
      <c r="E14659" s="107">
        <v>9.0333333333333332</v>
      </c>
      <c r="F14659" s="81" t="s">
        <v>24202</v>
      </c>
      <c r="G14659" s="35" t="s">
        <v>8146</v>
      </c>
      <c r="H14659" s="100" t="s">
        <v>16582</v>
      </c>
    </row>
    <row r="14660" spans="1:8">
      <c r="A14660" s="35" t="s">
        <v>29</v>
      </c>
      <c r="B14660" s="35" t="s">
        <v>9380</v>
      </c>
      <c r="C14660" s="35" t="s">
        <v>16790</v>
      </c>
      <c r="D14660" s="100" t="s">
        <v>23839</v>
      </c>
      <c r="E14660" s="107">
        <v>6.7</v>
      </c>
      <c r="F14660" s="81" t="s">
        <v>24202</v>
      </c>
      <c r="G14660" s="35" t="s">
        <v>8146</v>
      </c>
      <c r="H14660" s="100" t="s">
        <v>16582</v>
      </c>
    </row>
    <row r="14661" spans="1:8">
      <c r="A14661" s="35" t="s">
        <v>29</v>
      </c>
      <c r="B14661" s="35" t="s">
        <v>9380</v>
      </c>
      <c r="C14661" s="35" t="s">
        <v>16790</v>
      </c>
      <c r="D14661" s="100" t="s">
        <v>13190</v>
      </c>
      <c r="E14661" s="107">
        <v>6.8666666666666663</v>
      </c>
      <c r="F14661" s="81" t="s">
        <v>24202</v>
      </c>
      <c r="G14661" s="35" t="s">
        <v>8146</v>
      </c>
      <c r="H14661" s="100" t="s">
        <v>16582</v>
      </c>
    </row>
    <row r="14662" spans="1:8">
      <c r="A14662" s="35" t="s">
        <v>29</v>
      </c>
      <c r="B14662" s="35" t="s">
        <v>9380</v>
      </c>
      <c r="C14662" s="35" t="s">
        <v>16790</v>
      </c>
      <c r="D14662" s="100" t="s">
        <v>13191</v>
      </c>
      <c r="E14662" s="107">
        <v>6.2666666666666666</v>
      </c>
      <c r="F14662" s="81" t="s">
        <v>24202</v>
      </c>
      <c r="G14662" s="35" t="s">
        <v>8146</v>
      </c>
      <c r="H14662" s="100" t="s">
        <v>16582</v>
      </c>
    </row>
    <row r="14663" spans="1:8">
      <c r="A14663" s="35" t="s">
        <v>29</v>
      </c>
      <c r="B14663" s="35" t="s">
        <v>9380</v>
      </c>
      <c r="C14663" s="35" t="s">
        <v>16790</v>
      </c>
      <c r="D14663" s="100" t="s">
        <v>23840</v>
      </c>
      <c r="E14663" s="107">
        <v>7.7333333333333334</v>
      </c>
      <c r="F14663" s="81" t="s">
        <v>24202</v>
      </c>
      <c r="G14663" s="35" t="s">
        <v>8146</v>
      </c>
      <c r="H14663" s="100" t="s">
        <v>16582</v>
      </c>
    </row>
    <row r="14664" spans="1:8">
      <c r="A14664" s="35" t="s">
        <v>29</v>
      </c>
      <c r="B14664" s="35" t="s">
        <v>9380</v>
      </c>
      <c r="C14664" s="35" t="s">
        <v>16790</v>
      </c>
      <c r="D14664" s="100" t="s">
        <v>23841</v>
      </c>
      <c r="E14664" s="107">
        <v>7.7833333333333332</v>
      </c>
      <c r="F14664" s="81" t="s">
        <v>24202</v>
      </c>
      <c r="G14664" s="35" t="s">
        <v>8146</v>
      </c>
      <c r="H14664" s="100" t="s">
        <v>16582</v>
      </c>
    </row>
    <row r="14665" spans="1:8">
      <c r="A14665" s="35" t="s">
        <v>29</v>
      </c>
      <c r="B14665" s="35" t="s">
        <v>9380</v>
      </c>
      <c r="C14665" s="35" t="s">
        <v>16790</v>
      </c>
      <c r="D14665" s="100" t="s">
        <v>13192</v>
      </c>
      <c r="E14665" s="107">
        <v>7.8166666666666664</v>
      </c>
      <c r="F14665" s="81" t="s">
        <v>24202</v>
      </c>
      <c r="G14665" s="35" t="s">
        <v>8146</v>
      </c>
      <c r="H14665" s="100" t="s">
        <v>16582</v>
      </c>
    </row>
    <row r="14666" spans="1:8">
      <c r="A14666" s="35" t="s">
        <v>29</v>
      </c>
      <c r="B14666" s="35" t="s">
        <v>9380</v>
      </c>
      <c r="C14666" s="35" t="s">
        <v>16790</v>
      </c>
      <c r="D14666" s="100" t="s">
        <v>13193</v>
      </c>
      <c r="E14666" s="107">
        <v>6.4666666666666668</v>
      </c>
      <c r="F14666" s="81" t="s">
        <v>24202</v>
      </c>
      <c r="G14666" s="35" t="s">
        <v>8146</v>
      </c>
      <c r="H14666" s="100" t="s">
        <v>16582</v>
      </c>
    </row>
    <row r="14667" spans="1:8">
      <c r="A14667" s="35" t="s">
        <v>29</v>
      </c>
      <c r="B14667" s="35" t="s">
        <v>9380</v>
      </c>
      <c r="C14667" s="35" t="s">
        <v>16791</v>
      </c>
      <c r="D14667" s="100" t="s">
        <v>13194</v>
      </c>
      <c r="E14667" s="107">
        <v>7.416666666666667</v>
      </c>
      <c r="F14667" s="81" t="s">
        <v>24202</v>
      </c>
      <c r="G14667" s="35" t="s">
        <v>8146</v>
      </c>
      <c r="H14667" s="100" t="s">
        <v>26763</v>
      </c>
    </row>
    <row r="14668" spans="1:8">
      <c r="A14668" s="35" t="s">
        <v>29</v>
      </c>
      <c r="B14668" s="35" t="s">
        <v>9380</v>
      </c>
      <c r="C14668" s="35" t="s">
        <v>16791</v>
      </c>
      <c r="D14668" s="100" t="s">
        <v>13195</v>
      </c>
      <c r="E14668" s="107">
        <v>5.6</v>
      </c>
      <c r="F14668" s="81" t="s">
        <v>24202</v>
      </c>
      <c r="G14668" s="35" t="s">
        <v>8146</v>
      </c>
      <c r="H14668" s="100" t="s">
        <v>16583</v>
      </c>
    </row>
    <row r="14669" spans="1:8">
      <c r="A14669" s="35" t="s">
        <v>29</v>
      </c>
      <c r="B14669" s="35" t="s">
        <v>9380</v>
      </c>
      <c r="C14669" s="35" t="s">
        <v>16791</v>
      </c>
      <c r="D14669" s="100" t="s">
        <v>13196</v>
      </c>
      <c r="E14669" s="107">
        <v>6.1833333333333336</v>
      </c>
      <c r="F14669" s="81" t="s">
        <v>24202</v>
      </c>
      <c r="G14669" s="35" t="s">
        <v>8146</v>
      </c>
      <c r="H14669" s="100" t="s">
        <v>16583</v>
      </c>
    </row>
    <row r="14670" spans="1:8">
      <c r="A14670" s="35" t="s">
        <v>29</v>
      </c>
      <c r="B14670" s="35" t="s">
        <v>9380</v>
      </c>
      <c r="C14670" s="35" t="s">
        <v>16791</v>
      </c>
      <c r="D14670" s="100" t="s">
        <v>13197</v>
      </c>
      <c r="E14670" s="107">
        <v>5.4333333333333336</v>
      </c>
      <c r="F14670" s="81" t="s">
        <v>24202</v>
      </c>
      <c r="G14670" s="35" t="s">
        <v>8146</v>
      </c>
      <c r="H14670" s="100" t="s">
        <v>16583</v>
      </c>
    </row>
    <row r="14671" spans="1:8">
      <c r="A14671" s="35" t="s">
        <v>29</v>
      </c>
      <c r="B14671" s="35" t="s">
        <v>9380</v>
      </c>
      <c r="C14671" s="35" t="s">
        <v>16791</v>
      </c>
      <c r="D14671" s="100" t="s">
        <v>13198</v>
      </c>
      <c r="E14671" s="107">
        <v>8.1333333333333329</v>
      </c>
      <c r="F14671" s="81" t="s">
        <v>24202</v>
      </c>
      <c r="G14671" s="35" t="s">
        <v>8146</v>
      </c>
      <c r="H14671" s="100" t="s">
        <v>16583</v>
      </c>
    </row>
    <row r="14672" spans="1:8">
      <c r="A14672" s="35" t="s">
        <v>29</v>
      </c>
      <c r="B14672" s="35" t="s">
        <v>9380</v>
      </c>
      <c r="C14672" s="35" t="s">
        <v>16791</v>
      </c>
      <c r="D14672" s="100" t="s">
        <v>13199</v>
      </c>
      <c r="E14672" s="107">
        <v>6.3833333333333337</v>
      </c>
      <c r="F14672" s="81" t="s">
        <v>24202</v>
      </c>
      <c r="G14672" s="35" t="s">
        <v>8146</v>
      </c>
      <c r="H14672" s="100" t="s">
        <v>16583</v>
      </c>
    </row>
    <row r="14673" spans="1:8">
      <c r="A14673" s="35" t="s">
        <v>29</v>
      </c>
      <c r="B14673" s="35" t="s">
        <v>9380</v>
      </c>
      <c r="C14673" s="35" t="s">
        <v>16791</v>
      </c>
      <c r="D14673" s="100" t="s">
        <v>13200</v>
      </c>
      <c r="E14673" s="107">
        <v>9.5833333333333339</v>
      </c>
      <c r="F14673" s="81" t="s">
        <v>24202</v>
      </c>
      <c r="G14673" s="35" t="s">
        <v>8146</v>
      </c>
      <c r="H14673" s="100" t="s">
        <v>16583</v>
      </c>
    </row>
    <row r="14674" spans="1:8">
      <c r="A14674" s="35" t="s">
        <v>29</v>
      </c>
      <c r="B14674" s="35" t="s">
        <v>9380</v>
      </c>
      <c r="C14674" s="35" t="s">
        <v>16791</v>
      </c>
      <c r="D14674" s="100" t="s">
        <v>13201</v>
      </c>
      <c r="E14674" s="107">
        <v>6.8166666666666664</v>
      </c>
      <c r="F14674" s="81" t="s">
        <v>24202</v>
      </c>
      <c r="G14674" s="35" t="s">
        <v>8146</v>
      </c>
      <c r="H14674" s="100" t="s">
        <v>16583</v>
      </c>
    </row>
    <row r="14675" spans="1:8">
      <c r="A14675" s="35" t="s">
        <v>29</v>
      </c>
      <c r="B14675" s="35" t="s">
        <v>9380</v>
      </c>
      <c r="C14675" s="35" t="s">
        <v>16791</v>
      </c>
      <c r="D14675" s="100" t="s">
        <v>13202</v>
      </c>
      <c r="E14675" s="107">
        <v>9.5500000000000007</v>
      </c>
      <c r="F14675" s="81" t="s">
        <v>24202</v>
      </c>
      <c r="G14675" s="35" t="s">
        <v>8146</v>
      </c>
      <c r="H14675" s="100" t="s">
        <v>16583</v>
      </c>
    </row>
    <row r="14676" spans="1:8">
      <c r="A14676" s="35" t="s">
        <v>29</v>
      </c>
      <c r="B14676" s="35" t="s">
        <v>9380</v>
      </c>
      <c r="C14676" s="35" t="s">
        <v>16791</v>
      </c>
      <c r="D14676" s="100" t="s">
        <v>13203</v>
      </c>
      <c r="E14676" s="107">
        <v>8.1166666666666671</v>
      </c>
      <c r="F14676" s="81" t="s">
        <v>24202</v>
      </c>
      <c r="G14676" s="35" t="s">
        <v>8146</v>
      </c>
      <c r="H14676" s="100" t="s">
        <v>16583</v>
      </c>
    </row>
    <row r="14677" spans="1:8">
      <c r="A14677" s="35" t="s">
        <v>29</v>
      </c>
      <c r="B14677" s="35" t="s">
        <v>9380</v>
      </c>
      <c r="C14677" s="35" t="s">
        <v>16791</v>
      </c>
      <c r="D14677" s="100" t="s">
        <v>13204</v>
      </c>
      <c r="E14677" s="107">
        <v>7.7333333333333334</v>
      </c>
      <c r="F14677" s="81" t="s">
        <v>24202</v>
      </c>
      <c r="G14677" s="35" t="s">
        <v>8146</v>
      </c>
      <c r="H14677" s="100" t="s">
        <v>16583</v>
      </c>
    </row>
    <row r="14678" spans="1:8">
      <c r="A14678" s="35" t="s">
        <v>29</v>
      </c>
      <c r="B14678" s="35" t="s">
        <v>9380</v>
      </c>
      <c r="C14678" s="35" t="s">
        <v>16791</v>
      </c>
      <c r="D14678" s="100" t="s">
        <v>13205</v>
      </c>
      <c r="E14678" s="107">
        <v>8.8666666666666671</v>
      </c>
      <c r="F14678" s="81" t="s">
        <v>24202</v>
      </c>
      <c r="G14678" s="35" t="s">
        <v>8146</v>
      </c>
      <c r="H14678" s="100" t="s">
        <v>16583</v>
      </c>
    </row>
    <row r="14679" spans="1:8">
      <c r="A14679" s="35" t="s">
        <v>29</v>
      </c>
      <c r="B14679" s="35" t="s">
        <v>9380</v>
      </c>
      <c r="C14679" s="35" t="s">
        <v>16791</v>
      </c>
      <c r="D14679" s="100" t="s">
        <v>13206</v>
      </c>
      <c r="E14679" s="107">
        <v>6.5</v>
      </c>
      <c r="F14679" s="81" t="s">
        <v>24202</v>
      </c>
      <c r="G14679" s="35" t="s">
        <v>8146</v>
      </c>
      <c r="H14679" s="100" t="s">
        <v>16583</v>
      </c>
    </row>
    <row r="14680" spans="1:8">
      <c r="A14680" s="35" t="s">
        <v>29</v>
      </c>
      <c r="B14680" s="35" t="s">
        <v>9354</v>
      </c>
      <c r="C14680" s="35" t="s">
        <v>17558</v>
      </c>
      <c r="D14680" s="100" t="s">
        <v>13207</v>
      </c>
      <c r="E14680" s="107">
        <v>20.2</v>
      </c>
      <c r="F14680" s="81" t="s">
        <v>24202</v>
      </c>
      <c r="G14680" s="35" t="s">
        <v>8146</v>
      </c>
      <c r="H14680" s="100" t="s">
        <v>26264</v>
      </c>
    </row>
    <row r="14681" spans="1:8">
      <c r="A14681" s="35" t="s">
        <v>29</v>
      </c>
      <c r="B14681" s="35" t="s">
        <v>9354</v>
      </c>
      <c r="C14681" s="35" t="s">
        <v>17558</v>
      </c>
      <c r="D14681" s="100" t="s">
        <v>13208</v>
      </c>
      <c r="E14681" s="107">
        <v>19.399999999999999</v>
      </c>
      <c r="F14681" s="81" t="s">
        <v>24202</v>
      </c>
      <c r="G14681" s="35" t="s">
        <v>8146</v>
      </c>
      <c r="H14681" s="100" t="s">
        <v>26264</v>
      </c>
    </row>
    <row r="14682" spans="1:8">
      <c r="A14682" s="35" t="s">
        <v>29</v>
      </c>
      <c r="B14682" s="35" t="s">
        <v>9354</v>
      </c>
      <c r="C14682" s="35" t="s">
        <v>17558</v>
      </c>
      <c r="D14682" s="100" t="s">
        <v>13210</v>
      </c>
      <c r="E14682" s="107">
        <v>19.283333333333335</v>
      </c>
      <c r="F14682" s="81" t="s">
        <v>24202</v>
      </c>
      <c r="G14682" s="35" t="s">
        <v>8146</v>
      </c>
      <c r="H14682" s="100" t="s">
        <v>26264</v>
      </c>
    </row>
    <row r="14683" spans="1:8">
      <c r="A14683" s="35" t="s">
        <v>29</v>
      </c>
      <c r="B14683" s="35" t="s">
        <v>9354</v>
      </c>
      <c r="C14683" s="35" t="s">
        <v>17558</v>
      </c>
      <c r="D14683" s="100" t="s">
        <v>13211</v>
      </c>
      <c r="E14683" s="107">
        <v>20.916666666666668</v>
      </c>
      <c r="F14683" s="81" t="s">
        <v>24202</v>
      </c>
      <c r="G14683" s="35" t="s">
        <v>8146</v>
      </c>
      <c r="H14683" s="100" t="s">
        <v>26264</v>
      </c>
    </row>
    <row r="14684" spans="1:8">
      <c r="A14684" s="35" t="s">
        <v>29</v>
      </c>
      <c r="B14684" s="35" t="s">
        <v>9354</v>
      </c>
      <c r="C14684" s="35" t="s">
        <v>17558</v>
      </c>
      <c r="D14684" s="100" t="s">
        <v>13212</v>
      </c>
      <c r="E14684" s="107">
        <v>20.399999999999999</v>
      </c>
      <c r="F14684" s="81" t="s">
        <v>24202</v>
      </c>
      <c r="G14684" s="35" t="s">
        <v>8146</v>
      </c>
      <c r="H14684" s="100" t="s">
        <v>26264</v>
      </c>
    </row>
    <row r="14685" spans="1:8">
      <c r="A14685" s="35" t="s">
        <v>29</v>
      </c>
      <c r="B14685" s="35" t="s">
        <v>9354</v>
      </c>
      <c r="C14685" s="35" t="s">
        <v>17558</v>
      </c>
      <c r="D14685" s="100" t="s">
        <v>13214</v>
      </c>
      <c r="E14685" s="107">
        <v>31.583333333333332</v>
      </c>
      <c r="F14685" s="81" t="s">
        <v>24202</v>
      </c>
      <c r="G14685" s="35" t="s">
        <v>8146</v>
      </c>
      <c r="H14685" s="100" t="s">
        <v>26264</v>
      </c>
    </row>
    <row r="14686" spans="1:8">
      <c r="A14686" s="35" t="s">
        <v>29</v>
      </c>
      <c r="B14686" s="35" t="s">
        <v>9354</v>
      </c>
      <c r="C14686" s="35" t="s">
        <v>17558</v>
      </c>
      <c r="D14686" s="100" t="s">
        <v>23842</v>
      </c>
      <c r="E14686" s="107">
        <v>19.633333333333333</v>
      </c>
      <c r="F14686" s="81" t="s">
        <v>24202</v>
      </c>
      <c r="G14686" s="35" t="s">
        <v>8146</v>
      </c>
      <c r="H14686" s="100" t="s">
        <v>26264</v>
      </c>
    </row>
    <row r="14687" spans="1:8">
      <c r="A14687" s="35" t="s">
        <v>29</v>
      </c>
      <c r="B14687" s="35" t="s">
        <v>9354</v>
      </c>
      <c r="C14687" s="35" t="s">
        <v>17558</v>
      </c>
      <c r="D14687" s="100" t="s">
        <v>13218</v>
      </c>
      <c r="E14687" s="107">
        <v>23.3</v>
      </c>
      <c r="F14687" s="81" t="s">
        <v>24202</v>
      </c>
      <c r="G14687" s="35" t="s">
        <v>8146</v>
      </c>
      <c r="H14687" s="100" t="s">
        <v>26264</v>
      </c>
    </row>
    <row r="14688" spans="1:8">
      <c r="A14688" s="35" t="s">
        <v>29</v>
      </c>
      <c r="B14688" s="35" t="s">
        <v>9354</v>
      </c>
      <c r="C14688" s="35" t="s">
        <v>17558</v>
      </c>
      <c r="D14688" s="100" t="s">
        <v>23843</v>
      </c>
      <c r="E14688" s="107">
        <v>23.633333333333333</v>
      </c>
      <c r="F14688" s="81" t="s">
        <v>24202</v>
      </c>
      <c r="G14688" s="35" t="s">
        <v>8146</v>
      </c>
      <c r="H14688" s="100" t="s">
        <v>26264</v>
      </c>
    </row>
    <row r="14689" spans="1:8">
      <c r="A14689" s="35" t="s">
        <v>29</v>
      </c>
      <c r="B14689" s="35" t="s">
        <v>9354</v>
      </c>
      <c r="C14689" s="35" t="s">
        <v>16792</v>
      </c>
      <c r="D14689" s="100" t="s">
        <v>13219</v>
      </c>
      <c r="E14689" s="107">
        <v>11.433333333333334</v>
      </c>
      <c r="F14689" s="81" t="s">
        <v>24202</v>
      </c>
      <c r="G14689" s="35" t="s">
        <v>8146</v>
      </c>
      <c r="H14689" s="100" t="s">
        <v>26764</v>
      </c>
    </row>
    <row r="14690" spans="1:8">
      <c r="A14690" s="35" t="s">
        <v>29</v>
      </c>
      <c r="B14690" s="35" t="s">
        <v>9354</v>
      </c>
      <c r="C14690" s="35" t="s">
        <v>16792</v>
      </c>
      <c r="D14690" s="100" t="s">
        <v>23844</v>
      </c>
      <c r="E14690" s="107">
        <v>8.5500000000000007</v>
      </c>
      <c r="F14690" s="81" t="s">
        <v>24202</v>
      </c>
      <c r="G14690" s="35" t="s">
        <v>8146</v>
      </c>
      <c r="H14690" s="100" t="s">
        <v>26764</v>
      </c>
    </row>
    <row r="14691" spans="1:8">
      <c r="A14691" s="35" t="s">
        <v>29</v>
      </c>
      <c r="B14691" s="35" t="s">
        <v>9354</v>
      </c>
      <c r="C14691" s="35" t="s">
        <v>16792</v>
      </c>
      <c r="D14691" s="100" t="s">
        <v>23845</v>
      </c>
      <c r="E14691" s="107">
        <v>11.9</v>
      </c>
      <c r="F14691" s="81" t="s">
        <v>24202</v>
      </c>
      <c r="G14691" s="35" t="s">
        <v>8146</v>
      </c>
      <c r="H14691" s="100" t="s">
        <v>26764</v>
      </c>
    </row>
    <row r="14692" spans="1:8">
      <c r="A14692" s="35" t="s">
        <v>29</v>
      </c>
      <c r="B14692" s="35" t="s">
        <v>9354</v>
      </c>
      <c r="C14692" s="35" t="s">
        <v>16792</v>
      </c>
      <c r="D14692" s="100" t="s">
        <v>23846</v>
      </c>
      <c r="E14692" s="107">
        <v>16.633333333333333</v>
      </c>
      <c r="F14692" s="81" t="s">
        <v>24202</v>
      </c>
      <c r="G14692" s="35" t="s">
        <v>8146</v>
      </c>
      <c r="H14692" s="100" t="s">
        <v>26764</v>
      </c>
    </row>
    <row r="14693" spans="1:8">
      <c r="A14693" s="35" t="s">
        <v>29</v>
      </c>
      <c r="B14693" s="35" t="s">
        <v>9354</v>
      </c>
      <c r="C14693" s="35" t="s">
        <v>16792</v>
      </c>
      <c r="D14693" s="100" t="s">
        <v>13220</v>
      </c>
      <c r="E14693" s="107">
        <v>9.6999999999999993</v>
      </c>
      <c r="F14693" s="81" t="s">
        <v>24202</v>
      </c>
      <c r="G14693" s="35" t="s">
        <v>8146</v>
      </c>
      <c r="H14693" s="100" t="s">
        <v>26765</v>
      </c>
    </row>
    <row r="14694" spans="1:8">
      <c r="A14694" s="35" t="s">
        <v>29</v>
      </c>
      <c r="B14694" s="35" t="s">
        <v>9354</v>
      </c>
      <c r="C14694" s="35" t="s">
        <v>16792</v>
      </c>
      <c r="D14694" s="100" t="s">
        <v>23847</v>
      </c>
      <c r="E14694" s="107">
        <v>13.166666666666666</v>
      </c>
      <c r="F14694" s="81" t="s">
        <v>24202</v>
      </c>
      <c r="G14694" s="35" t="s">
        <v>8146</v>
      </c>
      <c r="H14694" s="100" t="s">
        <v>26764</v>
      </c>
    </row>
    <row r="14695" spans="1:8">
      <c r="A14695" s="35" t="s">
        <v>29</v>
      </c>
      <c r="B14695" s="35" t="s">
        <v>9354</v>
      </c>
      <c r="C14695" s="35" t="s">
        <v>16792</v>
      </c>
      <c r="D14695" s="100" t="s">
        <v>23848</v>
      </c>
      <c r="E14695" s="107">
        <v>11.1</v>
      </c>
      <c r="F14695" s="81" t="s">
        <v>24202</v>
      </c>
      <c r="G14695" s="35" t="s">
        <v>8146</v>
      </c>
      <c r="H14695" s="100" t="s">
        <v>16584</v>
      </c>
    </row>
    <row r="14696" spans="1:8">
      <c r="A14696" s="35" t="s">
        <v>29</v>
      </c>
      <c r="B14696" s="35" t="s">
        <v>9354</v>
      </c>
      <c r="C14696" s="35" t="s">
        <v>16792</v>
      </c>
      <c r="D14696" s="100" t="s">
        <v>23849</v>
      </c>
      <c r="E14696" s="107">
        <v>10.833333333333334</v>
      </c>
      <c r="F14696" s="81" t="s">
        <v>24202</v>
      </c>
      <c r="G14696" s="35" t="s">
        <v>8146</v>
      </c>
      <c r="H14696" s="100" t="s">
        <v>16584</v>
      </c>
    </row>
    <row r="14697" spans="1:8">
      <c r="A14697" s="35" t="s">
        <v>29</v>
      </c>
      <c r="B14697" s="35" t="s">
        <v>9354</v>
      </c>
      <c r="C14697" s="35" t="s">
        <v>16792</v>
      </c>
      <c r="D14697" s="100" t="s">
        <v>23850</v>
      </c>
      <c r="E14697" s="107">
        <v>13.466666666666667</v>
      </c>
      <c r="F14697" s="81" t="s">
        <v>24202</v>
      </c>
      <c r="G14697" s="35" t="s">
        <v>8146</v>
      </c>
      <c r="H14697" s="100" t="s">
        <v>16584</v>
      </c>
    </row>
    <row r="14698" spans="1:8">
      <c r="A14698" s="35" t="s">
        <v>29</v>
      </c>
      <c r="B14698" s="35" t="s">
        <v>9354</v>
      </c>
      <c r="C14698" s="35" t="s">
        <v>16792</v>
      </c>
      <c r="D14698" s="100" t="s">
        <v>23851</v>
      </c>
      <c r="E14698" s="107">
        <v>12.833333333333334</v>
      </c>
      <c r="F14698" s="81" t="s">
        <v>24202</v>
      </c>
      <c r="G14698" s="35" t="s">
        <v>8146</v>
      </c>
      <c r="H14698" s="100" t="s">
        <v>16584</v>
      </c>
    </row>
    <row r="14699" spans="1:8">
      <c r="A14699" s="35" t="s">
        <v>29</v>
      </c>
      <c r="B14699" s="35" t="s">
        <v>9354</v>
      </c>
      <c r="C14699" s="35" t="s">
        <v>16792</v>
      </c>
      <c r="D14699" s="100" t="s">
        <v>23852</v>
      </c>
      <c r="E14699" s="107">
        <v>12.65</v>
      </c>
      <c r="F14699" s="81" t="s">
        <v>24202</v>
      </c>
      <c r="G14699" s="35" t="s">
        <v>8146</v>
      </c>
      <c r="H14699" s="100" t="s">
        <v>16584</v>
      </c>
    </row>
    <row r="14700" spans="1:8">
      <c r="A14700" s="35" t="s">
        <v>29</v>
      </c>
      <c r="B14700" s="35" t="s">
        <v>9354</v>
      </c>
      <c r="C14700" s="35" t="s">
        <v>16792</v>
      </c>
      <c r="D14700" s="100" t="s">
        <v>23853</v>
      </c>
      <c r="E14700" s="107">
        <v>14.633333333333333</v>
      </c>
      <c r="F14700" s="81" t="s">
        <v>24202</v>
      </c>
      <c r="G14700" s="35" t="s">
        <v>8146</v>
      </c>
      <c r="H14700" s="100" t="s">
        <v>16584</v>
      </c>
    </row>
    <row r="14701" spans="1:8">
      <c r="A14701" s="35" t="s">
        <v>29</v>
      </c>
      <c r="B14701" s="35" t="s">
        <v>9354</v>
      </c>
      <c r="C14701" s="35" t="s">
        <v>16792</v>
      </c>
      <c r="D14701" s="100" t="s">
        <v>13221</v>
      </c>
      <c r="E14701" s="107">
        <v>10.266666666666667</v>
      </c>
      <c r="F14701" s="81" t="s">
        <v>24202</v>
      </c>
      <c r="G14701" s="35" t="s">
        <v>8146</v>
      </c>
      <c r="H14701" s="100" t="s">
        <v>26766</v>
      </c>
    </row>
    <row r="14702" spans="1:8">
      <c r="A14702" s="35" t="s">
        <v>29</v>
      </c>
      <c r="B14702" s="35" t="s">
        <v>9354</v>
      </c>
      <c r="C14702" s="35" t="s">
        <v>16792</v>
      </c>
      <c r="D14702" s="100" t="s">
        <v>23854</v>
      </c>
      <c r="E14702" s="107">
        <v>11.083333333333334</v>
      </c>
      <c r="F14702" s="81" t="s">
        <v>24202</v>
      </c>
      <c r="G14702" s="35" t="s">
        <v>8146</v>
      </c>
      <c r="H14702" s="100" t="s">
        <v>26764</v>
      </c>
    </row>
    <row r="14703" spans="1:8">
      <c r="A14703" s="35" t="s">
        <v>13</v>
      </c>
      <c r="B14703" s="35" t="s">
        <v>9366</v>
      </c>
      <c r="C14703" s="35" t="s">
        <v>16793</v>
      </c>
      <c r="D14703" s="100" t="s">
        <v>13222</v>
      </c>
      <c r="E14703" s="107">
        <v>9.9833333333333325</v>
      </c>
      <c r="F14703" s="81" t="s">
        <v>24202</v>
      </c>
      <c r="G14703" s="35" t="s">
        <v>8146</v>
      </c>
      <c r="H14703" s="100" t="s">
        <v>26767</v>
      </c>
    </row>
    <row r="14704" spans="1:8">
      <c r="A14704" s="35" t="s">
        <v>13</v>
      </c>
      <c r="B14704" s="35" t="s">
        <v>9366</v>
      </c>
      <c r="C14704" s="35" t="s">
        <v>16793</v>
      </c>
      <c r="D14704" s="100" t="s">
        <v>13223</v>
      </c>
      <c r="E14704" s="107">
        <v>11.35</v>
      </c>
      <c r="F14704" s="81" t="s">
        <v>24202</v>
      </c>
      <c r="G14704" s="35" t="s">
        <v>8146</v>
      </c>
      <c r="H14704" s="100" t="s">
        <v>26768</v>
      </c>
    </row>
    <row r="14705" spans="1:8">
      <c r="A14705" s="35" t="s">
        <v>13</v>
      </c>
      <c r="B14705" s="35" t="s">
        <v>9366</v>
      </c>
      <c r="C14705" s="35" t="s">
        <v>16793</v>
      </c>
      <c r="D14705" s="100" t="s">
        <v>13224</v>
      </c>
      <c r="E14705" s="107">
        <v>8.5166666666666675</v>
      </c>
      <c r="F14705" s="81" t="s">
        <v>24202</v>
      </c>
      <c r="G14705" s="35" t="s">
        <v>8146</v>
      </c>
      <c r="H14705" s="100" t="s">
        <v>16585</v>
      </c>
    </row>
    <row r="14706" spans="1:8">
      <c r="A14706" s="35" t="s">
        <v>13</v>
      </c>
      <c r="B14706" s="35" t="s">
        <v>9366</v>
      </c>
      <c r="C14706" s="35" t="s">
        <v>16793</v>
      </c>
      <c r="D14706" s="100" t="s">
        <v>13225</v>
      </c>
      <c r="E14706" s="107">
        <v>9.6</v>
      </c>
      <c r="F14706" s="81" t="s">
        <v>24202</v>
      </c>
      <c r="G14706" s="35" t="s">
        <v>8146</v>
      </c>
      <c r="H14706" s="100" t="s">
        <v>16586</v>
      </c>
    </row>
    <row r="14707" spans="1:8">
      <c r="A14707" s="35" t="s">
        <v>13</v>
      </c>
      <c r="B14707" s="35" t="s">
        <v>9366</v>
      </c>
      <c r="C14707" s="35" t="s">
        <v>16793</v>
      </c>
      <c r="D14707" s="100" t="s">
        <v>13226</v>
      </c>
      <c r="E14707" s="107">
        <v>12.45</v>
      </c>
      <c r="F14707" s="81" t="s">
        <v>24202</v>
      </c>
      <c r="G14707" s="35" t="s">
        <v>8146</v>
      </c>
      <c r="H14707" s="100" t="s">
        <v>16587</v>
      </c>
    </row>
    <row r="14708" spans="1:8">
      <c r="A14708" s="35" t="s">
        <v>13</v>
      </c>
      <c r="B14708" s="35" t="s">
        <v>9366</v>
      </c>
      <c r="C14708" s="35" t="s">
        <v>16793</v>
      </c>
      <c r="D14708" s="100" t="s">
        <v>13227</v>
      </c>
      <c r="E14708" s="107">
        <v>12.25</v>
      </c>
      <c r="F14708" s="81" t="s">
        <v>24202</v>
      </c>
      <c r="G14708" s="35" t="s">
        <v>8146</v>
      </c>
      <c r="H14708" s="100" t="s">
        <v>16588</v>
      </c>
    </row>
    <row r="14709" spans="1:8">
      <c r="A14709" s="35" t="s">
        <v>13</v>
      </c>
      <c r="B14709" s="35" t="s">
        <v>9366</v>
      </c>
      <c r="C14709" s="35" t="s">
        <v>16793</v>
      </c>
      <c r="D14709" s="100" t="s">
        <v>13228</v>
      </c>
      <c r="E14709" s="107">
        <v>13.016666666666667</v>
      </c>
      <c r="F14709" s="81" t="s">
        <v>24202</v>
      </c>
      <c r="G14709" s="35" t="s">
        <v>8146</v>
      </c>
      <c r="H14709" s="100" t="s">
        <v>16589</v>
      </c>
    </row>
    <row r="14710" spans="1:8">
      <c r="A14710" s="35" t="s">
        <v>13</v>
      </c>
      <c r="B14710" s="35" t="s">
        <v>9366</v>
      </c>
      <c r="C14710" s="35" t="s">
        <v>16793</v>
      </c>
      <c r="D14710" s="100" t="s">
        <v>13229</v>
      </c>
      <c r="E14710" s="107">
        <v>9.1666666666666661</v>
      </c>
      <c r="F14710" s="81" t="s">
        <v>24202</v>
      </c>
      <c r="G14710" s="35" t="s">
        <v>8146</v>
      </c>
      <c r="H14710" s="100" t="s">
        <v>16590</v>
      </c>
    </row>
    <row r="14711" spans="1:8">
      <c r="A14711" s="35" t="s">
        <v>13</v>
      </c>
      <c r="B14711" s="35" t="s">
        <v>9366</v>
      </c>
      <c r="C14711" s="35" t="s">
        <v>16793</v>
      </c>
      <c r="D14711" s="100" t="s">
        <v>13230</v>
      </c>
      <c r="E14711" s="107">
        <v>11.7</v>
      </c>
      <c r="F14711" s="81" t="s">
        <v>24202</v>
      </c>
      <c r="G14711" s="35" t="s">
        <v>8146</v>
      </c>
      <c r="H14711" s="100" t="s">
        <v>26769</v>
      </c>
    </row>
    <row r="14712" spans="1:8">
      <c r="A14712" s="35" t="s">
        <v>13</v>
      </c>
      <c r="B14712" s="35" t="s">
        <v>9366</v>
      </c>
      <c r="C14712" s="35" t="s">
        <v>16793</v>
      </c>
      <c r="D14712" s="100" t="s">
        <v>23855</v>
      </c>
      <c r="E14712" s="107">
        <v>8.9833333333333325</v>
      </c>
      <c r="F14712" s="81" t="s">
        <v>24202</v>
      </c>
      <c r="G14712" s="35" t="s">
        <v>8146</v>
      </c>
      <c r="H14712" s="100" t="s">
        <v>26767</v>
      </c>
    </row>
    <row r="14713" spans="1:8">
      <c r="A14713" s="35" t="s">
        <v>13</v>
      </c>
      <c r="B14713" s="35" t="s">
        <v>9366</v>
      </c>
      <c r="C14713" s="35" t="s">
        <v>16793</v>
      </c>
      <c r="D14713" s="100" t="s">
        <v>13231</v>
      </c>
      <c r="E14713" s="107">
        <v>11.783333333333333</v>
      </c>
      <c r="F14713" s="81" t="s">
        <v>24202</v>
      </c>
      <c r="G14713" s="35" t="s">
        <v>8146</v>
      </c>
      <c r="H14713" s="100" t="s">
        <v>16591</v>
      </c>
    </row>
    <row r="14714" spans="1:8">
      <c r="A14714" s="35" t="s">
        <v>13</v>
      </c>
      <c r="B14714" s="35" t="s">
        <v>9366</v>
      </c>
      <c r="C14714" s="35" t="s">
        <v>17562</v>
      </c>
      <c r="D14714" s="100" t="s">
        <v>23856</v>
      </c>
      <c r="E14714" s="107">
        <v>16.600000000000001</v>
      </c>
      <c r="F14714" s="81" t="s">
        <v>24202</v>
      </c>
      <c r="G14714" s="35" t="s">
        <v>8146</v>
      </c>
      <c r="H14714" s="100" t="s">
        <v>16592</v>
      </c>
    </row>
    <row r="14715" spans="1:8">
      <c r="A14715" s="35" t="s">
        <v>13</v>
      </c>
      <c r="B14715" s="35" t="s">
        <v>9366</v>
      </c>
      <c r="C14715" s="35" t="s">
        <v>17562</v>
      </c>
      <c r="D14715" s="100" t="s">
        <v>23857</v>
      </c>
      <c r="E14715" s="107">
        <v>22.866666666666667</v>
      </c>
      <c r="F14715" s="81" t="s">
        <v>24202</v>
      </c>
      <c r="G14715" s="35" t="s">
        <v>8146</v>
      </c>
      <c r="H14715" s="100" t="s">
        <v>26267</v>
      </c>
    </row>
    <row r="14716" spans="1:8">
      <c r="A14716" s="35" t="s">
        <v>13</v>
      </c>
      <c r="B14716" s="35" t="s">
        <v>9366</v>
      </c>
      <c r="C14716" s="35" t="s">
        <v>17562</v>
      </c>
      <c r="D14716" s="100" t="s">
        <v>23858</v>
      </c>
      <c r="E14716" s="107">
        <v>17.733333333333334</v>
      </c>
      <c r="F14716" s="81" t="s">
        <v>24202</v>
      </c>
      <c r="G14716" s="35" t="s">
        <v>8146</v>
      </c>
      <c r="H14716" s="100" t="s">
        <v>26267</v>
      </c>
    </row>
    <row r="14717" spans="1:8">
      <c r="A14717" s="35" t="s">
        <v>13</v>
      </c>
      <c r="B14717" s="35" t="s">
        <v>9366</v>
      </c>
      <c r="C14717" s="35" t="s">
        <v>17562</v>
      </c>
      <c r="D14717" s="100" t="s">
        <v>23859</v>
      </c>
      <c r="E14717" s="107">
        <v>20.133333333333333</v>
      </c>
      <c r="F14717" s="81" t="s">
        <v>24202</v>
      </c>
      <c r="G14717" s="35" t="s">
        <v>8146</v>
      </c>
      <c r="H14717" s="100" t="s">
        <v>26267</v>
      </c>
    </row>
    <row r="14718" spans="1:8">
      <c r="A14718" s="35" t="s">
        <v>13</v>
      </c>
      <c r="B14718" s="35" t="s">
        <v>9366</v>
      </c>
      <c r="C14718" s="35" t="s">
        <v>17562</v>
      </c>
      <c r="D14718" s="100" t="s">
        <v>13233</v>
      </c>
      <c r="E14718" s="107">
        <v>23.7</v>
      </c>
      <c r="F14718" s="81" t="s">
        <v>24202</v>
      </c>
      <c r="G14718" s="35" t="s">
        <v>8146</v>
      </c>
      <c r="H14718" s="100" t="s">
        <v>26770</v>
      </c>
    </row>
    <row r="14719" spans="1:8">
      <c r="A14719" s="35" t="s">
        <v>13</v>
      </c>
      <c r="B14719" s="35" t="s">
        <v>9366</v>
      </c>
      <c r="C14719" s="35" t="s">
        <v>17562</v>
      </c>
      <c r="D14719" s="100" t="s">
        <v>13234</v>
      </c>
      <c r="E14719" s="107">
        <v>20.316666666666666</v>
      </c>
      <c r="F14719" s="81" t="s">
        <v>24202</v>
      </c>
      <c r="G14719" s="35" t="s">
        <v>8146</v>
      </c>
      <c r="H14719" s="100" t="s">
        <v>26771</v>
      </c>
    </row>
    <row r="14720" spans="1:8">
      <c r="A14720" s="35" t="s">
        <v>29</v>
      </c>
      <c r="B14720" s="35" t="s">
        <v>9375</v>
      </c>
      <c r="C14720" s="35" t="s">
        <v>17642</v>
      </c>
      <c r="D14720" s="100" t="s">
        <v>13244</v>
      </c>
      <c r="E14720" s="107">
        <v>8.5</v>
      </c>
      <c r="F14720" s="81" t="s">
        <v>24202</v>
      </c>
      <c r="G14720" s="35" t="s">
        <v>8146</v>
      </c>
      <c r="H14720" s="100" t="s">
        <v>16594</v>
      </c>
    </row>
    <row r="14721" spans="1:8">
      <c r="A14721" s="35" t="s">
        <v>29</v>
      </c>
      <c r="B14721" s="35" t="s">
        <v>9375</v>
      </c>
      <c r="C14721" s="35" t="s">
        <v>17642</v>
      </c>
      <c r="D14721" s="100" t="s">
        <v>23860</v>
      </c>
      <c r="E14721" s="107">
        <v>10.25</v>
      </c>
      <c r="F14721" s="81" t="s">
        <v>24202</v>
      </c>
      <c r="G14721" s="35" t="s">
        <v>8146</v>
      </c>
      <c r="H14721" s="100" t="s">
        <v>16594</v>
      </c>
    </row>
    <row r="14722" spans="1:8">
      <c r="A14722" s="35" t="s">
        <v>29</v>
      </c>
      <c r="B14722" s="35" t="s">
        <v>9375</v>
      </c>
      <c r="C14722" s="35" t="s">
        <v>17642</v>
      </c>
      <c r="D14722" s="100" t="s">
        <v>23861</v>
      </c>
      <c r="E14722" s="107">
        <v>9.8666666666666671</v>
      </c>
      <c r="F14722" s="81" t="s">
        <v>24202</v>
      </c>
      <c r="G14722" s="35" t="s">
        <v>8146</v>
      </c>
      <c r="H14722" s="100" t="s">
        <v>16594</v>
      </c>
    </row>
    <row r="14723" spans="1:8">
      <c r="A14723" s="35" t="s">
        <v>29</v>
      </c>
      <c r="B14723" s="35" t="s">
        <v>9375</v>
      </c>
      <c r="C14723" s="35" t="s">
        <v>17642</v>
      </c>
      <c r="D14723" s="100" t="s">
        <v>23862</v>
      </c>
      <c r="E14723" s="107">
        <v>7.4</v>
      </c>
      <c r="F14723" s="81" t="s">
        <v>24202</v>
      </c>
      <c r="G14723" s="35" t="s">
        <v>8146</v>
      </c>
      <c r="H14723" s="100" t="s">
        <v>16594</v>
      </c>
    </row>
    <row r="14724" spans="1:8">
      <c r="A14724" s="35" t="s">
        <v>29</v>
      </c>
      <c r="B14724" s="35" t="s">
        <v>9375</v>
      </c>
      <c r="C14724" s="35" t="s">
        <v>17642</v>
      </c>
      <c r="D14724" s="100" t="s">
        <v>23863</v>
      </c>
      <c r="E14724" s="107">
        <v>6.4333333333333336</v>
      </c>
      <c r="F14724" s="81" t="s">
        <v>24202</v>
      </c>
      <c r="G14724" s="35" t="s">
        <v>8146</v>
      </c>
      <c r="H14724" s="100" t="s">
        <v>16594</v>
      </c>
    </row>
    <row r="14725" spans="1:8">
      <c r="A14725" s="35" t="s">
        <v>29</v>
      </c>
      <c r="B14725" s="35" t="s">
        <v>9375</v>
      </c>
      <c r="C14725" s="35" t="s">
        <v>17642</v>
      </c>
      <c r="D14725" s="100" t="s">
        <v>23864</v>
      </c>
      <c r="E14725" s="107">
        <v>5.5333333333333332</v>
      </c>
      <c r="F14725" s="81" t="s">
        <v>24202</v>
      </c>
      <c r="G14725" s="35" t="s">
        <v>8146</v>
      </c>
      <c r="H14725" s="100" t="s">
        <v>16594</v>
      </c>
    </row>
    <row r="14726" spans="1:8">
      <c r="A14726" s="35" t="s">
        <v>29</v>
      </c>
      <c r="B14726" s="35" t="s">
        <v>9375</v>
      </c>
      <c r="C14726" s="35" t="s">
        <v>17642</v>
      </c>
      <c r="D14726" s="100" t="s">
        <v>23865</v>
      </c>
      <c r="E14726" s="107">
        <v>5.45</v>
      </c>
      <c r="F14726" s="81" t="s">
        <v>24202</v>
      </c>
      <c r="G14726" s="35" t="s">
        <v>8146</v>
      </c>
      <c r="H14726" s="100" t="s">
        <v>16594</v>
      </c>
    </row>
    <row r="14727" spans="1:8">
      <c r="A14727" s="35" t="s">
        <v>29</v>
      </c>
      <c r="B14727" s="35" t="s">
        <v>9375</v>
      </c>
      <c r="C14727" s="35" t="s">
        <v>17642</v>
      </c>
      <c r="D14727" s="100" t="s">
        <v>23866</v>
      </c>
      <c r="E14727" s="107">
        <v>7.3166666666666664</v>
      </c>
      <c r="F14727" s="81" t="s">
        <v>24202</v>
      </c>
      <c r="G14727" s="35" t="s">
        <v>8146</v>
      </c>
      <c r="H14727" s="100" t="s">
        <v>16594</v>
      </c>
    </row>
    <row r="14728" spans="1:8">
      <c r="A14728" s="35" t="s">
        <v>29</v>
      </c>
      <c r="B14728" s="35" t="s">
        <v>9375</v>
      </c>
      <c r="C14728" s="35" t="s">
        <v>17642</v>
      </c>
      <c r="D14728" s="100" t="s">
        <v>23867</v>
      </c>
      <c r="E14728" s="107">
        <v>7.15</v>
      </c>
      <c r="F14728" s="81" t="s">
        <v>24202</v>
      </c>
      <c r="G14728" s="35" t="s">
        <v>8146</v>
      </c>
      <c r="H14728" s="100" t="s">
        <v>16594</v>
      </c>
    </row>
    <row r="14729" spans="1:8">
      <c r="A14729" s="35" t="s">
        <v>29</v>
      </c>
      <c r="B14729" s="35" t="s">
        <v>9375</v>
      </c>
      <c r="C14729" s="35" t="s">
        <v>17642</v>
      </c>
      <c r="D14729" s="100" t="s">
        <v>23868</v>
      </c>
      <c r="E14729" s="107">
        <v>5.916666666666667</v>
      </c>
      <c r="F14729" s="81" t="s">
        <v>24202</v>
      </c>
      <c r="G14729" s="35" t="s">
        <v>8146</v>
      </c>
      <c r="H14729" s="100" t="s">
        <v>26772</v>
      </c>
    </row>
    <row r="14730" spans="1:8">
      <c r="A14730" s="35" t="s">
        <v>29</v>
      </c>
      <c r="B14730" s="35" t="s">
        <v>9375</v>
      </c>
      <c r="C14730" s="35" t="s">
        <v>16794</v>
      </c>
      <c r="D14730" s="100" t="s">
        <v>13245</v>
      </c>
      <c r="E14730" s="107">
        <v>9.8833333333333329</v>
      </c>
      <c r="F14730" s="81" t="s">
        <v>24202</v>
      </c>
      <c r="G14730" s="35" t="s">
        <v>8146</v>
      </c>
      <c r="H14730" s="100" t="s">
        <v>16595</v>
      </c>
    </row>
    <row r="14731" spans="1:8">
      <c r="A14731" s="35" t="s">
        <v>29</v>
      </c>
      <c r="B14731" s="35" t="s">
        <v>9375</v>
      </c>
      <c r="C14731" s="35" t="s">
        <v>16794</v>
      </c>
      <c r="D14731" s="100" t="s">
        <v>13246</v>
      </c>
      <c r="E14731" s="107">
        <v>9.1166666666666671</v>
      </c>
      <c r="F14731" s="81" t="s">
        <v>24202</v>
      </c>
      <c r="G14731" s="35" t="s">
        <v>8146</v>
      </c>
      <c r="H14731" s="100" t="s">
        <v>16595</v>
      </c>
    </row>
    <row r="14732" spans="1:8">
      <c r="A14732" s="35" t="s">
        <v>29</v>
      </c>
      <c r="B14732" s="35" t="s">
        <v>9375</v>
      </c>
      <c r="C14732" s="35" t="s">
        <v>16794</v>
      </c>
      <c r="D14732" s="100" t="s">
        <v>23869</v>
      </c>
      <c r="E14732" s="107">
        <v>6.1833333333333336</v>
      </c>
      <c r="F14732" s="81" t="s">
        <v>24202</v>
      </c>
      <c r="G14732" s="35" t="s">
        <v>8146</v>
      </c>
      <c r="H14732" s="100" t="s">
        <v>16595</v>
      </c>
    </row>
    <row r="14733" spans="1:8">
      <c r="A14733" s="35" t="s">
        <v>29</v>
      </c>
      <c r="B14733" s="35" t="s">
        <v>9375</v>
      </c>
      <c r="C14733" s="35" t="s">
        <v>16794</v>
      </c>
      <c r="D14733" s="100" t="s">
        <v>23870</v>
      </c>
      <c r="E14733" s="107">
        <v>4.7333333333333334</v>
      </c>
      <c r="F14733" s="81" t="s">
        <v>24202</v>
      </c>
      <c r="G14733" s="35" t="s">
        <v>8146</v>
      </c>
      <c r="H14733" s="100" t="s">
        <v>16595</v>
      </c>
    </row>
    <row r="14734" spans="1:8">
      <c r="A14734" s="35" t="s">
        <v>29</v>
      </c>
      <c r="B14734" s="35" t="s">
        <v>9375</v>
      </c>
      <c r="C14734" s="35" t="s">
        <v>16794</v>
      </c>
      <c r="D14734" s="100" t="s">
        <v>23871</v>
      </c>
      <c r="E14734" s="107">
        <v>6.15</v>
      </c>
      <c r="F14734" s="81" t="s">
        <v>24202</v>
      </c>
      <c r="G14734" s="35" t="s">
        <v>8146</v>
      </c>
      <c r="H14734" s="100" t="s">
        <v>16595</v>
      </c>
    </row>
    <row r="14735" spans="1:8">
      <c r="A14735" s="35" t="s">
        <v>29</v>
      </c>
      <c r="B14735" s="35" t="s">
        <v>9375</v>
      </c>
      <c r="C14735" s="35" t="s">
        <v>16794</v>
      </c>
      <c r="D14735" s="100" t="s">
        <v>23872</v>
      </c>
      <c r="E14735" s="107">
        <v>7.5166666666666666</v>
      </c>
      <c r="F14735" s="81" t="s">
        <v>24202</v>
      </c>
      <c r="G14735" s="35" t="s">
        <v>8146</v>
      </c>
      <c r="H14735" s="100" t="s">
        <v>16595</v>
      </c>
    </row>
    <row r="14736" spans="1:8">
      <c r="A14736" s="35" t="s">
        <v>29</v>
      </c>
      <c r="B14736" s="35" t="s">
        <v>9375</v>
      </c>
      <c r="C14736" s="35" t="s">
        <v>16794</v>
      </c>
      <c r="D14736" s="100" t="s">
        <v>23873</v>
      </c>
      <c r="E14736" s="107">
        <v>7.1166666666666663</v>
      </c>
      <c r="F14736" s="81" t="s">
        <v>24202</v>
      </c>
      <c r="G14736" s="35" t="s">
        <v>8146</v>
      </c>
      <c r="H14736" s="100" t="s">
        <v>16595</v>
      </c>
    </row>
    <row r="14737" spans="1:8">
      <c r="A14737" s="35" t="s">
        <v>29</v>
      </c>
      <c r="B14737" s="35" t="s">
        <v>9375</v>
      </c>
      <c r="C14737" s="35" t="s">
        <v>16794</v>
      </c>
      <c r="D14737" s="100" t="s">
        <v>23874</v>
      </c>
      <c r="E14737" s="107">
        <v>6.7166666666666668</v>
      </c>
      <c r="F14737" s="81" t="s">
        <v>24202</v>
      </c>
      <c r="G14737" s="35" t="s">
        <v>8146</v>
      </c>
      <c r="H14737" s="100" t="s">
        <v>16595</v>
      </c>
    </row>
    <row r="14738" spans="1:8">
      <c r="A14738" s="35" t="s">
        <v>29</v>
      </c>
      <c r="B14738" s="35" t="s">
        <v>9375</v>
      </c>
      <c r="C14738" s="35" t="s">
        <v>16794</v>
      </c>
      <c r="D14738" s="100" t="s">
        <v>23875</v>
      </c>
      <c r="E14738" s="107">
        <v>10.266666666666667</v>
      </c>
      <c r="F14738" s="81" t="s">
        <v>24202</v>
      </c>
      <c r="G14738" s="35" t="s">
        <v>8146</v>
      </c>
      <c r="H14738" s="100" t="s">
        <v>16595</v>
      </c>
    </row>
    <row r="14739" spans="1:8">
      <c r="A14739" s="35" t="s">
        <v>29</v>
      </c>
      <c r="B14739" s="35" t="s">
        <v>9375</v>
      </c>
      <c r="C14739" s="35" t="s">
        <v>16794</v>
      </c>
      <c r="D14739" s="100" t="s">
        <v>23876</v>
      </c>
      <c r="E14739" s="107">
        <v>7.1833333333333336</v>
      </c>
      <c r="F14739" s="81" t="s">
        <v>24202</v>
      </c>
      <c r="G14739" s="35" t="s">
        <v>8146</v>
      </c>
      <c r="H14739" s="100" t="s">
        <v>26773</v>
      </c>
    </row>
    <row r="14740" spans="1:8">
      <c r="A14740" s="35" t="s">
        <v>29</v>
      </c>
      <c r="B14740" s="35" t="s">
        <v>9375</v>
      </c>
      <c r="C14740" s="35" t="s">
        <v>16795</v>
      </c>
      <c r="D14740" s="100" t="s">
        <v>13247</v>
      </c>
      <c r="E14740" s="107">
        <v>6.9833333333333334</v>
      </c>
      <c r="F14740" s="81" t="s">
        <v>24202</v>
      </c>
      <c r="G14740" s="35" t="s">
        <v>8146</v>
      </c>
      <c r="H14740" s="100" t="s">
        <v>16596</v>
      </c>
    </row>
    <row r="14741" spans="1:8">
      <c r="A14741" s="35" t="s">
        <v>29</v>
      </c>
      <c r="B14741" s="35" t="s">
        <v>9375</v>
      </c>
      <c r="C14741" s="35" t="s">
        <v>16795</v>
      </c>
      <c r="D14741" s="100" t="s">
        <v>13248</v>
      </c>
      <c r="E14741" s="107">
        <v>9.7333333333333325</v>
      </c>
      <c r="F14741" s="81" t="s">
        <v>24202</v>
      </c>
      <c r="G14741" s="35" t="s">
        <v>8146</v>
      </c>
      <c r="H14741" s="100" t="s">
        <v>16596</v>
      </c>
    </row>
    <row r="14742" spans="1:8">
      <c r="A14742" s="35" t="s">
        <v>29</v>
      </c>
      <c r="B14742" s="35" t="s">
        <v>9375</v>
      </c>
      <c r="C14742" s="35" t="s">
        <v>16795</v>
      </c>
      <c r="D14742" s="100" t="s">
        <v>13249</v>
      </c>
      <c r="E14742" s="107">
        <v>7.0666666666666664</v>
      </c>
      <c r="F14742" s="81" t="s">
        <v>24202</v>
      </c>
      <c r="G14742" s="35" t="s">
        <v>8146</v>
      </c>
      <c r="H14742" s="100" t="s">
        <v>16596</v>
      </c>
    </row>
    <row r="14743" spans="1:8">
      <c r="A14743" s="35" t="s">
        <v>29</v>
      </c>
      <c r="B14743" s="35" t="s">
        <v>9375</v>
      </c>
      <c r="C14743" s="35" t="s">
        <v>16795</v>
      </c>
      <c r="D14743" s="100" t="s">
        <v>13250</v>
      </c>
      <c r="E14743" s="107">
        <v>8.35</v>
      </c>
      <c r="F14743" s="81" t="s">
        <v>24202</v>
      </c>
      <c r="G14743" s="35" t="s">
        <v>8146</v>
      </c>
      <c r="H14743" s="100" t="s">
        <v>16596</v>
      </c>
    </row>
    <row r="14744" spans="1:8">
      <c r="A14744" s="35" t="s">
        <v>29</v>
      </c>
      <c r="B14744" s="35" t="s">
        <v>9375</v>
      </c>
      <c r="C14744" s="35" t="s">
        <v>16795</v>
      </c>
      <c r="D14744" s="100" t="s">
        <v>13251</v>
      </c>
      <c r="E14744" s="107">
        <v>7.8666666666666663</v>
      </c>
      <c r="F14744" s="81" t="s">
        <v>24202</v>
      </c>
      <c r="G14744" s="35" t="s">
        <v>8146</v>
      </c>
      <c r="H14744" s="100" t="s">
        <v>16596</v>
      </c>
    </row>
    <row r="14745" spans="1:8">
      <c r="A14745" s="35" t="s">
        <v>29</v>
      </c>
      <c r="B14745" s="35" t="s">
        <v>9375</v>
      </c>
      <c r="C14745" s="35" t="s">
        <v>16795</v>
      </c>
      <c r="D14745" s="100" t="s">
        <v>13252</v>
      </c>
      <c r="E14745" s="107">
        <v>8.5333333333333332</v>
      </c>
      <c r="F14745" s="81" t="s">
        <v>24202</v>
      </c>
      <c r="G14745" s="35" t="s">
        <v>8146</v>
      </c>
      <c r="H14745" s="100" t="s">
        <v>16596</v>
      </c>
    </row>
    <row r="14746" spans="1:8">
      <c r="A14746" s="35" t="s">
        <v>29</v>
      </c>
      <c r="B14746" s="35" t="s">
        <v>9375</v>
      </c>
      <c r="C14746" s="35" t="s">
        <v>16795</v>
      </c>
      <c r="D14746" s="100" t="s">
        <v>13253</v>
      </c>
      <c r="E14746" s="107">
        <v>6.6</v>
      </c>
      <c r="F14746" s="81" t="s">
        <v>24202</v>
      </c>
      <c r="G14746" s="35" t="s">
        <v>8146</v>
      </c>
      <c r="H14746" s="100" t="s">
        <v>16596</v>
      </c>
    </row>
    <row r="14747" spans="1:8">
      <c r="A14747" s="35" t="s">
        <v>29</v>
      </c>
      <c r="B14747" s="35" t="s">
        <v>9375</v>
      </c>
      <c r="C14747" s="35" t="s">
        <v>16795</v>
      </c>
      <c r="D14747" s="100" t="s">
        <v>13254</v>
      </c>
      <c r="E14747" s="107">
        <v>6.6</v>
      </c>
      <c r="F14747" s="81" t="s">
        <v>24202</v>
      </c>
      <c r="G14747" s="35" t="s">
        <v>8146</v>
      </c>
      <c r="H14747" s="100" t="s">
        <v>16596</v>
      </c>
    </row>
    <row r="14748" spans="1:8">
      <c r="A14748" s="35" t="s">
        <v>29</v>
      </c>
      <c r="B14748" s="35" t="s">
        <v>9375</v>
      </c>
      <c r="C14748" s="35" t="s">
        <v>16795</v>
      </c>
      <c r="D14748" s="100" t="s">
        <v>13255</v>
      </c>
      <c r="E14748" s="107">
        <v>8.2833333333333332</v>
      </c>
      <c r="F14748" s="81" t="s">
        <v>24202</v>
      </c>
      <c r="G14748" s="35" t="s">
        <v>8146</v>
      </c>
      <c r="H14748" s="100" t="s">
        <v>16596</v>
      </c>
    </row>
    <row r="14749" spans="1:8">
      <c r="A14749" s="35" t="s">
        <v>29</v>
      </c>
      <c r="B14749" s="35" t="s">
        <v>9375</v>
      </c>
      <c r="C14749" s="35" t="s">
        <v>16795</v>
      </c>
      <c r="D14749" s="100" t="s">
        <v>13256</v>
      </c>
      <c r="E14749" s="107">
        <v>8.4833333333333325</v>
      </c>
      <c r="F14749" s="81" t="s">
        <v>24202</v>
      </c>
      <c r="G14749" s="35" t="s">
        <v>8146</v>
      </c>
      <c r="H14749" s="100" t="s">
        <v>16596</v>
      </c>
    </row>
    <row r="14750" spans="1:8">
      <c r="A14750" s="35" t="s">
        <v>29</v>
      </c>
      <c r="B14750" s="35" t="s">
        <v>9375</v>
      </c>
      <c r="C14750" s="35" t="s">
        <v>16795</v>
      </c>
      <c r="D14750" s="100" t="s">
        <v>13257</v>
      </c>
      <c r="E14750" s="107">
        <v>6.416666666666667</v>
      </c>
      <c r="F14750" s="81" t="s">
        <v>24202</v>
      </c>
      <c r="G14750" s="35" t="s">
        <v>8146</v>
      </c>
      <c r="H14750" s="100" t="s">
        <v>26774</v>
      </c>
    </row>
    <row r="14751" spans="1:8">
      <c r="A14751" s="35" t="s">
        <v>29</v>
      </c>
      <c r="B14751" s="35" t="s">
        <v>9375</v>
      </c>
      <c r="C14751" s="35" t="s">
        <v>16796</v>
      </c>
      <c r="D14751" s="100" t="s">
        <v>13258</v>
      </c>
      <c r="E14751" s="107">
        <v>6.75</v>
      </c>
      <c r="F14751" s="81" t="s">
        <v>24202</v>
      </c>
      <c r="G14751" s="35" t="s">
        <v>8146</v>
      </c>
      <c r="H14751" s="100" t="s">
        <v>16597</v>
      </c>
    </row>
    <row r="14752" spans="1:8">
      <c r="A14752" s="35" t="s">
        <v>29</v>
      </c>
      <c r="B14752" s="35" t="s">
        <v>9375</v>
      </c>
      <c r="C14752" s="35" t="s">
        <v>16796</v>
      </c>
      <c r="D14752" s="100" t="s">
        <v>13259</v>
      </c>
      <c r="E14752" s="107">
        <v>6.3666666666666663</v>
      </c>
      <c r="F14752" s="81" t="s">
        <v>24202</v>
      </c>
      <c r="G14752" s="35" t="s">
        <v>8146</v>
      </c>
      <c r="H14752" s="100" t="s">
        <v>16597</v>
      </c>
    </row>
    <row r="14753" spans="1:8">
      <c r="A14753" s="35" t="s">
        <v>29</v>
      </c>
      <c r="B14753" s="35" t="s">
        <v>9375</v>
      </c>
      <c r="C14753" s="35" t="s">
        <v>16796</v>
      </c>
      <c r="D14753" s="100" t="s">
        <v>13260</v>
      </c>
      <c r="E14753" s="107">
        <v>5.4833333333333334</v>
      </c>
      <c r="F14753" s="81" t="s">
        <v>24202</v>
      </c>
      <c r="G14753" s="35" t="s">
        <v>8146</v>
      </c>
      <c r="H14753" s="100" t="s">
        <v>16597</v>
      </c>
    </row>
    <row r="14754" spans="1:8">
      <c r="A14754" s="35" t="s">
        <v>29</v>
      </c>
      <c r="B14754" s="35" t="s">
        <v>9375</v>
      </c>
      <c r="C14754" s="35" t="s">
        <v>16796</v>
      </c>
      <c r="D14754" s="100" t="s">
        <v>13261</v>
      </c>
      <c r="E14754" s="107">
        <v>7.8</v>
      </c>
      <c r="F14754" s="81" t="s">
        <v>24202</v>
      </c>
      <c r="G14754" s="35" t="s">
        <v>8146</v>
      </c>
      <c r="H14754" s="100" t="s">
        <v>16597</v>
      </c>
    </row>
    <row r="14755" spans="1:8">
      <c r="A14755" s="35" t="s">
        <v>29</v>
      </c>
      <c r="B14755" s="35" t="s">
        <v>9375</v>
      </c>
      <c r="C14755" s="35" t="s">
        <v>16796</v>
      </c>
      <c r="D14755" s="100" t="s">
        <v>13262</v>
      </c>
      <c r="E14755" s="107">
        <v>3.9333333333333331</v>
      </c>
      <c r="F14755" s="81" t="s">
        <v>24202</v>
      </c>
      <c r="G14755" s="35" t="s">
        <v>8146</v>
      </c>
      <c r="H14755" s="100" t="s">
        <v>16597</v>
      </c>
    </row>
    <row r="14756" spans="1:8">
      <c r="A14756" s="35" t="s">
        <v>29</v>
      </c>
      <c r="B14756" s="35" t="s">
        <v>9375</v>
      </c>
      <c r="C14756" s="35" t="s">
        <v>16796</v>
      </c>
      <c r="D14756" s="100" t="s">
        <v>13263</v>
      </c>
      <c r="E14756" s="107">
        <v>8.6666666666666661</v>
      </c>
      <c r="F14756" s="81" t="s">
        <v>24202</v>
      </c>
      <c r="G14756" s="35" t="s">
        <v>8146</v>
      </c>
      <c r="H14756" s="100" t="s">
        <v>16597</v>
      </c>
    </row>
    <row r="14757" spans="1:8">
      <c r="A14757" s="35" t="s">
        <v>29</v>
      </c>
      <c r="B14757" s="35" t="s">
        <v>9375</v>
      </c>
      <c r="C14757" s="35" t="s">
        <v>16796</v>
      </c>
      <c r="D14757" s="100" t="s">
        <v>13264</v>
      </c>
      <c r="E14757" s="107">
        <v>5.8</v>
      </c>
      <c r="F14757" s="81" t="s">
        <v>24202</v>
      </c>
      <c r="G14757" s="35" t="s">
        <v>8146</v>
      </c>
      <c r="H14757" s="100" t="s">
        <v>16597</v>
      </c>
    </row>
    <row r="14758" spans="1:8">
      <c r="A14758" s="35" t="s">
        <v>29</v>
      </c>
      <c r="B14758" s="35" t="s">
        <v>9375</v>
      </c>
      <c r="C14758" s="35" t="s">
        <v>16796</v>
      </c>
      <c r="D14758" s="100" t="s">
        <v>13265</v>
      </c>
      <c r="E14758" s="107">
        <v>3.1</v>
      </c>
      <c r="F14758" s="81" t="s">
        <v>24202</v>
      </c>
      <c r="G14758" s="35" t="s">
        <v>8146</v>
      </c>
      <c r="H14758" s="100" t="s">
        <v>16597</v>
      </c>
    </row>
    <row r="14759" spans="1:8">
      <c r="A14759" s="35" t="s">
        <v>29</v>
      </c>
      <c r="B14759" s="35" t="s">
        <v>9375</v>
      </c>
      <c r="C14759" s="35" t="s">
        <v>16796</v>
      </c>
      <c r="D14759" s="100" t="s">
        <v>13266</v>
      </c>
      <c r="E14759" s="107">
        <v>8.1</v>
      </c>
      <c r="F14759" s="81" t="s">
        <v>24202</v>
      </c>
      <c r="G14759" s="35" t="s">
        <v>8146</v>
      </c>
      <c r="H14759" s="100" t="s">
        <v>16597</v>
      </c>
    </row>
    <row r="14760" spans="1:8">
      <c r="A14760" s="35" t="s">
        <v>29</v>
      </c>
      <c r="B14760" s="35" t="s">
        <v>9375</v>
      </c>
      <c r="C14760" s="35" t="s">
        <v>16796</v>
      </c>
      <c r="D14760" s="100" t="s">
        <v>13267</v>
      </c>
      <c r="E14760" s="107">
        <v>7.8166666666666664</v>
      </c>
      <c r="F14760" s="81" t="s">
        <v>24202</v>
      </c>
      <c r="G14760" s="35" t="s">
        <v>8146</v>
      </c>
      <c r="H14760" s="100" t="s">
        <v>16597</v>
      </c>
    </row>
    <row r="14761" spans="1:8">
      <c r="A14761" s="35" t="s">
        <v>29</v>
      </c>
      <c r="B14761" s="35" t="s">
        <v>9375</v>
      </c>
      <c r="C14761" s="35" t="s">
        <v>16796</v>
      </c>
      <c r="D14761" s="100" t="s">
        <v>13268</v>
      </c>
      <c r="E14761" s="107">
        <v>6.9833333333333334</v>
      </c>
      <c r="F14761" s="81" t="s">
        <v>24202</v>
      </c>
      <c r="G14761" s="35" t="s">
        <v>8146</v>
      </c>
      <c r="H14761" s="100" t="s">
        <v>16597</v>
      </c>
    </row>
    <row r="14762" spans="1:8">
      <c r="A14762" s="35" t="s">
        <v>29</v>
      </c>
      <c r="B14762" s="35" t="s">
        <v>9375</v>
      </c>
      <c r="C14762" s="35" t="s">
        <v>16796</v>
      </c>
      <c r="D14762" s="100" t="s">
        <v>13269</v>
      </c>
      <c r="E14762" s="107">
        <v>5.6</v>
      </c>
      <c r="F14762" s="81" t="s">
        <v>24202</v>
      </c>
      <c r="G14762" s="35" t="s">
        <v>8146</v>
      </c>
      <c r="H14762" s="100" t="s">
        <v>16597</v>
      </c>
    </row>
    <row r="14763" spans="1:8">
      <c r="A14763" s="35" t="s">
        <v>29</v>
      </c>
      <c r="B14763" s="35" t="s">
        <v>9375</v>
      </c>
      <c r="C14763" s="35" t="s">
        <v>16796</v>
      </c>
      <c r="D14763" s="100" t="s">
        <v>13270</v>
      </c>
      <c r="E14763" s="107">
        <v>7.083333333333333</v>
      </c>
      <c r="F14763" s="81" t="s">
        <v>24202</v>
      </c>
      <c r="G14763" s="35" t="s">
        <v>8146</v>
      </c>
      <c r="H14763" s="100" t="s">
        <v>16597</v>
      </c>
    </row>
    <row r="14764" spans="1:8">
      <c r="A14764" s="35" t="s">
        <v>29</v>
      </c>
      <c r="B14764" s="35" t="s">
        <v>9375</v>
      </c>
      <c r="C14764" s="35" t="s">
        <v>16796</v>
      </c>
      <c r="D14764" s="100" t="s">
        <v>13271</v>
      </c>
      <c r="E14764" s="107">
        <v>5.9333333333333336</v>
      </c>
      <c r="F14764" s="81" t="s">
        <v>24202</v>
      </c>
      <c r="G14764" s="35" t="s">
        <v>8146</v>
      </c>
      <c r="H14764" s="100" t="s">
        <v>16597</v>
      </c>
    </row>
    <row r="14765" spans="1:8">
      <c r="A14765" s="35" t="s">
        <v>29</v>
      </c>
      <c r="B14765" s="35" t="s">
        <v>9375</v>
      </c>
      <c r="C14765" s="35" t="s">
        <v>16796</v>
      </c>
      <c r="D14765" s="100" t="s">
        <v>13272</v>
      </c>
      <c r="E14765" s="107">
        <v>7.2666666666666666</v>
      </c>
      <c r="F14765" s="81" t="s">
        <v>24202</v>
      </c>
      <c r="G14765" s="35" t="s">
        <v>8146</v>
      </c>
      <c r="H14765" s="100" t="s">
        <v>16597</v>
      </c>
    </row>
    <row r="14766" spans="1:8">
      <c r="A14766" s="35" t="s">
        <v>29</v>
      </c>
      <c r="B14766" s="35" t="s">
        <v>9375</v>
      </c>
      <c r="C14766" s="35" t="s">
        <v>16796</v>
      </c>
      <c r="D14766" s="100" t="s">
        <v>13273</v>
      </c>
      <c r="E14766" s="107">
        <v>8.1833333333333336</v>
      </c>
      <c r="F14766" s="81" t="s">
        <v>24202</v>
      </c>
      <c r="G14766" s="35" t="s">
        <v>8146</v>
      </c>
      <c r="H14766" s="100" t="s">
        <v>16597</v>
      </c>
    </row>
    <row r="14767" spans="1:8">
      <c r="A14767" s="35" t="s">
        <v>29</v>
      </c>
      <c r="B14767" s="35" t="s">
        <v>9375</v>
      </c>
      <c r="C14767" s="35" t="s">
        <v>16796</v>
      </c>
      <c r="D14767" s="100" t="s">
        <v>13274</v>
      </c>
      <c r="E14767" s="107">
        <v>6.7666666666666666</v>
      </c>
      <c r="F14767" s="81" t="s">
        <v>24202</v>
      </c>
      <c r="G14767" s="35" t="s">
        <v>8146</v>
      </c>
      <c r="H14767" s="100" t="s">
        <v>16597</v>
      </c>
    </row>
    <row r="14768" spans="1:8">
      <c r="A14768" s="35" t="s">
        <v>29</v>
      </c>
      <c r="B14768" s="35" t="s">
        <v>9375</v>
      </c>
      <c r="C14768" s="35" t="s">
        <v>16796</v>
      </c>
      <c r="D14768" s="100" t="s">
        <v>13275</v>
      </c>
      <c r="E14768" s="107">
        <v>8.5666666666666664</v>
      </c>
      <c r="F14768" s="81" t="s">
        <v>24202</v>
      </c>
      <c r="G14768" s="35" t="s">
        <v>8146</v>
      </c>
      <c r="H14768" s="100" t="s">
        <v>16597</v>
      </c>
    </row>
    <row r="14769" spans="1:8">
      <c r="A14769" s="35" t="s">
        <v>29</v>
      </c>
      <c r="B14769" s="35" t="s">
        <v>9375</v>
      </c>
      <c r="C14769" s="35" t="s">
        <v>16796</v>
      </c>
      <c r="D14769" s="100" t="s">
        <v>13276</v>
      </c>
      <c r="E14769" s="107">
        <v>6.85</v>
      </c>
      <c r="F14769" s="81" t="s">
        <v>24202</v>
      </c>
      <c r="G14769" s="35" t="s">
        <v>8146</v>
      </c>
      <c r="H14769" s="100" t="s">
        <v>16597</v>
      </c>
    </row>
    <row r="14770" spans="1:8">
      <c r="A14770" s="35" t="s">
        <v>29</v>
      </c>
      <c r="B14770" s="35" t="s">
        <v>9375</v>
      </c>
      <c r="C14770" s="35" t="s">
        <v>16796</v>
      </c>
      <c r="D14770" s="100" t="s">
        <v>13277</v>
      </c>
      <c r="E14770" s="107">
        <v>6.6833333333333336</v>
      </c>
      <c r="F14770" s="81" t="s">
        <v>24202</v>
      </c>
      <c r="G14770" s="35" t="s">
        <v>8146</v>
      </c>
      <c r="H14770" s="100" t="s">
        <v>16597</v>
      </c>
    </row>
    <row r="14771" spans="1:8">
      <c r="A14771" s="35" t="s">
        <v>29</v>
      </c>
      <c r="B14771" s="35" t="s">
        <v>9375</v>
      </c>
      <c r="C14771" s="35" t="s">
        <v>16796</v>
      </c>
      <c r="D14771" s="100" t="s">
        <v>13278</v>
      </c>
      <c r="E14771" s="107">
        <v>5.333333333333333</v>
      </c>
      <c r="F14771" s="81" t="s">
        <v>24202</v>
      </c>
      <c r="G14771" s="35" t="s">
        <v>8146</v>
      </c>
      <c r="H14771" s="100" t="s">
        <v>16597</v>
      </c>
    </row>
    <row r="14772" spans="1:8">
      <c r="A14772" s="35" t="s">
        <v>29</v>
      </c>
      <c r="B14772" s="35" t="s">
        <v>9375</v>
      </c>
      <c r="C14772" s="35" t="s">
        <v>16796</v>
      </c>
      <c r="D14772" s="100" t="s">
        <v>13279</v>
      </c>
      <c r="E14772" s="107">
        <v>4.7</v>
      </c>
      <c r="F14772" s="81" t="s">
        <v>24202</v>
      </c>
      <c r="G14772" s="35" t="s">
        <v>8146</v>
      </c>
      <c r="H14772" s="100" t="s">
        <v>16597</v>
      </c>
    </row>
    <row r="14773" spans="1:8">
      <c r="A14773" s="35" t="s">
        <v>29</v>
      </c>
      <c r="B14773" s="35" t="s">
        <v>9375</v>
      </c>
      <c r="C14773" s="35" t="s">
        <v>16796</v>
      </c>
      <c r="D14773" s="100" t="s">
        <v>13280</v>
      </c>
      <c r="E14773" s="107">
        <v>4.666666666666667</v>
      </c>
      <c r="F14773" s="81" t="s">
        <v>24202</v>
      </c>
      <c r="G14773" s="35" t="s">
        <v>8146</v>
      </c>
      <c r="H14773" s="100" t="s">
        <v>16597</v>
      </c>
    </row>
    <row r="14774" spans="1:8">
      <c r="A14774" s="35" t="s">
        <v>29</v>
      </c>
      <c r="B14774" s="35" t="s">
        <v>9375</v>
      </c>
      <c r="C14774" s="35" t="s">
        <v>16796</v>
      </c>
      <c r="D14774" s="100" t="s">
        <v>13281</v>
      </c>
      <c r="E14774" s="107">
        <v>7.0333333333333332</v>
      </c>
      <c r="F14774" s="81" t="s">
        <v>24202</v>
      </c>
      <c r="G14774" s="35" t="s">
        <v>8146</v>
      </c>
      <c r="H14774" s="100" t="s">
        <v>26775</v>
      </c>
    </row>
    <row r="14775" spans="1:8">
      <c r="A14775" s="35" t="s">
        <v>29</v>
      </c>
      <c r="B14775" s="35" t="s">
        <v>9375</v>
      </c>
      <c r="C14775" s="35" t="s">
        <v>16796</v>
      </c>
      <c r="D14775" s="100" t="s">
        <v>13282</v>
      </c>
      <c r="E14775" s="107">
        <v>8.6999999999999993</v>
      </c>
      <c r="F14775" s="81" t="s">
        <v>24202</v>
      </c>
      <c r="G14775" s="35" t="s">
        <v>8146</v>
      </c>
      <c r="H14775" s="100" t="s">
        <v>16597</v>
      </c>
    </row>
    <row r="14776" spans="1:8">
      <c r="A14776" s="35" t="s">
        <v>29</v>
      </c>
      <c r="B14776" s="35" t="s">
        <v>9375</v>
      </c>
      <c r="C14776" s="35" t="s">
        <v>16796</v>
      </c>
      <c r="D14776" s="100" t="s">
        <v>13283</v>
      </c>
      <c r="E14776" s="107">
        <v>7.7166666666666668</v>
      </c>
      <c r="F14776" s="81" t="s">
        <v>24202</v>
      </c>
      <c r="G14776" s="35" t="s">
        <v>8146</v>
      </c>
      <c r="H14776" s="100" t="s">
        <v>26775</v>
      </c>
    </row>
    <row r="14777" spans="1:8">
      <c r="A14777" s="35" t="s">
        <v>29</v>
      </c>
      <c r="B14777" s="35" t="s">
        <v>9375</v>
      </c>
      <c r="C14777" s="35" t="s">
        <v>16797</v>
      </c>
      <c r="D14777" s="100" t="s">
        <v>13284</v>
      </c>
      <c r="E14777" s="107">
        <v>5.7666666666666666</v>
      </c>
      <c r="F14777" s="81" t="s">
        <v>24202</v>
      </c>
      <c r="G14777" s="35" t="s">
        <v>8146</v>
      </c>
      <c r="H14777" s="100" t="s">
        <v>26776</v>
      </c>
    </row>
    <row r="14778" spans="1:8">
      <c r="A14778" s="35" t="s">
        <v>29</v>
      </c>
      <c r="B14778" s="35" t="s">
        <v>9375</v>
      </c>
      <c r="C14778" s="35" t="s">
        <v>16797</v>
      </c>
      <c r="D14778" s="100" t="s">
        <v>13285</v>
      </c>
      <c r="E14778" s="107">
        <v>8.4666666666666668</v>
      </c>
      <c r="F14778" s="81" t="s">
        <v>24202</v>
      </c>
      <c r="G14778" s="35" t="s">
        <v>8146</v>
      </c>
      <c r="H14778" s="100" t="s">
        <v>16598</v>
      </c>
    </row>
    <row r="14779" spans="1:8">
      <c r="A14779" s="35" t="s">
        <v>29</v>
      </c>
      <c r="B14779" s="35" t="s">
        <v>9375</v>
      </c>
      <c r="C14779" s="35" t="s">
        <v>16797</v>
      </c>
      <c r="D14779" s="100" t="s">
        <v>23877</v>
      </c>
      <c r="E14779" s="107">
        <v>7.4333333333333336</v>
      </c>
      <c r="F14779" s="81" t="s">
        <v>24202</v>
      </c>
      <c r="G14779" s="35" t="s">
        <v>8146</v>
      </c>
      <c r="H14779" s="100" t="s">
        <v>26776</v>
      </c>
    </row>
    <row r="14780" spans="1:8">
      <c r="A14780" s="35" t="s">
        <v>29</v>
      </c>
      <c r="B14780" s="35" t="s">
        <v>9375</v>
      </c>
      <c r="C14780" s="35" t="s">
        <v>16797</v>
      </c>
      <c r="D14780" s="100" t="s">
        <v>23878</v>
      </c>
      <c r="E14780" s="107">
        <v>10.233333333333333</v>
      </c>
      <c r="F14780" s="81" t="s">
        <v>24202</v>
      </c>
      <c r="G14780" s="35" t="s">
        <v>8146</v>
      </c>
      <c r="H14780" s="100" t="s">
        <v>16598</v>
      </c>
    </row>
    <row r="14781" spans="1:8">
      <c r="A14781" s="35" t="s">
        <v>29</v>
      </c>
      <c r="B14781" s="35" t="s">
        <v>9375</v>
      </c>
      <c r="C14781" s="35" t="s">
        <v>16797</v>
      </c>
      <c r="D14781" s="100" t="s">
        <v>23879</v>
      </c>
      <c r="E14781" s="107">
        <v>5.7333333333333334</v>
      </c>
      <c r="F14781" s="81" t="s">
        <v>24202</v>
      </c>
      <c r="G14781" s="35" t="s">
        <v>8146</v>
      </c>
      <c r="H14781" s="100" t="s">
        <v>16598</v>
      </c>
    </row>
    <row r="14782" spans="1:8">
      <c r="A14782" s="35" t="s">
        <v>29</v>
      </c>
      <c r="B14782" s="35" t="s">
        <v>9375</v>
      </c>
      <c r="C14782" s="35" t="s">
        <v>16797</v>
      </c>
      <c r="D14782" s="100" t="s">
        <v>23880</v>
      </c>
      <c r="E14782" s="107">
        <v>5.9333333333333336</v>
      </c>
      <c r="F14782" s="81" t="s">
        <v>24202</v>
      </c>
      <c r="G14782" s="35" t="s">
        <v>8146</v>
      </c>
      <c r="H14782" s="100" t="s">
        <v>16598</v>
      </c>
    </row>
    <row r="14783" spans="1:8">
      <c r="A14783" s="35" t="s">
        <v>29</v>
      </c>
      <c r="B14783" s="35" t="s">
        <v>9375</v>
      </c>
      <c r="C14783" s="35" t="s">
        <v>16797</v>
      </c>
      <c r="D14783" s="100" t="s">
        <v>23881</v>
      </c>
      <c r="E14783" s="107">
        <v>6.0333333333333332</v>
      </c>
      <c r="F14783" s="81" t="s">
        <v>24202</v>
      </c>
      <c r="G14783" s="35" t="s">
        <v>8146</v>
      </c>
      <c r="H14783" s="100" t="s">
        <v>16598</v>
      </c>
    </row>
    <row r="14784" spans="1:8">
      <c r="A14784" s="35" t="s">
        <v>29</v>
      </c>
      <c r="B14784" s="35" t="s">
        <v>9375</v>
      </c>
      <c r="C14784" s="35" t="s">
        <v>16797</v>
      </c>
      <c r="D14784" s="100" t="s">
        <v>13286</v>
      </c>
      <c r="E14784" s="107">
        <v>6.0166666666666666</v>
      </c>
      <c r="F14784" s="81" t="s">
        <v>24202</v>
      </c>
      <c r="G14784" s="35" t="s">
        <v>8146</v>
      </c>
      <c r="H14784" s="100" t="s">
        <v>16598</v>
      </c>
    </row>
    <row r="14785" spans="1:8">
      <c r="A14785" s="35" t="s">
        <v>29</v>
      </c>
      <c r="B14785" s="35" t="s">
        <v>9375</v>
      </c>
      <c r="C14785" s="35" t="s">
        <v>16797</v>
      </c>
      <c r="D14785" s="100" t="s">
        <v>13287</v>
      </c>
      <c r="E14785" s="107">
        <v>6.4</v>
      </c>
      <c r="F14785" s="81" t="s">
        <v>24202</v>
      </c>
      <c r="G14785" s="35" t="s">
        <v>8146</v>
      </c>
      <c r="H14785" s="100" t="s">
        <v>16598</v>
      </c>
    </row>
    <row r="14786" spans="1:8">
      <c r="A14786" s="35" t="s">
        <v>29</v>
      </c>
      <c r="B14786" s="35" t="s">
        <v>9375</v>
      </c>
      <c r="C14786" s="35" t="s">
        <v>16797</v>
      </c>
      <c r="D14786" s="100" t="s">
        <v>13288</v>
      </c>
      <c r="E14786" s="107">
        <v>7.1333333333333337</v>
      </c>
      <c r="F14786" s="81" t="s">
        <v>24202</v>
      </c>
      <c r="G14786" s="35" t="s">
        <v>8146</v>
      </c>
      <c r="H14786" s="100" t="s">
        <v>16598</v>
      </c>
    </row>
    <row r="14787" spans="1:8">
      <c r="A14787" s="35" t="s">
        <v>29</v>
      </c>
      <c r="B14787" s="35" t="s">
        <v>9375</v>
      </c>
      <c r="C14787" s="35" t="s">
        <v>16797</v>
      </c>
      <c r="D14787" s="100" t="s">
        <v>13289</v>
      </c>
      <c r="E14787" s="107">
        <v>3.95</v>
      </c>
      <c r="F14787" s="81" t="s">
        <v>24202</v>
      </c>
      <c r="G14787" s="35" t="s">
        <v>8146</v>
      </c>
      <c r="H14787" s="100" t="s">
        <v>16598</v>
      </c>
    </row>
    <row r="14788" spans="1:8">
      <c r="A14788" s="35" t="s">
        <v>29</v>
      </c>
      <c r="B14788" s="35" t="s">
        <v>9375</v>
      </c>
      <c r="C14788" s="35" t="s">
        <v>16797</v>
      </c>
      <c r="D14788" s="100" t="s">
        <v>13290</v>
      </c>
      <c r="E14788" s="107">
        <v>6.35</v>
      </c>
      <c r="F14788" s="81" t="s">
        <v>24202</v>
      </c>
      <c r="G14788" s="35" t="s">
        <v>8146</v>
      </c>
      <c r="H14788" s="100" t="s">
        <v>16598</v>
      </c>
    </row>
    <row r="14789" spans="1:8">
      <c r="A14789" s="35" t="s">
        <v>29</v>
      </c>
      <c r="B14789" s="35" t="s">
        <v>9375</v>
      </c>
      <c r="C14789" s="35" t="s">
        <v>16797</v>
      </c>
      <c r="D14789" s="100" t="s">
        <v>23882</v>
      </c>
      <c r="E14789" s="107">
        <v>8.9333333333333336</v>
      </c>
      <c r="F14789" s="81" t="s">
        <v>24202</v>
      </c>
      <c r="G14789" s="35" t="s">
        <v>8146</v>
      </c>
      <c r="H14789" s="100" t="s">
        <v>16598</v>
      </c>
    </row>
    <row r="14790" spans="1:8">
      <c r="A14790" s="35" t="s">
        <v>29</v>
      </c>
      <c r="B14790" s="35" t="s">
        <v>9375</v>
      </c>
      <c r="C14790" s="35" t="s">
        <v>16797</v>
      </c>
      <c r="D14790" s="100" t="s">
        <v>23883</v>
      </c>
      <c r="E14790" s="107">
        <v>8.9666666666666668</v>
      </c>
      <c r="F14790" s="81" t="s">
        <v>24202</v>
      </c>
      <c r="G14790" s="35" t="s">
        <v>8146</v>
      </c>
      <c r="H14790" s="100" t="s">
        <v>26776</v>
      </c>
    </row>
    <row r="14791" spans="1:8">
      <c r="A14791" s="35" t="s">
        <v>29</v>
      </c>
      <c r="B14791" s="35" t="s">
        <v>9375</v>
      </c>
      <c r="C14791" s="35" t="s">
        <v>16798</v>
      </c>
      <c r="D14791" s="100" t="s">
        <v>13291</v>
      </c>
      <c r="E14791" s="107">
        <v>9.8000000000000007</v>
      </c>
      <c r="F14791" s="81" t="s">
        <v>24202</v>
      </c>
      <c r="G14791" s="35" t="s">
        <v>8146</v>
      </c>
      <c r="H14791" s="100" t="s">
        <v>16599</v>
      </c>
    </row>
    <row r="14792" spans="1:8">
      <c r="A14792" s="35" t="s">
        <v>29</v>
      </c>
      <c r="B14792" s="35" t="s">
        <v>9375</v>
      </c>
      <c r="C14792" s="35" t="s">
        <v>16798</v>
      </c>
      <c r="D14792" s="100" t="s">
        <v>23884</v>
      </c>
      <c r="E14792" s="107">
        <v>9.1666666666666661</v>
      </c>
      <c r="F14792" s="81" t="s">
        <v>24202</v>
      </c>
      <c r="G14792" s="35" t="s">
        <v>8146</v>
      </c>
      <c r="H14792" s="100" t="s">
        <v>16599</v>
      </c>
    </row>
    <row r="14793" spans="1:8">
      <c r="A14793" s="35" t="s">
        <v>29</v>
      </c>
      <c r="B14793" s="35" t="s">
        <v>9375</v>
      </c>
      <c r="C14793" s="35" t="s">
        <v>16798</v>
      </c>
      <c r="D14793" s="100" t="s">
        <v>13292</v>
      </c>
      <c r="E14793" s="107">
        <v>7.2833333333333332</v>
      </c>
      <c r="F14793" s="81" t="s">
        <v>24202</v>
      </c>
      <c r="G14793" s="35" t="s">
        <v>8146</v>
      </c>
      <c r="H14793" s="100" t="s">
        <v>16599</v>
      </c>
    </row>
    <row r="14794" spans="1:8">
      <c r="A14794" s="35" t="s">
        <v>29</v>
      </c>
      <c r="B14794" s="35" t="s">
        <v>9375</v>
      </c>
      <c r="C14794" s="35" t="s">
        <v>16798</v>
      </c>
      <c r="D14794" s="100" t="s">
        <v>23885</v>
      </c>
      <c r="E14794" s="107">
        <v>7.4666666666666668</v>
      </c>
      <c r="F14794" s="81" t="s">
        <v>24202</v>
      </c>
      <c r="G14794" s="35" t="s">
        <v>8146</v>
      </c>
      <c r="H14794" s="100" t="s">
        <v>16599</v>
      </c>
    </row>
    <row r="14795" spans="1:8">
      <c r="A14795" s="35" t="s">
        <v>29</v>
      </c>
      <c r="B14795" s="35" t="s">
        <v>9375</v>
      </c>
      <c r="C14795" s="35" t="s">
        <v>16798</v>
      </c>
      <c r="D14795" s="100" t="s">
        <v>23886</v>
      </c>
      <c r="E14795" s="107">
        <v>7.35</v>
      </c>
      <c r="F14795" s="81" t="s">
        <v>24202</v>
      </c>
      <c r="G14795" s="35" t="s">
        <v>8146</v>
      </c>
      <c r="H14795" s="100" t="s">
        <v>16599</v>
      </c>
    </row>
    <row r="14796" spans="1:8">
      <c r="A14796" s="35" t="s">
        <v>29</v>
      </c>
      <c r="B14796" s="35" t="s">
        <v>9375</v>
      </c>
      <c r="C14796" s="35" t="s">
        <v>16798</v>
      </c>
      <c r="D14796" s="100" t="s">
        <v>23887</v>
      </c>
      <c r="E14796" s="107">
        <v>9.65</v>
      </c>
      <c r="F14796" s="81" t="s">
        <v>24202</v>
      </c>
      <c r="G14796" s="35" t="s">
        <v>8146</v>
      </c>
      <c r="H14796" s="100" t="s">
        <v>16599</v>
      </c>
    </row>
    <row r="14797" spans="1:8">
      <c r="A14797" s="35" t="s">
        <v>29</v>
      </c>
      <c r="B14797" s="35" t="s">
        <v>9375</v>
      </c>
      <c r="C14797" s="35" t="s">
        <v>16798</v>
      </c>
      <c r="D14797" s="100" t="s">
        <v>13293</v>
      </c>
      <c r="E14797" s="107">
        <v>6.4666666666666668</v>
      </c>
      <c r="F14797" s="81" t="s">
        <v>24202</v>
      </c>
      <c r="G14797" s="35" t="s">
        <v>8146</v>
      </c>
      <c r="H14797" s="100" t="s">
        <v>16599</v>
      </c>
    </row>
    <row r="14798" spans="1:8">
      <c r="A14798" s="35" t="s">
        <v>29</v>
      </c>
      <c r="B14798" s="35" t="s">
        <v>9375</v>
      </c>
      <c r="C14798" s="35" t="s">
        <v>16798</v>
      </c>
      <c r="D14798" s="100" t="s">
        <v>23888</v>
      </c>
      <c r="E14798" s="107">
        <v>6.5</v>
      </c>
      <c r="F14798" s="81" t="s">
        <v>24202</v>
      </c>
      <c r="G14798" s="35" t="s">
        <v>8146</v>
      </c>
      <c r="H14798" s="100" t="s">
        <v>16599</v>
      </c>
    </row>
    <row r="14799" spans="1:8">
      <c r="A14799" s="35" t="s">
        <v>29</v>
      </c>
      <c r="B14799" s="35" t="s">
        <v>9375</v>
      </c>
      <c r="C14799" s="35" t="s">
        <v>16798</v>
      </c>
      <c r="D14799" s="100" t="s">
        <v>13294</v>
      </c>
      <c r="E14799" s="107">
        <v>7.5333333333333332</v>
      </c>
      <c r="F14799" s="81" t="s">
        <v>24202</v>
      </c>
      <c r="G14799" s="35" t="s">
        <v>8146</v>
      </c>
      <c r="H14799" s="100" t="s">
        <v>16599</v>
      </c>
    </row>
    <row r="14800" spans="1:8">
      <c r="A14800" s="35" t="s">
        <v>29</v>
      </c>
      <c r="B14800" s="35" t="s">
        <v>9375</v>
      </c>
      <c r="C14800" s="35" t="s">
        <v>16798</v>
      </c>
      <c r="D14800" s="100" t="s">
        <v>13295</v>
      </c>
      <c r="E14800" s="107">
        <v>5.5666666666666664</v>
      </c>
      <c r="F14800" s="81" t="s">
        <v>24202</v>
      </c>
      <c r="G14800" s="35" t="s">
        <v>8146</v>
      </c>
      <c r="H14800" s="100" t="s">
        <v>16599</v>
      </c>
    </row>
    <row r="14801" spans="1:8">
      <c r="A14801" s="35" t="s">
        <v>29</v>
      </c>
      <c r="B14801" s="35" t="s">
        <v>9375</v>
      </c>
      <c r="C14801" s="35" t="s">
        <v>16798</v>
      </c>
      <c r="D14801" s="100" t="s">
        <v>13296</v>
      </c>
      <c r="E14801" s="107">
        <v>8.8833333333333329</v>
      </c>
      <c r="F14801" s="81" t="s">
        <v>24202</v>
      </c>
      <c r="G14801" s="35" t="s">
        <v>8146</v>
      </c>
      <c r="H14801" s="100" t="s">
        <v>16599</v>
      </c>
    </row>
    <row r="14802" spans="1:8">
      <c r="A14802" s="35" t="s">
        <v>29</v>
      </c>
      <c r="B14802" s="35" t="s">
        <v>9375</v>
      </c>
      <c r="C14802" s="35" t="s">
        <v>16798</v>
      </c>
      <c r="D14802" s="100" t="s">
        <v>13297</v>
      </c>
      <c r="E14802" s="107">
        <v>8.0166666666666675</v>
      </c>
      <c r="F14802" s="81" t="s">
        <v>24202</v>
      </c>
      <c r="G14802" s="35" t="s">
        <v>8146</v>
      </c>
      <c r="H14802" s="100" t="s">
        <v>26777</v>
      </c>
    </row>
    <row r="14803" spans="1:8">
      <c r="A14803" s="35" t="s">
        <v>29</v>
      </c>
      <c r="B14803" s="35" t="s">
        <v>9375</v>
      </c>
      <c r="C14803" s="35" t="s">
        <v>16799</v>
      </c>
      <c r="D14803" s="100" t="s">
        <v>13298</v>
      </c>
      <c r="E14803" s="107">
        <v>7.15</v>
      </c>
      <c r="F14803" s="81" t="s">
        <v>24202</v>
      </c>
      <c r="G14803" s="35" t="s">
        <v>8146</v>
      </c>
      <c r="H14803" s="100" t="s">
        <v>16600</v>
      </c>
    </row>
    <row r="14804" spans="1:8">
      <c r="A14804" s="35" t="s">
        <v>29</v>
      </c>
      <c r="B14804" s="35" t="s">
        <v>9375</v>
      </c>
      <c r="C14804" s="35" t="s">
        <v>16799</v>
      </c>
      <c r="D14804" s="100" t="s">
        <v>13299</v>
      </c>
      <c r="E14804" s="107">
        <v>8.25</v>
      </c>
      <c r="F14804" s="81" t="s">
        <v>24202</v>
      </c>
      <c r="G14804" s="35" t="s">
        <v>8146</v>
      </c>
      <c r="H14804" s="100" t="s">
        <v>16600</v>
      </c>
    </row>
    <row r="14805" spans="1:8">
      <c r="A14805" s="35" t="s">
        <v>29</v>
      </c>
      <c r="B14805" s="35" t="s">
        <v>9375</v>
      </c>
      <c r="C14805" s="35" t="s">
        <v>16799</v>
      </c>
      <c r="D14805" s="100" t="s">
        <v>13300</v>
      </c>
      <c r="E14805" s="107">
        <v>9</v>
      </c>
      <c r="F14805" s="81" t="s">
        <v>24202</v>
      </c>
      <c r="G14805" s="35" t="s">
        <v>8146</v>
      </c>
      <c r="H14805" s="100" t="s">
        <v>16600</v>
      </c>
    </row>
    <row r="14806" spans="1:8">
      <c r="A14806" s="35" t="s">
        <v>29</v>
      </c>
      <c r="B14806" s="35" t="s">
        <v>9375</v>
      </c>
      <c r="C14806" s="35" t="s">
        <v>16799</v>
      </c>
      <c r="D14806" s="100" t="s">
        <v>23889</v>
      </c>
      <c r="E14806" s="107">
        <v>9.5500000000000007</v>
      </c>
      <c r="F14806" s="81" t="s">
        <v>24202</v>
      </c>
      <c r="G14806" s="35" t="s">
        <v>8146</v>
      </c>
      <c r="H14806" s="100" t="s">
        <v>16600</v>
      </c>
    </row>
    <row r="14807" spans="1:8">
      <c r="A14807" s="35" t="s">
        <v>29</v>
      </c>
      <c r="B14807" s="35" t="s">
        <v>9375</v>
      </c>
      <c r="C14807" s="35" t="s">
        <v>16799</v>
      </c>
      <c r="D14807" s="100" t="s">
        <v>23890</v>
      </c>
      <c r="E14807" s="107">
        <v>7.8</v>
      </c>
      <c r="F14807" s="81" t="s">
        <v>24202</v>
      </c>
      <c r="G14807" s="35" t="s">
        <v>8146</v>
      </c>
      <c r="H14807" s="100" t="s">
        <v>16600</v>
      </c>
    </row>
    <row r="14808" spans="1:8">
      <c r="A14808" s="35" t="s">
        <v>29</v>
      </c>
      <c r="B14808" s="35" t="s">
        <v>9375</v>
      </c>
      <c r="C14808" s="35" t="s">
        <v>16799</v>
      </c>
      <c r="D14808" s="100" t="s">
        <v>23891</v>
      </c>
      <c r="E14808" s="107">
        <v>6.666666666666667</v>
      </c>
      <c r="F14808" s="81" t="s">
        <v>24202</v>
      </c>
      <c r="G14808" s="35" t="s">
        <v>8146</v>
      </c>
      <c r="H14808" s="100" t="s">
        <v>16600</v>
      </c>
    </row>
    <row r="14809" spans="1:8">
      <c r="A14809" s="35" t="s">
        <v>29</v>
      </c>
      <c r="B14809" s="35" t="s">
        <v>9375</v>
      </c>
      <c r="C14809" s="35" t="s">
        <v>16799</v>
      </c>
      <c r="D14809" s="100" t="s">
        <v>23892</v>
      </c>
      <c r="E14809" s="107">
        <v>7.3666666666666663</v>
      </c>
      <c r="F14809" s="81" t="s">
        <v>24202</v>
      </c>
      <c r="G14809" s="35" t="s">
        <v>8146</v>
      </c>
      <c r="H14809" s="100" t="s">
        <v>16600</v>
      </c>
    </row>
    <row r="14810" spans="1:8">
      <c r="A14810" s="35" t="s">
        <v>29</v>
      </c>
      <c r="B14810" s="35" t="s">
        <v>9375</v>
      </c>
      <c r="C14810" s="35" t="s">
        <v>16799</v>
      </c>
      <c r="D14810" s="100" t="s">
        <v>13301</v>
      </c>
      <c r="E14810" s="107">
        <v>5.2833333333333332</v>
      </c>
      <c r="F14810" s="81" t="s">
        <v>24202</v>
      </c>
      <c r="G14810" s="35" t="s">
        <v>8146</v>
      </c>
      <c r="H14810" s="100" t="s">
        <v>16600</v>
      </c>
    </row>
    <row r="14811" spans="1:8">
      <c r="A14811" s="35" t="s">
        <v>29</v>
      </c>
      <c r="B14811" s="35" t="s">
        <v>9375</v>
      </c>
      <c r="C14811" s="35" t="s">
        <v>16799</v>
      </c>
      <c r="D14811" s="100" t="s">
        <v>23893</v>
      </c>
      <c r="E14811" s="107">
        <v>7.05</v>
      </c>
      <c r="F14811" s="81" t="s">
        <v>24202</v>
      </c>
      <c r="G14811" s="35" t="s">
        <v>8146</v>
      </c>
      <c r="H14811" s="100" t="s">
        <v>16600</v>
      </c>
    </row>
    <row r="14812" spans="1:8">
      <c r="A14812" s="35" t="s">
        <v>29</v>
      </c>
      <c r="B14812" s="35" t="s">
        <v>9375</v>
      </c>
      <c r="C14812" s="35" t="s">
        <v>16799</v>
      </c>
      <c r="D14812" s="100" t="s">
        <v>23894</v>
      </c>
      <c r="E14812" s="107">
        <v>10.666666666666666</v>
      </c>
      <c r="F14812" s="81" t="s">
        <v>24202</v>
      </c>
      <c r="G14812" s="35" t="s">
        <v>8146</v>
      </c>
      <c r="H14812" s="100" t="s">
        <v>16600</v>
      </c>
    </row>
    <row r="14813" spans="1:8">
      <c r="A14813" s="35" t="s">
        <v>29</v>
      </c>
      <c r="B14813" s="35" t="s">
        <v>9375</v>
      </c>
      <c r="C14813" s="35" t="s">
        <v>16799</v>
      </c>
      <c r="D14813" s="100" t="s">
        <v>23895</v>
      </c>
      <c r="E14813" s="107">
        <v>9.3000000000000007</v>
      </c>
      <c r="F14813" s="81" t="s">
        <v>24202</v>
      </c>
      <c r="G14813" s="35" t="s">
        <v>8146</v>
      </c>
      <c r="H14813" s="100" t="s">
        <v>16600</v>
      </c>
    </row>
    <row r="14814" spans="1:8">
      <c r="A14814" s="35" t="s">
        <v>29</v>
      </c>
      <c r="B14814" s="35" t="s">
        <v>9375</v>
      </c>
      <c r="C14814" s="35" t="s">
        <v>16799</v>
      </c>
      <c r="D14814" s="100" t="s">
        <v>13302</v>
      </c>
      <c r="E14814" s="107">
        <v>10.016666666666667</v>
      </c>
      <c r="F14814" s="81" t="s">
        <v>24202</v>
      </c>
      <c r="G14814" s="35" t="s">
        <v>8146</v>
      </c>
      <c r="H14814" s="100" t="s">
        <v>16600</v>
      </c>
    </row>
    <row r="14815" spans="1:8">
      <c r="A14815" s="35" t="s">
        <v>29</v>
      </c>
      <c r="B14815" s="35" t="s">
        <v>9375</v>
      </c>
      <c r="C14815" s="35" t="s">
        <v>16799</v>
      </c>
      <c r="D14815" s="100" t="s">
        <v>13303</v>
      </c>
      <c r="E14815" s="107">
        <v>7.05</v>
      </c>
      <c r="F14815" s="81" t="s">
        <v>24202</v>
      </c>
      <c r="G14815" s="35" t="s">
        <v>8146</v>
      </c>
      <c r="H14815" s="100" t="s">
        <v>16600</v>
      </c>
    </row>
    <row r="14816" spans="1:8">
      <c r="A14816" s="35" t="s">
        <v>29</v>
      </c>
      <c r="B14816" s="35" t="s">
        <v>9375</v>
      </c>
      <c r="C14816" s="35" t="s">
        <v>16799</v>
      </c>
      <c r="D14816" s="100" t="s">
        <v>23896</v>
      </c>
      <c r="E14816" s="107">
        <v>10.116666666666667</v>
      </c>
      <c r="F14816" s="81" t="s">
        <v>24202</v>
      </c>
      <c r="G14816" s="35" t="s">
        <v>8146</v>
      </c>
      <c r="H14816" s="100" t="s">
        <v>16600</v>
      </c>
    </row>
    <row r="14817" spans="1:8">
      <c r="A14817" s="35" t="s">
        <v>29</v>
      </c>
      <c r="B14817" s="35" t="s">
        <v>9375</v>
      </c>
      <c r="C14817" s="35" t="s">
        <v>16799</v>
      </c>
      <c r="D14817" s="100" t="s">
        <v>23897</v>
      </c>
      <c r="E14817" s="107">
        <v>10.233333333333333</v>
      </c>
      <c r="F14817" s="81" t="s">
        <v>24202</v>
      </c>
      <c r="G14817" s="35" t="s">
        <v>8146</v>
      </c>
      <c r="H14817" s="100" t="s">
        <v>16600</v>
      </c>
    </row>
    <row r="14818" spans="1:8">
      <c r="A14818" s="35" t="s">
        <v>29</v>
      </c>
      <c r="B14818" s="35" t="s">
        <v>9375</v>
      </c>
      <c r="C14818" s="35" t="s">
        <v>16799</v>
      </c>
      <c r="D14818" s="100" t="s">
        <v>13304</v>
      </c>
      <c r="E14818" s="107">
        <v>10.35</v>
      </c>
      <c r="F14818" s="81" t="s">
        <v>24202</v>
      </c>
      <c r="G14818" s="35" t="s">
        <v>8146</v>
      </c>
      <c r="H14818" s="100" t="s">
        <v>16600</v>
      </c>
    </row>
    <row r="14819" spans="1:8">
      <c r="A14819" s="35" t="s">
        <v>29</v>
      </c>
      <c r="B14819" s="35" t="s">
        <v>9375</v>
      </c>
      <c r="C14819" s="35" t="s">
        <v>16799</v>
      </c>
      <c r="D14819" s="100" t="s">
        <v>13305</v>
      </c>
      <c r="E14819" s="107">
        <v>7.583333333333333</v>
      </c>
      <c r="F14819" s="81" t="s">
        <v>24202</v>
      </c>
      <c r="G14819" s="35" t="s">
        <v>8146</v>
      </c>
      <c r="H14819" s="100" t="s">
        <v>16600</v>
      </c>
    </row>
    <row r="14820" spans="1:8">
      <c r="A14820" s="35" t="s">
        <v>29</v>
      </c>
      <c r="B14820" s="35" t="s">
        <v>9375</v>
      </c>
      <c r="C14820" s="35" t="s">
        <v>16799</v>
      </c>
      <c r="D14820" s="100" t="s">
        <v>23898</v>
      </c>
      <c r="E14820" s="107">
        <v>10.55</v>
      </c>
      <c r="F14820" s="81" t="s">
        <v>24202</v>
      </c>
      <c r="G14820" s="35" t="s">
        <v>8146</v>
      </c>
      <c r="H14820" s="100" t="s">
        <v>16600</v>
      </c>
    </row>
    <row r="14821" spans="1:8">
      <c r="A14821" s="35" t="s">
        <v>29</v>
      </c>
      <c r="B14821" s="35" t="s">
        <v>9375</v>
      </c>
      <c r="C14821" s="35" t="s">
        <v>16799</v>
      </c>
      <c r="D14821" s="100" t="s">
        <v>13306</v>
      </c>
      <c r="E14821" s="107">
        <v>10.383333333333333</v>
      </c>
      <c r="F14821" s="81" t="s">
        <v>24202</v>
      </c>
      <c r="G14821" s="35" t="s">
        <v>8146</v>
      </c>
      <c r="H14821" s="100" t="s">
        <v>16600</v>
      </c>
    </row>
    <row r="14822" spans="1:8">
      <c r="A14822" s="35" t="s">
        <v>29</v>
      </c>
      <c r="B14822" s="35" t="s">
        <v>9375</v>
      </c>
      <c r="C14822" s="35" t="s">
        <v>16799</v>
      </c>
      <c r="D14822" s="100" t="s">
        <v>23899</v>
      </c>
      <c r="E14822" s="107">
        <v>10.416666666666666</v>
      </c>
      <c r="F14822" s="81" t="s">
        <v>24202</v>
      </c>
      <c r="G14822" s="35" t="s">
        <v>8146</v>
      </c>
      <c r="H14822" s="100" t="s">
        <v>16600</v>
      </c>
    </row>
    <row r="14823" spans="1:8">
      <c r="A14823" s="35" t="s">
        <v>29</v>
      </c>
      <c r="B14823" s="35" t="s">
        <v>9375</v>
      </c>
      <c r="C14823" s="35" t="s">
        <v>16799</v>
      </c>
      <c r="D14823" s="100" t="s">
        <v>13307</v>
      </c>
      <c r="E14823" s="107">
        <v>9.1166666666666671</v>
      </c>
      <c r="F14823" s="81" t="s">
        <v>24202</v>
      </c>
      <c r="G14823" s="35" t="s">
        <v>8146</v>
      </c>
      <c r="H14823" s="100" t="s">
        <v>16600</v>
      </c>
    </row>
    <row r="14824" spans="1:8">
      <c r="A14824" s="35" t="s">
        <v>29</v>
      </c>
      <c r="B14824" s="35" t="s">
        <v>9375</v>
      </c>
      <c r="C14824" s="35" t="s">
        <v>16799</v>
      </c>
      <c r="D14824" s="100" t="s">
        <v>13308</v>
      </c>
      <c r="E14824" s="107">
        <v>6.0333333333333332</v>
      </c>
      <c r="F14824" s="81" t="s">
        <v>24202</v>
      </c>
      <c r="G14824" s="35" t="s">
        <v>8146</v>
      </c>
      <c r="H14824" s="100" t="s">
        <v>16600</v>
      </c>
    </row>
    <row r="14825" spans="1:8">
      <c r="A14825" s="35" t="s">
        <v>29</v>
      </c>
      <c r="B14825" s="35" t="s">
        <v>9375</v>
      </c>
      <c r="C14825" s="35" t="s">
        <v>16799</v>
      </c>
      <c r="D14825" s="100" t="s">
        <v>23900</v>
      </c>
      <c r="E14825" s="107">
        <v>6.2</v>
      </c>
      <c r="F14825" s="81" t="s">
        <v>24202</v>
      </c>
      <c r="G14825" s="35" t="s">
        <v>8146</v>
      </c>
      <c r="H14825" s="100" t="s">
        <v>16600</v>
      </c>
    </row>
    <row r="14826" spans="1:8">
      <c r="A14826" s="35" t="s">
        <v>29</v>
      </c>
      <c r="B14826" s="35" t="s">
        <v>9375</v>
      </c>
      <c r="C14826" s="35" t="s">
        <v>16799</v>
      </c>
      <c r="D14826" s="100" t="s">
        <v>13309</v>
      </c>
      <c r="E14826" s="107">
        <v>10.216666666666667</v>
      </c>
      <c r="F14826" s="81" t="s">
        <v>24202</v>
      </c>
      <c r="G14826" s="35" t="s">
        <v>8146</v>
      </c>
      <c r="H14826" s="100" t="s">
        <v>16600</v>
      </c>
    </row>
    <row r="14827" spans="1:8">
      <c r="A14827" s="35" t="s">
        <v>29</v>
      </c>
      <c r="B14827" s="35" t="s">
        <v>9375</v>
      </c>
      <c r="C14827" s="35" t="s">
        <v>16799</v>
      </c>
      <c r="D14827" s="100" t="s">
        <v>23901</v>
      </c>
      <c r="E14827" s="107">
        <v>8.6666666666666661</v>
      </c>
      <c r="F14827" s="81" t="s">
        <v>24202</v>
      </c>
      <c r="G14827" s="35" t="s">
        <v>8146</v>
      </c>
      <c r="H14827" s="100" t="s">
        <v>16600</v>
      </c>
    </row>
    <row r="14828" spans="1:8">
      <c r="A14828" s="35" t="s">
        <v>29</v>
      </c>
      <c r="B14828" s="35" t="s">
        <v>9375</v>
      </c>
      <c r="C14828" s="35" t="s">
        <v>16799</v>
      </c>
      <c r="D14828" s="100" t="s">
        <v>23902</v>
      </c>
      <c r="E14828" s="107">
        <v>9.5</v>
      </c>
      <c r="F14828" s="81" t="s">
        <v>24202</v>
      </c>
      <c r="G14828" s="35" t="s">
        <v>8146</v>
      </c>
      <c r="H14828" s="100" t="s">
        <v>26778</v>
      </c>
    </row>
    <row r="14829" spans="1:8">
      <c r="A14829" s="35" t="s">
        <v>29</v>
      </c>
      <c r="B14829" s="35" t="s">
        <v>9375</v>
      </c>
      <c r="C14829" s="35" t="s">
        <v>16800</v>
      </c>
      <c r="D14829" s="100" t="s">
        <v>13310</v>
      </c>
      <c r="E14829" s="107">
        <v>8.15</v>
      </c>
      <c r="F14829" s="81" t="s">
        <v>24202</v>
      </c>
      <c r="G14829" s="35" t="s">
        <v>8146</v>
      </c>
      <c r="H14829" s="100" t="s">
        <v>16601</v>
      </c>
    </row>
    <row r="14830" spans="1:8">
      <c r="A14830" s="35" t="s">
        <v>29</v>
      </c>
      <c r="B14830" s="35" t="s">
        <v>9375</v>
      </c>
      <c r="C14830" s="35" t="s">
        <v>16800</v>
      </c>
      <c r="D14830" s="100" t="s">
        <v>13311</v>
      </c>
      <c r="E14830" s="107">
        <v>7.5</v>
      </c>
      <c r="F14830" s="81" t="s">
        <v>24202</v>
      </c>
      <c r="G14830" s="35" t="s">
        <v>8146</v>
      </c>
      <c r="H14830" s="100" t="s">
        <v>16601</v>
      </c>
    </row>
    <row r="14831" spans="1:8">
      <c r="A14831" s="35" t="s">
        <v>29</v>
      </c>
      <c r="B14831" s="35" t="s">
        <v>9375</v>
      </c>
      <c r="C14831" s="35" t="s">
        <v>16800</v>
      </c>
      <c r="D14831" s="100" t="s">
        <v>13312</v>
      </c>
      <c r="E14831" s="107">
        <v>8.1666666666666661</v>
      </c>
      <c r="F14831" s="81" t="s">
        <v>24202</v>
      </c>
      <c r="G14831" s="35" t="s">
        <v>8146</v>
      </c>
      <c r="H14831" s="100" t="s">
        <v>16601</v>
      </c>
    </row>
    <row r="14832" spans="1:8">
      <c r="A14832" s="35" t="s">
        <v>29</v>
      </c>
      <c r="B14832" s="35" t="s">
        <v>9375</v>
      </c>
      <c r="C14832" s="35" t="s">
        <v>16800</v>
      </c>
      <c r="D14832" s="100" t="s">
        <v>13313</v>
      </c>
      <c r="E14832" s="107">
        <v>7.35</v>
      </c>
      <c r="F14832" s="81" t="s">
        <v>24202</v>
      </c>
      <c r="G14832" s="35" t="s">
        <v>8146</v>
      </c>
      <c r="H14832" s="100" t="s">
        <v>16601</v>
      </c>
    </row>
    <row r="14833" spans="1:8">
      <c r="A14833" s="35" t="s">
        <v>29</v>
      </c>
      <c r="B14833" s="35" t="s">
        <v>9375</v>
      </c>
      <c r="C14833" s="35" t="s">
        <v>16800</v>
      </c>
      <c r="D14833" s="100" t="s">
        <v>13314</v>
      </c>
      <c r="E14833" s="107">
        <v>6.95</v>
      </c>
      <c r="F14833" s="81" t="s">
        <v>24202</v>
      </c>
      <c r="G14833" s="35" t="s">
        <v>8146</v>
      </c>
      <c r="H14833" s="100" t="s">
        <v>16601</v>
      </c>
    </row>
    <row r="14834" spans="1:8">
      <c r="A14834" s="35" t="s">
        <v>29</v>
      </c>
      <c r="B14834" s="35" t="s">
        <v>9375</v>
      </c>
      <c r="C14834" s="35" t="s">
        <v>16800</v>
      </c>
      <c r="D14834" s="100" t="s">
        <v>13315</v>
      </c>
      <c r="E14834" s="107">
        <v>7.6833333333333336</v>
      </c>
      <c r="F14834" s="81" t="s">
        <v>24202</v>
      </c>
      <c r="G14834" s="35" t="s">
        <v>8146</v>
      </c>
      <c r="H14834" s="100" t="s">
        <v>16601</v>
      </c>
    </row>
    <row r="14835" spans="1:8">
      <c r="A14835" s="35" t="s">
        <v>29</v>
      </c>
      <c r="B14835" s="35" t="s">
        <v>9375</v>
      </c>
      <c r="C14835" s="35" t="s">
        <v>16800</v>
      </c>
      <c r="D14835" s="100" t="s">
        <v>13316</v>
      </c>
      <c r="E14835" s="107">
        <v>5.2666666666666666</v>
      </c>
      <c r="F14835" s="81" t="s">
        <v>24202</v>
      </c>
      <c r="G14835" s="35" t="s">
        <v>8146</v>
      </c>
      <c r="H14835" s="100" t="s">
        <v>16601</v>
      </c>
    </row>
    <row r="14836" spans="1:8">
      <c r="A14836" s="35" t="s">
        <v>29</v>
      </c>
      <c r="B14836" s="35" t="s">
        <v>9375</v>
      </c>
      <c r="C14836" s="35" t="s">
        <v>16800</v>
      </c>
      <c r="D14836" s="100" t="s">
        <v>13317</v>
      </c>
      <c r="E14836" s="107">
        <v>8.7166666666666668</v>
      </c>
      <c r="F14836" s="81" t="s">
        <v>24202</v>
      </c>
      <c r="G14836" s="35" t="s">
        <v>8146</v>
      </c>
      <c r="H14836" s="100" t="s">
        <v>16601</v>
      </c>
    </row>
    <row r="14837" spans="1:8">
      <c r="A14837" s="35" t="s">
        <v>29</v>
      </c>
      <c r="B14837" s="35" t="s">
        <v>9375</v>
      </c>
      <c r="C14837" s="35" t="s">
        <v>16800</v>
      </c>
      <c r="D14837" s="100" t="s">
        <v>13318</v>
      </c>
      <c r="E14837" s="107">
        <v>9.3166666666666664</v>
      </c>
      <c r="F14837" s="81" t="s">
        <v>24202</v>
      </c>
      <c r="G14837" s="35" t="s">
        <v>8146</v>
      </c>
      <c r="H14837" s="100" t="s">
        <v>16601</v>
      </c>
    </row>
    <row r="14838" spans="1:8">
      <c r="A14838" s="35" t="s">
        <v>29</v>
      </c>
      <c r="B14838" s="35" t="s">
        <v>9375</v>
      </c>
      <c r="C14838" s="35" t="s">
        <v>16800</v>
      </c>
      <c r="D14838" s="100" t="s">
        <v>13319</v>
      </c>
      <c r="E14838" s="107">
        <v>7.1</v>
      </c>
      <c r="F14838" s="81" t="s">
        <v>24202</v>
      </c>
      <c r="G14838" s="35" t="s">
        <v>8146</v>
      </c>
      <c r="H14838" s="100" t="s">
        <v>16601</v>
      </c>
    </row>
    <row r="14839" spans="1:8">
      <c r="A14839" s="35" t="s">
        <v>29</v>
      </c>
      <c r="B14839" s="35" t="s">
        <v>9375</v>
      </c>
      <c r="C14839" s="35" t="s">
        <v>16800</v>
      </c>
      <c r="D14839" s="100" t="s">
        <v>13320</v>
      </c>
      <c r="E14839" s="107">
        <v>7.25</v>
      </c>
      <c r="F14839" s="81" t="s">
        <v>24202</v>
      </c>
      <c r="G14839" s="35" t="s">
        <v>8146</v>
      </c>
      <c r="H14839" s="100" t="s">
        <v>16601</v>
      </c>
    </row>
    <row r="14840" spans="1:8">
      <c r="A14840" s="35" t="s">
        <v>29</v>
      </c>
      <c r="B14840" s="35" t="s">
        <v>9375</v>
      </c>
      <c r="C14840" s="35" t="s">
        <v>16800</v>
      </c>
      <c r="D14840" s="100" t="s">
        <v>13321</v>
      </c>
      <c r="E14840" s="107">
        <v>8.0500000000000007</v>
      </c>
      <c r="F14840" s="81" t="s">
        <v>24202</v>
      </c>
      <c r="G14840" s="35" t="s">
        <v>8146</v>
      </c>
      <c r="H14840" s="100" t="s">
        <v>16601</v>
      </c>
    </row>
    <row r="14841" spans="1:8">
      <c r="A14841" s="35" t="s">
        <v>29</v>
      </c>
      <c r="B14841" s="35" t="s">
        <v>9375</v>
      </c>
      <c r="C14841" s="35" t="s">
        <v>16800</v>
      </c>
      <c r="D14841" s="100" t="s">
        <v>13322</v>
      </c>
      <c r="E14841" s="107">
        <v>7.166666666666667</v>
      </c>
      <c r="F14841" s="81" t="s">
        <v>24202</v>
      </c>
      <c r="G14841" s="35" t="s">
        <v>8146</v>
      </c>
      <c r="H14841" s="100" t="s">
        <v>16601</v>
      </c>
    </row>
    <row r="14842" spans="1:8">
      <c r="A14842" s="35" t="s">
        <v>29</v>
      </c>
      <c r="B14842" s="35" t="s">
        <v>9375</v>
      </c>
      <c r="C14842" s="35" t="s">
        <v>16800</v>
      </c>
      <c r="D14842" s="100" t="s">
        <v>13323</v>
      </c>
      <c r="E14842" s="107">
        <v>9.7666666666666675</v>
      </c>
      <c r="F14842" s="81" t="s">
        <v>24202</v>
      </c>
      <c r="G14842" s="35" t="s">
        <v>8146</v>
      </c>
      <c r="H14842" s="100" t="s">
        <v>16601</v>
      </c>
    </row>
    <row r="14843" spans="1:8">
      <c r="A14843" s="35" t="s">
        <v>29</v>
      </c>
      <c r="B14843" s="35" t="s">
        <v>9375</v>
      </c>
      <c r="C14843" s="35" t="s">
        <v>16800</v>
      </c>
      <c r="D14843" s="100" t="s">
        <v>13324</v>
      </c>
      <c r="E14843" s="107">
        <v>4.45</v>
      </c>
      <c r="F14843" s="81" t="s">
        <v>24202</v>
      </c>
      <c r="G14843" s="35" t="s">
        <v>8146</v>
      </c>
      <c r="H14843" s="100" t="s">
        <v>16601</v>
      </c>
    </row>
    <row r="14844" spans="1:8">
      <c r="A14844" s="35" t="s">
        <v>29</v>
      </c>
      <c r="B14844" s="35" t="s">
        <v>9375</v>
      </c>
      <c r="C14844" s="35" t="s">
        <v>16800</v>
      </c>
      <c r="D14844" s="100" t="s">
        <v>13325</v>
      </c>
      <c r="E14844" s="107">
        <v>5.4</v>
      </c>
      <c r="F14844" s="81" t="s">
        <v>24202</v>
      </c>
      <c r="G14844" s="35" t="s">
        <v>8146</v>
      </c>
      <c r="H14844" s="100" t="s">
        <v>16601</v>
      </c>
    </row>
    <row r="14845" spans="1:8">
      <c r="A14845" s="35" t="s">
        <v>29</v>
      </c>
      <c r="B14845" s="35" t="s">
        <v>9375</v>
      </c>
      <c r="C14845" s="35" t="s">
        <v>16800</v>
      </c>
      <c r="D14845" s="100" t="s">
        <v>13326</v>
      </c>
      <c r="E14845" s="107">
        <v>6.7166666666666668</v>
      </c>
      <c r="F14845" s="81" t="s">
        <v>24202</v>
      </c>
      <c r="G14845" s="35" t="s">
        <v>8146</v>
      </c>
      <c r="H14845" s="100" t="s">
        <v>16601</v>
      </c>
    </row>
    <row r="14846" spans="1:8">
      <c r="A14846" s="35" t="s">
        <v>29</v>
      </c>
      <c r="B14846" s="35" t="s">
        <v>9375</v>
      </c>
      <c r="C14846" s="35" t="s">
        <v>16800</v>
      </c>
      <c r="D14846" s="100" t="s">
        <v>13327</v>
      </c>
      <c r="E14846" s="107">
        <v>6.416666666666667</v>
      </c>
      <c r="F14846" s="81" t="s">
        <v>24202</v>
      </c>
      <c r="G14846" s="35" t="s">
        <v>8146</v>
      </c>
      <c r="H14846" s="100" t="s">
        <v>16601</v>
      </c>
    </row>
    <row r="14847" spans="1:8">
      <c r="A14847" s="35" t="s">
        <v>29</v>
      </c>
      <c r="B14847" s="35" t="s">
        <v>9375</v>
      </c>
      <c r="C14847" s="35" t="s">
        <v>16800</v>
      </c>
      <c r="D14847" s="100" t="s">
        <v>13328</v>
      </c>
      <c r="E14847" s="107">
        <v>7.416666666666667</v>
      </c>
      <c r="F14847" s="81" t="s">
        <v>24202</v>
      </c>
      <c r="G14847" s="35" t="s">
        <v>8146</v>
      </c>
      <c r="H14847" s="100" t="s">
        <v>16601</v>
      </c>
    </row>
    <row r="14848" spans="1:8">
      <c r="A14848" s="35" t="s">
        <v>29</v>
      </c>
      <c r="B14848" s="35" t="s">
        <v>9375</v>
      </c>
      <c r="C14848" s="35" t="s">
        <v>16800</v>
      </c>
      <c r="D14848" s="100" t="s">
        <v>13329</v>
      </c>
      <c r="E14848" s="107">
        <v>4.6833333333333336</v>
      </c>
      <c r="F14848" s="81" t="s">
        <v>24202</v>
      </c>
      <c r="G14848" s="35" t="s">
        <v>8146</v>
      </c>
      <c r="H14848" s="100" t="s">
        <v>26779</v>
      </c>
    </row>
    <row r="14849" spans="1:8">
      <c r="A14849" s="35" t="s">
        <v>29</v>
      </c>
      <c r="B14849" s="35" t="s">
        <v>9375</v>
      </c>
      <c r="C14849" s="35" t="s">
        <v>16801</v>
      </c>
      <c r="D14849" s="100" t="s">
        <v>13330</v>
      </c>
      <c r="E14849" s="107">
        <v>3.8833333333333333</v>
      </c>
      <c r="F14849" s="81" t="s">
        <v>24202</v>
      </c>
      <c r="G14849" s="35" t="s">
        <v>8146</v>
      </c>
      <c r="H14849" s="100" t="s">
        <v>16602</v>
      </c>
    </row>
    <row r="14850" spans="1:8">
      <c r="A14850" s="35" t="s">
        <v>29</v>
      </c>
      <c r="B14850" s="35" t="s">
        <v>9375</v>
      </c>
      <c r="C14850" s="35" t="s">
        <v>16801</v>
      </c>
      <c r="D14850" s="100" t="s">
        <v>13331</v>
      </c>
      <c r="E14850" s="107">
        <v>7.4333333333333336</v>
      </c>
      <c r="F14850" s="81" t="s">
        <v>24202</v>
      </c>
      <c r="G14850" s="35" t="s">
        <v>8146</v>
      </c>
      <c r="H14850" s="100" t="s">
        <v>16602</v>
      </c>
    </row>
    <row r="14851" spans="1:8">
      <c r="A14851" s="35" t="s">
        <v>29</v>
      </c>
      <c r="B14851" s="35" t="s">
        <v>9375</v>
      </c>
      <c r="C14851" s="35" t="s">
        <v>16801</v>
      </c>
      <c r="D14851" s="100" t="s">
        <v>13332</v>
      </c>
      <c r="E14851" s="107">
        <v>4.1833333333333336</v>
      </c>
      <c r="F14851" s="81" t="s">
        <v>24202</v>
      </c>
      <c r="G14851" s="35" t="s">
        <v>8146</v>
      </c>
      <c r="H14851" s="100" t="s">
        <v>16602</v>
      </c>
    </row>
    <row r="14852" spans="1:8">
      <c r="A14852" s="35" t="s">
        <v>29</v>
      </c>
      <c r="B14852" s="35" t="s">
        <v>9375</v>
      </c>
      <c r="C14852" s="35" t="s">
        <v>16801</v>
      </c>
      <c r="D14852" s="100" t="s">
        <v>13333</v>
      </c>
      <c r="E14852" s="107">
        <v>9.75</v>
      </c>
      <c r="F14852" s="81" t="s">
        <v>24202</v>
      </c>
      <c r="G14852" s="35" t="s">
        <v>8146</v>
      </c>
      <c r="H14852" s="100" t="s">
        <v>16602</v>
      </c>
    </row>
    <row r="14853" spans="1:8">
      <c r="A14853" s="35" t="s">
        <v>29</v>
      </c>
      <c r="B14853" s="35" t="s">
        <v>9375</v>
      </c>
      <c r="C14853" s="35" t="s">
        <v>16801</v>
      </c>
      <c r="D14853" s="100" t="s">
        <v>13334</v>
      </c>
      <c r="E14853" s="107">
        <v>7.55</v>
      </c>
      <c r="F14853" s="81" t="s">
        <v>24202</v>
      </c>
      <c r="G14853" s="35" t="s">
        <v>8146</v>
      </c>
      <c r="H14853" s="100" t="s">
        <v>16602</v>
      </c>
    </row>
    <row r="14854" spans="1:8">
      <c r="A14854" s="35" t="s">
        <v>29</v>
      </c>
      <c r="B14854" s="35" t="s">
        <v>9375</v>
      </c>
      <c r="C14854" s="35" t="s">
        <v>16801</v>
      </c>
      <c r="D14854" s="100" t="s">
        <v>13335</v>
      </c>
      <c r="E14854" s="107">
        <v>7.1</v>
      </c>
      <c r="F14854" s="81" t="s">
        <v>24202</v>
      </c>
      <c r="G14854" s="35" t="s">
        <v>8146</v>
      </c>
      <c r="H14854" s="100" t="s">
        <v>16602</v>
      </c>
    </row>
    <row r="14855" spans="1:8">
      <c r="A14855" s="35" t="s">
        <v>29</v>
      </c>
      <c r="B14855" s="35" t="s">
        <v>9375</v>
      </c>
      <c r="C14855" s="35" t="s">
        <v>16801</v>
      </c>
      <c r="D14855" s="100" t="s">
        <v>23903</v>
      </c>
      <c r="E14855" s="107">
        <v>9.7666666666666675</v>
      </c>
      <c r="F14855" s="81" t="s">
        <v>24202</v>
      </c>
      <c r="G14855" s="35" t="s">
        <v>8146</v>
      </c>
      <c r="H14855" s="100" t="s">
        <v>16602</v>
      </c>
    </row>
    <row r="14856" spans="1:8">
      <c r="A14856" s="35" t="s">
        <v>29</v>
      </c>
      <c r="B14856" s="35" t="s">
        <v>9375</v>
      </c>
      <c r="C14856" s="35" t="s">
        <v>16801</v>
      </c>
      <c r="D14856" s="100" t="s">
        <v>23904</v>
      </c>
      <c r="E14856" s="107">
        <v>10.15</v>
      </c>
      <c r="F14856" s="81" t="s">
        <v>24202</v>
      </c>
      <c r="G14856" s="35" t="s">
        <v>8146</v>
      </c>
      <c r="H14856" s="100" t="s">
        <v>16602</v>
      </c>
    </row>
    <row r="14857" spans="1:8">
      <c r="A14857" s="35" t="s">
        <v>29</v>
      </c>
      <c r="B14857" s="35" t="s">
        <v>9375</v>
      </c>
      <c r="C14857" s="35" t="s">
        <v>16801</v>
      </c>
      <c r="D14857" s="100" t="s">
        <v>23905</v>
      </c>
      <c r="E14857" s="107">
        <v>9.3166666666666664</v>
      </c>
      <c r="F14857" s="81" t="s">
        <v>24202</v>
      </c>
      <c r="G14857" s="35" t="s">
        <v>8146</v>
      </c>
      <c r="H14857" s="100" t="s">
        <v>16602</v>
      </c>
    </row>
    <row r="14858" spans="1:8">
      <c r="A14858" s="35" t="s">
        <v>29</v>
      </c>
      <c r="B14858" s="35" t="s">
        <v>9375</v>
      </c>
      <c r="C14858" s="35" t="s">
        <v>16801</v>
      </c>
      <c r="D14858" s="100" t="s">
        <v>23906</v>
      </c>
      <c r="E14858" s="107">
        <v>7.8666666666666663</v>
      </c>
      <c r="F14858" s="81" t="s">
        <v>24202</v>
      </c>
      <c r="G14858" s="35" t="s">
        <v>8146</v>
      </c>
      <c r="H14858" s="100" t="s">
        <v>16602</v>
      </c>
    </row>
    <row r="14859" spans="1:8">
      <c r="A14859" s="35" t="s">
        <v>29</v>
      </c>
      <c r="B14859" s="35" t="s">
        <v>9375</v>
      </c>
      <c r="C14859" s="35" t="s">
        <v>16801</v>
      </c>
      <c r="D14859" s="100" t="s">
        <v>23907</v>
      </c>
      <c r="E14859" s="107">
        <v>8.4499999999999993</v>
      </c>
      <c r="F14859" s="81" t="s">
        <v>24202</v>
      </c>
      <c r="G14859" s="35" t="s">
        <v>8146</v>
      </c>
      <c r="H14859" s="100" t="s">
        <v>16602</v>
      </c>
    </row>
    <row r="14860" spans="1:8">
      <c r="A14860" s="35" t="s">
        <v>29</v>
      </c>
      <c r="B14860" s="35" t="s">
        <v>9375</v>
      </c>
      <c r="C14860" s="35" t="s">
        <v>16801</v>
      </c>
      <c r="D14860" s="100" t="s">
        <v>13336</v>
      </c>
      <c r="E14860" s="107">
        <v>5.916666666666667</v>
      </c>
      <c r="F14860" s="81" t="s">
        <v>24202</v>
      </c>
      <c r="G14860" s="35" t="s">
        <v>8146</v>
      </c>
      <c r="H14860" s="100" t="s">
        <v>16602</v>
      </c>
    </row>
    <row r="14861" spans="1:8">
      <c r="A14861" s="35" t="s">
        <v>29</v>
      </c>
      <c r="B14861" s="35" t="s">
        <v>9375</v>
      </c>
      <c r="C14861" s="35" t="s">
        <v>16801</v>
      </c>
      <c r="D14861" s="100" t="s">
        <v>13337</v>
      </c>
      <c r="E14861" s="107">
        <v>7.55</v>
      </c>
      <c r="F14861" s="81" t="s">
        <v>24202</v>
      </c>
      <c r="G14861" s="35" t="s">
        <v>8146</v>
      </c>
      <c r="H14861" s="100" t="s">
        <v>16602</v>
      </c>
    </row>
    <row r="14862" spans="1:8">
      <c r="A14862" s="35" t="s">
        <v>29</v>
      </c>
      <c r="B14862" s="35" t="s">
        <v>9375</v>
      </c>
      <c r="C14862" s="35" t="s">
        <v>16801</v>
      </c>
      <c r="D14862" s="100" t="s">
        <v>13338</v>
      </c>
      <c r="E14862" s="107">
        <v>9.15</v>
      </c>
      <c r="F14862" s="81" t="s">
        <v>24202</v>
      </c>
      <c r="G14862" s="35" t="s">
        <v>8146</v>
      </c>
      <c r="H14862" s="100" t="s">
        <v>16602</v>
      </c>
    </row>
    <row r="14863" spans="1:8">
      <c r="A14863" s="35" t="s">
        <v>29</v>
      </c>
      <c r="B14863" s="35" t="s">
        <v>9375</v>
      </c>
      <c r="C14863" s="35" t="s">
        <v>16801</v>
      </c>
      <c r="D14863" s="100" t="s">
        <v>13339</v>
      </c>
      <c r="E14863" s="107">
        <v>7.1333333333333337</v>
      </c>
      <c r="F14863" s="81" t="s">
        <v>24202</v>
      </c>
      <c r="G14863" s="35" t="s">
        <v>8146</v>
      </c>
      <c r="H14863" s="100" t="s">
        <v>16602</v>
      </c>
    </row>
    <row r="14864" spans="1:8">
      <c r="A14864" s="35" t="s">
        <v>29</v>
      </c>
      <c r="B14864" s="35" t="s">
        <v>9375</v>
      </c>
      <c r="C14864" s="35" t="s">
        <v>16801</v>
      </c>
      <c r="D14864" s="100" t="s">
        <v>13340</v>
      </c>
      <c r="E14864" s="107">
        <v>10.133333333333333</v>
      </c>
      <c r="F14864" s="81" t="s">
        <v>24202</v>
      </c>
      <c r="G14864" s="35" t="s">
        <v>8146</v>
      </c>
      <c r="H14864" s="100" t="s">
        <v>16602</v>
      </c>
    </row>
    <row r="14865" spans="1:8">
      <c r="A14865" s="35" t="s">
        <v>29</v>
      </c>
      <c r="B14865" s="35" t="s">
        <v>9375</v>
      </c>
      <c r="C14865" s="35" t="s">
        <v>16801</v>
      </c>
      <c r="D14865" s="100" t="s">
        <v>13341</v>
      </c>
      <c r="E14865" s="107">
        <v>5.2333333333333334</v>
      </c>
      <c r="F14865" s="81" t="s">
        <v>24202</v>
      </c>
      <c r="G14865" s="35" t="s">
        <v>8146</v>
      </c>
      <c r="H14865" s="100" t="s">
        <v>16602</v>
      </c>
    </row>
    <row r="14866" spans="1:8">
      <c r="A14866" s="35" t="s">
        <v>29</v>
      </c>
      <c r="B14866" s="35" t="s">
        <v>9375</v>
      </c>
      <c r="C14866" s="35" t="s">
        <v>16801</v>
      </c>
      <c r="D14866" s="100" t="s">
        <v>13342</v>
      </c>
      <c r="E14866" s="107">
        <v>6.2666666666666666</v>
      </c>
      <c r="F14866" s="81" t="s">
        <v>24202</v>
      </c>
      <c r="G14866" s="35" t="s">
        <v>8146</v>
      </c>
      <c r="H14866" s="100" t="s">
        <v>16602</v>
      </c>
    </row>
    <row r="14867" spans="1:8">
      <c r="A14867" s="35" t="s">
        <v>29</v>
      </c>
      <c r="B14867" s="35" t="s">
        <v>9375</v>
      </c>
      <c r="C14867" s="35" t="s">
        <v>16801</v>
      </c>
      <c r="D14867" s="100" t="s">
        <v>13343</v>
      </c>
      <c r="E14867" s="107">
        <v>7.2333333333333334</v>
      </c>
      <c r="F14867" s="81" t="s">
        <v>24202</v>
      </c>
      <c r="G14867" s="35" t="s">
        <v>8146</v>
      </c>
      <c r="H14867" s="100" t="s">
        <v>16602</v>
      </c>
    </row>
    <row r="14868" spans="1:8">
      <c r="A14868" s="35" t="s">
        <v>29</v>
      </c>
      <c r="B14868" s="35" t="s">
        <v>9375</v>
      </c>
      <c r="C14868" s="35" t="s">
        <v>16801</v>
      </c>
      <c r="D14868" s="100" t="s">
        <v>13344</v>
      </c>
      <c r="E14868" s="107">
        <v>9.6666666666666661</v>
      </c>
      <c r="F14868" s="81" t="s">
        <v>24202</v>
      </c>
      <c r="G14868" s="35" t="s">
        <v>8146</v>
      </c>
      <c r="H14868" s="100" t="s">
        <v>16602</v>
      </c>
    </row>
    <row r="14869" spans="1:8">
      <c r="A14869" s="35" t="s">
        <v>29</v>
      </c>
      <c r="B14869" s="35" t="s">
        <v>9375</v>
      </c>
      <c r="C14869" s="35" t="s">
        <v>16801</v>
      </c>
      <c r="D14869" s="100" t="s">
        <v>13345</v>
      </c>
      <c r="E14869" s="107">
        <v>6.1166666666666663</v>
      </c>
      <c r="F14869" s="81" t="s">
        <v>24202</v>
      </c>
      <c r="G14869" s="35" t="s">
        <v>8146</v>
      </c>
      <c r="H14869" s="100" t="s">
        <v>16602</v>
      </c>
    </row>
    <row r="14870" spans="1:8">
      <c r="A14870" s="35" t="s">
        <v>29</v>
      </c>
      <c r="B14870" s="35" t="s">
        <v>9375</v>
      </c>
      <c r="C14870" s="35" t="s">
        <v>16801</v>
      </c>
      <c r="D14870" s="100" t="s">
        <v>13346</v>
      </c>
      <c r="E14870" s="107">
        <v>10.066666666666666</v>
      </c>
      <c r="F14870" s="81" t="s">
        <v>24202</v>
      </c>
      <c r="G14870" s="35" t="s">
        <v>8146</v>
      </c>
      <c r="H14870" s="100" t="s">
        <v>16602</v>
      </c>
    </row>
    <row r="14871" spans="1:8">
      <c r="A14871" s="35" t="s">
        <v>29</v>
      </c>
      <c r="B14871" s="35" t="s">
        <v>9375</v>
      </c>
      <c r="C14871" s="35" t="s">
        <v>16801</v>
      </c>
      <c r="D14871" s="100" t="s">
        <v>13347</v>
      </c>
      <c r="E14871" s="107">
        <v>5.9333333333333336</v>
      </c>
      <c r="F14871" s="81" t="s">
        <v>24202</v>
      </c>
      <c r="G14871" s="35" t="s">
        <v>8146</v>
      </c>
      <c r="H14871" s="100" t="s">
        <v>16602</v>
      </c>
    </row>
    <row r="14872" spans="1:8">
      <c r="A14872" s="35" t="s">
        <v>29</v>
      </c>
      <c r="B14872" s="35" t="s">
        <v>9375</v>
      </c>
      <c r="C14872" s="35" t="s">
        <v>16801</v>
      </c>
      <c r="D14872" s="100" t="s">
        <v>23908</v>
      </c>
      <c r="E14872" s="107">
        <v>5.8666666666666663</v>
      </c>
      <c r="F14872" s="81" t="s">
        <v>24202</v>
      </c>
      <c r="G14872" s="35" t="s">
        <v>8146</v>
      </c>
      <c r="H14872" s="100" t="s">
        <v>16602</v>
      </c>
    </row>
    <row r="14873" spans="1:8">
      <c r="A14873" s="35" t="s">
        <v>29</v>
      </c>
      <c r="B14873" s="35" t="s">
        <v>9375</v>
      </c>
      <c r="C14873" s="35" t="s">
        <v>16801</v>
      </c>
      <c r="D14873" s="100" t="s">
        <v>13348</v>
      </c>
      <c r="E14873" s="107">
        <v>6.8666666666666663</v>
      </c>
      <c r="F14873" s="81" t="s">
        <v>24202</v>
      </c>
      <c r="G14873" s="35" t="s">
        <v>8146</v>
      </c>
      <c r="H14873" s="100" t="s">
        <v>26780</v>
      </c>
    </row>
    <row r="14874" spans="1:8">
      <c r="A14874" s="35" t="s">
        <v>29</v>
      </c>
      <c r="B14874" s="35" t="s">
        <v>9375</v>
      </c>
      <c r="C14874" s="35" t="s">
        <v>16802</v>
      </c>
      <c r="D14874" s="100" t="s">
        <v>13349</v>
      </c>
      <c r="E14874" s="107">
        <v>6.166666666666667</v>
      </c>
      <c r="F14874" s="81" t="s">
        <v>24202</v>
      </c>
      <c r="G14874" s="35" t="s">
        <v>8146</v>
      </c>
      <c r="H14874" s="100" t="s">
        <v>26781</v>
      </c>
    </row>
    <row r="14875" spans="1:8">
      <c r="A14875" s="35" t="s">
        <v>29</v>
      </c>
      <c r="B14875" s="35" t="s">
        <v>9375</v>
      </c>
      <c r="C14875" s="35" t="s">
        <v>16802</v>
      </c>
      <c r="D14875" s="100" t="s">
        <v>13350</v>
      </c>
      <c r="E14875" s="107">
        <v>6.9833333333333334</v>
      </c>
      <c r="F14875" s="81" t="s">
        <v>24202</v>
      </c>
      <c r="G14875" s="35" t="s">
        <v>8146</v>
      </c>
      <c r="H14875" s="100" t="s">
        <v>26781</v>
      </c>
    </row>
    <row r="14876" spans="1:8">
      <c r="A14876" s="35" t="s">
        <v>29</v>
      </c>
      <c r="B14876" s="35" t="s">
        <v>9375</v>
      </c>
      <c r="C14876" s="35" t="s">
        <v>16802</v>
      </c>
      <c r="D14876" s="100" t="s">
        <v>23909</v>
      </c>
      <c r="E14876" s="107">
        <v>4.583333333333333</v>
      </c>
      <c r="F14876" s="81" t="s">
        <v>24202</v>
      </c>
      <c r="G14876" s="35" t="s">
        <v>8146</v>
      </c>
      <c r="H14876" s="100" t="s">
        <v>26781</v>
      </c>
    </row>
    <row r="14877" spans="1:8">
      <c r="A14877" s="35" t="s">
        <v>29</v>
      </c>
      <c r="B14877" s="35" t="s">
        <v>9375</v>
      </c>
      <c r="C14877" s="35" t="s">
        <v>16802</v>
      </c>
      <c r="D14877" s="100" t="s">
        <v>23910</v>
      </c>
      <c r="E14877" s="107">
        <v>6.833333333333333</v>
      </c>
      <c r="F14877" s="81" t="s">
        <v>24202</v>
      </c>
      <c r="G14877" s="35" t="s">
        <v>8146</v>
      </c>
      <c r="H14877" s="100" t="s">
        <v>26781</v>
      </c>
    </row>
    <row r="14878" spans="1:8">
      <c r="A14878" s="35" t="s">
        <v>29</v>
      </c>
      <c r="B14878" s="35" t="s">
        <v>9375</v>
      </c>
      <c r="C14878" s="35" t="s">
        <v>16802</v>
      </c>
      <c r="D14878" s="100" t="s">
        <v>23911</v>
      </c>
      <c r="E14878" s="107">
        <v>7.0333333333333332</v>
      </c>
      <c r="F14878" s="81" t="s">
        <v>24202</v>
      </c>
      <c r="G14878" s="35" t="s">
        <v>8146</v>
      </c>
      <c r="H14878" s="100" t="s">
        <v>26781</v>
      </c>
    </row>
    <row r="14879" spans="1:8">
      <c r="A14879" s="35" t="s">
        <v>29</v>
      </c>
      <c r="B14879" s="35" t="s">
        <v>9375</v>
      </c>
      <c r="C14879" s="35" t="s">
        <v>16802</v>
      </c>
      <c r="D14879" s="100" t="s">
        <v>13351</v>
      </c>
      <c r="E14879" s="107">
        <v>6.6333333333333337</v>
      </c>
      <c r="F14879" s="81" t="s">
        <v>24202</v>
      </c>
      <c r="G14879" s="35" t="s">
        <v>8146</v>
      </c>
      <c r="H14879" s="100" t="s">
        <v>26781</v>
      </c>
    </row>
    <row r="14880" spans="1:8">
      <c r="A14880" s="35" t="s">
        <v>29</v>
      </c>
      <c r="B14880" s="35" t="s">
        <v>9375</v>
      </c>
      <c r="C14880" s="35" t="s">
        <v>16802</v>
      </c>
      <c r="D14880" s="100" t="s">
        <v>13352</v>
      </c>
      <c r="E14880" s="107">
        <v>7.9666666666666668</v>
      </c>
      <c r="F14880" s="81" t="s">
        <v>24202</v>
      </c>
      <c r="G14880" s="35" t="s">
        <v>8146</v>
      </c>
      <c r="H14880" s="100" t="s">
        <v>26781</v>
      </c>
    </row>
    <row r="14881" spans="1:8">
      <c r="A14881" s="35" t="s">
        <v>29</v>
      </c>
      <c r="B14881" s="35" t="s">
        <v>9375</v>
      </c>
      <c r="C14881" s="35" t="s">
        <v>16802</v>
      </c>
      <c r="D14881" s="100" t="s">
        <v>13353</v>
      </c>
      <c r="E14881" s="107">
        <v>6.8833333333333337</v>
      </c>
      <c r="F14881" s="81" t="s">
        <v>24202</v>
      </c>
      <c r="G14881" s="35" t="s">
        <v>8146</v>
      </c>
      <c r="H14881" s="100" t="s">
        <v>26781</v>
      </c>
    </row>
    <row r="14882" spans="1:8">
      <c r="A14882" s="35" t="s">
        <v>29</v>
      </c>
      <c r="B14882" s="35" t="s">
        <v>9375</v>
      </c>
      <c r="C14882" s="35" t="s">
        <v>16802</v>
      </c>
      <c r="D14882" s="100" t="s">
        <v>13354</v>
      </c>
      <c r="E14882" s="107">
        <v>5.7</v>
      </c>
      <c r="F14882" s="81" t="s">
        <v>24202</v>
      </c>
      <c r="G14882" s="35" t="s">
        <v>8146</v>
      </c>
      <c r="H14882" s="100" t="s">
        <v>26781</v>
      </c>
    </row>
    <row r="14883" spans="1:8">
      <c r="A14883" s="35" t="s">
        <v>29</v>
      </c>
      <c r="B14883" s="35" t="s">
        <v>9375</v>
      </c>
      <c r="C14883" s="35" t="s">
        <v>16802</v>
      </c>
      <c r="D14883" s="100" t="s">
        <v>23912</v>
      </c>
      <c r="E14883" s="107">
        <v>7.166666666666667</v>
      </c>
      <c r="F14883" s="81" t="s">
        <v>24202</v>
      </c>
      <c r="G14883" s="35" t="s">
        <v>8146</v>
      </c>
      <c r="H14883" s="100" t="s">
        <v>26781</v>
      </c>
    </row>
    <row r="14884" spans="1:8">
      <c r="A14884" s="35" t="s">
        <v>29</v>
      </c>
      <c r="B14884" s="35" t="s">
        <v>9375</v>
      </c>
      <c r="C14884" s="35" t="s">
        <v>16802</v>
      </c>
      <c r="D14884" s="100" t="s">
        <v>13355</v>
      </c>
      <c r="E14884" s="107">
        <v>4.8</v>
      </c>
      <c r="F14884" s="81" t="s">
        <v>24202</v>
      </c>
      <c r="G14884" s="35" t="s">
        <v>8146</v>
      </c>
      <c r="H14884" s="100" t="s">
        <v>26781</v>
      </c>
    </row>
    <row r="14885" spans="1:8">
      <c r="A14885" s="35" t="s">
        <v>29</v>
      </c>
      <c r="B14885" s="35" t="s">
        <v>9375</v>
      </c>
      <c r="C14885" s="35" t="s">
        <v>16802</v>
      </c>
      <c r="D14885" s="100" t="s">
        <v>13356</v>
      </c>
      <c r="E14885" s="107">
        <v>9.6</v>
      </c>
      <c r="F14885" s="81" t="s">
        <v>24202</v>
      </c>
      <c r="G14885" s="35" t="s">
        <v>8146</v>
      </c>
      <c r="H14885" s="100" t="s">
        <v>26781</v>
      </c>
    </row>
    <row r="14886" spans="1:8">
      <c r="A14886" s="35" t="s">
        <v>29</v>
      </c>
      <c r="B14886" s="35" t="s">
        <v>9375</v>
      </c>
      <c r="C14886" s="35" t="s">
        <v>16802</v>
      </c>
      <c r="D14886" s="100" t="s">
        <v>13357</v>
      </c>
      <c r="E14886" s="107">
        <v>3.9333333333333331</v>
      </c>
      <c r="F14886" s="81" t="s">
        <v>24202</v>
      </c>
      <c r="G14886" s="35" t="s">
        <v>8146</v>
      </c>
      <c r="H14886" s="100" t="s">
        <v>26781</v>
      </c>
    </row>
    <row r="14887" spans="1:8">
      <c r="A14887" s="35" t="s">
        <v>29</v>
      </c>
      <c r="B14887" s="35" t="s">
        <v>9375</v>
      </c>
      <c r="C14887" s="35" t="s">
        <v>16802</v>
      </c>
      <c r="D14887" s="100" t="s">
        <v>13358</v>
      </c>
      <c r="E14887" s="107">
        <v>6.166666666666667</v>
      </c>
      <c r="F14887" s="81" t="s">
        <v>24202</v>
      </c>
      <c r="G14887" s="35" t="s">
        <v>8146</v>
      </c>
      <c r="H14887" s="100" t="s">
        <v>26781</v>
      </c>
    </row>
    <row r="14888" spans="1:8">
      <c r="A14888" s="35" t="s">
        <v>29</v>
      </c>
      <c r="B14888" s="35" t="s">
        <v>9375</v>
      </c>
      <c r="C14888" s="35" t="s">
        <v>16802</v>
      </c>
      <c r="D14888" s="100" t="s">
        <v>13359</v>
      </c>
      <c r="E14888" s="107">
        <v>7.833333333333333</v>
      </c>
      <c r="F14888" s="81" t="s">
        <v>24202</v>
      </c>
      <c r="G14888" s="35" t="s">
        <v>8146</v>
      </c>
      <c r="H14888" s="100" t="s">
        <v>26781</v>
      </c>
    </row>
    <row r="14889" spans="1:8">
      <c r="A14889" s="35" t="s">
        <v>29</v>
      </c>
      <c r="B14889" s="35" t="s">
        <v>9375</v>
      </c>
      <c r="C14889" s="35" t="s">
        <v>16802</v>
      </c>
      <c r="D14889" s="100" t="s">
        <v>13360</v>
      </c>
      <c r="E14889" s="107">
        <v>7.666666666666667</v>
      </c>
      <c r="F14889" s="81" t="s">
        <v>24202</v>
      </c>
      <c r="G14889" s="35" t="s">
        <v>8146</v>
      </c>
      <c r="H14889" s="100" t="s">
        <v>26781</v>
      </c>
    </row>
    <row r="14890" spans="1:8">
      <c r="A14890" s="35" t="s">
        <v>29</v>
      </c>
      <c r="B14890" s="35" t="s">
        <v>9375</v>
      </c>
      <c r="C14890" s="35" t="s">
        <v>16802</v>
      </c>
      <c r="D14890" s="100" t="s">
        <v>13361</v>
      </c>
      <c r="E14890" s="107">
        <v>8.2666666666666675</v>
      </c>
      <c r="F14890" s="81" t="s">
        <v>24202</v>
      </c>
      <c r="G14890" s="35" t="s">
        <v>8146</v>
      </c>
      <c r="H14890" s="100" t="s">
        <v>26781</v>
      </c>
    </row>
    <row r="14891" spans="1:8">
      <c r="A14891" s="35" t="s">
        <v>29</v>
      </c>
      <c r="B14891" s="35" t="s">
        <v>9375</v>
      </c>
      <c r="C14891" s="35" t="s">
        <v>16802</v>
      </c>
      <c r="D14891" s="100" t="s">
        <v>13362</v>
      </c>
      <c r="E14891" s="107">
        <v>8.7333333333333325</v>
      </c>
      <c r="F14891" s="81" t="s">
        <v>24202</v>
      </c>
      <c r="G14891" s="35" t="s">
        <v>8146</v>
      </c>
      <c r="H14891" s="100" t="s">
        <v>26781</v>
      </c>
    </row>
    <row r="14892" spans="1:8">
      <c r="A14892" s="35" t="s">
        <v>29</v>
      </c>
      <c r="B14892" s="35" t="s">
        <v>9375</v>
      </c>
      <c r="C14892" s="35" t="s">
        <v>16802</v>
      </c>
      <c r="D14892" s="100" t="s">
        <v>13363</v>
      </c>
      <c r="E14892" s="107">
        <v>6.15</v>
      </c>
      <c r="F14892" s="81" t="s">
        <v>24202</v>
      </c>
      <c r="G14892" s="35" t="s">
        <v>8146</v>
      </c>
      <c r="H14892" s="100" t="s">
        <v>26781</v>
      </c>
    </row>
    <row r="14893" spans="1:8">
      <c r="A14893" s="35" t="s">
        <v>29</v>
      </c>
      <c r="B14893" s="35" t="s">
        <v>9375</v>
      </c>
      <c r="C14893" s="35" t="s">
        <v>16802</v>
      </c>
      <c r="D14893" s="100" t="s">
        <v>13364</v>
      </c>
      <c r="E14893" s="107">
        <v>9.1</v>
      </c>
      <c r="F14893" s="81" t="s">
        <v>24202</v>
      </c>
      <c r="G14893" s="35" t="s">
        <v>8146</v>
      </c>
      <c r="H14893" s="100" t="s">
        <v>26781</v>
      </c>
    </row>
    <row r="14894" spans="1:8">
      <c r="A14894" s="35" t="s">
        <v>29</v>
      </c>
      <c r="B14894" s="35" t="s">
        <v>9375</v>
      </c>
      <c r="C14894" s="35" t="s">
        <v>16802</v>
      </c>
      <c r="D14894" s="100" t="s">
        <v>13365</v>
      </c>
      <c r="E14894" s="107">
        <v>7.666666666666667</v>
      </c>
      <c r="F14894" s="81" t="s">
        <v>24202</v>
      </c>
      <c r="G14894" s="35" t="s">
        <v>8146</v>
      </c>
      <c r="H14894" s="100" t="s">
        <v>26781</v>
      </c>
    </row>
    <row r="14895" spans="1:8">
      <c r="A14895" s="35" t="s">
        <v>29</v>
      </c>
      <c r="B14895" s="35" t="s">
        <v>9375</v>
      </c>
      <c r="C14895" s="35" t="s">
        <v>16802</v>
      </c>
      <c r="D14895" s="100" t="s">
        <v>13366</v>
      </c>
      <c r="E14895" s="107">
        <v>7.0166666666666666</v>
      </c>
      <c r="F14895" s="81" t="s">
        <v>24202</v>
      </c>
      <c r="G14895" s="35" t="s">
        <v>8146</v>
      </c>
      <c r="H14895" s="100" t="s">
        <v>26781</v>
      </c>
    </row>
    <row r="14896" spans="1:8">
      <c r="A14896" s="35" t="s">
        <v>29</v>
      </c>
      <c r="B14896" s="35" t="s">
        <v>9375</v>
      </c>
      <c r="C14896" s="35" t="s">
        <v>16802</v>
      </c>
      <c r="D14896" s="100" t="s">
        <v>13367</v>
      </c>
      <c r="E14896" s="107">
        <v>9.3166666666666664</v>
      </c>
      <c r="F14896" s="81" t="s">
        <v>24202</v>
      </c>
      <c r="G14896" s="35" t="s">
        <v>8146</v>
      </c>
      <c r="H14896" s="100" t="s">
        <v>26781</v>
      </c>
    </row>
    <row r="14897" spans="1:8">
      <c r="A14897" s="35" t="s">
        <v>29</v>
      </c>
      <c r="B14897" s="35" t="s">
        <v>9375</v>
      </c>
      <c r="C14897" s="35" t="s">
        <v>16802</v>
      </c>
      <c r="D14897" s="100" t="s">
        <v>13368</v>
      </c>
      <c r="E14897" s="107">
        <v>8.0500000000000007</v>
      </c>
      <c r="F14897" s="81" t="s">
        <v>24202</v>
      </c>
      <c r="G14897" s="35" t="s">
        <v>8146</v>
      </c>
      <c r="H14897" s="100" t="s">
        <v>26781</v>
      </c>
    </row>
    <row r="14898" spans="1:8">
      <c r="A14898" s="35" t="s">
        <v>29</v>
      </c>
      <c r="B14898" s="35" t="s">
        <v>9375</v>
      </c>
      <c r="C14898" s="35" t="s">
        <v>16802</v>
      </c>
      <c r="D14898" s="100" t="s">
        <v>13369</v>
      </c>
      <c r="E14898" s="107">
        <v>9.25</v>
      </c>
      <c r="F14898" s="81" t="s">
        <v>24202</v>
      </c>
      <c r="G14898" s="35" t="s">
        <v>8146</v>
      </c>
      <c r="H14898" s="100" t="s">
        <v>26781</v>
      </c>
    </row>
    <row r="14899" spans="1:8">
      <c r="A14899" s="35" t="s">
        <v>29</v>
      </c>
      <c r="B14899" s="35" t="s">
        <v>9375</v>
      </c>
      <c r="C14899" s="35" t="s">
        <v>16802</v>
      </c>
      <c r="D14899" s="100" t="s">
        <v>13370</v>
      </c>
      <c r="E14899" s="107">
        <v>7.7666666666666666</v>
      </c>
      <c r="F14899" s="81" t="s">
        <v>24202</v>
      </c>
      <c r="G14899" s="35" t="s">
        <v>8146</v>
      </c>
      <c r="H14899" s="100" t="s">
        <v>26781</v>
      </c>
    </row>
    <row r="14900" spans="1:8">
      <c r="A14900" s="35" t="s">
        <v>29</v>
      </c>
      <c r="B14900" s="35" t="s">
        <v>9375</v>
      </c>
      <c r="C14900" s="35" t="s">
        <v>16802</v>
      </c>
      <c r="D14900" s="100" t="s">
        <v>13371</v>
      </c>
      <c r="E14900" s="107">
        <v>9.2833333333333332</v>
      </c>
      <c r="F14900" s="81" t="s">
        <v>24202</v>
      </c>
      <c r="G14900" s="35" t="s">
        <v>8146</v>
      </c>
      <c r="H14900" s="100" t="s">
        <v>26781</v>
      </c>
    </row>
    <row r="14901" spans="1:8">
      <c r="A14901" s="35" t="s">
        <v>29</v>
      </c>
      <c r="B14901" s="35" t="s">
        <v>9375</v>
      </c>
      <c r="C14901" s="35" t="s">
        <v>16802</v>
      </c>
      <c r="D14901" s="100" t="s">
        <v>13372</v>
      </c>
      <c r="E14901" s="107">
        <v>8.6833333333333336</v>
      </c>
      <c r="F14901" s="81" t="s">
        <v>24202</v>
      </c>
      <c r="G14901" s="35" t="s">
        <v>8146</v>
      </c>
      <c r="H14901" s="100" t="s">
        <v>26781</v>
      </c>
    </row>
    <row r="14902" spans="1:8">
      <c r="A14902" s="35" t="s">
        <v>29</v>
      </c>
      <c r="B14902" s="35" t="s">
        <v>9382</v>
      </c>
      <c r="C14902" s="35" t="s">
        <v>17565</v>
      </c>
      <c r="D14902" s="100" t="s">
        <v>8864</v>
      </c>
      <c r="E14902" s="107">
        <v>8.25</v>
      </c>
      <c r="F14902" s="81" t="s">
        <v>24202</v>
      </c>
      <c r="G14902" s="35" t="s">
        <v>8146</v>
      </c>
      <c r="H14902" s="100" t="s">
        <v>26782</v>
      </c>
    </row>
    <row r="14903" spans="1:8">
      <c r="A14903" s="35" t="s">
        <v>29</v>
      </c>
      <c r="B14903" s="35" t="s">
        <v>9382</v>
      </c>
      <c r="C14903" s="35" t="s">
        <v>17565</v>
      </c>
      <c r="D14903" s="100" t="s">
        <v>8867</v>
      </c>
      <c r="E14903" s="107">
        <v>14</v>
      </c>
      <c r="F14903" s="81" t="s">
        <v>24202</v>
      </c>
      <c r="G14903" s="35" t="s">
        <v>8146</v>
      </c>
      <c r="H14903" s="100" t="s">
        <v>26782</v>
      </c>
    </row>
    <row r="14904" spans="1:8">
      <c r="A14904" s="35" t="s">
        <v>29</v>
      </c>
      <c r="B14904" s="35" t="s">
        <v>9382</v>
      </c>
      <c r="C14904" s="35" t="s">
        <v>17565</v>
      </c>
      <c r="D14904" s="100" t="s">
        <v>8872</v>
      </c>
      <c r="E14904" s="107">
        <v>14.3</v>
      </c>
      <c r="F14904" s="81" t="s">
        <v>24202</v>
      </c>
      <c r="G14904" s="35" t="s">
        <v>8146</v>
      </c>
      <c r="H14904" s="100" t="s">
        <v>26782</v>
      </c>
    </row>
    <row r="14905" spans="1:8">
      <c r="A14905" s="35" t="s">
        <v>29</v>
      </c>
      <c r="B14905" s="35" t="s">
        <v>9382</v>
      </c>
      <c r="C14905" s="35" t="s">
        <v>17566</v>
      </c>
      <c r="D14905" s="100" t="s">
        <v>8672</v>
      </c>
      <c r="E14905" s="107">
        <v>20.316666666666666</v>
      </c>
      <c r="F14905" s="81" t="s">
        <v>24202</v>
      </c>
      <c r="G14905" s="35" t="s">
        <v>8146</v>
      </c>
      <c r="H14905" s="100" t="s">
        <v>26783</v>
      </c>
    </row>
    <row r="14906" spans="1:8">
      <c r="A14906" s="35" t="s">
        <v>29</v>
      </c>
      <c r="B14906" s="35" t="s">
        <v>9382</v>
      </c>
      <c r="C14906" s="35" t="s">
        <v>17566</v>
      </c>
      <c r="D14906" s="100" t="s">
        <v>8673</v>
      </c>
      <c r="E14906" s="107">
        <v>16.383333333333333</v>
      </c>
      <c r="F14906" s="81" t="s">
        <v>24202</v>
      </c>
      <c r="G14906" s="35" t="s">
        <v>8146</v>
      </c>
      <c r="H14906" s="100" t="s">
        <v>26783</v>
      </c>
    </row>
    <row r="14907" spans="1:8">
      <c r="A14907" s="35" t="s">
        <v>29</v>
      </c>
      <c r="B14907" s="35" t="s">
        <v>9382</v>
      </c>
      <c r="C14907" s="35" t="s">
        <v>17566</v>
      </c>
      <c r="D14907" s="100" t="s">
        <v>23913</v>
      </c>
      <c r="E14907" s="107">
        <v>19.899999999999999</v>
      </c>
      <c r="F14907" s="81" t="s">
        <v>24202</v>
      </c>
      <c r="G14907" s="35" t="s">
        <v>8146</v>
      </c>
      <c r="H14907" s="100" t="s">
        <v>26783</v>
      </c>
    </row>
    <row r="14908" spans="1:8">
      <c r="A14908" s="35" t="s">
        <v>29</v>
      </c>
      <c r="B14908" s="35" t="s">
        <v>9382</v>
      </c>
      <c r="C14908" s="35" t="s">
        <v>17566</v>
      </c>
      <c r="D14908" s="100" t="s">
        <v>23914</v>
      </c>
      <c r="E14908" s="107">
        <v>23.016666666666666</v>
      </c>
      <c r="F14908" s="81" t="s">
        <v>24202</v>
      </c>
      <c r="G14908" s="35" t="s">
        <v>8146</v>
      </c>
      <c r="H14908" s="100" t="s">
        <v>26783</v>
      </c>
    </row>
    <row r="14909" spans="1:8">
      <c r="A14909" s="35" t="s">
        <v>29</v>
      </c>
      <c r="B14909" s="35" t="s">
        <v>9382</v>
      </c>
      <c r="C14909" s="35" t="s">
        <v>17566</v>
      </c>
      <c r="D14909" s="100" t="s">
        <v>23915</v>
      </c>
      <c r="E14909" s="107">
        <v>23.933333333333334</v>
      </c>
      <c r="F14909" s="81" t="s">
        <v>24202</v>
      </c>
      <c r="G14909" s="35" t="s">
        <v>8146</v>
      </c>
      <c r="H14909" s="100" t="s">
        <v>26783</v>
      </c>
    </row>
    <row r="14910" spans="1:8">
      <c r="A14910" s="35" t="s">
        <v>29</v>
      </c>
      <c r="B14910" s="35" t="s">
        <v>9382</v>
      </c>
      <c r="C14910" s="35" t="s">
        <v>17566</v>
      </c>
      <c r="D14910" s="100" t="s">
        <v>8674</v>
      </c>
      <c r="E14910" s="107">
        <v>22.683333333333334</v>
      </c>
      <c r="F14910" s="81" t="s">
        <v>24202</v>
      </c>
      <c r="G14910" s="35" t="s">
        <v>8146</v>
      </c>
      <c r="H14910" s="100" t="s">
        <v>26783</v>
      </c>
    </row>
    <row r="14911" spans="1:8">
      <c r="A14911" s="35" t="s">
        <v>29</v>
      </c>
      <c r="B14911" s="35" t="s">
        <v>9382</v>
      </c>
      <c r="C14911" s="35" t="s">
        <v>17566</v>
      </c>
      <c r="D14911" s="100" t="s">
        <v>23916</v>
      </c>
      <c r="E14911" s="107">
        <v>20.666666666666668</v>
      </c>
      <c r="F14911" s="81" t="s">
        <v>24202</v>
      </c>
      <c r="G14911" s="35" t="s">
        <v>8146</v>
      </c>
      <c r="H14911" s="100" t="s">
        <v>26783</v>
      </c>
    </row>
    <row r="14912" spans="1:8">
      <c r="A14912" s="35" t="s">
        <v>29</v>
      </c>
      <c r="B14912" s="35" t="s">
        <v>9382</v>
      </c>
      <c r="C14912" s="35" t="s">
        <v>17566</v>
      </c>
      <c r="D14912" s="100" t="s">
        <v>13376</v>
      </c>
      <c r="E14912" s="107">
        <v>18.366666666666667</v>
      </c>
      <c r="F14912" s="81" t="s">
        <v>24202</v>
      </c>
      <c r="G14912" s="35" t="s">
        <v>8146</v>
      </c>
      <c r="H14912" s="100" t="s">
        <v>26783</v>
      </c>
    </row>
    <row r="14913" spans="1:8">
      <c r="A14913" s="35" t="s">
        <v>29</v>
      </c>
      <c r="B14913" s="35" t="s">
        <v>9382</v>
      </c>
      <c r="C14913" s="35" t="s">
        <v>17566</v>
      </c>
      <c r="D14913" s="100" t="s">
        <v>13377</v>
      </c>
      <c r="E14913" s="107">
        <v>20.166666666666668</v>
      </c>
      <c r="F14913" s="81" t="s">
        <v>24202</v>
      </c>
      <c r="G14913" s="35" t="s">
        <v>8146</v>
      </c>
      <c r="H14913" s="100" t="s">
        <v>26783</v>
      </c>
    </row>
    <row r="14914" spans="1:8">
      <c r="A14914" s="35" t="s">
        <v>29</v>
      </c>
      <c r="B14914" s="35" t="s">
        <v>9382</v>
      </c>
      <c r="C14914" s="35" t="s">
        <v>17566</v>
      </c>
      <c r="D14914" s="100" t="s">
        <v>13378</v>
      </c>
      <c r="E14914" s="107">
        <v>22.883333333333333</v>
      </c>
      <c r="F14914" s="81" t="s">
        <v>24202</v>
      </c>
      <c r="G14914" s="35" t="s">
        <v>8146</v>
      </c>
      <c r="H14914" s="100" t="s">
        <v>26783</v>
      </c>
    </row>
    <row r="14915" spans="1:8">
      <c r="A14915" s="35" t="s">
        <v>29</v>
      </c>
      <c r="B14915" s="35" t="s">
        <v>9382</v>
      </c>
      <c r="C14915" s="35" t="s">
        <v>17566</v>
      </c>
      <c r="D14915" s="100" t="s">
        <v>13379</v>
      </c>
      <c r="E14915" s="107">
        <v>22.833333333333332</v>
      </c>
      <c r="F14915" s="81" t="s">
        <v>24202</v>
      </c>
      <c r="G14915" s="35" t="s">
        <v>8146</v>
      </c>
      <c r="H14915" s="100" t="s">
        <v>26783</v>
      </c>
    </row>
    <row r="14916" spans="1:8">
      <c r="A14916" s="35" t="s">
        <v>29</v>
      </c>
      <c r="B14916" s="35" t="s">
        <v>9382</v>
      </c>
      <c r="C14916" s="35" t="s">
        <v>17566</v>
      </c>
      <c r="D14916" s="100" t="s">
        <v>13380</v>
      </c>
      <c r="E14916" s="107">
        <v>17.016666666666666</v>
      </c>
      <c r="F14916" s="81" t="s">
        <v>24202</v>
      </c>
      <c r="G14916" s="35" t="s">
        <v>8146</v>
      </c>
      <c r="H14916" s="100" t="s">
        <v>26783</v>
      </c>
    </row>
    <row r="14917" spans="1:8">
      <c r="A14917" s="35" t="s">
        <v>29</v>
      </c>
      <c r="B14917" s="35" t="s">
        <v>9382</v>
      </c>
      <c r="C14917" s="35" t="s">
        <v>17566</v>
      </c>
      <c r="D14917" s="100" t="s">
        <v>13381</v>
      </c>
      <c r="E14917" s="107">
        <v>19.850000000000001</v>
      </c>
      <c r="F14917" s="81" t="s">
        <v>24202</v>
      </c>
      <c r="G14917" s="35" t="s">
        <v>8146</v>
      </c>
      <c r="H14917" s="100" t="s">
        <v>26783</v>
      </c>
    </row>
    <row r="14918" spans="1:8">
      <c r="A14918" s="35" t="s">
        <v>29</v>
      </c>
      <c r="B14918" s="35" t="s">
        <v>9382</v>
      </c>
      <c r="C14918" s="35" t="s">
        <v>17567</v>
      </c>
      <c r="D14918" s="100" t="s">
        <v>23917</v>
      </c>
      <c r="E14918" s="107">
        <v>11.1</v>
      </c>
      <c r="F14918" s="81" t="s">
        <v>24202</v>
      </c>
      <c r="G14918" s="35" t="s">
        <v>8146</v>
      </c>
      <c r="H14918" s="100" t="s">
        <v>26784</v>
      </c>
    </row>
    <row r="14919" spans="1:8">
      <c r="A14919" s="35" t="s">
        <v>29</v>
      </c>
      <c r="B14919" s="35" t="s">
        <v>9382</v>
      </c>
      <c r="C14919" s="35" t="s">
        <v>17567</v>
      </c>
      <c r="D14919" s="100" t="s">
        <v>23918</v>
      </c>
      <c r="E14919" s="107">
        <v>20.083333333333332</v>
      </c>
      <c r="F14919" s="81" t="s">
        <v>24202</v>
      </c>
      <c r="G14919" s="35" t="s">
        <v>8146</v>
      </c>
      <c r="H14919" s="100" t="s">
        <v>26784</v>
      </c>
    </row>
    <row r="14920" spans="1:8">
      <c r="A14920" s="35" t="s">
        <v>29</v>
      </c>
      <c r="B14920" s="35" t="s">
        <v>9382</v>
      </c>
      <c r="C14920" s="35" t="s">
        <v>17567</v>
      </c>
      <c r="D14920" s="100" t="s">
        <v>8675</v>
      </c>
      <c r="E14920" s="107">
        <v>22.733333333333334</v>
      </c>
      <c r="F14920" s="81" t="s">
        <v>24202</v>
      </c>
      <c r="G14920" s="35" t="s">
        <v>8146</v>
      </c>
      <c r="H14920" s="100" t="s">
        <v>26784</v>
      </c>
    </row>
    <row r="14921" spans="1:8">
      <c r="A14921" s="35" t="s">
        <v>29</v>
      </c>
      <c r="B14921" s="35" t="s">
        <v>9382</v>
      </c>
      <c r="C14921" s="35" t="s">
        <v>17567</v>
      </c>
      <c r="D14921" s="100" t="s">
        <v>8676</v>
      </c>
      <c r="E14921" s="107">
        <v>17.933333333333334</v>
      </c>
      <c r="F14921" s="81" t="s">
        <v>24202</v>
      </c>
      <c r="G14921" s="35" t="s">
        <v>8146</v>
      </c>
      <c r="H14921" s="100" t="s">
        <v>26784</v>
      </c>
    </row>
    <row r="14922" spans="1:8">
      <c r="A14922" s="35" t="s">
        <v>29</v>
      </c>
      <c r="B14922" s="35" t="s">
        <v>9382</v>
      </c>
      <c r="C14922" s="35" t="s">
        <v>17567</v>
      </c>
      <c r="D14922" s="100" t="s">
        <v>23919</v>
      </c>
      <c r="E14922" s="107">
        <v>13.733333333333333</v>
      </c>
      <c r="F14922" s="81" t="s">
        <v>24202</v>
      </c>
      <c r="G14922" s="35" t="s">
        <v>8146</v>
      </c>
      <c r="H14922" s="100" t="s">
        <v>26784</v>
      </c>
    </row>
    <row r="14923" spans="1:8">
      <c r="A14923" s="35" t="s">
        <v>29</v>
      </c>
      <c r="B14923" s="35" t="s">
        <v>9382</v>
      </c>
      <c r="C14923" s="35" t="s">
        <v>17567</v>
      </c>
      <c r="D14923" s="100" t="s">
        <v>13382</v>
      </c>
      <c r="E14923" s="107">
        <v>14.866666666666667</v>
      </c>
      <c r="F14923" s="81" t="s">
        <v>24202</v>
      </c>
      <c r="G14923" s="35" t="s">
        <v>8146</v>
      </c>
      <c r="H14923" s="100" t="s">
        <v>26784</v>
      </c>
    </row>
    <row r="14924" spans="1:8">
      <c r="A14924" s="35" t="s">
        <v>29</v>
      </c>
      <c r="B14924" s="35" t="s">
        <v>9382</v>
      </c>
      <c r="C14924" s="35" t="s">
        <v>17567</v>
      </c>
      <c r="D14924" s="100" t="s">
        <v>23920</v>
      </c>
      <c r="E14924" s="107">
        <v>19.483333333333334</v>
      </c>
      <c r="F14924" s="81" t="s">
        <v>24202</v>
      </c>
      <c r="G14924" s="35" t="s">
        <v>8146</v>
      </c>
      <c r="H14924" s="100" t="s">
        <v>26784</v>
      </c>
    </row>
    <row r="14925" spans="1:8">
      <c r="A14925" s="35" t="s">
        <v>29</v>
      </c>
      <c r="B14925" s="35" t="s">
        <v>9382</v>
      </c>
      <c r="C14925" s="35" t="s">
        <v>17567</v>
      </c>
      <c r="D14925" s="100" t="s">
        <v>23921</v>
      </c>
      <c r="E14925" s="107">
        <v>8.2666666666666675</v>
      </c>
      <c r="F14925" s="81" t="s">
        <v>24202</v>
      </c>
      <c r="G14925" s="35" t="s">
        <v>8146</v>
      </c>
      <c r="H14925" s="100" t="s">
        <v>26784</v>
      </c>
    </row>
    <row r="14926" spans="1:8">
      <c r="A14926" s="35" t="s">
        <v>29</v>
      </c>
      <c r="B14926" s="35" t="s">
        <v>9382</v>
      </c>
      <c r="C14926" s="35" t="s">
        <v>17567</v>
      </c>
      <c r="D14926" s="100" t="s">
        <v>23922</v>
      </c>
      <c r="E14926" s="107">
        <v>8.5</v>
      </c>
      <c r="F14926" s="81" t="s">
        <v>24202</v>
      </c>
      <c r="G14926" s="35" t="s">
        <v>8146</v>
      </c>
      <c r="H14926" s="100" t="s">
        <v>26784</v>
      </c>
    </row>
    <row r="14927" spans="1:8">
      <c r="A14927" s="35" t="s">
        <v>29</v>
      </c>
      <c r="B14927" s="35" t="s">
        <v>9382</v>
      </c>
      <c r="C14927" s="35" t="s">
        <v>17567</v>
      </c>
      <c r="D14927" s="100" t="s">
        <v>23923</v>
      </c>
      <c r="E14927" s="107">
        <v>8.6</v>
      </c>
      <c r="F14927" s="81" t="s">
        <v>24202</v>
      </c>
      <c r="G14927" s="35" t="s">
        <v>8146</v>
      </c>
      <c r="H14927" s="100" t="s">
        <v>26784</v>
      </c>
    </row>
    <row r="14928" spans="1:8">
      <c r="A14928" s="35" t="s">
        <v>29</v>
      </c>
      <c r="B14928" s="35" t="s">
        <v>9382</v>
      </c>
      <c r="C14928" s="35" t="s">
        <v>17567</v>
      </c>
      <c r="D14928" s="100" t="s">
        <v>23924</v>
      </c>
      <c r="E14928" s="107">
        <v>10.866666666666667</v>
      </c>
      <c r="F14928" s="81" t="s">
        <v>24202</v>
      </c>
      <c r="G14928" s="35" t="s">
        <v>8146</v>
      </c>
      <c r="H14928" s="100" t="s">
        <v>26784</v>
      </c>
    </row>
    <row r="14929" spans="1:8">
      <c r="A14929" s="35" t="s">
        <v>29</v>
      </c>
      <c r="B14929" s="35" t="s">
        <v>9382</v>
      </c>
      <c r="C14929" s="35" t="s">
        <v>17567</v>
      </c>
      <c r="D14929" s="100" t="s">
        <v>23925</v>
      </c>
      <c r="E14929" s="107">
        <v>7.7166666666666668</v>
      </c>
      <c r="F14929" s="81" t="s">
        <v>24202</v>
      </c>
      <c r="G14929" s="35" t="s">
        <v>8146</v>
      </c>
      <c r="H14929" s="100" t="s">
        <v>26784</v>
      </c>
    </row>
    <row r="14930" spans="1:8">
      <c r="A14930" s="35" t="s">
        <v>29</v>
      </c>
      <c r="B14930" s="35" t="s">
        <v>9382</v>
      </c>
      <c r="C14930" s="35" t="s">
        <v>17567</v>
      </c>
      <c r="D14930" s="100" t="s">
        <v>23926</v>
      </c>
      <c r="E14930" s="107">
        <v>10.233333333333333</v>
      </c>
      <c r="F14930" s="81" t="s">
        <v>24202</v>
      </c>
      <c r="G14930" s="35" t="s">
        <v>8146</v>
      </c>
      <c r="H14930" s="100" t="s">
        <v>26784</v>
      </c>
    </row>
    <row r="14931" spans="1:8">
      <c r="A14931" s="35" t="s">
        <v>29</v>
      </c>
      <c r="B14931" s="35" t="s">
        <v>9382</v>
      </c>
      <c r="C14931" s="35" t="s">
        <v>17567</v>
      </c>
      <c r="D14931" s="100" t="s">
        <v>23927</v>
      </c>
      <c r="E14931" s="107">
        <v>10.5</v>
      </c>
      <c r="F14931" s="81" t="s">
        <v>24202</v>
      </c>
      <c r="G14931" s="35" t="s">
        <v>8146</v>
      </c>
      <c r="H14931" s="100" t="s">
        <v>26784</v>
      </c>
    </row>
    <row r="14932" spans="1:8">
      <c r="A14932" s="35" t="s">
        <v>29</v>
      </c>
      <c r="B14932" s="35" t="s">
        <v>9382</v>
      </c>
      <c r="C14932" s="35" t="s">
        <v>17568</v>
      </c>
      <c r="D14932" s="100" t="s">
        <v>8850</v>
      </c>
      <c r="E14932" s="107">
        <v>17.216666666666665</v>
      </c>
      <c r="F14932" s="81" t="s">
        <v>24202</v>
      </c>
      <c r="G14932" s="35" t="s">
        <v>8146</v>
      </c>
      <c r="H14932" s="100" t="s">
        <v>26277</v>
      </c>
    </row>
    <row r="14933" spans="1:8">
      <c r="A14933" s="35" t="s">
        <v>29</v>
      </c>
      <c r="B14933" s="35" t="s">
        <v>9382</v>
      </c>
      <c r="C14933" s="35" t="s">
        <v>17568</v>
      </c>
      <c r="D14933" s="100" t="s">
        <v>23928</v>
      </c>
      <c r="E14933" s="107">
        <v>24.35</v>
      </c>
      <c r="F14933" s="81" t="s">
        <v>24202</v>
      </c>
      <c r="G14933" s="35" t="s">
        <v>8146</v>
      </c>
      <c r="H14933" s="100" t="s">
        <v>26277</v>
      </c>
    </row>
    <row r="14934" spans="1:8">
      <c r="A14934" s="35" t="s">
        <v>29</v>
      </c>
      <c r="B14934" s="35" t="s">
        <v>9382</v>
      </c>
      <c r="C14934" s="35" t="s">
        <v>17568</v>
      </c>
      <c r="D14934" s="100" t="s">
        <v>23929</v>
      </c>
      <c r="E14934" s="107">
        <v>23.733333333333334</v>
      </c>
      <c r="F14934" s="81" t="s">
        <v>24202</v>
      </c>
      <c r="G14934" s="35" t="s">
        <v>8146</v>
      </c>
      <c r="H14934" s="100" t="s">
        <v>26277</v>
      </c>
    </row>
    <row r="14935" spans="1:8">
      <c r="A14935" s="35" t="s">
        <v>29</v>
      </c>
      <c r="B14935" s="35" t="s">
        <v>9382</v>
      </c>
      <c r="C14935" s="35" t="s">
        <v>17568</v>
      </c>
      <c r="D14935" s="100" t="s">
        <v>23930</v>
      </c>
      <c r="E14935" s="107">
        <v>22.733333333333334</v>
      </c>
      <c r="F14935" s="81" t="s">
        <v>24202</v>
      </c>
      <c r="G14935" s="35" t="s">
        <v>8146</v>
      </c>
      <c r="H14935" s="100" t="s">
        <v>26277</v>
      </c>
    </row>
    <row r="14936" spans="1:8">
      <c r="A14936" s="35" t="s">
        <v>29</v>
      </c>
      <c r="B14936" s="35" t="s">
        <v>9382</v>
      </c>
      <c r="C14936" s="35" t="s">
        <v>17568</v>
      </c>
      <c r="D14936" s="100" t="s">
        <v>23931</v>
      </c>
      <c r="E14936" s="107">
        <v>20.483333333333334</v>
      </c>
      <c r="F14936" s="81" t="s">
        <v>24202</v>
      </c>
      <c r="G14936" s="35" t="s">
        <v>8146</v>
      </c>
      <c r="H14936" s="100" t="s">
        <v>26277</v>
      </c>
    </row>
    <row r="14937" spans="1:8">
      <c r="A14937" s="35" t="s">
        <v>29</v>
      </c>
      <c r="B14937" s="35" t="s">
        <v>9382</v>
      </c>
      <c r="C14937" s="35" t="s">
        <v>17568</v>
      </c>
      <c r="D14937" s="100" t="s">
        <v>23932</v>
      </c>
      <c r="E14937" s="107">
        <v>22.466666666666665</v>
      </c>
      <c r="F14937" s="81" t="s">
        <v>24202</v>
      </c>
      <c r="G14937" s="35" t="s">
        <v>8146</v>
      </c>
      <c r="H14937" s="100" t="s">
        <v>26277</v>
      </c>
    </row>
    <row r="14938" spans="1:8">
      <c r="A14938" s="35" t="s">
        <v>29</v>
      </c>
      <c r="B14938" s="35" t="s">
        <v>9382</v>
      </c>
      <c r="C14938" s="35" t="s">
        <v>16804</v>
      </c>
      <c r="D14938" s="100" t="s">
        <v>23933</v>
      </c>
      <c r="E14938" s="107">
        <v>23.15</v>
      </c>
      <c r="F14938" s="81" t="s">
        <v>24202</v>
      </c>
      <c r="G14938" s="35" t="s">
        <v>8146</v>
      </c>
      <c r="H14938" s="100" t="s">
        <v>26785</v>
      </c>
    </row>
    <row r="14939" spans="1:8">
      <c r="A14939" s="35" t="s">
        <v>29</v>
      </c>
      <c r="B14939" s="35" t="s">
        <v>9382</v>
      </c>
      <c r="C14939" s="35" t="s">
        <v>16804</v>
      </c>
      <c r="D14939" s="100" t="s">
        <v>23934</v>
      </c>
      <c r="E14939" s="107">
        <v>18.166666666666668</v>
      </c>
      <c r="F14939" s="81" t="s">
        <v>24202</v>
      </c>
      <c r="G14939" s="35" t="s">
        <v>8146</v>
      </c>
      <c r="H14939" s="100" t="s">
        <v>26785</v>
      </c>
    </row>
    <row r="14940" spans="1:8">
      <c r="A14940" s="35" t="s">
        <v>29</v>
      </c>
      <c r="B14940" s="35" t="s">
        <v>9382</v>
      </c>
      <c r="C14940" s="35" t="s">
        <v>16804</v>
      </c>
      <c r="D14940" s="100" t="s">
        <v>23935</v>
      </c>
      <c r="E14940" s="107">
        <v>14.333333333333334</v>
      </c>
      <c r="F14940" s="81" t="s">
        <v>24202</v>
      </c>
      <c r="G14940" s="35" t="s">
        <v>8146</v>
      </c>
      <c r="H14940" s="100" t="s">
        <v>26785</v>
      </c>
    </row>
    <row r="14941" spans="1:8">
      <c r="A14941" s="35" t="s">
        <v>29</v>
      </c>
      <c r="B14941" s="35" t="s">
        <v>9382</v>
      </c>
      <c r="C14941" s="35" t="s">
        <v>16804</v>
      </c>
      <c r="D14941" s="100" t="s">
        <v>23936</v>
      </c>
      <c r="E14941" s="107">
        <v>16.116666666666667</v>
      </c>
      <c r="F14941" s="81" t="s">
        <v>24202</v>
      </c>
      <c r="G14941" s="35" t="s">
        <v>8146</v>
      </c>
      <c r="H14941" s="100" t="s">
        <v>26785</v>
      </c>
    </row>
    <row r="14942" spans="1:8">
      <c r="A14942" s="35" t="s">
        <v>29</v>
      </c>
      <c r="B14942" s="35" t="s">
        <v>9382</v>
      </c>
      <c r="C14942" s="35" t="s">
        <v>16804</v>
      </c>
      <c r="D14942" s="100" t="s">
        <v>23937</v>
      </c>
      <c r="E14942" s="107">
        <v>24.083333333333332</v>
      </c>
      <c r="F14942" s="81" t="s">
        <v>24202</v>
      </c>
      <c r="G14942" s="35" t="s">
        <v>8146</v>
      </c>
      <c r="H14942" s="100" t="s">
        <v>26785</v>
      </c>
    </row>
    <row r="14943" spans="1:8">
      <c r="A14943" s="35" t="s">
        <v>29</v>
      </c>
      <c r="B14943" s="35" t="s">
        <v>9382</v>
      </c>
      <c r="C14943" s="35" t="s">
        <v>16804</v>
      </c>
      <c r="D14943" s="100" t="s">
        <v>23938</v>
      </c>
      <c r="E14943" s="107">
        <v>16.933333333333334</v>
      </c>
      <c r="F14943" s="81" t="s">
        <v>24202</v>
      </c>
      <c r="G14943" s="35" t="s">
        <v>8146</v>
      </c>
      <c r="H14943" s="100" t="s">
        <v>26785</v>
      </c>
    </row>
    <row r="14944" spans="1:8">
      <c r="A14944" s="35" t="s">
        <v>29</v>
      </c>
      <c r="B14944" s="35" t="s">
        <v>9382</v>
      </c>
      <c r="C14944" s="35" t="s">
        <v>16804</v>
      </c>
      <c r="D14944" s="100" t="s">
        <v>23939</v>
      </c>
      <c r="E14944" s="107">
        <v>18.016666666666666</v>
      </c>
      <c r="F14944" s="81" t="s">
        <v>24202</v>
      </c>
      <c r="G14944" s="35" t="s">
        <v>8146</v>
      </c>
      <c r="H14944" s="100" t="s">
        <v>26785</v>
      </c>
    </row>
    <row r="14945" spans="1:8">
      <c r="A14945" s="35" t="s">
        <v>29</v>
      </c>
      <c r="B14945" s="35" t="s">
        <v>9382</v>
      </c>
      <c r="C14945" s="35" t="s">
        <v>16804</v>
      </c>
      <c r="D14945" s="100" t="s">
        <v>23940</v>
      </c>
      <c r="E14945" s="107">
        <v>20.05</v>
      </c>
      <c r="F14945" s="81" t="s">
        <v>24202</v>
      </c>
      <c r="G14945" s="35" t="s">
        <v>8146</v>
      </c>
      <c r="H14945" s="100" t="s">
        <v>26785</v>
      </c>
    </row>
    <row r="14946" spans="1:8">
      <c r="A14946" s="35" t="s">
        <v>29</v>
      </c>
      <c r="B14946" s="35" t="s">
        <v>9382</v>
      </c>
      <c r="C14946" s="35" t="s">
        <v>16804</v>
      </c>
      <c r="D14946" s="100" t="s">
        <v>23941</v>
      </c>
      <c r="E14946" s="107">
        <v>20.333333333333332</v>
      </c>
      <c r="F14946" s="81" t="s">
        <v>24202</v>
      </c>
      <c r="G14946" s="35" t="s">
        <v>8146</v>
      </c>
      <c r="H14946" s="100" t="s">
        <v>26785</v>
      </c>
    </row>
    <row r="14947" spans="1:8">
      <c r="A14947" s="35" t="s">
        <v>29</v>
      </c>
      <c r="B14947" s="35" t="s">
        <v>9382</v>
      </c>
      <c r="C14947" s="35" t="s">
        <v>16804</v>
      </c>
      <c r="D14947" s="100" t="s">
        <v>23942</v>
      </c>
      <c r="E14947" s="107">
        <v>16.516666666666666</v>
      </c>
      <c r="F14947" s="81" t="s">
        <v>24202</v>
      </c>
      <c r="G14947" s="35" t="s">
        <v>8146</v>
      </c>
      <c r="H14947" s="100" t="s">
        <v>26785</v>
      </c>
    </row>
    <row r="14948" spans="1:8">
      <c r="A14948" s="35" t="s">
        <v>29</v>
      </c>
      <c r="B14948" s="35" t="s">
        <v>9382</v>
      </c>
      <c r="C14948" s="35" t="s">
        <v>16804</v>
      </c>
      <c r="D14948" s="100" t="s">
        <v>23943</v>
      </c>
      <c r="E14948" s="107">
        <v>14.233333333333333</v>
      </c>
      <c r="F14948" s="81" t="s">
        <v>24202</v>
      </c>
      <c r="G14948" s="35" t="s">
        <v>8146</v>
      </c>
      <c r="H14948" s="100" t="s">
        <v>26785</v>
      </c>
    </row>
    <row r="14949" spans="1:8">
      <c r="A14949" s="35" t="s">
        <v>29</v>
      </c>
      <c r="B14949" s="35" t="s">
        <v>9382</v>
      </c>
      <c r="C14949" s="35" t="s">
        <v>16804</v>
      </c>
      <c r="D14949" s="100" t="s">
        <v>23944</v>
      </c>
      <c r="E14949" s="107">
        <v>21.15</v>
      </c>
      <c r="F14949" s="81" t="s">
        <v>24202</v>
      </c>
      <c r="G14949" s="35" t="s">
        <v>8146</v>
      </c>
      <c r="H14949" s="100" t="s">
        <v>26785</v>
      </c>
    </row>
    <row r="14950" spans="1:8">
      <c r="A14950" s="35" t="s">
        <v>29</v>
      </c>
      <c r="B14950" s="35" t="s">
        <v>9382</v>
      </c>
      <c r="C14950" s="35" t="s">
        <v>16804</v>
      </c>
      <c r="D14950" s="100" t="s">
        <v>23945</v>
      </c>
      <c r="E14950" s="107">
        <v>18.033333333333335</v>
      </c>
      <c r="F14950" s="81" t="s">
        <v>24202</v>
      </c>
      <c r="G14950" s="35" t="s">
        <v>8146</v>
      </c>
      <c r="H14950" s="100" t="s">
        <v>26785</v>
      </c>
    </row>
    <row r="14951" spans="1:8">
      <c r="A14951" s="35" t="s">
        <v>29</v>
      </c>
      <c r="B14951" s="35" t="s">
        <v>9382</v>
      </c>
      <c r="C14951" s="35" t="s">
        <v>16804</v>
      </c>
      <c r="D14951" s="100" t="s">
        <v>23946</v>
      </c>
      <c r="E14951" s="107">
        <v>19.583333333333332</v>
      </c>
      <c r="F14951" s="81" t="s">
        <v>24202</v>
      </c>
      <c r="G14951" s="35" t="s">
        <v>8146</v>
      </c>
      <c r="H14951" s="100" t="s">
        <v>26785</v>
      </c>
    </row>
    <row r="14952" spans="1:8">
      <c r="A14952" s="35" t="s">
        <v>29</v>
      </c>
      <c r="B14952" s="35" t="s">
        <v>9382</v>
      </c>
      <c r="C14952" s="35" t="s">
        <v>16804</v>
      </c>
      <c r="D14952" s="100" t="s">
        <v>23947</v>
      </c>
      <c r="E14952" s="107">
        <v>16.966666666666665</v>
      </c>
      <c r="F14952" s="81" t="s">
        <v>24202</v>
      </c>
      <c r="G14952" s="35" t="s">
        <v>8146</v>
      </c>
      <c r="H14952" s="100" t="s">
        <v>26785</v>
      </c>
    </row>
    <row r="14953" spans="1:8">
      <c r="A14953" s="35" t="s">
        <v>29</v>
      </c>
      <c r="B14953" s="35" t="s">
        <v>9382</v>
      </c>
      <c r="C14953" s="35" t="s">
        <v>16804</v>
      </c>
      <c r="D14953" s="100" t="s">
        <v>23948</v>
      </c>
      <c r="E14953" s="107">
        <v>22.233333333333334</v>
      </c>
      <c r="F14953" s="81" t="s">
        <v>24202</v>
      </c>
      <c r="G14953" s="35" t="s">
        <v>8146</v>
      </c>
      <c r="H14953" s="100" t="s">
        <v>26785</v>
      </c>
    </row>
    <row r="14954" spans="1:8">
      <c r="A14954" s="35" t="s">
        <v>29</v>
      </c>
      <c r="B14954" s="35" t="s">
        <v>9382</v>
      </c>
      <c r="C14954" s="35" t="s">
        <v>16804</v>
      </c>
      <c r="D14954" s="100" t="s">
        <v>23949</v>
      </c>
      <c r="E14954" s="107">
        <v>18.283333333333335</v>
      </c>
      <c r="F14954" s="81" t="s">
        <v>24202</v>
      </c>
      <c r="G14954" s="35" t="s">
        <v>8146</v>
      </c>
      <c r="H14954" s="100" t="s">
        <v>26785</v>
      </c>
    </row>
    <row r="14955" spans="1:8">
      <c r="A14955" s="35" t="s">
        <v>29</v>
      </c>
      <c r="B14955" s="35" t="s">
        <v>9382</v>
      </c>
      <c r="C14955" s="35" t="s">
        <v>17569</v>
      </c>
      <c r="D14955" s="100" t="s">
        <v>8971</v>
      </c>
      <c r="E14955" s="107">
        <v>11.366666666666667</v>
      </c>
      <c r="F14955" s="81" t="s">
        <v>24202</v>
      </c>
      <c r="G14955" s="35" t="s">
        <v>8146</v>
      </c>
      <c r="H14955" s="100" t="s">
        <v>26786</v>
      </c>
    </row>
    <row r="14956" spans="1:8">
      <c r="A14956" s="35" t="s">
        <v>29</v>
      </c>
      <c r="B14956" s="35" t="s">
        <v>9382</v>
      </c>
      <c r="C14956" s="35" t="s">
        <v>17569</v>
      </c>
      <c r="D14956" s="100" t="s">
        <v>8972</v>
      </c>
      <c r="E14956" s="107">
        <v>17.233333333333334</v>
      </c>
      <c r="F14956" s="81" t="s">
        <v>24202</v>
      </c>
      <c r="G14956" s="35" t="s">
        <v>8146</v>
      </c>
      <c r="H14956" s="100" t="s">
        <v>26786</v>
      </c>
    </row>
    <row r="14957" spans="1:8">
      <c r="A14957" s="35" t="s">
        <v>29</v>
      </c>
      <c r="B14957" s="35" t="s">
        <v>9382</v>
      </c>
      <c r="C14957" s="35" t="s">
        <v>17569</v>
      </c>
      <c r="D14957" s="100" t="s">
        <v>8973</v>
      </c>
      <c r="E14957" s="107">
        <v>9.7666666666666675</v>
      </c>
      <c r="F14957" s="81" t="s">
        <v>24202</v>
      </c>
      <c r="G14957" s="35" t="s">
        <v>8146</v>
      </c>
      <c r="H14957" s="100" t="s">
        <v>26786</v>
      </c>
    </row>
    <row r="14958" spans="1:8">
      <c r="A14958" s="35" t="s">
        <v>29</v>
      </c>
      <c r="B14958" s="35" t="s">
        <v>9382</v>
      </c>
      <c r="C14958" s="35" t="s">
        <v>17569</v>
      </c>
      <c r="D14958" s="100" t="s">
        <v>8974</v>
      </c>
      <c r="E14958" s="107">
        <v>7.6166666666666663</v>
      </c>
      <c r="F14958" s="81" t="s">
        <v>24202</v>
      </c>
      <c r="G14958" s="35" t="s">
        <v>8146</v>
      </c>
      <c r="H14958" s="100" t="s">
        <v>26786</v>
      </c>
    </row>
    <row r="14959" spans="1:8">
      <c r="A14959" s="35" t="s">
        <v>29</v>
      </c>
      <c r="B14959" s="35" t="s">
        <v>9382</v>
      </c>
      <c r="C14959" s="35" t="s">
        <v>17569</v>
      </c>
      <c r="D14959" s="100" t="s">
        <v>8975</v>
      </c>
      <c r="E14959" s="107">
        <v>18.883333333333333</v>
      </c>
      <c r="F14959" s="81" t="s">
        <v>24202</v>
      </c>
      <c r="G14959" s="35" t="s">
        <v>8146</v>
      </c>
      <c r="H14959" s="100" t="s">
        <v>26786</v>
      </c>
    </row>
    <row r="14960" spans="1:8">
      <c r="A14960" s="35" t="s">
        <v>29</v>
      </c>
      <c r="B14960" s="35" t="s">
        <v>9382</v>
      </c>
      <c r="C14960" s="35" t="s">
        <v>17569</v>
      </c>
      <c r="D14960" s="100" t="s">
        <v>8977</v>
      </c>
      <c r="E14960" s="107">
        <v>23.766666666666666</v>
      </c>
      <c r="F14960" s="81" t="s">
        <v>24202</v>
      </c>
      <c r="G14960" s="35" t="s">
        <v>8146</v>
      </c>
      <c r="H14960" s="100" t="s">
        <v>26786</v>
      </c>
    </row>
    <row r="14961" spans="1:8">
      <c r="A14961" s="35" t="s">
        <v>29</v>
      </c>
      <c r="B14961" s="35" t="s">
        <v>9382</v>
      </c>
      <c r="C14961" s="35" t="s">
        <v>37</v>
      </c>
      <c r="D14961" s="100" t="s">
        <v>8979</v>
      </c>
      <c r="E14961" s="107">
        <v>4.2833333333333332</v>
      </c>
      <c r="F14961" s="81" t="s">
        <v>24202</v>
      </c>
      <c r="G14961" s="35" t="s">
        <v>8146</v>
      </c>
      <c r="H14961" s="100" t="s">
        <v>26281</v>
      </c>
    </row>
    <row r="14962" spans="1:8">
      <c r="A14962" s="35" t="s">
        <v>29</v>
      </c>
      <c r="B14962" s="35" t="s">
        <v>9382</v>
      </c>
      <c r="C14962" s="35" t="s">
        <v>37</v>
      </c>
      <c r="D14962" s="100" t="s">
        <v>8980</v>
      </c>
      <c r="E14962" s="107">
        <v>8.0333333333333332</v>
      </c>
      <c r="F14962" s="81" t="s">
        <v>24202</v>
      </c>
      <c r="G14962" s="35" t="s">
        <v>8146</v>
      </c>
      <c r="H14962" s="100" t="s">
        <v>26281</v>
      </c>
    </row>
    <row r="14963" spans="1:8">
      <c r="A14963" s="35" t="s">
        <v>29</v>
      </c>
      <c r="B14963" s="35" t="s">
        <v>9382</v>
      </c>
      <c r="C14963" s="35" t="s">
        <v>37</v>
      </c>
      <c r="D14963" s="100" t="s">
        <v>8981</v>
      </c>
      <c r="E14963" s="107">
        <v>6.9333333333333336</v>
      </c>
      <c r="F14963" s="81" t="s">
        <v>24202</v>
      </c>
      <c r="G14963" s="35" t="s">
        <v>8146</v>
      </c>
      <c r="H14963" s="100" t="s">
        <v>26281</v>
      </c>
    </row>
    <row r="14964" spans="1:8">
      <c r="A14964" s="35" t="s">
        <v>29</v>
      </c>
      <c r="B14964" s="35" t="s">
        <v>9382</v>
      </c>
      <c r="C14964" s="35" t="s">
        <v>37</v>
      </c>
      <c r="D14964" s="100" t="s">
        <v>8982</v>
      </c>
      <c r="E14964" s="107">
        <v>6.7166666666666668</v>
      </c>
      <c r="F14964" s="81" t="s">
        <v>24202</v>
      </c>
      <c r="G14964" s="35" t="s">
        <v>8146</v>
      </c>
      <c r="H14964" s="100" t="s">
        <v>26281</v>
      </c>
    </row>
    <row r="14965" spans="1:8">
      <c r="A14965" s="35" t="s">
        <v>29</v>
      </c>
      <c r="B14965" s="35" t="s">
        <v>9382</v>
      </c>
      <c r="C14965" s="35" t="s">
        <v>37</v>
      </c>
      <c r="D14965" s="100" t="s">
        <v>8983</v>
      </c>
      <c r="E14965" s="107">
        <v>7.166666666666667</v>
      </c>
      <c r="F14965" s="81" t="s">
        <v>24202</v>
      </c>
      <c r="G14965" s="35" t="s">
        <v>8146</v>
      </c>
      <c r="H14965" s="100" t="s">
        <v>26281</v>
      </c>
    </row>
    <row r="14966" spans="1:8">
      <c r="A14966" s="35" t="s">
        <v>29</v>
      </c>
      <c r="B14966" s="35" t="s">
        <v>9382</v>
      </c>
      <c r="C14966" s="35" t="s">
        <v>37</v>
      </c>
      <c r="D14966" s="100" t="s">
        <v>8984</v>
      </c>
      <c r="E14966" s="107">
        <v>9.7833333333333332</v>
      </c>
      <c r="F14966" s="81" t="s">
        <v>24202</v>
      </c>
      <c r="G14966" s="35" t="s">
        <v>8146</v>
      </c>
      <c r="H14966" s="100" t="s">
        <v>26281</v>
      </c>
    </row>
    <row r="14967" spans="1:8">
      <c r="A14967" s="35" t="s">
        <v>29</v>
      </c>
      <c r="B14967" s="35" t="s">
        <v>9382</v>
      </c>
      <c r="C14967" s="35" t="s">
        <v>37</v>
      </c>
      <c r="D14967" s="100" t="s">
        <v>8985</v>
      </c>
      <c r="E14967" s="107">
        <v>7.333333333333333</v>
      </c>
      <c r="F14967" s="81" t="s">
        <v>24202</v>
      </c>
      <c r="G14967" s="35" t="s">
        <v>8146</v>
      </c>
      <c r="H14967" s="100" t="s">
        <v>26281</v>
      </c>
    </row>
    <row r="14968" spans="1:8">
      <c r="A14968" s="35" t="s">
        <v>29</v>
      </c>
      <c r="B14968" s="35" t="s">
        <v>9382</v>
      </c>
      <c r="C14968" s="35" t="s">
        <v>37</v>
      </c>
      <c r="D14968" s="100" t="s">
        <v>8986</v>
      </c>
      <c r="E14968" s="107">
        <v>24.1</v>
      </c>
      <c r="F14968" s="81" t="s">
        <v>24202</v>
      </c>
      <c r="G14968" s="35" t="s">
        <v>8146</v>
      </c>
      <c r="H14968" s="100" t="s">
        <v>26281</v>
      </c>
    </row>
    <row r="14969" spans="1:8">
      <c r="A14969" s="35" t="s">
        <v>29</v>
      </c>
      <c r="B14969" s="35" t="s">
        <v>9382</v>
      </c>
      <c r="C14969" s="35" t="s">
        <v>37</v>
      </c>
      <c r="D14969" s="100" t="s">
        <v>8987</v>
      </c>
      <c r="E14969" s="107">
        <v>6.166666666666667</v>
      </c>
      <c r="F14969" s="81" t="s">
        <v>24202</v>
      </c>
      <c r="G14969" s="35" t="s">
        <v>8146</v>
      </c>
      <c r="H14969" s="100" t="s">
        <v>26281</v>
      </c>
    </row>
    <row r="14970" spans="1:8">
      <c r="A14970" s="35" t="s">
        <v>29</v>
      </c>
      <c r="B14970" s="35" t="s">
        <v>9382</v>
      </c>
      <c r="C14970" s="35" t="s">
        <v>37</v>
      </c>
      <c r="D14970" s="100" t="s">
        <v>13383</v>
      </c>
      <c r="E14970" s="107">
        <v>23.616666666666667</v>
      </c>
      <c r="F14970" s="81" t="s">
        <v>24202</v>
      </c>
      <c r="G14970" s="35" t="s">
        <v>8146</v>
      </c>
      <c r="H14970" s="100" t="s">
        <v>26281</v>
      </c>
    </row>
    <row r="14971" spans="1:8">
      <c r="A14971" s="35" t="s">
        <v>29</v>
      </c>
      <c r="B14971" s="35" t="s">
        <v>9382</v>
      </c>
      <c r="C14971" s="35" t="s">
        <v>37</v>
      </c>
      <c r="D14971" s="100" t="s">
        <v>13384</v>
      </c>
      <c r="E14971" s="107">
        <v>9.4333333333333336</v>
      </c>
      <c r="F14971" s="81" t="s">
        <v>24202</v>
      </c>
      <c r="G14971" s="35" t="s">
        <v>8146</v>
      </c>
      <c r="H14971" s="100" t="s">
        <v>26281</v>
      </c>
    </row>
    <row r="14972" spans="1:8">
      <c r="A14972" s="35" t="s">
        <v>29</v>
      </c>
      <c r="B14972" s="35" t="s">
        <v>9382</v>
      </c>
      <c r="C14972" s="35" t="s">
        <v>37</v>
      </c>
      <c r="D14972" s="100" t="s">
        <v>13385</v>
      </c>
      <c r="E14972" s="107">
        <v>17.283333333333335</v>
      </c>
      <c r="F14972" s="81" t="s">
        <v>24202</v>
      </c>
      <c r="G14972" s="35" t="s">
        <v>8146</v>
      </c>
      <c r="H14972" s="100" t="s">
        <v>26281</v>
      </c>
    </row>
    <row r="14973" spans="1:8">
      <c r="A14973" s="35" t="s">
        <v>29</v>
      </c>
      <c r="B14973" s="35" t="s">
        <v>9382</v>
      </c>
      <c r="C14973" s="35" t="s">
        <v>37</v>
      </c>
      <c r="D14973" s="100" t="s">
        <v>13386</v>
      </c>
      <c r="E14973" s="107">
        <v>9.85</v>
      </c>
      <c r="F14973" s="81" t="s">
        <v>24202</v>
      </c>
      <c r="G14973" s="35" t="s">
        <v>8146</v>
      </c>
      <c r="H14973" s="100" t="s">
        <v>26281</v>
      </c>
    </row>
    <row r="14974" spans="1:8">
      <c r="A14974" s="35" t="s">
        <v>29</v>
      </c>
      <c r="B14974" s="35" t="s">
        <v>9382</v>
      </c>
      <c r="C14974" s="35" t="s">
        <v>37</v>
      </c>
      <c r="D14974" s="100" t="s">
        <v>13387</v>
      </c>
      <c r="E14974" s="107">
        <v>6.583333333333333</v>
      </c>
      <c r="F14974" s="81" t="s">
        <v>24202</v>
      </c>
      <c r="G14974" s="35" t="s">
        <v>8146</v>
      </c>
      <c r="H14974" s="100" t="s">
        <v>26281</v>
      </c>
    </row>
    <row r="14975" spans="1:8">
      <c r="A14975" s="35" t="s">
        <v>29</v>
      </c>
      <c r="B14975" s="35" t="s">
        <v>9382</v>
      </c>
      <c r="C14975" s="35" t="s">
        <v>37</v>
      </c>
      <c r="D14975" s="100" t="s">
        <v>13388</v>
      </c>
      <c r="E14975" s="107">
        <v>10.083333333333334</v>
      </c>
      <c r="F14975" s="81" t="s">
        <v>24202</v>
      </c>
      <c r="G14975" s="35" t="s">
        <v>8146</v>
      </c>
      <c r="H14975" s="100" t="s">
        <v>26281</v>
      </c>
    </row>
    <row r="14976" spans="1:8">
      <c r="A14976" s="35" t="s">
        <v>29</v>
      </c>
      <c r="B14976" s="35" t="s">
        <v>9382</v>
      </c>
      <c r="C14976" s="35" t="s">
        <v>37</v>
      </c>
      <c r="D14976" s="100" t="s">
        <v>13389</v>
      </c>
      <c r="E14976" s="107">
        <v>24.15</v>
      </c>
      <c r="F14976" s="81" t="s">
        <v>24202</v>
      </c>
      <c r="G14976" s="35" t="s">
        <v>8146</v>
      </c>
      <c r="H14976" s="100" t="s">
        <v>26281</v>
      </c>
    </row>
    <row r="14977" spans="1:8">
      <c r="A14977" s="35" t="s">
        <v>29</v>
      </c>
      <c r="B14977" s="35" t="s">
        <v>9382</v>
      </c>
      <c r="C14977" s="35" t="s">
        <v>37</v>
      </c>
      <c r="D14977" s="100" t="s">
        <v>13391</v>
      </c>
      <c r="E14977" s="107">
        <v>19.733333333333334</v>
      </c>
      <c r="F14977" s="81" t="s">
        <v>24202</v>
      </c>
      <c r="G14977" s="35" t="s">
        <v>8146</v>
      </c>
      <c r="H14977" s="100" t="s">
        <v>26281</v>
      </c>
    </row>
    <row r="14978" spans="1:8">
      <c r="A14978" s="35" t="s">
        <v>29</v>
      </c>
      <c r="B14978" s="35" t="s">
        <v>9382</v>
      </c>
      <c r="C14978" s="35" t="s">
        <v>37</v>
      </c>
      <c r="D14978" s="100" t="s">
        <v>13392</v>
      </c>
      <c r="E14978" s="107">
        <v>10.633333333333333</v>
      </c>
      <c r="F14978" s="81" t="s">
        <v>24202</v>
      </c>
      <c r="G14978" s="35" t="s">
        <v>8146</v>
      </c>
      <c r="H14978" s="100" t="s">
        <v>26281</v>
      </c>
    </row>
    <row r="14979" spans="1:8">
      <c r="A14979" s="35" t="s">
        <v>29</v>
      </c>
      <c r="B14979" s="35" t="s">
        <v>9382</v>
      </c>
      <c r="C14979" s="35" t="s">
        <v>37</v>
      </c>
      <c r="D14979" s="100" t="s">
        <v>13393</v>
      </c>
      <c r="E14979" s="107">
        <v>8.3000000000000007</v>
      </c>
      <c r="F14979" s="81" t="s">
        <v>24202</v>
      </c>
      <c r="G14979" s="35" t="s">
        <v>8146</v>
      </c>
      <c r="H14979" s="100" t="s">
        <v>26281</v>
      </c>
    </row>
    <row r="14980" spans="1:8">
      <c r="A14980" s="35" t="s">
        <v>29</v>
      </c>
      <c r="B14980" s="35" t="s">
        <v>9382</v>
      </c>
      <c r="C14980" s="35" t="s">
        <v>37</v>
      </c>
      <c r="D14980" s="100" t="s">
        <v>23950</v>
      </c>
      <c r="E14980" s="107">
        <v>19</v>
      </c>
      <c r="F14980" s="81" t="s">
        <v>24202</v>
      </c>
      <c r="G14980" s="35" t="s">
        <v>8146</v>
      </c>
      <c r="H14980" s="100" t="s">
        <v>26281</v>
      </c>
    </row>
    <row r="14981" spans="1:8">
      <c r="A14981" s="35" t="s">
        <v>29</v>
      </c>
      <c r="B14981" s="35" t="s">
        <v>9382</v>
      </c>
      <c r="C14981" s="35" t="s">
        <v>37</v>
      </c>
      <c r="D14981" s="100" t="s">
        <v>23951</v>
      </c>
      <c r="E14981" s="107">
        <v>16.233333333333334</v>
      </c>
      <c r="F14981" s="81" t="s">
        <v>24202</v>
      </c>
      <c r="G14981" s="35" t="s">
        <v>8146</v>
      </c>
      <c r="H14981" s="100" t="s">
        <v>26281</v>
      </c>
    </row>
    <row r="14982" spans="1:8">
      <c r="A14982" s="35" t="s">
        <v>29</v>
      </c>
      <c r="B14982" s="35" t="s">
        <v>9382</v>
      </c>
      <c r="C14982" s="35" t="s">
        <v>37</v>
      </c>
      <c r="D14982" s="100" t="s">
        <v>13394</v>
      </c>
      <c r="E14982" s="107">
        <v>7.15</v>
      </c>
      <c r="F14982" s="81" t="s">
        <v>24202</v>
      </c>
      <c r="G14982" s="35" t="s">
        <v>8146</v>
      </c>
      <c r="H14982" s="100" t="s">
        <v>26281</v>
      </c>
    </row>
    <row r="14983" spans="1:8">
      <c r="A14983" s="35" t="s">
        <v>29</v>
      </c>
      <c r="B14983" s="35" t="s">
        <v>9382</v>
      </c>
      <c r="C14983" s="35" t="s">
        <v>37</v>
      </c>
      <c r="D14983" s="100" t="s">
        <v>13395</v>
      </c>
      <c r="E14983" s="107">
        <v>9.0666666666666664</v>
      </c>
      <c r="F14983" s="81" t="s">
        <v>24202</v>
      </c>
      <c r="G14983" s="35" t="s">
        <v>8146</v>
      </c>
      <c r="H14983" s="100" t="s">
        <v>26281</v>
      </c>
    </row>
    <row r="14984" spans="1:8">
      <c r="A14984" s="35" t="s">
        <v>29</v>
      </c>
      <c r="B14984" s="35" t="s">
        <v>9382</v>
      </c>
      <c r="C14984" s="35" t="s">
        <v>37</v>
      </c>
      <c r="D14984" s="100" t="s">
        <v>13396</v>
      </c>
      <c r="E14984" s="107">
        <v>24.366666666666667</v>
      </c>
      <c r="F14984" s="81" t="s">
        <v>24202</v>
      </c>
      <c r="G14984" s="35" t="s">
        <v>8146</v>
      </c>
      <c r="H14984" s="100" t="s">
        <v>26281</v>
      </c>
    </row>
    <row r="14985" spans="1:8">
      <c r="A14985" s="35" t="s">
        <v>29</v>
      </c>
      <c r="B14985" s="35" t="s">
        <v>9382</v>
      </c>
      <c r="C14985" s="35" t="s">
        <v>37</v>
      </c>
      <c r="D14985" s="100" t="s">
        <v>13397</v>
      </c>
      <c r="E14985" s="107">
        <v>16.116666666666667</v>
      </c>
      <c r="F14985" s="81" t="s">
        <v>24202</v>
      </c>
      <c r="G14985" s="35" t="s">
        <v>8146</v>
      </c>
      <c r="H14985" s="100" t="s">
        <v>26281</v>
      </c>
    </row>
    <row r="14986" spans="1:8">
      <c r="A14986" s="35" t="s">
        <v>29</v>
      </c>
      <c r="B14986" s="35" t="s">
        <v>9382</v>
      </c>
      <c r="C14986" s="35" t="s">
        <v>37</v>
      </c>
      <c r="D14986" s="100" t="s">
        <v>13398</v>
      </c>
      <c r="E14986" s="107">
        <v>15.683333333333334</v>
      </c>
      <c r="F14986" s="81" t="s">
        <v>24202</v>
      </c>
      <c r="G14986" s="35" t="s">
        <v>8146</v>
      </c>
      <c r="H14986" s="100" t="s">
        <v>26281</v>
      </c>
    </row>
    <row r="14987" spans="1:8">
      <c r="A14987" s="35" t="s">
        <v>29</v>
      </c>
      <c r="B14987" s="35" t="s">
        <v>9382</v>
      </c>
      <c r="C14987" s="35" t="s">
        <v>37</v>
      </c>
      <c r="D14987" s="100" t="s">
        <v>13399</v>
      </c>
      <c r="E14987" s="107">
        <v>11.716666666666667</v>
      </c>
      <c r="F14987" s="81" t="s">
        <v>24202</v>
      </c>
      <c r="G14987" s="35" t="s">
        <v>8146</v>
      </c>
      <c r="H14987" s="100" t="s">
        <v>26281</v>
      </c>
    </row>
    <row r="14988" spans="1:8">
      <c r="A14988" s="35" t="s">
        <v>29</v>
      </c>
      <c r="B14988" s="35" t="s">
        <v>9382</v>
      </c>
      <c r="C14988" s="35" t="s">
        <v>37</v>
      </c>
      <c r="D14988" s="100" t="s">
        <v>13400</v>
      </c>
      <c r="E14988" s="107">
        <v>12.716666666666667</v>
      </c>
      <c r="F14988" s="81" t="s">
        <v>24202</v>
      </c>
      <c r="G14988" s="35" t="s">
        <v>8146</v>
      </c>
      <c r="H14988" s="100" t="s">
        <v>26281</v>
      </c>
    </row>
    <row r="14989" spans="1:8">
      <c r="A14989" s="35" t="s">
        <v>29</v>
      </c>
      <c r="B14989" s="35" t="s">
        <v>9382</v>
      </c>
      <c r="C14989" s="35" t="s">
        <v>16806</v>
      </c>
      <c r="D14989" s="100" t="s">
        <v>23952</v>
      </c>
      <c r="E14989" s="107">
        <v>11.683333333333334</v>
      </c>
      <c r="F14989" s="81" t="s">
        <v>24202</v>
      </c>
      <c r="G14989" s="35" t="s">
        <v>8146</v>
      </c>
      <c r="H14989" s="100" t="s">
        <v>26787</v>
      </c>
    </row>
    <row r="14990" spans="1:8">
      <c r="A14990" s="35" t="s">
        <v>29</v>
      </c>
      <c r="B14990" s="35" t="s">
        <v>9382</v>
      </c>
      <c r="C14990" s="35" t="s">
        <v>16806</v>
      </c>
      <c r="D14990" s="100" t="s">
        <v>8990</v>
      </c>
      <c r="E14990" s="107">
        <v>16.2</v>
      </c>
      <c r="F14990" s="81" t="s">
        <v>24202</v>
      </c>
      <c r="G14990" s="35" t="s">
        <v>8146</v>
      </c>
      <c r="H14990" s="100" t="s">
        <v>26787</v>
      </c>
    </row>
    <row r="14991" spans="1:8">
      <c r="A14991" s="35" t="s">
        <v>29</v>
      </c>
      <c r="B14991" s="35" t="s">
        <v>9382</v>
      </c>
      <c r="C14991" s="35" t="s">
        <v>16806</v>
      </c>
      <c r="D14991" s="100" t="s">
        <v>8994</v>
      </c>
      <c r="E14991" s="107">
        <v>14.5</v>
      </c>
      <c r="F14991" s="81" t="s">
        <v>24202</v>
      </c>
      <c r="G14991" s="35" t="s">
        <v>8146</v>
      </c>
      <c r="H14991" s="100" t="s">
        <v>26787</v>
      </c>
    </row>
    <row r="14992" spans="1:8">
      <c r="A14992" s="35" t="s">
        <v>29</v>
      </c>
      <c r="B14992" s="35" t="s">
        <v>9382</v>
      </c>
      <c r="C14992" s="35" t="s">
        <v>17570</v>
      </c>
      <c r="D14992" s="100" t="s">
        <v>23953</v>
      </c>
      <c r="E14992" s="107">
        <v>15.233333333333333</v>
      </c>
      <c r="F14992" s="81" t="s">
        <v>24202</v>
      </c>
      <c r="G14992" s="35" t="s">
        <v>8146</v>
      </c>
      <c r="H14992" s="100" t="s">
        <v>26788</v>
      </c>
    </row>
    <row r="14993" spans="1:8">
      <c r="A14993" s="35" t="s">
        <v>29</v>
      </c>
      <c r="B14993" s="35" t="s">
        <v>9382</v>
      </c>
      <c r="C14993" s="35" t="s">
        <v>17570</v>
      </c>
      <c r="D14993" s="100" t="s">
        <v>13403</v>
      </c>
      <c r="E14993" s="107">
        <v>10.3</v>
      </c>
      <c r="F14993" s="81" t="s">
        <v>24202</v>
      </c>
      <c r="G14993" s="35" t="s">
        <v>8146</v>
      </c>
      <c r="H14993" s="100" t="s">
        <v>26788</v>
      </c>
    </row>
    <row r="14994" spans="1:8">
      <c r="A14994" s="35" t="s">
        <v>29</v>
      </c>
      <c r="B14994" s="35" t="s">
        <v>9382</v>
      </c>
      <c r="C14994" s="35" t="s">
        <v>17570</v>
      </c>
      <c r="D14994" s="100" t="s">
        <v>13404</v>
      </c>
      <c r="E14994" s="107">
        <v>9.35</v>
      </c>
      <c r="F14994" s="81" t="s">
        <v>24202</v>
      </c>
      <c r="G14994" s="35" t="s">
        <v>8146</v>
      </c>
      <c r="H14994" s="100" t="s">
        <v>26788</v>
      </c>
    </row>
    <row r="14995" spans="1:8">
      <c r="A14995" s="35" t="s">
        <v>29</v>
      </c>
      <c r="B14995" s="35" t="s">
        <v>9382</v>
      </c>
      <c r="C14995" s="35" t="s">
        <v>17570</v>
      </c>
      <c r="D14995" s="100" t="s">
        <v>13405</v>
      </c>
      <c r="E14995" s="107">
        <v>10.066666666666666</v>
      </c>
      <c r="F14995" s="81" t="s">
        <v>24202</v>
      </c>
      <c r="G14995" s="35" t="s">
        <v>8146</v>
      </c>
      <c r="H14995" s="100" t="s">
        <v>26788</v>
      </c>
    </row>
    <row r="14996" spans="1:8">
      <c r="A14996" s="35" t="s">
        <v>29</v>
      </c>
      <c r="B14996" s="35" t="s">
        <v>9382</v>
      </c>
      <c r="C14996" s="35" t="s">
        <v>17570</v>
      </c>
      <c r="D14996" s="100" t="s">
        <v>13407</v>
      </c>
      <c r="E14996" s="107">
        <v>10.433333333333334</v>
      </c>
      <c r="F14996" s="81" t="s">
        <v>24202</v>
      </c>
      <c r="G14996" s="35" t="s">
        <v>8146</v>
      </c>
      <c r="H14996" s="100" t="s">
        <v>26788</v>
      </c>
    </row>
    <row r="14997" spans="1:8">
      <c r="A14997" s="35" t="s">
        <v>29</v>
      </c>
      <c r="B14997" s="35" t="s">
        <v>9382</v>
      </c>
      <c r="C14997" s="35" t="s">
        <v>17570</v>
      </c>
      <c r="D14997" s="100" t="s">
        <v>13408</v>
      </c>
      <c r="E14997" s="107">
        <v>10.316666666666666</v>
      </c>
      <c r="F14997" s="81" t="s">
        <v>24202</v>
      </c>
      <c r="G14997" s="35" t="s">
        <v>8146</v>
      </c>
      <c r="H14997" s="100" t="s">
        <v>26788</v>
      </c>
    </row>
    <row r="14998" spans="1:8">
      <c r="A14998" s="35" t="s">
        <v>29</v>
      </c>
      <c r="B14998" s="35" t="s">
        <v>9382</v>
      </c>
      <c r="C14998" s="35" t="s">
        <v>17570</v>
      </c>
      <c r="D14998" s="100" t="s">
        <v>13409</v>
      </c>
      <c r="E14998" s="107">
        <v>20.149999999999999</v>
      </c>
      <c r="F14998" s="81" t="s">
        <v>24202</v>
      </c>
      <c r="G14998" s="35" t="s">
        <v>8146</v>
      </c>
      <c r="H14998" s="100" t="s">
        <v>26788</v>
      </c>
    </row>
    <row r="14999" spans="1:8">
      <c r="A14999" s="35" t="s">
        <v>29</v>
      </c>
      <c r="B14999" s="35" t="s">
        <v>9382</v>
      </c>
      <c r="C14999" s="35" t="s">
        <v>17570</v>
      </c>
      <c r="D14999" s="100" t="s">
        <v>13410</v>
      </c>
      <c r="E14999" s="107">
        <v>12.033333333333333</v>
      </c>
      <c r="F14999" s="81" t="s">
        <v>24202</v>
      </c>
      <c r="G14999" s="35" t="s">
        <v>8146</v>
      </c>
      <c r="H14999" s="100" t="s">
        <v>26788</v>
      </c>
    </row>
    <row r="15000" spans="1:8">
      <c r="A15000" s="35" t="s">
        <v>29</v>
      </c>
      <c r="B15000" s="35" t="s">
        <v>9382</v>
      </c>
      <c r="C15000" s="35" t="s">
        <v>17570</v>
      </c>
      <c r="D15000" s="100" t="s">
        <v>13411</v>
      </c>
      <c r="E15000" s="107">
        <v>11.216666666666667</v>
      </c>
      <c r="F15000" s="81" t="s">
        <v>24202</v>
      </c>
      <c r="G15000" s="35" t="s">
        <v>8146</v>
      </c>
      <c r="H15000" s="100" t="s">
        <v>26788</v>
      </c>
    </row>
    <row r="15001" spans="1:8">
      <c r="A15001" s="35" t="s">
        <v>29</v>
      </c>
      <c r="B15001" s="35" t="s">
        <v>9382</v>
      </c>
      <c r="C15001" s="35" t="s">
        <v>17570</v>
      </c>
      <c r="D15001" s="100" t="s">
        <v>13412</v>
      </c>
      <c r="E15001" s="107">
        <v>10.016666666666667</v>
      </c>
      <c r="F15001" s="81" t="s">
        <v>24202</v>
      </c>
      <c r="G15001" s="35" t="s">
        <v>8146</v>
      </c>
      <c r="H15001" s="100" t="s">
        <v>26788</v>
      </c>
    </row>
    <row r="15002" spans="1:8">
      <c r="A15002" s="35" t="s">
        <v>29</v>
      </c>
      <c r="B15002" s="35" t="s">
        <v>9382</v>
      </c>
      <c r="C15002" s="35" t="s">
        <v>17570</v>
      </c>
      <c r="D15002" s="100" t="s">
        <v>13413</v>
      </c>
      <c r="E15002" s="107">
        <v>16.216666666666665</v>
      </c>
      <c r="F15002" s="81" t="s">
        <v>24202</v>
      </c>
      <c r="G15002" s="35" t="s">
        <v>8146</v>
      </c>
      <c r="H15002" s="100" t="s">
        <v>26788</v>
      </c>
    </row>
    <row r="15003" spans="1:8">
      <c r="A15003" s="35" t="s">
        <v>29</v>
      </c>
      <c r="B15003" s="35" t="s">
        <v>9382</v>
      </c>
      <c r="C15003" s="35" t="s">
        <v>17570</v>
      </c>
      <c r="D15003" s="100" t="s">
        <v>13414</v>
      </c>
      <c r="E15003" s="107">
        <v>17.8</v>
      </c>
      <c r="F15003" s="81" t="s">
        <v>24202</v>
      </c>
      <c r="G15003" s="35" t="s">
        <v>8146</v>
      </c>
      <c r="H15003" s="100" t="s">
        <v>26788</v>
      </c>
    </row>
    <row r="15004" spans="1:8">
      <c r="A15004" s="35" t="s">
        <v>29</v>
      </c>
      <c r="B15004" s="35" t="s">
        <v>9382</v>
      </c>
      <c r="C15004" s="35" t="s">
        <v>16807</v>
      </c>
      <c r="D15004" s="100" t="s">
        <v>13417</v>
      </c>
      <c r="E15004" s="107">
        <v>18.850000000000001</v>
      </c>
      <c r="F15004" s="81" t="s">
        <v>24202</v>
      </c>
      <c r="G15004" s="35" t="s">
        <v>8146</v>
      </c>
      <c r="H15004" s="100" t="s">
        <v>26284</v>
      </c>
    </row>
    <row r="15005" spans="1:8">
      <c r="A15005" s="35" t="s">
        <v>29</v>
      </c>
      <c r="B15005" s="35" t="s">
        <v>9382</v>
      </c>
      <c r="C15005" s="35" t="s">
        <v>16807</v>
      </c>
      <c r="D15005" s="100" t="s">
        <v>13420</v>
      </c>
      <c r="E15005" s="107">
        <v>22.333333333333332</v>
      </c>
      <c r="F15005" s="81" t="s">
        <v>24202</v>
      </c>
      <c r="G15005" s="35" t="s">
        <v>8146</v>
      </c>
      <c r="H15005" s="100" t="s">
        <v>16603</v>
      </c>
    </row>
    <row r="15006" spans="1:8">
      <c r="A15006" s="35" t="s">
        <v>29</v>
      </c>
      <c r="B15006" s="35" t="s">
        <v>9382</v>
      </c>
      <c r="C15006" s="35" t="s">
        <v>16807</v>
      </c>
      <c r="D15006" s="100" t="s">
        <v>23954</v>
      </c>
      <c r="E15006" s="107">
        <v>22.733333333333334</v>
      </c>
      <c r="F15006" s="81" t="s">
        <v>24202</v>
      </c>
      <c r="G15006" s="35" t="s">
        <v>8146</v>
      </c>
      <c r="H15006" s="100" t="s">
        <v>26284</v>
      </c>
    </row>
    <row r="15007" spans="1:8">
      <c r="A15007" s="35" t="s">
        <v>29</v>
      </c>
      <c r="B15007" s="35" t="s">
        <v>9382</v>
      </c>
      <c r="C15007" s="35" t="s">
        <v>16807</v>
      </c>
      <c r="D15007" s="100" t="s">
        <v>13422</v>
      </c>
      <c r="E15007" s="107">
        <v>18.899999999999999</v>
      </c>
      <c r="F15007" s="81" t="s">
        <v>24202</v>
      </c>
      <c r="G15007" s="35" t="s">
        <v>8146</v>
      </c>
      <c r="H15007" s="100" t="s">
        <v>26284</v>
      </c>
    </row>
    <row r="15008" spans="1:8">
      <c r="A15008" s="35" t="s">
        <v>29</v>
      </c>
      <c r="B15008" s="35" t="s">
        <v>9382</v>
      </c>
      <c r="C15008" s="35" t="s">
        <v>17571</v>
      </c>
      <c r="D15008" s="100" t="s">
        <v>13423</v>
      </c>
      <c r="E15008" s="107">
        <v>18.966666666666665</v>
      </c>
      <c r="F15008" s="81" t="s">
        <v>24202</v>
      </c>
      <c r="G15008" s="35" t="s">
        <v>8146</v>
      </c>
      <c r="H15008" s="100" t="s">
        <v>16604</v>
      </c>
    </row>
    <row r="15009" spans="1:8">
      <c r="A15009" s="35" t="s">
        <v>29</v>
      </c>
      <c r="B15009" s="35" t="s">
        <v>9382</v>
      </c>
      <c r="C15009" s="35" t="s">
        <v>17571</v>
      </c>
      <c r="D15009" s="100" t="s">
        <v>13424</v>
      </c>
      <c r="E15009" s="107">
        <v>16.033333333333335</v>
      </c>
      <c r="F15009" s="81" t="s">
        <v>24202</v>
      </c>
      <c r="G15009" s="35" t="s">
        <v>8146</v>
      </c>
      <c r="H15009" s="100" t="s">
        <v>16604</v>
      </c>
    </row>
    <row r="15010" spans="1:8">
      <c r="A15010" s="35" t="s">
        <v>29</v>
      </c>
      <c r="B15010" s="35" t="s">
        <v>9382</v>
      </c>
      <c r="C15010" s="35" t="s">
        <v>17571</v>
      </c>
      <c r="D15010" s="100" t="s">
        <v>13426</v>
      </c>
      <c r="E15010" s="107">
        <v>19.283333333333335</v>
      </c>
      <c r="F15010" s="81" t="s">
        <v>24202</v>
      </c>
      <c r="G15010" s="35" t="s">
        <v>8146</v>
      </c>
      <c r="H15010" s="100" t="s">
        <v>16604</v>
      </c>
    </row>
    <row r="15011" spans="1:8">
      <c r="A15011" s="35" t="s">
        <v>29</v>
      </c>
      <c r="B15011" s="35" t="s">
        <v>9382</v>
      </c>
      <c r="C15011" s="35" t="s">
        <v>17571</v>
      </c>
      <c r="D15011" s="100" t="s">
        <v>23955</v>
      </c>
      <c r="E15011" s="107">
        <v>21.483333333333334</v>
      </c>
      <c r="F15011" s="81" t="s">
        <v>24202</v>
      </c>
      <c r="G15011" s="35" t="s">
        <v>8146</v>
      </c>
      <c r="H15011" s="100" t="s">
        <v>16604</v>
      </c>
    </row>
    <row r="15012" spans="1:8">
      <c r="A15012" s="35" t="s">
        <v>29</v>
      </c>
      <c r="B15012" s="35" t="s">
        <v>9382</v>
      </c>
      <c r="C15012" s="35" t="s">
        <v>17571</v>
      </c>
      <c r="D15012" s="100" t="s">
        <v>13428</v>
      </c>
      <c r="E15012" s="107">
        <v>21.716666666666665</v>
      </c>
      <c r="F15012" s="81" t="s">
        <v>24202</v>
      </c>
      <c r="G15012" s="35" t="s">
        <v>8146</v>
      </c>
      <c r="H15012" s="100" t="s">
        <v>16604</v>
      </c>
    </row>
    <row r="15013" spans="1:8">
      <c r="A15013" s="35" t="s">
        <v>29</v>
      </c>
      <c r="B15013" s="35" t="s">
        <v>9382</v>
      </c>
      <c r="C15013" s="35" t="s">
        <v>17571</v>
      </c>
      <c r="D15013" s="100" t="s">
        <v>13429</v>
      </c>
      <c r="E15013" s="107">
        <v>23.916666666666668</v>
      </c>
      <c r="F15013" s="81" t="s">
        <v>24202</v>
      </c>
      <c r="G15013" s="35" t="s">
        <v>8146</v>
      </c>
      <c r="H15013" s="100" t="s">
        <v>16604</v>
      </c>
    </row>
    <row r="15014" spans="1:8">
      <c r="A15014" s="35" t="s">
        <v>29</v>
      </c>
      <c r="B15014" s="35" t="s">
        <v>9382</v>
      </c>
      <c r="C15014" s="35" t="s">
        <v>17571</v>
      </c>
      <c r="D15014" s="100" t="s">
        <v>13431</v>
      </c>
      <c r="E15014" s="107">
        <v>24.016666666666666</v>
      </c>
      <c r="F15014" s="81" t="s">
        <v>24202</v>
      </c>
      <c r="G15014" s="35" t="s">
        <v>8146</v>
      </c>
      <c r="H15014" s="100" t="s">
        <v>16604</v>
      </c>
    </row>
    <row r="15015" spans="1:8">
      <c r="A15015" s="35" t="s">
        <v>29</v>
      </c>
      <c r="B15015" s="35" t="s">
        <v>9382</v>
      </c>
      <c r="C15015" s="35" t="s">
        <v>17571</v>
      </c>
      <c r="D15015" s="100" t="s">
        <v>13433</v>
      </c>
      <c r="E15015" s="107">
        <v>19.316666666666666</v>
      </c>
      <c r="F15015" s="81" t="s">
        <v>24202</v>
      </c>
      <c r="G15015" s="35" t="s">
        <v>8146</v>
      </c>
      <c r="H15015" s="100" t="s">
        <v>16604</v>
      </c>
    </row>
    <row r="15016" spans="1:8">
      <c r="A15016" s="35" t="s">
        <v>29</v>
      </c>
      <c r="B15016" s="35" t="s">
        <v>9382</v>
      </c>
      <c r="C15016" s="35" t="s">
        <v>17571</v>
      </c>
      <c r="D15016" s="100" t="s">
        <v>13435</v>
      </c>
      <c r="E15016" s="107">
        <v>16.833333333333332</v>
      </c>
      <c r="F15016" s="81" t="s">
        <v>24202</v>
      </c>
      <c r="G15016" s="35" t="s">
        <v>8146</v>
      </c>
      <c r="H15016" s="100" t="s">
        <v>16604</v>
      </c>
    </row>
    <row r="15017" spans="1:8">
      <c r="A15017" s="35" t="s">
        <v>29</v>
      </c>
      <c r="B15017" s="35" t="s">
        <v>9382</v>
      </c>
      <c r="C15017" s="35" t="s">
        <v>17571</v>
      </c>
      <c r="D15017" s="100" t="s">
        <v>13439</v>
      </c>
      <c r="E15017" s="107">
        <v>21.866666666666667</v>
      </c>
      <c r="F15017" s="81" t="s">
        <v>24202</v>
      </c>
      <c r="G15017" s="35" t="s">
        <v>8146</v>
      </c>
      <c r="H15017" s="100" t="s">
        <v>26285</v>
      </c>
    </row>
    <row r="15018" spans="1:8">
      <c r="A15018" s="35" t="s">
        <v>29</v>
      </c>
      <c r="B15018" s="35" t="s">
        <v>9382</v>
      </c>
      <c r="C15018" s="35" t="s">
        <v>16808</v>
      </c>
      <c r="D15018" s="100" t="s">
        <v>23956</v>
      </c>
      <c r="E15018" s="107">
        <v>21.9</v>
      </c>
      <c r="F15018" s="81" t="s">
        <v>24202</v>
      </c>
      <c r="G15018" s="35" t="s">
        <v>8146</v>
      </c>
      <c r="H15018" s="100" t="s">
        <v>26789</v>
      </c>
    </row>
    <row r="15019" spans="1:8">
      <c r="A15019" s="35" t="s">
        <v>29</v>
      </c>
      <c r="B15019" s="35" t="s">
        <v>9382</v>
      </c>
      <c r="C15019" s="35" t="s">
        <v>16808</v>
      </c>
      <c r="D15019" s="100" t="s">
        <v>23957</v>
      </c>
      <c r="E15019" s="107">
        <v>23.683333333333334</v>
      </c>
      <c r="F15019" s="81" t="s">
        <v>24202</v>
      </c>
      <c r="G15019" s="35" t="s">
        <v>8146</v>
      </c>
      <c r="H15019" s="100" t="s">
        <v>26789</v>
      </c>
    </row>
    <row r="15020" spans="1:8">
      <c r="A15020" s="35" t="s">
        <v>29</v>
      </c>
      <c r="B15020" s="35" t="s">
        <v>9382</v>
      </c>
      <c r="C15020" s="35" t="s">
        <v>16808</v>
      </c>
      <c r="D15020" s="100" t="s">
        <v>23958</v>
      </c>
      <c r="E15020" s="107">
        <v>23.916666666666668</v>
      </c>
      <c r="F15020" s="81" t="s">
        <v>24202</v>
      </c>
      <c r="G15020" s="35" t="s">
        <v>8146</v>
      </c>
      <c r="H15020" s="100" t="s">
        <v>26789</v>
      </c>
    </row>
    <row r="15021" spans="1:8">
      <c r="A15021" s="35" t="s">
        <v>29</v>
      </c>
      <c r="B15021" s="35" t="s">
        <v>9382</v>
      </c>
      <c r="C15021" s="35" t="s">
        <v>16808</v>
      </c>
      <c r="D15021" s="100" t="s">
        <v>23959</v>
      </c>
      <c r="E15021" s="107">
        <v>22.433333333333334</v>
      </c>
      <c r="F15021" s="81" t="s">
        <v>24202</v>
      </c>
      <c r="G15021" s="35" t="s">
        <v>8146</v>
      </c>
      <c r="H15021" s="100" t="s">
        <v>26789</v>
      </c>
    </row>
    <row r="15022" spans="1:8">
      <c r="A15022" s="35" t="s">
        <v>29</v>
      </c>
      <c r="B15022" s="35" t="s">
        <v>9382</v>
      </c>
      <c r="C15022" s="35" t="s">
        <v>16808</v>
      </c>
      <c r="D15022" s="100" t="s">
        <v>23960</v>
      </c>
      <c r="E15022" s="107">
        <v>22.533333333333335</v>
      </c>
      <c r="F15022" s="81" t="s">
        <v>24202</v>
      </c>
      <c r="G15022" s="35" t="s">
        <v>8146</v>
      </c>
      <c r="H15022" s="100" t="s">
        <v>26789</v>
      </c>
    </row>
    <row r="15023" spans="1:8">
      <c r="A15023" s="35" t="s">
        <v>29</v>
      </c>
      <c r="B15023" s="35" t="s">
        <v>9382</v>
      </c>
      <c r="C15023" s="35" t="s">
        <v>16808</v>
      </c>
      <c r="D15023" s="100" t="s">
        <v>23961</v>
      </c>
      <c r="E15023" s="107">
        <v>22.95</v>
      </c>
      <c r="F15023" s="81" t="s">
        <v>24202</v>
      </c>
      <c r="G15023" s="35" t="s">
        <v>8146</v>
      </c>
      <c r="H15023" s="100" t="s">
        <v>26789</v>
      </c>
    </row>
    <row r="15024" spans="1:8">
      <c r="A15024" s="35" t="s">
        <v>29</v>
      </c>
      <c r="B15024" s="35" t="s">
        <v>9382</v>
      </c>
      <c r="C15024" s="35" t="s">
        <v>16808</v>
      </c>
      <c r="D15024" s="100" t="s">
        <v>13440</v>
      </c>
      <c r="E15024" s="107">
        <v>24.333333333333332</v>
      </c>
      <c r="F15024" s="81" t="s">
        <v>24202</v>
      </c>
      <c r="G15024" s="35" t="s">
        <v>8146</v>
      </c>
      <c r="H15024" s="100" t="s">
        <v>26789</v>
      </c>
    </row>
    <row r="15025" spans="1:8">
      <c r="A15025" s="35" t="s">
        <v>29</v>
      </c>
      <c r="B15025" s="35" t="s">
        <v>9379</v>
      </c>
      <c r="C15025" s="35" t="s">
        <v>16809</v>
      </c>
      <c r="D15025" s="100" t="s">
        <v>13441</v>
      </c>
      <c r="E15025" s="107">
        <v>13.183333333333334</v>
      </c>
      <c r="F15025" s="81" t="s">
        <v>24202</v>
      </c>
      <c r="G15025" s="35" t="s">
        <v>8146</v>
      </c>
      <c r="H15025" s="100" t="s">
        <v>26790</v>
      </c>
    </row>
    <row r="15026" spans="1:8">
      <c r="A15026" s="35" t="s">
        <v>29</v>
      </c>
      <c r="B15026" s="35" t="s">
        <v>9379</v>
      </c>
      <c r="C15026" s="35" t="s">
        <v>16809</v>
      </c>
      <c r="D15026" s="100" t="s">
        <v>23962</v>
      </c>
      <c r="E15026" s="107">
        <v>8.2166666666666668</v>
      </c>
      <c r="F15026" s="81" t="s">
        <v>24202</v>
      </c>
      <c r="G15026" s="35" t="s">
        <v>8146</v>
      </c>
      <c r="H15026" s="100" t="s">
        <v>26790</v>
      </c>
    </row>
    <row r="15027" spans="1:8">
      <c r="A15027" s="35" t="s">
        <v>29</v>
      </c>
      <c r="B15027" s="35" t="s">
        <v>9379</v>
      </c>
      <c r="C15027" s="35" t="s">
        <v>16809</v>
      </c>
      <c r="D15027" s="100" t="s">
        <v>13442</v>
      </c>
      <c r="E15027" s="107">
        <v>7.65</v>
      </c>
      <c r="F15027" s="81" t="s">
        <v>24202</v>
      </c>
      <c r="G15027" s="35" t="s">
        <v>8146</v>
      </c>
      <c r="H15027" s="100" t="s">
        <v>26790</v>
      </c>
    </row>
    <row r="15028" spans="1:8">
      <c r="A15028" s="35" t="s">
        <v>29</v>
      </c>
      <c r="B15028" s="35" t="s">
        <v>9379</v>
      </c>
      <c r="C15028" s="35" t="s">
        <v>16809</v>
      </c>
      <c r="D15028" s="100" t="s">
        <v>13443</v>
      </c>
      <c r="E15028" s="107">
        <v>7.2</v>
      </c>
      <c r="F15028" s="81" t="s">
        <v>24202</v>
      </c>
      <c r="G15028" s="35" t="s">
        <v>8146</v>
      </c>
      <c r="H15028" s="100" t="s">
        <v>26790</v>
      </c>
    </row>
    <row r="15029" spans="1:8">
      <c r="A15029" s="35" t="s">
        <v>29</v>
      </c>
      <c r="B15029" s="35" t="s">
        <v>9379</v>
      </c>
      <c r="C15029" s="35" t="s">
        <v>16809</v>
      </c>
      <c r="D15029" s="100" t="s">
        <v>13444</v>
      </c>
      <c r="E15029" s="107">
        <v>7.75</v>
      </c>
      <c r="F15029" s="81" t="s">
        <v>24202</v>
      </c>
      <c r="G15029" s="35" t="s">
        <v>8146</v>
      </c>
      <c r="H15029" s="100" t="s">
        <v>26790</v>
      </c>
    </row>
    <row r="15030" spans="1:8">
      <c r="A15030" s="35" t="s">
        <v>29</v>
      </c>
      <c r="B15030" s="35" t="s">
        <v>9379</v>
      </c>
      <c r="C15030" s="35" t="s">
        <v>16809</v>
      </c>
      <c r="D15030" s="100" t="s">
        <v>13445</v>
      </c>
      <c r="E15030" s="107">
        <v>8.9666666666666668</v>
      </c>
      <c r="F15030" s="81" t="s">
        <v>24202</v>
      </c>
      <c r="G15030" s="35" t="s">
        <v>8146</v>
      </c>
      <c r="H15030" s="100" t="s">
        <v>26790</v>
      </c>
    </row>
    <row r="15031" spans="1:8">
      <c r="A15031" s="35" t="s">
        <v>29</v>
      </c>
      <c r="B15031" s="35" t="s">
        <v>9379</v>
      </c>
      <c r="C15031" s="35" t="s">
        <v>16809</v>
      </c>
      <c r="D15031" s="100" t="s">
        <v>23963</v>
      </c>
      <c r="E15031" s="107">
        <v>19.866666666666667</v>
      </c>
      <c r="F15031" s="81" t="s">
        <v>24202</v>
      </c>
      <c r="G15031" s="35" t="s">
        <v>8146</v>
      </c>
      <c r="H15031" s="100" t="s">
        <v>26790</v>
      </c>
    </row>
    <row r="15032" spans="1:8">
      <c r="A15032" s="35" t="s">
        <v>29</v>
      </c>
      <c r="B15032" s="35" t="s">
        <v>9379</v>
      </c>
      <c r="C15032" s="35" t="s">
        <v>16809</v>
      </c>
      <c r="D15032" s="100" t="s">
        <v>13446</v>
      </c>
      <c r="E15032" s="107">
        <v>23.4</v>
      </c>
      <c r="F15032" s="81" t="s">
        <v>24202</v>
      </c>
      <c r="G15032" s="35" t="s">
        <v>8146</v>
      </c>
      <c r="H15032" s="100" t="s">
        <v>26790</v>
      </c>
    </row>
    <row r="15033" spans="1:8">
      <c r="A15033" s="35" t="s">
        <v>29</v>
      </c>
      <c r="B15033" s="35" t="s">
        <v>9379</v>
      </c>
      <c r="C15033" s="35" t="s">
        <v>16809</v>
      </c>
      <c r="D15033" s="100" t="s">
        <v>23964</v>
      </c>
      <c r="E15033" s="107">
        <v>22.533333333333335</v>
      </c>
      <c r="F15033" s="81" t="s">
        <v>24202</v>
      </c>
      <c r="G15033" s="35" t="s">
        <v>8146</v>
      </c>
      <c r="H15033" s="100" t="s">
        <v>26790</v>
      </c>
    </row>
    <row r="15034" spans="1:8">
      <c r="A15034" s="35" t="s">
        <v>29</v>
      </c>
      <c r="B15034" s="35" t="s">
        <v>9379</v>
      </c>
      <c r="C15034" s="35" t="s">
        <v>16809</v>
      </c>
      <c r="D15034" s="100" t="s">
        <v>13447</v>
      </c>
      <c r="E15034" s="107">
        <v>6.9833333333333334</v>
      </c>
      <c r="F15034" s="81" t="s">
        <v>24202</v>
      </c>
      <c r="G15034" s="35" t="s">
        <v>8146</v>
      </c>
      <c r="H15034" s="100" t="s">
        <v>26790</v>
      </c>
    </row>
    <row r="15035" spans="1:8">
      <c r="A15035" s="35" t="s">
        <v>29</v>
      </c>
      <c r="B15035" s="35" t="s">
        <v>9379</v>
      </c>
      <c r="C15035" s="35" t="s">
        <v>16809</v>
      </c>
      <c r="D15035" s="100" t="s">
        <v>23965</v>
      </c>
      <c r="E15035" s="107">
        <v>7.0666666666666664</v>
      </c>
      <c r="F15035" s="81" t="s">
        <v>24202</v>
      </c>
      <c r="G15035" s="35" t="s">
        <v>8146</v>
      </c>
      <c r="H15035" s="100" t="s">
        <v>26790</v>
      </c>
    </row>
    <row r="15036" spans="1:8">
      <c r="A15036" s="35" t="s">
        <v>29</v>
      </c>
      <c r="B15036" s="35" t="s">
        <v>9379</v>
      </c>
      <c r="C15036" s="35" t="s">
        <v>16809</v>
      </c>
      <c r="D15036" s="100" t="s">
        <v>23966</v>
      </c>
      <c r="E15036" s="107">
        <v>18.716666666666665</v>
      </c>
      <c r="F15036" s="81" t="s">
        <v>24202</v>
      </c>
      <c r="G15036" s="35" t="s">
        <v>8146</v>
      </c>
      <c r="H15036" s="100" t="s">
        <v>26790</v>
      </c>
    </row>
    <row r="15037" spans="1:8">
      <c r="A15037" s="35" t="s">
        <v>29</v>
      </c>
      <c r="B15037" s="35" t="s">
        <v>9379</v>
      </c>
      <c r="C15037" s="35" t="s">
        <v>16809</v>
      </c>
      <c r="D15037" s="100" t="s">
        <v>13448</v>
      </c>
      <c r="E15037" s="107">
        <v>21.033333333333335</v>
      </c>
      <c r="F15037" s="81" t="s">
        <v>24202</v>
      </c>
      <c r="G15037" s="35" t="s">
        <v>8146</v>
      </c>
      <c r="H15037" s="100" t="s">
        <v>26790</v>
      </c>
    </row>
    <row r="15038" spans="1:8">
      <c r="A15038" s="35" t="s">
        <v>29</v>
      </c>
      <c r="B15038" s="35" t="s">
        <v>9379</v>
      </c>
      <c r="C15038" s="35" t="s">
        <v>16809</v>
      </c>
      <c r="D15038" s="100" t="s">
        <v>13449</v>
      </c>
      <c r="E15038" s="107">
        <v>9.5500000000000007</v>
      </c>
      <c r="F15038" s="81" t="s">
        <v>24202</v>
      </c>
      <c r="G15038" s="35" t="s">
        <v>8146</v>
      </c>
      <c r="H15038" s="100" t="s">
        <v>26790</v>
      </c>
    </row>
    <row r="15039" spans="1:8">
      <c r="A15039" s="35" t="s">
        <v>29</v>
      </c>
      <c r="B15039" s="35" t="s">
        <v>9379</v>
      </c>
      <c r="C15039" s="35" t="s">
        <v>16809</v>
      </c>
      <c r="D15039" s="100" t="s">
        <v>13450</v>
      </c>
      <c r="E15039" s="107">
        <v>8.0166666666666675</v>
      </c>
      <c r="F15039" s="81" t="s">
        <v>24202</v>
      </c>
      <c r="G15039" s="35" t="s">
        <v>8146</v>
      </c>
      <c r="H15039" s="100" t="s">
        <v>26790</v>
      </c>
    </row>
    <row r="15040" spans="1:8">
      <c r="A15040" s="35" t="s">
        <v>29</v>
      </c>
      <c r="B15040" s="35" t="s">
        <v>9379</v>
      </c>
      <c r="C15040" s="35" t="s">
        <v>16809</v>
      </c>
      <c r="D15040" s="100" t="s">
        <v>13451</v>
      </c>
      <c r="E15040" s="107">
        <v>16.45</v>
      </c>
      <c r="F15040" s="81" t="s">
        <v>24202</v>
      </c>
      <c r="G15040" s="35" t="s">
        <v>8146</v>
      </c>
      <c r="H15040" s="100" t="s">
        <v>26790</v>
      </c>
    </row>
    <row r="15041" spans="1:8">
      <c r="A15041" s="35" t="s">
        <v>29</v>
      </c>
      <c r="B15041" s="35" t="s">
        <v>9379</v>
      </c>
      <c r="C15041" s="35" t="s">
        <v>16809</v>
      </c>
      <c r="D15041" s="100" t="s">
        <v>13452</v>
      </c>
      <c r="E15041" s="107">
        <v>22.333333333333332</v>
      </c>
      <c r="F15041" s="81" t="s">
        <v>24202</v>
      </c>
      <c r="G15041" s="35" t="s">
        <v>8146</v>
      </c>
      <c r="H15041" s="100" t="s">
        <v>26790</v>
      </c>
    </row>
    <row r="15042" spans="1:8">
      <c r="A15042" s="35" t="s">
        <v>29</v>
      </c>
      <c r="B15042" s="35" t="s">
        <v>9379</v>
      </c>
      <c r="C15042" s="35" t="s">
        <v>16809</v>
      </c>
      <c r="D15042" s="100" t="s">
        <v>13453</v>
      </c>
      <c r="E15042" s="107">
        <v>16.833333333333332</v>
      </c>
      <c r="F15042" s="81" t="s">
        <v>24202</v>
      </c>
      <c r="G15042" s="35" t="s">
        <v>8146</v>
      </c>
      <c r="H15042" s="100" t="s">
        <v>26790</v>
      </c>
    </row>
    <row r="15043" spans="1:8">
      <c r="A15043" s="35" t="s">
        <v>29</v>
      </c>
      <c r="B15043" s="35" t="s">
        <v>9379</v>
      </c>
      <c r="C15043" s="35" t="s">
        <v>16809</v>
      </c>
      <c r="D15043" s="100" t="s">
        <v>13454</v>
      </c>
      <c r="E15043" s="107">
        <v>20.883333333333333</v>
      </c>
      <c r="F15043" s="81" t="s">
        <v>24202</v>
      </c>
      <c r="G15043" s="35" t="s">
        <v>8146</v>
      </c>
      <c r="H15043" s="100" t="s">
        <v>26790</v>
      </c>
    </row>
    <row r="15044" spans="1:8">
      <c r="A15044" s="35" t="s">
        <v>29</v>
      </c>
      <c r="B15044" s="35" t="s">
        <v>9379</v>
      </c>
      <c r="C15044" s="35" t="s">
        <v>16809</v>
      </c>
      <c r="D15044" s="100" t="s">
        <v>23967</v>
      </c>
      <c r="E15044" s="107">
        <v>14.333333333333334</v>
      </c>
      <c r="F15044" s="81" t="s">
        <v>24202</v>
      </c>
      <c r="G15044" s="35" t="s">
        <v>8146</v>
      </c>
      <c r="H15044" s="100" t="s">
        <v>26790</v>
      </c>
    </row>
    <row r="15045" spans="1:8">
      <c r="A15045" s="35" t="s">
        <v>29</v>
      </c>
      <c r="B15045" s="35" t="s">
        <v>9382</v>
      </c>
      <c r="C15045" s="35" t="s">
        <v>16810</v>
      </c>
      <c r="D15045" s="100" t="s">
        <v>13455</v>
      </c>
      <c r="E15045" s="107">
        <v>5.2666666666666666</v>
      </c>
      <c r="F15045" s="81" t="s">
        <v>24202</v>
      </c>
      <c r="G15045" s="35" t="s">
        <v>8146</v>
      </c>
      <c r="H15045" s="100" t="s">
        <v>16605</v>
      </c>
    </row>
    <row r="15046" spans="1:8">
      <c r="A15046" s="35" t="s">
        <v>29</v>
      </c>
      <c r="B15046" s="35" t="s">
        <v>9382</v>
      </c>
      <c r="C15046" s="35" t="s">
        <v>16810</v>
      </c>
      <c r="D15046" s="100" t="s">
        <v>13456</v>
      </c>
      <c r="E15046" s="107">
        <v>9.0500000000000007</v>
      </c>
      <c r="F15046" s="81" t="s">
        <v>24202</v>
      </c>
      <c r="G15046" s="35" t="s">
        <v>8146</v>
      </c>
      <c r="H15046" s="100" t="s">
        <v>16605</v>
      </c>
    </row>
    <row r="15047" spans="1:8">
      <c r="A15047" s="35" t="s">
        <v>29</v>
      </c>
      <c r="B15047" s="35" t="s">
        <v>9382</v>
      </c>
      <c r="C15047" s="35" t="s">
        <v>16810</v>
      </c>
      <c r="D15047" s="100" t="s">
        <v>23968</v>
      </c>
      <c r="E15047" s="107">
        <v>8.6833333333333336</v>
      </c>
      <c r="F15047" s="81" t="s">
        <v>24202</v>
      </c>
      <c r="G15047" s="35" t="s">
        <v>8146</v>
      </c>
      <c r="H15047" s="100" t="s">
        <v>16605</v>
      </c>
    </row>
    <row r="15048" spans="1:8">
      <c r="A15048" s="35" t="s">
        <v>29</v>
      </c>
      <c r="B15048" s="35" t="s">
        <v>9382</v>
      </c>
      <c r="C15048" s="35" t="s">
        <v>16810</v>
      </c>
      <c r="D15048" s="100" t="s">
        <v>23969</v>
      </c>
      <c r="E15048" s="107">
        <v>8.8833333333333329</v>
      </c>
      <c r="F15048" s="81" t="s">
        <v>24202</v>
      </c>
      <c r="G15048" s="35" t="s">
        <v>8146</v>
      </c>
      <c r="H15048" s="100" t="s">
        <v>16605</v>
      </c>
    </row>
    <row r="15049" spans="1:8">
      <c r="A15049" s="35" t="s">
        <v>29</v>
      </c>
      <c r="B15049" s="35" t="s">
        <v>9382</v>
      </c>
      <c r="C15049" s="35" t="s">
        <v>16810</v>
      </c>
      <c r="D15049" s="100" t="s">
        <v>23970</v>
      </c>
      <c r="E15049" s="107">
        <v>9.6</v>
      </c>
      <c r="F15049" s="81" t="s">
        <v>24202</v>
      </c>
      <c r="G15049" s="35" t="s">
        <v>8146</v>
      </c>
      <c r="H15049" s="100" t="s">
        <v>16605</v>
      </c>
    </row>
    <row r="15050" spans="1:8">
      <c r="A15050" s="35" t="s">
        <v>29</v>
      </c>
      <c r="B15050" s="35" t="s">
        <v>9382</v>
      </c>
      <c r="C15050" s="35" t="s">
        <v>16810</v>
      </c>
      <c r="D15050" s="100" t="s">
        <v>23971</v>
      </c>
      <c r="E15050" s="107">
        <v>10.15</v>
      </c>
      <c r="F15050" s="81" t="s">
        <v>24202</v>
      </c>
      <c r="G15050" s="35" t="s">
        <v>8146</v>
      </c>
      <c r="H15050" s="100" t="s">
        <v>16605</v>
      </c>
    </row>
    <row r="15051" spans="1:8">
      <c r="A15051" s="35" t="s">
        <v>29</v>
      </c>
      <c r="B15051" s="35" t="s">
        <v>9382</v>
      </c>
      <c r="C15051" s="35" t="s">
        <v>16810</v>
      </c>
      <c r="D15051" s="100" t="s">
        <v>23972</v>
      </c>
      <c r="E15051" s="107">
        <v>8.75</v>
      </c>
      <c r="F15051" s="81" t="s">
        <v>24202</v>
      </c>
      <c r="G15051" s="35" t="s">
        <v>8146</v>
      </c>
      <c r="H15051" s="100" t="s">
        <v>16605</v>
      </c>
    </row>
    <row r="15052" spans="1:8">
      <c r="A15052" s="35" t="s">
        <v>29</v>
      </c>
      <c r="B15052" s="35" t="s">
        <v>9382</v>
      </c>
      <c r="C15052" s="35" t="s">
        <v>16810</v>
      </c>
      <c r="D15052" s="100" t="s">
        <v>13457</v>
      </c>
      <c r="E15052" s="107">
        <v>6.4333333333333336</v>
      </c>
      <c r="F15052" s="81" t="s">
        <v>24202</v>
      </c>
      <c r="G15052" s="35" t="s">
        <v>8146</v>
      </c>
      <c r="H15052" s="100" t="s">
        <v>16605</v>
      </c>
    </row>
    <row r="15053" spans="1:8">
      <c r="A15053" s="35" t="s">
        <v>29</v>
      </c>
      <c r="B15053" s="35" t="s">
        <v>9382</v>
      </c>
      <c r="C15053" s="35" t="s">
        <v>16810</v>
      </c>
      <c r="D15053" s="100" t="s">
        <v>13458</v>
      </c>
      <c r="E15053" s="107">
        <v>7.35</v>
      </c>
      <c r="F15053" s="81" t="s">
        <v>24202</v>
      </c>
      <c r="G15053" s="35" t="s">
        <v>8146</v>
      </c>
      <c r="H15053" s="100" t="s">
        <v>16605</v>
      </c>
    </row>
    <row r="15054" spans="1:8">
      <c r="A15054" s="35" t="s">
        <v>29</v>
      </c>
      <c r="B15054" s="35" t="s">
        <v>9382</v>
      </c>
      <c r="C15054" s="35" t="s">
        <v>16810</v>
      </c>
      <c r="D15054" s="100" t="s">
        <v>13459</v>
      </c>
      <c r="E15054" s="107">
        <v>7.1833333333333336</v>
      </c>
      <c r="F15054" s="81" t="s">
        <v>24202</v>
      </c>
      <c r="G15054" s="35" t="s">
        <v>8146</v>
      </c>
      <c r="H15054" s="100" t="s">
        <v>16605</v>
      </c>
    </row>
    <row r="15055" spans="1:8">
      <c r="A15055" s="35" t="s">
        <v>29</v>
      </c>
      <c r="B15055" s="35" t="s">
        <v>9382</v>
      </c>
      <c r="C15055" s="35" t="s">
        <v>16810</v>
      </c>
      <c r="D15055" s="100" t="s">
        <v>23973</v>
      </c>
      <c r="E15055" s="107">
        <v>10.050000000000001</v>
      </c>
      <c r="F15055" s="81" t="s">
        <v>24202</v>
      </c>
      <c r="G15055" s="35" t="s">
        <v>8146</v>
      </c>
      <c r="H15055" s="100" t="s">
        <v>16605</v>
      </c>
    </row>
    <row r="15056" spans="1:8">
      <c r="A15056" s="35" t="s">
        <v>29</v>
      </c>
      <c r="B15056" s="35" t="s">
        <v>9382</v>
      </c>
      <c r="C15056" s="35" t="s">
        <v>16810</v>
      </c>
      <c r="D15056" s="100" t="s">
        <v>13460</v>
      </c>
      <c r="E15056" s="107">
        <v>8.9666666666666668</v>
      </c>
      <c r="F15056" s="81" t="s">
        <v>24202</v>
      </c>
      <c r="G15056" s="35" t="s">
        <v>8146</v>
      </c>
      <c r="H15056" s="100" t="s">
        <v>16605</v>
      </c>
    </row>
    <row r="15057" spans="1:8">
      <c r="A15057" s="35" t="s">
        <v>29</v>
      </c>
      <c r="B15057" s="35" t="s">
        <v>9382</v>
      </c>
      <c r="C15057" s="35" t="s">
        <v>16810</v>
      </c>
      <c r="D15057" s="100" t="s">
        <v>23974</v>
      </c>
      <c r="E15057" s="107">
        <v>6.75</v>
      </c>
      <c r="F15057" s="81" t="s">
        <v>24202</v>
      </c>
      <c r="G15057" s="35" t="s">
        <v>8146</v>
      </c>
      <c r="H15057" s="100" t="s">
        <v>16605</v>
      </c>
    </row>
    <row r="15058" spans="1:8">
      <c r="A15058" s="35" t="s">
        <v>29</v>
      </c>
      <c r="B15058" s="35" t="s">
        <v>9382</v>
      </c>
      <c r="C15058" s="35" t="s">
        <v>16810</v>
      </c>
      <c r="D15058" s="100" t="s">
        <v>23975</v>
      </c>
      <c r="E15058" s="107">
        <v>8.4</v>
      </c>
      <c r="F15058" s="81" t="s">
        <v>24202</v>
      </c>
      <c r="G15058" s="35" t="s">
        <v>8146</v>
      </c>
      <c r="H15058" s="100" t="s">
        <v>16605</v>
      </c>
    </row>
    <row r="15059" spans="1:8">
      <c r="A15059" s="35" t="s">
        <v>29</v>
      </c>
      <c r="B15059" s="35" t="s">
        <v>9382</v>
      </c>
      <c r="C15059" s="35" t="s">
        <v>16810</v>
      </c>
      <c r="D15059" s="100" t="s">
        <v>13461</v>
      </c>
      <c r="E15059" s="107">
        <v>6.333333333333333</v>
      </c>
      <c r="F15059" s="81" t="s">
        <v>24202</v>
      </c>
      <c r="G15059" s="35" t="s">
        <v>8146</v>
      </c>
      <c r="H15059" s="100" t="s">
        <v>16605</v>
      </c>
    </row>
    <row r="15060" spans="1:8">
      <c r="A15060" s="35" t="s">
        <v>29</v>
      </c>
      <c r="B15060" s="35" t="s">
        <v>9382</v>
      </c>
      <c r="C15060" s="35" t="s">
        <v>16810</v>
      </c>
      <c r="D15060" s="100" t="s">
        <v>13462</v>
      </c>
      <c r="E15060" s="107">
        <v>6.5166666666666666</v>
      </c>
      <c r="F15060" s="81" t="s">
        <v>24202</v>
      </c>
      <c r="G15060" s="35" t="s">
        <v>8146</v>
      </c>
      <c r="H15060" s="100" t="s">
        <v>16605</v>
      </c>
    </row>
    <row r="15061" spans="1:8">
      <c r="A15061" s="35" t="s">
        <v>29</v>
      </c>
      <c r="B15061" s="35" t="s">
        <v>9382</v>
      </c>
      <c r="C15061" s="35" t="s">
        <v>16810</v>
      </c>
      <c r="D15061" s="100" t="s">
        <v>13463</v>
      </c>
      <c r="E15061" s="107">
        <v>6.9333333333333336</v>
      </c>
      <c r="F15061" s="81" t="s">
        <v>24202</v>
      </c>
      <c r="G15061" s="35" t="s">
        <v>8146</v>
      </c>
      <c r="H15061" s="100" t="s">
        <v>16605</v>
      </c>
    </row>
    <row r="15062" spans="1:8">
      <c r="A15062" s="35" t="s">
        <v>29</v>
      </c>
      <c r="B15062" s="35" t="s">
        <v>9382</v>
      </c>
      <c r="C15062" s="35" t="s">
        <v>16810</v>
      </c>
      <c r="D15062" s="100" t="s">
        <v>13464</v>
      </c>
      <c r="E15062" s="107">
        <v>6.0333333333333332</v>
      </c>
      <c r="F15062" s="81" t="s">
        <v>24202</v>
      </c>
      <c r="G15062" s="35" t="s">
        <v>8146</v>
      </c>
      <c r="H15062" s="100" t="s">
        <v>16605</v>
      </c>
    </row>
    <row r="15063" spans="1:8">
      <c r="A15063" s="35" t="s">
        <v>29</v>
      </c>
      <c r="B15063" s="35" t="s">
        <v>9382</v>
      </c>
      <c r="C15063" s="35" t="s">
        <v>16810</v>
      </c>
      <c r="D15063" s="100" t="s">
        <v>13465</v>
      </c>
      <c r="E15063" s="107">
        <v>5.583333333333333</v>
      </c>
      <c r="F15063" s="81" t="s">
        <v>24202</v>
      </c>
      <c r="G15063" s="35" t="s">
        <v>8146</v>
      </c>
      <c r="H15063" s="100" t="s">
        <v>26791</v>
      </c>
    </row>
    <row r="15064" spans="1:8">
      <c r="A15064" s="35" t="s">
        <v>29</v>
      </c>
      <c r="B15064" s="35" t="s">
        <v>9382</v>
      </c>
      <c r="C15064" s="35" t="s">
        <v>16810</v>
      </c>
      <c r="D15064" s="100" t="s">
        <v>23976</v>
      </c>
      <c r="E15064" s="107">
        <v>9.5500000000000007</v>
      </c>
      <c r="F15064" s="81" t="s">
        <v>24202</v>
      </c>
      <c r="G15064" s="35" t="s">
        <v>8146</v>
      </c>
      <c r="H15064" s="100" t="s">
        <v>16605</v>
      </c>
    </row>
    <row r="15065" spans="1:8">
      <c r="A15065" s="35" t="s">
        <v>29</v>
      </c>
      <c r="B15065" s="35" t="s">
        <v>9382</v>
      </c>
      <c r="C15065" s="35" t="s">
        <v>16810</v>
      </c>
      <c r="D15065" s="100" t="s">
        <v>23977</v>
      </c>
      <c r="E15065" s="107">
        <v>7.6333333333333337</v>
      </c>
      <c r="F15065" s="81" t="s">
        <v>24202</v>
      </c>
      <c r="G15065" s="35" t="s">
        <v>8146</v>
      </c>
      <c r="H15065" s="100" t="s">
        <v>16605</v>
      </c>
    </row>
    <row r="15066" spans="1:8">
      <c r="A15066" s="35" t="s">
        <v>29</v>
      </c>
      <c r="B15066" s="35" t="s">
        <v>9382</v>
      </c>
      <c r="C15066" s="35" t="s">
        <v>16810</v>
      </c>
      <c r="D15066" s="100" t="s">
        <v>13466</v>
      </c>
      <c r="E15066" s="107">
        <v>7.6166666666666663</v>
      </c>
      <c r="F15066" s="81" t="s">
        <v>24202</v>
      </c>
      <c r="G15066" s="35" t="s">
        <v>8146</v>
      </c>
      <c r="H15066" s="100" t="s">
        <v>16605</v>
      </c>
    </row>
    <row r="15067" spans="1:8">
      <c r="A15067" s="35" t="s">
        <v>29</v>
      </c>
      <c r="B15067" s="35" t="s">
        <v>9382</v>
      </c>
      <c r="C15067" s="35" t="s">
        <v>16810</v>
      </c>
      <c r="D15067" s="100" t="s">
        <v>13467</v>
      </c>
      <c r="E15067" s="107">
        <v>7.65</v>
      </c>
      <c r="F15067" s="81" t="s">
        <v>24202</v>
      </c>
      <c r="G15067" s="35" t="s">
        <v>8146</v>
      </c>
      <c r="H15067" s="100" t="s">
        <v>16605</v>
      </c>
    </row>
    <row r="15068" spans="1:8">
      <c r="A15068" s="35" t="s">
        <v>29</v>
      </c>
      <c r="B15068" s="35" t="s">
        <v>9382</v>
      </c>
      <c r="C15068" s="35" t="s">
        <v>16810</v>
      </c>
      <c r="D15068" s="100" t="s">
        <v>23978</v>
      </c>
      <c r="E15068" s="107">
        <v>9.4166666666666661</v>
      </c>
      <c r="F15068" s="81" t="s">
        <v>24202</v>
      </c>
      <c r="G15068" s="35" t="s">
        <v>8146</v>
      </c>
      <c r="H15068" s="100" t="s">
        <v>16605</v>
      </c>
    </row>
    <row r="15069" spans="1:8">
      <c r="A15069" s="35" t="s">
        <v>29</v>
      </c>
      <c r="B15069" s="35" t="s">
        <v>9382</v>
      </c>
      <c r="C15069" s="35" t="s">
        <v>16810</v>
      </c>
      <c r="D15069" s="100" t="s">
        <v>23979</v>
      </c>
      <c r="E15069" s="107">
        <v>5.5666666666666664</v>
      </c>
      <c r="F15069" s="81" t="s">
        <v>24202</v>
      </c>
      <c r="G15069" s="35" t="s">
        <v>8146</v>
      </c>
      <c r="H15069" s="100" t="s">
        <v>26791</v>
      </c>
    </row>
    <row r="15070" spans="1:8">
      <c r="A15070" s="35" t="s">
        <v>29</v>
      </c>
      <c r="B15070" s="35" t="s">
        <v>9382</v>
      </c>
      <c r="C15070" s="35" t="s">
        <v>16810</v>
      </c>
      <c r="D15070" s="100" t="s">
        <v>13468</v>
      </c>
      <c r="E15070" s="107">
        <v>6.666666666666667</v>
      </c>
      <c r="F15070" s="81" t="s">
        <v>24202</v>
      </c>
      <c r="G15070" s="35" t="s">
        <v>8146</v>
      </c>
      <c r="H15070" s="100" t="s">
        <v>26791</v>
      </c>
    </row>
    <row r="15071" spans="1:8">
      <c r="A15071" s="35" t="s">
        <v>29</v>
      </c>
      <c r="B15071" s="35" t="s">
        <v>9382</v>
      </c>
      <c r="C15071" s="35" t="s">
        <v>16811</v>
      </c>
      <c r="D15071" s="100" t="s">
        <v>13469</v>
      </c>
      <c r="E15071" s="107">
        <v>6.7</v>
      </c>
      <c r="F15071" s="81" t="s">
        <v>24202</v>
      </c>
      <c r="G15071" s="35" t="s">
        <v>8146</v>
      </c>
      <c r="H15071" s="100" t="s">
        <v>26792</v>
      </c>
    </row>
    <row r="15072" spans="1:8">
      <c r="A15072" s="35" t="s">
        <v>29</v>
      </c>
      <c r="B15072" s="35" t="s">
        <v>9382</v>
      </c>
      <c r="C15072" s="35" t="s">
        <v>16811</v>
      </c>
      <c r="D15072" s="100" t="s">
        <v>13470</v>
      </c>
      <c r="E15072" s="107">
        <v>9.25</v>
      </c>
      <c r="F15072" s="81" t="s">
        <v>24202</v>
      </c>
      <c r="G15072" s="35" t="s">
        <v>8146</v>
      </c>
      <c r="H15072" s="100" t="s">
        <v>16606</v>
      </c>
    </row>
    <row r="15073" spans="1:8">
      <c r="A15073" s="35" t="s">
        <v>29</v>
      </c>
      <c r="B15073" s="35" t="s">
        <v>9382</v>
      </c>
      <c r="C15073" s="35" t="s">
        <v>16811</v>
      </c>
      <c r="D15073" s="100" t="s">
        <v>13471</v>
      </c>
      <c r="E15073" s="107">
        <v>8.0166666666666675</v>
      </c>
      <c r="F15073" s="81" t="s">
        <v>24202</v>
      </c>
      <c r="G15073" s="35" t="s">
        <v>8146</v>
      </c>
      <c r="H15073" s="100" t="s">
        <v>16606</v>
      </c>
    </row>
    <row r="15074" spans="1:8">
      <c r="A15074" s="35" t="s">
        <v>29</v>
      </c>
      <c r="B15074" s="35" t="s">
        <v>9382</v>
      </c>
      <c r="C15074" s="35" t="s">
        <v>16811</v>
      </c>
      <c r="D15074" s="100" t="s">
        <v>23980</v>
      </c>
      <c r="E15074" s="107">
        <v>9.0833333333333339</v>
      </c>
      <c r="F15074" s="81" t="s">
        <v>24202</v>
      </c>
      <c r="G15074" s="35" t="s">
        <v>8146</v>
      </c>
      <c r="H15074" s="100" t="s">
        <v>16606</v>
      </c>
    </row>
    <row r="15075" spans="1:8">
      <c r="A15075" s="35" t="s">
        <v>29</v>
      </c>
      <c r="B15075" s="35" t="s">
        <v>9382</v>
      </c>
      <c r="C15075" s="35" t="s">
        <v>16811</v>
      </c>
      <c r="D15075" s="100" t="s">
        <v>23981</v>
      </c>
      <c r="E15075" s="107">
        <v>9.4666666666666668</v>
      </c>
      <c r="F15075" s="81" t="s">
        <v>24202</v>
      </c>
      <c r="G15075" s="35" t="s">
        <v>8146</v>
      </c>
      <c r="H15075" s="100" t="s">
        <v>16606</v>
      </c>
    </row>
    <row r="15076" spans="1:8">
      <c r="A15076" s="35" t="s">
        <v>29</v>
      </c>
      <c r="B15076" s="35" t="s">
        <v>9382</v>
      </c>
      <c r="C15076" s="35" t="s">
        <v>16811</v>
      </c>
      <c r="D15076" s="100" t="s">
        <v>23982</v>
      </c>
      <c r="E15076" s="107">
        <v>8.6</v>
      </c>
      <c r="F15076" s="81" t="s">
        <v>24202</v>
      </c>
      <c r="G15076" s="35" t="s">
        <v>8146</v>
      </c>
      <c r="H15076" s="100" t="s">
        <v>16606</v>
      </c>
    </row>
    <row r="15077" spans="1:8">
      <c r="A15077" s="35" t="s">
        <v>29</v>
      </c>
      <c r="B15077" s="35" t="s">
        <v>9382</v>
      </c>
      <c r="C15077" s="35" t="s">
        <v>16811</v>
      </c>
      <c r="D15077" s="100" t="s">
        <v>13472</v>
      </c>
      <c r="E15077" s="107">
        <v>5.6</v>
      </c>
      <c r="F15077" s="81" t="s">
        <v>24202</v>
      </c>
      <c r="G15077" s="35" t="s">
        <v>8146</v>
      </c>
      <c r="H15077" s="100" t="s">
        <v>16606</v>
      </c>
    </row>
    <row r="15078" spans="1:8">
      <c r="A15078" s="35" t="s">
        <v>29</v>
      </c>
      <c r="B15078" s="35" t="s">
        <v>9382</v>
      </c>
      <c r="C15078" s="35" t="s">
        <v>16811</v>
      </c>
      <c r="D15078" s="100" t="s">
        <v>13473</v>
      </c>
      <c r="E15078" s="107">
        <v>8.5500000000000007</v>
      </c>
      <c r="F15078" s="81" t="s">
        <v>24202</v>
      </c>
      <c r="G15078" s="35" t="s">
        <v>8146</v>
      </c>
      <c r="H15078" s="100" t="s">
        <v>16606</v>
      </c>
    </row>
    <row r="15079" spans="1:8">
      <c r="A15079" s="35" t="s">
        <v>29</v>
      </c>
      <c r="B15079" s="35" t="s">
        <v>9382</v>
      </c>
      <c r="C15079" s="35" t="s">
        <v>16811</v>
      </c>
      <c r="D15079" s="100" t="s">
        <v>13474</v>
      </c>
      <c r="E15079" s="107">
        <v>8.25</v>
      </c>
      <c r="F15079" s="81" t="s">
        <v>24202</v>
      </c>
      <c r="G15079" s="35" t="s">
        <v>8146</v>
      </c>
      <c r="H15079" s="100" t="s">
        <v>16606</v>
      </c>
    </row>
    <row r="15080" spans="1:8">
      <c r="A15080" s="35" t="s">
        <v>29</v>
      </c>
      <c r="B15080" s="35" t="s">
        <v>9382</v>
      </c>
      <c r="C15080" s="35" t="s">
        <v>16811</v>
      </c>
      <c r="D15080" s="100" t="s">
        <v>13475</v>
      </c>
      <c r="E15080" s="107">
        <v>8.8666666666666671</v>
      </c>
      <c r="F15080" s="81" t="s">
        <v>24202</v>
      </c>
      <c r="G15080" s="35" t="s">
        <v>8146</v>
      </c>
      <c r="H15080" s="100" t="s">
        <v>16606</v>
      </c>
    </row>
    <row r="15081" spans="1:8">
      <c r="A15081" s="35" t="s">
        <v>29</v>
      </c>
      <c r="B15081" s="35" t="s">
        <v>9382</v>
      </c>
      <c r="C15081" s="35" t="s">
        <v>16811</v>
      </c>
      <c r="D15081" s="100" t="s">
        <v>13476</v>
      </c>
      <c r="E15081" s="107">
        <v>7.8833333333333337</v>
      </c>
      <c r="F15081" s="81" t="s">
        <v>24202</v>
      </c>
      <c r="G15081" s="35" t="s">
        <v>8146</v>
      </c>
      <c r="H15081" s="100" t="s">
        <v>16606</v>
      </c>
    </row>
    <row r="15082" spans="1:8">
      <c r="A15082" s="35" t="s">
        <v>29</v>
      </c>
      <c r="B15082" s="35" t="s">
        <v>9382</v>
      </c>
      <c r="C15082" s="35" t="s">
        <v>16811</v>
      </c>
      <c r="D15082" s="100" t="s">
        <v>13477</v>
      </c>
      <c r="E15082" s="107">
        <v>7.5333333333333332</v>
      </c>
      <c r="F15082" s="81" t="s">
        <v>24202</v>
      </c>
      <c r="G15082" s="35" t="s">
        <v>8146</v>
      </c>
      <c r="H15082" s="100" t="s">
        <v>16606</v>
      </c>
    </row>
    <row r="15083" spans="1:8">
      <c r="A15083" s="35" t="s">
        <v>29</v>
      </c>
      <c r="B15083" s="35" t="s">
        <v>9382</v>
      </c>
      <c r="C15083" s="35" t="s">
        <v>16811</v>
      </c>
      <c r="D15083" s="100" t="s">
        <v>23983</v>
      </c>
      <c r="E15083" s="107">
        <v>8.5500000000000007</v>
      </c>
      <c r="F15083" s="81" t="s">
        <v>24202</v>
      </c>
      <c r="G15083" s="35" t="s">
        <v>8146</v>
      </c>
      <c r="H15083" s="100" t="s">
        <v>16606</v>
      </c>
    </row>
    <row r="15084" spans="1:8">
      <c r="A15084" s="35" t="s">
        <v>29</v>
      </c>
      <c r="B15084" s="35" t="s">
        <v>9382</v>
      </c>
      <c r="C15084" s="35" t="s">
        <v>16811</v>
      </c>
      <c r="D15084" s="100" t="s">
        <v>23984</v>
      </c>
      <c r="E15084" s="107">
        <v>9.2833333333333332</v>
      </c>
      <c r="F15084" s="81" t="s">
        <v>24202</v>
      </c>
      <c r="G15084" s="35" t="s">
        <v>8146</v>
      </c>
      <c r="H15084" s="100" t="s">
        <v>16606</v>
      </c>
    </row>
    <row r="15085" spans="1:8">
      <c r="A15085" s="35" t="s">
        <v>29</v>
      </c>
      <c r="B15085" s="35" t="s">
        <v>9382</v>
      </c>
      <c r="C15085" s="35" t="s">
        <v>16811</v>
      </c>
      <c r="D15085" s="100" t="s">
        <v>13478</v>
      </c>
      <c r="E15085" s="107">
        <v>9.4666666666666668</v>
      </c>
      <c r="F15085" s="81" t="s">
        <v>24202</v>
      </c>
      <c r="G15085" s="35" t="s">
        <v>8146</v>
      </c>
      <c r="H15085" s="100" t="s">
        <v>16606</v>
      </c>
    </row>
    <row r="15086" spans="1:8">
      <c r="A15086" s="35" t="s">
        <v>29</v>
      </c>
      <c r="B15086" s="35" t="s">
        <v>9382</v>
      </c>
      <c r="C15086" s="35" t="s">
        <v>16811</v>
      </c>
      <c r="D15086" s="100" t="s">
        <v>13479</v>
      </c>
      <c r="E15086" s="107">
        <v>5.6833333333333336</v>
      </c>
      <c r="F15086" s="81" t="s">
        <v>24202</v>
      </c>
      <c r="G15086" s="35" t="s">
        <v>8146</v>
      </c>
      <c r="H15086" s="100" t="s">
        <v>16606</v>
      </c>
    </row>
    <row r="15087" spans="1:8">
      <c r="A15087" s="35" t="s">
        <v>29</v>
      </c>
      <c r="B15087" s="35" t="s">
        <v>9382</v>
      </c>
      <c r="C15087" s="35" t="s">
        <v>16811</v>
      </c>
      <c r="D15087" s="100" t="s">
        <v>13480</v>
      </c>
      <c r="E15087" s="107">
        <v>5.6333333333333337</v>
      </c>
      <c r="F15087" s="81" t="s">
        <v>24202</v>
      </c>
      <c r="G15087" s="35" t="s">
        <v>8146</v>
      </c>
      <c r="H15087" s="100" t="s">
        <v>16606</v>
      </c>
    </row>
    <row r="15088" spans="1:8">
      <c r="A15088" s="35" t="s">
        <v>29</v>
      </c>
      <c r="B15088" s="35" t="s">
        <v>9382</v>
      </c>
      <c r="C15088" s="35" t="s">
        <v>16811</v>
      </c>
      <c r="D15088" s="100" t="s">
        <v>13481</v>
      </c>
      <c r="E15088" s="107">
        <v>6.7666666666666666</v>
      </c>
      <c r="F15088" s="81" t="s">
        <v>24202</v>
      </c>
      <c r="G15088" s="35" t="s">
        <v>8146</v>
      </c>
      <c r="H15088" s="100" t="s">
        <v>26792</v>
      </c>
    </row>
    <row r="15089" spans="1:8">
      <c r="A15089" s="35" t="s">
        <v>29</v>
      </c>
      <c r="B15089" s="35" t="s">
        <v>9382</v>
      </c>
      <c r="C15089" s="35" t="s">
        <v>16812</v>
      </c>
      <c r="D15089" s="100" t="s">
        <v>13482</v>
      </c>
      <c r="E15089" s="107">
        <v>8.6666666666666661</v>
      </c>
      <c r="F15089" s="81" t="s">
        <v>24202</v>
      </c>
      <c r="G15089" s="35" t="s">
        <v>8146</v>
      </c>
      <c r="H15089" s="100" t="s">
        <v>16607</v>
      </c>
    </row>
    <row r="15090" spans="1:8">
      <c r="A15090" s="35" t="s">
        <v>29</v>
      </c>
      <c r="B15090" s="35" t="s">
        <v>9382</v>
      </c>
      <c r="C15090" s="35" t="s">
        <v>16812</v>
      </c>
      <c r="D15090" s="100" t="s">
        <v>13483</v>
      </c>
      <c r="E15090" s="107">
        <v>6.3</v>
      </c>
      <c r="F15090" s="81" t="s">
        <v>24202</v>
      </c>
      <c r="G15090" s="35" t="s">
        <v>8146</v>
      </c>
      <c r="H15090" s="100" t="s">
        <v>16607</v>
      </c>
    </row>
    <row r="15091" spans="1:8">
      <c r="A15091" s="35" t="s">
        <v>29</v>
      </c>
      <c r="B15091" s="35" t="s">
        <v>9382</v>
      </c>
      <c r="C15091" s="35" t="s">
        <v>16812</v>
      </c>
      <c r="D15091" s="100" t="s">
        <v>13484</v>
      </c>
      <c r="E15091" s="107">
        <v>6.4</v>
      </c>
      <c r="F15091" s="81" t="s">
        <v>24202</v>
      </c>
      <c r="G15091" s="35" t="s">
        <v>8146</v>
      </c>
      <c r="H15091" s="100" t="s">
        <v>16607</v>
      </c>
    </row>
    <row r="15092" spans="1:8">
      <c r="A15092" s="35" t="s">
        <v>29</v>
      </c>
      <c r="B15092" s="35" t="s">
        <v>9382</v>
      </c>
      <c r="C15092" s="35" t="s">
        <v>16812</v>
      </c>
      <c r="D15092" s="100" t="s">
        <v>23985</v>
      </c>
      <c r="E15092" s="107">
        <v>8.9333333333333336</v>
      </c>
      <c r="F15092" s="81" t="s">
        <v>24202</v>
      </c>
      <c r="G15092" s="35" t="s">
        <v>8146</v>
      </c>
      <c r="H15092" s="100" t="s">
        <v>16607</v>
      </c>
    </row>
    <row r="15093" spans="1:8">
      <c r="A15093" s="35" t="s">
        <v>29</v>
      </c>
      <c r="B15093" s="35" t="s">
        <v>9382</v>
      </c>
      <c r="C15093" s="35" t="s">
        <v>16812</v>
      </c>
      <c r="D15093" s="100" t="s">
        <v>23986</v>
      </c>
      <c r="E15093" s="107">
        <v>8.35</v>
      </c>
      <c r="F15093" s="81" t="s">
        <v>24202</v>
      </c>
      <c r="G15093" s="35" t="s">
        <v>8146</v>
      </c>
      <c r="H15093" s="100" t="s">
        <v>16607</v>
      </c>
    </row>
    <row r="15094" spans="1:8">
      <c r="A15094" s="35" t="s">
        <v>29</v>
      </c>
      <c r="B15094" s="35" t="s">
        <v>9382</v>
      </c>
      <c r="C15094" s="35" t="s">
        <v>16812</v>
      </c>
      <c r="D15094" s="100" t="s">
        <v>23987</v>
      </c>
      <c r="E15094" s="107">
        <v>9.1166666666666671</v>
      </c>
      <c r="F15094" s="81" t="s">
        <v>24202</v>
      </c>
      <c r="G15094" s="35" t="s">
        <v>8146</v>
      </c>
      <c r="H15094" s="100" t="s">
        <v>16607</v>
      </c>
    </row>
    <row r="15095" spans="1:8">
      <c r="A15095" s="35" t="s">
        <v>29</v>
      </c>
      <c r="B15095" s="35" t="s">
        <v>9382</v>
      </c>
      <c r="C15095" s="35" t="s">
        <v>16812</v>
      </c>
      <c r="D15095" s="100" t="s">
        <v>13485</v>
      </c>
      <c r="E15095" s="107">
        <v>5.2333333333333334</v>
      </c>
      <c r="F15095" s="81" t="s">
        <v>24202</v>
      </c>
      <c r="G15095" s="35" t="s">
        <v>8146</v>
      </c>
      <c r="H15095" s="100" t="s">
        <v>16607</v>
      </c>
    </row>
    <row r="15096" spans="1:8">
      <c r="A15096" s="35" t="s">
        <v>29</v>
      </c>
      <c r="B15096" s="35" t="s">
        <v>9382</v>
      </c>
      <c r="C15096" s="35" t="s">
        <v>16812</v>
      </c>
      <c r="D15096" s="100" t="s">
        <v>23988</v>
      </c>
      <c r="E15096" s="107">
        <v>8.6</v>
      </c>
      <c r="F15096" s="81" t="s">
        <v>24202</v>
      </c>
      <c r="G15096" s="35" t="s">
        <v>8146</v>
      </c>
      <c r="H15096" s="100" t="s">
        <v>16607</v>
      </c>
    </row>
    <row r="15097" spans="1:8">
      <c r="A15097" s="35" t="s">
        <v>29</v>
      </c>
      <c r="B15097" s="35" t="s">
        <v>9382</v>
      </c>
      <c r="C15097" s="35" t="s">
        <v>16812</v>
      </c>
      <c r="D15097" s="100" t="s">
        <v>13486</v>
      </c>
      <c r="E15097" s="107">
        <v>5.3666666666666663</v>
      </c>
      <c r="F15097" s="81" t="s">
        <v>24202</v>
      </c>
      <c r="G15097" s="35" t="s">
        <v>8146</v>
      </c>
      <c r="H15097" s="100" t="s">
        <v>16607</v>
      </c>
    </row>
    <row r="15098" spans="1:8">
      <c r="A15098" s="35" t="s">
        <v>29</v>
      </c>
      <c r="B15098" s="35" t="s">
        <v>9382</v>
      </c>
      <c r="C15098" s="35" t="s">
        <v>16812</v>
      </c>
      <c r="D15098" s="100" t="s">
        <v>13487</v>
      </c>
      <c r="E15098" s="107">
        <v>6.8833333333333337</v>
      </c>
      <c r="F15098" s="81" t="s">
        <v>24202</v>
      </c>
      <c r="G15098" s="35" t="s">
        <v>8146</v>
      </c>
      <c r="H15098" s="100" t="s">
        <v>16607</v>
      </c>
    </row>
    <row r="15099" spans="1:8">
      <c r="A15099" s="35" t="s">
        <v>29</v>
      </c>
      <c r="B15099" s="35" t="s">
        <v>9382</v>
      </c>
      <c r="C15099" s="35" t="s">
        <v>16812</v>
      </c>
      <c r="D15099" s="100" t="s">
        <v>13488</v>
      </c>
      <c r="E15099" s="107">
        <v>6.6166666666666663</v>
      </c>
      <c r="F15099" s="81" t="s">
        <v>24202</v>
      </c>
      <c r="G15099" s="35" t="s">
        <v>8146</v>
      </c>
      <c r="H15099" s="100" t="s">
        <v>16607</v>
      </c>
    </row>
    <row r="15100" spans="1:8">
      <c r="A15100" s="35" t="s">
        <v>29</v>
      </c>
      <c r="B15100" s="35" t="s">
        <v>9382</v>
      </c>
      <c r="C15100" s="35" t="s">
        <v>16812</v>
      </c>
      <c r="D15100" s="100" t="s">
        <v>13489</v>
      </c>
      <c r="E15100" s="107">
        <v>9.7666666666666675</v>
      </c>
      <c r="F15100" s="81" t="s">
        <v>24202</v>
      </c>
      <c r="G15100" s="35" t="s">
        <v>8146</v>
      </c>
      <c r="H15100" s="100" t="s">
        <v>16607</v>
      </c>
    </row>
    <row r="15101" spans="1:8">
      <c r="A15101" s="35" t="s">
        <v>29</v>
      </c>
      <c r="B15101" s="35" t="s">
        <v>9382</v>
      </c>
      <c r="C15101" s="35" t="s">
        <v>16812</v>
      </c>
      <c r="D15101" s="100" t="s">
        <v>13490</v>
      </c>
      <c r="E15101" s="107">
        <v>8.8166666666666664</v>
      </c>
      <c r="F15101" s="81" t="s">
        <v>24202</v>
      </c>
      <c r="G15101" s="35" t="s">
        <v>8146</v>
      </c>
      <c r="H15101" s="100" t="s">
        <v>16607</v>
      </c>
    </row>
    <row r="15102" spans="1:8">
      <c r="A15102" s="35" t="s">
        <v>29</v>
      </c>
      <c r="B15102" s="35" t="s">
        <v>9382</v>
      </c>
      <c r="C15102" s="35" t="s">
        <v>16812</v>
      </c>
      <c r="D15102" s="100" t="s">
        <v>13491</v>
      </c>
      <c r="E15102" s="107">
        <v>4.7666666666666666</v>
      </c>
      <c r="F15102" s="81" t="s">
        <v>24202</v>
      </c>
      <c r="G15102" s="35" t="s">
        <v>8146</v>
      </c>
      <c r="H15102" s="100" t="s">
        <v>16607</v>
      </c>
    </row>
    <row r="15103" spans="1:8">
      <c r="A15103" s="35" t="s">
        <v>29</v>
      </c>
      <c r="B15103" s="35" t="s">
        <v>9382</v>
      </c>
      <c r="C15103" s="35" t="s">
        <v>16812</v>
      </c>
      <c r="D15103" s="100" t="s">
        <v>13492</v>
      </c>
      <c r="E15103" s="107">
        <v>7.8166666666666664</v>
      </c>
      <c r="F15103" s="81" t="s">
        <v>24202</v>
      </c>
      <c r="G15103" s="35" t="s">
        <v>8146</v>
      </c>
      <c r="H15103" s="100" t="s">
        <v>16607</v>
      </c>
    </row>
    <row r="15104" spans="1:8">
      <c r="A15104" s="35" t="s">
        <v>29</v>
      </c>
      <c r="B15104" s="35" t="s">
        <v>9382</v>
      </c>
      <c r="C15104" s="35" t="s">
        <v>16812</v>
      </c>
      <c r="D15104" s="100" t="s">
        <v>13493</v>
      </c>
      <c r="E15104" s="107">
        <v>7.166666666666667</v>
      </c>
      <c r="F15104" s="81" t="s">
        <v>24202</v>
      </c>
      <c r="G15104" s="35" t="s">
        <v>8146</v>
      </c>
      <c r="H15104" s="100" t="s">
        <v>16607</v>
      </c>
    </row>
    <row r="15105" spans="1:8">
      <c r="A15105" s="35" t="s">
        <v>29</v>
      </c>
      <c r="B15105" s="35" t="s">
        <v>9382</v>
      </c>
      <c r="C15105" s="35" t="s">
        <v>16812</v>
      </c>
      <c r="D15105" s="100" t="s">
        <v>13494</v>
      </c>
      <c r="E15105" s="107">
        <v>9.0500000000000007</v>
      </c>
      <c r="F15105" s="81" t="s">
        <v>24202</v>
      </c>
      <c r="G15105" s="35" t="s">
        <v>8146</v>
      </c>
      <c r="H15105" s="100" t="s">
        <v>16607</v>
      </c>
    </row>
    <row r="15106" spans="1:8">
      <c r="A15106" s="35" t="s">
        <v>29</v>
      </c>
      <c r="B15106" s="35" t="s">
        <v>9382</v>
      </c>
      <c r="C15106" s="35" t="s">
        <v>16812</v>
      </c>
      <c r="D15106" s="100" t="s">
        <v>13495</v>
      </c>
      <c r="E15106" s="107">
        <v>6.1166666666666663</v>
      </c>
      <c r="F15106" s="81" t="s">
        <v>24202</v>
      </c>
      <c r="G15106" s="35" t="s">
        <v>8146</v>
      </c>
      <c r="H15106" s="100" t="s">
        <v>16607</v>
      </c>
    </row>
    <row r="15107" spans="1:8">
      <c r="A15107" s="35" t="s">
        <v>29</v>
      </c>
      <c r="B15107" s="35" t="s">
        <v>9382</v>
      </c>
      <c r="C15107" s="35" t="s">
        <v>16812</v>
      </c>
      <c r="D15107" s="100" t="s">
        <v>13496</v>
      </c>
      <c r="E15107" s="107">
        <v>9.8166666666666664</v>
      </c>
      <c r="F15107" s="81" t="s">
        <v>24202</v>
      </c>
      <c r="G15107" s="35" t="s">
        <v>8146</v>
      </c>
      <c r="H15107" s="100" t="s">
        <v>16607</v>
      </c>
    </row>
    <row r="15108" spans="1:8">
      <c r="A15108" s="35" t="s">
        <v>29</v>
      </c>
      <c r="B15108" s="35" t="s">
        <v>9382</v>
      </c>
      <c r="C15108" s="35" t="s">
        <v>16812</v>
      </c>
      <c r="D15108" s="100" t="s">
        <v>13497</v>
      </c>
      <c r="E15108" s="107">
        <v>4.416666666666667</v>
      </c>
      <c r="F15108" s="81" t="s">
        <v>24202</v>
      </c>
      <c r="G15108" s="35" t="s">
        <v>8146</v>
      </c>
      <c r="H15108" s="100" t="s">
        <v>16607</v>
      </c>
    </row>
    <row r="15109" spans="1:8">
      <c r="A15109" s="35" t="s">
        <v>29</v>
      </c>
      <c r="B15109" s="35" t="s">
        <v>9382</v>
      </c>
      <c r="C15109" s="35" t="s">
        <v>16812</v>
      </c>
      <c r="D15109" s="100" t="s">
        <v>13498</v>
      </c>
      <c r="E15109" s="107">
        <v>5.583333333333333</v>
      </c>
      <c r="F15109" s="81" t="s">
        <v>24202</v>
      </c>
      <c r="G15109" s="35" t="s">
        <v>8146</v>
      </c>
      <c r="H15109" s="100" t="s">
        <v>16607</v>
      </c>
    </row>
    <row r="15110" spans="1:8">
      <c r="A15110" s="35" t="s">
        <v>29</v>
      </c>
      <c r="B15110" s="35" t="s">
        <v>9382</v>
      </c>
      <c r="C15110" s="35" t="s">
        <v>16812</v>
      </c>
      <c r="D15110" s="100" t="s">
        <v>13499</v>
      </c>
      <c r="E15110" s="107">
        <v>5.95</v>
      </c>
      <c r="F15110" s="81" t="s">
        <v>24202</v>
      </c>
      <c r="G15110" s="35" t="s">
        <v>8146</v>
      </c>
      <c r="H15110" s="100" t="s">
        <v>16607</v>
      </c>
    </row>
    <row r="15111" spans="1:8">
      <c r="A15111" s="35" t="s">
        <v>29</v>
      </c>
      <c r="B15111" s="35" t="s">
        <v>9382</v>
      </c>
      <c r="C15111" s="35" t="s">
        <v>16812</v>
      </c>
      <c r="D15111" s="100" t="s">
        <v>13500</v>
      </c>
      <c r="E15111" s="107">
        <v>5.55</v>
      </c>
      <c r="F15111" s="81" t="s">
        <v>24202</v>
      </c>
      <c r="G15111" s="35" t="s">
        <v>8146</v>
      </c>
      <c r="H15111" s="100" t="s">
        <v>16607</v>
      </c>
    </row>
    <row r="15112" spans="1:8">
      <c r="A15112" s="35" t="s">
        <v>29</v>
      </c>
      <c r="B15112" s="35" t="s">
        <v>9382</v>
      </c>
      <c r="C15112" s="35" t="s">
        <v>16812</v>
      </c>
      <c r="D15112" s="100" t="s">
        <v>13501</v>
      </c>
      <c r="E15112" s="107">
        <v>4.8499999999999996</v>
      </c>
      <c r="F15112" s="81" t="s">
        <v>24202</v>
      </c>
      <c r="G15112" s="35" t="s">
        <v>8146</v>
      </c>
      <c r="H15112" s="100" t="s">
        <v>16607</v>
      </c>
    </row>
    <row r="15113" spans="1:8">
      <c r="A15113" s="35" t="s">
        <v>29</v>
      </c>
      <c r="B15113" s="35" t="s">
        <v>9382</v>
      </c>
      <c r="C15113" s="35" t="s">
        <v>16812</v>
      </c>
      <c r="D15113" s="100" t="s">
        <v>13502</v>
      </c>
      <c r="E15113" s="107">
        <v>7.2</v>
      </c>
      <c r="F15113" s="81" t="s">
        <v>24202</v>
      </c>
      <c r="G15113" s="35" t="s">
        <v>8146</v>
      </c>
      <c r="H15113" s="100" t="s">
        <v>16607</v>
      </c>
    </row>
    <row r="15114" spans="1:8">
      <c r="A15114" s="35" t="s">
        <v>29</v>
      </c>
      <c r="B15114" s="35" t="s">
        <v>9382</v>
      </c>
      <c r="C15114" s="35" t="s">
        <v>16812</v>
      </c>
      <c r="D15114" s="100" t="s">
        <v>13503</v>
      </c>
      <c r="E15114" s="107">
        <v>6.8</v>
      </c>
      <c r="F15114" s="81" t="s">
        <v>24202</v>
      </c>
      <c r="G15114" s="35" t="s">
        <v>8146</v>
      </c>
      <c r="H15114" s="100" t="s">
        <v>16607</v>
      </c>
    </row>
    <row r="15115" spans="1:8">
      <c r="A15115" s="35" t="s">
        <v>29</v>
      </c>
      <c r="B15115" s="35" t="s">
        <v>9382</v>
      </c>
      <c r="C15115" s="35" t="s">
        <v>16812</v>
      </c>
      <c r="D15115" s="100" t="s">
        <v>13504</v>
      </c>
      <c r="E15115" s="107">
        <v>6.6166666666666663</v>
      </c>
      <c r="F15115" s="81" t="s">
        <v>24202</v>
      </c>
      <c r="G15115" s="35" t="s">
        <v>8146</v>
      </c>
      <c r="H15115" s="100" t="s">
        <v>16607</v>
      </c>
    </row>
    <row r="15116" spans="1:8">
      <c r="A15116" s="35" t="s">
        <v>29</v>
      </c>
      <c r="B15116" s="35" t="s">
        <v>9382</v>
      </c>
      <c r="C15116" s="35" t="s">
        <v>16812</v>
      </c>
      <c r="D15116" s="100" t="s">
        <v>13505</v>
      </c>
      <c r="E15116" s="107">
        <v>9.4666666666666668</v>
      </c>
      <c r="F15116" s="81" t="s">
        <v>24202</v>
      </c>
      <c r="G15116" s="35" t="s">
        <v>8146</v>
      </c>
      <c r="H15116" s="100" t="s">
        <v>16607</v>
      </c>
    </row>
    <row r="15117" spans="1:8">
      <c r="A15117" s="35" t="s">
        <v>29</v>
      </c>
      <c r="B15117" s="35" t="s">
        <v>9382</v>
      </c>
      <c r="C15117" s="35" t="s">
        <v>16812</v>
      </c>
      <c r="D15117" s="100" t="s">
        <v>13506</v>
      </c>
      <c r="E15117" s="107">
        <v>9.5166666666666675</v>
      </c>
      <c r="F15117" s="81" t="s">
        <v>24202</v>
      </c>
      <c r="G15117" s="35" t="s">
        <v>8146</v>
      </c>
      <c r="H15117" s="100" t="s">
        <v>16607</v>
      </c>
    </row>
    <row r="15118" spans="1:8">
      <c r="A15118" s="35" t="s">
        <v>29</v>
      </c>
      <c r="B15118" s="35" t="s">
        <v>9382</v>
      </c>
      <c r="C15118" s="35" t="s">
        <v>16812</v>
      </c>
      <c r="D15118" s="100" t="s">
        <v>13507</v>
      </c>
      <c r="E15118" s="107">
        <v>6.95</v>
      </c>
      <c r="F15118" s="81" t="s">
        <v>24202</v>
      </c>
      <c r="G15118" s="35" t="s">
        <v>8146</v>
      </c>
      <c r="H15118" s="100" t="s">
        <v>16607</v>
      </c>
    </row>
    <row r="15119" spans="1:8">
      <c r="A15119" s="35" t="s">
        <v>29</v>
      </c>
      <c r="B15119" s="35" t="s">
        <v>9382</v>
      </c>
      <c r="C15119" s="35" t="s">
        <v>16812</v>
      </c>
      <c r="D15119" s="100" t="s">
        <v>13508</v>
      </c>
      <c r="E15119" s="107">
        <v>8.1333333333333329</v>
      </c>
      <c r="F15119" s="81" t="s">
        <v>24202</v>
      </c>
      <c r="G15119" s="35" t="s">
        <v>8146</v>
      </c>
      <c r="H15119" s="100" t="s">
        <v>16607</v>
      </c>
    </row>
    <row r="15120" spans="1:8">
      <c r="A15120" s="35" t="s">
        <v>29</v>
      </c>
      <c r="B15120" s="35" t="s">
        <v>9382</v>
      </c>
      <c r="C15120" s="35" t="s">
        <v>16812</v>
      </c>
      <c r="D15120" s="100" t="s">
        <v>13509</v>
      </c>
      <c r="E15120" s="107">
        <v>3.7</v>
      </c>
      <c r="F15120" s="81" t="s">
        <v>24202</v>
      </c>
      <c r="G15120" s="35" t="s">
        <v>8146</v>
      </c>
      <c r="H15120" s="100" t="s">
        <v>16607</v>
      </c>
    </row>
    <row r="15121" spans="1:8">
      <c r="A15121" s="35" t="s">
        <v>29</v>
      </c>
      <c r="B15121" s="35" t="s">
        <v>9382</v>
      </c>
      <c r="C15121" s="35" t="s">
        <v>16812</v>
      </c>
      <c r="D15121" s="100" t="s">
        <v>13510</v>
      </c>
      <c r="E15121" s="107">
        <v>7.55</v>
      </c>
      <c r="F15121" s="81" t="s">
        <v>24202</v>
      </c>
      <c r="G15121" s="35" t="s">
        <v>8146</v>
      </c>
      <c r="H15121" s="100" t="s">
        <v>16607</v>
      </c>
    </row>
    <row r="15122" spans="1:8">
      <c r="A15122" s="35" t="s">
        <v>29</v>
      </c>
      <c r="B15122" s="35" t="s">
        <v>9382</v>
      </c>
      <c r="C15122" s="35" t="s">
        <v>16812</v>
      </c>
      <c r="D15122" s="100" t="s">
        <v>13511</v>
      </c>
      <c r="E15122" s="107">
        <v>6.8166666666666664</v>
      </c>
      <c r="F15122" s="81" t="s">
        <v>24202</v>
      </c>
      <c r="G15122" s="35" t="s">
        <v>8146</v>
      </c>
      <c r="H15122" s="100" t="s">
        <v>16607</v>
      </c>
    </row>
    <row r="15123" spans="1:8">
      <c r="A15123" s="35" t="s">
        <v>29</v>
      </c>
      <c r="B15123" s="35" t="s">
        <v>9382</v>
      </c>
      <c r="C15123" s="35" t="s">
        <v>16812</v>
      </c>
      <c r="D15123" s="100" t="s">
        <v>13512</v>
      </c>
      <c r="E15123" s="107">
        <v>5.9666666666666668</v>
      </c>
      <c r="F15123" s="81" t="s">
        <v>24202</v>
      </c>
      <c r="G15123" s="35" t="s">
        <v>8146</v>
      </c>
      <c r="H15123" s="100" t="s">
        <v>16607</v>
      </c>
    </row>
    <row r="15124" spans="1:8">
      <c r="A15124" s="35" t="s">
        <v>29</v>
      </c>
      <c r="B15124" s="35" t="s">
        <v>9382</v>
      </c>
      <c r="C15124" s="35" t="s">
        <v>16812</v>
      </c>
      <c r="D15124" s="100" t="s">
        <v>13513</v>
      </c>
      <c r="E15124" s="107">
        <v>7.9</v>
      </c>
      <c r="F15124" s="81" t="s">
        <v>24202</v>
      </c>
      <c r="G15124" s="35" t="s">
        <v>8146</v>
      </c>
      <c r="H15124" s="100" t="s">
        <v>16607</v>
      </c>
    </row>
    <row r="15125" spans="1:8">
      <c r="A15125" s="35" t="s">
        <v>29</v>
      </c>
      <c r="B15125" s="35" t="s">
        <v>9382</v>
      </c>
      <c r="C15125" s="35" t="s">
        <v>16812</v>
      </c>
      <c r="D15125" s="100" t="s">
        <v>13514</v>
      </c>
      <c r="E15125" s="107">
        <v>8.0166666666666675</v>
      </c>
      <c r="F15125" s="81" t="s">
        <v>24202</v>
      </c>
      <c r="G15125" s="35" t="s">
        <v>8146</v>
      </c>
      <c r="H15125" s="100" t="s">
        <v>16607</v>
      </c>
    </row>
    <row r="15126" spans="1:8">
      <c r="A15126" s="35" t="s">
        <v>29</v>
      </c>
      <c r="B15126" s="35" t="s">
        <v>9382</v>
      </c>
      <c r="C15126" s="35" t="s">
        <v>16812</v>
      </c>
      <c r="D15126" s="100" t="s">
        <v>13515</v>
      </c>
      <c r="E15126" s="107">
        <v>8.0333333333333332</v>
      </c>
      <c r="F15126" s="81" t="s">
        <v>24202</v>
      </c>
      <c r="G15126" s="35" t="s">
        <v>8146</v>
      </c>
      <c r="H15126" s="100" t="s">
        <v>16607</v>
      </c>
    </row>
    <row r="15127" spans="1:8">
      <c r="A15127" s="35" t="s">
        <v>29</v>
      </c>
      <c r="B15127" s="35" t="s">
        <v>9382</v>
      </c>
      <c r="C15127" s="35" t="s">
        <v>16812</v>
      </c>
      <c r="D15127" s="100" t="s">
        <v>13516</v>
      </c>
      <c r="E15127" s="107">
        <v>8.4166666666666661</v>
      </c>
      <c r="F15127" s="81" t="s">
        <v>24202</v>
      </c>
      <c r="G15127" s="35" t="s">
        <v>8146</v>
      </c>
      <c r="H15127" s="100" t="s">
        <v>16607</v>
      </c>
    </row>
    <row r="15128" spans="1:8">
      <c r="A15128" s="35" t="s">
        <v>29</v>
      </c>
      <c r="B15128" s="35" t="s">
        <v>9382</v>
      </c>
      <c r="C15128" s="35" t="s">
        <v>16812</v>
      </c>
      <c r="D15128" s="100" t="s">
        <v>23989</v>
      </c>
      <c r="E15128" s="107">
        <v>9.2833333333333332</v>
      </c>
      <c r="F15128" s="81" t="s">
        <v>24202</v>
      </c>
      <c r="G15128" s="35" t="s">
        <v>8146</v>
      </c>
      <c r="H15128" s="100" t="s">
        <v>16607</v>
      </c>
    </row>
    <row r="15129" spans="1:8">
      <c r="A15129" s="35" t="s">
        <v>29</v>
      </c>
      <c r="B15129" s="35" t="s">
        <v>9382</v>
      </c>
      <c r="C15129" s="35" t="s">
        <v>16812</v>
      </c>
      <c r="D15129" s="100" t="s">
        <v>13517</v>
      </c>
      <c r="E15129" s="107">
        <v>5.916666666666667</v>
      </c>
      <c r="F15129" s="81" t="s">
        <v>24202</v>
      </c>
      <c r="G15129" s="35" t="s">
        <v>8146</v>
      </c>
      <c r="H15129" s="100" t="s">
        <v>16607</v>
      </c>
    </row>
    <row r="15130" spans="1:8">
      <c r="A15130" s="35" t="s">
        <v>29</v>
      </c>
      <c r="B15130" s="35" t="s">
        <v>9382</v>
      </c>
      <c r="C15130" s="35" t="s">
        <v>16812</v>
      </c>
      <c r="D15130" s="100" t="s">
        <v>13518</v>
      </c>
      <c r="E15130" s="107">
        <v>4.3666666666666663</v>
      </c>
      <c r="F15130" s="81" t="s">
        <v>24202</v>
      </c>
      <c r="G15130" s="35" t="s">
        <v>8146</v>
      </c>
      <c r="H15130" s="100" t="s">
        <v>16607</v>
      </c>
    </row>
    <row r="15131" spans="1:8">
      <c r="A15131" s="35" t="s">
        <v>29</v>
      </c>
      <c r="B15131" s="35" t="s">
        <v>9382</v>
      </c>
      <c r="C15131" s="35" t="s">
        <v>16812</v>
      </c>
      <c r="D15131" s="100" t="s">
        <v>13519</v>
      </c>
      <c r="E15131" s="107">
        <v>7.4833333333333334</v>
      </c>
      <c r="F15131" s="81" t="s">
        <v>24202</v>
      </c>
      <c r="G15131" s="35" t="s">
        <v>8146</v>
      </c>
      <c r="H15131" s="100" t="s">
        <v>16607</v>
      </c>
    </row>
    <row r="15132" spans="1:8">
      <c r="A15132" s="35" t="s">
        <v>29</v>
      </c>
      <c r="B15132" s="35" t="s">
        <v>9382</v>
      </c>
      <c r="C15132" s="35" t="s">
        <v>16812</v>
      </c>
      <c r="D15132" s="100" t="s">
        <v>13520</v>
      </c>
      <c r="E15132" s="107">
        <v>6.05</v>
      </c>
      <c r="F15132" s="81" t="s">
        <v>24202</v>
      </c>
      <c r="G15132" s="35" t="s">
        <v>8146</v>
      </c>
      <c r="H15132" s="100" t="s">
        <v>16607</v>
      </c>
    </row>
    <row r="15133" spans="1:8">
      <c r="A15133" s="35" t="s">
        <v>29</v>
      </c>
      <c r="B15133" s="35" t="s">
        <v>9382</v>
      </c>
      <c r="C15133" s="35" t="s">
        <v>16812</v>
      </c>
      <c r="D15133" s="100" t="s">
        <v>13521</v>
      </c>
      <c r="E15133" s="107">
        <v>9.4833333333333325</v>
      </c>
      <c r="F15133" s="81" t="s">
        <v>24202</v>
      </c>
      <c r="G15133" s="35" t="s">
        <v>8146</v>
      </c>
      <c r="H15133" s="100" t="s">
        <v>16607</v>
      </c>
    </row>
    <row r="15134" spans="1:8">
      <c r="A15134" s="35" t="s">
        <v>29</v>
      </c>
      <c r="B15134" s="35" t="s">
        <v>9382</v>
      </c>
      <c r="C15134" s="35" t="s">
        <v>16812</v>
      </c>
      <c r="D15134" s="100" t="s">
        <v>13522</v>
      </c>
      <c r="E15134" s="107">
        <v>7.2166666666666668</v>
      </c>
      <c r="F15134" s="81" t="s">
        <v>24202</v>
      </c>
      <c r="G15134" s="35" t="s">
        <v>8146</v>
      </c>
      <c r="H15134" s="100" t="s">
        <v>16607</v>
      </c>
    </row>
    <row r="15135" spans="1:8">
      <c r="A15135" s="35" t="s">
        <v>29</v>
      </c>
      <c r="B15135" s="35" t="s">
        <v>9382</v>
      </c>
      <c r="C15135" s="35" t="s">
        <v>16812</v>
      </c>
      <c r="D15135" s="100" t="s">
        <v>13523</v>
      </c>
      <c r="E15135" s="107">
        <v>9.75</v>
      </c>
      <c r="F15135" s="81" t="s">
        <v>24202</v>
      </c>
      <c r="G15135" s="35" t="s">
        <v>8146</v>
      </c>
      <c r="H15135" s="100" t="s">
        <v>16607</v>
      </c>
    </row>
    <row r="15136" spans="1:8">
      <c r="A15136" s="35" t="s">
        <v>29</v>
      </c>
      <c r="B15136" s="35" t="s">
        <v>9382</v>
      </c>
      <c r="C15136" s="35" t="s">
        <v>16812</v>
      </c>
      <c r="D15136" s="100" t="s">
        <v>13524</v>
      </c>
      <c r="E15136" s="107">
        <v>8.4833333333333325</v>
      </c>
      <c r="F15136" s="81" t="s">
        <v>24202</v>
      </c>
      <c r="G15136" s="35" t="s">
        <v>8146</v>
      </c>
      <c r="H15136" s="100" t="s">
        <v>26793</v>
      </c>
    </row>
    <row r="15137" spans="1:8">
      <c r="A15137" s="35" t="s">
        <v>29</v>
      </c>
      <c r="B15137" s="35" t="s">
        <v>9382</v>
      </c>
      <c r="C15137" s="35" t="s">
        <v>16813</v>
      </c>
      <c r="D15137" s="100" t="s">
        <v>13525</v>
      </c>
      <c r="E15137" s="107">
        <v>7.7333333333333334</v>
      </c>
      <c r="F15137" s="81" t="s">
        <v>24202</v>
      </c>
      <c r="G15137" s="35" t="s">
        <v>8146</v>
      </c>
      <c r="H15137" s="100" t="s">
        <v>26794</v>
      </c>
    </row>
    <row r="15138" spans="1:8">
      <c r="A15138" s="35" t="s">
        <v>29</v>
      </c>
      <c r="B15138" s="35" t="s">
        <v>9382</v>
      </c>
      <c r="C15138" s="35" t="s">
        <v>16813</v>
      </c>
      <c r="D15138" s="100" t="s">
        <v>13526</v>
      </c>
      <c r="E15138" s="107">
        <v>8.6666666666666661</v>
      </c>
      <c r="F15138" s="81" t="s">
        <v>24202</v>
      </c>
      <c r="G15138" s="35" t="s">
        <v>8146</v>
      </c>
      <c r="H15138" s="100" t="s">
        <v>16608</v>
      </c>
    </row>
    <row r="15139" spans="1:8">
      <c r="A15139" s="35" t="s">
        <v>29</v>
      </c>
      <c r="B15139" s="35" t="s">
        <v>9382</v>
      </c>
      <c r="C15139" s="35" t="s">
        <v>16813</v>
      </c>
      <c r="D15139" s="100" t="s">
        <v>13527</v>
      </c>
      <c r="E15139" s="107">
        <v>8.85</v>
      </c>
      <c r="F15139" s="81" t="s">
        <v>24202</v>
      </c>
      <c r="G15139" s="35" t="s">
        <v>8146</v>
      </c>
      <c r="H15139" s="100" t="s">
        <v>16608</v>
      </c>
    </row>
    <row r="15140" spans="1:8">
      <c r="A15140" s="35" t="s">
        <v>29</v>
      </c>
      <c r="B15140" s="35" t="s">
        <v>9382</v>
      </c>
      <c r="C15140" s="35" t="s">
        <v>16813</v>
      </c>
      <c r="D15140" s="100" t="s">
        <v>13528</v>
      </c>
      <c r="E15140" s="107">
        <v>5.5666666666666664</v>
      </c>
      <c r="F15140" s="81" t="s">
        <v>24202</v>
      </c>
      <c r="G15140" s="35" t="s">
        <v>8146</v>
      </c>
      <c r="H15140" s="100" t="s">
        <v>16608</v>
      </c>
    </row>
    <row r="15141" spans="1:8">
      <c r="A15141" s="35" t="s">
        <v>29</v>
      </c>
      <c r="B15141" s="35" t="s">
        <v>9382</v>
      </c>
      <c r="C15141" s="35" t="s">
        <v>16813</v>
      </c>
      <c r="D15141" s="100" t="s">
        <v>23990</v>
      </c>
      <c r="E15141" s="107">
        <v>8.4833333333333325</v>
      </c>
      <c r="F15141" s="81" t="s">
        <v>24202</v>
      </c>
      <c r="G15141" s="35" t="s">
        <v>8146</v>
      </c>
      <c r="H15141" s="100" t="s">
        <v>16608</v>
      </c>
    </row>
    <row r="15142" spans="1:8">
      <c r="A15142" s="35" t="s">
        <v>29</v>
      </c>
      <c r="B15142" s="35" t="s">
        <v>9382</v>
      </c>
      <c r="C15142" s="35" t="s">
        <v>16813</v>
      </c>
      <c r="D15142" s="100" t="s">
        <v>23991</v>
      </c>
      <c r="E15142" s="107">
        <v>7</v>
      </c>
      <c r="F15142" s="81" t="s">
        <v>24202</v>
      </c>
      <c r="G15142" s="35" t="s">
        <v>8146</v>
      </c>
      <c r="H15142" s="100" t="s">
        <v>16608</v>
      </c>
    </row>
    <row r="15143" spans="1:8">
      <c r="A15143" s="35" t="s">
        <v>29</v>
      </c>
      <c r="B15143" s="35" t="s">
        <v>9382</v>
      </c>
      <c r="C15143" s="35" t="s">
        <v>16813</v>
      </c>
      <c r="D15143" s="100" t="s">
        <v>23992</v>
      </c>
      <c r="E15143" s="107">
        <v>5.45</v>
      </c>
      <c r="F15143" s="81" t="s">
        <v>24202</v>
      </c>
      <c r="G15143" s="35" t="s">
        <v>8146</v>
      </c>
      <c r="H15143" s="100" t="s">
        <v>16608</v>
      </c>
    </row>
    <row r="15144" spans="1:8">
      <c r="A15144" s="35" t="s">
        <v>29</v>
      </c>
      <c r="B15144" s="35" t="s">
        <v>9382</v>
      </c>
      <c r="C15144" s="35" t="s">
        <v>16813</v>
      </c>
      <c r="D15144" s="100" t="s">
        <v>23993</v>
      </c>
      <c r="E15144" s="107">
        <v>8</v>
      </c>
      <c r="F15144" s="81" t="s">
        <v>24202</v>
      </c>
      <c r="G15144" s="35" t="s">
        <v>8146</v>
      </c>
      <c r="H15144" s="100" t="s">
        <v>16608</v>
      </c>
    </row>
    <row r="15145" spans="1:8">
      <c r="A15145" s="35" t="s">
        <v>29</v>
      </c>
      <c r="B15145" s="35" t="s">
        <v>9382</v>
      </c>
      <c r="C15145" s="35" t="s">
        <v>16813</v>
      </c>
      <c r="D15145" s="100" t="s">
        <v>23994</v>
      </c>
      <c r="E15145" s="107">
        <v>5.95</v>
      </c>
      <c r="F15145" s="81" t="s">
        <v>24202</v>
      </c>
      <c r="G15145" s="35" t="s">
        <v>8146</v>
      </c>
      <c r="H15145" s="100" t="s">
        <v>16608</v>
      </c>
    </row>
    <row r="15146" spans="1:8">
      <c r="A15146" s="35" t="s">
        <v>29</v>
      </c>
      <c r="B15146" s="35" t="s">
        <v>9382</v>
      </c>
      <c r="C15146" s="35" t="s">
        <v>16813</v>
      </c>
      <c r="D15146" s="100" t="s">
        <v>23995</v>
      </c>
      <c r="E15146" s="107">
        <v>9.5500000000000007</v>
      </c>
      <c r="F15146" s="81" t="s">
        <v>24202</v>
      </c>
      <c r="G15146" s="35" t="s">
        <v>8146</v>
      </c>
      <c r="H15146" s="100" t="s">
        <v>16608</v>
      </c>
    </row>
    <row r="15147" spans="1:8">
      <c r="A15147" s="35" t="s">
        <v>29</v>
      </c>
      <c r="B15147" s="35" t="s">
        <v>9382</v>
      </c>
      <c r="C15147" s="35" t="s">
        <v>16813</v>
      </c>
      <c r="D15147" s="100" t="s">
        <v>23996</v>
      </c>
      <c r="E15147" s="107">
        <v>9.6666666666666661</v>
      </c>
      <c r="F15147" s="81" t="s">
        <v>24202</v>
      </c>
      <c r="G15147" s="35" t="s">
        <v>8146</v>
      </c>
      <c r="H15147" s="100" t="s">
        <v>16608</v>
      </c>
    </row>
    <row r="15148" spans="1:8">
      <c r="A15148" s="35" t="s">
        <v>29</v>
      </c>
      <c r="B15148" s="35" t="s">
        <v>9382</v>
      </c>
      <c r="C15148" s="35" t="s">
        <v>16813</v>
      </c>
      <c r="D15148" s="100" t="s">
        <v>13529</v>
      </c>
      <c r="E15148" s="107">
        <v>9.4833333333333325</v>
      </c>
      <c r="F15148" s="81" t="s">
        <v>24202</v>
      </c>
      <c r="G15148" s="35" t="s">
        <v>8146</v>
      </c>
      <c r="H15148" s="100" t="s">
        <v>16608</v>
      </c>
    </row>
    <row r="15149" spans="1:8">
      <c r="A15149" s="35" t="s">
        <v>29</v>
      </c>
      <c r="B15149" s="35" t="s">
        <v>9382</v>
      </c>
      <c r="C15149" s="35" t="s">
        <v>16813</v>
      </c>
      <c r="D15149" s="100" t="s">
        <v>13530</v>
      </c>
      <c r="E15149" s="107">
        <v>9.4833333333333325</v>
      </c>
      <c r="F15149" s="81" t="s">
        <v>24202</v>
      </c>
      <c r="G15149" s="35" t="s">
        <v>8146</v>
      </c>
      <c r="H15149" s="100" t="s">
        <v>16608</v>
      </c>
    </row>
    <row r="15150" spans="1:8">
      <c r="A15150" s="35" t="s">
        <v>29</v>
      </c>
      <c r="B15150" s="35" t="s">
        <v>9382</v>
      </c>
      <c r="C15150" s="35" t="s">
        <v>16813</v>
      </c>
      <c r="D15150" s="100" t="s">
        <v>23997</v>
      </c>
      <c r="E15150" s="107">
        <v>9.5833333333333339</v>
      </c>
      <c r="F15150" s="81" t="s">
        <v>24202</v>
      </c>
      <c r="G15150" s="35" t="s">
        <v>8146</v>
      </c>
      <c r="H15150" s="100" t="s">
        <v>16608</v>
      </c>
    </row>
    <row r="15151" spans="1:8">
      <c r="A15151" s="35" t="s">
        <v>29</v>
      </c>
      <c r="B15151" s="35" t="s">
        <v>9382</v>
      </c>
      <c r="C15151" s="35" t="s">
        <v>16813</v>
      </c>
      <c r="D15151" s="100" t="s">
        <v>13531</v>
      </c>
      <c r="E15151" s="107">
        <v>8.1999999999999993</v>
      </c>
      <c r="F15151" s="81" t="s">
        <v>24202</v>
      </c>
      <c r="G15151" s="35" t="s">
        <v>8146</v>
      </c>
      <c r="H15151" s="100" t="s">
        <v>26794</v>
      </c>
    </row>
    <row r="15152" spans="1:8">
      <c r="A15152" s="35" t="s">
        <v>29</v>
      </c>
      <c r="B15152" s="35" t="s">
        <v>9382</v>
      </c>
      <c r="C15152" s="35" t="s">
        <v>16813</v>
      </c>
      <c r="D15152" s="100" t="s">
        <v>13532</v>
      </c>
      <c r="E15152" s="107">
        <v>9.5500000000000007</v>
      </c>
      <c r="F15152" s="81" t="s">
        <v>24202</v>
      </c>
      <c r="G15152" s="35" t="s">
        <v>8146</v>
      </c>
      <c r="H15152" s="100" t="s">
        <v>26794</v>
      </c>
    </row>
    <row r="15153" spans="1:8">
      <c r="A15153" s="35" t="s">
        <v>29</v>
      </c>
      <c r="B15153" s="35" t="s">
        <v>9382</v>
      </c>
      <c r="C15153" s="35" t="s">
        <v>16814</v>
      </c>
      <c r="D15153" s="100" t="s">
        <v>13533</v>
      </c>
      <c r="E15153" s="107">
        <v>8.1833333333333336</v>
      </c>
      <c r="F15153" s="81" t="s">
        <v>24202</v>
      </c>
      <c r="G15153" s="35" t="s">
        <v>8146</v>
      </c>
      <c r="H15153" s="100" t="s">
        <v>16609</v>
      </c>
    </row>
    <row r="15154" spans="1:8">
      <c r="A15154" s="35" t="s">
        <v>29</v>
      </c>
      <c r="B15154" s="35" t="s">
        <v>9382</v>
      </c>
      <c r="C15154" s="35" t="s">
        <v>16814</v>
      </c>
      <c r="D15154" s="100" t="s">
        <v>13534</v>
      </c>
      <c r="E15154" s="107">
        <v>8.1833333333333336</v>
      </c>
      <c r="F15154" s="81" t="s">
        <v>24202</v>
      </c>
      <c r="G15154" s="35" t="s">
        <v>8146</v>
      </c>
      <c r="H15154" s="100" t="s">
        <v>16609</v>
      </c>
    </row>
    <row r="15155" spans="1:8">
      <c r="A15155" s="35" t="s">
        <v>29</v>
      </c>
      <c r="B15155" s="35" t="s">
        <v>9382</v>
      </c>
      <c r="C15155" s="35" t="s">
        <v>16814</v>
      </c>
      <c r="D15155" s="100" t="s">
        <v>13535</v>
      </c>
      <c r="E15155" s="107">
        <v>7.916666666666667</v>
      </c>
      <c r="F15155" s="81" t="s">
        <v>24202</v>
      </c>
      <c r="G15155" s="35" t="s">
        <v>8146</v>
      </c>
      <c r="H15155" s="100" t="s">
        <v>16609</v>
      </c>
    </row>
    <row r="15156" spans="1:8">
      <c r="A15156" s="35" t="s">
        <v>29</v>
      </c>
      <c r="B15156" s="35" t="s">
        <v>9382</v>
      </c>
      <c r="C15156" s="35" t="s">
        <v>16814</v>
      </c>
      <c r="D15156" s="100" t="s">
        <v>13536</v>
      </c>
      <c r="E15156" s="107">
        <v>6.2833333333333332</v>
      </c>
      <c r="F15156" s="81" t="s">
        <v>24202</v>
      </c>
      <c r="G15156" s="35" t="s">
        <v>8146</v>
      </c>
      <c r="H15156" s="100" t="s">
        <v>16609</v>
      </c>
    </row>
    <row r="15157" spans="1:8">
      <c r="A15157" s="35" t="s">
        <v>29</v>
      </c>
      <c r="B15157" s="35" t="s">
        <v>9382</v>
      </c>
      <c r="C15157" s="35" t="s">
        <v>16814</v>
      </c>
      <c r="D15157" s="100" t="s">
        <v>13537</v>
      </c>
      <c r="E15157" s="107">
        <v>9.2666666666666675</v>
      </c>
      <c r="F15157" s="81" t="s">
        <v>24202</v>
      </c>
      <c r="G15157" s="35" t="s">
        <v>8146</v>
      </c>
      <c r="H15157" s="100" t="s">
        <v>16609</v>
      </c>
    </row>
    <row r="15158" spans="1:8">
      <c r="A15158" s="35" t="s">
        <v>29</v>
      </c>
      <c r="B15158" s="35" t="s">
        <v>9382</v>
      </c>
      <c r="C15158" s="35" t="s">
        <v>16814</v>
      </c>
      <c r="D15158" s="100" t="s">
        <v>13538</v>
      </c>
      <c r="E15158" s="107">
        <v>7.0333333333333332</v>
      </c>
      <c r="F15158" s="81" t="s">
        <v>24202</v>
      </c>
      <c r="G15158" s="35" t="s">
        <v>8146</v>
      </c>
      <c r="H15158" s="100" t="s">
        <v>16609</v>
      </c>
    </row>
    <row r="15159" spans="1:8">
      <c r="A15159" s="35" t="s">
        <v>29</v>
      </c>
      <c r="B15159" s="35" t="s">
        <v>9382</v>
      </c>
      <c r="C15159" s="35" t="s">
        <v>16814</v>
      </c>
      <c r="D15159" s="100" t="s">
        <v>13539</v>
      </c>
      <c r="E15159" s="107">
        <v>7.833333333333333</v>
      </c>
      <c r="F15159" s="81" t="s">
        <v>24202</v>
      </c>
      <c r="G15159" s="35" t="s">
        <v>8146</v>
      </c>
      <c r="H15159" s="100" t="s">
        <v>16609</v>
      </c>
    </row>
    <row r="15160" spans="1:8">
      <c r="A15160" s="35" t="s">
        <v>29</v>
      </c>
      <c r="B15160" s="35" t="s">
        <v>9382</v>
      </c>
      <c r="C15160" s="35" t="s">
        <v>16814</v>
      </c>
      <c r="D15160" s="100" t="s">
        <v>13540</v>
      </c>
      <c r="E15160" s="107">
        <v>5.9333333333333336</v>
      </c>
      <c r="F15160" s="81" t="s">
        <v>24202</v>
      </c>
      <c r="G15160" s="35" t="s">
        <v>8146</v>
      </c>
      <c r="H15160" s="100" t="s">
        <v>16609</v>
      </c>
    </row>
    <row r="15161" spans="1:8">
      <c r="A15161" s="35" t="s">
        <v>29</v>
      </c>
      <c r="B15161" s="35" t="s">
        <v>9382</v>
      </c>
      <c r="C15161" s="35" t="s">
        <v>16814</v>
      </c>
      <c r="D15161" s="100" t="s">
        <v>13541</v>
      </c>
      <c r="E15161" s="107">
        <v>7.6333333333333337</v>
      </c>
      <c r="F15161" s="81" t="s">
        <v>24202</v>
      </c>
      <c r="G15161" s="35" t="s">
        <v>8146</v>
      </c>
      <c r="H15161" s="100" t="s">
        <v>26795</v>
      </c>
    </row>
    <row r="15162" spans="1:8">
      <c r="A15162" s="35" t="s">
        <v>29</v>
      </c>
      <c r="B15162" s="35" t="s">
        <v>9382</v>
      </c>
      <c r="C15162" s="35" t="s">
        <v>16814</v>
      </c>
      <c r="D15162" s="100" t="s">
        <v>13542</v>
      </c>
      <c r="E15162" s="107">
        <v>6.8</v>
      </c>
      <c r="F15162" s="81" t="s">
        <v>24202</v>
      </c>
      <c r="G15162" s="35" t="s">
        <v>8146</v>
      </c>
      <c r="H15162" s="100" t="s">
        <v>26795</v>
      </c>
    </row>
    <row r="15163" spans="1:8">
      <c r="A15163" s="35" t="s">
        <v>29</v>
      </c>
      <c r="B15163" s="35" t="s">
        <v>9376</v>
      </c>
      <c r="C15163" s="35" t="s">
        <v>16815</v>
      </c>
      <c r="D15163" s="100" t="s">
        <v>23998</v>
      </c>
      <c r="E15163" s="107">
        <v>8.1666666666666661</v>
      </c>
      <c r="F15163" s="81" t="s">
        <v>24202</v>
      </c>
      <c r="G15163" s="35" t="s">
        <v>8146</v>
      </c>
      <c r="H15163" s="100" t="s">
        <v>26796</v>
      </c>
    </row>
    <row r="15164" spans="1:8">
      <c r="A15164" s="35" t="s">
        <v>29</v>
      </c>
      <c r="B15164" s="35" t="s">
        <v>9376</v>
      </c>
      <c r="C15164" s="35" t="s">
        <v>16815</v>
      </c>
      <c r="D15164" s="100" t="s">
        <v>13543</v>
      </c>
      <c r="E15164" s="107">
        <v>10.616666666666667</v>
      </c>
      <c r="F15164" s="81" t="s">
        <v>24202</v>
      </c>
      <c r="G15164" s="35" t="s">
        <v>8146</v>
      </c>
      <c r="H15164" s="100" t="s">
        <v>16610</v>
      </c>
    </row>
    <row r="15165" spans="1:8">
      <c r="A15165" s="35" t="s">
        <v>29</v>
      </c>
      <c r="B15165" s="35" t="s">
        <v>9376</v>
      </c>
      <c r="C15165" s="35" t="s">
        <v>16815</v>
      </c>
      <c r="D15165" s="100" t="s">
        <v>13544</v>
      </c>
      <c r="E15165" s="107">
        <v>10.033333333333333</v>
      </c>
      <c r="F15165" s="81" t="s">
        <v>24202</v>
      </c>
      <c r="G15165" s="35" t="s">
        <v>8146</v>
      </c>
      <c r="H15165" s="100" t="s">
        <v>16610</v>
      </c>
    </row>
    <row r="15166" spans="1:8">
      <c r="A15166" s="35" t="s">
        <v>29</v>
      </c>
      <c r="B15166" s="35" t="s">
        <v>9376</v>
      </c>
      <c r="C15166" s="35" t="s">
        <v>16815</v>
      </c>
      <c r="D15166" s="100" t="s">
        <v>13545</v>
      </c>
      <c r="E15166" s="107">
        <v>9.3666666666666671</v>
      </c>
      <c r="F15166" s="81" t="s">
        <v>24202</v>
      </c>
      <c r="G15166" s="35" t="s">
        <v>8146</v>
      </c>
      <c r="H15166" s="100" t="s">
        <v>16610</v>
      </c>
    </row>
    <row r="15167" spans="1:8">
      <c r="A15167" s="35" t="s">
        <v>29</v>
      </c>
      <c r="B15167" s="35" t="s">
        <v>9376</v>
      </c>
      <c r="C15167" s="35" t="s">
        <v>16815</v>
      </c>
      <c r="D15167" s="100" t="s">
        <v>23999</v>
      </c>
      <c r="E15167" s="107">
        <v>9.4</v>
      </c>
      <c r="F15167" s="81" t="s">
        <v>24202</v>
      </c>
      <c r="G15167" s="35" t="s">
        <v>8146</v>
      </c>
      <c r="H15167" s="100" t="s">
        <v>16610</v>
      </c>
    </row>
    <row r="15168" spans="1:8">
      <c r="A15168" s="35" t="s">
        <v>29</v>
      </c>
      <c r="B15168" s="35" t="s">
        <v>9376</v>
      </c>
      <c r="C15168" s="35" t="s">
        <v>16815</v>
      </c>
      <c r="D15168" s="100" t="s">
        <v>24000</v>
      </c>
      <c r="E15168" s="107">
        <v>6.7333333333333334</v>
      </c>
      <c r="F15168" s="81" t="s">
        <v>24202</v>
      </c>
      <c r="G15168" s="35" t="s">
        <v>8146</v>
      </c>
      <c r="H15168" s="100" t="s">
        <v>16610</v>
      </c>
    </row>
    <row r="15169" spans="1:8">
      <c r="A15169" s="35" t="s">
        <v>29</v>
      </c>
      <c r="B15169" s="35" t="s">
        <v>9376</v>
      </c>
      <c r="C15169" s="35" t="s">
        <v>16815</v>
      </c>
      <c r="D15169" s="100" t="s">
        <v>13546</v>
      </c>
      <c r="E15169" s="107">
        <v>7.2833333333333332</v>
      </c>
      <c r="F15169" s="81" t="s">
        <v>24202</v>
      </c>
      <c r="G15169" s="35" t="s">
        <v>8146</v>
      </c>
      <c r="H15169" s="100" t="s">
        <v>16610</v>
      </c>
    </row>
    <row r="15170" spans="1:8">
      <c r="A15170" s="35" t="s">
        <v>29</v>
      </c>
      <c r="B15170" s="35" t="s">
        <v>9376</v>
      </c>
      <c r="C15170" s="35" t="s">
        <v>16815</v>
      </c>
      <c r="D15170" s="100" t="s">
        <v>24001</v>
      </c>
      <c r="E15170" s="107">
        <v>8.4499999999999993</v>
      </c>
      <c r="F15170" s="81" t="s">
        <v>24202</v>
      </c>
      <c r="G15170" s="35" t="s">
        <v>8146</v>
      </c>
      <c r="H15170" s="100" t="s">
        <v>16610</v>
      </c>
    </row>
    <row r="15171" spans="1:8">
      <c r="A15171" s="35" t="s">
        <v>29</v>
      </c>
      <c r="B15171" s="35" t="s">
        <v>9376</v>
      </c>
      <c r="C15171" s="35" t="s">
        <v>16815</v>
      </c>
      <c r="D15171" s="100" t="s">
        <v>13547</v>
      </c>
      <c r="E15171" s="107">
        <v>9.4499999999999993</v>
      </c>
      <c r="F15171" s="81" t="s">
        <v>24202</v>
      </c>
      <c r="G15171" s="35" t="s">
        <v>8146</v>
      </c>
      <c r="H15171" s="100" t="s">
        <v>16610</v>
      </c>
    </row>
    <row r="15172" spans="1:8">
      <c r="A15172" s="35" t="s">
        <v>29</v>
      </c>
      <c r="B15172" s="35" t="s">
        <v>9376</v>
      </c>
      <c r="C15172" s="35" t="s">
        <v>16815</v>
      </c>
      <c r="D15172" s="100" t="s">
        <v>13548</v>
      </c>
      <c r="E15172" s="107">
        <v>8.8833333333333329</v>
      </c>
      <c r="F15172" s="81" t="s">
        <v>24202</v>
      </c>
      <c r="G15172" s="35" t="s">
        <v>8146</v>
      </c>
      <c r="H15172" s="100" t="s">
        <v>16610</v>
      </c>
    </row>
    <row r="15173" spans="1:8">
      <c r="A15173" s="35" t="s">
        <v>29</v>
      </c>
      <c r="B15173" s="35" t="s">
        <v>9376</v>
      </c>
      <c r="C15173" s="35" t="s">
        <v>16815</v>
      </c>
      <c r="D15173" s="100" t="s">
        <v>13549</v>
      </c>
      <c r="E15173" s="107">
        <v>8.6</v>
      </c>
      <c r="F15173" s="81" t="s">
        <v>24202</v>
      </c>
      <c r="G15173" s="35" t="s">
        <v>8146</v>
      </c>
      <c r="H15173" s="100" t="s">
        <v>16610</v>
      </c>
    </row>
    <row r="15174" spans="1:8">
      <c r="A15174" s="35" t="s">
        <v>29</v>
      </c>
      <c r="B15174" s="35" t="s">
        <v>9376</v>
      </c>
      <c r="C15174" s="35" t="s">
        <v>16815</v>
      </c>
      <c r="D15174" s="100" t="s">
        <v>13550</v>
      </c>
      <c r="E15174" s="107">
        <v>8.3333333333333339</v>
      </c>
      <c r="F15174" s="81" t="s">
        <v>24202</v>
      </c>
      <c r="G15174" s="35" t="s">
        <v>8146</v>
      </c>
      <c r="H15174" s="100" t="s">
        <v>16610</v>
      </c>
    </row>
    <row r="15175" spans="1:8">
      <c r="A15175" s="35" t="s">
        <v>29</v>
      </c>
      <c r="B15175" s="35" t="s">
        <v>9376</v>
      </c>
      <c r="C15175" s="35" t="s">
        <v>16815</v>
      </c>
      <c r="D15175" s="100" t="s">
        <v>13551</v>
      </c>
      <c r="E15175" s="107">
        <v>8.6999999999999993</v>
      </c>
      <c r="F15175" s="81" t="s">
        <v>24202</v>
      </c>
      <c r="G15175" s="35" t="s">
        <v>8146</v>
      </c>
      <c r="H15175" s="100" t="s">
        <v>26796</v>
      </c>
    </row>
    <row r="15176" spans="1:8">
      <c r="A15176" s="35" t="s">
        <v>29</v>
      </c>
      <c r="B15176" s="35" t="s">
        <v>9376</v>
      </c>
      <c r="C15176" s="35" t="s">
        <v>16815</v>
      </c>
      <c r="D15176" s="100" t="s">
        <v>13552</v>
      </c>
      <c r="E15176" s="107">
        <v>8.5166666666666675</v>
      </c>
      <c r="F15176" s="81" t="s">
        <v>24202</v>
      </c>
      <c r="G15176" s="35" t="s">
        <v>8146</v>
      </c>
      <c r="H15176" s="100" t="s">
        <v>26796</v>
      </c>
    </row>
    <row r="15177" spans="1:8">
      <c r="A15177" s="35" t="s">
        <v>29</v>
      </c>
      <c r="B15177" s="35" t="s">
        <v>9376</v>
      </c>
      <c r="C15177" s="35" t="s">
        <v>16815</v>
      </c>
      <c r="D15177" s="100" t="s">
        <v>13553</v>
      </c>
      <c r="E15177" s="107">
        <v>8.8666666666666671</v>
      </c>
      <c r="F15177" s="81" t="s">
        <v>24202</v>
      </c>
      <c r="G15177" s="35" t="s">
        <v>8146</v>
      </c>
      <c r="H15177" s="100" t="s">
        <v>16610</v>
      </c>
    </row>
    <row r="15178" spans="1:8">
      <c r="A15178" s="35" t="s">
        <v>29</v>
      </c>
      <c r="B15178" s="35" t="s">
        <v>9376</v>
      </c>
      <c r="C15178" s="35" t="s">
        <v>16816</v>
      </c>
      <c r="D15178" s="100" t="s">
        <v>13554</v>
      </c>
      <c r="E15178" s="107">
        <v>8.9833333333333325</v>
      </c>
      <c r="F15178" s="81" t="s">
        <v>24202</v>
      </c>
      <c r="G15178" s="35" t="s">
        <v>8146</v>
      </c>
      <c r="H15178" s="100" t="s">
        <v>26796</v>
      </c>
    </row>
    <row r="15179" spans="1:8">
      <c r="A15179" s="35" t="s">
        <v>29</v>
      </c>
      <c r="B15179" s="35" t="s">
        <v>9376</v>
      </c>
      <c r="C15179" s="35" t="s">
        <v>16816</v>
      </c>
      <c r="D15179" s="100" t="s">
        <v>13555</v>
      </c>
      <c r="E15179" s="107">
        <v>7.35</v>
      </c>
      <c r="F15179" s="81" t="s">
        <v>24202</v>
      </c>
      <c r="G15179" s="35" t="s">
        <v>8146</v>
      </c>
      <c r="H15179" s="100" t="s">
        <v>16610</v>
      </c>
    </row>
    <row r="15180" spans="1:8">
      <c r="A15180" s="35" t="s">
        <v>29</v>
      </c>
      <c r="B15180" s="35" t="s">
        <v>9376</v>
      </c>
      <c r="C15180" s="35" t="s">
        <v>16816</v>
      </c>
      <c r="D15180" s="100" t="s">
        <v>9375</v>
      </c>
      <c r="E15180" s="107">
        <v>7.2833333333333332</v>
      </c>
      <c r="F15180" s="81" t="s">
        <v>24202</v>
      </c>
      <c r="G15180" s="35" t="s">
        <v>8146</v>
      </c>
      <c r="H15180" s="100" t="s">
        <v>16610</v>
      </c>
    </row>
    <row r="15181" spans="1:8">
      <c r="A15181" s="35" t="s">
        <v>29</v>
      </c>
      <c r="B15181" s="35" t="s">
        <v>9376</v>
      </c>
      <c r="C15181" s="35" t="s">
        <v>16816</v>
      </c>
      <c r="D15181" s="100" t="s">
        <v>24002</v>
      </c>
      <c r="E15181" s="107">
        <v>6.083333333333333</v>
      </c>
      <c r="F15181" s="81" t="s">
        <v>24202</v>
      </c>
      <c r="G15181" s="35" t="s">
        <v>8146</v>
      </c>
      <c r="H15181" s="100" t="s">
        <v>16610</v>
      </c>
    </row>
    <row r="15182" spans="1:8">
      <c r="A15182" s="35" t="s">
        <v>29</v>
      </c>
      <c r="B15182" s="35" t="s">
        <v>9376</v>
      </c>
      <c r="C15182" s="35" t="s">
        <v>16816</v>
      </c>
      <c r="D15182" s="100" t="s">
        <v>24003</v>
      </c>
      <c r="E15182" s="107">
        <v>7.1333333333333337</v>
      </c>
      <c r="F15182" s="81" t="s">
        <v>24202</v>
      </c>
      <c r="G15182" s="35" t="s">
        <v>8146</v>
      </c>
      <c r="H15182" s="100" t="s">
        <v>16610</v>
      </c>
    </row>
    <row r="15183" spans="1:8">
      <c r="A15183" s="35" t="s">
        <v>29</v>
      </c>
      <c r="B15183" s="35" t="s">
        <v>9376</v>
      </c>
      <c r="C15183" s="35" t="s">
        <v>16816</v>
      </c>
      <c r="D15183" s="100" t="s">
        <v>13556</v>
      </c>
      <c r="E15183" s="107">
        <v>6.3</v>
      </c>
      <c r="F15183" s="81" t="s">
        <v>24202</v>
      </c>
      <c r="G15183" s="35" t="s">
        <v>8146</v>
      </c>
      <c r="H15183" s="100" t="s">
        <v>16610</v>
      </c>
    </row>
    <row r="15184" spans="1:8">
      <c r="A15184" s="35" t="s">
        <v>29</v>
      </c>
      <c r="B15184" s="35" t="s">
        <v>9376</v>
      </c>
      <c r="C15184" s="35" t="s">
        <v>16816</v>
      </c>
      <c r="D15184" s="100" t="s">
        <v>24004</v>
      </c>
      <c r="E15184" s="107">
        <v>8.0666666666666664</v>
      </c>
      <c r="F15184" s="81" t="s">
        <v>24202</v>
      </c>
      <c r="G15184" s="35" t="s">
        <v>8146</v>
      </c>
      <c r="H15184" s="100" t="s">
        <v>16610</v>
      </c>
    </row>
    <row r="15185" spans="1:8">
      <c r="A15185" s="35" t="s">
        <v>29</v>
      </c>
      <c r="B15185" s="35" t="s">
        <v>9376</v>
      </c>
      <c r="C15185" s="35" t="s">
        <v>16816</v>
      </c>
      <c r="D15185" s="100" t="s">
        <v>13557</v>
      </c>
      <c r="E15185" s="107">
        <v>5.1833333333333336</v>
      </c>
      <c r="F15185" s="81" t="s">
        <v>24202</v>
      </c>
      <c r="G15185" s="35" t="s">
        <v>8146</v>
      </c>
      <c r="H15185" s="100" t="s">
        <v>16610</v>
      </c>
    </row>
    <row r="15186" spans="1:8">
      <c r="A15186" s="35" t="s">
        <v>29</v>
      </c>
      <c r="B15186" s="35" t="s">
        <v>9376</v>
      </c>
      <c r="C15186" s="35" t="s">
        <v>16816</v>
      </c>
      <c r="D15186" s="100" t="s">
        <v>13558</v>
      </c>
      <c r="E15186" s="107">
        <v>6.0666666666666664</v>
      </c>
      <c r="F15186" s="81" t="s">
        <v>24202</v>
      </c>
      <c r="G15186" s="35" t="s">
        <v>8146</v>
      </c>
      <c r="H15186" s="100" t="s">
        <v>16610</v>
      </c>
    </row>
    <row r="15187" spans="1:8">
      <c r="A15187" s="35" t="s">
        <v>29</v>
      </c>
      <c r="B15187" s="35" t="s">
        <v>9376</v>
      </c>
      <c r="C15187" s="35" t="s">
        <v>16816</v>
      </c>
      <c r="D15187" s="100" t="s">
        <v>13559</v>
      </c>
      <c r="E15187" s="107">
        <v>6.5666666666666664</v>
      </c>
      <c r="F15187" s="81" t="s">
        <v>24202</v>
      </c>
      <c r="G15187" s="35" t="s">
        <v>8146</v>
      </c>
      <c r="H15187" s="100" t="s">
        <v>26796</v>
      </c>
    </row>
    <row r="15188" spans="1:8">
      <c r="A15188" s="35" t="s">
        <v>29</v>
      </c>
      <c r="B15188" s="35" t="s">
        <v>9376</v>
      </c>
      <c r="C15188" s="35" t="s">
        <v>16816</v>
      </c>
      <c r="D15188" s="100" t="s">
        <v>13560</v>
      </c>
      <c r="E15188" s="107">
        <v>6.4333333333333336</v>
      </c>
      <c r="F15188" s="81" t="s">
        <v>24202</v>
      </c>
      <c r="G15188" s="35" t="s">
        <v>8146</v>
      </c>
      <c r="H15188" s="100" t="s">
        <v>26796</v>
      </c>
    </row>
    <row r="15189" spans="1:8">
      <c r="A15189" s="35" t="s">
        <v>29</v>
      </c>
      <c r="B15189" s="35" t="s">
        <v>9376</v>
      </c>
      <c r="C15189" s="35" t="s">
        <v>16816</v>
      </c>
      <c r="D15189" s="100" t="s">
        <v>24005</v>
      </c>
      <c r="E15189" s="107">
        <v>6.5</v>
      </c>
      <c r="F15189" s="81" t="s">
        <v>24202</v>
      </c>
      <c r="G15189" s="35" t="s">
        <v>8146</v>
      </c>
      <c r="H15189" s="100" t="s">
        <v>26796</v>
      </c>
    </row>
    <row r="15190" spans="1:8">
      <c r="A15190" s="35" t="s">
        <v>29</v>
      </c>
      <c r="B15190" s="35" t="s">
        <v>9376</v>
      </c>
      <c r="C15190" s="35" t="s">
        <v>16816</v>
      </c>
      <c r="D15190" s="100" t="s">
        <v>13561</v>
      </c>
      <c r="E15190" s="107">
        <v>8.15</v>
      </c>
      <c r="F15190" s="81" t="s">
        <v>24202</v>
      </c>
      <c r="G15190" s="35" t="s">
        <v>8146</v>
      </c>
      <c r="H15190" s="100" t="s">
        <v>26796</v>
      </c>
    </row>
    <row r="15191" spans="1:8">
      <c r="A15191" s="35" t="s">
        <v>29</v>
      </c>
      <c r="B15191" s="35" t="s">
        <v>9376</v>
      </c>
      <c r="C15191" s="35" t="s">
        <v>17643</v>
      </c>
      <c r="D15191" s="100" t="s">
        <v>13562</v>
      </c>
      <c r="E15191" s="107">
        <v>7.5</v>
      </c>
      <c r="F15191" s="81" t="s">
        <v>24202</v>
      </c>
      <c r="G15191" s="35" t="s">
        <v>8146</v>
      </c>
      <c r="H15191" s="100" t="s">
        <v>26797</v>
      </c>
    </row>
    <row r="15192" spans="1:8">
      <c r="A15192" s="35" t="s">
        <v>29</v>
      </c>
      <c r="B15192" s="35" t="s">
        <v>9376</v>
      </c>
      <c r="C15192" s="35" t="s">
        <v>17643</v>
      </c>
      <c r="D15192" s="100" t="s">
        <v>13563</v>
      </c>
      <c r="E15192" s="107">
        <v>8.5333333333333332</v>
      </c>
      <c r="F15192" s="81" t="s">
        <v>24202</v>
      </c>
      <c r="G15192" s="35" t="s">
        <v>8146</v>
      </c>
      <c r="H15192" s="100" t="s">
        <v>16611</v>
      </c>
    </row>
    <row r="15193" spans="1:8">
      <c r="A15193" s="35" t="s">
        <v>29</v>
      </c>
      <c r="B15193" s="35" t="s">
        <v>9376</v>
      </c>
      <c r="C15193" s="35" t="s">
        <v>17643</v>
      </c>
      <c r="D15193" s="100" t="s">
        <v>13564</v>
      </c>
      <c r="E15193" s="107">
        <v>9.4833333333333325</v>
      </c>
      <c r="F15193" s="81" t="s">
        <v>24202</v>
      </c>
      <c r="G15193" s="35" t="s">
        <v>8146</v>
      </c>
      <c r="H15193" s="100" t="s">
        <v>16612</v>
      </c>
    </row>
    <row r="15194" spans="1:8">
      <c r="A15194" s="35" t="s">
        <v>29</v>
      </c>
      <c r="B15194" s="35" t="s">
        <v>9376</v>
      </c>
      <c r="C15194" s="35" t="s">
        <v>17643</v>
      </c>
      <c r="D15194" s="100" t="s">
        <v>13565</v>
      </c>
      <c r="E15194" s="107">
        <v>9.6</v>
      </c>
      <c r="F15194" s="81" t="s">
        <v>24202</v>
      </c>
      <c r="G15194" s="35" t="s">
        <v>8146</v>
      </c>
      <c r="H15194" s="100" t="s">
        <v>16613</v>
      </c>
    </row>
    <row r="15195" spans="1:8">
      <c r="A15195" s="35" t="s">
        <v>29</v>
      </c>
      <c r="B15195" s="35" t="s">
        <v>9376</v>
      </c>
      <c r="C15195" s="35" t="s">
        <v>17643</v>
      </c>
      <c r="D15195" s="100" t="s">
        <v>13566</v>
      </c>
      <c r="E15195" s="107">
        <v>9.9333333333333336</v>
      </c>
      <c r="F15195" s="81" t="s">
        <v>24202</v>
      </c>
      <c r="G15195" s="35" t="s">
        <v>8146</v>
      </c>
      <c r="H15195" s="100" t="s">
        <v>16614</v>
      </c>
    </row>
    <row r="15196" spans="1:8">
      <c r="A15196" s="35" t="s">
        <v>29</v>
      </c>
      <c r="B15196" s="35" t="s">
        <v>9376</v>
      </c>
      <c r="C15196" s="35" t="s">
        <v>17643</v>
      </c>
      <c r="D15196" s="100" t="s">
        <v>24006</v>
      </c>
      <c r="E15196" s="107">
        <v>7.6333333333333337</v>
      </c>
      <c r="F15196" s="81" t="s">
        <v>24202</v>
      </c>
      <c r="G15196" s="35" t="s">
        <v>8146</v>
      </c>
      <c r="H15196" s="100" t="s">
        <v>26797</v>
      </c>
    </row>
    <row r="15197" spans="1:8">
      <c r="A15197" s="35" t="s">
        <v>29</v>
      </c>
      <c r="B15197" s="35" t="s">
        <v>9376</v>
      </c>
      <c r="C15197" s="35" t="s">
        <v>17643</v>
      </c>
      <c r="D15197" s="100" t="s">
        <v>24007</v>
      </c>
      <c r="E15197" s="107">
        <v>7.55</v>
      </c>
      <c r="F15197" s="81" t="s">
        <v>24202</v>
      </c>
      <c r="G15197" s="35" t="s">
        <v>8146</v>
      </c>
      <c r="H15197" s="100" t="s">
        <v>26797</v>
      </c>
    </row>
    <row r="15198" spans="1:8">
      <c r="A15198" s="35" t="s">
        <v>29</v>
      </c>
      <c r="B15198" s="35" t="s">
        <v>9376</v>
      </c>
      <c r="C15198" s="35" t="s">
        <v>17643</v>
      </c>
      <c r="D15198" s="100" t="s">
        <v>24008</v>
      </c>
      <c r="E15198" s="107">
        <v>8.0666666666666664</v>
      </c>
      <c r="F15198" s="81" t="s">
        <v>24202</v>
      </c>
      <c r="G15198" s="35" t="s">
        <v>8146</v>
      </c>
      <c r="H15198" s="100" t="s">
        <v>26797</v>
      </c>
    </row>
    <row r="15199" spans="1:8">
      <c r="A15199" s="35" t="s">
        <v>13</v>
      </c>
      <c r="B15199" s="35" t="s">
        <v>9366</v>
      </c>
      <c r="C15199" s="95" t="s">
        <v>16817</v>
      </c>
      <c r="D15199" s="101" t="s">
        <v>8411</v>
      </c>
      <c r="E15199" s="107">
        <v>26.783333333333335</v>
      </c>
      <c r="F15199" s="81" t="s">
        <v>24202</v>
      </c>
      <c r="G15199" s="35" t="s">
        <v>8146</v>
      </c>
      <c r="H15199" s="100" t="s">
        <v>26287</v>
      </c>
    </row>
    <row r="15200" spans="1:8">
      <c r="A15200" s="35" t="s">
        <v>13</v>
      </c>
      <c r="B15200" s="35" t="s">
        <v>9366</v>
      </c>
      <c r="C15200" s="95" t="s">
        <v>16817</v>
      </c>
      <c r="D15200" s="101" t="s">
        <v>24009</v>
      </c>
      <c r="E15200" s="107">
        <v>23.1</v>
      </c>
      <c r="F15200" s="81" t="s">
        <v>24202</v>
      </c>
      <c r="G15200" s="35" t="s">
        <v>8146</v>
      </c>
      <c r="H15200" s="100" t="s">
        <v>26287</v>
      </c>
    </row>
    <row r="15201" spans="1:8">
      <c r="A15201" s="35" t="s">
        <v>13</v>
      </c>
      <c r="B15201" s="35" t="s">
        <v>9359</v>
      </c>
      <c r="C15201" s="95" t="s">
        <v>16819</v>
      </c>
      <c r="D15201" s="101" t="s">
        <v>8428</v>
      </c>
      <c r="E15201" s="107">
        <v>22.266666666666666</v>
      </c>
      <c r="F15201" s="81" t="s">
        <v>24202</v>
      </c>
      <c r="G15201" s="35" t="s">
        <v>8146</v>
      </c>
      <c r="H15201" s="100" t="s">
        <v>26291</v>
      </c>
    </row>
    <row r="15202" spans="1:8">
      <c r="A15202" s="35" t="s">
        <v>13</v>
      </c>
      <c r="B15202" s="35" t="s">
        <v>9359</v>
      </c>
      <c r="C15202" s="95" t="s">
        <v>16819</v>
      </c>
      <c r="D15202" s="101" t="s">
        <v>8429</v>
      </c>
      <c r="E15202" s="107">
        <v>23.633333333333333</v>
      </c>
      <c r="F15202" s="81" t="s">
        <v>24202</v>
      </c>
      <c r="G15202" s="35" t="s">
        <v>8146</v>
      </c>
      <c r="H15202" s="100" t="s">
        <v>26290</v>
      </c>
    </row>
    <row r="15203" spans="1:8">
      <c r="A15203" s="35" t="s">
        <v>13</v>
      </c>
      <c r="B15203" s="35" t="s">
        <v>9351</v>
      </c>
      <c r="C15203" s="95" t="s">
        <v>16</v>
      </c>
      <c r="D15203" s="101" t="s">
        <v>8433</v>
      </c>
      <c r="E15203" s="107">
        <v>19.733333333333334</v>
      </c>
      <c r="F15203" s="81" t="s">
        <v>24202</v>
      </c>
      <c r="G15203" s="35" t="s">
        <v>8146</v>
      </c>
      <c r="H15203" s="100" t="s">
        <v>26798</v>
      </c>
    </row>
    <row r="15204" spans="1:8">
      <c r="A15204" s="35" t="s">
        <v>13</v>
      </c>
      <c r="B15204" s="35" t="s">
        <v>9351</v>
      </c>
      <c r="C15204" s="95" t="s">
        <v>16</v>
      </c>
      <c r="D15204" s="101" t="s">
        <v>8441</v>
      </c>
      <c r="E15204" s="107">
        <v>20.7</v>
      </c>
      <c r="F15204" s="81" t="s">
        <v>24202</v>
      </c>
      <c r="G15204" s="35" t="s">
        <v>8146</v>
      </c>
      <c r="H15204" s="100" t="s">
        <v>26798</v>
      </c>
    </row>
    <row r="15205" spans="1:8">
      <c r="A15205" s="35" t="s">
        <v>13</v>
      </c>
      <c r="B15205" s="35" t="s">
        <v>9351</v>
      </c>
      <c r="C15205" s="95" t="s">
        <v>16</v>
      </c>
      <c r="D15205" s="101" t="s">
        <v>8442</v>
      </c>
      <c r="E15205" s="107">
        <v>20.05</v>
      </c>
      <c r="F15205" s="81" t="s">
        <v>24202</v>
      </c>
      <c r="G15205" s="35" t="s">
        <v>8146</v>
      </c>
      <c r="H15205" s="100" t="s">
        <v>26798</v>
      </c>
    </row>
    <row r="15206" spans="1:8">
      <c r="A15206" s="35" t="s">
        <v>13</v>
      </c>
      <c r="B15206" s="35" t="s">
        <v>9351</v>
      </c>
      <c r="C15206" s="95" t="s">
        <v>16</v>
      </c>
      <c r="D15206" s="101" t="s">
        <v>8443</v>
      </c>
      <c r="E15206" s="107">
        <v>17.183333333333334</v>
      </c>
      <c r="F15206" s="81" t="s">
        <v>24202</v>
      </c>
      <c r="G15206" s="35" t="s">
        <v>8146</v>
      </c>
      <c r="H15206" s="100" t="s">
        <v>26798</v>
      </c>
    </row>
    <row r="15207" spans="1:8">
      <c r="A15207" s="35" t="s">
        <v>13</v>
      </c>
      <c r="B15207" s="35" t="s">
        <v>9351</v>
      </c>
      <c r="C15207" s="95" t="s">
        <v>16</v>
      </c>
      <c r="D15207" s="101" t="s">
        <v>8444</v>
      </c>
      <c r="E15207" s="107">
        <v>23.9</v>
      </c>
      <c r="F15207" s="81" t="s">
        <v>24202</v>
      </c>
      <c r="G15207" s="35" t="s">
        <v>8146</v>
      </c>
      <c r="H15207" s="100" t="s">
        <v>26798</v>
      </c>
    </row>
    <row r="15208" spans="1:8">
      <c r="A15208" s="35" t="s">
        <v>13</v>
      </c>
      <c r="B15208" s="35" t="s">
        <v>9351</v>
      </c>
      <c r="C15208" s="95" t="s">
        <v>16</v>
      </c>
      <c r="D15208" s="101" t="s">
        <v>8445</v>
      </c>
      <c r="E15208" s="107">
        <v>16.783333333333335</v>
      </c>
      <c r="F15208" s="81" t="s">
        <v>24202</v>
      </c>
      <c r="G15208" s="35" t="s">
        <v>8146</v>
      </c>
      <c r="H15208" s="100" t="s">
        <v>26798</v>
      </c>
    </row>
    <row r="15209" spans="1:8">
      <c r="A15209" s="35" t="s">
        <v>13</v>
      </c>
      <c r="B15209" s="35" t="s">
        <v>9351</v>
      </c>
      <c r="C15209" s="95" t="s">
        <v>16</v>
      </c>
      <c r="D15209" s="101" t="s">
        <v>8446</v>
      </c>
      <c r="E15209" s="107">
        <v>21.433333333333334</v>
      </c>
      <c r="F15209" s="81" t="s">
        <v>24202</v>
      </c>
      <c r="G15209" s="35" t="s">
        <v>8146</v>
      </c>
      <c r="H15209" s="100" t="s">
        <v>26798</v>
      </c>
    </row>
    <row r="15210" spans="1:8">
      <c r="A15210" s="35" t="s">
        <v>13</v>
      </c>
      <c r="B15210" s="35" t="s">
        <v>9351</v>
      </c>
      <c r="C15210" s="95" t="s">
        <v>16</v>
      </c>
      <c r="D15210" s="101" t="s">
        <v>8448</v>
      </c>
      <c r="E15210" s="107">
        <v>23.983333333333334</v>
      </c>
      <c r="F15210" s="81" t="s">
        <v>24202</v>
      </c>
      <c r="G15210" s="35" t="s">
        <v>8146</v>
      </c>
      <c r="H15210" s="100" t="s">
        <v>26798</v>
      </c>
    </row>
    <row r="15211" spans="1:8">
      <c r="A15211" s="35" t="s">
        <v>13</v>
      </c>
      <c r="B15211" s="35" t="s">
        <v>9351</v>
      </c>
      <c r="C15211" s="95" t="s">
        <v>16</v>
      </c>
      <c r="D15211" s="101" t="s">
        <v>8449</v>
      </c>
      <c r="E15211" s="107">
        <v>22.05</v>
      </c>
      <c r="F15211" s="81" t="s">
        <v>24202</v>
      </c>
      <c r="G15211" s="35" t="s">
        <v>8146</v>
      </c>
      <c r="H15211" s="100" t="s">
        <v>26798</v>
      </c>
    </row>
    <row r="15212" spans="1:8">
      <c r="A15212" s="35" t="s">
        <v>13</v>
      </c>
      <c r="B15212" s="35" t="s">
        <v>9351</v>
      </c>
      <c r="C15212" s="95" t="s">
        <v>17644</v>
      </c>
      <c r="D15212" s="101" t="s">
        <v>8450</v>
      </c>
      <c r="E15212" s="107">
        <v>12.766666666666667</v>
      </c>
      <c r="F15212" s="81" t="s">
        <v>24202</v>
      </c>
      <c r="G15212" s="35" t="s">
        <v>8146</v>
      </c>
      <c r="H15212" s="100" t="s">
        <v>26799</v>
      </c>
    </row>
    <row r="15213" spans="1:8">
      <c r="A15213" s="35" t="s">
        <v>13</v>
      </c>
      <c r="B15213" s="35" t="s">
        <v>9351</v>
      </c>
      <c r="C15213" s="95" t="s">
        <v>17644</v>
      </c>
      <c r="D15213" s="101" t="s">
        <v>8451</v>
      </c>
      <c r="E15213" s="107">
        <v>13.283333333333333</v>
      </c>
      <c r="F15213" s="81" t="s">
        <v>24202</v>
      </c>
      <c r="G15213" s="35" t="s">
        <v>8146</v>
      </c>
      <c r="H15213" s="100" t="s">
        <v>26799</v>
      </c>
    </row>
    <row r="15214" spans="1:8">
      <c r="A15214" s="35" t="s">
        <v>13</v>
      </c>
      <c r="B15214" s="35" t="s">
        <v>9351</v>
      </c>
      <c r="C15214" s="95" t="s">
        <v>17644</v>
      </c>
      <c r="D15214" s="101" t="s">
        <v>8452</v>
      </c>
      <c r="E15214" s="107">
        <v>14.216666666666667</v>
      </c>
      <c r="F15214" s="81" t="s">
        <v>24202</v>
      </c>
      <c r="G15214" s="35" t="s">
        <v>8146</v>
      </c>
      <c r="H15214" s="100" t="s">
        <v>26799</v>
      </c>
    </row>
    <row r="15215" spans="1:8">
      <c r="A15215" s="35" t="s">
        <v>13</v>
      </c>
      <c r="B15215" s="35" t="s">
        <v>9351</v>
      </c>
      <c r="C15215" s="95" t="s">
        <v>17644</v>
      </c>
      <c r="D15215" s="101" t="s">
        <v>8453</v>
      </c>
      <c r="E15215" s="107">
        <v>13.85</v>
      </c>
      <c r="F15215" s="81" t="s">
        <v>24202</v>
      </c>
      <c r="G15215" s="35" t="s">
        <v>8146</v>
      </c>
      <c r="H15215" s="100" t="s">
        <v>26799</v>
      </c>
    </row>
    <row r="15216" spans="1:8">
      <c r="A15216" s="35" t="s">
        <v>13</v>
      </c>
      <c r="B15216" s="35" t="s">
        <v>9351</v>
      </c>
      <c r="C15216" s="95" t="s">
        <v>17644</v>
      </c>
      <c r="D15216" s="101" t="s">
        <v>8454</v>
      </c>
      <c r="E15216" s="107">
        <v>12.316666666666666</v>
      </c>
      <c r="F15216" s="81" t="s">
        <v>24202</v>
      </c>
      <c r="G15216" s="35" t="s">
        <v>8146</v>
      </c>
      <c r="H15216" s="100" t="s">
        <v>26799</v>
      </c>
    </row>
    <row r="15217" spans="1:8">
      <c r="A15217" s="35" t="s">
        <v>13</v>
      </c>
      <c r="B15217" s="35" t="s">
        <v>9351</v>
      </c>
      <c r="C15217" s="95" t="s">
        <v>17644</v>
      </c>
      <c r="D15217" s="101" t="s">
        <v>8455</v>
      </c>
      <c r="E15217" s="107">
        <v>16.566666666666666</v>
      </c>
      <c r="F15217" s="81" t="s">
        <v>24202</v>
      </c>
      <c r="G15217" s="35" t="s">
        <v>8146</v>
      </c>
      <c r="H15217" s="100" t="s">
        <v>26799</v>
      </c>
    </row>
    <row r="15218" spans="1:8">
      <c r="A15218" s="35" t="s">
        <v>13</v>
      </c>
      <c r="B15218" s="35" t="s">
        <v>9369</v>
      </c>
      <c r="C15218" s="95" t="s">
        <v>17572</v>
      </c>
      <c r="D15218" s="102" t="s">
        <v>24010</v>
      </c>
      <c r="E15218" s="107">
        <v>20.116666666666667</v>
      </c>
      <c r="F15218" s="81" t="s">
        <v>24202</v>
      </c>
      <c r="G15218" s="35" t="s">
        <v>8146</v>
      </c>
      <c r="H15218" s="100" t="s">
        <v>26294</v>
      </c>
    </row>
    <row r="15219" spans="1:8">
      <c r="A15219" s="35" t="s">
        <v>13</v>
      </c>
      <c r="B15219" s="35" t="s">
        <v>9363</v>
      </c>
      <c r="C15219" s="95" t="s">
        <v>17573</v>
      </c>
      <c r="D15219" s="102" t="s">
        <v>8456</v>
      </c>
      <c r="E15219" s="107">
        <v>22.05</v>
      </c>
      <c r="F15219" s="81" t="s">
        <v>24202</v>
      </c>
      <c r="G15219" s="35" t="s">
        <v>8146</v>
      </c>
      <c r="H15219" s="100" t="s">
        <v>26295</v>
      </c>
    </row>
    <row r="15220" spans="1:8">
      <c r="A15220" s="35" t="s">
        <v>13</v>
      </c>
      <c r="B15220" s="35" t="s">
        <v>9363</v>
      </c>
      <c r="C15220" s="95" t="s">
        <v>17573</v>
      </c>
      <c r="D15220" s="102" t="s">
        <v>24011</v>
      </c>
      <c r="E15220" s="107">
        <v>20.95</v>
      </c>
      <c r="F15220" s="81" t="s">
        <v>24202</v>
      </c>
      <c r="G15220" s="35" t="s">
        <v>8146</v>
      </c>
      <c r="H15220" s="100" t="s">
        <v>26295</v>
      </c>
    </row>
    <row r="15221" spans="1:8">
      <c r="A15221" s="35" t="s">
        <v>13</v>
      </c>
      <c r="B15221" s="35" t="s">
        <v>9363</v>
      </c>
      <c r="C15221" s="95" t="s">
        <v>17573</v>
      </c>
      <c r="D15221" s="102" t="s">
        <v>8457</v>
      </c>
      <c r="E15221" s="107">
        <v>19.066666666666666</v>
      </c>
      <c r="F15221" s="81" t="s">
        <v>24202</v>
      </c>
      <c r="G15221" s="35" t="s">
        <v>8146</v>
      </c>
      <c r="H15221" s="100" t="s">
        <v>26295</v>
      </c>
    </row>
    <row r="15222" spans="1:8">
      <c r="A15222" s="35" t="s">
        <v>13</v>
      </c>
      <c r="B15222" s="35" t="s">
        <v>9363</v>
      </c>
      <c r="C15222" s="95" t="s">
        <v>17573</v>
      </c>
      <c r="D15222" s="102" t="s">
        <v>24012</v>
      </c>
      <c r="E15222" s="107">
        <v>23.366666666666667</v>
      </c>
      <c r="F15222" s="81" t="s">
        <v>24202</v>
      </c>
      <c r="G15222" s="35" t="s">
        <v>8146</v>
      </c>
      <c r="H15222" s="100" t="s">
        <v>26295</v>
      </c>
    </row>
    <row r="15223" spans="1:8">
      <c r="A15223" s="35" t="s">
        <v>13</v>
      </c>
      <c r="B15223" s="35" t="s">
        <v>9363</v>
      </c>
      <c r="C15223" s="95" t="s">
        <v>17573</v>
      </c>
      <c r="D15223" s="102" t="s">
        <v>24013</v>
      </c>
      <c r="E15223" s="107">
        <v>19.666666666666668</v>
      </c>
      <c r="F15223" s="81" t="s">
        <v>24202</v>
      </c>
      <c r="G15223" s="35" t="s">
        <v>8146</v>
      </c>
      <c r="H15223" s="100" t="s">
        <v>26295</v>
      </c>
    </row>
    <row r="15224" spans="1:8">
      <c r="A15224" s="35" t="s">
        <v>13</v>
      </c>
      <c r="B15224" s="35" t="s">
        <v>9363</v>
      </c>
      <c r="C15224" s="95" t="s">
        <v>17573</v>
      </c>
      <c r="D15224" s="102" t="s">
        <v>24014</v>
      </c>
      <c r="E15224" s="107">
        <v>22.45</v>
      </c>
      <c r="F15224" s="81" t="s">
        <v>24202</v>
      </c>
      <c r="G15224" s="35" t="s">
        <v>8146</v>
      </c>
      <c r="H15224" s="100" t="s">
        <v>26295</v>
      </c>
    </row>
    <row r="15225" spans="1:8">
      <c r="A15225" s="35" t="s">
        <v>13</v>
      </c>
      <c r="B15225" s="35" t="s">
        <v>9363</v>
      </c>
      <c r="C15225" s="95" t="s">
        <v>17573</v>
      </c>
      <c r="D15225" s="102" t="s">
        <v>8458</v>
      </c>
      <c r="E15225" s="107">
        <v>21.633333333333333</v>
      </c>
      <c r="F15225" s="81" t="s">
        <v>24202</v>
      </c>
      <c r="G15225" s="35" t="s">
        <v>8146</v>
      </c>
      <c r="H15225" s="100" t="s">
        <v>26295</v>
      </c>
    </row>
    <row r="15226" spans="1:8">
      <c r="A15226" s="35" t="s">
        <v>13</v>
      </c>
      <c r="B15226" s="35" t="s">
        <v>9363</v>
      </c>
      <c r="C15226" s="95" t="s">
        <v>17573</v>
      </c>
      <c r="D15226" s="102" t="s">
        <v>8459</v>
      </c>
      <c r="E15226" s="107">
        <v>23.25</v>
      </c>
      <c r="F15226" s="81" t="s">
        <v>24202</v>
      </c>
      <c r="G15226" s="35" t="s">
        <v>8146</v>
      </c>
      <c r="H15226" s="100" t="s">
        <v>26295</v>
      </c>
    </row>
    <row r="15227" spans="1:8">
      <c r="A15227" s="35" t="s">
        <v>13</v>
      </c>
      <c r="B15227" s="35" t="s">
        <v>9363</v>
      </c>
      <c r="C15227" s="95" t="s">
        <v>17573</v>
      </c>
      <c r="D15227" s="102" t="s">
        <v>8460</v>
      </c>
      <c r="E15227" s="107">
        <v>22.233333333333334</v>
      </c>
      <c r="F15227" s="81" t="s">
        <v>24202</v>
      </c>
      <c r="G15227" s="35" t="s">
        <v>8146</v>
      </c>
      <c r="H15227" s="100" t="s">
        <v>26295</v>
      </c>
    </row>
    <row r="15228" spans="1:8">
      <c r="A15228" s="35" t="s">
        <v>13</v>
      </c>
      <c r="B15228" s="35" t="s">
        <v>9363</v>
      </c>
      <c r="C15228" s="95" t="s">
        <v>17573</v>
      </c>
      <c r="D15228" s="102" t="s">
        <v>24015</v>
      </c>
      <c r="E15228" s="107">
        <v>19.866666666666667</v>
      </c>
      <c r="F15228" s="81" t="s">
        <v>24202</v>
      </c>
      <c r="G15228" s="35" t="s">
        <v>8146</v>
      </c>
      <c r="H15228" s="100" t="s">
        <v>26295</v>
      </c>
    </row>
    <row r="15229" spans="1:8">
      <c r="A15229" s="35" t="s">
        <v>13</v>
      </c>
      <c r="B15229" s="35" t="s">
        <v>9363</v>
      </c>
      <c r="C15229" s="95" t="s">
        <v>17573</v>
      </c>
      <c r="D15229" s="102" t="s">
        <v>8462</v>
      </c>
      <c r="E15229" s="107">
        <v>19.100000000000001</v>
      </c>
      <c r="F15229" s="81" t="s">
        <v>24202</v>
      </c>
      <c r="G15229" s="35" t="s">
        <v>8146</v>
      </c>
      <c r="H15229" s="100" t="s">
        <v>26295</v>
      </c>
    </row>
    <row r="15230" spans="1:8">
      <c r="A15230" s="35" t="s">
        <v>13</v>
      </c>
      <c r="B15230" s="35" t="s">
        <v>9363</v>
      </c>
      <c r="C15230" s="95" t="s">
        <v>17573</v>
      </c>
      <c r="D15230" s="102" t="s">
        <v>8463</v>
      </c>
      <c r="E15230" s="107">
        <v>20.399999999999999</v>
      </c>
      <c r="F15230" s="81" t="s">
        <v>24202</v>
      </c>
      <c r="G15230" s="35" t="s">
        <v>8146</v>
      </c>
      <c r="H15230" s="100" t="s">
        <v>26295</v>
      </c>
    </row>
    <row r="15231" spans="1:8">
      <c r="A15231" s="35" t="s">
        <v>13</v>
      </c>
      <c r="B15231" s="35" t="s">
        <v>9363</v>
      </c>
      <c r="C15231" s="95" t="s">
        <v>17573</v>
      </c>
      <c r="D15231" s="102" t="s">
        <v>8464</v>
      </c>
      <c r="E15231" s="107">
        <v>21.4</v>
      </c>
      <c r="F15231" s="81" t="s">
        <v>24202</v>
      </c>
      <c r="G15231" s="35" t="s">
        <v>8146</v>
      </c>
      <c r="H15231" s="100" t="s">
        <v>26295</v>
      </c>
    </row>
    <row r="15232" spans="1:8">
      <c r="A15232" s="35" t="s">
        <v>13</v>
      </c>
      <c r="B15232" s="35" t="s">
        <v>9363</v>
      </c>
      <c r="C15232" s="95" t="s">
        <v>17573</v>
      </c>
      <c r="D15232" s="102" t="s">
        <v>8465</v>
      </c>
      <c r="E15232" s="107">
        <v>21.666666666666668</v>
      </c>
      <c r="F15232" s="81" t="s">
        <v>24202</v>
      </c>
      <c r="G15232" s="35" t="s">
        <v>8146</v>
      </c>
      <c r="H15232" s="100" t="s">
        <v>26295</v>
      </c>
    </row>
    <row r="15233" spans="1:8">
      <c r="A15233" s="35" t="s">
        <v>13</v>
      </c>
      <c r="B15233" s="35" t="s">
        <v>9363</v>
      </c>
      <c r="C15233" s="95" t="s">
        <v>17573</v>
      </c>
      <c r="D15233" s="102" t="s">
        <v>8466</v>
      </c>
      <c r="E15233" s="107">
        <v>20.166666666666668</v>
      </c>
      <c r="F15233" s="81" t="s">
        <v>24202</v>
      </c>
      <c r="G15233" s="35" t="s">
        <v>8146</v>
      </c>
      <c r="H15233" s="100" t="s">
        <v>26295</v>
      </c>
    </row>
    <row r="15234" spans="1:8">
      <c r="A15234" s="35" t="s">
        <v>13</v>
      </c>
      <c r="B15234" s="35" t="s">
        <v>9363</v>
      </c>
      <c r="C15234" s="95" t="s">
        <v>17573</v>
      </c>
      <c r="D15234" s="102" t="s">
        <v>24016</v>
      </c>
      <c r="E15234" s="107">
        <v>20.183333333333334</v>
      </c>
      <c r="F15234" s="81" t="s">
        <v>24202</v>
      </c>
      <c r="G15234" s="35" t="s">
        <v>8146</v>
      </c>
      <c r="H15234" s="100" t="s">
        <v>26295</v>
      </c>
    </row>
    <row r="15235" spans="1:8">
      <c r="A15235" s="35" t="s">
        <v>13</v>
      </c>
      <c r="B15235" s="35" t="s">
        <v>9363</v>
      </c>
      <c r="C15235" s="95" t="s">
        <v>17573</v>
      </c>
      <c r="D15235" s="102" t="s">
        <v>8467</v>
      </c>
      <c r="E15235" s="107">
        <v>23.083333333333332</v>
      </c>
      <c r="F15235" s="81" t="s">
        <v>24202</v>
      </c>
      <c r="G15235" s="35" t="s">
        <v>8146</v>
      </c>
      <c r="H15235" s="100" t="s">
        <v>26295</v>
      </c>
    </row>
    <row r="15236" spans="1:8">
      <c r="A15236" s="35" t="s">
        <v>13</v>
      </c>
      <c r="B15236" s="35" t="s">
        <v>9363</v>
      </c>
      <c r="C15236" s="95" t="s">
        <v>17573</v>
      </c>
      <c r="D15236" s="102" t="s">
        <v>8468</v>
      </c>
      <c r="E15236" s="107">
        <v>21.733333333333334</v>
      </c>
      <c r="F15236" s="81" t="s">
        <v>24202</v>
      </c>
      <c r="G15236" s="35" t="s">
        <v>8146</v>
      </c>
      <c r="H15236" s="100" t="s">
        <v>26295</v>
      </c>
    </row>
    <row r="15237" spans="1:8">
      <c r="A15237" s="35" t="s">
        <v>13</v>
      </c>
      <c r="B15237" s="35" t="s">
        <v>9363</v>
      </c>
      <c r="C15237" s="95" t="s">
        <v>17573</v>
      </c>
      <c r="D15237" s="102" t="s">
        <v>8469</v>
      </c>
      <c r="E15237" s="107">
        <v>21.2</v>
      </c>
      <c r="F15237" s="81" t="s">
        <v>24202</v>
      </c>
      <c r="G15237" s="35" t="s">
        <v>8146</v>
      </c>
      <c r="H15237" s="100" t="s">
        <v>26295</v>
      </c>
    </row>
    <row r="15238" spans="1:8">
      <c r="A15238" s="35" t="s">
        <v>13</v>
      </c>
      <c r="B15238" s="35" t="s">
        <v>9369</v>
      </c>
      <c r="C15238" s="95" t="s">
        <v>17574</v>
      </c>
      <c r="D15238" s="102" t="s">
        <v>24017</v>
      </c>
      <c r="E15238" s="107">
        <v>24.283333333333335</v>
      </c>
      <c r="F15238" s="81" t="s">
        <v>24202</v>
      </c>
      <c r="G15238" s="35" t="s">
        <v>8146</v>
      </c>
      <c r="H15238" s="100" t="s">
        <v>26296</v>
      </c>
    </row>
    <row r="15239" spans="1:8">
      <c r="A15239" s="35" t="s">
        <v>13</v>
      </c>
      <c r="B15239" s="35" t="s">
        <v>9367</v>
      </c>
      <c r="C15239" s="95" t="s">
        <v>16821</v>
      </c>
      <c r="D15239" s="102" t="s">
        <v>8544</v>
      </c>
      <c r="E15239" s="107">
        <v>5.5</v>
      </c>
      <c r="F15239" s="81" t="s">
        <v>24202</v>
      </c>
      <c r="G15239" s="35" t="s">
        <v>8146</v>
      </c>
      <c r="H15239" s="100" t="s">
        <v>26800</v>
      </c>
    </row>
    <row r="15240" spans="1:8">
      <c r="A15240" s="35" t="s">
        <v>13</v>
      </c>
      <c r="B15240" s="35" t="s">
        <v>9367</v>
      </c>
      <c r="C15240" s="95" t="s">
        <v>16821</v>
      </c>
      <c r="D15240" s="102" t="s">
        <v>8545</v>
      </c>
      <c r="E15240" s="107">
        <v>8.4833333333333325</v>
      </c>
      <c r="F15240" s="81" t="s">
        <v>24202</v>
      </c>
      <c r="G15240" s="35" t="s">
        <v>8146</v>
      </c>
      <c r="H15240" s="100" t="s">
        <v>26800</v>
      </c>
    </row>
    <row r="15241" spans="1:8">
      <c r="A15241" s="35" t="s">
        <v>13</v>
      </c>
      <c r="B15241" s="35" t="s">
        <v>9367</v>
      </c>
      <c r="C15241" s="95" t="s">
        <v>16821</v>
      </c>
      <c r="D15241" s="102" t="s">
        <v>8546</v>
      </c>
      <c r="E15241" s="107">
        <v>8.0500000000000007</v>
      </c>
      <c r="F15241" s="81" t="s">
        <v>24202</v>
      </c>
      <c r="G15241" s="35" t="s">
        <v>8146</v>
      </c>
      <c r="H15241" s="100" t="s">
        <v>26800</v>
      </c>
    </row>
    <row r="15242" spans="1:8">
      <c r="A15242" s="35" t="s">
        <v>13</v>
      </c>
      <c r="B15242" s="35" t="s">
        <v>9367</v>
      </c>
      <c r="C15242" s="95" t="s">
        <v>16821</v>
      </c>
      <c r="D15242" s="102" t="s">
        <v>8547</v>
      </c>
      <c r="E15242" s="107">
        <v>8.35</v>
      </c>
      <c r="F15242" s="81" t="s">
        <v>24202</v>
      </c>
      <c r="G15242" s="35" t="s">
        <v>8146</v>
      </c>
      <c r="H15242" s="100" t="s">
        <v>26800</v>
      </c>
    </row>
    <row r="15243" spans="1:8">
      <c r="A15243" s="35" t="s">
        <v>13</v>
      </c>
      <c r="B15243" s="35" t="s">
        <v>9367</v>
      </c>
      <c r="C15243" s="95" t="s">
        <v>16821</v>
      </c>
      <c r="D15243" s="102" t="s">
        <v>8548</v>
      </c>
      <c r="E15243" s="107">
        <v>9.2666666666666675</v>
      </c>
      <c r="F15243" s="81" t="s">
        <v>24202</v>
      </c>
      <c r="G15243" s="35" t="s">
        <v>8146</v>
      </c>
      <c r="H15243" s="100" t="s">
        <v>26800</v>
      </c>
    </row>
    <row r="15244" spans="1:8">
      <c r="A15244" s="35" t="s">
        <v>13</v>
      </c>
      <c r="B15244" s="35" t="s">
        <v>9367</v>
      </c>
      <c r="C15244" s="95" t="s">
        <v>16821</v>
      </c>
      <c r="D15244" s="102" t="s">
        <v>8549</v>
      </c>
      <c r="E15244" s="107">
        <v>6.8833333333333337</v>
      </c>
      <c r="F15244" s="81" t="s">
        <v>24202</v>
      </c>
      <c r="G15244" s="35" t="s">
        <v>8146</v>
      </c>
      <c r="H15244" s="100" t="s">
        <v>26800</v>
      </c>
    </row>
    <row r="15245" spans="1:8">
      <c r="A15245" s="35" t="s">
        <v>13</v>
      </c>
      <c r="B15245" s="35" t="s">
        <v>9367</v>
      </c>
      <c r="C15245" s="95" t="s">
        <v>16821</v>
      </c>
      <c r="D15245" s="102" t="s">
        <v>8550</v>
      </c>
      <c r="E15245" s="107">
        <v>8.9833333333333325</v>
      </c>
      <c r="F15245" s="81" t="s">
        <v>24202</v>
      </c>
      <c r="G15245" s="35" t="s">
        <v>8146</v>
      </c>
      <c r="H15245" s="100" t="s">
        <v>26800</v>
      </c>
    </row>
    <row r="15246" spans="1:8">
      <c r="A15246" s="35" t="s">
        <v>13</v>
      </c>
      <c r="B15246" s="35" t="s">
        <v>9367</v>
      </c>
      <c r="C15246" s="95" t="s">
        <v>16821</v>
      </c>
      <c r="D15246" s="102" t="s">
        <v>24018</v>
      </c>
      <c r="E15246" s="107">
        <v>6.3166666666666664</v>
      </c>
      <c r="F15246" s="81" t="s">
        <v>24202</v>
      </c>
      <c r="G15246" s="35" t="s">
        <v>8146</v>
      </c>
      <c r="H15246" s="100" t="s">
        <v>26800</v>
      </c>
    </row>
    <row r="15247" spans="1:8">
      <c r="A15247" s="35" t="s">
        <v>13</v>
      </c>
      <c r="B15247" s="35" t="s">
        <v>9367</v>
      </c>
      <c r="C15247" s="95" t="s">
        <v>16821</v>
      </c>
      <c r="D15247" s="102" t="s">
        <v>8551</v>
      </c>
      <c r="E15247" s="107">
        <v>8.0166666666666675</v>
      </c>
      <c r="F15247" s="81" t="s">
        <v>24202</v>
      </c>
      <c r="G15247" s="35" t="s">
        <v>8146</v>
      </c>
      <c r="H15247" s="100" t="s">
        <v>26800</v>
      </c>
    </row>
    <row r="15248" spans="1:8">
      <c r="A15248" s="35" t="s">
        <v>13</v>
      </c>
      <c r="B15248" s="35" t="s">
        <v>9367</v>
      </c>
      <c r="C15248" s="95" t="s">
        <v>16821</v>
      </c>
      <c r="D15248" s="102" t="s">
        <v>8552</v>
      </c>
      <c r="E15248" s="107">
        <v>7.45</v>
      </c>
      <c r="F15248" s="81" t="s">
        <v>24202</v>
      </c>
      <c r="G15248" s="35" t="s">
        <v>8146</v>
      </c>
      <c r="H15248" s="100" t="s">
        <v>26800</v>
      </c>
    </row>
    <row r="15249" spans="1:8">
      <c r="A15249" s="35" t="s">
        <v>13</v>
      </c>
      <c r="B15249" s="35" t="s">
        <v>9352</v>
      </c>
      <c r="C15249" s="95" t="s">
        <v>17645</v>
      </c>
      <c r="D15249" s="101" t="s">
        <v>24019</v>
      </c>
      <c r="E15249" s="107">
        <v>7.7166666666666668</v>
      </c>
      <c r="F15249" s="81" t="s">
        <v>24202</v>
      </c>
      <c r="G15249" s="35" t="s">
        <v>8146</v>
      </c>
      <c r="H15249" s="100" t="s">
        <v>26801</v>
      </c>
    </row>
    <row r="15250" spans="1:8">
      <c r="A15250" s="35" t="s">
        <v>13</v>
      </c>
      <c r="B15250" s="35" t="s">
        <v>9352</v>
      </c>
      <c r="C15250" s="95" t="s">
        <v>17645</v>
      </c>
      <c r="D15250" s="101" t="s">
        <v>24020</v>
      </c>
      <c r="E15250" s="107">
        <v>10.483333333333333</v>
      </c>
      <c r="F15250" s="81" t="s">
        <v>24202</v>
      </c>
      <c r="G15250" s="35" t="s">
        <v>8146</v>
      </c>
      <c r="H15250" s="100" t="s">
        <v>26801</v>
      </c>
    </row>
    <row r="15251" spans="1:8">
      <c r="A15251" s="35" t="s">
        <v>13</v>
      </c>
      <c r="B15251" s="35" t="s">
        <v>9352</v>
      </c>
      <c r="C15251" s="95" t="s">
        <v>17645</v>
      </c>
      <c r="D15251" s="101" t="s">
        <v>8553</v>
      </c>
      <c r="E15251" s="107">
        <v>7.3166666666666664</v>
      </c>
      <c r="F15251" s="81" t="s">
        <v>24202</v>
      </c>
      <c r="G15251" s="35" t="s">
        <v>8146</v>
      </c>
      <c r="H15251" s="100" t="s">
        <v>26801</v>
      </c>
    </row>
    <row r="15252" spans="1:8">
      <c r="A15252" s="35" t="s">
        <v>13</v>
      </c>
      <c r="B15252" s="35" t="s">
        <v>9352</v>
      </c>
      <c r="C15252" s="95" t="s">
        <v>17645</v>
      </c>
      <c r="D15252" s="101" t="s">
        <v>8554</v>
      </c>
      <c r="E15252" s="107">
        <v>8.35</v>
      </c>
      <c r="F15252" s="81" t="s">
        <v>24202</v>
      </c>
      <c r="G15252" s="35" t="s">
        <v>8146</v>
      </c>
      <c r="H15252" s="100" t="s">
        <v>26801</v>
      </c>
    </row>
    <row r="15253" spans="1:8">
      <c r="A15253" s="35" t="s">
        <v>13</v>
      </c>
      <c r="B15253" s="35" t="s">
        <v>9352</v>
      </c>
      <c r="C15253" s="95" t="s">
        <v>17645</v>
      </c>
      <c r="D15253" s="101" t="s">
        <v>8555</v>
      </c>
      <c r="E15253" s="107">
        <v>12.216666666666667</v>
      </c>
      <c r="F15253" s="81" t="s">
        <v>24202</v>
      </c>
      <c r="G15253" s="35" t="s">
        <v>8146</v>
      </c>
      <c r="H15253" s="100" t="s">
        <v>26801</v>
      </c>
    </row>
    <row r="15254" spans="1:8">
      <c r="A15254" s="35" t="s">
        <v>13</v>
      </c>
      <c r="B15254" s="35" t="s">
        <v>9352</v>
      </c>
      <c r="C15254" s="95" t="s">
        <v>17645</v>
      </c>
      <c r="D15254" s="101" t="s">
        <v>8556</v>
      </c>
      <c r="E15254" s="107">
        <v>10.316666666666666</v>
      </c>
      <c r="F15254" s="81" t="s">
        <v>24202</v>
      </c>
      <c r="G15254" s="35" t="s">
        <v>8146</v>
      </c>
      <c r="H15254" s="100" t="s">
        <v>26801</v>
      </c>
    </row>
    <row r="15255" spans="1:8">
      <c r="A15255" s="35" t="s">
        <v>13</v>
      </c>
      <c r="B15255" s="35" t="s">
        <v>9352</v>
      </c>
      <c r="C15255" s="95" t="s">
        <v>17645</v>
      </c>
      <c r="D15255" s="101" t="s">
        <v>24021</v>
      </c>
      <c r="E15255" s="107">
        <v>11.366666666666667</v>
      </c>
      <c r="F15255" s="81" t="s">
        <v>24202</v>
      </c>
      <c r="G15255" s="35" t="s">
        <v>8146</v>
      </c>
      <c r="H15255" s="100" t="s">
        <v>26801</v>
      </c>
    </row>
    <row r="15256" spans="1:8">
      <c r="A15256" s="35" t="s">
        <v>13</v>
      </c>
      <c r="B15256" s="35" t="s">
        <v>9352</v>
      </c>
      <c r="C15256" s="95" t="s">
        <v>17645</v>
      </c>
      <c r="D15256" s="101" t="s">
        <v>8557</v>
      </c>
      <c r="E15256" s="107">
        <v>11.316666666666666</v>
      </c>
      <c r="F15256" s="81" t="s">
        <v>24202</v>
      </c>
      <c r="G15256" s="35" t="s">
        <v>8146</v>
      </c>
      <c r="H15256" s="100" t="s">
        <v>26801</v>
      </c>
    </row>
    <row r="15257" spans="1:8">
      <c r="A15257" s="35" t="s">
        <v>13</v>
      </c>
      <c r="B15257" s="35" t="s">
        <v>9352</v>
      </c>
      <c r="C15257" s="95" t="s">
        <v>17645</v>
      </c>
      <c r="D15257" s="101" t="s">
        <v>24022</v>
      </c>
      <c r="E15257" s="107">
        <v>8.4499999999999993</v>
      </c>
      <c r="F15257" s="81" t="s">
        <v>24202</v>
      </c>
      <c r="G15257" s="35" t="s">
        <v>8146</v>
      </c>
      <c r="H15257" s="100" t="s">
        <v>26801</v>
      </c>
    </row>
    <row r="15258" spans="1:8">
      <c r="A15258" s="35" t="s">
        <v>13</v>
      </c>
      <c r="B15258" s="35" t="s">
        <v>9352</v>
      </c>
      <c r="C15258" s="95" t="s">
        <v>17645</v>
      </c>
      <c r="D15258" s="101" t="s">
        <v>24023</v>
      </c>
      <c r="E15258" s="107">
        <v>12.566666666666666</v>
      </c>
      <c r="F15258" s="81" t="s">
        <v>24202</v>
      </c>
      <c r="G15258" s="35" t="s">
        <v>8146</v>
      </c>
      <c r="H15258" s="100" t="s">
        <v>26801</v>
      </c>
    </row>
    <row r="15259" spans="1:8">
      <c r="A15259" s="35" t="s">
        <v>13</v>
      </c>
      <c r="B15259" s="35" t="s">
        <v>9352</v>
      </c>
      <c r="C15259" s="95" t="s">
        <v>17645</v>
      </c>
      <c r="D15259" s="101" t="s">
        <v>24024</v>
      </c>
      <c r="E15259" s="107">
        <v>10.083333333333334</v>
      </c>
      <c r="F15259" s="81" t="s">
        <v>24202</v>
      </c>
      <c r="G15259" s="35" t="s">
        <v>8146</v>
      </c>
      <c r="H15259" s="100" t="s">
        <v>26801</v>
      </c>
    </row>
    <row r="15260" spans="1:8">
      <c r="A15260" s="35" t="s">
        <v>13</v>
      </c>
      <c r="B15260" s="35" t="s">
        <v>9352</v>
      </c>
      <c r="C15260" s="95" t="s">
        <v>17645</v>
      </c>
      <c r="D15260" s="101" t="s">
        <v>8558</v>
      </c>
      <c r="E15260" s="107">
        <v>9.1833333333333336</v>
      </c>
      <c r="F15260" s="81" t="s">
        <v>24202</v>
      </c>
      <c r="G15260" s="35" t="s">
        <v>8146</v>
      </c>
      <c r="H15260" s="100" t="s">
        <v>26801</v>
      </c>
    </row>
    <row r="15261" spans="1:8">
      <c r="A15261" s="35" t="s">
        <v>13</v>
      </c>
      <c r="B15261" s="35" t="s">
        <v>9352</v>
      </c>
      <c r="C15261" s="95" t="s">
        <v>17645</v>
      </c>
      <c r="D15261" s="101" t="s">
        <v>8559</v>
      </c>
      <c r="E15261" s="107">
        <v>9.9499999999999993</v>
      </c>
      <c r="F15261" s="81" t="s">
        <v>24202</v>
      </c>
      <c r="G15261" s="35" t="s">
        <v>8146</v>
      </c>
      <c r="H15261" s="100" t="s">
        <v>26801</v>
      </c>
    </row>
    <row r="15262" spans="1:8">
      <c r="A15262" s="35" t="s">
        <v>13</v>
      </c>
      <c r="B15262" s="35" t="s">
        <v>9352</v>
      </c>
      <c r="C15262" s="95" t="s">
        <v>17645</v>
      </c>
      <c r="D15262" s="101" t="s">
        <v>8560</v>
      </c>
      <c r="E15262" s="107">
        <v>11.066666666666666</v>
      </c>
      <c r="F15262" s="81" t="s">
        <v>24202</v>
      </c>
      <c r="G15262" s="35" t="s">
        <v>8146</v>
      </c>
      <c r="H15262" s="100" t="s">
        <v>26801</v>
      </c>
    </row>
    <row r="15263" spans="1:8">
      <c r="A15263" s="35" t="s">
        <v>13</v>
      </c>
      <c r="B15263" s="35" t="s">
        <v>9352</v>
      </c>
      <c r="C15263" s="95" t="s">
        <v>17645</v>
      </c>
      <c r="D15263" s="101" t="s">
        <v>8561</v>
      </c>
      <c r="E15263" s="107">
        <v>10.366666666666667</v>
      </c>
      <c r="F15263" s="81" t="s">
        <v>24202</v>
      </c>
      <c r="G15263" s="35" t="s">
        <v>8146</v>
      </c>
      <c r="H15263" s="100" t="s">
        <v>26801</v>
      </c>
    </row>
    <row r="15264" spans="1:8">
      <c r="A15264" s="35" t="s">
        <v>13</v>
      </c>
      <c r="B15264" s="35" t="s">
        <v>9352</v>
      </c>
      <c r="C15264" s="95" t="s">
        <v>17645</v>
      </c>
      <c r="D15264" s="101" t="s">
        <v>8562</v>
      </c>
      <c r="E15264" s="107">
        <v>11</v>
      </c>
      <c r="F15264" s="81" t="s">
        <v>24202</v>
      </c>
      <c r="G15264" s="35" t="s">
        <v>8146</v>
      </c>
      <c r="H15264" s="100" t="s">
        <v>26801</v>
      </c>
    </row>
    <row r="15265" spans="1:8">
      <c r="A15265" s="35" t="s">
        <v>13</v>
      </c>
      <c r="B15265" s="35" t="s">
        <v>9352</v>
      </c>
      <c r="C15265" s="95" t="s">
        <v>17645</v>
      </c>
      <c r="D15265" s="101" t="s">
        <v>8563</v>
      </c>
      <c r="E15265" s="107">
        <v>9.6666666666666661</v>
      </c>
      <c r="F15265" s="81" t="s">
        <v>24202</v>
      </c>
      <c r="G15265" s="35" t="s">
        <v>8146</v>
      </c>
      <c r="H15265" s="100" t="s">
        <v>26801</v>
      </c>
    </row>
    <row r="15266" spans="1:8">
      <c r="A15266" s="35" t="s">
        <v>13</v>
      </c>
      <c r="B15266" s="35" t="s">
        <v>9352</v>
      </c>
      <c r="C15266" s="95" t="s">
        <v>17645</v>
      </c>
      <c r="D15266" s="101" t="s">
        <v>8564</v>
      </c>
      <c r="E15266" s="107">
        <v>9.2333333333333325</v>
      </c>
      <c r="F15266" s="81" t="s">
        <v>24202</v>
      </c>
      <c r="G15266" s="35" t="s">
        <v>8146</v>
      </c>
      <c r="H15266" s="100" t="s">
        <v>26801</v>
      </c>
    </row>
    <row r="15267" spans="1:8">
      <c r="A15267" s="35" t="s">
        <v>13</v>
      </c>
      <c r="B15267" s="35" t="s">
        <v>9352</v>
      </c>
      <c r="C15267" s="95" t="s">
        <v>17645</v>
      </c>
      <c r="D15267" s="101" t="s">
        <v>8565</v>
      </c>
      <c r="E15267" s="107">
        <v>7.666666666666667</v>
      </c>
      <c r="F15267" s="81" t="s">
        <v>24202</v>
      </c>
      <c r="G15267" s="35" t="s">
        <v>8146</v>
      </c>
      <c r="H15267" s="100" t="s">
        <v>26801</v>
      </c>
    </row>
    <row r="15268" spans="1:8">
      <c r="A15268" s="35" t="s">
        <v>13</v>
      </c>
      <c r="B15268" s="35" t="s">
        <v>9352</v>
      </c>
      <c r="C15268" s="95" t="s">
        <v>17645</v>
      </c>
      <c r="D15268" s="101" t="s">
        <v>8566</v>
      </c>
      <c r="E15268" s="107">
        <v>10.15</v>
      </c>
      <c r="F15268" s="81" t="s">
        <v>24202</v>
      </c>
      <c r="G15268" s="35" t="s">
        <v>8146</v>
      </c>
      <c r="H15268" s="100" t="s">
        <v>26801</v>
      </c>
    </row>
    <row r="15269" spans="1:8">
      <c r="A15269" s="35" t="s">
        <v>22</v>
      </c>
      <c r="B15269" s="35" t="s">
        <v>9357</v>
      </c>
      <c r="C15269" s="95" t="s">
        <v>17646</v>
      </c>
      <c r="D15269" s="104" t="s">
        <v>24025</v>
      </c>
      <c r="E15269" s="107">
        <v>13.116666666666667</v>
      </c>
      <c r="F15269" s="81" t="s">
        <v>24202</v>
      </c>
      <c r="G15269" s="35" t="s">
        <v>8146</v>
      </c>
      <c r="H15269" s="100" t="s">
        <v>26802</v>
      </c>
    </row>
    <row r="15270" spans="1:8">
      <c r="A15270" s="35" t="s">
        <v>22</v>
      </c>
      <c r="B15270" s="35" t="s">
        <v>9357</v>
      </c>
      <c r="C15270" s="95" t="s">
        <v>17646</v>
      </c>
      <c r="D15270" s="104" t="s">
        <v>24026</v>
      </c>
      <c r="E15270" s="107">
        <v>12.583333333333334</v>
      </c>
      <c r="F15270" s="81" t="s">
        <v>24202</v>
      </c>
      <c r="G15270" s="35" t="s">
        <v>8146</v>
      </c>
      <c r="H15270" s="100" t="s">
        <v>26802</v>
      </c>
    </row>
    <row r="15271" spans="1:8">
      <c r="A15271" s="35" t="s">
        <v>22</v>
      </c>
      <c r="B15271" s="35" t="s">
        <v>9357</v>
      </c>
      <c r="C15271" s="95" t="s">
        <v>17646</v>
      </c>
      <c r="D15271" s="104" t="s">
        <v>24027</v>
      </c>
      <c r="E15271" s="107">
        <v>12.7</v>
      </c>
      <c r="F15271" s="81" t="s">
        <v>24202</v>
      </c>
      <c r="G15271" s="35" t="s">
        <v>8146</v>
      </c>
      <c r="H15271" s="100" t="s">
        <v>26802</v>
      </c>
    </row>
    <row r="15272" spans="1:8">
      <c r="A15272" s="35" t="s">
        <v>22</v>
      </c>
      <c r="B15272" s="35" t="s">
        <v>9357</v>
      </c>
      <c r="C15272" s="95" t="s">
        <v>17646</v>
      </c>
      <c r="D15272" s="104" t="s">
        <v>24028</v>
      </c>
      <c r="E15272" s="107">
        <v>8.4499999999999993</v>
      </c>
      <c r="F15272" s="81" t="s">
        <v>24202</v>
      </c>
      <c r="G15272" s="35" t="s">
        <v>8146</v>
      </c>
      <c r="H15272" s="100" t="s">
        <v>26802</v>
      </c>
    </row>
    <row r="15273" spans="1:8">
      <c r="A15273" s="35" t="s">
        <v>22</v>
      </c>
      <c r="B15273" s="35" t="s">
        <v>9357</v>
      </c>
      <c r="C15273" s="95" t="s">
        <v>17646</v>
      </c>
      <c r="D15273" s="104" t="s">
        <v>24029</v>
      </c>
      <c r="E15273" s="107">
        <v>7.583333333333333</v>
      </c>
      <c r="F15273" s="81" t="s">
        <v>24202</v>
      </c>
      <c r="G15273" s="35" t="s">
        <v>8146</v>
      </c>
      <c r="H15273" s="100" t="s">
        <v>26802</v>
      </c>
    </row>
    <row r="15274" spans="1:8">
      <c r="A15274" s="35" t="s">
        <v>22</v>
      </c>
      <c r="B15274" s="35" t="s">
        <v>9357</v>
      </c>
      <c r="C15274" s="95" t="s">
        <v>17646</v>
      </c>
      <c r="D15274" s="104" t="s">
        <v>24030</v>
      </c>
      <c r="E15274" s="107">
        <v>13.85</v>
      </c>
      <c r="F15274" s="81" t="s">
        <v>24202</v>
      </c>
      <c r="G15274" s="35" t="s">
        <v>8146</v>
      </c>
      <c r="H15274" s="100" t="s">
        <v>26802</v>
      </c>
    </row>
    <row r="15275" spans="1:8">
      <c r="A15275" s="35" t="s">
        <v>22</v>
      </c>
      <c r="B15275" s="35" t="s">
        <v>9357</v>
      </c>
      <c r="C15275" s="95" t="s">
        <v>17646</v>
      </c>
      <c r="D15275" s="104" t="s">
        <v>24031</v>
      </c>
      <c r="E15275" s="107">
        <v>11.633333333333333</v>
      </c>
      <c r="F15275" s="81" t="s">
        <v>24202</v>
      </c>
      <c r="G15275" s="35" t="s">
        <v>8146</v>
      </c>
      <c r="H15275" s="100" t="s">
        <v>26802</v>
      </c>
    </row>
    <row r="15276" spans="1:8">
      <c r="A15276" s="35" t="s">
        <v>22</v>
      </c>
      <c r="B15276" s="35" t="s">
        <v>9357</v>
      </c>
      <c r="C15276" s="95" t="s">
        <v>17646</v>
      </c>
      <c r="D15276" s="104" t="s">
        <v>24032</v>
      </c>
      <c r="E15276" s="107">
        <v>16.016666666666666</v>
      </c>
      <c r="F15276" s="81" t="s">
        <v>24202</v>
      </c>
      <c r="G15276" s="35" t="s">
        <v>8146</v>
      </c>
      <c r="H15276" s="100" t="s">
        <v>26802</v>
      </c>
    </row>
    <row r="15277" spans="1:8">
      <c r="A15277" s="35" t="s">
        <v>29</v>
      </c>
      <c r="B15277" s="35" t="s">
        <v>9380</v>
      </c>
      <c r="C15277" s="95" t="s">
        <v>16824</v>
      </c>
      <c r="D15277" s="101" t="s">
        <v>8650</v>
      </c>
      <c r="E15277" s="107">
        <v>3.8833333333333333</v>
      </c>
      <c r="F15277" s="81" t="s">
        <v>24202</v>
      </c>
      <c r="G15277" s="35" t="s">
        <v>8146</v>
      </c>
      <c r="H15277" s="100" t="s">
        <v>26803</v>
      </c>
    </row>
    <row r="15278" spans="1:8">
      <c r="A15278" s="35" t="s">
        <v>29</v>
      </c>
      <c r="B15278" s="35" t="s">
        <v>9380</v>
      </c>
      <c r="C15278" s="95" t="s">
        <v>16824</v>
      </c>
      <c r="D15278" s="101" t="s">
        <v>8651</v>
      </c>
      <c r="E15278" s="107">
        <v>23.883333333333333</v>
      </c>
      <c r="F15278" s="81" t="s">
        <v>24202</v>
      </c>
      <c r="G15278" s="35" t="s">
        <v>8146</v>
      </c>
      <c r="H15278" s="100" t="s">
        <v>26803</v>
      </c>
    </row>
    <row r="15279" spans="1:8">
      <c r="A15279" s="35" t="s">
        <v>29</v>
      </c>
      <c r="B15279" s="35" t="s">
        <v>9380</v>
      </c>
      <c r="C15279" s="95" t="s">
        <v>16824</v>
      </c>
      <c r="D15279" s="101" t="s">
        <v>8652</v>
      </c>
      <c r="E15279" s="107">
        <v>12.933333333333334</v>
      </c>
      <c r="F15279" s="81" t="s">
        <v>24202</v>
      </c>
      <c r="G15279" s="35" t="s">
        <v>8146</v>
      </c>
      <c r="H15279" s="100" t="s">
        <v>26803</v>
      </c>
    </row>
    <row r="15280" spans="1:8">
      <c r="A15280" s="35" t="s">
        <v>29</v>
      </c>
      <c r="B15280" s="35" t="s">
        <v>9380</v>
      </c>
      <c r="C15280" s="95" t="s">
        <v>16824</v>
      </c>
      <c r="D15280" s="101" t="s">
        <v>8653</v>
      </c>
      <c r="E15280" s="107">
        <v>22.183333333333334</v>
      </c>
      <c r="F15280" s="81" t="s">
        <v>24202</v>
      </c>
      <c r="G15280" s="35" t="s">
        <v>8146</v>
      </c>
      <c r="H15280" s="100" t="s">
        <v>26803</v>
      </c>
    </row>
    <row r="15281" spans="1:8">
      <c r="A15281" s="35" t="s">
        <v>29</v>
      </c>
      <c r="B15281" s="35" t="s">
        <v>9380</v>
      </c>
      <c r="C15281" s="95" t="s">
        <v>16824</v>
      </c>
      <c r="D15281" s="101" t="s">
        <v>8654</v>
      </c>
      <c r="E15281" s="107">
        <v>19.533333333333335</v>
      </c>
      <c r="F15281" s="81" t="s">
        <v>24202</v>
      </c>
      <c r="G15281" s="35" t="s">
        <v>8146</v>
      </c>
      <c r="H15281" s="100" t="s">
        <v>26803</v>
      </c>
    </row>
    <row r="15282" spans="1:8">
      <c r="A15282" s="35" t="s">
        <v>29</v>
      </c>
      <c r="B15282" s="35" t="s">
        <v>9380</v>
      </c>
      <c r="C15282" s="95" t="s">
        <v>16824</v>
      </c>
      <c r="D15282" s="101" t="s">
        <v>13570</v>
      </c>
      <c r="E15282" s="107">
        <v>9.3000000000000007</v>
      </c>
      <c r="F15282" s="81" t="s">
        <v>24202</v>
      </c>
      <c r="G15282" s="35" t="s">
        <v>8146</v>
      </c>
      <c r="H15282" s="100" t="s">
        <v>26803</v>
      </c>
    </row>
    <row r="15283" spans="1:8">
      <c r="A15283" s="35" t="s">
        <v>29</v>
      </c>
      <c r="B15283" s="35" t="s">
        <v>9380</v>
      </c>
      <c r="C15283" s="95" t="s">
        <v>16824</v>
      </c>
      <c r="D15283" s="101" t="s">
        <v>13571</v>
      </c>
      <c r="E15283" s="107">
        <v>12.483333333333333</v>
      </c>
      <c r="F15283" s="81" t="s">
        <v>24202</v>
      </c>
      <c r="G15283" s="35" t="s">
        <v>8146</v>
      </c>
      <c r="H15283" s="100" t="s">
        <v>26803</v>
      </c>
    </row>
    <row r="15284" spans="1:8">
      <c r="A15284" s="35" t="s">
        <v>29</v>
      </c>
      <c r="B15284" s="35" t="s">
        <v>9380</v>
      </c>
      <c r="C15284" s="95" t="s">
        <v>16824</v>
      </c>
      <c r="D15284" s="101" t="s">
        <v>8655</v>
      </c>
      <c r="E15284" s="107">
        <v>18.783333333333335</v>
      </c>
      <c r="F15284" s="81" t="s">
        <v>24202</v>
      </c>
      <c r="G15284" s="35" t="s">
        <v>8146</v>
      </c>
      <c r="H15284" s="100" t="s">
        <v>26803</v>
      </c>
    </row>
    <row r="15285" spans="1:8">
      <c r="A15285" s="35" t="s">
        <v>29</v>
      </c>
      <c r="B15285" s="35" t="s">
        <v>9380</v>
      </c>
      <c r="C15285" s="95" t="s">
        <v>16824</v>
      </c>
      <c r="D15285" s="101" t="s">
        <v>8656</v>
      </c>
      <c r="E15285" s="107">
        <v>19.966666666666665</v>
      </c>
      <c r="F15285" s="81" t="s">
        <v>24202</v>
      </c>
      <c r="G15285" s="35" t="s">
        <v>8146</v>
      </c>
      <c r="H15285" s="100" t="s">
        <v>26803</v>
      </c>
    </row>
    <row r="15286" spans="1:8">
      <c r="A15286" s="35" t="s">
        <v>29</v>
      </c>
      <c r="B15286" s="35" t="s">
        <v>9380</v>
      </c>
      <c r="C15286" s="95" t="s">
        <v>16824</v>
      </c>
      <c r="D15286" s="101" t="s">
        <v>8657</v>
      </c>
      <c r="E15286" s="107">
        <v>10.55</v>
      </c>
      <c r="F15286" s="81" t="s">
        <v>24202</v>
      </c>
      <c r="G15286" s="35" t="s">
        <v>8146</v>
      </c>
      <c r="H15286" s="100" t="s">
        <v>26803</v>
      </c>
    </row>
    <row r="15287" spans="1:8">
      <c r="A15287" s="35" t="s">
        <v>29</v>
      </c>
      <c r="B15287" s="35" t="s">
        <v>9380</v>
      </c>
      <c r="C15287" s="95" t="s">
        <v>16824</v>
      </c>
      <c r="D15287" s="101" t="s">
        <v>8658</v>
      </c>
      <c r="E15287" s="107">
        <v>20.933333333333334</v>
      </c>
      <c r="F15287" s="81" t="s">
        <v>24202</v>
      </c>
      <c r="G15287" s="35" t="s">
        <v>8146</v>
      </c>
      <c r="H15287" s="100" t="s">
        <v>26803</v>
      </c>
    </row>
    <row r="15288" spans="1:8">
      <c r="A15288" s="35" t="s">
        <v>29</v>
      </c>
      <c r="B15288" s="35" t="s">
        <v>9380</v>
      </c>
      <c r="C15288" s="95" t="s">
        <v>16824</v>
      </c>
      <c r="D15288" s="101" t="s">
        <v>8659</v>
      </c>
      <c r="E15288" s="107">
        <v>18.05</v>
      </c>
      <c r="F15288" s="81" t="s">
        <v>24202</v>
      </c>
      <c r="G15288" s="35" t="s">
        <v>8146</v>
      </c>
      <c r="H15288" s="100" t="s">
        <v>26803</v>
      </c>
    </row>
    <row r="15289" spans="1:8">
      <c r="A15289" s="35" t="s">
        <v>29</v>
      </c>
      <c r="B15289" s="35" t="s">
        <v>9380</v>
      </c>
      <c r="C15289" s="95" t="s">
        <v>16824</v>
      </c>
      <c r="D15289" s="101" t="s">
        <v>8660</v>
      </c>
      <c r="E15289" s="107">
        <v>24.033333333333335</v>
      </c>
      <c r="F15289" s="81" t="s">
        <v>24202</v>
      </c>
      <c r="G15289" s="35" t="s">
        <v>8146</v>
      </c>
      <c r="H15289" s="100" t="s">
        <v>26803</v>
      </c>
    </row>
    <row r="15290" spans="1:8">
      <c r="A15290" s="35" t="s">
        <v>29</v>
      </c>
      <c r="B15290" s="35" t="s">
        <v>9380</v>
      </c>
      <c r="C15290" s="95" t="s">
        <v>16824</v>
      </c>
      <c r="D15290" s="101" t="s">
        <v>8661</v>
      </c>
      <c r="E15290" s="107">
        <v>16.816666666666666</v>
      </c>
      <c r="F15290" s="81" t="s">
        <v>24202</v>
      </c>
      <c r="G15290" s="35" t="s">
        <v>8146</v>
      </c>
      <c r="H15290" s="100" t="s">
        <v>26803</v>
      </c>
    </row>
    <row r="15291" spans="1:8">
      <c r="A15291" s="35" t="s">
        <v>29</v>
      </c>
      <c r="B15291" s="35" t="s">
        <v>9380</v>
      </c>
      <c r="C15291" s="95" t="s">
        <v>16824</v>
      </c>
      <c r="D15291" s="101" t="s">
        <v>8662</v>
      </c>
      <c r="E15291" s="107">
        <v>13.066666666666666</v>
      </c>
      <c r="F15291" s="81" t="s">
        <v>24202</v>
      </c>
      <c r="G15291" s="35" t="s">
        <v>8146</v>
      </c>
      <c r="H15291" s="100" t="s">
        <v>26803</v>
      </c>
    </row>
    <row r="15292" spans="1:8">
      <c r="A15292" s="35" t="s">
        <v>29</v>
      </c>
      <c r="B15292" s="35" t="s">
        <v>9380</v>
      </c>
      <c r="C15292" s="95" t="s">
        <v>16824</v>
      </c>
      <c r="D15292" s="101" t="s">
        <v>8664</v>
      </c>
      <c r="E15292" s="107">
        <v>11.35</v>
      </c>
      <c r="F15292" s="81" t="s">
        <v>24202</v>
      </c>
      <c r="G15292" s="35" t="s">
        <v>8146</v>
      </c>
      <c r="H15292" s="100" t="s">
        <v>26803</v>
      </c>
    </row>
    <row r="15293" spans="1:8">
      <c r="A15293" s="35" t="s">
        <v>29</v>
      </c>
      <c r="B15293" s="35" t="s">
        <v>9380</v>
      </c>
      <c r="C15293" s="95" t="s">
        <v>16824</v>
      </c>
      <c r="D15293" s="101" t="s">
        <v>13572</v>
      </c>
      <c r="E15293" s="107">
        <v>17.75</v>
      </c>
      <c r="F15293" s="81" t="s">
        <v>24202</v>
      </c>
      <c r="G15293" s="35" t="s">
        <v>8146</v>
      </c>
      <c r="H15293" s="100" t="s">
        <v>26803</v>
      </c>
    </row>
    <row r="15294" spans="1:8">
      <c r="A15294" s="35" t="s">
        <v>29</v>
      </c>
      <c r="B15294" s="35" t="s">
        <v>9380</v>
      </c>
      <c r="C15294" s="95" t="s">
        <v>16824</v>
      </c>
      <c r="D15294" s="101" t="s">
        <v>8665</v>
      </c>
      <c r="E15294" s="107">
        <v>13.066666666666666</v>
      </c>
      <c r="F15294" s="81" t="s">
        <v>24202</v>
      </c>
      <c r="G15294" s="35" t="s">
        <v>8146</v>
      </c>
      <c r="H15294" s="100" t="s">
        <v>26803</v>
      </c>
    </row>
    <row r="15295" spans="1:8">
      <c r="A15295" s="35" t="s">
        <v>29</v>
      </c>
      <c r="B15295" s="35" t="s">
        <v>9380</v>
      </c>
      <c r="C15295" s="95" t="s">
        <v>16824</v>
      </c>
      <c r="D15295" s="101" t="s">
        <v>8666</v>
      </c>
      <c r="E15295" s="107">
        <v>18.766666666666666</v>
      </c>
      <c r="F15295" s="81" t="s">
        <v>24202</v>
      </c>
      <c r="G15295" s="35" t="s">
        <v>8146</v>
      </c>
      <c r="H15295" s="100" t="s">
        <v>26803</v>
      </c>
    </row>
    <row r="15296" spans="1:8">
      <c r="A15296" s="35" t="s">
        <v>29</v>
      </c>
      <c r="B15296" s="35" t="s">
        <v>9380</v>
      </c>
      <c r="C15296" s="95" t="s">
        <v>16824</v>
      </c>
      <c r="D15296" s="101" t="s">
        <v>8667</v>
      </c>
      <c r="E15296" s="107">
        <v>7.15</v>
      </c>
      <c r="F15296" s="81" t="s">
        <v>24202</v>
      </c>
      <c r="G15296" s="35" t="s">
        <v>8146</v>
      </c>
      <c r="H15296" s="100" t="s">
        <v>26803</v>
      </c>
    </row>
    <row r="15297" spans="1:8">
      <c r="A15297" s="35" t="s">
        <v>29</v>
      </c>
      <c r="B15297" s="35" t="s">
        <v>9380</v>
      </c>
      <c r="C15297" s="95" t="s">
        <v>16824</v>
      </c>
      <c r="D15297" s="101" t="s">
        <v>8668</v>
      </c>
      <c r="E15297" s="107">
        <v>11.45</v>
      </c>
      <c r="F15297" s="81" t="s">
        <v>24202</v>
      </c>
      <c r="G15297" s="35" t="s">
        <v>8146</v>
      </c>
      <c r="H15297" s="100" t="s">
        <v>26803</v>
      </c>
    </row>
    <row r="15298" spans="1:8">
      <c r="A15298" s="35" t="s">
        <v>29</v>
      </c>
      <c r="B15298" s="35" t="s">
        <v>9380</v>
      </c>
      <c r="C15298" s="95" t="s">
        <v>16824</v>
      </c>
      <c r="D15298" s="101" t="s">
        <v>8670</v>
      </c>
      <c r="E15298" s="107">
        <v>10.35</v>
      </c>
      <c r="F15298" s="81" t="s">
        <v>24202</v>
      </c>
      <c r="G15298" s="35" t="s">
        <v>8146</v>
      </c>
      <c r="H15298" s="100" t="s">
        <v>26803</v>
      </c>
    </row>
    <row r="15299" spans="1:8">
      <c r="A15299" s="35" t="s">
        <v>29</v>
      </c>
      <c r="B15299" s="35" t="s">
        <v>9380</v>
      </c>
      <c r="C15299" s="95" t="s">
        <v>16824</v>
      </c>
      <c r="D15299" s="101" t="s">
        <v>8671</v>
      </c>
      <c r="E15299" s="107">
        <v>18.316666666666666</v>
      </c>
      <c r="F15299" s="81" t="s">
        <v>24202</v>
      </c>
      <c r="G15299" s="35" t="s">
        <v>8146</v>
      </c>
      <c r="H15299" s="100" t="s">
        <v>26803</v>
      </c>
    </row>
    <row r="15300" spans="1:8">
      <c r="A15300" s="35" t="s">
        <v>29</v>
      </c>
      <c r="B15300" s="35" t="s">
        <v>9382</v>
      </c>
      <c r="C15300" s="95" t="s">
        <v>17575</v>
      </c>
      <c r="D15300" s="101" t="s">
        <v>8685</v>
      </c>
      <c r="E15300" s="107">
        <v>6.7666666666666666</v>
      </c>
      <c r="F15300" s="81" t="s">
        <v>24202</v>
      </c>
      <c r="G15300" s="35" t="s">
        <v>8146</v>
      </c>
      <c r="H15300" s="100" t="s">
        <v>26804</v>
      </c>
    </row>
    <row r="15301" spans="1:8">
      <c r="A15301" s="35" t="s">
        <v>29</v>
      </c>
      <c r="B15301" s="35" t="s">
        <v>9382</v>
      </c>
      <c r="C15301" s="95" t="s">
        <v>17575</v>
      </c>
      <c r="D15301" s="101" t="s">
        <v>13573</v>
      </c>
      <c r="E15301" s="107">
        <v>16.233333333333334</v>
      </c>
      <c r="F15301" s="81" t="s">
        <v>24202</v>
      </c>
      <c r="G15301" s="35" t="s">
        <v>8146</v>
      </c>
      <c r="H15301" s="100" t="s">
        <v>26804</v>
      </c>
    </row>
    <row r="15302" spans="1:8">
      <c r="A15302" s="35" t="s">
        <v>29</v>
      </c>
      <c r="B15302" s="35" t="s">
        <v>9382</v>
      </c>
      <c r="C15302" s="95" t="s">
        <v>17575</v>
      </c>
      <c r="D15302" s="101" t="s">
        <v>13574</v>
      </c>
      <c r="E15302" s="107">
        <v>20.766666666666666</v>
      </c>
      <c r="F15302" s="81" t="s">
        <v>24202</v>
      </c>
      <c r="G15302" s="35" t="s">
        <v>8146</v>
      </c>
      <c r="H15302" s="100" t="s">
        <v>26804</v>
      </c>
    </row>
    <row r="15303" spans="1:8">
      <c r="A15303" s="35" t="s">
        <v>29</v>
      </c>
      <c r="B15303" s="35" t="s">
        <v>9382</v>
      </c>
      <c r="C15303" s="95" t="s">
        <v>17575</v>
      </c>
      <c r="D15303" s="101" t="s">
        <v>8686</v>
      </c>
      <c r="E15303" s="107">
        <v>10.75</v>
      </c>
      <c r="F15303" s="81" t="s">
        <v>24202</v>
      </c>
      <c r="G15303" s="35" t="s">
        <v>8146</v>
      </c>
      <c r="H15303" s="100" t="s">
        <v>26804</v>
      </c>
    </row>
    <row r="15304" spans="1:8">
      <c r="A15304" s="35" t="s">
        <v>29</v>
      </c>
      <c r="B15304" s="35" t="s">
        <v>9382</v>
      </c>
      <c r="C15304" s="95" t="s">
        <v>17575</v>
      </c>
      <c r="D15304" s="101" t="s">
        <v>8687</v>
      </c>
      <c r="E15304" s="107">
        <v>8.6</v>
      </c>
      <c r="F15304" s="81" t="s">
        <v>24202</v>
      </c>
      <c r="G15304" s="35" t="s">
        <v>8146</v>
      </c>
      <c r="H15304" s="100" t="s">
        <v>26804</v>
      </c>
    </row>
    <row r="15305" spans="1:8">
      <c r="A15305" s="35" t="s">
        <v>29</v>
      </c>
      <c r="B15305" s="35" t="s">
        <v>9382</v>
      </c>
      <c r="C15305" s="95" t="s">
        <v>17575</v>
      </c>
      <c r="D15305" s="101" t="s">
        <v>8688</v>
      </c>
      <c r="E15305" s="107">
        <v>7.2666666666666666</v>
      </c>
      <c r="F15305" s="81" t="s">
        <v>24202</v>
      </c>
      <c r="G15305" s="35" t="s">
        <v>8146</v>
      </c>
      <c r="H15305" s="100" t="s">
        <v>26804</v>
      </c>
    </row>
    <row r="15306" spans="1:8">
      <c r="A15306" s="35" t="s">
        <v>29</v>
      </c>
      <c r="B15306" s="35" t="s">
        <v>9382</v>
      </c>
      <c r="C15306" s="95" t="s">
        <v>17575</v>
      </c>
      <c r="D15306" s="101" t="s">
        <v>8689</v>
      </c>
      <c r="E15306" s="107">
        <v>11.65</v>
      </c>
      <c r="F15306" s="81" t="s">
        <v>24202</v>
      </c>
      <c r="G15306" s="35" t="s">
        <v>8146</v>
      </c>
      <c r="H15306" s="100" t="s">
        <v>26804</v>
      </c>
    </row>
    <row r="15307" spans="1:8">
      <c r="A15307" s="35" t="s">
        <v>29</v>
      </c>
      <c r="B15307" s="35" t="s">
        <v>9382</v>
      </c>
      <c r="C15307" s="95" t="s">
        <v>17575</v>
      </c>
      <c r="D15307" s="101" t="s">
        <v>8690</v>
      </c>
      <c r="E15307" s="107">
        <v>17.899999999999999</v>
      </c>
      <c r="F15307" s="81" t="s">
        <v>24202</v>
      </c>
      <c r="G15307" s="35" t="s">
        <v>8146</v>
      </c>
      <c r="H15307" s="100" t="s">
        <v>26804</v>
      </c>
    </row>
    <row r="15308" spans="1:8">
      <c r="A15308" s="35" t="s">
        <v>29</v>
      </c>
      <c r="B15308" s="35" t="s">
        <v>9382</v>
      </c>
      <c r="C15308" s="95" t="s">
        <v>17575</v>
      </c>
      <c r="D15308" s="101" t="s">
        <v>8691</v>
      </c>
      <c r="E15308" s="107">
        <v>16.316666666666666</v>
      </c>
      <c r="F15308" s="81" t="s">
        <v>24202</v>
      </c>
      <c r="G15308" s="35" t="s">
        <v>8146</v>
      </c>
      <c r="H15308" s="100" t="s">
        <v>26804</v>
      </c>
    </row>
    <row r="15309" spans="1:8">
      <c r="A15309" s="35" t="s">
        <v>29</v>
      </c>
      <c r="B15309" s="35" t="s">
        <v>9382</v>
      </c>
      <c r="C15309" s="95" t="s">
        <v>17575</v>
      </c>
      <c r="D15309" s="101" t="s">
        <v>8692</v>
      </c>
      <c r="E15309" s="107">
        <v>12.466666666666667</v>
      </c>
      <c r="F15309" s="81" t="s">
        <v>24202</v>
      </c>
      <c r="G15309" s="35" t="s">
        <v>8146</v>
      </c>
      <c r="H15309" s="100" t="s">
        <v>26804</v>
      </c>
    </row>
    <row r="15310" spans="1:8">
      <c r="A15310" s="35" t="s">
        <v>29</v>
      </c>
      <c r="B15310" s="35" t="s">
        <v>9382</v>
      </c>
      <c r="C15310" s="95" t="s">
        <v>17575</v>
      </c>
      <c r="D15310" s="101" t="s">
        <v>8693</v>
      </c>
      <c r="E15310" s="107">
        <v>15.55</v>
      </c>
      <c r="F15310" s="81" t="s">
        <v>24202</v>
      </c>
      <c r="G15310" s="35" t="s">
        <v>8146</v>
      </c>
      <c r="H15310" s="100" t="s">
        <v>26804</v>
      </c>
    </row>
    <row r="15311" spans="1:8">
      <c r="A15311" s="35" t="s">
        <v>29</v>
      </c>
      <c r="B15311" s="35" t="s">
        <v>9382</v>
      </c>
      <c r="C15311" s="95" t="s">
        <v>17575</v>
      </c>
      <c r="D15311" s="101" t="s">
        <v>8694</v>
      </c>
      <c r="E15311" s="107">
        <v>14.55</v>
      </c>
      <c r="F15311" s="81" t="s">
        <v>24202</v>
      </c>
      <c r="G15311" s="35" t="s">
        <v>8146</v>
      </c>
      <c r="H15311" s="100" t="s">
        <v>26804</v>
      </c>
    </row>
    <row r="15312" spans="1:8">
      <c r="A15312" s="35" t="s">
        <v>29</v>
      </c>
      <c r="B15312" s="35" t="s">
        <v>9382</v>
      </c>
      <c r="C15312" s="95" t="s">
        <v>17575</v>
      </c>
      <c r="D15312" s="101" t="s">
        <v>8695</v>
      </c>
      <c r="E15312" s="107">
        <v>11.933333333333334</v>
      </c>
      <c r="F15312" s="81" t="s">
        <v>24202</v>
      </c>
      <c r="G15312" s="35" t="s">
        <v>8146</v>
      </c>
      <c r="H15312" s="100" t="s">
        <v>26804</v>
      </c>
    </row>
    <row r="15313" spans="1:8">
      <c r="A15313" s="35" t="s">
        <v>29</v>
      </c>
      <c r="B15313" s="35" t="s">
        <v>9382</v>
      </c>
      <c r="C15313" s="95" t="s">
        <v>17575</v>
      </c>
      <c r="D15313" s="101" t="s">
        <v>8696</v>
      </c>
      <c r="E15313" s="107">
        <v>9.0333333333333332</v>
      </c>
      <c r="F15313" s="81" t="s">
        <v>24202</v>
      </c>
      <c r="G15313" s="35" t="s">
        <v>8146</v>
      </c>
      <c r="H15313" s="100" t="s">
        <v>26804</v>
      </c>
    </row>
    <row r="15314" spans="1:8">
      <c r="A15314" s="35" t="s">
        <v>29</v>
      </c>
      <c r="B15314" s="35" t="s">
        <v>9382</v>
      </c>
      <c r="C15314" s="95" t="s">
        <v>17575</v>
      </c>
      <c r="D15314" s="101" t="s">
        <v>8697</v>
      </c>
      <c r="E15314" s="107">
        <v>7.2333333333333334</v>
      </c>
      <c r="F15314" s="81" t="s">
        <v>24202</v>
      </c>
      <c r="G15314" s="35" t="s">
        <v>8146</v>
      </c>
      <c r="H15314" s="100" t="s">
        <v>26804</v>
      </c>
    </row>
    <row r="15315" spans="1:8">
      <c r="A15315" s="35" t="s">
        <v>29</v>
      </c>
      <c r="B15315" s="35" t="s">
        <v>9382</v>
      </c>
      <c r="C15315" s="95" t="s">
        <v>17575</v>
      </c>
      <c r="D15315" s="101" t="s">
        <v>8698</v>
      </c>
      <c r="E15315" s="107">
        <v>7.8833333333333337</v>
      </c>
      <c r="F15315" s="81" t="s">
        <v>24202</v>
      </c>
      <c r="G15315" s="35" t="s">
        <v>8146</v>
      </c>
      <c r="H15315" s="100" t="s">
        <v>26804</v>
      </c>
    </row>
    <row r="15316" spans="1:8">
      <c r="A15316" s="35" t="s">
        <v>29</v>
      </c>
      <c r="B15316" s="35" t="s">
        <v>9382</v>
      </c>
      <c r="C15316" s="95" t="s">
        <v>17575</v>
      </c>
      <c r="D15316" s="101" t="s">
        <v>8699</v>
      </c>
      <c r="E15316" s="107">
        <v>8.8166666666666664</v>
      </c>
      <c r="F15316" s="81" t="s">
        <v>24202</v>
      </c>
      <c r="G15316" s="35" t="s">
        <v>8146</v>
      </c>
      <c r="H15316" s="100" t="s">
        <v>26804</v>
      </c>
    </row>
    <row r="15317" spans="1:8">
      <c r="A15317" s="35" t="s">
        <v>29</v>
      </c>
      <c r="B15317" s="35" t="s">
        <v>9382</v>
      </c>
      <c r="C15317" s="95" t="s">
        <v>17575</v>
      </c>
      <c r="D15317" s="101" t="s">
        <v>24033</v>
      </c>
      <c r="E15317" s="107">
        <v>11.433333333333334</v>
      </c>
      <c r="F15317" s="81" t="s">
        <v>24202</v>
      </c>
      <c r="G15317" s="35" t="s">
        <v>8146</v>
      </c>
      <c r="H15317" s="100" t="s">
        <v>26804</v>
      </c>
    </row>
    <row r="15318" spans="1:8">
      <c r="A15318" s="35" t="s">
        <v>29</v>
      </c>
      <c r="B15318" s="35" t="s">
        <v>9382</v>
      </c>
      <c r="C15318" s="95" t="s">
        <v>17575</v>
      </c>
      <c r="D15318" s="101" t="s">
        <v>13575</v>
      </c>
      <c r="E15318" s="107">
        <v>11.366666666666667</v>
      </c>
      <c r="F15318" s="81" t="s">
        <v>24202</v>
      </c>
      <c r="G15318" s="35" t="s">
        <v>8146</v>
      </c>
      <c r="H15318" s="100" t="s">
        <v>26804</v>
      </c>
    </row>
    <row r="15319" spans="1:8">
      <c r="A15319" s="35" t="s">
        <v>29</v>
      </c>
      <c r="B15319" s="35" t="s">
        <v>9382</v>
      </c>
      <c r="C15319" s="95" t="s">
        <v>17575</v>
      </c>
      <c r="D15319" s="101" t="s">
        <v>8700</v>
      </c>
      <c r="E15319" s="107">
        <v>12.683333333333334</v>
      </c>
      <c r="F15319" s="81" t="s">
        <v>24202</v>
      </c>
      <c r="G15319" s="35" t="s">
        <v>8146</v>
      </c>
      <c r="H15319" s="100" t="s">
        <v>26804</v>
      </c>
    </row>
    <row r="15320" spans="1:8">
      <c r="A15320" s="35" t="s">
        <v>29</v>
      </c>
      <c r="B15320" s="35" t="s">
        <v>9382</v>
      </c>
      <c r="C15320" s="95" t="s">
        <v>17575</v>
      </c>
      <c r="D15320" s="101" t="s">
        <v>8701</v>
      </c>
      <c r="E15320" s="107">
        <v>6.4</v>
      </c>
      <c r="F15320" s="81" t="s">
        <v>24202</v>
      </c>
      <c r="G15320" s="35" t="s">
        <v>8146</v>
      </c>
      <c r="H15320" s="100" t="s">
        <v>26804</v>
      </c>
    </row>
    <row r="15321" spans="1:8">
      <c r="A15321" s="35" t="s">
        <v>29</v>
      </c>
      <c r="B15321" s="35" t="s">
        <v>9382</v>
      </c>
      <c r="C15321" s="95" t="s">
        <v>17575</v>
      </c>
      <c r="D15321" s="101" t="s">
        <v>13576</v>
      </c>
      <c r="E15321" s="107">
        <v>10.633333333333333</v>
      </c>
      <c r="F15321" s="81" t="s">
        <v>24202</v>
      </c>
      <c r="G15321" s="35" t="s">
        <v>8146</v>
      </c>
      <c r="H15321" s="100" t="s">
        <v>26804</v>
      </c>
    </row>
    <row r="15322" spans="1:8">
      <c r="A15322" s="35" t="s">
        <v>29</v>
      </c>
      <c r="B15322" s="35" t="s">
        <v>9382</v>
      </c>
      <c r="C15322" s="95" t="s">
        <v>17575</v>
      </c>
      <c r="D15322" s="101" t="s">
        <v>13577</v>
      </c>
      <c r="E15322" s="107">
        <v>12.45</v>
      </c>
      <c r="F15322" s="81" t="s">
        <v>24202</v>
      </c>
      <c r="G15322" s="35" t="s">
        <v>8146</v>
      </c>
      <c r="H15322" s="100" t="s">
        <v>26804</v>
      </c>
    </row>
    <row r="15323" spans="1:8">
      <c r="A15323" s="35" t="s">
        <v>29</v>
      </c>
      <c r="B15323" s="35" t="s">
        <v>9382</v>
      </c>
      <c r="C15323" s="95" t="s">
        <v>17575</v>
      </c>
      <c r="D15323" s="101" t="s">
        <v>8702</v>
      </c>
      <c r="E15323" s="107">
        <v>7.5166666666666666</v>
      </c>
      <c r="F15323" s="81" t="s">
        <v>24202</v>
      </c>
      <c r="G15323" s="35" t="s">
        <v>8146</v>
      </c>
      <c r="H15323" s="100" t="s">
        <v>26804</v>
      </c>
    </row>
    <row r="15324" spans="1:8">
      <c r="A15324" s="35" t="s">
        <v>29</v>
      </c>
      <c r="B15324" s="35" t="s">
        <v>9382</v>
      </c>
      <c r="C15324" s="95" t="s">
        <v>17575</v>
      </c>
      <c r="D15324" s="101" t="s">
        <v>13578</v>
      </c>
      <c r="E15324" s="107">
        <v>19.2</v>
      </c>
      <c r="F15324" s="81" t="s">
        <v>24202</v>
      </c>
      <c r="G15324" s="35" t="s">
        <v>8146</v>
      </c>
      <c r="H15324" s="100" t="s">
        <v>26804</v>
      </c>
    </row>
    <row r="15325" spans="1:8">
      <c r="A15325" s="35" t="s">
        <v>29</v>
      </c>
      <c r="B15325" s="35" t="s">
        <v>9382</v>
      </c>
      <c r="C15325" s="95" t="s">
        <v>17575</v>
      </c>
      <c r="D15325" s="101" t="s">
        <v>13579</v>
      </c>
      <c r="E15325" s="107">
        <v>10.616666666666667</v>
      </c>
      <c r="F15325" s="81" t="s">
        <v>24202</v>
      </c>
      <c r="G15325" s="35" t="s">
        <v>8146</v>
      </c>
      <c r="H15325" s="100" t="s">
        <v>26804</v>
      </c>
    </row>
    <row r="15326" spans="1:8">
      <c r="A15326" s="35" t="s">
        <v>29</v>
      </c>
      <c r="B15326" s="35" t="s">
        <v>9382</v>
      </c>
      <c r="C15326" s="95" t="s">
        <v>17575</v>
      </c>
      <c r="D15326" s="101" t="s">
        <v>13580</v>
      </c>
      <c r="E15326" s="107">
        <v>15.983333333333333</v>
      </c>
      <c r="F15326" s="81" t="s">
        <v>24202</v>
      </c>
      <c r="G15326" s="35" t="s">
        <v>8146</v>
      </c>
      <c r="H15326" s="100" t="s">
        <v>26804</v>
      </c>
    </row>
    <row r="15327" spans="1:8">
      <c r="A15327" s="35" t="s">
        <v>29</v>
      </c>
      <c r="B15327" s="35" t="s">
        <v>9382</v>
      </c>
      <c r="C15327" s="95" t="s">
        <v>17575</v>
      </c>
      <c r="D15327" s="101" t="s">
        <v>8703</v>
      </c>
      <c r="E15327" s="107">
        <v>6.8666666666666663</v>
      </c>
      <c r="F15327" s="81" t="s">
        <v>24202</v>
      </c>
      <c r="G15327" s="35" t="s">
        <v>8146</v>
      </c>
      <c r="H15327" s="100" t="s">
        <v>26804</v>
      </c>
    </row>
    <row r="15328" spans="1:8">
      <c r="A15328" s="35" t="s">
        <v>29</v>
      </c>
      <c r="B15328" s="35" t="s">
        <v>9382</v>
      </c>
      <c r="C15328" s="95" t="s">
        <v>17575</v>
      </c>
      <c r="D15328" s="101" t="s">
        <v>13581</v>
      </c>
      <c r="E15328" s="107">
        <v>4.7333333333333334</v>
      </c>
      <c r="F15328" s="81" t="s">
        <v>24202</v>
      </c>
      <c r="G15328" s="35" t="s">
        <v>8146</v>
      </c>
      <c r="H15328" s="100" t="s">
        <v>26804</v>
      </c>
    </row>
    <row r="15329" spans="1:8">
      <c r="A15329" s="35" t="s">
        <v>29</v>
      </c>
      <c r="B15329" s="35" t="s">
        <v>9382</v>
      </c>
      <c r="C15329" s="95" t="s">
        <v>17575</v>
      </c>
      <c r="D15329" s="101" t="s">
        <v>13582</v>
      </c>
      <c r="E15329" s="107">
        <v>11.066666666666666</v>
      </c>
      <c r="F15329" s="81" t="s">
        <v>24202</v>
      </c>
      <c r="G15329" s="35" t="s">
        <v>8146</v>
      </c>
      <c r="H15329" s="100" t="s">
        <v>26804</v>
      </c>
    </row>
    <row r="15330" spans="1:8">
      <c r="A15330" s="35" t="s">
        <v>29</v>
      </c>
      <c r="B15330" s="35" t="s">
        <v>9382</v>
      </c>
      <c r="C15330" s="95" t="s">
        <v>17575</v>
      </c>
      <c r="D15330" s="101" t="s">
        <v>13583</v>
      </c>
      <c r="E15330" s="107">
        <v>16.600000000000001</v>
      </c>
      <c r="F15330" s="81" t="s">
        <v>24202</v>
      </c>
      <c r="G15330" s="35" t="s">
        <v>8146</v>
      </c>
      <c r="H15330" s="100" t="s">
        <v>26804</v>
      </c>
    </row>
    <row r="15331" spans="1:8">
      <c r="A15331" s="35" t="s">
        <v>29</v>
      </c>
      <c r="B15331" s="35" t="s">
        <v>9382</v>
      </c>
      <c r="C15331" s="95" t="s">
        <v>17575</v>
      </c>
      <c r="D15331" s="101" t="s">
        <v>13585</v>
      </c>
      <c r="E15331" s="107">
        <v>15.233333333333333</v>
      </c>
      <c r="F15331" s="81" t="s">
        <v>24202</v>
      </c>
      <c r="G15331" s="35" t="s">
        <v>8146</v>
      </c>
      <c r="H15331" s="100" t="s">
        <v>26804</v>
      </c>
    </row>
    <row r="15332" spans="1:8">
      <c r="A15332" s="35" t="s">
        <v>29</v>
      </c>
      <c r="B15332" s="35" t="s">
        <v>9382</v>
      </c>
      <c r="C15332" s="95" t="s">
        <v>17575</v>
      </c>
      <c r="D15332" s="101" t="s">
        <v>13586</v>
      </c>
      <c r="E15332" s="107">
        <v>12.983333333333333</v>
      </c>
      <c r="F15332" s="81" t="s">
        <v>24202</v>
      </c>
      <c r="G15332" s="35" t="s">
        <v>8146</v>
      </c>
      <c r="H15332" s="100" t="s">
        <v>26804</v>
      </c>
    </row>
    <row r="15333" spans="1:8">
      <c r="A15333" s="35" t="s">
        <v>29</v>
      </c>
      <c r="B15333" s="35" t="s">
        <v>9382</v>
      </c>
      <c r="C15333" s="95" t="s">
        <v>17575</v>
      </c>
      <c r="D15333" s="101" t="s">
        <v>13587</v>
      </c>
      <c r="E15333" s="107">
        <v>11.65</v>
      </c>
      <c r="F15333" s="81" t="s">
        <v>24202</v>
      </c>
      <c r="G15333" s="35" t="s">
        <v>8146</v>
      </c>
      <c r="H15333" s="100" t="s">
        <v>26804</v>
      </c>
    </row>
    <row r="15334" spans="1:8">
      <c r="A15334" s="35" t="s">
        <v>29</v>
      </c>
      <c r="B15334" s="35" t="s">
        <v>9382</v>
      </c>
      <c r="C15334" s="95" t="s">
        <v>17647</v>
      </c>
      <c r="D15334" s="101" t="s">
        <v>13588</v>
      </c>
      <c r="E15334" s="107">
        <v>20.25</v>
      </c>
      <c r="F15334" s="81" t="s">
        <v>24202</v>
      </c>
      <c r="G15334" s="35" t="s">
        <v>8146</v>
      </c>
      <c r="H15334" s="100" t="s">
        <v>26805</v>
      </c>
    </row>
    <row r="15335" spans="1:8">
      <c r="A15335" s="35" t="s">
        <v>29</v>
      </c>
      <c r="B15335" s="35" t="s">
        <v>9382</v>
      </c>
      <c r="C15335" s="95" t="s">
        <v>17648</v>
      </c>
      <c r="D15335" s="101" t="s">
        <v>8712</v>
      </c>
      <c r="E15335" s="107">
        <v>20.383333333333333</v>
      </c>
      <c r="F15335" s="81" t="s">
        <v>24202</v>
      </c>
      <c r="G15335" s="35" t="s">
        <v>8146</v>
      </c>
      <c r="H15335" s="100" t="s">
        <v>26806</v>
      </c>
    </row>
    <row r="15336" spans="1:8">
      <c r="A15336" s="35" t="s">
        <v>29</v>
      </c>
      <c r="B15336" s="35" t="s">
        <v>9382</v>
      </c>
      <c r="C15336" s="95" t="s">
        <v>17576</v>
      </c>
      <c r="D15336" s="101" t="s">
        <v>8713</v>
      </c>
      <c r="E15336" s="107">
        <v>13.85</v>
      </c>
      <c r="F15336" s="81" t="s">
        <v>24202</v>
      </c>
      <c r="G15336" s="35" t="s">
        <v>8146</v>
      </c>
      <c r="H15336" s="100" t="s">
        <v>26807</v>
      </c>
    </row>
    <row r="15337" spans="1:8">
      <c r="A15337" s="35" t="s">
        <v>29</v>
      </c>
      <c r="B15337" s="35" t="s">
        <v>9382</v>
      </c>
      <c r="C15337" s="95" t="s">
        <v>17576</v>
      </c>
      <c r="D15337" s="101" t="s">
        <v>8714</v>
      </c>
      <c r="E15337" s="107">
        <v>20.816666666666666</v>
      </c>
      <c r="F15337" s="81" t="s">
        <v>24202</v>
      </c>
      <c r="G15337" s="35" t="s">
        <v>8146</v>
      </c>
      <c r="H15337" s="100" t="s">
        <v>26807</v>
      </c>
    </row>
    <row r="15338" spans="1:8">
      <c r="A15338" s="35" t="s">
        <v>29</v>
      </c>
      <c r="B15338" s="35" t="s">
        <v>9382</v>
      </c>
      <c r="C15338" s="95" t="s">
        <v>17576</v>
      </c>
      <c r="D15338" s="101" t="s">
        <v>8715</v>
      </c>
      <c r="E15338" s="107">
        <v>8.9833333333333325</v>
      </c>
      <c r="F15338" s="81" t="s">
        <v>24202</v>
      </c>
      <c r="G15338" s="35" t="s">
        <v>8146</v>
      </c>
      <c r="H15338" s="100" t="s">
        <v>26807</v>
      </c>
    </row>
    <row r="15339" spans="1:8">
      <c r="A15339" s="35" t="s">
        <v>29</v>
      </c>
      <c r="B15339" s="35" t="s">
        <v>9382</v>
      </c>
      <c r="C15339" s="95" t="s">
        <v>17576</v>
      </c>
      <c r="D15339" s="101" t="s">
        <v>8716</v>
      </c>
      <c r="E15339" s="107">
        <v>11.7</v>
      </c>
      <c r="F15339" s="81" t="s">
        <v>24202</v>
      </c>
      <c r="G15339" s="35" t="s">
        <v>8146</v>
      </c>
      <c r="H15339" s="100" t="s">
        <v>26807</v>
      </c>
    </row>
    <row r="15340" spans="1:8">
      <c r="A15340" s="35" t="s">
        <v>29</v>
      </c>
      <c r="B15340" s="35" t="s">
        <v>9382</v>
      </c>
      <c r="C15340" s="95" t="s">
        <v>17576</v>
      </c>
      <c r="D15340" s="101" t="s">
        <v>8717</v>
      </c>
      <c r="E15340" s="107">
        <v>13.983333333333333</v>
      </c>
      <c r="F15340" s="81" t="s">
        <v>24202</v>
      </c>
      <c r="G15340" s="35" t="s">
        <v>8146</v>
      </c>
      <c r="H15340" s="100" t="s">
        <v>26807</v>
      </c>
    </row>
    <row r="15341" spans="1:8">
      <c r="A15341" s="35" t="s">
        <v>29</v>
      </c>
      <c r="B15341" s="35" t="s">
        <v>9382</v>
      </c>
      <c r="C15341" s="95" t="s">
        <v>17576</v>
      </c>
      <c r="D15341" s="101" t="s">
        <v>8718</v>
      </c>
      <c r="E15341" s="107">
        <v>15.083333333333334</v>
      </c>
      <c r="F15341" s="81" t="s">
        <v>24202</v>
      </c>
      <c r="G15341" s="35" t="s">
        <v>8146</v>
      </c>
      <c r="H15341" s="100" t="s">
        <v>26807</v>
      </c>
    </row>
    <row r="15342" spans="1:8">
      <c r="A15342" s="35" t="s">
        <v>29</v>
      </c>
      <c r="B15342" s="35" t="s">
        <v>9382</v>
      </c>
      <c r="C15342" s="95" t="s">
        <v>17576</v>
      </c>
      <c r="D15342" s="101" t="s">
        <v>8719</v>
      </c>
      <c r="E15342" s="107">
        <v>8.7333333333333325</v>
      </c>
      <c r="F15342" s="81" t="s">
        <v>24202</v>
      </c>
      <c r="G15342" s="35" t="s">
        <v>8146</v>
      </c>
      <c r="H15342" s="100" t="s">
        <v>26807</v>
      </c>
    </row>
    <row r="15343" spans="1:8">
      <c r="A15343" s="35" t="s">
        <v>29</v>
      </c>
      <c r="B15343" s="35" t="s">
        <v>9382</v>
      </c>
      <c r="C15343" s="95" t="s">
        <v>17576</v>
      </c>
      <c r="D15343" s="101" t="s">
        <v>8720</v>
      </c>
      <c r="E15343" s="107">
        <v>15.1</v>
      </c>
      <c r="F15343" s="81" t="s">
        <v>24202</v>
      </c>
      <c r="G15343" s="35" t="s">
        <v>8146</v>
      </c>
      <c r="H15343" s="100" t="s">
        <v>26807</v>
      </c>
    </row>
    <row r="15344" spans="1:8">
      <c r="A15344" s="35" t="s">
        <v>29</v>
      </c>
      <c r="B15344" s="35" t="s">
        <v>9382</v>
      </c>
      <c r="C15344" s="95" t="s">
        <v>17576</v>
      </c>
      <c r="D15344" s="101" t="s">
        <v>8721</v>
      </c>
      <c r="E15344" s="107">
        <v>19.233333333333334</v>
      </c>
      <c r="F15344" s="81" t="s">
        <v>24202</v>
      </c>
      <c r="G15344" s="35" t="s">
        <v>8146</v>
      </c>
      <c r="H15344" s="100" t="s">
        <v>26807</v>
      </c>
    </row>
    <row r="15345" spans="1:8">
      <c r="A15345" s="35" t="s">
        <v>29</v>
      </c>
      <c r="B15345" s="35" t="s">
        <v>9382</v>
      </c>
      <c r="C15345" s="95" t="s">
        <v>17576</v>
      </c>
      <c r="D15345" s="101" t="s">
        <v>8722</v>
      </c>
      <c r="E15345" s="107">
        <v>22.116666666666667</v>
      </c>
      <c r="F15345" s="81" t="s">
        <v>24202</v>
      </c>
      <c r="G15345" s="35" t="s">
        <v>8146</v>
      </c>
      <c r="H15345" s="100" t="s">
        <v>26807</v>
      </c>
    </row>
    <row r="15346" spans="1:8">
      <c r="A15346" s="35" t="s">
        <v>29</v>
      </c>
      <c r="B15346" s="35" t="s">
        <v>9382</v>
      </c>
      <c r="C15346" s="95" t="s">
        <v>17576</v>
      </c>
      <c r="D15346" s="101" t="s">
        <v>8724</v>
      </c>
      <c r="E15346" s="107">
        <v>14.1</v>
      </c>
      <c r="F15346" s="81" t="s">
        <v>24202</v>
      </c>
      <c r="G15346" s="35" t="s">
        <v>8146</v>
      </c>
      <c r="H15346" s="100" t="s">
        <v>26807</v>
      </c>
    </row>
    <row r="15347" spans="1:8">
      <c r="A15347" s="35" t="s">
        <v>29</v>
      </c>
      <c r="B15347" s="35" t="s">
        <v>9382</v>
      </c>
      <c r="C15347" s="95" t="s">
        <v>17576</v>
      </c>
      <c r="D15347" s="101" t="s">
        <v>8725</v>
      </c>
      <c r="E15347" s="107">
        <v>11.833333333333334</v>
      </c>
      <c r="F15347" s="81" t="s">
        <v>24202</v>
      </c>
      <c r="G15347" s="35" t="s">
        <v>8146</v>
      </c>
      <c r="H15347" s="100" t="s">
        <v>26807</v>
      </c>
    </row>
    <row r="15348" spans="1:8">
      <c r="A15348" s="35" t="s">
        <v>29</v>
      </c>
      <c r="B15348" s="35" t="s">
        <v>9382</v>
      </c>
      <c r="C15348" s="95" t="s">
        <v>17576</v>
      </c>
      <c r="D15348" s="101" t="s">
        <v>8726</v>
      </c>
      <c r="E15348" s="107">
        <v>15.333333333333334</v>
      </c>
      <c r="F15348" s="81" t="s">
        <v>24202</v>
      </c>
      <c r="G15348" s="35" t="s">
        <v>8146</v>
      </c>
      <c r="H15348" s="100" t="s">
        <v>26807</v>
      </c>
    </row>
    <row r="15349" spans="1:8">
      <c r="A15349" s="35" t="s">
        <v>29</v>
      </c>
      <c r="B15349" s="35" t="s">
        <v>9382</v>
      </c>
      <c r="C15349" s="95" t="s">
        <v>17576</v>
      </c>
      <c r="D15349" s="101" t="s">
        <v>8727</v>
      </c>
      <c r="E15349" s="107">
        <v>21.366666666666667</v>
      </c>
      <c r="F15349" s="81" t="s">
        <v>24202</v>
      </c>
      <c r="G15349" s="35" t="s">
        <v>8146</v>
      </c>
      <c r="H15349" s="100" t="s">
        <v>26807</v>
      </c>
    </row>
    <row r="15350" spans="1:8">
      <c r="A15350" s="35" t="s">
        <v>29</v>
      </c>
      <c r="B15350" s="35" t="s">
        <v>9382</v>
      </c>
      <c r="C15350" s="95" t="s">
        <v>17576</v>
      </c>
      <c r="D15350" s="101" t="s">
        <v>8728</v>
      </c>
      <c r="E15350" s="107">
        <v>13.616666666666667</v>
      </c>
      <c r="F15350" s="81" t="s">
        <v>24202</v>
      </c>
      <c r="G15350" s="35" t="s">
        <v>8146</v>
      </c>
      <c r="H15350" s="100" t="s">
        <v>26807</v>
      </c>
    </row>
    <row r="15351" spans="1:8">
      <c r="A15351" s="35" t="s">
        <v>29</v>
      </c>
      <c r="B15351" s="35" t="s">
        <v>9382</v>
      </c>
      <c r="C15351" s="95" t="s">
        <v>17576</v>
      </c>
      <c r="D15351" s="101" t="s">
        <v>8730</v>
      </c>
      <c r="E15351" s="107">
        <v>19.183333333333334</v>
      </c>
      <c r="F15351" s="81" t="s">
        <v>24202</v>
      </c>
      <c r="G15351" s="35" t="s">
        <v>8146</v>
      </c>
      <c r="H15351" s="100" t="s">
        <v>26807</v>
      </c>
    </row>
    <row r="15352" spans="1:8">
      <c r="A15352" s="35" t="s">
        <v>29</v>
      </c>
      <c r="B15352" s="35" t="s">
        <v>9382</v>
      </c>
      <c r="C15352" s="95" t="s">
        <v>17576</v>
      </c>
      <c r="D15352" s="101" t="s">
        <v>8732</v>
      </c>
      <c r="E15352" s="107">
        <v>11.183333333333334</v>
      </c>
      <c r="F15352" s="81" t="s">
        <v>24202</v>
      </c>
      <c r="G15352" s="35" t="s">
        <v>8146</v>
      </c>
      <c r="H15352" s="100" t="s">
        <v>26807</v>
      </c>
    </row>
    <row r="15353" spans="1:8">
      <c r="A15353" s="35" t="s">
        <v>29</v>
      </c>
      <c r="B15353" s="35" t="s">
        <v>9382</v>
      </c>
      <c r="C15353" s="95" t="s">
        <v>17576</v>
      </c>
      <c r="D15353" s="101" t="s">
        <v>8736</v>
      </c>
      <c r="E15353" s="107">
        <v>7.3166666666666664</v>
      </c>
      <c r="F15353" s="81" t="s">
        <v>24202</v>
      </c>
      <c r="G15353" s="35" t="s">
        <v>8146</v>
      </c>
      <c r="H15353" s="100" t="s">
        <v>26807</v>
      </c>
    </row>
    <row r="15354" spans="1:8">
      <c r="A15354" s="35" t="s">
        <v>29</v>
      </c>
      <c r="B15354" s="35" t="s">
        <v>9382</v>
      </c>
      <c r="C15354" s="95" t="s">
        <v>17576</v>
      </c>
      <c r="D15354" s="101" t="s">
        <v>8737</v>
      </c>
      <c r="E15354" s="107">
        <v>9.9499999999999993</v>
      </c>
      <c r="F15354" s="81" t="s">
        <v>24202</v>
      </c>
      <c r="G15354" s="35" t="s">
        <v>8146</v>
      </c>
      <c r="H15354" s="100" t="s">
        <v>26807</v>
      </c>
    </row>
    <row r="15355" spans="1:8">
      <c r="A15355" s="35" t="s">
        <v>29</v>
      </c>
      <c r="B15355" s="35" t="s">
        <v>9382</v>
      </c>
      <c r="C15355" s="95" t="s">
        <v>17576</v>
      </c>
      <c r="D15355" s="101" t="s">
        <v>8738</v>
      </c>
      <c r="E15355" s="107">
        <v>23.85</v>
      </c>
      <c r="F15355" s="81" t="s">
        <v>24202</v>
      </c>
      <c r="G15355" s="35" t="s">
        <v>8146</v>
      </c>
      <c r="H15355" s="100" t="s">
        <v>26807</v>
      </c>
    </row>
    <row r="15356" spans="1:8">
      <c r="A15356" s="35" t="s">
        <v>29</v>
      </c>
      <c r="B15356" s="35" t="s">
        <v>9382</v>
      </c>
      <c r="C15356" s="95" t="s">
        <v>17576</v>
      </c>
      <c r="D15356" s="101" t="s">
        <v>8739</v>
      </c>
      <c r="E15356" s="107">
        <v>21.583333333333332</v>
      </c>
      <c r="F15356" s="81" t="s">
        <v>24202</v>
      </c>
      <c r="G15356" s="35" t="s">
        <v>8146</v>
      </c>
      <c r="H15356" s="100" t="s">
        <v>26807</v>
      </c>
    </row>
    <row r="15357" spans="1:8">
      <c r="A15357" s="35" t="s">
        <v>29</v>
      </c>
      <c r="B15357" s="35" t="s">
        <v>9382</v>
      </c>
      <c r="C15357" s="95" t="s">
        <v>17576</v>
      </c>
      <c r="D15357" s="101" t="s">
        <v>8740</v>
      </c>
      <c r="E15357" s="107">
        <v>16.350000000000001</v>
      </c>
      <c r="F15357" s="81" t="s">
        <v>24202</v>
      </c>
      <c r="G15357" s="35" t="s">
        <v>8146</v>
      </c>
      <c r="H15357" s="100" t="s">
        <v>26807</v>
      </c>
    </row>
    <row r="15358" spans="1:8">
      <c r="A15358" s="35" t="s">
        <v>29</v>
      </c>
      <c r="B15358" s="35" t="s">
        <v>9382</v>
      </c>
      <c r="C15358" s="95" t="s">
        <v>17576</v>
      </c>
      <c r="D15358" s="101" t="s">
        <v>8741</v>
      </c>
      <c r="E15358" s="107">
        <v>22.133333333333333</v>
      </c>
      <c r="F15358" s="81" t="s">
        <v>24202</v>
      </c>
      <c r="G15358" s="35" t="s">
        <v>8146</v>
      </c>
      <c r="H15358" s="100" t="s">
        <v>26807</v>
      </c>
    </row>
    <row r="15359" spans="1:8">
      <c r="A15359" s="35" t="s">
        <v>29</v>
      </c>
      <c r="B15359" s="35" t="s">
        <v>9382</v>
      </c>
      <c r="C15359" s="95" t="s">
        <v>17576</v>
      </c>
      <c r="D15359" s="101" t="s">
        <v>8742</v>
      </c>
      <c r="E15359" s="107">
        <v>6.8666666666666663</v>
      </c>
      <c r="F15359" s="81" t="s">
        <v>24202</v>
      </c>
      <c r="G15359" s="35" t="s">
        <v>8146</v>
      </c>
      <c r="H15359" s="100" t="s">
        <v>26807</v>
      </c>
    </row>
    <row r="15360" spans="1:8">
      <c r="A15360" s="35" t="s">
        <v>29</v>
      </c>
      <c r="B15360" s="35" t="s">
        <v>9382</v>
      </c>
      <c r="C15360" s="95" t="s">
        <v>17576</v>
      </c>
      <c r="D15360" s="101" t="s">
        <v>8744</v>
      </c>
      <c r="E15360" s="107">
        <v>15.316666666666666</v>
      </c>
      <c r="F15360" s="81" t="s">
        <v>24202</v>
      </c>
      <c r="G15360" s="35" t="s">
        <v>8146</v>
      </c>
      <c r="H15360" s="100" t="s">
        <v>26807</v>
      </c>
    </row>
    <row r="15361" spans="1:8">
      <c r="A15361" s="35" t="s">
        <v>29</v>
      </c>
      <c r="B15361" s="35" t="s">
        <v>9382</v>
      </c>
      <c r="C15361" s="95" t="s">
        <v>17576</v>
      </c>
      <c r="D15361" s="101" t="s">
        <v>8745</v>
      </c>
      <c r="E15361" s="107">
        <v>13.6</v>
      </c>
      <c r="F15361" s="81" t="s">
        <v>24202</v>
      </c>
      <c r="G15361" s="35" t="s">
        <v>8146</v>
      </c>
      <c r="H15361" s="100" t="s">
        <v>26807</v>
      </c>
    </row>
    <row r="15362" spans="1:8">
      <c r="A15362" s="35" t="s">
        <v>29</v>
      </c>
      <c r="B15362" s="35" t="s">
        <v>9382</v>
      </c>
      <c r="C15362" s="95" t="s">
        <v>17576</v>
      </c>
      <c r="D15362" s="101" t="s">
        <v>8746</v>
      </c>
      <c r="E15362" s="107">
        <v>16.916666666666668</v>
      </c>
      <c r="F15362" s="81" t="s">
        <v>24202</v>
      </c>
      <c r="G15362" s="35" t="s">
        <v>8146</v>
      </c>
      <c r="H15362" s="100" t="s">
        <v>26807</v>
      </c>
    </row>
    <row r="15363" spans="1:8">
      <c r="A15363" s="35" t="s">
        <v>29</v>
      </c>
      <c r="B15363" s="35" t="s">
        <v>9382</v>
      </c>
      <c r="C15363" s="95" t="s">
        <v>17576</v>
      </c>
      <c r="D15363" s="101" t="s">
        <v>8747</v>
      </c>
      <c r="E15363" s="107">
        <v>18.600000000000001</v>
      </c>
      <c r="F15363" s="81" t="s">
        <v>24202</v>
      </c>
      <c r="G15363" s="35" t="s">
        <v>8146</v>
      </c>
      <c r="H15363" s="100" t="s">
        <v>26807</v>
      </c>
    </row>
    <row r="15364" spans="1:8">
      <c r="A15364" s="35" t="s">
        <v>29</v>
      </c>
      <c r="B15364" s="35" t="s">
        <v>9382</v>
      </c>
      <c r="C15364" s="95" t="s">
        <v>17576</v>
      </c>
      <c r="D15364" s="101" t="s">
        <v>8748</v>
      </c>
      <c r="E15364" s="107">
        <v>16.483333333333334</v>
      </c>
      <c r="F15364" s="81" t="s">
        <v>24202</v>
      </c>
      <c r="G15364" s="35" t="s">
        <v>8146</v>
      </c>
      <c r="H15364" s="100" t="s">
        <v>26807</v>
      </c>
    </row>
    <row r="15365" spans="1:8">
      <c r="A15365" s="35" t="s">
        <v>29</v>
      </c>
      <c r="B15365" s="35" t="s">
        <v>9382</v>
      </c>
      <c r="C15365" s="95" t="s">
        <v>17576</v>
      </c>
      <c r="D15365" s="101" t="s">
        <v>8749</v>
      </c>
      <c r="E15365" s="107">
        <v>13.833333333333334</v>
      </c>
      <c r="F15365" s="81" t="s">
        <v>24202</v>
      </c>
      <c r="G15365" s="35" t="s">
        <v>8146</v>
      </c>
      <c r="H15365" s="100" t="s">
        <v>26807</v>
      </c>
    </row>
    <row r="15366" spans="1:8">
      <c r="A15366" s="35" t="s">
        <v>29</v>
      </c>
      <c r="B15366" s="35" t="s">
        <v>9382</v>
      </c>
      <c r="C15366" s="95" t="s">
        <v>17576</v>
      </c>
      <c r="D15366" s="101" t="s">
        <v>8750</v>
      </c>
      <c r="E15366" s="107">
        <v>24.35</v>
      </c>
      <c r="F15366" s="81" t="s">
        <v>24202</v>
      </c>
      <c r="G15366" s="35" t="s">
        <v>8146</v>
      </c>
      <c r="H15366" s="100" t="s">
        <v>26807</v>
      </c>
    </row>
    <row r="15367" spans="1:8">
      <c r="A15367" s="35" t="s">
        <v>29</v>
      </c>
      <c r="B15367" s="35" t="s">
        <v>9382</v>
      </c>
      <c r="C15367" s="95" t="s">
        <v>17576</v>
      </c>
      <c r="D15367" s="101" t="s">
        <v>8751</v>
      </c>
      <c r="E15367" s="107">
        <v>14.266666666666667</v>
      </c>
      <c r="F15367" s="81" t="s">
        <v>24202</v>
      </c>
      <c r="G15367" s="35" t="s">
        <v>8146</v>
      </c>
      <c r="H15367" s="100" t="s">
        <v>26807</v>
      </c>
    </row>
    <row r="15368" spans="1:8">
      <c r="A15368" s="35" t="s">
        <v>29</v>
      </c>
      <c r="B15368" s="35" t="s">
        <v>9382</v>
      </c>
      <c r="C15368" s="95" t="s">
        <v>17576</v>
      </c>
      <c r="D15368" s="101" t="s">
        <v>8752</v>
      </c>
      <c r="E15368" s="107">
        <v>11.316666666666666</v>
      </c>
      <c r="F15368" s="81" t="s">
        <v>24202</v>
      </c>
      <c r="G15368" s="35" t="s">
        <v>8146</v>
      </c>
      <c r="H15368" s="100" t="s">
        <v>26807</v>
      </c>
    </row>
    <row r="15369" spans="1:8">
      <c r="A15369" s="35" t="s">
        <v>29</v>
      </c>
      <c r="B15369" s="35" t="s">
        <v>9382</v>
      </c>
      <c r="C15369" s="95" t="s">
        <v>17576</v>
      </c>
      <c r="D15369" s="101" t="s">
        <v>8753</v>
      </c>
      <c r="E15369" s="107">
        <v>12.266666666666667</v>
      </c>
      <c r="F15369" s="81" t="s">
        <v>24202</v>
      </c>
      <c r="G15369" s="35" t="s">
        <v>8146</v>
      </c>
      <c r="H15369" s="100" t="s">
        <v>26807</v>
      </c>
    </row>
    <row r="15370" spans="1:8">
      <c r="A15370" s="35" t="s">
        <v>29</v>
      </c>
      <c r="B15370" s="35" t="s">
        <v>9382</v>
      </c>
      <c r="C15370" s="95" t="s">
        <v>17576</v>
      </c>
      <c r="D15370" s="101" t="s">
        <v>8754</v>
      </c>
      <c r="E15370" s="107">
        <v>10.066666666666666</v>
      </c>
      <c r="F15370" s="81" t="s">
        <v>24202</v>
      </c>
      <c r="G15370" s="35" t="s">
        <v>8146</v>
      </c>
      <c r="H15370" s="100" t="s">
        <v>26807</v>
      </c>
    </row>
    <row r="15371" spans="1:8">
      <c r="A15371" s="35" t="s">
        <v>29</v>
      </c>
      <c r="B15371" s="35" t="s">
        <v>9382</v>
      </c>
      <c r="C15371" s="95" t="s">
        <v>17133</v>
      </c>
      <c r="D15371" s="101" t="s">
        <v>8755</v>
      </c>
      <c r="E15371" s="107">
        <v>17.033333333333335</v>
      </c>
      <c r="F15371" s="81" t="s">
        <v>24202</v>
      </c>
      <c r="G15371" s="35" t="s">
        <v>8146</v>
      </c>
      <c r="H15371" s="100" t="s">
        <v>24960</v>
      </c>
    </row>
    <row r="15372" spans="1:8">
      <c r="A15372" s="35" t="s">
        <v>29</v>
      </c>
      <c r="B15372" s="35" t="s">
        <v>9382</v>
      </c>
      <c r="C15372" s="95" t="s">
        <v>17133</v>
      </c>
      <c r="D15372" s="101" t="s">
        <v>8756</v>
      </c>
      <c r="E15372" s="107">
        <v>8.75</v>
      </c>
      <c r="F15372" s="81" t="s">
        <v>24202</v>
      </c>
      <c r="G15372" s="35" t="s">
        <v>8146</v>
      </c>
      <c r="H15372" s="100" t="s">
        <v>24960</v>
      </c>
    </row>
    <row r="15373" spans="1:8">
      <c r="A15373" s="68" t="s">
        <v>16881</v>
      </c>
      <c r="B15373" s="94" t="s">
        <v>24178</v>
      </c>
      <c r="C15373" s="94" t="s">
        <v>17134</v>
      </c>
      <c r="D15373" s="32" t="s">
        <v>24034</v>
      </c>
      <c r="E15373" s="107">
        <v>22</v>
      </c>
      <c r="F15373" s="81" t="s">
        <v>24202</v>
      </c>
      <c r="G15373" s="94" t="s">
        <v>13675</v>
      </c>
      <c r="H15373" s="32" t="s">
        <v>13817</v>
      </c>
    </row>
    <row r="15374" spans="1:8">
      <c r="A15374" s="35" t="s">
        <v>29</v>
      </c>
      <c r="B15374" s="35" t="s">
        <v>9382</v>
      </c>
      <c r="C15374" s="95" t="s">
        <v>17133</v>
      </c>
      <c r="D15374" s="101" t="s">
        <v>8757</v>
      </c>
      <c r="E15374" s="107">
        <v>18.966666666666665</v>
      </c>
      <c r="F15374" s="81" t="s">
        <v>24202</v>
      </c>
      <c r="G15374" s="35" t="s">
        <v>8146</v>
      </c>
      <c r="H15374" s="100" t="s">
        <v>24960</v>
      </c>
    </row>
    <row r="15375" spans="1:8">
      <c r="A15375" s="35" t="s">
        <v>29</v>
      </c>
      <c r="B15375" s="35" t="s">
        <v>9382</v>
      </c>
      <c r="C15375" s="95" t="s">
        <v>17133</v>
      </c>
      <c r="D15375" s="101" t="s">
        <v>8758</v>
      </c>
      <c r="E15375" s="107">
        <v>13.15</v>
      </c>
      <c r="F15375" s="81" t="s">
        <v>24202</v>
      </c>
      <c r="G15375" s="35" t="s">
        <v>8146</v>
      </c>
      <c r="H15375" s="100" t="s">
        <v>24960</v>
      </c>
    </row>
    <row r="15376" spans="1:8">
      <c r="A15376" s="35" t="s">
        <v>29</v>
      </c>
      <c r="B15376" s="35" t="s">
        <v>9382</v>
      </c>
      <c r="C15376" s="95" t="s">
        <v>17133</v>
      </c>
      <c r="D15376" s="101" t="s">
        <v>8759</v>
      </c>
      <c r="E15376" s="107">
        <v>12.083333333333334</v>
      </c>
      <c r="F15376" s="81" t="s">
        <v>24202</v>
      </c>
      <c r="G15376" s="35" t="s">
        <v>8146</v>
      </c>
      <c r="H15376" s="100" t="s">
        <v>24960</v>
      </c>
    </row>
    <row r="15377" spans="1:8">
      <c r="A15377" s="35" t="s">
        <v>29</v>
      </c>
      <c r="B15377" s="35" t="s">
        <v>9382</v>
      </c>
      <c r="C15377" s="35" t="s">
        <v>13374</v>
      </c>
      <c r="D15377" s="100" t="s">
        <v>8996</v>
      </c>
      <c r="E15377" s="107">
        <v>24.366666666666667</v>
      </c>
      <c r="F15377" s="81" t="s">
        <v>24202</v>
      </c>
      <c r="G15377" s="35" t="s">
        <v>15</v>
      </c>
      <c r="H15377" s="100" t="s">
        <v>26076</v>
      </c>
    </row>
    <row r="15378" spans="1:8">
      <c r="A15378" s="35" t="s">
        <v>29</v>
      </c>
      <c r="B15378" s="35" t="s">
        <v>9382</v>
      </c>
      <c r="C15378" s="95" t="s">
        <v>17133</v>
      </c>
      <c r="D15378" s="101" t="s">
        <v>8761</v>
      </c>
      <c r="E15378" s="107">
        <v>18.7</v>
      </c>
      <c r="F15378" s="81" t="s">
        <v>24202</v>
      </c>
      <c r="G15378" s="35" t="s">
        <v>8146</v>
      </c>
      <c r="H15378" s="100" t="s">
        <v>24960</v>
      </c>
    </row>
    <row r="15379" spans="1:8">
      <c r="A15379" s="35" t="s">
        <v>29</v>
      </c>
      <c r="B15379" s="35" t="s">
        <v>9382</v>
      </c>
      <c r="C15379" s="95" t="s">
        <v>17133</v>
      </c>
      <c r="D15379" s="101" t="s">
        <v>8762</v>
      </c>
      <c r="E15379" s="107">
        <v>14.25</v>
      </c>
      <c r="F15379" s="81" t="s">
        <v>24202</v>
      </c>
      <c r="G15379" s="35" t="s">
        <v>8146</v>
      </c>
      <c r="H15379" s="100" t="s">
        <v>24960</v>
      </c>
    </row>
    <row r="15380" spans="1:8">
      <c r="A15380" s="35" t="s">
        <v>29</v>
      </c>
      <c r="B15380" s="35" t="s">
        <v>9382</v>
      </c>
      <c r="C15380" s="95" t="s">
        <v>17133</v>
      </c>
      <c r="D15380" s="101" t="s">
        <v>8763</v>
      </c>
      <c r="E15380" s="107">
        <v>22.9</v>
      </c>
      <c r="F15380" s="81" t="s">
        <v>24202</v>
      </c>
      <c r="G15380" s="35" t="s">
        <v>8146</v>
      </c>
      <c r="H15380" s="100" t="s">
        <v>24960</v>
      </c>
    </row>
    <row r="15381" spans="1:8">
      <c r="A15381" s="35" t="s">
        <v>29</v>
      </c>
      <c r="B15381" s="35" t="s">
        <v>9382</v>
      </c>
      <c r="C15381" s="95" t="s">
        <v>17133</v>
      </c>
      <c r="D15381" s="101" t="s">
        <v>24035</v>
      </c>
      <c r="E15381" s="107">
        <v>8.6166666666666671</v>
      </c>
      <c r="F15381" s="81" t="s">
        <v>24202</v>
      </c>
      <c r="G15381" s="35" t="s">
        <v>8146</v>
      </c>
      <c r="H15381" s="100" t="s">
        <v>24960</v>
      </c>
    </row>
    <row r="15382" spans="1:8">
      <c r="A15382" s="35" t="s">
        <v>29</v>
      </c>
      <c r="B15382" s="35" t="s">
        <v>9382</v>
      </c>
      <c r="C15382" s="95" t="s">
        <v>17133</v>
      </c>
      <c r="D15382" s="101" t="s">
        <v>8764</v>
      </c>
      <c r="E15382" s="107">
        <v>17.416666666666668</v>
      </c>
      <c r="F15382" s="81" t="s">
        <v>24202</v>
      </c>
      <c r="G15382" s="35" t="s">
        <v>8146</v>
      </c>
      <c r="H15382" s="100" t="s">
        <v>24960</v>
      </c>
    </row>
    <row r="15383" spans="1:8">
      <c r="A15383" s="35" t="s">
        <v>29</v>
      </c>
      <c r="B15383" s="35" t="s">
        <v>9382</v>
      </c>
      <c r="C15383" s="95" t="s">
        <v>17133</v>
      </c>
      <c r="D15383" s="101" t="s">
        <v>8765</v>
      </c>
      <c r="E15383" s="107">
        <v>12</v>
      </c>
      <c r="F15383" s="81" t="s">
        <v>24202</v>
      </c>
      <c r="G15383" s="35" t="s">
        <v>8146</v>
      </c>
      <c r="H15383" s="100" t="s">
        <v>24960</v>
      </c>
    </row>
    <row r="15384" spans="1:8">
      <c r="A15384" s="35" t="s">
        <v>29</v>
      </c>
      <c r="B15384" s="35" t="s">
        <v>9382</v>
      </c>
      <c r="C15384" s="95" t="s">
        <v>17133</v>
      </c>
      <c r="D15384" s="101" t="s">
        <v>8766</v>
      </c>
      <c r="E15384" s="107">
        <v>16.666666666666668</v>
      </c>
      <c r="F15384" s="81" t="s">
        <v>24202</v>
      </c>
      <c r="G15384" s="35" t="s">
        <v>8146</v>
      </c>
      <c r="H15384" s="100" t="s">
        <v>24960</v>
      </c>
    </row>
    <row r="15385" spans="1:8">
      <c r="A15385" s="35" t="s">
        <v>29</v>
      </c>
      <c r="B15385" s="35" t="s">
        <v>9382</v>
      </c>
      <c r="C15385" s="95" t="s">
        <v>17133</v>
      </c>
      <c r="D15385" s="101" t="s">
        <v>8767</v>
      </c>
      <c r="E15385" s="107">
        <v>18.833333333333332</v>
      </c>
      <c r="F15385" s="81" t="s">
        <v>24202</v>
      </c>
      <c r="G15385" s="35" t="s">
        <v>8146</v>
      </c>
      <c r="H15385" s="100" t="s">
        <v>24960</v>
      </c>
    </row>
    <row r="15386" spans="1:8">
      <c r="A15386" s="35" t="s">
        <v>29</v>
      </c>
      <c r="B15386" s="35" t="s">
        <v>9382</v>
      </c>
      <c r="C15386" s="95" t="s">
        <v>17133</v>
      </c>
      <c r="D15386" s="101" t="s">
        <v>8769</v>
      </c>
      <c r="E15386" s="107">
        <v>23.416666666666668</v>
      </c>
      <c r="F15386" s="81" t="s">
        <v>24202</v>
      </c>
      <c r="G15386" s="35" t="s">
        <v>8146</v>
      </c>
      <c r="H15386" s="100" t="s">
        <v>24960</v>
      </c>
    </row>
    <row r="15387" spans="1:8">
      <c r="A15387" s="35" t="s">
        <v>29</v>
      </c>
      <c r="B15387" s="35" t="s">
        <v>9382</v>
      </c>
      <c r="C15387" s="95" t="s">
        <v>17133</v>
      </c>
      <c r="D15387" s="101" t="s">
        <v>8770</v>
      </c>
      <c r="E15387" s="107">
        <v>14.983333333333333</v>
      </c>
      <c r="F15387" s="81" t="s">
        <v>24202</v>
      </c>
      <c r="G15387" s="35" t="s">
        <v>8146</v>
      </c>
      <c r="H15387" s="100" t="s">
        <v>24960</v>
      </c>
    </row>
    <row r="15388" spans="1:8">
      <c r="A15388" s="35" t="s">
        <v>29</v>
      </c>
      <c r="B15388" s="35" t="s">
        <v>9382</v>
      </c>
      <c r="C15388" s="95" t="s">
        <v>17133</v>
      </c>
      <c r="D15388" s="101" t="s">
        <v>8771</v>
      </c>
      <c r="E15388" s="107">
        <v>13.766666666666667</v>
      </c>
      <c r="F15388" s="81" t="s">
        <v>24202</v>
      </c>
      <c r="G15388" s="35" t="s">
        <v>8146</v>
      </c>
      <c r="H15388" s="100" t="s">
        <v>24960</v>
      </c>
    </row>
    <row r="15389" spans="1:8">
      <c r="A15389" s="35" t="s">
        <v>29</v>
      </c>
      <c r="B15389" s="35" t="s">
        <v>9382</v>
      </c>
      <c r="C15389" s="95" t="s">
        <v>17133</v>
      </c>
      <c r="D15389" s="101" t="s">
        <v>8773</v>
      </c>
      <c r="E15389" s="107">
        <v>11.5</v>
      </c>
      <c r="F15389" s="81" t="s">
        <v>24202</v>
      </c>
      <c r="G15389" s="35" t="s">
        <v>8146</v>
      </c>
      <c r="H15389" s="100" t="s">
        <v>24960</v>
      </c>
    </row>
    <row r="15390" spans="1:8">
      <c r="A15390" s="35" t="s">
        <v>29</v>
      </c>
      <c r="B15390" s="35" t="s">
        <v>9382</v>
      </c>
      <c r="C15390" s="95" t="s">
        <v>17133</v>
      </c>
      <c r="D15390" s="101" t="s">
        <v>8774</v>
      </c>
      <c r="E15390" s="107">
        <v>13.95</v>
      </c>
      <c r="F15390" s="81" t="s">
        <v>24202</v>
      </c>
      <c r="G15390" s="35" t="s">
        <v>8146</v>
      </c>
      <c r="H15390" s="100" t="s">
        <v>24960</v>
      </c>
    </row>
    <row r="15391" spans="1:8">
      <c r="A15391" s="35" t="s">
        <v>29</v>
      </c>
      <c r="B15391" s="35" t="s">
        <v>9382</v>
      </c>
      <c r="C15391" s="95" t="s">
        <v>17133</v>
      </c>
      <c r="D15391" s="101" t="s">
        <v>8775</v>
      </c>
      <c r="E15391" s="107">
        <v>19.533333333333335</v>
      </c>
      <c r="F15391" s="81" t="s">
        <v>24202</v>
      </c>
      <c r="G15391" s="35" t="s">
        <v>8146</v>
      </c>
      <c r="H15391" s="100" t="s">
        <v>24960</v>
      </c>
    </row>
    <row r="15392" spans="1:8">
      <c r="A15392" s="35" t="s">
        <v>29</v>
      </c>
      <c r="B15392" s="35" t="s">
        <v>9382</v>
      </c>
      <c r="C15392" s="95" t="s">
        <v>17133</v>
      </c>
      <c r="D15392" s="101" t="s">
        <v>8776</v>
      </c>
      <c r="E15392" s="107">
        <v>10.55</v>
      </c>
      <c r="F15392" s="81" t="s">
        <v>24202</v>
      </c>
      <c r="G15392" s="35" t="s">
        <v>8146</v>
      </c>
      <c r="H15392" s="100" t="s">
        <v>24960</v>
      </c>
    </row>
    <row r="15393" spans="1:8">
      <c r="A15393" s="35" t="s">
        <v>29</v>
      </c>
      <c r="B15393" s="35" t="s">
        <v>9382</v>
      </c>
      <c r="C15393" s="95" t="s">
        <v>17133</v>
      </c>
      <c r="D15393" s="101" t="s">
        <v>8777</v>
      </c>
      <c r="E15393" s="107">
        <v>14.183333333333334</v>
      </c>
      <c r="F15393" s="81" t="s">
        <v>24202</v>
      </c>
      <c r="G15393" s="35" t="s">
        <v>8146</v>
      </c>
      <c r="H15393" s="100" t="s">
        <v>24960</v>
      </c>
    </row>
    <row r="15394" spans="1:8">
      <c r="A15394" s="35" t="s">
        <v>29</v>
      </c>
      <c r="B15394" s="35" t="s">
        <v>9382</v>
      </c>
      <c r="C15394" s="95" t="s">
        <v>17133</v>
      </c>
      <c r="D15394" s="101" t="s">
        <v>8778</v>
      </c>
      <c r="E15394" s="107">
        <v>4.4000000000000004</v>
      </c>
      <c r="F15394" s="81" t="s">
        <v>24202</v>
      </c>
      <c r="G15394" s="35" t="s">
        <v>8146</v>
      </c>
      <c r="H15394" s="100" t="s">
        <v>24960</v>
      </c>
    </row>
    <row r="15395" spans="1:8">
      <c r="A15395" s="35" t="s">
        <v>29</v>
      </c>
      <c r="B15395" s="35" t="s">
        <v>9382</v>
      </c>
      <c r="C15395" s="95" t="s">
        <v>17133</v>
      </c>
      <c r="D15395" s="101" t="s">
        <v>8779</v>
      </c>
      <c r="E15395" s="107">
        <v>8.5166666666666675</v>
      </c>
      <c r="F15395" s="81" t="s">
        <v>24202</v>
      </c>
      <c r="G15395" s="35" t="s">
        <v>8146</v>
      </c>
      <c r="H15395" s="100" t="s">
        <v>24960</v>
      </c>
    </row>
    <row r="15396" spans="1:8">
      <c r="A15396" s="35" t="s">
        <v>29</v>
      </c>
      <c r="B15396" s="35" t="s">
        <v>9382</v>
      </c>
      <c r="C15396" s="95" t="s">
        <v>17133</v>
      </c>
      <c r="D15396" s="101" t="s">
        <v>8780</v>
      </c>
      <c r="E15396" s="107">
        <v>5.0999999999999996</v>
      </c>
      <c r="F15396" s="81" t="s">
        <v>24202</v>
      </c>
      <c r="G15396" s="35" t="s">
        <v>8146</v>
      </c>
      <c r="H15396" s="100" t="s">
        <v>24960</v>
      </c>
    </row>
    <row r="15397" spans="1:8">
      <c r="A15397" s="35" t="s">
        <v>29</v>
      </c>
      <c r="B15397" s="35" t="s">
        <v>9382</v>
      </c>
      <c r="C15397" s="95" t="s">
        <v>17133</v>
      </c>
      <c r="D15397" s="101" t="s">
        <v>8781</v>
      </c>
      <c r="E15397" s="107">
        <v>4.5999999999999996</v>
      </c>
      <c r="F15397" s="81" t="s">
        <v>24202</v>
      </c>
      <c r="G15397" s="35" t="s">
        <v>8146</v>
      </c>
      <c r="H15397" s="100" t="s">
        <v>24960</v>
      </c>
    </row>
    <row r="15398" spans="1:8">
      <c r="A15398" s="35" t="s">
        <v>29</v>
      </c>
      <c r="B15398" s="35" t="s">
        <v>9382</v>
      </c>
      <c r="C15398" s="95" t="s">
        <v>17133</v>
      </c>
      <c r="D15398" s="101" t="s">
        <v>8782</v>
      </c>
      <c r="E15398" s="107">
        <v>16.783333333333335</v>
      </c>
      <c r="F15398" s="81" t="s">
        <v>24202</v>
      </c>
      <c r="G15398" s="35" t="s">
        <v>8146</v>
      </c>
      <c r="H15398" s="100" t="s">
        <v>24960</v>
      </c>
    </row>
    <row r="15399" spans="1:8">
      <c r="A15399" s="35" t="s">
        <v>29</v>
      </c>
      <c r="B15399" s="35" t="s">
        <v>9382</v>
      </c>
      <c r="C15399" s="95" t="s">
        <v>17133</v>
      </c>
      <c r="D15399" s="101" t="s">
        <v>8783</v>
      </c>
      <c r="E15399" s="107">
        <v>24.416666666666668</v>
      </c>
      <c r="F15399" s="81" t="s">
        <v>24202</v>
      </c>
      <c r="G15399" s="35" t="s">
        <v>8146</v>
      </c>
      <c r="H15399" s="100" t="s">
        <v>24960</v>
      </c>
    </row>
    <row r="15400" spans="1:8">
      <c r="A15400" s="35" t="s">
        <v>29</v>
      </c>
      <c r="B15400" s="35" t="s">
        <v>9382</v>
      </c>
      <c r="C15400" s="95" t="s">
        <v>17133</v>
      </c>
      <c r="D15400" s="101" t="s">
        <v>8784</v>
      </c>
      <c r="E15400" s="107">
        <v>20.55</v>
      </c>
      <c r="F15400" s="81" t="s">
        <v>24202</v>
      </c>
      <c r="G15400" s="35" t="s">
        <v>8146</v>
      </c>
      <c r="H15400" s="100" t="s">
        <v>24960</v>
      </c>
    </row>
    <row r="15401" spans="1:8">
      <c r="A15401" s="35" t="s">
        <v>29</v>
      </c>
      <c r="B15401" s="35" t="s">
        <v>9382</v>
      </c>
      <c r="C15401" s="95" t="s">
        <v>17133</v>
      </c>
      <c r="D15401" s="101" t="s">
        <v>8785</v>
      </c>
      <c r="E15401" s="107">
        <v>11.916666666666666</v>
      </c>
      <c r="F15401" s="81" t="s">
        <v>24202</v>
      </c>
      <c r="G15401" s="35" t="s">
        <v>8146</v>
      </c>
      <c r="H15401" s="100" t="s">
        <v>24960</v>
      </c>
    </row>
    <row r="15402" spans="1:8">
      <c r="A15402" s="35" t="s">
        <v>29</v>
      </c>
      <c r="B15402" s="35" t="s">
        <v>9382</v>
      </c>
      <c r="C15402" s="95" t="s">
        <v>17133</v>
      </c>
      <c r="D15402" s="101" t="s">
        <v>8786</v>
      </c>
      <c r="E15402" s="107">
        <v>12.216666666666667</v>
      </c>
      <c r="F15402" s="81" t="s">
        <v>24202</v>
      </c>
      <c r="G15402" s="35" t="s">
        <v>8146</v>
      </c>
      <c r="H15402" s="100" t="s">
        <v>24960</v>
      </c>
    </row>
    <row r="15403" spans="1:8">
      <c r="A15403" s="35" t="s">
        <v>29</v>
      </c>
      <c r="B15403" s="35" t="s">
        <v>9382</v>
      </c>
      <c r="C15403" s="95" t="s">
        <v>17577</v>
      </c>
      <c r="D15403" s="101" t="s">
        <v>8787</v>
      </c>
      <c r="E15403" s="107">
        <v>12.483333333333333</v>
      </c>
      <c r="F15403" s="81" t="s">
        <v>24202</v>
      </c>
      <c r="G15403" s="35" t="s">
        <v>8146</v>
      </c>
      <c r="H15403" s="100" t="s">
        <v>16624</v>
      </c>
    </row>
    <row r="15404" spans="1:8">
      <c r="A15404" s="35" t="s">
        <v>29</v>
      </c>
      <c r="B15404" s="35" t="s">
        <v>9382</v>
      </c>
      <c r="C15404" s="95" t="s">
        <v>17577</v>
      </c>
      <c r="D15404" s="101" t="s">
        <v>8788</v>
      </c>
      <c r="E15404" s="107">
        <v>3.7333333333333334</v>
      </c>
      <c r="F15404" s="81" t="s">
        <v>24202</v>
      </c>
      <c r="G15404" s="35" t="s">
        <v>8146</v>
      </c>
      <c r="H15404" s="100" t="s">
        <v>16624</v>
      </c>
    </row>
    <row r="15405" spans="1:8">
      <c r="A15405" s="35" t="s">
        <v>29</v>
      </c>
      <c r="B15405" s="35" t="s">
        <v>9382</v>
      </c>
      <c r="C15405" s="95" t="s">
        <v>17577</v>
      </c>
      <c r="D15405" s="101" t="s">
        <v>8789</v>
      </c>
      <c r="E15405" s="107">
        <v>8.4833333333333325</v>
      </c>
      <c r="F15405" s="81" t="s">
        <v>24202</v>
      </c>
      <c r="G15405" s="35" t="s">
        <v>8146</v>
      </c>
      <c r="H15405" s="100" t="s">
        <v>16624</v>
      </c>
    </row>
    <row r="15406" spans="1:8">
      <c r="A15406" s="35" t="s">
        <v>29</v>
      </c>
      <c r="B15406" s="35" t="s">
        <v>9382</v>
      </c>
      <c r="C15406" s="95" t="s">
        <v>17577</v>
      </c>
      <c r="D15406" s="101" t="s">
        <v>8790</v>
      </c>
      <c r="E15406" s="107">
        <v>3.0666666666666669</v>
      </c>
      <c r="F15406" s="81" t="s">
        <v>24202</v>
      </c>
      <c r="G15406" s="35" t="s">
        <v>8146</v>
      </c>
      <c r="H15406" s="100" t="s">
        <v>16624</v>
      </c>
    </row>
    <row r="15407" spans="1:8">
      <c r="A15407" s="35" t="s">
        <v>29</v>
      </c>
      <c r="B15407" s="35" t="s">
        <v>9382</v>
      </c>
      <c r="C15407" s="95" t="s">
        <v>17577</v>
      </c>
      <c r="D15407" s="101" t="s">
        <v>8791</v>
      </c>
      <c r="E15407" s="107">
        <v>14.883333333333333</v>
      </c>
      <c r="F15407" s="81" t="s">
        <v>24202</v>
      </c>
      <c r="G15407" s="35" t="s">
        <v>8146</v>
      </c>
      <c r="H15407" s="100" t="s">
        <v>16624</v>
      </c>
    </row>
    <row r="15408" spans="1:8">
      <c r="A15408" s="35" t="s">
        <v>29</v>
      </c>
      <c r="B15408" s="35" t="s">
        <v>9382</v>
      </c>
      <c r="C15408" s="95" t="s">
        <v>17577</v>
      </c>
      <c r="D15408" s="101" t="s">
        <v>8793</v>
      </c>
      <c r="E15408" s="107">
        <v>17.716666666666665</v>
      </c>
      <c r="F15408" s="81" t="s">
        <v>24202</v>
      </c>
      <c r="G15408" s="35" t="s">
        <v>8146</v>
      </c>
      <c r="H15408" s="100" t="s">
        <v>16624</v>
      </c>
    </row>
    <row r="15409" spans="1:8">
      <c r="A15409" s="35" t="s">
        <v>29</v>
      </c>
      <c r="B15409" s="35" t="s">
        <v>9382</v>
      </c>
      <c r="C15409" s="95" t="s">
        <v>17577</v>
      </c>
      <c r="D15409" s="101" t="s">
        <v>8799</v>
      </c>
      <c r="E15409" s="107">
        <v>23</v>
      </c>
      <c r="F15409" s="81" t="s">
        <v>24202</v>
      </c>
      <c r="G15409" s="35" t="s">
        <v>8146</v>
      </c>
      <c r="H15409" s="100" t="s">
        <v>16624</v>
      </c>
    </row>
    <row r="15410" spans="1:8">
      <c r="A15410" s="35" t="s">
        <v>29</v>
      </c>
      <c r="B15410" s="35" t="s">
        <v>9382</v>
      </c>
      <c r="C15410" s="95" t="s">
        <v>17577</v>
      </c>
      <c r="D15410" s="101" t="s">
        <v>8801</v>
      </c>
      <c r="E15410" s="107">
        <v>19.3</v>
      </c>
      <c r="F15410" s="81" t="s">
        <v>24202</v>
      </c>
      <c r="G15410" s="35" t="s">
        <v>8146</v>
      </c>
      <c r="H15410" s="100" t="s">
        <v>16624</v>
      </c>
    </row>
    <row r="15411" spans="1:8">
      <c r="A15411" s="35" t="s">
        <v>29</v>
      </c>
      <c r="B15411" s="35" t="s">
        <v>9382</v>
      </c>
      <c r="C15411" s="95" t="s">
        <v>17577</v>
      </c>
      <c r="D15411" s="101" t="s">
        <v>8803</v>
      </c>
      <c r="E15411" s="107">
        <v>23.733333333333334</v>
      </c>
      <c r="F15411" s="81" t="s">
        <v>24202</v>
      </c>
      <c r="G15411" s="35" t="s">
        <v>8146</v>
      </c>
      <c r="H15411" s="100" t="s">
        <v>16624</v>
      </c>
    </row>
    <row r="15412" spans="1:8">
      <c r="A15412" s="35" t="s">
        <v>29</v>
      </c>
      <c r="B15412" s="35" t="s">
        <v>9382</v>
      </c>
      <c r="C15412" s="95" t="s">
        <v>17577</v>
      </c>
      <c r="D15412" s="101" t="s">
        <v>8805</v>
      </c>
      <c r="E15412" s="107">
        <v>16.983333333333334</v>
      </c>
      <c r="F15412" s="81" t="s">
        <v>24202</v>
      </c>
      <c r="G15412" s="35" t="s">
        <v>8146</v>
      </c>
      <c r="H15412" s="100" t="s">
        <v>16624</v>
      </c>
    </row>
    <row r="15413" spans="1:8">
      <c r="A15413" s="35" t="s">
        <v>29</v>
      </c>
      <c r="B15413" s="35" t="s">
        <v>9382</v>
      </c>
      <c r="C15413" s="95" t="s">
        <v>17577</v>
      </c>
      <c r="D15413" s="101" t="s">
        <v>8810</v>
      </c>
      <c r="E15413" s="107">
        <v>15.383333333333333</v>
      </c>
      <c r="F15413" s="81" t="s">
        <v>24202</v>
      </c>
      <c r="G15413" s="35" t="s">
        <v>8146</v>
      </c>
      <c r="H15413" s="100" t="s">
        <v>16624</v>
      </c>
    </row>
    <row r="15414" spans="1:8">
      <c r="A15414" s="35" t="s">
        <v>29</v>
      </c>
      <c r="B15414" s="35" t="s">
        <v>9382</v>
      </c>
      <c r="C15414" s="95" t="s">
        <v>17577</v>
      </c>
      <c r="D15414" s="101" t="s">
        <v>8812</v>
      </c>
      <c r="E15414" s="107">
        <v>20.116666666666667</v>
      </c>
      <c r="F15414" s="81" t="s">
        <v>24202</v>
      </c>
      <c r="G15414" s="35" t="s">
        <v>8146</v>
      </c>
      <c r="H15414" s="100" t="s">
        <v>16624</v>
      </c>
    </row>
    <row r="15415" spans="1:8">
      <c r="A15415" s="35" t="s">
        <v>29</v>
      </c>
      <c r="B15415" s="35" t="s">
        <v>9382</v>
      </c>
      <c r="C15415" s="95" t="s">
        <v>17577</v>
      </c>
      <c r="D15415" s="101" t="s">
        <v>8813</v>
      </c>
      <c r="E15415" s="107">
        <v>22.283333333333335</v>
      </c>
      <c r="F15415" s="81" t="s">
        <v>24202</v>
      </c>
      <c r="G15415" s="35" t="s">
        <v>8146</v>
      </c>
      <c r="H15415" s="100" t="s">
        <v>16624</v>
      </c>
    </row>
    <row r="15416" spans="1:8">
      <c r="A15416" s="35" t="s">
        <v>29</v>
      </c>
      <c r="B15416" s="35" t="s">
        <v>9382</v>
      </c>
      <c r="C15416" s="95" t="s">
        <v>17577</v>
      </c>
      <c r="D15416" s="101" t="s">
        <v>8821</v>
      </c>
      <c r="E15416" s="107">
        <v>22.183333333333334</v>
      </c>
      <c r="F15416" s="81" t="s">
        <v>24202</v>
      </c>
      <c r="G15416" s="35" t="s">
        <v>8146</v>
      </c>
      <c r="H15416" s="100" t="s">
        <v>16624</v>
      </c>
    </row>
    <row r="15417" spans="1:8">
      <c r="A15417" s="35" t="s">
        <v>29</v>
      </c>
      <c r="B15417" s="35" t="s">
        <v>9382</v>
      </c>
      <c r="C15417" s="95" t="s">
        <v>17577</v>
      </c>
      <c r="D15417" s="101" t="s">
        <v>8822</v>
      </c>
      <c r="E15417" s="107">
        <v>4.9833333333333334</v>
      </c>
      <c r="F15417" s="81" t="s">
        <v>24202</v>
      </c>
      <c r="G15417" s="35" t="s">
        <v>8146</v>
      </c>
      <c r="H15417" s="100" t="s">
        <v>16624</v>
      </c>
    </row>
    <row r="15418" spans="1:8">
      <c r="A15418" s="35" t="s">
        <v>29</v>
      </c>
      <c r="B15418" s="35" t="s">
        <v>9382</v>
      </c>
      <c r="C15418" s="95" t="s">
        <v>17577</v>
      </c>
      <c r="D15418" s="101" t="s">
        <v>8823</v>
      </c>
      <c r="E15418" s="107">
        <v>23.333333333333332</v>
      </c>
      <c r="F15418" s="81" t="s">
        <v>24202</v>
      </c>
      <c r="G15418" s="35" t="s">
        <v>8146</v>
      </c>
      <c r="H15418" s="100" t="s">
        <v>16624</v>
      </c>
    </row>
    <row r="15419" spans="1:8">
      <c r="A15419" s="35" t="s">
        <v>29</v>
      </c>
      <c r="B15419" s="35" t="s">
        <v>9382</v>
      </c>
      <c r="C15419" s="95" t="s">
        <v>17577</v>
      </c>
      <c r="D15419" s="101" t="s">
        <v>8826</v>
      </c>
      <c r="E15419" s="107">
        <v>11.333333333333334</v>
      </c>
      <c r="F15419" s="81" t="s">
        <v>24202</v>
      </c>
      <c r="G15419" s="35" t="s">
        <v>8146</v>
      </c>
      <c r="H15419" s="100" t="s">
        <v>16624</v>
      </c>
    </row>
    <row r="15420" spans="1:8">
      <c r="A15420" s="35" t="s">
        <v>29</v>
      </c>
      <c r="B15420" s="35" t="s">
        <v>9382</v>
      </c>
      <c r="C15420" s="95" t="s">
        <v>17577</v>
      </c>
      <c r="D15420" s="101" t="s">
        <v>8827</v>
      </c>
      <c r="E15420" s="107">
        <v>20.483333333333334</v>
      </c>
      <c r="F15420" s="81" t="s">
        <v>24202</v>
      </c>
      <c r="G15420" s="35" t="s">
        <v>8146</v>
      </c>
      <c r="H15420" s="100" t="s">
        <v>16624</v>
      </c>
    </row>
    <row r="15421" spans="1:8">
      <c r="A15421" s="35" t="s">
        <v>29</v>
      </c>
      <c r="B15421" s="35" t="s">
        <v>9382</v>
      </c>
      <c r="C15421" s="95" t="s">
        <v>17577</v>
      </c>
      <c r="D15421" s="101" t="s">
        <v>24036</v>
      </c>
      <c r="E15421" s="107">
        <v>23.4</v>
      </c>
      <c r="F15421" s="81" t="s">
        <v>24202</v>
      </c>
      <c r="G15421" s="35" t="s">
        <v>8146</v>
      </c>
      <c r="H15421" s="100" t="s">
        <v>16624</v>
      </c>
    </row>
    <row r="15422" spans="1:8">
      <c r="A15422" s="35" t="s">
        <v>29</v>
      </c>
      <c r="B15422" s="35" t="s">
        <v>9382</v>
      </c>
      <c r="C15422" s="95" t="s">
        <v>17577</v>
      </c>
      <c r="D15422" s="101" t="s">
        <v>24037</v>
      </c>
      <c r="E15422" s="107">
        <v>12.933333333333334</v>
      </c>
      <c r="F15422" s="81" t="s">
        <v>24202</v>
      </c>
      <c r="G15422" s="35" t="s">
        <v>8146</v>
      </c>
      <c r="H15422" s="100" t="s">
        <v>16624</v>
      </c>
    </row>
    <row r="15423" spans="1:8">
      <c r="A15423" s="35" t="s">
        <v>29</v>
      </c>
      <c r="B15423" s="35" t="s">
        <v>9382</v>
      </c>
      <c r="C15423" s="95" t="s">
        <v>17577</v>
      </c>
      <c r="D15423" s="101" t="s">
        <v>24038</v>
      </c>
      <c r="E15423" s="107">
        <v>13.516666666666667</v>
      </c>
      <c r="F15423" s="81" t="s">
        <v>24202</v>
      </c>
      <c r="G15423" s="35" t="s">
        <v>8146</v>
      </c>
      <c r="H15423" s="100" t="s">
        <v>16624</v>
      </c>
    </row>
    <row r="15424" spans="1:8">
      <c r="A15424" s="35" t="s">
        <v>29</v>
      </c>
      <c r="B15424" s="35" t="s">
        <v>9382</v>
      </c>
      <c r="C15424" s="95" t="s">
        <v>17577</v>
      </c>
      <c r="D15424" s="101" t="s">
        <v>8829</v>
      </c>
      <c r="E15424" s="107">
        <v>10.233333333333333</v>
      </c>
      <c r="F15424" s="81" t="s">
        <v>24202</v>
      </c>
      <c r="G15424" s="35" t="s">
        <v>8146</v>
      </c>
      <c r="H15424" s="100" t="s">
        <v>16624</v>
      </c>
    </row>
    <row r="15425" spans="1:8">
      <c r="A15425" s="35" t="s">
        <v>29</v>
      </c>
      <c r="B15425" s="35" t="s">
        <v>9382</v>
      </c>
      <c r="C15425" s="95" t="s">
        <v>17577</v>
      </c>
      <c r="D15425" s="101" t="s">
        <v>8830</v>
      </c>
      <c r="E15425" s="107">
        <v>16.316666666666666</v>
      </c>
      <c r="F15425" s="81" t="s">
        <v>24202</v>
      </c>
      <c r="G15425" s="35" t="s">
        <v>8146</v>
      </c>
      <c r="H15425" s="100" t="s">
        <v>16624</v>
      </c>
    </row>
    <row r="15426" spans="1:8">
      <c r="A15426" s="35" t="s">
        <v>29</v>
      </c>
      <c r="B15426" s="35" t="s">
        <v>9382</v>
      </c>
      <c r="C15426" s="95" t="s">
        <v>17577</v>
      </c>
      <c r="D15426" s="101" t="s">
        <v>8832</v>
      </c>
      <c r="E15426" s="107">
        <v>19.383333333333333</v>
      </c>
      <c r="F15426" s="81" t="s">
        <v>24202</v>
      </c>
      <c r="G15426" s="35" t="s">
        <v>8146</v>
      </c>
      <c r="H15426" s="100" t="s">
        <v>16624</v>
      </c>
    </row>
    <row r="15427" spans="1:8">
      <c r="A15427" s="35" t="s">
        <v>29</v>
      </c>
      <c r="B15427" s="35" t="s">
        <v>9382</v>
      </c>
      <c r="C15427" s="95" t="s">
        <v>17577</v>
      </c>
      <c r="D15427" s="101" t="s">
        <v>8834</v>
      </c>
      <c r="E15427" s="107">
        <v>23.55</v>
      </c>
      <c r="F15427" s="81" t="s">
        <v>24202</v>
      </c>
      <c r="G15427" s="35" t="s">
        <v>8146</v>
      </c>
      <c r="H15427" s="100" t="s">
        <v>16624</v>
      </c>
    </row>
    <row r="15428" spans="1:8">
      <c r="A15428" s="35" t="s">
        <v>29</v>
      </c>
      <c r="B15428" s="35" t="s">
        <v>9382</v>
      </c>
      <c r="C15428" s="95" t="s">
        <v>17577</v>
      </c>
      <c r="D15428" s="101" t="s">
        <v>8835</v>
      </c>
      <c r="E15428" s="107">
        <v>8.6166666666666671</v>
      </c>
      <c r="F15428" s="81" t="s">
        <v>24202</v>
      </c>
      <c r="G15428" s="35" t="s">
        <v>8146</v>
      </c>
      <c r="H15428" s="100" t="s">
        <v>16624</v>
      </c>
    </row>
    <row r="15429" spans="1:8">
      <c r="A15429" s="35" t="s">
        <v>29</v>
      </c>
      <c r="B15429" s="35" t="s">
        <v>9382</v>
      </c>
      <c r="C15429" s="95" t="s">
        <v>17577</v>
      </c>
      <c r="D15429" s="101" t="s">
        <v>8838</v>
      </c>
      <c r="E15429" s="107">
        <v>15.783333333333333</v>
      </c>
      <c r="F15429" s="81" t="s">
        <v>24202</v>
      </c>
      <c r="G15429" s="35" t="s">
        <v>8146</v>
      </c>
      <c r="H15429" s="100" t="s">
        <v>16624</v>
      </c>
    </row>
    <row r="15430" spans="1:8">
      <c r="A15430" s="35" t="s">
        <v>29</v>
      </c>
      <c r="B15430" s="35" t="s">
        <v>9382</v>
      </c>
      <c r="C15430" s="95" t="s">
        <v>17578</v>
      </c>
      <c r="D15430" s="101" t="s">
        <v>8840</v>
      </c>
      <c r="E15430" s="107">
        <v>10.816666666666666</v>
      </c>
      <c r="F15430" s="81" t="s">
        <v>24202</v>
      </c>
      <c r="G15430" s="35" t="s">
        <v>8146</v>
      </c>
      <c r="H15430" s="100" t="s">
        <v>26808</v>
      </c>
    </row>
    <row r="15431" spans="1:8">
      <c r="A15431" s="35" t="s">
        <v>29</v>
      </c>
      <c r="B15431" s="35" t="s">
        <v>9382</v>
      </c>
      <c r="C15431" s="95" t="s">
        <v>17578</v>
      </c>
      <c r="D15431" s="101" t="s">
        <v>8841</v>
      </c>
      <c r="E15431" s="107">
        <v>22.116666666666667</v>
      </c>
      <c r="F15431" s="81" t="s">
        <v>24202</v>
      </c>
      <c r="G15431" s="35" t="s">
        <v>8146</v>
      </c>
      <c r="H15431" s="100" t="s">
        <v>26808</v>
      </c>
    </row>
    <row r="15432" spans="1:8">
      <c r="A15432" s="35" t="s">
        <v>29</v>
      </c>
      <c r="B15432" s="35" t="s">
        <v>9382</v>
      </c>
      <c r="C15432" s="95" t="s">
        <v>17578</v>
      </c>
      <c r="D15432" s="101" t="s">
        <v>8842</v>
      </c>
      <c r="E15432" s="107">
        <v>14.583333333333334</v>
      </c>
      <c r="F15432" s="81" t="s">
        <v>24202</v>
      </c>
      <c r="G15432" s="35" t="s">
        <v>8146</v>
      </c>
      <c r="H15432" s="100" t="s">
        <v>26808</v>
      </c>
    </row>
    <row r="15433" spans="1:8">
      <c r="A15433" s="35" t="s">
        <v>29</v>
      </c>
      <c r="B15433" s="35" t="s">
        <v>9382</v>
      </c>
      <c r="C15433" s="95" t="s">
        <v>16825</v>
      </c>
      <c r="D15433" s="101" t="s">
        <v>8873</v>
      </c>
      <c r="E15433" s="107">
        <v>12.033333333333333</v>
      </c>
      <c r="F15433" s="81" t="s">
        <v>24202</v>
      </c>
      <c r="G15433" s="35" t="s">
        <v>8146</v>
      </c>
      <c r="H15433" s="100" t="s">
        <v>26307</v>
      </c>
    </row>
    <row r="15434" spans="1:8">
      <c r="A15434" s="35" t="s">
        <v>29</v>
      </c>
      <c r="B15434" s="35" t="s">
        <v>9382</v>
      </c>
      <c r="C15434" s="95" t="s">
        <v>16825</v>
      </c>
      <c r="D15434" s="101" t="s">
        <v>8874</v>
      </c>
      <c r="E15434" s="107">
        <v>18.083333333333332</v>
      </c>
      <c r="F15434" s="81" t="s">
        <v>24202</v>
      </c>
      <c r="G15434" s="35" t="s">
        <v>8146</v>
      </c>
      <c r="H15434" s="100" t="s">
        <v>26307</v>
      </c>
    </row>
    <row r="15435" spans="1:8">
      <c r="A15435" s="35" t="s">
        <v>29</v>
      </c>
      <c r="B15435" s="35" t="s">
        <v>9382</v>
      </c>
      <c r="C15435" s="95" t="s">
        <v>16825</v>
      </c>
      <c r="D15435" s="101" t="s">
        <v>8875</v>
      </c>
      <c r="E15435" s="107">
        <v>16.600000000000001</v>
      </c>
      <c r="F15435" s="81" t="s">
        <v>24202</v>
      </c>
      <c r="G15435" s="35" t="s">
        <v>8146</v>
      </c>
      <c r="H15435" s="100" t="s">
        <v>26307</v>
      </c>
    </row>
    <row r="15436" spans="1:8">
      <c r="A15436" s="35" t="s">
        <v>29</v>
      </c>
      <c r="B15436" s="35" t="s">
        <v>9382</v>
      </c>
      <c r="C15436" s="95" t="s">
        <v>16825</v>
      </c>
      <c r="D15436" s="101" t="s">
        <v>8877</v>
      </c>
      <c r="E15436" s="107">
        <v>9.65</v>
      </c>
      <c r="F15436" s="81" t="s">
        <v>24202</v>
      </c>
      <c r="G15436" s="35" t="s">
        <v>8146</v>
      </c>
      <c r="H15436" s="100" t="s">
        <v>26307</v>
      </c>
    </row>
    <row r="15437" spans="1:8">
      <c r="A15437" s="35" t="s">
        <v>29</v>
      </c>
      <c r="B15437" s="35" t="s">
        <v>9382</v>
      </c>
      <c r="C15437" s="95" t="s">
        <v>16825</v>
      </c>
      <c r="D15437" s="101" t="s">
        <v>8878</v>
      </c>
      <c r="E15437" s="107">
        <v>6.166666666666667</v>
      </c>
      <c r="F15437" s="81" t="s">
        <v>24202</v>
      </c>
      <c r="G15437" s="35" t="s">
        <v>8146</v>
      </c>
      <c r="H15437" s="100" t="s">
        <v>26307</v>
      </c>
    </row>
    <row r="15438" spans="1:8">
      <c r="A15438" s="35" t="s">
        <v>29</v>
      </c>
      <c r="B15438" s="35" t="s">
        <v>9382</v>
      </c>
      <c r="C15438" s="95" t="s">
        <v>16825</v>
      </c>
      <c r="D15438" s="101" t="s">
        <v>8879</v>
      </c>
      <c r="E15438" s="107">
        <v>2.9166666666666665</v>
      </c>
      <c r="F15438" s="81" t="s">
        <v>24202</v>
      </c>
      <c r="G15438" s="35" t="s">
        <v>8146</v>
      </c>
      <c r="H15438" s="100" t="s">
        <v>26307</v>
      </c>
    </row>
    <row r="15439" spans="1:8">
      <c r="A15439" s="35" t="s">
        <v>29</v>
      </c>
      <c r="B15439" s="35" t="s">
        <v>9382</v>
      </c>
      <c r="C15439" s="95" t="s">
        <v>16825</v>
      </c>
      <c r="D15439" s="101" t="s">
        <v>8880</v>
      </c>
      <c r="E15439" s="107">
        <v>18.633333333333333</v>
      </c>
      <c r="F15439" s="81" t="s">
        <v>24202</v>
      </c>
      <c r="G15439" s="35" t="s">
        <v>8146</v>
      </c>
      <c r="H15439" s="100" t="s">
        <v>26307</v>
      </c>
    </row>
    <row r="15440" spans="1:8">
      <c r="A15440" s="35" t="s">
        <v>29</v>
      </c>
      <c r="B15440" s="35" t="s">
        <v>9382</v>
      </c>
      <c r="C15440" s="95" t="s">
        <v>16825</v>
      </c>
      <c r="D15440" s="101" t="s">
        <v>8881</v>
      </c>
      <c r="E15440" s="107">
        <v>9.4833333333333325</v>
      </c>
      <c r="F15440" s="81" t="s">
        <v>24202</v>
      </c>
      <c r="G15440" s="35" t="s">
        <v>8146</v>
      </c>
      <c r="H15440" s="100" t="s">
        <v>26307</v>
      </c>
    </row>
    <row r="15441" spans="1:8">
      <c r="A15441" s="35" t="s">
        <v>29</v>
      </c>
      <c r="B15441" s="35" t="s">
        <v>9382</v>
      </c>
      <c r="C15441" s="95" t="s">
        <v>16825</v>
      </c>
      <c r="D15441" s="101" t="s">
        <v>8882</v>
      </c>
      <c r="E15441" s="107">
        <v>9.6833333333333336</v>
      </c>
      <c r="F15441" s="81" t="s">
        <v>24202</v>
      </c>
      <c r="G15441" s="35" t="s">
        <v>8146</v>
      </c>
      <c r="H15441" s="100" t="s">
        <v>26307</v>
      </c>
    </row>
    <row r="15442" spans="1:8">
      <c r="A15442" s="35" t="s">
        <v>29</v>
      </c>
      <c r="B15442" s="35" t="s">
        <v>9382</v>
      </c>
      <c r="C15442" s="95" t="s">
        <v>16825</v>
      </c>
      <c r="D15442" s="101" t="s">
        <v>8883</v>
      </c>
      <c r="E15442" s="107">
        <v>13.1</v>
      </c>
      <c r="F15442" s="81" t="s">
        <v>24202</v>
      </c>
      <c r="G15442" s="35" t="s">
        <v>8146</v>
      </c>
      <c r="H15442" s="100" t="s">
        <v>26307</v>
      </c>
    </row>
    <row r="15443" spans="1:8">
      <c r="A15443" s="35" t="s">
        <v>29</v>
      </c>
      <c r="B15443" s="35" t="s">
        <v>9382</v>
      </c>
      <c r="C15443" s="95" t="s">
        <v>16825</v>
      </c>
      <c r="D15443" s="101" t="s">
        <v>8884</v>
      </c>
      <c r="E15443" s="107">
        <v>14.583333333333334</v>
      </c>
      <c r="F15443" s="81" t="s">
        <v>24202</v>
      </c>
      <c r="G15443" s="35" t="s">
        <v>8146</v>
      </c>
      <c r="H15443" s="100" t="s">
        <v>26307</v>
      </c>
    </row>
    <row r="15444" spans="1:8">
      <c r="A15444" s="35" t="s">
        <v>29</v>
      </c>
      <c r="B15444" s="35" t="s">
        <v>9382</v>
      </c>
      <c r="C15444" s="95" t="s">
        <v>16825</v>
      </c>
      <c r="D15444" s="101" t="s">
        <v>8885</v>
      </c>
      <c r="E15444" s="107">
        <v>11.2</v>
      </c>
      <c r="F15444" s="81" t="s">
        <v>24202</v>
      </c>
      <c r="G15444" s="35" t="s">
        <v>8146</v>
      </c>
      <c r="H15444" s="100" t="s">
        <v>26307</v>
      </c>
    </row>
    <row r="15445" spans="1:8">
      <c r="A15445" s="35" t="s">
        <v>29</v>
      </c>
      <c r="B15445" s="35" t="s">
        <v>9382</v>
      </c>
      <c r="C15445" s="95" t="s">
        <v>16825</v>
      </c>
      <c r="D15445" s="101" t="s">
        <v>8886</v>
      </c>
      <c r="E15445" s="107">
        <v>6.6333333333333337</v>
      </c>
      <c r="F15445" s="81" t="s">
        <v>24202</v>
      </c>
      <c r="G15445" s="35" t="s">
        <v>8146</v>
      </c>
      <c r="H15445" s="100" t="s">
        <v>26307</v>
      </c>
    </row>
    <row r="15446" spans="1:8">
      <c r="A15446" s="35" t="s">
        <v>29</v>
      </c>
      <c r="B15446" s="35" t="s">
        <v>9382</v>
      </c>
      <c r="C15446" s="95" t="s">
        <v>16825</v>
      </c>
      <c r="D15446" s="101" t="s">
        <v>8887</v>
      </c>
      <c r="E15446" s="107">
        <v>18.933333333333334</v>
      </c>
      <c r="F15446" s="81" t="s">
        <v>24202</v>
      </c>
      <c r="G15446" s="35" t="s">
        <v>8146</v>
      </c>
      <c r="H15446" s="100" t="s">
        <v>26307</v>
      </c>
    </row>
    <row r="15447" spans="1:8">
      <c r="A15447" s="35" t="s">
        <v>29</v>
      </c>
      <c r="B15447" s="35" t="s">
        <v>9382</v>
      </c>
      <c r="C15447" s="95" t="s">
        <v>16825</v>
      </c>
      <c r="D15447" s="101" t="s">
        <v>8888</v>
      </c>
      <c r="E15447" s="107">
        <v>17.5</v>
      </c>
      <c r="F15447" s="81" t="s">
        <v>24202</v>
      </c>
      <c r="G15447" s="35" t="s">
        <v>8146</v>
      </c>
      <c r="H15447" s="100" t="s">
        <v>26307</v>
      </c>
    </row>
    <row r="15448" spans="1:8">
      <c r="A15448" s="35" t="s">
        <v>29</v>
      </c>
      <c r="B15448" s="35" t="s">
        <v>9382</v>
      </c>
      <c r="C15448" s="95" t="s">
        <v>16825</v>
      </c>
      <c r="D15448" s="101" t="s">
        <v>8889</v>
      </c>
      <c r="E15448" s="107">
        <v>22.516666666666666</v>
      </c>
      <c r="F15448" s="81" t="s">
        <v>24202</v>
      </c>
      <c r="G15448" s="35" t="s">
        <v>8146</v>
      </c>
      <c r="H15448" s="100" t="s">
        <v>26307</v>
      </c>
    </row>
    <row r="15449" spans="1:8">
      <c r="A15449" s="35" t="s">
        <v>29</v>
      </c>
      <c r="B15449" s="35" t="s">
        <v>9382</v>
      </c>
      <c r="C15449" s="95" t="s">
        <v>16825</v>
      </c>
      <c r="D15449" s="101" t="s">
        <v>8890</v>
      </c>
      <c r="E15449" s="107">
        <v>19.583333333333332</v>
      </c>
      <c r="F15449" s="81" t="s">
        <v>24202</v>
      </c>
      <c r="G15449" s="35" t="s">
        <v>8146</v>
      </c>
      <c r="H15449" s="100" t="s">
        <v>26307</v>
      </c>
    </row>
    <row r="15450" spans="1:8">
      <c r="A15450" s="35" t="s">
        <v>29</v>
      </c>
      <c r="B15450" s="35" t="s">
        <v>9382</v>
      </c>
      <c r="C15450" s="95" t="s">
        <v>16825</v>
      </c>
      <c r="D15450" s="101" t="s">
        <v>8893</v>
      </c>
      <c r="E15450" s="107">
        <v>12.833333333333334</v>
      </c>
      <c r="F15450" s="81" t="s">
        <v>24202</v>
      </c>
      <c r="G15450" s="35" t="s">
        <v>8146</v>
      </c>
      <c r="H15450" s="100" t="s">
        <v>26307</v>
      </c>
    </row>
    <row r="15451" spans="1:8">
      <c r="A15451" s="35" t="s">
        <v>29</v>
      </c>
      <c r="B15451" s="35" t="s">
        <v>9382</v>
      </c>
      <c r="C15451" s="95" t="s">
        <v>16825</v>
      </c>
      <c r="D15451" s="101" t="s">
        <v>8894</v>
      </c>
      <c r="E15451" s="107">
        <v>23.016666666666666</v>
      </c>
      <c r="F15451" s="81" t="s">
        <v>24202</v>
      </c>
      <c r="G15451" s="35" t="s">
        <v>8146</v>
      </c>
      <c r="H15451" s="100" t="s">
        <v>26307</v>
      </c>
    </row>
    <row r="15452" spans="1:8">
      <c r="A15452" s="35" t="s">
        <v>29</v>
      </c>
      <c r="B15452" s="35" t="s">
        <v>9382</v>
      </c>
      <c r="C15452" s="95" t="s">
        <v>16825</v>
      </c>
      <c r="D15452" s="101" t="s">
        <v>8895</v>
      </c>
      <c r="E15452" s="107">
        <v>17.966666666666665</v>
      </c>
      <c r="F15452" s="81" t="s">
        <v>24202</v>
      </c>
      <c r="G15452" s="35" t="s">
        <v>8146</v>
      </c>
      <c r="H15452" s="100" t="s">
        <v>26307</v>
      </c>
    </row>
    <row r="15453" spans="1:8">
      <c r="A15453" s="35" t="s">
        <v>29</v>
      </c>
      <c r="B15453" s="35" t="s">
        <v>9382</v>
      </c>
      <c r="C15453" s="95" t="s">
        <v>16825</v>
      </c>
      <c r="D15453" s="101" t="s">
        <v>8896</v>
      </c>
      <c r="E15453" s="107">
        <v>13.266666666666667</v>
      </c>
      <c r="F15453" s="81" t="s">
        <v>24202</v>
      </c>
      <c r="G15453" s="35" t="s">
        <v>8146</v>
      </c>
      <c r="H15453" s="100" t="s">
        <v>26307</v>
      </c>
    </row>
    <row r="15454" spans="1:8">
      <c r="A15454" s="35" t="s">
        <v>29</v>
      </c>
      <c r="B15454" s="35" t="s">
        <v>9382</v>
      </c>
      <c r="C15454" s="95" t="s">
        <v>16825</v>
      </c>
      <c r="D15454" s="101" t="s">
        <v>8897</v>
      </c>
      <c r="E15454" s="107">
        <v>8.6</v>
      </c>
      <c r="F15454" s="81" t="s">
        <v>24202</v>
      </c>
      <c r="G15454" s="35" t="s">
        <v>8146</v>
      </c>
      <c r="H15454" s="100" t="s">
        <v>26307</v>
      </c>
    </row>
    <row r="15455" spans="1:8">
      <c r="A15455" s="35" t="s">
        <v>29</v>
      </c>
      <c r="B15455" s="35" t="s">
        <v>9382</v>
      </c>
      <c r="C15455" s="95" t="s">
        <v>16825</v>
      </c>
      <c r="D15455" s="101" t="s">
        <v>8898</v>
      </c>
      <c r="E15455" s="107">
        <v>16.016666666666666</v>
      </c>
      <c r="F15455" s="81" t="s">
        <v>24202</v>
      </c>
      <c r="G15455" s="35" t="s">
        <v>8146</v>
      </c>
      <c r="H15455" s="100" t="s">
        <v>26307</v>
      </c>
    </row>
    <row r="15456" spans="1:8">
      <c r="A15456" s="35" t="s">
        <v>29</v>
      </c>
      <c r="B15456" s="35" t="s">
        <v>9382</v>
      </c>
      <c r="C15456" s="95" t="s">
        <v>16825</v>
      </c>
      <c r="D15456" s="101" t="s">
        <v>8899</v>
      </c>
      <c r="E15456" s="107">
        <v>15.433333333333334</v>
      </c>
      <c r="F15456" s="81" t="s">
        <v>24202</v>
      </c>
      <c r="G15456" s="35" t="s">
        <v>8146</v>
      </c>
      <c r="H15456" s="100" t="s">
        <v>26307</v>
      </c>
    </row>
    <row r="15457" spans="1:8">
      <c r="A15457" s="35" t="s">
        <v>29</v>
      </c>
      <c r="B15457" s="35" t="s">
        <v>9382</v>
      </c>
      <c r="C15457" s="95" t="s">
        <v>16825</v>
      </c>
      <c r="D15457" s="101" t="s">
        <v>8900</v>
      </c>
      <c r="E15457" s="107">
        <v>22.183333333333334</v>
      </c>
      <c r="F15457" s="81" t="s">
        <v>24202</v>
      </c>
      <c r="G15457" s="35" t="s">
        <v>8146</v>
      </c>
      <c r="H15457" s="100" t="s">
        <v>26307</v>
      </c>
    </row>
    <row r="15458" spans="1:8">
      <c r="A15458" s="35" t="s">
        <v>29</v>
      </c>
      <c r="B15458" s="35" t="s">
        <v>9382</v>
      </c>
      <c r="C15458" s="95" t="s">
        <v>16825</v>
      </c>
      <c r="D15458" s="101" t="s">
        <v>8901</v>
      </c>
      <c r="E15458" s="107">
        <v>15.45</v>
      </c>
      <c r="F15458" s="81" t="s">
        <v>24202</v>
      </c>
      <c r="G15458" s="35" t="s">
        <v>8146</v>
      </c>
      <c r="H15458" s="100" t="s">
        <v>26307</v>
      </c>
    </row>
    <row r="15459" spans="1:8">
      <c r="A15459" s="35" t="s">
        <v>29</v>
      </c>
      <c r="B15459" s="35" t="s">
        <v>9382</v>
      </c>
      <c r="C15459" s="95" t="s">
        <v>16825</v>
      </c>
      <c r="D15459" s="101" t="s">
        <v>8902</v>
      </c>
      <c r="E15459" s="107">
        <v>23.233333333333334</v>
      </c>
      <c r="F15459" s="81" t="s">
        <v>24202</v>
      </c>
      <c r="G15459" s="35" t="s">
        <v>8146</v>
      </c>
      <c r="H15459" s="100" t="s">
        <v>26307</v>
      </c>
    </row>
    <row r="15460" spans="1:8">
      <c r="A15460" s="35" t="s">
        <v>29</v>
      </c>
      <c r="B15460" s="35" t="s">
        <v>9382</v>
      </c>
      <c r="C15460" s="95" t="s">
        <v>16826</v>
      </c>
      <c r="D15460" s="101" t="s">
        <v>8903</v>
      </c>
      <c r="E15460" s="107">
        <v>7.6166666666666663</v>
      </c>
      <c r="F15460" s="81" t="s">
        <v>24202</v>
      </c>
      <c r="G15460" s="35" t="s">
        <v>8146</v>
      </c>
      <c r="H15460" s="100" t="s">
        <v>26308</v>
      </c>
    </row>
    <row r="15461" spans="1:8">
      <c r="A15461" s="35" t="s">
        <v>29</v>
      </c>
      <c r="B15461" s="35" t="s">
        <v>9382</v>
      </c>
      <c r="C15461" s="95" t="s">
        <v>16826</v>
      </c>
      <c r="D15461" s="101" t="s">
        <v>8905</v>
      </c>
      <c r="E15461" s="107">
        <v>9.6833333333333336</v>
      </c>
      <c r="F15461" s="81" t="s">
        <v>24202</v>
      </c>
      <c r="G15461" s="35" t="s">
        <v>8146</v>
      </c>
      <c r="H15461" s="100" t="s">
        <v>26308</v>
      </c>
    </row>
    <row r="15462" spans="1:8">
      <c r="A15462" s="35" t="s">
        <v>29</v>
      </c>
      <c r="B15462" s="35" t="s">
        <v>9382</v>
      </c>
      <c r="C15462" s="95" t="s">
        <v>16826</v>
      </c>
      <c r="D15462" s="101" t="s">
        <v>8906</v>
      </c>
      <c r="E15462" s="107">
        <v>18.7</v>
      </c>
      <c r="F15462" s="81" t="s">
        <v>24202</v>
      </c>
      <c r="G15462" s="35" t="s">
        <v>8146</v>
      </c>
      <c r="H15462" s="100" t="s">
        <v>26308</v>
      </c>
    </row>
    <row r="15463" spans="1:8">
      <c r="A15463" s="35" t="s">
        <v>29</v>
      </c>
      <c r="B15463" s="35" t="s">
        <v>9382</v>
      </c>
      <c r="C15463" s="95" t="s">
        <v>16826</v>
      </c>
      <c r="D15463" s="101" t="s">
        <v>8907</v>
      </c>
      <c r="E15463" s="107">
        <v>23.966666666666665</v>
      </c>
      <c r="F15463" s="81" t="s">
        <v>24202</v>
      </c>
      <c r="G15463" s="35" t="s">
        <v>8146</v>
      </c>
      <c r="H15463" s="100" t="s">
        <v>26308</v>
      </c>
    </row>
    <row r="15464" spans="1:8">
      <c r="A15464" s="35" t="s">
        <v>29</v>
      </c>
      <c r="B15464" s="35" t="s">
        <v>9382</v>
      </c>
      <c r="C15464" s="95" t="s">
        <v>16826</v>
      </c>
      <c r="D15464" s="101" t="s">
        <v>8908</v>
      </c>
      <c r="E15464" s="107">
        <v>8.8333333333333339</v>
      </c>
      <c r="F15464" s="81" t="s">
        <v>24202</v>
      </c>
      <c r="G15464" s="35" t="s">
        <v>8146</v>
      </c>
      <c r="H15464" s="100" t="s">
        <v>26308</v>
      </c>
    </row>
    <row r="15465" spans="1:8">
      <c r="A15465" s="35" t="s">
        <v>29</v>
      </c>
      <c r="B15465" s="35" t="s">
        <v>9382</v>
      </c>
      <c r="C15465" s="95" t="s">
        <v>16826</v>
      </c>
      <c r="D15465" s="101" t="s">
        <v>8909</v>
      </c>
      <c r="E15465" s="107">
        <v>7.8</v>
      </c>
      <c r="F15465" s="81" t="s">
        <v>24202</v>
      </c>
      <c r="G15465" s="35" t="s">
        <v>8146</v>
      </c>
      <c r="H15465" s="100" t="s">
        <v>26308</v>
      </c>
    </row>
    <row r="15466" spans="1:8">
      <c r="A15466" s="35" t="s">
        <v>29</v>
      </c>
      <c r="B15466" s="35" t="s">
        <v>9382</v>
      </c>
      <c r="C15466" s="95" t="s">
        <v>16826</v>
      </c>
      <c r="D15466" s="101" t="s">
        <v>8910</v>
      </c>
      <c r="E15466" s="107">
        <v>8.3000000000000007</v>
      </c>
      <c r="F15466" s="81" t="s">
        <v>24202</v>
      </c>
      <c r="G15466" s="35" t="s">
        <v>8146</v>
      </c>
      <c r="H15466" s="100" t="s">
        <v>26308</v>
      </c>
    </row>
    <row r="15467" spans="1:8">
      <c r="A15467" s="35" t="s">
        <v>29</v>
      </c>
      <c r="B15467" s="35" t="s">
        <v>9382</v>
      </c>
      <c r="C15467" s="95" t="s">
        <v>16826</v>
      </c>
      <c r="D15467" s="101" t="s">
        <v>8911</v>
      </c>
      <c r="E15467" s="107">
        <v>13.883333333333333</v>
      </c>
      <c r="F15467" s="81" t="s">
        <v>24202</v>
      </c>
      <c r="G15467" s="35" t="s">
        <v>8146</v>
      </c>
      <c r="H15467" s="100" t="s">
        <v>26308</v>
      </c>
    </row>
    <row r="15468" spans="1:8">
      <c r="A15468" s="35" t="s">
        <v>29</v>
      </c>
      <c r="B15468" s="35" t="s">
        <v>9382</v>
      </c>
      <c r="C15468" s="95" t="s">
        <v>16826</v>
      </c>
      <c r="D15468" s="101" t="s">
        <v>8912</v>
      </c>
      <c r="E15468" s="107">
        <v>10.716666666666667</v>
      </c>
      <c r="F15468" s="81" t="s">
        <v>24202</v>
      </c>
      <c r="G15468" s="35" t="s">
        <v>8146</v>
      </c>
      <c r="H15468" s="100" t="s">
        <v>26308</v>
      </c>
    </row>
    <row r="15469" spans="1:8">
      <c r="A15469" s="35" t="s">
        <v>29</v>
      </c>
      <c r="B15469" s="35" t="s">
        <v>9382</v>
      </c>
      <c r="C15469" s="95" t="s">
        <v>16826</v>
      </c>
      <c r="D15469" s="101" t="s">
        <v>8913</v>
      </c>
      <c r="E15469" s="107">
        <v>6.833333333333333</v>
      </c>
      <c r="F15469" s="81" t="s">
        <v>24202</v>
      </c>
      <c r="G15469" s="35" t="s">
        <v>8146</v>
      </c>
      <c r="H15469" s="100" t="s">
        <v>26308</v>
      </c>
    </row>
    <row r="15470" spans="1:8">
      <c r="A15470" s="35" t="s">
        <v>29</v>
      </c>
      <c r="B15470" s="35" t="s">
        <v>9382</v>
      </c>
      <c r="C15470" s="95" t="s">
        <v>16826</v>
      </c>
      <c r="D15470" s="101" t="s">
        <v>8914</v>
      </c>
      <c r="E15470" s="107">
        <v>10.066666666666666</v>
      </c>
      <c r="F15470" s="81" t="s">
        <v>24202</v>
      </c>
      <c r="G15470" s="35" t="s">
        <v>8146</v>
      </c>
      <c r="H15470" s="100" t="s">
        <v>26308</v>
      </c>
    </row>
    <row r="15471" spans="1:8">
      <c r="A15471" s="35" t="s">
        <v>29</v>
      </c>
      <c r="B15471" s="35" t="s">
        <v>9382</v>
      </c>
      <c r="C15471" s="95" t="s">
        <v>16826</v>
      </c>
      <c r="D15471" s="101" t="s">
        <v>8915</v>
      </c>
      <c r="E15471" s="107">
        <v>17.983333333333334</v>
      </c>
      <c r="F15471" s="81" t="s">
        <v>24202</v>
      </c>
      <c r="G15471" s="35" t="s">
        <v>8146</v>
      </c>
      <c r="H15471" s="100" t="s">
        <v>26308</v>
      </c>
    </row>
    <row r="15472" spans="1:8">
      <c r="A15472" s="35" t="s">
        <v>29</v>
      </c>
      <c r="B15472" s="35" t="s">
        <v>9382</v>
      </c>
      <c r="C15472" s="95" t="s">
        <v>16826</v>
      </c>
      <c r="D15472" s="101" t="s">
        <v>8916</v>
      </c>
      <c r="E15472" s="107">
        <v>13.633333333333333</v>
      </c>
      <c r="F15472" s="81" t="s">
        <v>24202</v>
      </c>
      <c r="G15472" s="35" t="s">
        <v>8146</v>
      </c>
      <c r="H15472" s="100" t="s">
        <v>26308</v>
      </c>
    </row>
    <row r="15473" spans="1:8">
      <c r="A15473" s="35" t="s">
        <v>29</v>
      </c>
      <c r="B15473" s="35" t="s">
        <v>9382</v>
      </c>
      <c r="C15473" s="95" t="s">
        <v>16826</v>
      </c>
      <c r="D15473" s="101" t="s">
        <v>24039</v>
      </c>
      <c r="E15473" s="107">
        <v>9.0833333333333339</v>
      </c>
      <c r="F15473" s="81" t="s">
        <v>24202</v>
      </c>
      <c r="G15473" s="35" t="s">
        <v>8146</v>
      </c>
      <c r="H15473" s="100" t="s">
        <v>26308</v>
      </c>
    </row>
    <row r="15474" spans="1:8">
      <c r="A15474" s="35" t="s">
        <v>29</v>
      </c>
      <c r="B15474" s="35" t="s">
        <v>9382</v>
      </c>
      <c r="C15474" s="95" t="s">
        <v>16826</v>
      </c>
      <c r="D15474" s="101" t="s">
        <v>24040</v>
      </c>
      <c r="E15474" s="107">
        <v>12.25</v>
      </c>
      <c r="F15474" s="81" t="s">
        <v>24202</v>
      </c>
      <c r="G15474" s="35" t="s">
        <v>8146</v>
      </c>
      <c r="H15474" s="100" t="s">
        <v>26308</v>
      </c>
    </row>
    <row r="15475" spans="1:8">
      <c r="A15475" s="35" t="s">
        <v>29</v>
      </c>
      <c r="B15475" s="35" t="s">
        <v>9382</v>
      </c>
      <c r="C15475" s="95" t="s">
        <v>16826</v>
      </c>
      <c r="D15475" s="101" t="s">
        <v>24041</v>
      </c>
      <c r="E15475" s="107">
        <v>21.983333333333334</v>
      </c>
      <c r="F15475" s="81" t="s">
        <v>24202</v>
      </c>
      <c r="G15475" s="35" t="s">
        <v>8146</v>
      </c>
      <c r="H15475" s="100" t="s">
        <v>26308</v>
      </c>
    </row>
    <row r="15476" spans="1:8">
      <c r="A15476" s="35" t="s">
        <v>29</v>
      </c>
      <c r="B15476" s="35" t="s">
        <v>9382</v>
      </c>
      <c r="C15476" s="95" t="s">
        <v>16826</v>
      </c>
      <c r="D15476" s="101" t="s">
        <v>24042</v>
      </c>
      <c r="E15476" s="107">
        <v>14.933333333333334</v>
      </c>
      <c r="F15476" s="81" t="s">
        <v>24202</v>
      </c>
      <c r="G15476" s="35" t="s">
        <v>8146</v>
      </c>
      <c r="H15476" s="100" t="s">
        <v>26308</v>
      </c>
    </row>
    <row r="15477" spans="1:8">
      <c r="A15477" s="35" t="s">
        <v>29</v>
      </c>
      <c r="B15477" s="35" t="s">
        <v>9382</v>
      </c>
      <c r="C15477" s="95" t="s">
        <v>16826</v>
      </c>
      <c r="D15477" s="101" t="s">
        <v>8917</v>
      </c>
      <c r="E15477" s="107">
        <v>20.083333333333332</v>
      </c>
      <c r="F15477" s="81" t="s">
        <v>24202</v>
      </c>
      <c r="G15477" s="35" t="s">
        <v>8146</v>
      </c>
      <c r="H15477" s="100" t="s">
        <v>26308</v>
      </c>
    </row>
    <row r="15478" spans="1:8">
      <c r="A15478" s="35" t="s">
        <v>29</v>
      </c>
      <c r="B15478" s="35" t="s">
        <v>9382</v>
      </c>
      <c r="C15478" s="95" t="s">
        <v>16826</v>
      </c>
      <c r="D15478" s="101" t="s">
        <v>24043</v>
      </c>
      <c r="E15478" s="107">
        <v>12.716666666666667</v>
      </c>
      <c r="F15478" s="81" t="s">
        <v>24202</v>
      </c>
      <c r="G15478" s="35" t="s">
        <v>8146</v>
      </c>
      <c r="H15478" s="100" t="s">
        <v>26308</v>
      </c>
    </row>
    <row r="15479" spans="1:8">
      <c r="A15479" s="35" t="s">
        <v>29</v>
      </c>
      <c r="B15479" s="35" t="s">
        <v>9382</v>
      </c>
      <c r="C15479" s="95" t="s">
        <v>16826</v>
      </c>
      <c r="D15479" s="101" t="s">
        <v>24044</v>
      </c>
      <c r="E15479" s="107">
        <v>14.983333333333333</v>
      </c>
      <c r="F15479" s="81" t="s">
        <v>24202</v>
      </c>
      <c r="G15479" s="35" t="s">
        <v>8146</v>
      </c>
      <c r="H15479" s="100" t="s">
        <v>26308</v>
      </c>
    </row>
    <row r="15480" spans="1:8">
      <c r="A15480" s="35" t="s">
        <v>29</v>
      </c>
      <c r="B15480" s="35" t="s">
        <v>9382</v>
      </c>
      <c r="C15480" s="95" t="s">
        <v>16826</v>
      </c>
      <c r="D15480" s="101" t="s">
        <v>24045</v>
      </c>
      <c r="E15480" s="107">
        <v>9.2166666666666668</v>
      </c>
      <c r="F15480" s="81" t="s">
        <v>24202</v>
      </c>
      <c r="G15480" s="35" t="s">
        <v>8146</v>
      </c>
      <c r="H15480" s="100" t="s">
        <v>26308</v>
      </c>
    </row>
    <row r="15481" spans="1:8">
      <c r="A15481" s="35" t="s">
        <v>29</v>
      </c>
      <c r="B15481" s="35" t="s">
        <v>9382</v>
      </c>
      <c r="C15481" s="95" t="s">
        <v>36</v>
      </c>
      <c r="D15481" s="101" t="s">
        <v>8918</v>
      </c>
      <c r="E15481" s="107">
        <v>10.55</v>
      </c>
      <c r="F15481" s="81" t="s">
        <v>24202</v>
      </c>
      <c r="G15481" s="35" t="s">
        <v>8146</v>
      </c>
      <c r="H15481" s="100" t="s">
        <v>26309</v>
      </c>
    </row>
    <row r="15482" spans="1:8">
      <c r="A15482" s="35" t="s">
        <v>29</v>
      </c>
      <c r="B15482" s="35" t="s">
        <v>9382</v>
      </c>
      <c r="C15482" s="95" t="s">
        <v>36</v>
      </c>
      <c r="D15482" s="101" t="s">
        <v>8919</v>
      </c>
      <c r="E15482" s="107">
        <v>12.316666666666666</v>
      </c>
      <c r="F15482" s="81" t="s">
        <v>24202</v>
      </c>
      <c r="G15482" s="35" t="s">
        <v>8146</v>
      </c>
      <c r="H15482" s="100" t="s">
        <v>26309</v>
      </c>
    </row>
    <row r="15483" spans="1:8">
      <c r="A15483" s="35" t="s">
        <v>29</v>
      </c>
      <c r="B15483" s="35" t="s">
        <v>9382</v>
      </c>
      <c r="C15483" s="95" t="s">
        <v>36</v>
      </c>
      <c r="D15483" s="101" t="s">
        <v>8920</v>
      </c>
      <c r="E15483" s="107">
        <v>13.183333333333334</v>
      </c>
      <c r="F15483" s="81" t="s">
        <v>24202</v>
      </c>
      <c r="G15483" s="35" t="s">
        <v>8146</v>
      </c>
      <c r="H15483" s="100" t="s">
        <v>26309</v>
      </c>
    </row>
    <row r="15484" spans="1:8">
      <c r="A15484" s="35" t="s">
        <v>29</v>
      </c>
      <c r="B15484" s="35" t="s">
        <v>9382</v>
      </c>
      <c r="C15484" s="95" t="s">
        <v>36</v>
      </c>
      <c r="D15484" s="101" t="s">
        <v>8921</v>
      </c>
      <c r="E15484" s="107">
        <v>14.7</v>
      </c>
      <c r="F15484" s="81" t="s">
        <v>24202</v>
      </c>
      <c r="G15484" s="35" t="s">
        <v>8146</v>
      </c>
      <c r="H15484" s="100" t="s">
        <v>26309</v>
      </c>
    </row>
    <row r="15485" spans="1:8">
      <c r="A15485" s="35" t="s">
        <v>29</v>
      </c>
      <c r="B15485" s="35" t="s">
        <v>9382</v>
      </c>
      <c r="C15485" s="95" t="s">
        <v>36</v>
      </c>
      <c r="D15485" s="101" t="s">
        <v>8922</v>
      </c>
      <c r="E15485" s="107">
        <v>20.883333333333333</v>
      </c>
      <c r="F15485" s="81" t="s">
        <v>24202</v>
      </c>
      <c r="G15485" s="35" t="s">
        <v>8146</v>
      </c>
      <c r="H15485" s="100" t="s">
        <v>26309</v>
      </c>
    </row>
    <row r="15486" spans="1:8">
      <c r="A15486" s="35" t="s">
        <v>29</v>
      </c>
      <c r="B15486" s="35" t="s">
        <v>9382</v>
      </c>
      <c r="C15486" s="95" t="s">
        <v>36</v>
      </c>
      <c r="D15486" s="101" t="s">
        <v>8923</v>
      </c>
      <c r="E15486" s="107">
        <v>9.4166666666666661</v>
      </c>
      <c r="F15486" s="81" t="s">
        <v>24202</v>
      </c>
      <c r="G15486" s="35" t="s">
        <v>8146</v>
      </c>
      <c r="H15486" s="100" t="s">
        <v>26309</v>
      </c>
    </row>
    <row r="15487" spans="1:8">
      <c r="A15487" s="35" t="s">
        <v>29</v>
      </c>
      <c r="B15487" s="35" t="s">
        <v>9382</v>
      </c>
      <c r="C15487" s="95" t="s">
        <v>36</v>
      </c>
      <c r="D15487" s="101" t="s">
        <v>8924</v>
      </c>
      <c r="E15487" s="107">
        <v>8.65</v>
      </c>
      <c r="F15487" s="81" t="s">
        <v>24202</v>
      </c>
      <c r="G15487" s="35" t="s">
        <v>8146</v>
      </c>
      <c r="H15487" s="100" t="s">
        <v>26309</v>
      </c>
    </row>
    <row r="15488" spans="1:8">
      <c r="A15488" s="35" t="s">
        <v>29</v>
      </c>
      <c r="B15488" s="35" t="s">
        <v>9382</v>
      </c>
      <c r="C15488" s="95" t="s">
        <v>36</v>
      </c>
      <c r="D15488" s="101" t="s">
        <v>8925</v>
      </c>
      <c r="E15488" s="107">
        <v>15.116666666666667</v>
      </c>
      <c r="F15488" s="81" t="s">
        <v>24202</v>
      </c>
      <c r="G15488" s="35" t="s">
        <v>8146</v>
      </c>
      <c r="H15488" s="100" t="s">
        <v>26309</v>
      </c>
    </row>
    <row r="15489" spans="1:8">
      <c r="A15489" s="35" t="s">
        <v>29</v>
      </c>
      <c r="B15489" s="35" t="s">
        <v>9382</v>
      </c>
      <c r="C15489" s="95" t="s">
        <v>36</v>
      </c>
      <c r="D15489" s="101" t="s">
        <v>8926</v>
      </c>
      <c r="E15489" s="107">
        <v>11.616666666666667</v>
      </c>
      <c r="F15489" s="81" t="s">
        <v>24202</v>
      </c>
      <c r="G15489" s="35" t="s">
        <v>8146</v>
      </c>
      <c r="H15489" s="100" t="s">
        <v>26309</v>
      </c>
    </row>
    <row r="15490" spans="1:8">
      <c r="A15490" s="35" t="s">
        <v>29</v>
      </c>
      <c r="B15490" s="35" t="s">
        <v>9382</v>
      </c>
      <c r="C15490" s="95" t="s">
        <v>36</v>
      </c>
      <c r="D15490" s="101" t="s">
        <v>24046</v>
      </c>
      <c r="E15490" s="107">
        <v>8.0666666666666664</v>
      </c>
      <c r="F15490" s="81" t="s">
        <v>24202</v>
      </c>
      <c r="G15490" s="35" t="s">
        <v>8146</v>
      </c>
      <c r="H15490" s="100" t="s">
        <v>26309</v>
      </c>
    </row>
    <row r="15491" spans="1:8">
      <c r="A15491" s="35" t="s">
        <v>29</v>
      </c>
      <c r="B15491" s="35" t="s">
        <v>9382</v>
      </c>
      <c r="C15491" s="95" t="s">
        <v>36</v>
      </c>
      <c r="D15491" s="101" t="s">
        <v>8927</v>
      </c>
      <c r="E15491" s="107">
        <v>13.016666666666667</v>
      </c>
      <c r="F15491" s="81" t="s">
        <v>24202</v>
      </c>
      <c r="G15491" s="35" t="s">
        <v>8146</v>
      </c>
      <c r="H15491" s="100" t="s">
        <v>26309</v>
      </c>
    </row>
    <row r="15492" spans="1:8">
      <c r="A15492" s="35" t="s">
        <v>29</v>
      </c>
      <c r="B15492" s="35" t="s">
        <v>9382</v>
      </c>
      <c r="C15492" s="95" t="s">
        <v>36</v>
      </c>
      <c r="D15492" s="101" t="s">
        <v>8928</v>
      </c>
      <c r="E15492" s="107">
        <v>18</v>
      </c>
      <c r="F15492" s="81" t="s">
        <v>24202</v>
      </c>
      <c r="G15492" s="35" t="s">
        <v>8146</v>
      </c>
      <c r="H15492" s="100" t="s">
        <v>26309</v>
      </c>
    </row>
    <row r="15493" spans="1:8">
      <c r="A15493" s="35" t="s">
        <v>29</v>
      </c>
      <c r="B15493" s="35" t="s">
        <v>9382</v>
      </c>
      <c r="C15493" s="95" t="s">
        <v>36</v>
      </c>
      <c r="D15493" s="101" t="s">
        <v>8929</v>
      </c>
      <c r="E15493" s="107">
        <v>9.5333333333333332</v>
      </c>
      <c r="F15493" s="81" t="s">
        <v>24202</v>
      </c>
      <c r="G15493" s="35" t="s">
        <v>8146</v>
      </c>
      <c r="H15493" s="100" t="s">
        <v>26309</v>
      </c>
    </row>
    <row r="15494" spans="1:8">
      <c r="A15494" s="35" t="s">
        <v>29</v>
      </c>
      <c r="B15494" s="35" t="s">
        <v>9382</v>
      </c>
      <c r="C15494" s="95" t="s">
        <v>36</v>
      </c>
      <c r="D15494" s="101" t="s">
        <v>8931</v>
      </c>
      <c r="E15494" s="107">
        <v>14.266666666666667</v>
      </c>
      <c r="F15494" s="81" t="s">
        <v>24202</v>
      </c>
      <c r="G15494" s="35" t="s">
        <v>8146</v>
      </c>
      <c r="H15494" s="100" t="s">
        <v>26309</v>
      </c>
    </row>
    <row r="15495" spans="1:8">
      <c r="A15495" s="35" t="s">
        <v>29</v>
      </c>
      <c r="B15495" s="35" t="s">
        <v>9382</v>
      </c>
      <c r="C15495" s="95" t="s">
        <v>36</v>
      </c>
      <c r="D15495" s="101" t="s">
        <v>8932</v>
      </c>
      <c r="E15495" s="107">
        <v>16.116666666666667</v>
      </c>
      <c r="F15495" s="81" t="s">
        <v>24202</v>
      </c>
      <c r="G15495" s="35" t="s">
        <v>8146</v>
      </c>
      <c r="H15495" s="100" t="s">
        <v>26309</v>
      </c>
    </row>
    <row r="15496" spans="1:8">
      <c r="A15496" s="35" t="s">
        <v>29</v>
      </c>
      <c r="B15496" s="35" t="s">
        <v>9382</v>
      </c>
      <c r="C15496" s="95" t="s">
        <v>36</v>
      </c>
      <c r="D15496" s="101" t="s">
        <v>24047</v>
      </c>
      <c r="E15496" s="107">
        <v>8.75</v>
      </c>
      <c r="F15496" s="81" t="s">
        <v>24202</v>
      </c>
      <c r="G15496" s="35" t="s">
        <v>8146</v>
      </c>
      <c r="H15496" s="100" t="s">
        <v>26309</v>
      </c>
    </row>
    <row r="15497" spans="1:8">
      <c r="A15497" s="35" t="s">
        <v>29</v>
      </c>
      <c r="B15497" s="35" t="s">
        <v>9382</v>
      </c>
      <c r="C15497" s="95" t="s">
        <v>36</v>
      </c>
      <c r="D15497" s="101" t="s">
        <v>8934</v>
      </c>
      <c r="E15497" s="107">
        <v>20.116666666666667</v>
      </c>
      <c r="F15497" s="81" t="s">
        <v>24202</v>
      </c>
      <c r="G15497" s="35" t="s">
        <v>8146</v>
      </c>
      <c r="H15497" s="100" t="s">
        <v>26309</v>
      </c>
    </row>
    <row r="15498" spans="1:8">
      <c r="A15498" s="35" t="s">
        <v>29</v>
      </c>
      <c r="B15498" s="35" t="s">
        <v>9382</v>
      </c>
      <c r="C15498" s="95" t="s">
        <v>36</v>
      </c>
      <c r="D15498" s="101" t="s">
        <v>8935</v>
      </c>
      <c r="E15498" s="107">
        <v>16.533333333333335</v>
      </c>
      <c r="F15498" s="81" t="s">
        <v>24202</v>
      </c>
      <c r="G15498" s="35" t="s">
        <v>8146</v>
      </c>
      <c r="H15498" s="100" t="s">
        <v>26309</v>
      </c>
    </row>
    <row r="15499" spans="1:8">
      <c r="A15499" s="35" t="s">
        <v>29</v>
      </c>
      <c r="B15499" s="35" t="s">
        <v>9382</v>
      </c>
      <c r="C15499" s="95" t="s">
        <v>36</v>
      </c>
      <c r="D15499" s="101" t="s">
        <v>8936</v>
      </c>
      <c r="E15499" s="107">
        <v>8.9333333333333336</v>
      </c>
      <c r="F15499" s="81" t="s">
        <v>24202</v>
      </c>
      <c r="G15499" s="35" t="s">
        <v>8146</v>
      </c>
      <c r="H15499" s="100" t="s">
        <v>26309</v>
      </c>
    </row>
    <row r="15500" spans="1:8">
      <c r="A15500" s="35" t="s">
        <v>29</v>
      </c>
      <c r="B15500" s="35" t="s">
        <v>9382</v>
      </c>
      <c r="C15500" s="95" t="s">
        <v>36</v>
      </c>
      <c r="D15500" s="101" t="s">
        <v>8937</v>
      </c>
      <c r="E15500" s="107">
        <v>22.85</v>
      </c>
      <c r="F15500" s="81" t="s">
        <v>24202</v>
      </c>
      <c r="G15500" s="35" t="s">
        <v>8146</v>
      </c>
      <c r="H15500" s="100" t="s">
        <v>26309</v>
      </c>
    </row>
    <row r="15501" spans="1:8">
      <c r="A15501" s="35" t="s">
        <v>29</v>
      </c>
      <c r="B15501" s="35" t="s">
        <v>9382</v>
      </c>
      <c r="C15501" s="95" t="s">
        <v>36</v>
      </c>
      <c r="D15501" s="101" t="s">
        <v>8938</v>
      </c>
      <c r="E15501" s="107">
        <v>14.433333333333334</v>
      </c>
      <c r="F15501" s="81" t="s">
        <v>24202</v>
      </c>
      <c r="G15501" s="35" t="s">
        <v>8146</v>
      </c>
      <c r="H15501" s="100" t="s">
        <v>26309</v>
      </c>
    </row>
    <row r="15502" spans="1:8">
      <c r="A15502" s="35" t="s">
        <v>29</v>
      </c>
      <c r="B15502" s="35" t="s">
        <v>9382</v>
      </c>
      <c r="C15502" s="95" t="s">
        <v>36</v>
      </c>
      <c r="D15502" s="101" t="s">
        <v>8939</v>
      </c>
      <c r="E15502" s="107">
        <v>9.5833333333333339</v>
      </c>
      <c r="F15502" s="81" t="s">
        <v>24202</v>
      </c>
      <c r="G15502" s="35" t="s">
        <v>8146</v>
      </c>
      <c r="H15502" s="100" t="s">
        <v>26309</v>
      </c>
    </row>
    <row r="15503" spans="1:8">
      <c r="A15503" s="35" t="s">
        <v>29</v>
      </c>
      <c r="B15503" s="35" t="s">
        <v>9382</v>
      </c>
      <c r="C15503" s="95" t="s">
        <v>36</v>
      </c>
      <c r="D15503" s="101" t="s">
        <v>8940</v>
      </c>
      <c r="E15503" s="107">
        <v>7.7333333333333334</v>
      </c>
      <c r="F15503" s="81" t="s">
        <v>24202</v>
      </c>
      <c r="G15503" s="35" t="s">
        <v>8146</v>
      </c>
      <c r="H15503" s="100" t="s">
        <v>26309</v>
      </c>
    </row>
    <row r="15504" spans="1:8">
      <c r="A15504" s="35" t="s">
        <v>29</v>
      </c>
      <c r="B15504" s="35" t="s">
        <v>9382</v>
      </c>
      <c r="C15504" s="95" t="s">
        <v>36</v>
      </c>
      <c r="D15504" s="101" t="s">
        <v>8942</v>
      </c>
      <c r="E15504" s="107">
        <v>20.533333333333335</v>
      </c>
      <c r="F15504" s="81" t="s">
        <v>24202</v>
      </c>
      <c r="G15504" s="35" t="s">
        <v>8146</v>
      </c>
      <c r="H15504" s="100" t="s">
        <v>26309</v>
      </c>
    </row>
    <row r="15505" spans="1:8">
      <c r="A15505" s="35" t="s">
        <v>29</v>
      </c>
      <c r="B15505" s="35" t="s">
        <v>9382</v>
      </c>
      <c r="C15505" s="95" t="s">
        <v>36</v>
      </c>
      <c r="D15505" s="101" t="s">
        <v>8943</v>
      </c>
      <c r="E15505" s="107">
        <v>17.95</v>
      </c>
      <c r="F15505" s="81" t="s">
        <v>24202</v>
      </c>
      <c r="G15505" s="35" t="s">
        <v>8146</v>
      </c>
      <c r="H15505" s="100" t="s">
        <v>26309</v>
      </c>
    </row>
    <row r="15506" spans="1:8">
      <c r="A15506" s="35" t="s">
        <v>29</v>
      </c>
      <c r="B15506" s="35" t="s">
        <v>9382</v>
      </c>
      <c r="C15506" s="95" t="s">
        <v>36</v>
      </c>
      <c r="D15506" s="101" t="s">
        <v>8946</v>
      </c>
      <c r="E15506" s="107">
        <v>5.7</v>
      </c>
      <c r="F15506" s="81" t="s">
        <v>24202</v>
      </c>
      <c r="G15506" s="35" t="s">
        <v>8146</v>
      </c>
      <c r="H15506" s="100" t="s">
        <v>26309</v>
      </c>
    </row>
    <row r="15507" spans="1:8">
      <c r="A15507" s="35" t="s">
        <v>29</v>
      </c>
      <c r="B15507" s="35" t="s">
        <v>9382</v>
      </c>
      <c r="C15507" s="95" t="s">
        <v>36</v>
      </c>
      <c r="D15507" s="101" t="s">
        <v>8947</v>
      </c>
      <c r="E15507" s="107">
        <v>20.416666666666668</v>
      </c>
      <c r="F15507" s="81" t="s">
        <v>24202</v>
      </c>
      <c r="G15507" s="35" t="s">
        <v>8146</v>
      </c>
      <c r="H15507" s="100" t="s">
        <v>26309</v>
      </c>
    </row>
    <row r="15508" spans="1:8">
      <c r="A15508" s="35" t="s">
        <v>29</v>
      </c>
      <c r="B15508" s="35" t="s">
        <v>9382</v>
      </c>
      <c r="C15508" s="95" t="s">
        <v>36</v>
      </c>
      <c r="D15508" s="101" t="s">
        <v>8948</v>
      </c>
      <c r="E15508" s="107">
        <v>20.183333333333334</v>
      </c>
      <c r="F15508" s="81" t="s">
        <v>24202</v>
      </c>
      <c r="G15508" s="35" t="s">
        <v>8146</v>
      </c>
      <c r="H15508" s="100" t="s">
        <v>26309</v>
      </c>
    </row>
    <row r="15509" spans="1:8">
      <c r="A15509" s="35" t="s">
        <v>29</v>
      </c>
      <c r="B15509" s="35" t="s">
        <v>9382</v>
      </c>
      <c r="C15509" s="95" t="s">
        <v>36</v>
      </c>
      <c r="D15509" s="101" t="s">
        <v>8950</v>
      </c>
      <c r="E15509" s="107">
        <v>10.883333333333333</v>
      </c>
      <c r="F15509" s="81" t="s">
        <v>24202</v>
      </c>
      <c r="G15509" s="35" t="s">
        <v>8146</v>
      </c>
      <c r="H15509" s="100" t="s">
        <v>26309</v>
      </c>
    </row>
    <row r="15510" spans="1:8">
      <c r="A15510" s="35" t="s">
        <v>29</v>
      </c>
      <c r="B15510" s="35" t="s">
        <v>9382</v>
      </c>
      <c r="C15510" s="95" t="s">
        <v>36</v>
      </c>
      <c r="D15510" s="101" t="s">
        <v>8952</v>
      </c>
      <c r="E15510" s="107">
        <v>10.35</v>
      </c>
      <c r="F15510" s="81" t="s">
        <v>24202</v>
      </c>
      <c r="G15510" s="35" t="s">
        <v>8146</v>
      </c>
      <c r="H15510" s="100" t="s">
        <v>26309</v>
      </c>
    </row>
    <row r="15511" spans="1:8">
      <c r="A15511" s="35" t="s">
        <v>29</v>
      </c>
      <c r="B15511" s="35" t="s">
        <v>9382</v>
      </c>
      <c r="C15511" s="95" t="s">
        <v>36</v>
      </c>
      <c r="D15511" s="101" t="s">
        <v>8954</v>
      </c>
      <c r="E15511" s="107">
        <v>19.433333333333334</v>
      </c>
      <c r="F15511" s="81" t="s">
        <v>24202</v>
      </c>
      <c r="G15511" s="35" t="s">
        <v>8146</v>
      </c>
      <c r="H15511" s="100" t="s">
        <v>26309</v>
      </c>
    </row>
    <row r="15512" spans="1:8">
      <c r="A15512" s="35" t="s">
        <v>29</v>
      </c>
      <c r="B15512" s="35" t="s">
        <v>9382</v>
      </c>
      <c r="C15512" s="95" t="s">
        <v>16827</v>
      </c>
      <c r="D15512" s="101" t="s">
        <v>8955</v>
      </c>
      <c r="E15512" s="107">
        <v>12.7</v>
      </c>
      <c r="F15512" s="81" t="s">
        <v>24202</v>
      </c>
      <c r="G15512" s="35" t="s">
        <v>8146</v>
      </c>
      <c r="H15512" s="100" t="s">
        <v>26809</v>
      </c>
    </row>
    <row r="15513" spans="1:8">
      <c r="A15513" s="35" t="s">
        <v>29</v>
      </c>
      <c r="B15513" s="35" t="s">
        <v>9382</v>
      </c>
      <c r="C15513" s="95" t="s">
        <v>16827</v>
      </c>
      <c r="D15513" s="101" t="s">
        <v>8956</v>
      </c>
      <c r="E15513" s="107">
        <v>14.233333333333333</v>
      </c>
      <c r="F15513" s="81" t="s">
        <v>24202</v>
      </c>
      <c r="G15513" s="35" t="s">
        <v>8146</v>
      </c>
      <c r="H15513" s="100" t="s">
        <v>26809</v>
      </c>
    </row>
    <row r="15514" spans="1:8">
      <c r="A15514" s="35" t="s">
        <v>29</v>
      </c>
      <c r="B15514" s="35" t="s">
        <v>9382</v>
      </c>
      <c r="C15514" s="95" t="s">
        <v>16827</v>
      </c>
      <c r="D15514" s="101" t="s">
        <v>8957</v>
      </c>
      <c r="E15514" s="107">
        <v>9</v>
      </c>
      <c r="F15514" s="81" t="s">
        <v>24202</v>
      </c>
      <c r="G15514" s="35" t="s">
        <v>8146</v>
      </c>
      <c r="H15514" s="100" t="s">
        <v>26809</v>
      </c>
    </row>
    <row r="15515" spans="1:8">
      <c r="A15515" s="35" t="s">
        <v>29</v>
      </c>
      <c r="B15515" s="35" t="s">
        <v>9382</v>
      </c>
      <c r="C15515" s="95" t="s">
        <v>16827</v>
      </c>
      <c r="D15515" s="101" t="s">
        <v>8958</v>
      </c>
      <c r="E15515" s="107">
        <v>14.916666666666666</v>
      </c>
      <c r="F15515" s="81" t="s">
        <v>24202</v>
      </c>
      <c r="G15515" s="35" t="s">
        <v>8146</v>
      </c>
      <c r="H15515" s="100" t="s">
        <v>26809</v>
      </c>
    </row>
    <row r="15516" spans="1:8">
      <c r="A15516" s="35" t="s">
        <v>29</v>
      </c>
      <c r="B15516" s="35" t="s">
        <v>9382</v>
      </c>
      <c r="C15516" s="95" t="s">
        <v>16827</v>
      </c>
      <c r="D15516" s="101" t="s">
        <v>8959</v>
      </c>
      <c r="E15516" s="107">
        <v>12.383333333333333</v>
      </c>
      <c r="F15516" s="81" t="s">
        <v>24202</v>
      </c>
      <c r="G15516" s="35" t="s">
        <v>8146</v>
      </c>
      <c r="H15516" s="100" t="s">
        <v>26809</v>
      </c>
    </row>
    <row r="15517" spans="1:8">
      <c r="A15517" s="35" t="s">
        <v>29</v>
      </c>
      <c r="B15517" s="35" t="s">
        <v>9382</v>
      </c>
      <c r="C15517" s="95" t="s">
        <v>16827</v>
      </c>
      <c r="D15517" s="101" t="s">
        <v>8960</v>
      </c>
      <c r="E15517" s="107">
        <v>22.05</v>
      </c>
      <c r="F15517" s="81" t="s">
        <v>24202</v>
      </c>
      <c r="G15517" s="35" t="s">
        <v>8146</v>
      </c>
      <c r="H15517" s="100" t="s">
        <v>26809</v>
      </c>
    </row>
    <row r="15518" spans="1:8">
      <c r="A15518" s="35" t="s">
        <v>29</v>
      </c>
      <c r="B15518" s="35" t="s">
        <v>9382</v>
      </c>
      <c r="C15518" s="95" t="s">
        <v>16827</v>
      </c>
      <c r="D15518" s="101" t="s">
        <v>8961</v>
      </c>
      <c r="E15518" s="107">
        <v>10.95</v>
      </c>
      <c r="F15518" s="81" t="s">
        <v>24202</v>
      </c>
      <c r="G15518" s="35" t="s">
        <v>8146</v>
      </c>
      <c r="H15518" s="100" t="s">
        <v>26809</v>
      </c>
    </row>
    <row r="15519" spans="1:8">
      <c r="A15519" s="35" t="s">
        <v>29</v>
      </c>
      <c r="B15519" s="35" t="s">
        <v>9382</v>
      </c>
      <c r="C15519" s="95" t="s">
        <v>16827</v>
      </c>
      <c r="D15519" s="101" t="s">
        <v>8962</v>
      </c>
      <c r="E15519" s="107">
        <v>15.85</v>
      </c>
      <c r="F15519" s="81" t="s">
        <v>24202</v>
      </c>
      <c r="G15519" s="35" t="s">
        <v>8146</v>
      </c>
      <c r="H15519" s="100" t="s">
        <v>26809</v>
      </c>
    </row>
    <row r="15520" spans="1:8">
      <c r="A15520" s="35" t="s">
        <v>29</v>
      </c>
      <c r="B15520" s="35" t="s">
        <v>9382</v>
      </c>
      <c r="C15520" s="95" t="s">
        <v>16827</v>
      </c>
      <c r="D15520" s="101" t="s">
        <v>8963</v>
      </c>
      <c r="E15520" s="107">
        <v>13.166666666666666</v>
      </c>
      <c r="F15520" s="81" t="s">
        <v>24202</v>
      </c>
      <c r="G15520" s="35" t="s">
        <v>8146</v>
      </c>
      <c r="H15520" s="100" t="s">
        <v>26809</v>
      </c>
    </row>
    <row r="15521" spans="1:8">
      <c r="A15521" s="35" t="s">
        <v>29</v>
      </c>
      <c r="B15521" s="35" t="s">
        <v>9382</v>
      </c>
      <c r="C15521" s="95" t="s">
        <v>16827</v>
      </c>
      <c r="D15521" s="101" t="s">
        <v>8964</v>
      </c>
      <c r="E15521" s="107">
        <v>21.083333333333332</v>
      </c>
      <c r="F15521" s="81" t="s">
        <v>24202</v>
      </c>
      <c r="G15521" s="35" t="s">
        <v>8146</v>
      </c>
      <c r="H15521" s="100" t="s">
        <v>26809</v>
      </c>
    </row>
    <row r="15522" spans="1:8">
      <c r="A15522" s="35" t="s">
        <v>29</v>
      </c>
      <c r="B15522" s="35" t="s">
        <v>9382</v>
      </c>
      <c r="C15522" s="95" t="s">
        <v>16827</v>
      </c>
      <c r="D15522" s="101" t="s">
        <v>24048</v>
      </c>
      <c r="E15522" s="107">
        <v>16.616666666666667</v>
      </c>
      <c r="F15522" s="81" t="s">
        <v>24202</v>
      </c>
      <c r="G15522" s="35" t="s">
        <v>8146</v>
      </c>
      <c r="H15522" s="100" t="s">
        <v>26809</v>
      </c>
    </row>
    <row r="15523" spans="1:8">
      <c r="A15523" s="35" t="s">
        <v>29</v>
      </c>
      <c r="B15523" s="35" t="s">
        <v>9382</v>
      </c>
      <c r="C15523" s="95" t="s">
        <v>16827</v>
      </c>
      <c r="D15523" s="101" t="s">
        <v>24049</v>
      </c>
      <c r="E15523" s="107">
        <v>10.6</v>
      </c>
      <c r="F15523" s="81" t="s">
        <v>24202</v>
      </c>
      <c r="G15523" s="35" t="s">
        <v>8146</v>
      </c>
      <c r="H15523" s="100" t="s">
        <v>26809</v>
      </c>
    </row>
    <row r="15524" spans="1:8">
      <c r="A15524" s="35" t="s">
        <v>29</v>
      </c>
      <c r="B15524" s="35" t="s">
        <v>9382</v>
      </c>
      <c r="C15524" s="95" t="s">
        <v>16827</v>
      </c>
      <c r="D15524" s="101" t="s">
        <v>8965</v>
      </c>
      <c r="E15524" s="107">
        <v>11.566666666666666</v>
      </c>
      <c r="F15524" s="81" t="s">
        <v>24202</v>
      </c>
      <c r="G15524" s="35" t="s">
        <v>8146</v>
      </c>
      <c r="H15524" s="100" t="s">
        <v>26809</v>
      </c>
    </row>
    <row r="15525" spans="1:8">
      <c r="A15525" s="35" t="s">
        <v>29</v>
      </c>
      <c r="B15525" s="35" t="s">
        <v>9382</v>
      </c>
      <c r="C15525" s="95" t="s">
        <v>16827</v>
      </c>
      <c r="D15525" s="101" t="s">
        <v>8966</v>
      </c>
      <c r="E15525" s="107">
        <v>9.8000000000000007</v>
      </c>
      <c r="F15525" s="81" t="s">
        <v>24202</v>
      </c>
      <c r="G15525" s="35" t="s">
        <v>8146</v>
      </c>
      <c r="H15525" s="100" t="s">
        <v>26809</v>
      </c>
    </row>
    <row r="15526" spans="1:8">
      <c r="A15526" s="35" t="s">
        <v>29</v>
      </c>
      <c r="B15526" s="35" t="s">
        <v>9382</v>
      </c>
      <c r="C15526" s="95" t="s">
        <v>16827</v>
      </c>
      <c r="D15526" s="101" t="s">
        <v>8967</v>
      </c>
      <c r="E15526" s="107">
        <v>17.733333333333334</v>
      </c>
      <c r="F15526" s="81" t="s">
        <v>24202</v>
      </c>
      <c r="G15526" s="35" t="s">
        <v>8146</v>
      </c>
      <c r="H15526" s="100" t="s">
        <v>26809</v>
      </c>
    </row>
    <row r="15527" spans="1:8">
      <c r="A15527" s="35" t="s">
        <v>29</v>
      </c>
      <c r="B15527" s="35" t="s">
        <v>9382</v>
      </c>
      <c r="C15527" s="95" t="s">
        <v>16827</v>
      </c>
      <c r="D15527" s="101" t="s">
        <v>8968</v>
      </c>
      <c r="E15527" s="107">
        <v>9.7833333333333332</v>
      </c>
      <c r="F15527" s="81" t="s">
        <v>24202</v>
      </c>
      <c r="G15527" s="35" t="s">
        <v>8146</v>
      </c>
      <c r="H15527" s="100" t="s">
        <v>26809</v>
      </c>
    </row>
    <row r="15528" spans="1:8">
      <c r="A15528" s="35" t="s">
        <v>29</v>
      </c>
      <c r="B15528" s="35" t="s">
        <v>9382</v>
      </c>
      <c r="C15528" s="95" t="s">
        <v>16827</v>
      </c>
      <c r="D15528" s="101" t="s">
        <v>8969</v>
      </c>
      <c r="E15528" s="107">
        <v>7.916666666666667</v>
      </c>
      <c r="F15528" s="81" t="s">
        <v>24202</v>
      </c>
      <c r="G15528" s="35" t="s">
        <v>8146</v>
      </c>
      <c r="H15528" s="100" t="s">
        <v>26809</v>
      </c>
    </row>
    <row r="15529" spans="1:8">
      <c r="A15529" s="35" t="s">
        <v>29</v>
      </c>
      <c r="B15529" s="35" t="s">
        <v>9382</v>
      </c>
      <c r="C15529" s="95" t="s">
        <v>16827</v>
      </c>
      <c r="D15529" s="101" t="s">
        <v>8970</v>
      </c>
      <c r="E15529" s="107">
        <v>1.95</v>
      </c>
      <c r="F15529" s="81" t="s">
        <v>24202</v>
      </c>
      <c r="G15529" s="35" t="s">
        <v>8146</v>
      </c>
      <c r="H15529" s="100" t="s">
        <v>26809</v>
      </c>
    </row>
    <row r="15530" spans="1:8">
      <c r="A15530" s="35" t="s">
        <v>29</v>
      </c>
      <c r="B15530" s="35" t="s">
        <v>9368</v>
      </c>
      <c r="C15530" s="95" t="s">
        <v>16828</v>
      </c>
      <c r="D15530" s="101" t="s">
        <v>24050</v>
      </c>
      <c r="E15530" s="107">
        <v>27.283333333333335</v>
      </c>
      <c r="F15530" s="81" t="s">
        <v>24202</v>
      </c>
      <c r="G15530" s="35" t="s">
        <v>8146</v>
      </c>
      <c r="H15530" s="100" t="s">
        <v>26311</v>
      </c>
    </row>
    <row r="15531" spans="1:8">
      <c r="A15531" s="35" t="s">
        <v>29</v>
      </c>
      <c r="B15531" s="35" t="s">
        <v>9368</v>
      </c>
      <c r="C15531" s="95" t="s">
        <v>16828</v>
      </c>
      <c r="D15531" s="101" t="s">
        <v>24051</v>
      </c>
      <c r="E15531" s="107">
        <v>26.016666666666666</v>
      </c>
      <c r="F15531" s="81" t="s">
        <v>24202</v>
      </c>
      <c r="G15531" s="35" t="s">
        <v>8146</v>
      </c>
      <c r="H15531" s="100" t="s">
        <v>26311</v>
      </c>
    </row>
    <row r="15532" spans="1:8">
      <c r="A15532" s="35" t="s">
        <v>29</v>
      </c>
      <c r="B15532" s="35" t="s">
        <v>9368</v>
      </c>
      <c r="C15532" s="95" t="s">
        <v>16828</v>
      </c>
      <c r="D15532" s="101" t="s">
        <v>24052</v>
      </c>
      <c r="E15532" s="107">
        <v>24.166666666666668</v>
      </c>
      <c r="F15532" s="81" t="s">
        <v>24202</v>
      </c>
      <c r="G15532" s="35" t="s">
        <v>8146</v>
      </c>
      <c r="H15532" s="100" t="s">
        <v>26311</v>
      </c>
    </row>
    <row r="15533" spans="1:8">
      <c r="A15533" s="35" t="s">
        <v>29</v>
      </c>
      <c r="B15533" s="35" t="s">
        <v>9368</v>
      </c>
      <c r="C15533" s="95" t="s">
        <v>16828</v>
      </c>
      <c r="D15533" s="101" t="s">
        <v>9007</v>
      </c>
      <c r="E15533" s="107">
        <v>26.15</v>
      </c>
      <c r="F15533" s="81" t="s">
        <v>24202</v>
      </c>
      <c r="G15533" s="35" t="s">
        <v>8146</v>
      </c>
      <c r="H15533" s="100" t="s">
        <v>26311</v>
      </c>
    </row>
    <row r="15534" spans="1:8">
      <c r="A15534" s="35" t="s">
        <v>29</v>
      </c>
      <c r="B15534" s="35" t="s">
        <v>9368</v>
      </c>
      <c r="C15534" s="95" t="s">
        <v>16828</v>
      </c>
      <c r="D15534" s="101" t="s">
        <v>9009</v>
      </c>
      <c r="E15534" s="107">
        <v>24.433333333333334</v>
      </c>
      <c r="F15534" s="81" t="s">
        <v>24202</v>
      </c>
      <c r="G15534" s="35" t="s">
        <v>8146</v>
      </c>
      <c r="H15534" s="100" t="s">
        <v>26311</v>
      </c>
    </row>
    <row r="15535" spans="1:8">
      <c r="A15535" s="35" t="s">
        <v>29</v>
      </c>
      <c r="B15535" s="35" t="s">
        <v>9368</v>
      </c>
      <c r="C15535" s="95" t="s">
        <v>16828</v>
      </c>
      <c r="D15535" s="101" t="s">
        <v>9010</v>
      </c>
      <c r="E15535" s="107">
        <v>23.8</v>
      </c>
      <c r="F15535" s="81" t="s">
        <v>24202</v>
      </c>
      <c r="G15535" s="35" t="s">
        <v>8146</v>
      </c>
      <c r="H15535" s="100" t="s">
        <v>26311</v>
      </c>
    </row>
    <row r="15536" spans="1:8">
      <c r="A15536" s="35" t="s">
        <v>29</v>
      </c>
      <c r="B15536" s="35" t="s">
        <v>9356</v>
      </c>
      <c r="C15536" s="95" t="s">
        <v>17580</v>
      </c>
      <c r="D15536" s="101" t="s">
        <v>24053</v>
      </c>
      <c r="E15536" s="107">
        <v>25.35</v>
      </c>
      <c r="F15536" s="81" t="s">
        <v>24202</v>
      </c>
      <c r="G15536" s="35" t="s">
        <v>8146</v>
      </c>
      <c r="H15536" s="100" t="s">
        <v>26810</v>
      </c>
    </row>
    <row r="15537" spans="1:8">
      <c r="A15537" s="35" t="s">
        <v>29</v>
      </c>
      <c r="B15537" s="35" t="s">
        <v>9356</v>
      </c>
      <c r="C15537" s="95" t="s">
        <v>17580</v>
      </c>
      <c r="D15537" s="101" t="s">
        <v>24054</v>
      </c>
      <c r="E15537" s="107">
        <v>24.4</v>
      </c>
      <c r="F15537" s="81" t="s">
        <v>24202</v>
      </c>
      <c r="G15537" s="35" t="s">
        <v>8146</v>
      </c>
      <c r="H15537" s="100" t="s">
        <v>26810</v>
      </c>
    </row>
    <row r="15538" spans="1:8">
      <c r="A15538" s="35" t="s">
        <v>29</v>
      </c>
      <c r="B15538" s="35" t="s">
        <v>9356</v>
      </c>
      <c r="C15538" s="95" t="s">
        <v>17580</v>
      </c>
      <c r="D15538" s="101" t="s">
        <v>24055</v>
      </c>
      <c r="E15538" s="107">
        <v>24.166666666666668</v>
      </c>
      <c r="F15538" s="81" t="s">
        <v>24202</v>
      </c>
      <c r="G15538" s="35" t="s">
        <v>8146</v>
      </c>
      <c r="H15538" s="100" t="s">
        <v>26810</v>
      </c>
    </row>
    <row r="15539" spans="1:8">
      <c r="A15539" s="35" t="s">
        <v>29</v>
      </c>
      <c r="B15539" s="35" t="s">
        <v>9356</v>
      </c>
      <c r="C15539" s="95" t="s">
        <v>17580</v>
      </c>
      <c r="D15539" s="101" t="s">
        <v>24056</v>
      </c>
      <c r="E15539" s="107">
        <v>25.116666666666667</v>
      </c>
      <c r="F15539" s="81" t="s">
        <v>24202</v>
      </c>
      <c r="G15539" s="35" t="s">
        <v>8146</v>
      </c>
      <c r="H15539" s="100" t="s">
        <v>26810</v>
      </c>
    </row>
    <row r="15540" spans="1:8">
      <c r="A15540" s="35" t="s">
        <v>29</v>
      </c>
      <c r="B15540" s="35" t="s">
        <v>9373</v>
      </c>
      <c r="C15540" s="95" t="s">
        <v>17583</v>
      </c>
      <c r="D15540" s="101" t="s">
        <v>13599</v>
      </c>
      <c r="E15540" s="107">
        <v>18.899999999999999</v>
      </c>
      <c r="F15540" s="81" t="s">
        <v>24202</v>
      </c>
      <c r="G15540" s="35" t="s">
        <v>8146</v>
      </c>
      <c r="H15540" s="100" t="s">
        <v>26811</v>
      </c>
    </row>
    <row r="15541" spans="1:8">
      <c r="A15541" s="35" t="s">
        <v>29</v>
      </c>
      <c r="B15541" s="35" t="s">
        <v>9373</v>
      </c>
      <c r="C15541" s="95" t="s">
        <v>17583</v>
      </c>
      <c r="D15541" s="101" t="s">
        <v>13600</v>
      </c>
      <c r="E15541" s="107">
        <v>5.35</v>
      </c>
      <c r="F15541" s="81" t="s">
        <v>24202</v>
      </c>
      <c r="G15541" s="35" t="s">
        <v>8146</v>
      </c>
      <c r="H15541" s="100" t="s">
        <v>26812</v>
      </c>
    </row>
    <row r="15542" spans="1:8">
      <c r="A15542" s="35" t="s">
        <v>29</v>
      </c>
      <c r="B15542" s="35" t="s">
        <v>9373</v>
      </c>
      <c r="C15542" s="95" t="s">
        <v>17583</v>
      </c>
      <c r="D15542" s="101" t="s">
        <v>13601</v>
      </c>
      <c r="E15542" s="107">
        <v>16.016666666666666</v>
      </c>
      <c r="F15542" s="81" t="s">
        <v>24202</v>
      </c>
      <c r="G15542" s="35" t="s">
        <v>8146</v>
      </c>
      <c r="H15542" s="100" t="s">
        <v>26812</v>
      </c>
    </row>
    <row r="15543" spans="1:8">
      <c r="A15543" s="35" t="s">
        <v>29</v>
      </c>
      <c r="B15543" s="35" t="s">
        <v>9373</v>
      </c>
      <c r="C15543" s="95" t="s">
        <v>17583</v>
      </c>
      <c r="D15543" s="101" t="s">
        <v>13602</v>
      </c>
      <c r="E15543" s="107">
        <v>14.883333333333333</v>
      </c>
      <c r="F15543" s="81" t="s">
        <v>24202</v>
      </c>
      <c r="G15543" s="35" t="s">
        <v>8146</v>
      </c>
      <c r="H15543" s="100" t="s">
        <v>26812</v>
      </c>
    </row>
    <row r="15544" spans="1:8">
      <c r="A15544" s="35" t="s">
        <v>29</v>
      </c>
      <c r="B15544" s="35" t="s">
        <v>9373</v>
      </c>
      <c r="C15544" s="95" t="s">
        <v>17583</v>
      </c>
      <c r="D15544" s="101" t="s">
        <v>13603</v>
      </c>
      <c r="E15544" s="107">
        <v>18.833333333333332</v>
      </c>
      <c r="F15544" s="81" t="s">
        <v>24202</v>
      </c>
      <c r="G15544" s="35" t="s">
        <v>8146</v>
      </c>
      <c r="H15544" s="100" t="s">
        <v>26812</v>
      </c>
    </row>
    <row r="15545" spans="1:8">
      <c r="A15545" s="35" t="s">
        <v>29</v>
      </c>
      <c r="B15545" s="35" t="s">
        <v>9373</v>
      </c>
      <c r="C15545" s="95" t="s">
        <v>17583</v>
      </c>
      <c r="D15545" s="101" t="s">
        <v>13604</v>
      </c>
      <c r="E15545" s="107">
        <v>10.716666666666667</v>
      </c>
      <c r="F15545" s="81" t="s">
        <v>24202</v>
      </c>
      <c r="G15545" s="35" t="s">
        <v>8146</v>
      </c>
      <c r="H15545" s="100" t="s">
        <v>26812</v>
      </c>
    </row>
    <row r="15546" spans="1:8">
      <c r="A15546" s="35" t="s">
        <v>29</v>
      </c>
      <c r="B15546" s="35" t="s">
        <v>9373</v>
      </c>
      <c r="C15546" s="95" t="s">
        <v>17583</v>
      </c>
      <c r="D15546" s="101" t="s">
        <v>24057</v>
      </c>
      <c r="E15546" s="107">
        <v>14.933333333333334</v>
      </c>
      <c r="F15546" s="81" t="s">
        <v>24202</v>
      </c>
      <c r="G15546" s="35" t="s">
        <v>8146</v>
      </c>
      <c r="H15546" s="100" t="s">
        <v>26812</v>
      </c>
    </row>
    <row r="15547" spans="1:8">
      <c r="A15547" s="35" t="s">
        <v>29</v>
      </c>
      <c r="B15547" s="35" t="s">
        <v>9373</v>
      </c>
      <c r="C15547" s="95" t="s">
        <v>17583</v>
      </c>
      <c r="D15547" s="101" t="s">
        <v>24058</v>
      </c>
      <c r="E15547" s="107">
        <v>22.65</v>
      </c>
      <c r="F15547" s="81" t="s">
        <v>24202</v>
      </c>
      <c r="G15547" s="35" t="s">
        <v>8146</v>
      </c>
      <c r="H15547" s="100" t="s">
        <v>26812</v>
      </c>
    </row>
    <row r="15548" spans="1:8">
      <c r="A15548" s="35" t="s">
        <v>29</v>
      </c>
      <c r="B15548" s="35" t="s">
        <v>9373</v>
      </c>
      <c r="C15548" s="95" t="s">
        <v>17583</v>
      </c>
      <c r="D15548" s="101" t="s">
        <v>24059</v>
      </c>
      <c r="E15548" s="107">
        <v>17.95</v>
      </c>
      <c r="F15548" s="81" t="s">
        <v>24202</v>
      </c>
      <c r="G15548" s="35" t="s">
        <v>8146</v>
      </c>
      <c r="H15548" s="100" t="s">
        <v>26812</v>
      </c>
    </row>
    <row r="15549" spans="1:8">
      <c r="A15549" s="35" t="s">
        <v>29</v>
      </c>
      <c r="B15549" s="35" t="s">
        <v>9373</v>
      </c>
      <c r="C15549" s="95" t="s">
        <v>17583</v>
      </c>
      <c r="D15549" s="101" t="s">
        <v>24060</v>
      </c>
      <c r="E15549" s="107">
        <v>16.45</v>
      </c>
      <c r="F15549" s="81" t="s">
        <v>24202</v>
      </c>
      <c r="G15549" s="35" t="s">
        <v>8146</v>
      </c>
      <c r="H15549" s="100" t="s">
        <v>26812</v>
      </c>
    </row>
    <row r="15550" spans="1:8">
      <c r="A15550" s="35" t="s">
        <v>29</v>
      </c>
      <c r="B15550" s="35" t="s">
        <v>9373</v>
      </c>
      <c r="C15550" s="95" t="s">
        <v>17583</v>
      </c>
      <c r="D15550" s="101" t="s">
        <v>24061</v>
      </c>
      <c r="E15550" s="107">
        <v>18.033333333333335</v>
      </c>
      <c r="F15550" s="81" t="s">
        <v>24202</v>
      </c>
      <c r="G15550" s="35" t="s">
        <v>8146</v>
      </c>
      <c r="H15550" s="100" t="s">
        <v>26812</v>
      </c>
    </row>
    <row r="15551" spans="1:8">
      <c r="A15551" s="35" t="s">
        <v>29</v>
      </c>
      <c r="B15551" s="35" t="s">
        <v>9373</v>
      </c>
      <c r="C15551" s="95" t="s">
        <v>17583</v>
      </c>
      <c r="D15551" s="101" t="s">
        <v>24062</v>
      </c>
      <c r="E15551" s="107">
        <v>9.2333333333333325</v>
      </c>
      <c r="F15551" s="81" t="s">
        <v>24202</v>
      </c>
      <c r="G15551" s="35" t="s">
        <v>8146</v>
      </c>
      <c r="H15551" s="100" t="s">
        <v>26812</v>
      </c>
    </row>
    <row r="15552" spans="1:8">
      <c r="A15552" s="35" t="s">
        <v>29</v>
      </c>
      <c r="B15552" s="35" t="s">
        <v>9373</v>
      </c>
      <c r="C15552" s="95" t="s">
        <v>17583</v>
      </c>
      <c r="D15552" s="101" t="s">
        <v>13605</v>
      </c>
      <c r="E15552" s="107">
        <v>17.350000000000001</v>
      </c>
      <c r="F15552" s="81" t="s">
        <v>24202</v>
      </c>
      <c r="G15552" s="35" t="s">
        <v>8146</v>
      </c>
      <c r="H15552" s="100" t="s">
        <v>26812</v>
      </c>
    </row>
    <row r="15553" spans="1:8">
      <c r="A15553" s="35" t="s">
        <v>29</v>
      </c>
      <c r="B15553" s="35" t="s">
        <v>9373</v>
      </c>
      <c r="C15553" s="95" t="s">
        <v>17583</v>
      </c>
      <c r="D15553" s="101" t="s">
        <v>24063</v>
      </c>
      <c r="E15553" s="107">
        <v>19.216666666666665</v>
      </c>
      <c r="F15553" s="81" t="s">
        <v>24202</v>
      </c>
      <c r="G15553" s="35" t="s">
        <v>8146</v>
      </c>
      <c r="H15553" s="100" t="s">
        <v>26812</v>
      </c>
    </row>
    <row r="15554" spans="1:8">
      <c r="A15554" s="35" t="s">
        <v>29</v>
      </c>
      <c r="B15554" s="35" t="s">
        <v>9373</v>
      </c>
      <c r="C15554" s="95" t="s">
        <v>17584</v>
      </c>
      <c r="D15554" s="101" t="s">
        <v>24064</v>
      </c>
      <c r="E15554" s="107">
        <v>14.566666666666666</v>
      </c>
      <c r="F15554" s="81" t="s">
        <v>24202</v>
      </c>
      <c r="G15554" s="35" t="s">
        <v>8146</v>
      </c>
      <c r="H15554" s="100" t="s">
        <v>26813</v>
      </c>
    </row>
    <row r="15555" spans="1:8">
      <c r="A15555" s="35" t="s">
        <v>29</v>
      </c>
      <c r="B15555" s="35" t="s">
        <v>9373</v>
      </c>
      <c r="C15555" s="95" t="s">
        <v>17584</v>
      </c>
      <c r="D15555" s="101" t="s">
        <v>24065</v>
      </c>
      <c r="E15555" s="107">
        <v>17.583333333333332</v>
      </c>
      <c r="F15555" s="81" t="s">
        <v>24202</v>
      </c>
      <c r="G15555" s="35" t="s">
        <v>8146</v>
      </c>
      <c r="H15555" s="100" t="s">
        <v>26813</v>
      </c>
    </row>
    <row r="15556" spans="1:8">
      <c r="A15556" s="35" t="s">
        <v>29</v>
      </c>
      <c r="B15556" s="35" t="s">
        <v>9373</v>
      </c>
      <c r="C15556" s="95" t="s">
        <v>17585</v>
      </c>
      <c r="D15556" s="101" t="s">
        <v>24066</v>
      </c>
      <c r="E15556" s="107">
        <v>7.35</v>
      </c>
      <c r="F15556" s="81" t="s">
        <v>24202</v>
      </c>
      <c r="G15556" s="35" t="s">
        <v>8146</v>
      </c>
      <c r="H15556" s="100" t="s">
        <v>26814</v>
      </c>
    </row>
    <row r="15557" spans="1:8">
      <c r="A15557" s="35" t="s">
        <v>29</v>
      </c>
      <c r="B15557" s="35" t="s">
        <v>9373</v>
      </c>
      <c r="C15557" s="95" t="s">
        <v>17585</v>
      </c>
      <c r="D15557" s="101" t="s">
        <v>24067</v>
      </c>
      <c r="E15557" s="107">
        <v>14.133333333333333</v>
      </c>
      <c r="F15557" s="81" t="s">
        <v>24202</v>
      </c>
      <c r="G15557" s="35" t="s">
        <v>8146</v>
      </c>
      <c r="H15557" s="100" t="s">
        <v>26814</v>
      </c>
    </row>
    <row r="15558" spans="1:8">
      <c r="A15558" s="35" t="s">
        <v>29</v>
      </c>
      <c r="B15558" s="35" t="s">
        <v>9373</v>
      </c>
      <c r="C15558" s="95" t="s">
        <v>17585</v>
      </c>
      <c r="D15558" s="101" t="s">
        <v>24068</v>
      </c>
      <c r="E15558" s="107">
        <v>17.883333333333333</v>
      </c>
      <c r="F15558" s="81" t="s">
        <v>24202</v>
      </c>
      <c r="G15558" s="35" t="s">
        <v>8146</v>
      </c>
      <c r="H15558" s="100" t="s">
        <v>26814</v>
      </c>
    </row>
    <row r="15559" spans="1:8">
      <c r="A15559" s="35" t="s">
        <v>29</v>
      </c>
      <c r="B15559" s="35" t="s">
        <v>9373</v>
      </c>
      <c r="C15559" s="95" t="s">
        <v>17586</v>
      </c>
      <c r="D15559" s="101" t="s">
        <v>24069</v>
      </c>
      <c r="E15559" s="107">
        <v>9.1833333333333336</v>
      </c>
      <c r="F15559" s="81" t="s">
        <v>24202</v>
      </c>
      <c r="G15559" s="35" t="s">
        <v>8146</v>
      </c>
      <c r="H15559" s="100" t="s">
        <v>26815</v>
      </c>
    </row>
    <row r="15560" spans="1:8">
      <c r="A15560" s="35" t="s">
        <v>29</v>
      </c>
      <c r="B15560" s="35" t="s">
        <v>9373</v>
      </c>
      <c r="C15560" s="95" t="s">
        <v>17586</v>
      </c>
      <c r="D15560" s="101" t="s">
        <v>24070</v>
      </c>
      <c r="E15560" s="107">
        <v>7.916666666666667</v>
      </c>
      <c r="F15560" s="81" t="s">
        <v>24202</v>
      </c>
      <c r="G15560" s="35" t="s">
        <v>8146</v>
      </c>
      <c r="H15560" s="100" t="s">
        <v>26815</v>
      </c>
    </row>
    <row r="15561" spans="1:8">
      <c r="A15561" s="35" t="s">
        <v>29</v>
      </c>
      <c r="B15561" s="35" t="s">
        <v>9373</v>
      </c>
      <c r="C15561" s="95" t="s">
        <v>17586</v>
      </c>
      <c r="D15561" s="101" t="s">
        <v>24071</v>
      </c>
      <c r="E15561" s="107">
        <v>19.616666666666667</v>
      </c>
      <c r="F15561" s="81" t="s">
        <v>24202</v>
      </c>
      <c r="G15561" s="35" t="s">
        <v>8146</v>
      </c>
      <c r="H15561" s="100" t="s">
        <v>26815</v>
      </c>
    </row>
    <row r="15562" spans="1:8">
      <c r="A15562" s="35" t="s">
        <v>29</v>
      </c>
      <c r="B15562" s="35" t="s">
        <v>9373</v>
      </c>
      <c r="C15562" s="95" t="s">
        <v>17586</v>
      </c>
      <c r="D15562" s="101" t="s">
        <v>24072</v>
      </c>
      <c r="E15562" s="107">
        <v>5</v>
      </c>
      <c r="F15562" s="81" t="s">
        <v>24202</v>
      </c>
      <c r="G15562" s="35" t="s">
        <v>8146</v>
      </c>
      <c r="H15562" s="100" t="s">
        <v>26815</v>
      </c>
    </row>
    <row r="15563" spans="1:8">
      <c r="A15563" s="35" t="s">
        <v>29</v>
      </c>
      <c r="B15563" s="35" t="s">
        <v>9373</v>
      </c>
      <c r="C15563" s="95" t="s">
        <v>17588</v>
      </c>
      <c r="D15563" s="101" t="s">
        <v>9044</v>
      </c>
      <c r="E15563" s="107">
        <v>17.133333333333333</v>
      </c>
      <c r="F15563" s="81" t="s">
        <v>24202</v>
      </c>
      <c r="G15563" s="35" t="s">
        <v>8146</v>
      </c>
      <c r="H15563" s="100" t="s">
        <v>26816</v>
      </c>
    </row>
    <row r="15564" spans="1:8">
      <c r="A15564" s="35" t="s">
        <v>29</v>
      </c>
      <c r="B15564" s="35" t="s">
        <v>9373</v>
      </c>
      <c r="C15564" s="95" t="s">
        <v>17588</v>
      </c>
      <c r="D15564" s="101" t="s">
        <v>24073</v>
      </c>
      <c r="E15564" s="107">
        <v>13.766666666666667</v>
      </c>
      <c r="F15564" s="81" t="s">
        <v>24202</v>
      </c>
      <c r="G15564" s="35" t="s">
        <v>8146</v>
      </c>
      <c r="H15564" s="100" t="s">
        <v>26816</v>
      </c>
    </row>
    <row r="15565" spans="1:8">
      <c r="A15565" s="35" t="s">
        <v>29</v>
      </c>
      <c r="B15565" s="35" t="s">
        <v>9373</v>
      </c>
      <c r="C15565" s="95" t="s">
        <v>17588</v>
      </c>
      <c r="D15565" s="101" t="s">
        <v>9046</v>
      </c>
      <c r="E15565" s="107">
        <v>17.3</v>
      </c>
      <c r="F15565" s="81" t="s">
        <v>24202</v>
      </c>
      <c r="G15565" s="35" t="s">
        <v>8146</v>
      </c>
      <c r="H15565" s="100" t="s">
        <v>26816</v>
      </c>
    </row>
    <row r="15566" spans="1:8">
      <c r="A15566" s="35" t="s">
        <v>29</v>
      </c>
      <c r="B15566" s="35" t="s">
        <v>9373</v>
      </c>
      <c r="C15566" s="95" t="s">
        <v>17589</v>
      </c>
      <c r="D15566" s="101" t="s">
        <v>24074</v>
      </c>
      <c r="E15566" s="107">
        <v>18.866666666666667</v>
      </c>
      <c r="F15566" s="81" t="s">
        <v>24202</v>
      </c>
      <c r="G15566" s="35" t="s">
        <v>8146</v>
      </c>
      <c r="H15566" s="100" t="s">
        <v>26817</v>
      </c>
    </row>
    <row r="15567" spans="1:8">
      <c r="A15567" s="35" t="s">
        <v>29</v>
      </c>
      <c r="B15567" s="35" t="s">
        <v>9373</v>
      </c>
      <c r="C15567" s="95" t="s">
        <v>17583</v>
      </c>
      <c r="D15567" s="101" t="s">
        <v>24075</v>
      </c>
      <c r="E15567" s="107">
        <v>20.516666666666666</v>
      </c>
      <c r="F15567" s="81" t="s">
        <v>24202</v>
      </c>
      <c r="G15567" s="35" t="s">
        <v>8146</v>
      </c>
      <c r="H15567" s="100" t="s">
        <v>26811</v>
      </c>
    </row>
    <row r="15568" spans="1:8">
      <c r="A15568" s="35" t="s">
        <v>29</v>
      </c>
      <c r="B15568" s="35" t="s">
        <v>9354</v>
      </c>
      <c r="C15568" s="95" t="s">
        <v>16830</v>
      </c>
      <c r="D15568" s="101" t="s">
        <v>9053</v>
      </c>
      <c r="E15568" s="107">
        <v>19.783333333333335</v>
      </c>
      <c r="F15568" s="81" t="s">
        <v>24202</v>
      </c>
      <c r="G15568" s="35" t="s">
        <v>8146</v>
      </c>
      <c r="H15568" s="100" t="s">
        <v>26818</v>
      </c>
    </row>
    <row r="15569" spans="1:8">
      <c r="A15569" s="35" t="s">
        <v>29</v>
      </c>
      <c r="B15569" s="35" t="s">
        <v>9354</v>
      </c>
      <c r="C15569" s="95" t="s">
        <v>16830</v>
      </c>
      <c r="D15569" s="101" t="s">
        <v>9054</v>
      </c>
      <c r="E15569" s="107">
        <v>24.5</v>
      </c>
      <c r="F15569" s="81" t="s">
        <v>24202</v>
      </c>
      <c r="G15569" s="35" t="s">
        <v>8146</v>
      </c>
      <c r="H15569" s="100" t="s">
        <v>26818</v>
      </c>
    </row>
    <row r="15570" spans="1:8">
      <c r="A15570" s="35" t="s">
        <v>29</v>
      </c>
      <c r="B15570" s="35" t="s">
        <v>9354</v>
      </c>
      <c r="C15570" s="95" t="s">
        <v>16830</v>
      </c>
      <c r="D15570" s="101" t="s">
        <v>9060</v>
      </c>
      <c r="E15570" s="107">
        <v>22.1</v>
      </c>
      <c r="F15570" s="81" t="s">
        <v>24202</v>
      </c>
      <c r="G15570" s="35" t="s">
        <v>8146</v>
      </c>
      <c r="H15570" s="100" t="s">
        <v>26818</v>
      </c>
    </row>
    <row r="15571" spans="1:8">
      <c r="A15571" s="35" t="s">
        <v>29</v>
      </c>
      <c r="B15571" s="35" t="s">
        <v>9354</v>
      </c>
      <c r="C15571" s="95" t="s">
        <v>16830</v>
      </c>
      <c r="D15571" s="101" t="s">
        <v>9062</v>
      </c>
      <c r="E15571" s="107">
        <v>23.433333333333334</v>
      </c>
      <c r="F15571" s="81" t="s">
        <v>24202</v>
      </c>
      <c r="G15571" s="35" t="s">
        <v>8146</v>
      </c>
      <c r="H15571" s="100" t="s">
        <v>26818</v>
      </c>
    </row>
    <row r="15572" spans="1:8">
      <c r="A15572" s="35" t="s">
        <v>29</v>
      </c>
      <c r="B15572" s="35" t="s">
        <v>9354</v>
      </c>
      <c r="C15572" s="95" t="s">
        <v>16830</v>
      </c>
      <c r="D15572" s="101" t="s">
        <v>9063</v>
      </c>
      <c r="E15572" s="107">
        <v>21.95</v>
      </c>
      <c r="F15572" s="81" t="s">
        <v>24202</v>
      </c>
      <c r="G15572" s="35" t="s">
        <v>8146</v>
      </c>
      <c r="H15572" s="100" t="s">
        <v>26818</v>
      </c>
    </row>
    <row r="15573" spans="1:8">
      <c r="A15573" s="35" t="s">
        <v>29</v>
      </c>
      <c r="B15573" s="35" t="s">
        <v>9354</v>
      </c>
      <c r="C15573" s="95" t="s">
        <v>16830</v>
      </c>
      <c r="D15573" s="101" t="s">
        <v>9064</v>
      </c>
      <c r="E15573" s="107">
        <v>23.083333333333332</v>
      </c>
      <c r="F15573" s="81" t="s">
        <v>24202</v>
      </c>
      <c r="G15573" s="35" t="s">
        <v>8146</v>
      </c>
      <c r="H15573" s="100" t="s">
        <v>26818</v>
      </c>
    </row>
    <row r="15574" spans="1:8">
      <c r="A15574" s="35" t="s">
        <v>29</v>
      </c>
      <c r="B15574" s="35" t="s">
        <v>9374</v>
      </c>
      <c r="C15574" s="95" t="s">
        <v>17590</v>
      </c>
      <c r="D15574" s="101" t="s">
        <v>9066</v>
      </c>
      <c r="E15574" s="107">
        <v>21.983333333333334</v>
      </c>
      <c r="F15574" s="81" t="s">
        <v>24202</v>
      </c>
      <c r="G15574" s="35" t="s">
        <v>8146</v>
      </c>
      <c r="H15574" s="100" t="s">
        <v>26819</v>
      </c>
    </row>
    <row r="15575" spans="1:8">
      <c r="A15575" s="35" t="s">
        <v>29</v>
      </c>
      <c r="B15575" s="35" t="s">
        <v>9374</v>
      </c>
      <c r="C15575" s="95" t="s">
        <v>17590</v>
      </c>
      <c r="D15575" s="101" t="s">
        <v>9067</v>
      </c>
      <c r="E15575" s="107">
        <v>19.766666666666666</v>
      </c>
      <c r="F15575" s="81" t="s">
        <v>24202</v>
      </c>
      <c r="G15575" s="35" t="s">
        <v>8146</v>
      </c>
      <c r="H15575" s="100" t="s">
        <v>26819</v>
      </c>
    </row>
    <row r="15576" spans="1:8">
      <c r="A15576" s="35" t="s">
        <v>29</v>
      </c>
      <c r="B15576" s="35" t="s">
        <v>9374</v>
      </c>
      <c r="C15576" s="95" t="s">
        <v>17590</v>
      </c>
      <c r="D15576" s="101" t="s">
        <v>9069</v>
      </c>
      <c r="E15576" s="107">
        <v>20.916666666666668</v>
      </c>
      <c r="F15576" s="81" t="s">
        <v>24202</v>
      </c>
      <c r="G15576" s="35" t="s">
        <v>8146</v>
      </c>
      <c r="H15576" s="100" t="s">
        <v>26819</v>
      </c>
    </row>
    <row r="15577" spans="1:8">
      <c r="A15577" s="35" t="s">
        <v>29</v>
      </c>
      <c r="B15577" s="35" t="s">
        <v>9374</v>
      </c>
      <c r="C15577" s="95" t="s">
        <v>17590</v>
      </c>
      <c r="D15577" s="101" t="s">
        <v>9070</v>
      </c>
      <c r="E15577" s="107">
        <v>22.9</v>
      </c>
      <c r="F15577" s="81" t="s">
        <v>24202</v>
      </c>
      <c r="G15577" s="35" t="s">
        <v>8146</v>
      </c>
      <c r="H15577" s="100" t="s">
        <v>26819</v>
      </c>
    </row>
    <row r="15578" spans="1:8">
      <c r="A15578" s="35" t="s">
        <v>29</v>
      </c>
      <c r="B15578" s="35" t="s">
        <v>9374</v>
      </c>
      <c r="C15578" s="95" t="s">
        <v>17590</v>
      </c>
      <c r="D15578" s="101" t="s">
        <v>9071</v>
      </c>
      <c r="E15578" s="107">
        <v>21.25</v>
      </c>
      <c r="F15578" s="81" t="s">
        <v>24202</v>
      </c>
      <c r="G15578" s="35" t="s">
        <v>8146</v>
      </c>
      <c r="H15578" s="100" t="s">
        <v>26819</v>
      </c>
    </row>
    <row r="15579" spans="1:8">
      <c r="A15579" s="35" t="s">
        <v>29</v>
      </c>
      <c r="B15579" s="35" t="s">
        <v>9374</v>
      </c>
      <c r="C15579" s="95" t="s">
        <v>17590</v>
      </c>
      <c r="D15579" s="101" t="s">
        <v>9072</v>
      </c>
      <c r="E15579" s="107">
        <v>22.8</v>
      </c>
      <c r="F15579" s="81" t="s">
        <v>24202</v>
      </c>
      <c r="G15579" s="35" t="s">
        <v>8146</v>
      </c>
      <c r="H15579" s="100" t="s">
        <v>26819</v>
      </c>
    </row>
    <row r="15580" spans="1:8">
      <c r="A15580" s="35" t="s">
        <v>29</v>
      </c>
      <c r="B15580" s="35" t="s">
        <v>9374</v>
      </c>
      <c r="C15580" s="95" t="s">
        <v>17590</v>
      </c>
      <c r="D15580" s="101" t="s">
        <v>9074</v>
      </c>
      <c r="E15580" s="107">
        <v>21.966666666666665</v>
      </c>
      <c r="F15580" s="81" t="s">
        <v>24202</v>
      </c>
      <c r="G15580" s="35" t="s">
        <v>8146</v>
      </c>
      <c r="H15580" s="100" t="s">
        <v>26819</v>
      </c>
    </row>
    <row r="15581" spans="1:8">
      <c r="A15581" s="35" t="s">
        <v>29</v>
      </c>
      <c r="B15581" s="35" t="s">
        <v>9382</v>
      </c>
      <c r="C15581" s="95" t="s">
        <v>17133</v>
      </c>
      <c r="D15581" s="101" t="s">
        <v>24076</v>
      </c>
      <c r="E15581" s="107">
        <v>20</v>
      </c>
      <c r="F15581" s="81" t="s">
        <v>24202</v>
      </c>
      <c r="G15581" s="35" t="s">
        <v>8146</v>
      </c>
      <c r="H15581" s="100" t="s">
        <v>24960</v>
      </c>
    </row>
    <row r="15582" spans="1:8">
      <c r="A15582" s="68" t="s">
        <v>29</v>
      </c>
      <c r="B15582" s="94" t="s">
        <v>9371</v>
      </c>
      <c r="C15582" s="94" t="s">
        <v>17090</v>
      </c>
      <c r="D15582" s="32" t="s">
        <v>24077</v>
      </c>
      <c r="E15582" s="107">
        <v>6.95</v>
      </c>
      <c r="F15582" s="81" t="s">
        <v>24202</v>
      </c>
      <c r="G15582" s="94" t="s">
        <v>15</v>
      </c>
      <c r="H15582" s="32" t="s">
        <v>24795</v>
      </c>
    </row>
    <row r="15583" spans="1:8">
      <c r="A15583" s="68" t="s">
        <v>29</v>
      </c>
      <c r="B15583" s="94" t="s">
        <v>9371</v>
      </c>
      <c r="C15583" s="94" t="s">
        <v>17091</v>
      </c>
      <c r="D15583" s="32" t="s">
        <v>24078</v>
      </c>
      <c r="E15583" s="107">
        <v>6.95</v>
      </c>
      <c r="F15583" s="81" t="s">
        <v>24202</v>
      </c>
      <c r="G15583" s="94" t="s">
        <v>15</v>
      </c>
      <c r="H15583" s="32" t="s">
        <v>24795</v>
      </c>
    </row>
    <row r="15584" spans="1:8">
      <c r="A15584" s="35" t="s">
        <v>29</v>
      </c>
      <c r="B15584" s="35" t="s">
        <v>9358</v>
      </c>
      <c r="C15584" s="95" t="s">
        <v>17594</v>
      </c>
      <c r="D15584" s="102" t="s">
        <v>9103</v>
      </c>
      <c r="E15584" s="107">
        <v>23.55</v>
      </c>
      <c r="F15584" s="81" t="s">
        <v>24202</v>
      </c>
      <c r="G15584" s="35" t="s">
        <v>8146</v>
      </c>
      <c r="H15584" s="100" t="s">
        <v>26820</v>
      </c>
    </row>
    <row r="15585" spans="1:8">
      <c r="A15585" s="35" t="s">
        <v>29</v>
      </c>
      <c r="B15585" s="35" t="s">
        <v>9358</v>
      </c>
      <c r="C15585" s="95" t="s">
        <v>17594</v>
      </c>
      <c r="D15585" s="102" t="s">
        <v>9104</v>
      </c>
      <c r="E15585" s="107">
        <v>22.816666666666666</v>
      </c>
      <c r="F15585" s="81" t="s">
        <v>24202</v>
      </c>
      <c r="G15585" s="35" t="s">
        <v>8146</v>
      </c>
      <c r="H15585" s="100" t="s">
        <v>26820</v>
      </c>
    </row>
    <row r="15586" spans="1:8">
      <c r="A15586" s="35" t="s">
        <v>29</v>
      </c>
      <c r="B15586" s="35" t="s">
        <v>9358</v>
      </c>
      <c r="C15586" s="95" t="s">
        <v>17594</v>
      </c>
      <c r="D15586" s="102" t="s">
        <v>9106</v>
      </c>
      <c r="E15586" s="107">
        <v>20.5</v>
      </c>
      <c r="F15586" s="81" t="s">
        <v>24202</v>
      </c>
      <c r="G15586" s="35" t="s">
        <v>8146</v>
      </c>
      <c r="H15586" s="100" t="s">
        <v>26820</v>
      </c>
    </row>
    <row r="15587" spans="1:8">
      <c r="A15587" s="35" t="s">
        <v>29</v>
      </c>
      <c r="B15587" s="35" t="s">
        <v>9358</v>
      </c>
      <c r="C15587" s="95" t="s">
        <v>17595</v>
      </c>
      <c r="D15587" s="102" t="s">
        <v>13624</v>
      </c>
      <c r="E15587" s="107">
        <v>20.5</v>
      </c>
      <c r="F15587" s="81" t="s">
        <v>24202</v>
      </c>
      <c r="G15587" s="35" t="s">
        <v>8146</v>
      </c>
      <c r="H15587" s="100" t="s">
        <v>26820</v>
      </c>
    </row>
    <row r="15588" spans="1:8">
      <c r="A15588" s="35" t="s">
        <v>29</v>
      </c>
      <c r="B15588" s="35" t="s">
        <v>9358</v>
      </c>
      <c r="C15588" s="95" t="s">
        <v>17595</v>
      </c>
      <c r="D15588" s="102" t="s">
        <v>9110</v>
      </c>
      <c r="E15588" s="107">
        <v>22.416666666666668</v>
      </c>
      <c r="F15588" s="81" t="s">
        <v>24202</v>
      </c>
      <c r="G15588" s="35" t="s">
        <v>8146</v>
      </c>
      <c r="H15588" s="100" t="s">
        <v>26820</v>
      </c>
    </row>
    <row r="15589" spans="1:8">
      <c r="A15589" s="35" t="s">
        <v>29</v>
      </c>
      <c r="B15589" s="35" t="s">
        <v>9370</v>
      </c>
      <c r="C15589" s="95" t="s">
        <v>17649</v>
      </c>
      <c r="D15589" s="102" t="s">
        <v>24079</v>
      </c>
      <c r="E15589" s="107">
        <v>10.516666666666667</v>
      </c>
      <c r="F15589" s="81" t="s">
        <v>24202</v>
      </c>
      <c r="G15589" s="35" t="s">
        <v>8146</v>
      </c>
      <c r="H15589" s="100" t="s">
        <v>26821</v>
      </c>
    </row>
    <row r="15590" spans="1:8">
      <c r="A15590" s="35" t="s">
        <v>29</v>
      </c>
      <c r="B15590" s="35" t="s">
        <v>9370</v>
      </c>
      <c r="C15590" s="95" t="s">
        <v>17649</v>
      </c>
      <c r="D15590" s="102" t="s">
        <v>24080</v>
      </c>
      <c r="E15590" s="107">
        <v>12.416666666666666</v>
      </c>
      <c r="F15590" s="81" t="s">
        <v>24202</v>
      </c>
      <c r="G15590" s="35" t="s">
        <v>8146</v>
      </c>
      <c r="H15590" s="100" t="s">
        <v>26821</v>
      </c>
    </row>
    <row r="15591" spans="1:8">
      <c r="A15591" s="35" t="s">
        <v>29</v>
      </c>
      <c r="B15591" s="35" t="s">
        <v>9370</v>
      </c>
      <c r="C15591" s="95" t="s">
        <v>17649</v>
      </c>
      <c r="D15591" s="102" t="s">
        <v>24081</v>
      </c>
      <c r="E15591" s="107">
        <v>12.333333333333334</v>
      </c>
      <c r="F15591" s="81" t="s">
        <v>24202</v>
      </c>
      <c r="G15591" s="35" t="s">
        <v>8146</v>
      </c>
      <c r="H15591" s="100" t="s">
        <v>26821</v>
      </c>
    </row>
    <row r="15592" spans="1:8">
      <c r="A15592" s="35" t="s">
        <v>29</v>
      </c>
      <c r="B15592" s="35" t="s">
        <v>9370</v>
      </c>
      <c r="C15592" s="95" t="s">
        <v>17649</v>
      </c>
      <c r="D15592" s="102" t="s">
        <v>24082</v>
      </c>
      <c r="E15592" s="107">
        <v>11.15</v>
      </c>
      <c r="F15592" s="81" t="s">
        <v>24202</v>
      </c>
      <c r="G15592" s="35" t="s">
        <v>8146</v>
      </c>
      <c r="H15592" s="100" t="s">
        <v>26821</v>
      </c>
    </row>
    <row r="15593" spans="1:8">
      <c r="A15593" s="35" t="s">
        <v>29</v>
      </c>
      <c r="B15593" s="35" t="s">
        <v>9370</v>
      </c>
      <c r="C15593" s="95" t="s">
        <v>17649</v>
      </c>
      <c r="D15593" s="102" t="s">
        <v>24083</v>
      </c>
      <c r="E15593" s="107">
        <v>11.283333333333333</v>
      </c>
      <c r="F15593" s="81" t="s">
        <v>24202</v>
      </c>
      <c r="G15593" s="35" t="s">
        <v>8146</v>
      </c>
      <c r="H15593" s="100" t="s">
        <v>26821</v>
      </c>
    </row>
    <row r="15594" spans="1:8">
      <c r="A15594" s="35" t="s">
        <v>29</v>
      </c>
      <c r="B15594" s="35" t="s">
        <v>9370</v>
      </c>
      <c r="C15594" s="95" t="s">
        <v>17649</v>
      </c>
      <c r="D15594" s="102" t="s">
        <v>24084</v>
      </c>
      <c r="E15594" s="107">
        <v>12.35</v>
      </c>
      <c r="F15594" s="81" t="s">
        <v>24202</v>
      </c>
      <c r="G15594" s="35" t="s">
        <v>8146</v>
      </c>
      <c r="H15594" s="100" t="s">
        <v>26821</v>
      </c>
    </row>
    <row r="15595" spans="1:8">
      <c r="A15595" s="35" t="s">
        <v>29</v>
      </c>
      <c r="B15595" s="35" t="s">
        <v>9370</v>
      </c>
      <c r="C15595" s="95" t="s">
        <v>17649</v>
      </c>
      <c r="D15595" s="102" t="s">
        <v>24085</v>
      </c>
      <c r="E15595" s="107">
        <v>10.433333333333334</v>
      </c>
      <c r="F15595" s="81" t="s">
        <v>24202</v>
      </c>
      <c r="G15595" s="35" t="s">
        <v>8146</v>
      </c>
      <c r="H15595" s="100" t="s">
        <v>26821</v>
      </c>
    </row>
    <row r="15596" spans="1:8">
      <c r="A15596" s="35" t="s">
        <v>29</v>
      </c>
      <c r="B15596" s="35" t="s">
        <v>9370</v>
      </c>
      <c r="C15596" s="95" t="s">
        <v>17649</v>
      </c>
      <c r="D15596" s="102" t="s">
        <v>24086</v>
      </c>
      <c r="E15596" s="107">
        <v>11.15</v>
      </c>
      <c r="F15596" s="81" t="s">
        <v>24202</v>
      </c>
      <c r="G15596" s="35" t="s">
        <v>8146</v>
      </c>
      <c r="H15596" s="100" t="s">
        <v>26821</v>
      </c>
    </row>
    <row r="15597" spans="1:8">
      <c r="A15597" s="35" t="s">
        <v>29</v>
      </c>
      <c r="B15597" s="35" t="s">
        <v>9370</v>
      </c>
      <c r="C15597" s="95" t="s">
        <v>17649</v>
      </c>
      <c r="D15597" s="102" t="s">
        <v>24087</v>
      </c>
      <c r="E15597" s="107">
        <v>11.233333333333333</v>
      </c>
      <c r="F15597" s="81" t="s">
        <v>24202</v>
      </c>
      <c r="G15597" s="35" t="s">
        <v>8146</v>
      </c>
      <c r="H15597" s="100" t="s">
        <v>26821</v>
      </c>
    </row>
    <row r="15598" spans="1:8">
      <c r="A15598" s="35" t="s">
        <v>29</v>
      </c>
      <c r="B15598" s="35" t="s">
        <v>9370</v>
      </c>
      <c r="C15598" s="95" t="s">
        <v>17649</v>
      </c>
      <c r="D15598" s="102" t="s">
        <v>24088</v>
      </c>
      <c r="E15598" s="107">
        <v>11.316666666666666</v>
      </c>
      <c r="F15598" s="81" t="s">
        <v>24202</v>
      </c>
      <c r="G15598" s="35" t="s">
        <v>8146</v>
      </c>
      <c r="H15598" s="100" t="s">
        <v>26821</v>
      </c>
    </row>
    <row r="15599" spans="1:8">
      <c r="A15599" s="35" t="s">
        <v>29</v>
      </c>
      <c r="B15599" s="35" t="s">
        <v>9370</v>
      </c>
      <c r="C15599" s="95" t="s">
        <v>17649</v>
      </c>
      <c r="D15599" s="102" t="s">
        <v>24089</v>
      </c>
      <c r="E15599" s="107">
        <v>9.1999999999999993</v>
      </c>
      <c r="F15599" s="81" t="s">
        <v>24202</v>
      </c>
      <c r="G15599" s="35" t="s">
        <v>8146</v>
      </c>
      <c r="H15599" s="100" t="s">
        <v>26821</v>
      </c>
    </row>
    <row r="15600" spans="1:8">
      <c r="A15600" s="35" t="s">
        <v>29</v>
      </c>
      <c r="B15600" s="35" t="s">
        <v>9370</v>
      </c>
      <c r="C15600" s="95" t="s">
        <v>17649</v>
      </c>
      <c r="D15600" s="102" t="s">
        <v>24090</v>
      </c>
      <c r="E15600" s="107">
        <v>11.383333333333333</v>
      </c>
      <c r="F15600" s="81" t="s">
        <v>24202</v>
      </c>
      <c r="G15600" s="35" t="s">
        <v>8146</v>
      </c>
      <c r="H15600" s="100" t="s">
        <v>26821</v>
      </c>
    </row>
    <row r="15601" spans="1:8">
      <c r="A15601" s="35" t="s">
        <v>29</v>
      </c>
      <c r="B15601" s="35" t="s">
        <v>9370</v>
      </c>
      <c r="C15601" s="95" t="s">
        <v>17649</v>
      </c>
      <c r="D15601" s="102" t="s">
        <v>24091</v>
      </c>
      <c r="E15601" s="107">
        <v>9.5833333333333339</v>
      </c>
      <c r="F15601" s="81" t="s">
        <v>24202</v>
      </c>
      <c r="G15601" s="35" t="s">
        <v>8146</v>
      </c>
      <c r="H15601" s="100" t="s">
        <v>26821</v>
      </c>
    </row>
    <row r="15602" spans="1:8">
      <c r="A15602" s="35" t="s">
        <v>29</v>
      </c>
      <c r="B15602" s="35" t="s">
        <v>9370</v>
      </c>
      <c r="C15602" s="95" t="s">
        <v>17649</v>
      </c>
      <c r="D15602" s="102" t="s">
        <v>24092</v>
      </c>
      <c r="E15602" s="107">
        <v>10</v>
      </c>
      <c r="F15602" s="81" t="s">
        <v>24202</v>
      </c>
      <c r="G15602" s="35" t="s">
        <v>8146</v>
      </c>
      <c r="H15602" s="100" t="s">
        <v>26821</v>
      </c>
    </row>
    <row r="15603" spans="1:8">
      <c r="A15603" s="35" t="s">
        <v>29</v>
      </c>
      <c r="B15603" s="35" t="s">
        <v>9370</v>
      </c>
      <c r="C15603" s="95" t="s">
        <v>17649</v>
      </c>
      <c r="D15603" s="102" t="s">
        <v>24093</v>
      </c>
      <c r="E15603" s="107">
        <v>10.316666666666666</v>
      </c>
      <c r="F15603" s="81" t="s">
        <v>24202</v>
      </c>
      <c r="G15603" s="35" t="s">
        <v>8146</v>
      </c>
      <c r="H15603" s="100" t="s">
        <v>26821</v>
      </c>
    </row>
    <row r="15604" spans="1:8">
      <c r="A15604" s="35" t="s">
        <v>29</v>
      </c>
      <c r="B15604" s="35" t="s">
        <v>9370</v>
      </c>
      <c r="C15604" s="95" t="s">
        <v>17649</v>
      </c>
      <c r="D15604" s="102" t="s">
        <v>24094</v>
      </c>
      <c r="E15604" s="107">
        <v>10.383333333333333</v>
      </c>
      <c r="F15604" s="81" t="s">
        <v>24202</v>
      </c>
      <c r="G15604" s="35" t="s">
        <v>8146</v>
      </c>
      <c r="H15604" s="100" t="s">
        <v>26821</v>
      </c>
    </row>
    <row r="15605" spans="1:8">
      <c r="A15605" s="35" t="s">
        <v>29</v>
      </c>
      <c r="B15605" s="35" t="s">
        <v>9370</v>
      </c>
      <c r="C15605" s="95" t="s">
        <v>17649</v>
      </c>
      <c r="D15605" s="102" t="s">
        <v>24095</v>
      </c>
      <c r="E15605" s="107">
        <v>10.716666666666667</v>
      </c>
      <c r="F15605" s="81" t="s">
        <v>24202</v>
      </c>
      <c r="G15605" s="35" t="s">
        <v>8146</v>
      </c>
      <c r="H15605" s="100" t="s">
        <v>26821</v>
      </c>
    </row>
    <row r="15606" spans="1:8">
      <c r="A15606" s="35" t="s">
        <v>29</v>
      </c>
      <c r="B15606" s="35" t="s">
        <v>9370</v>
      </c>
      <c r="C15606" s="95" t="s">
        <v>17650</v>
      </c>
      <c r="D15606" s="102" t="s">
        <v>24096</v>
      </c>
      <c r="E15606" s="107">
        <v>10.716666666666667</v>
      </c>
      <c r="F15606" s="81" t="s">
        <v>24202</v>
      </c>
      <c r="G15606" s="35" t="s">
        <v>8146</v>
      </c>
      <c r="H15606" s="100" t="s">
        <v>26821</v>
      </c>
    </row>
    <row r="15607" spans="1:8">
      <c r="A15607" s="35" t="s">
        <v>29</v>
      </c>
      <c r="B15607" s="35" t="s">
        <v>9370</v>
      </c>
      <c r="C15607" s="95" t="s">
        <v>17650</v>
      </c>
      <c r="D15607" s="102" t="s">
        <v>24097</v>
      </c>
      <c r="E15607" s="107">
        <v>11.5</v>
      </c>
      <c r="F15607" s="81" t="s">
        <v>24202</v>
      </c>
      <c r="G15607" s="35" t="s">
        <v>8146</v>
      </c>
      <c r="H15607" s="100" t="s">
        <v>26821</v>
      </c>
    </row>
    <row r="15608" spans="1:8">
      <c r="A15608" s="35" t="s">
        <v>29</v>
      </c>
      <c r="B15608" s="35" t="s">
        <v>9370</v>
      </c>
      <c r="C15608" s="95" t="s">
        <v>17650</v>
      </c>
      <c r="D15608" s="102" t="s">
        <v>24098</v>
      </c>
      <c r="E15608" s="107">
        <v>9.5666666666666664</v>
      </c>
      <c r="F15608" s="81" t="s">
        <v>24202</v>
      </c>
      <c r="G15608" s="35" t="s">
        <v>8146</v>
      </c>
      <c r="H15608" s="100" t="s">
        <v>26821</v>
      </c>
    </row>
    <row r="15609" spans="1:8">
      <c r="A15609" s="35" t="s">
        <v>29</v>
      </c>
      <c r="B15609" s="35" t="s">
        <v>9370</v>
      </c>
      <c r="C15609" s="95" t="s">
        <v>17650</v>
      </c>
      <c r="D15609" s="102" t="s">
        <v>24099</v>
      </c>
      <c r="E15609" s="107">
        <v>10.199999999999999</v>
      </c>
      <c r="F15609" s="81" t="s">
        <v>24202</v>
      </c>
      <c r="G15609" s="35" t="s">
        <v>8146</v>
      </c>
      <c r="H15609" s="100" t="s">
        <v>26821</v>
      </c>
    </row>
    <row r="15610" spans="1:8">
      <c r="A15610" s="35" t="s">
        <v>29</v>
      </c>
      <c r="B15610" s="35" t="s">
        <v>9370</v>
      </c>
      <c r="C15610" s="95" t="s">
        <v>17650</v>
      </c>
      <c r="D15610" s="102" t="s">
        <v>24100</v>
      </c>
      <c r="E15610" s="107">
        <v>9.9833333333333325</v>
      </c>
      <c r="F15610" s="81" t="s">
        <v>24202</v>
      </c>
      <c r="G15610" s="35" t="s">
        <v>8146</v>
      </c>
      <c r="H15610" s="100" t="s">
        <v>26821</v>
      </c>
    </row>
    <row r="15611" spans="1:8">
      <c r="A15611" s="35" t="s">
        <v>29</v>
      </c>
      <c r="B15611" s="35" t="s">
        <v>9370</v>
      </c>
      <c r="C15611" s="95" t="s">
        <v>17650</v>
      </c>
      <c r="D15611" s="102" t="s">
        <v>24101</v>
      </c>
      <c r="E15611" s="107">
        <v>11.033333333333333</v>
      </c>
      <c r="F15611" s="81" t="s">
        <v>24202</v>
      </c>
      <c r="G15611" s="35" t="s">
        <v>8146</v>
      </c>
      <c r="H15611" s="100" t="s">
        <v>26821</v>
      </c>
    </row>
    <row r="15612" spans="1:8">
      <c r="A15612" s="35" t="s">
        <v>29</v>
      </c>
      <c r="B15612" s="35" t="s">
        <v>9370</v>
      </c>
      <c r="C15612" s="95" t="s">
        <v>17650</v>
      </c>
      <c r="D15612" s="102" t="s">
        <v>24102</v>
      </c>
      <c r="E15612" s="107">
        <v>9.7666666666666675</v>
      </c>
      <c r="F15612" s="81" t="s">
        <v>24202</v>
      </c>
      <c r="G15612" s="35" t="s">
        <v>8146</v>
      </c>
      <c r="H15612" s="100" t="s">
        <v>26821</v>
      </c>
    </row>
    <row r="15613" spans="1:8">
      <c r="A15613" s="35" t="s">
        <v>29</v>
      </c>
      <c r="B15613" s="35" t="s">
        <v>9370</v>
      </c>
      <c r="C15613" s="95" t="s">
        <v>17650</v>
      </c>
      <c r="D15613" s="102" t="s">
        <v>24103</v>
      </c>
      <c r="E15613" s="107">
        <v>8.85</v>
      </c>
      <c r="F15613" s="81" t="s">
        <v>24202</v>
      </c>
      <c r="G15613" s="35" t="s">
        <v>8146</v>
      </c>
      <c r="H15613" s="100" t="s">
        <v>26821</v>
      </c>
    </row>
    <row r="15614" spans="1:8">
      <c r="A15614" s="35" t="s">
        <v>29</v>
      </c>
      <c r="B15614" s="35" t="s">
        <v>9370</v>
      </c>
      <c r="C15614" s="95" t="s">
        <v>17650</v>
      </c>
      <c r="D15614" s="102" t="s">
        <v>24104</v>
      </c>
      <c r="E15614" s="107">
        <v>10.333333333333334</v>
      </c>
      <c r="F15614" s="81" t="s">
        <v>24202</v>
      </c>
      <c r="G15614" s="35" t="s">
        <v>8146</v>
      </c>
      <c r="H15614" s="100" t="s">
        <v>26821</v>
      </c>
    </row>
    <row r="15615" spans="1:8">
      <c r="A15615" s="35" t="s">
        <v>29</v>
      </c>
      <c r="B15615" s="35" t="s">
        <v>9370</v>
      </c>
      <c r="C15615" s="95" t="s">
        <v>17650</v>
      </c>
      <c r="D15615" s="102" t="s">
        <v>24105</v>
      </c>
      <c r="E15615" s="107">
        <v>10.75</v>
      </c>
      <c r="F15615" s="81" t="s">
        <v>24202</v>
      </c>
      <c r="G15615" s="35" t="s">
        <v>8146</v>
      </c>
      <c r="H15615" s="100" t="s">
        <v>26821</v>
      </c>
    </row>
    <row r="15616" spans="1:8">
      <c r="A15616" s="35" t="s">
        <v>29</v>
      </c>
      <c r="B15616" s="35" t="s">
        <v>9370</v>
      </c>
      <c r="C15616" s="95" t="s">
        <v>17650</v>
      </c>
      <c r="D15616" s="102" t="s">
        <v>24106</v>
      </c>
      <c r="E15616" s="107">
        <v>9.6333333333333329</v>
      </c>
      <c r="F15616" s="81" t="s">
        <v>24202</v>
      </c>
      <c r="G15616" s="35" t="s">
        <v>8146</v>
      </c>
      <c r="H15616" s="100" t="s">
        <v>26821</v>
      </c>
    </row>
    <row r="15617" spans="1:8">
      <c r="A15617" s="35" t="s">
        <v>29</v>
      </c>
      <c r="B15617" s="35" t="s">
        <v>9370</v>
      </c>
      <c r="C15617" s="95" t="s">
        <v>17650</v>
      </c>
      <c r="D15617" s="102" t="s">
        <v>24107</v>
      </c>
      <c r="E15617" s="107">
        <v>9.3333333333333339</v>
      </c>
      <c r="F15617" s="81" t="s">
        <v>24202</v>
      </c>
      <c r="G15617" s="35" t="s">
        <v>8146</v>
      </c>
      <c r="H15617" s="100" t="s">
        <v>26821</v>
      </c>
    </row>
    <row r="15618" spans="1:8">
      <c r="A15618" s="35" t="s">
        <v>29</v>
      </c>
      <c r="B15618" s="35" t="s">
        <v>9370</v>
      </c>
      <c r="C15618" s="95" t="s">
        <v>17650</v>
      </c>
      <c r="D15618" s="102" t="s">
        <v>24108</v>
      </c>
      <c r="E15618" s="107">
        <v>10.6</v>
      </c>
      <c r="F15618" s="81" t="s">
        <v>24202</v>
      </c>
      <c r="G15618" s="35" t="s">
        <v>8146</v>
      </c>
      <c r="H15618" s="100" t="s">
        <v>26821</v>
      </c>
    </row>
    <row r="15619" spans="1:8">
      <c r="A15619" s="35" t="s">
        <v>29</v>
      </c>
      <c r="B15619" s="35" t="s">
        <v>9370</v>
      </c>
      <c r="C15619" s="95" t="s">
        <v>17650</v>
      </c>
      <c r="D15619" s="102" t="s">
        <v>24109</v>
      </c>
      <c r="E15619" s="107">
        <v>10.033333333333333</v>
      </c>
      <c r="F15619" s="81" t="s">
        <v>24202</v>
      </c>
      <c r="G15619" s="35" t="s">
        <v>8146</v>
      </c>
      <c r="H15619" s="100" t="s">
        <v>26821</v>
      </c>
    </row>
    <row r="15620" spans="1:8">
      <c r="A15620" s="35" t="s">
        <v>29</v>
      </c>
      <c r="B15620" s="35" t="s">
        <v>9370</v>
      </c>
      <c r="C15620" s="95" t="s">
        <v>17650</v>
      </c>
      <c r="D15620" s="102" t="s">
        <v>24110</v>
      </c>
      <c r="E15620" s="107">
        <v>9.75</v>
      </c>
      <c r="F15620" s="81" t="s">
        <v>24202</v>
      </c>
      <c r="G15620" s="35" t="s">
        <v>8146</v>
      </c>
      <c r="H15620" s="100" t="s">
        <v>26821</v>
      </c>
    </row>
    <row r="15621" spans="1:8">
      <c r="A15621" s="35" t="s">
        <v>29</v>
      </c>
      <c r="B15621" s="35" t="s">
        <v>9370</v>
      </c>
      <c r="C15621" s="95" t="s">
        <v>17650</v>
      </c>
      <c r="D15621" s="102" t="s">
        <v>24111</v>
      </c>
      <c r="E15621" s="107">
        <v>10.4</v>
      </c>
      <c r="F15621" s="81" t="s">
        <v>24202</v>
      </c>
      <c r="G15621" s="35" t="s">
        <v>8146</v>
      </c>
      <c r="H15621" s="100" t="s">
        <v>26821</v>
      </c>
    </row>
    <row r="15622" spans="1:8">
      <c r="A15622" s="35" t="s">
        <v>29</v>
      </c>
      <c r="B15622" s="35" t="s">
        <v>9370</v>
      </c>
      <c r="C15622" s="95" t="s">
        <v>17650</v>
      </c>
      <c r="D15622" s="102" t="s">
        <v>24112</v>
      </c>
      <c r="E15622" s="107">
        <v>9.75</v>
      </c>
      <c r="F15622" s="81" t="s">
        <v>24202</v>
      </c>
      <c r="G15622" s="35" t="s">
        <v>8146</v>
      </c>
      <c r="H15622" s="100" t="s">
        <v>26821</v>
      </c>
    </row>
    <row r="15623" spans="1:8">
      <c r="A15623" s="35" t="s">
        <v>29</v>
      </c>
      <c r="B15623" s="35" t="s">
        <v>9370</v>
      </c>
      <c r="C15623" s="95" t="s">
        <v>17651</v>
      </c>
      <c r="D15623" s="102" t="s">
        <v>24113</v>
      </c>
      <c r="E15623" s="107">
        <v>9.9666666666666668</v>
      </c>
      <c r="F15623" s="81" t="s">
        <v>24202</v>
      </c>
      <c r="G15623" s="35" t="s">
        <v>8146</v>
      </c>
      <c r="H15623" s="100" t="s">
        <v>26821</v>
      </c>
    </row>
    <row r="15624" spans="1:8">
      <c r="A15624" s="35" t="s">
        <v>29</v>
      </c>
      <c r="B15624" s="35" t="s">
        <v>9370</v>
      </c>
      <c r="C15624" s="95" t="s">
        <v>17651</v>
      </c>
      <c r="D15624" s="102" t="s">
        <v>24114</v>
      </c>
      <c r="E15624" s="107">
        <v>9.6999999999999993</v>
      </c>
      <c r="F15624" s="81" t="s">
        <v>24202</v>
      </c>
      <c r="G15624" s="35" t="s">
        <v>8146</v>
      </c>
      <c r="H15624" s="100" t="s">
        <v>26821</v>
      </c>
    </row>
    <row r="15625" spans="1:8">
      <c r="A15625" s="35" t="s">
        <v>29</v>
      </c>
      <c r="B15625" s="35" t="s">
        <v>9370</v>
      </c>
      <c r="C15625" s="95" t="s">
        <v>17651</v>
      </c>
      <c r="D15625" s="102" t="s">
        <v>24115</v>
      </c>
      <c r="E15625" s="107">
        <v>10.183333333333334</v>
      </c>
      <c r="F15625" s="81" t="s">
        <v>24202</v>
      </c>
      <c r="G15625" s="35" t="s">
        <v>8146</v>
      </c>
      <c r="H15625" s="100" t="s">
        <v>26821</v>
      </c>
    </row>
    <row r="15626" spans="1:8">
      <c r="A15626" s="35" t="s">
        <v>29</v>
      </c>
      <c r="B15626" s="35" t="s">
        <v>9370</v>
      </c>
      <c r="C15626" s="95" t="s">
        <v>17651</v>
      </c>
      <c r="D15626" s="102" t="s">
        <v>24116</v>
      </c>
      <c r="E15626" s="107">
        <v>9.8833333333333329</v>
      </c>
      <c r="F15626" s="81" t="s">
        <v>24202</v>
      </c>
      <c r="G15626" s="35" t="s">
        <v>8146</v>
      </c>
      <c r="H15626" s="100" t="s">
        <v>26821</v>
      </c>
    </row>
    <row r="15627" spans="1:8">
      <c r="A15627" s="35" t="s">
        <v>29</v>
      </c>
      <c r="B15627" s="35" t="s">
        <v>9370</v>
      </c>
      <c r="C15627" s="95" t="s">
        <v>17651</v>
      </c>
      <c r="D15627" s="102" t="s">
        <v>24117</v>
      </c>
      <c r="E15627" s="107">
        <v>10.333333333333334</v>
      </c>
      <c r="F15627" s="81" t="s">
        <v>24202</v>
      </c>
      <c r="G15627" s="35" t="s">
        <v>8146</v>
      </c>
      <c r="H15627" s="100" t="s">
        <v>26821</v>
      </c>
    </row>
    <row r="15628" spans="1:8">
      <c r="A15628" s="35" t="s">
        <v>29</v>
      </c>
      <c r="B15628" s="35" t="s">
        <v>9370</v>
      </c>
      <c r="C15628" s="95" t="s">
        <v>17651</v>
      </c>
      <c r="D15628" s="102" t="s">
        <v>24118</v>
      </c>
      <c r="E15628" s="107">
        <v>9.4666666666666668</v>
      </c>
      <c r="F15628" s="81" t="s">
        <v>24202</v>
      </c>
      <c r="G15628" s="35" t="s">
        <v>8146</v>
      </c>
      <c r="H15628" s="100" t="s">
        <v>26821</v>
      </c>
    </row>
    <row r="15629" spans="1:8">
      <c r="A15629" s="35" t="s">
        <v>29</v>
      </c>
      <c r="B15629" s="35" t="s">
        <v>9370</v>
      </c>
      <c r="C15629" s="95" t="s">
        <v>17651</v>
      </c>
      <c r="D15629" s="102" t="s">
        <v>24119</v>
      </c>
      <c r="E15629" s="107">
        <v>10.516666666666667</v>
      </c>
      <c r="F15629" s="81" t="s">
        <v>24202</v>
      </c>
      <c r="G15629" s="35" t="s">
        <v>8146</v>
      </c>
      <c r="H15629" s="100" t="s">
        <v>26821</v>
      </c>
    </row>
    <row r="15630" spans="1:8">
      <c r="A15630" s="35" t="s">
        <v>29</v>
      </c>
      <c r="B15630" s="35" t="s">
        <v>9370</v>
      </c>
      <c r="C15630" s="95" t="s">
        <v>17651</v>
      </c>
      <c r="D15630" s="102" t="s">
        <v>24120</v>
      </c>
      <c r="E15630" s="107">
        <v>9.8666666666666671</v>
      </c>
      <c r="F15630" s="81" t="s">
        <v>24202</v>
      </c>
      <c r="G15630" s="35" t="s">
        <v>8146</v>
      </c>
      <c r="H15630" s="100" t="s">
        <v>26821</v>
      </c>
    </row>
    <row r="15631" spans="1:8">
      <c r="A15631" s="35" t="s">
        <v>29</v>
      </c>
      <c r="B15631" s="35" t="s">
        <v>9370</v>
      </c>
      <c r="C15631" s="95" t="s">
        <v>17651</v>
      </c>
      <c r="D15631" s="102" t="s">
        <v>24121</v>
      </c>
      <c r="E15631" s="107">
        <v>10.233333333333333</v>
      </c>
      <c r="F15631" s="81" t="s">
        <v>24202</v>
      </c>
      <c r="G15631" s="35" t="s">
        <v>8146</v>
      </c>
      <c r="H15631" s="100" t="s">
        <v>26821</v>
      </c>
    </row>
    <row r="15632" spans="1:8">
      <c r="A15632" s="35" t="s">
        <v>29</v>
      </c>
      <c r="B15632" s="35" t="s">
        <v>9370</v>
      </c>
      <c r="C15632" s="95" t="s">
        <v>17651</v>
      </c>
      <c r="D15632" s="102" t="s">
        <v>24122</v>
      </c>
      <c r="E15632" s="107">
        <v>9.7333333333333325</v>
      </c>
      <c r="F15632" s="81" t="s">
        <v>24202</v>
      </c>
      <c r="G15632" s="35" t="s">
        <v>8146</v>
      </c>
      <c r="H15632" s="100" t="s">
        <v>26821</v>
      </c>
    </row>
    <row r="15633" spans="1:8">
      <c r="A15633" s="35" t="s">
        <v>29</v>
      </c>
      <c r="B15633" s="35" t="s">
        <v>9370</v>
      </c>
      <c r="C15633" s="95" t="s">
        <v>17651</v>
      </c>
      <c r="D15633" s="102" t="s">
        <v>24123</v>
      </c>
      <c r="E15633" s="107">
        <v>10.033333333333333</v>
      </c>
      <c r="F15633" s="81" t="s">
        <v>24202</v>
      </c>
      <c r="G15633" s="35" t="s">
        <v>8146</v>
      </c>
      <c r="H15633" s="100" t="s">
        <v>26821</v>
      </c>
    </row>
    <row r="15634" spans="1:8">
      <c r="A15634" s="35" t="s">
        <v>29</v>
      </c>
      <c r="B15634" s="35" t="s">
        <v>9370</v>
      </c>
      <c r="C15634" s="95" t="s">
        <v>17651</v>
      </c>
      <c r="D15634" s="102" t="s">
        <v>24124</v>
      </c>
      <c r="E15634" s="107">
        <v>10.333333333333334</v>
      </c>
      <c r="F15634" s="81" t="s">
        <v>24202</v>
      </c>
      <c r="G15634" s="35" t="s">
        <v>8146</v>
      </c>
      <c r="H15634" s="100" t="s">
        <v>26821</v>
      </c>
    </row>
    <row r="15635" spans="1:8">
      <c r="A15635" s="35" t="s">
        <v>29</v>
      </c>
      <c r="B15635" s="35" t="s">
        <v>9370</v>
      </c>
      <c r="C15635" s="95" t="s">
        <v>17651</v>
      </c>
      <c r="D15635" s="102" t="s">
        <v>24125</v>
      </c>
      <c r="E15635" s="107">
        <v>10.083333333333334</v>
      </c>
      <c r="F15635" s="81" t="s">
        <v>24202</v>
      </c>
      <c r="G15635" s="35" t="s">
        <v>8146</v>
      </c>
      <c r="H15635" s="100" t="s">
        <v>26821</v>
      </c>
    </row>
    <row r="15636" spans="1:8">
      <c r="A15636" s="35" t="s">
        <v>29</v>
      </c>
      <c r="B15636" s="35" t="s">
        <v>9370</v>
      </c>
      <c r="C15636" s="95" t="s">
        <v>17651</v>
      </c>
      <c r="D15636" s="102" t="s">
        <v>24126</v>
      </c>
      <c r="E15636" s="107">
        <v>11.083333333333334</v>
      </c>
      <c r="F15636" s="81" t="s">
        <v>24202</v>
      </c>
      <c r="G15636" s="35" t="s">
        <v>8146</v>
      </c>
      <c r="H15636" s="100" t="s">
        <v>26821</v>
      </c>
    </row>
    <row r="15637" spans="1:8">
      <c r="A15637" s="35" t="s">
        <v>29</v>
      </c>
      <c r="B15637" s="35" t="s">
        <v>9370</v>
      </c>
      <c r="C15637" s="95" t="s">
        <v>17651</v>
      </c>
      <c r="D15637" s="102" t="s">
        <v>24127</v>
      </c>
      <c r="E15637" s="107">
        <v>10.433333333333334</v>
      </c>
      <c r="F15637" s="81" t="s">
        <v>24202</v>
      </c>
      <c r="G15637" s="35" t="s">
        <v>8146</v>
      </c>
      <c r="H15637" s="100" t="s">
        <v>26821</v>
      </c>
    </row>
    <row r="15638" spans="1:8">
      <c r="A15638" s="35" t="s">
        <v>29</v>
      </c>
      <c r="B15638" s="35" t="s">
        <v>9370</v>
      </c>
      <c r="C15638" s="95" t="s">
        <v>17651</v>
      </c>
      <c r="D15638" s="102" t="s">
        <v>24128</v>
      </c>
      <c r="E15638" s="107">
        <v>10.866666666666667</v>
      </c>
      <c r="F15638" s="81" t="s">
        <v>24202</v>
      </c>
      <c r="G15638" s="35" t="s">
        <v>8146</v>
      </c>
      <c r="H15638" s="100" t="s">
        <v>26821</v>
      </c>
    </row>
    <row r="15639" spans="1:8">
      <c r="A15639" s="35" t="s">
        <v>29</v>
      </c>
      <c r="B15639" s="35" t="s">
        <v>9370</v>
      </c>
      <c r="C15639" s="95" t="s">
        <v>17652</v>
      </c>
      <c r="D15639" s="102" t="s">
        <v>24129</v>
      </c>
      <c r="E15639" s="107">
        <v>15.166666666666666</v>
      </c>
      <c r="F15639" s="81" t="s">
        <v>24202</v>
      </c>
      <c r="G15639" s="35" t="s">
        <v>8146</v>
      </c>
      <c r="H15639" s="100" t="s">
        <v>26822</v>
      </c>
    </row>
    <row r="15640" spans="1:8">
      <c r="A15640" s="35" t="s">
        <v>29</v>
      </c>
      <c r="B15640" s="35" t="s">
        <v>9370</v>
      </c>
      <c r="C15640" s="95" t="s">
        <v>17652</v>
      </c>
      <c r="D15640" s="102" t="s">
        <v>24130</v>
      </c>
      <c r="E15640" s="107">
        <v>12.883333333333333</v>
      </c>
      <c r="F15640" s="81" t="s">
        <v>24202</v>
      </c>
      <c r="G15640" s="35" t="s">
        <v>8146</v>
      </c>
      <c r="H15640" s="100" t="s">
        <v>26822</v>
      </c>
    </row>
    <row r="15641" spans="1:8">
      <c r="A15641" s="35" t="s">
        <v>29</v>
      </c>
      <c r="B15641" s="35" t="s">
        <v>9370</v>
      </c>
      <c r="C15641" s="95" t="s">
        <v>17652</v>
      </c>
      <c r="D15641" s="102" t="s">
        <v>24131</v>
      </c>
      <c r="E15641" s="107">
        <v>16.283333333333335</v>
      </c>
      <c r="F15641" s="81" t="s">
        <v>24202</v>
      </c>
      <c r="G15641" s="35" t="s">
        <v>8146</v>
      </c>
      <c r="H15641" s="100" t="s">
        <v>26822</v>
      </c>
    </row>
    <row r="15642" spans="1:8">
      <c r="A15642" s="35" t="s">
        <v>29</v>
      </c>
      <c r="B15642" s="35" t="s">
        <v>9370</v>
      </c>
      <c r="C15642" s="95" t="s">
        <v>17652</v>
      </c>
      <c r="D15642" s="102" t="s">
        <v>24132</v>
      </c>
      <c r="E15642" s="107">
        <v>12.4</v>
      </c>
      <c r="F15642" s="81" t="s">
        <v>24202</v>
      </c>
      <c r="G15642" s="35" t="s">
        <v>8146</v>
      </c>
      <c r="H15642" s="100" t="s">
        <v>26822</v>
      </c>
    </row>
    <row r="15643" spans="1:8">
      <c r="A15643" s="35" t="s">
        <v>29</v>
      </c>
      <c r="B15643" s="35" t="s">
        <v>9370</v>
      </c>
      <c r="C15643" s="95" t="s">
        <v>17652</v>
      </c>
      <c r="D15643" s="102" t="s">
        <v>24133</v>
      </c>
      <c r="E15643" s="107">
        <v>12.033333333333333</v>
      </c>
      <c r="F15643" s="81" t="s">
        <v>24202</v>
      </c>
      <c r="G15643" s="35" t="s">
        <v>8146</v>
      </c>
      <c r="H15643" s="100" t="s">
        <v>26822</v>
      </c>
    </row>
    <row r="15644" spans="1:8">
      <c r="A15644" s="35" t="s">
        <v>29</v>
      </c>
      <c r="B15644" s="35" t="s">
        <v>9370</v>
      </c>
      <c r="C15644" s="95" t="s">
        <v>17652</v>
      </c>
      <c r="D15644" s="102" t="s">
        <v>24134</v>
      </c>
      <c r="E15644" s="107">
        <v>10.1</v>
      </c>
      <c r="F15644" s="81" t="s">
        <v>24202</v>
      </c>
      <c r="G15644" s="35" t="s">
        <v>8146</v>
      </c>
      <c r="H15644" s="100" t="s">
        <v>26822</v>
      </c>
    </row>
    <row r="15645" spans="1:8">
      <c r="A15645" s="35" t="s">
        <v>29</v>
      </c>
      <c r="B15645" s="35" t="s">
        <v>9370</v>
      </c>
      <c r="C15645" s="95" t="s">
        <v>17652</v>
      </c>
      <c r="D15645" s="102" t="s">
        <v>24135</v>
      </c>
      <c r="E15645" s="107">
        <v>9.85</v>
      </c>
      <c r="F15645" s="81" t="s">
        <v>24202</v>
      </c>
      <c r="G15645" s="35" t="s">
        <v>8146</v>
      </c>
      <c r="H15645" s="100" t="s">
        <v>26822</v>
      </c>
    </row>
    <row r="15646" spans="1:8">
      <c r="A15646" s="35" t="s">
        <v>29</v>
      </c>
      <c r="B15646" s="35" t="s">
        <v>9370</v>
      </c>
      <c r="C15646" s="95" t="s">
        <v>17652</v>
      </c>
      <c r="D15646" s="102" t="s">
        <v>24136</v>
      </c>
      <c r="E15646" s="107">
        <v>9.6833333333333336</v>
      </c>
      <c r="F15646" s="81" t="s">
        <v>24202</v>
      </c>
      <c r="G15646" s="35" t="s">
        <v>8146</v>
      </c>
      <c r="H15646" s="100" t="s">
        <v>26822</v>
      </c>
    </row>
    <row r="15647" spans="1:8">
      <c r="A15647" s="35" t="s">
        <v>29</v>
      </c>
      <c r="B15647" s="35" t="s">
        <v>9370</v>
      </c>
      <c r="C15647" s="95" t="s">
        <v>17652</v>
      </c>
      <c r="D15647" s="102" t="s">
        <v>24137</v>
      </c>
      <c r="E15647" s="107">
        <v>11.333333333333334</v>
      </c>
      <c r="F15647" s="81" t="s">
        <v>24202</v>
      </c>
      <c r="G15647" s="35" t="s">
        <v>8146</v>
      </c>
      <c r="H15647" s="100" t="s">
        <v>26822</v>
      </c>
    </row>
    <row r="15648" spans="1:8">
      <c r="A15648" s="35" t="s">
        <v>29</v>
      </c>
      <c r="B15648" s="35" t="s">
        <v>9370</v>
      </c>
      <c r="C15648" s="95" t="s">
        <v>17652</v>
      </c>
      <c r="D15648" s="102" t="s">
        <v>24138</v>
      </c>
      <c r="E15648" s="107">
        <v>11.683333333333334</v>
      </c>
      <c r="F15648" s="81" t="s">
        <v>24202</v>
      </c>
      <c r="G15648" s="35" t="s">
        <v>8146</v>
      </c>
      <c r="H15648" s="100" t="s">
        <v>26822</v>
      </c>
    </row>
    <row r="15649" spans="1:8">
      <c r="A15649" s="35" t="s">
        <v>29</v>
      </c>
      <c r="B15649" s="35" t="s">
        <v>9370</v>
      </c>
      <c r="C15649" s="95" t="s">
        <v>17652</v>
      </c>
      <c r="D15649" s="102" t="s">
        <v>24139</v>
      </c>
      <c r="E15649" s="107">
        <v>11.933333333333334</v>
      </c>
      <c r="F15649" s="81" t="s">
        <v>24202</v>
      </c>
      <c r="G15649" s="35" t="s">
        <v>8146</v>
      </c>
      <c r="H15649" s="100" t="s">
        <v>26822</v>
      </c>
    </row>
    <row r="15650" spans="1:8">
      <c r="A15650" s="35" t="s">
        <v>29</v>
      </c>
      <c r="B15650" s="35" t="s">
        <v>9370</v>
      </c>
      <c r="C15650" s="95" t="s">
        <v>17652</v>
      </c>
      <c r="D15650" s="102" t="s">
        <v>24140</v>
      </c>
      <c r="E15650" s="107">
        <v>12.216666666666667</v>
      </c>
      <c r="F15650" s="81" t="s">
        <v>24202</v>
      </c>
      <c r="G15650" s="35" t="s">
        <v>8146</v>
      </c>
      <c r="H15650" s="100" t="s">
        <v>26822</v>
      </c>
    </row>
    <row r="15651" spans="1:8">
      <c r="A15651" s="35" t="s">
        <v>29</v>
      </c>
      <c r="B15651" s="35" t="s">
        <v>9370</v>
      </c>
      <c r="C15651" s="95" t="s">
        <v>17652</v>
      </c>
      <c r="D15651" s="102" t="s">
        <v>24141</v>
      </c>
      <c r="E15651" s="107">
        <v>12.1</v>
      </c>
      <c r="F15651" s="81" t="s">
        <v>24202</v>
      </c>
      <c r="G15651" s="35" t="s">
        <v>8146</v>
      </c>
      <c r="H15651" s="100" t="s">
        <v>26822</v>
      </c>
    </row>
    <row r="15652" spans="1:8">
      <c r="A15652" s="35" t="s">
        <v>29</v>
      </c>
      <c r="B15652" s="35" t="s">
        <v>9370</v>
      </c>
      <c r="C15652" s="95" t="s">
        <v>17652</v>
      </c>
      <c r="D15652" s="102" t="s">
        <v>24142</v>
      </c>
      <c r="E15652" s="107">
        <v>13.5</v>
      </c>
      <c r="F15652" s="81" t="s">
        <v>24202</v>
      </c>
      <c r="G15652" s="35" t="s">
        <v>8146</v>
      </c>
      <c r="H15652" s="100" t="s">
        <v>26822</v>
      </c>
    </row>
    <row r="15653" spans="1:8">
      <c r="A15653" s="35" t="s">
        <v>29</v>
      </c>
      <c r="B15653" s="35" t="s">
        <v>9370</v>
      </c>
      <c r="C15653" s="95" t="s">
        <v>17652</v>
      </c>
      <c r="D15653" s="102" t="s">
        <v>24143</v>
      </c>
      <c r="E15653" s="107">
        <v>13.85</v>
      </c>
      <c r="F15653" s="81" t="s">
        <v>24202</v>
      </c>
      <c r="G15653" s="35" t="s">
        <v>8146</v>
      </c>
      <c r="H15653" s="100" t="s">
        <v>26822</v>
      </c>
    </row>
    <row r="15654" spans="1:8">
      <c r="A15654" s="35" t="s">
        <v>29</v>
      </c>
      <c r="B15654" s="35" t="s">
        <v>9370</v>
      </c>
      <c r="C15654" s="95" t="s">
        <v>17653</v>
      </c>
      <c r="D15654" s="102" t="s">
        <v>24144</v>
      </c>
      <c r="E15654" s="107">
        <v>14.05</v>
      </c>
      <c r="F15654" s="81" t="s">
        <v>24202</v>
      </c>
      <c r="G15654" s="35" t="s">
        <v>8146</v>
      </c>
      <c r="H15654" s="100" t="s">
        <v>26822</v>
      </c>
    </row>
    <row r="15655" spans="1:8">
      <c r="A15655" s="35" t="s">
        <v>29</v>
      </c>
      <c r="B15655" s="35" t="s">
        <v>9370</v>
      </c>
      <c r="C15655" s="95" t="s">
        <v>17653</v>
      </c>
      <c r="D15655" s="102" t="s">
        <v>24145</v>
      </c>
      <c r="E15655" s="107">
        <v>13.583333333333334</v>
      </c>
      <c r="F15655" s="81" t="s">
        <v>24202</v>
      </c>
      <c r="G15655" s="35" t="s">
        <v>8146</v>
      </c>
      <c r="H15655" s="100" t="s">
        <v>26822</v>
      </c>
    </row>
    <row r="15656" spans="1:8">
      <c r="A15656" s="35" t="s">
        <v>29</v>
      </c>
      <c r="B15656" s="35" t="s">
        <v>9370</v>
      </c>
      <c r="C15656" s="95" t="s">
        <v>17653</v>
      </c>
      <c r="D15656" s="102" t="s">
        <v>24146</v>
      </c>
      <c r="E15656" s="107">
        <v>12.383333333333333</v>
      </c>
      <c r="F15656" s="81" t="s">
        <v>24202</v>
      </c>
      <c r="G15656" s="35" t="s">
        <v>8146</v>
      </c>
      <c r="H15656" s="100" t="s">
        <v>26822</v>
      </c>
    </row>
    <row r="15657" spans="1:8">
      <c r="A15657" s="35" t="s">
        <v>29</v>
      </c>
      <c r="B15657" s="35" t="s">
        <v>9370</v>
      </c>
      <c r="C15657" s="95" t="s">
        <v>17653</v>
      </c>
      <c r="D15657" s="102" t="s">
        <v>24147</v>
      </c>
      <c r="E15657" s="107">
        <v>12.433333333333334</v>
      </c>
      <c r="F15657" s="81" t="s">
        <v>24202</v>
      </c>
      <c r="G15657" s="35" t="s">
        <v>8146</v>
      </c>
      <c r="H15657" s="100" t="s">
        <v>26822</v>
      </c>
    </row>
    <row r="15658" spans="1:8">
      <c r="A15658" s="35" t="s">
        <v>29</v>
      </c>
      <c r="B15658" s="35" t="s">
        <v>9370</v>
      </c>
      <c r="C15658" s="95" t="s">
        <v>17653</v>
      </c>
      <c r="D15658" s="102" t="s">
        <v>24148</v>
      </c>
      <c r="E15658" s="107">
        <v>10.8</v>
      </c>
      <c r="F15658" s="81" t="s">
        <v>24202</v>
      </c>
      <c r="G15658" s="35" t="s">
        <v>8146</v>
      </c>
      <c r="H15658" s="100" t="s">
        <v>26822</v>
      </c>
    </row>
    <row r="15659" spans="1:8">
      <c r="A15659" s="35" t="s">
        <v>29</v>
      </c>
      <c r="B15659" s="35" t="s">
        <v>9370</v>
      </c>
      <c r="C15659" s="95" t="s">
        <v>17653</v>
      </c>
      <c r="D15659" s="102" t="s">
        <v>24149</v>
      </c>
      <c r="E15659" s="107">
        <v>13.3</v>
      </c>
      <c r="F15659" s="81" t="s">
        <v>24202</v>
      </c>
      <c r="G15659" s="35" t="s">
        <v>8146</v>
      </c>
      <c r="H15659" s="100" t="s">
        <v>26822</v>
      </c>
    </row>
    <row r="15660" spans="1:8">
      <c r="A15660" s="35" t="s">
        <v>29</v>
      </c>
      <c r="B15660" s="35" t="s">
        <v>9370</v>
      </c>
      <c r="C15660" s="95" t="s">
        <v>17653</v>
      </c>
      <c r="D15660" s="102" t="s">
        <v>24150</v>
      </c>
      <c r="E15660" s="107">
        <v>12.866666666666667</v>
      </c>
      <c r="F15660" s="81" t="s">
        <v>24202</v>
      </c>
      <c r="G15660" s="35" t="s">
        <v>8146</v>
      </c>
      <c r="H15660" s="100" t="s">
        <v>26822</v>
      </c>
    </row>
    <row r="15661" spans="1:8">
      <c r="A15661" s="35" t="s">
        <v>29</v>
      </c>
      <c r="B15661" s="35" t="s">
        <v>9370</v>
      </c>
      <c r="C15661" s="95" t="s">
        <v>17653</v>
      </c>
      <c r="D15661" s="102" t="s">
        <v>24151</v>
      </c>
      <c r="E15661" s="107">
        <v>11.783333333333333</v>
      </c>
      <c r="F15661" s="81" t="s">
        <v>24202</v>
      </c>
      <c r="G15661" s="35" t="s">
        <v>8146</v>
      </c>
      <c r="H15661" s="100" t="s">
        <v>26822</v>
      </c>
    </row>
    <row r="15662" spans="1:8">
      <c r="A15662" s="35" t="s">
        <v>29</v>
      </c>
      <c r="B15662" s="35" t="s">
        <v>9370</v>
      </c>
      <c r="C15662" s="95" t="s">
        <v>17653</v>
      </c>
      <c r="D15662" s="102" t="s">
        <v>24152</v>
      </c>
      <c r="E15662" s="107">
        <v>11.366666666666667</v>
      </c>
      <c r="F15662" s="81" t="s">
        <v>24202</v>
      </c>
      <c r="G15662" s="35" t="s">
        <v>8146</v>
      </c>
      <c r="H15662" s="100" t="s">
        <v>26822</v>
      </c>
    </row>
    <row r="15663" spans="1:8">
      <c r="A15663" s="35" t="s">
        <v>29</v>
      </c>
      <c r="B15663" s="35" t="s">
        <v>9370</v>
      </c>
      <c r="C15663" s="95" t="s">
        <v>17653</v>
      </c>
      <c r="D15663" s="102" t="s">
        <v>24153</v>
      </c>
      <c r="E15663" s="107">
        <v>11.85</v>
      </c>
      <c r="F15663" s="81" t="s">
        <v>24202</v>
      </c>
      <c r="G15663" s="35" t="s">
        <v>8146</v>
      </c>
      <c r="H15663" s="100" t="s">
        <v>26822</v>
      </c>
    </row>
    <row r="15664" spans="1:8">
      <c r="A15664" s="35" t="s">
        <v>29</v>
      </c>
      <c r="B15664" s="35" t="s">
        <v>9370</v>
      </c>
      <c r="C15664" s="95" t="s">
        <v>17653</v>
      </c>
      <c r="D15664" s="102" t="s">
        <v>24154</v>
      </c>
      <c r="E15664" s="107">
        <v>11.166666666666666</v>
      </c>
      <c r="F15664" s="81" t="s">
        <v>24202</v>
      </c>
      <c r="G15664" s="35" t="s">
        <v>8146</v>
      </c>
      <c r="H15664" s="100" t="s">
        <v>26822</v>
      </c>
    </row>
    <row r="15665" spans="1:8">
      <c r="A15665" s="35" t="s">
        <v>29</v>
      </c>
      <c r="B15665" s="35" t="s">
        <v>9370</v>
      </c>
      <c r="C15665" s="95" t="s">
        <v>17653</v>
      </c>
      <c r="D15665" s="102" t="s">
        <v>24155</v>
      </c>
      <c r="E15665" s="107">
        <v>11.616666666666667</v>
      </c>
      <c r="F15665" s="81" t="s">
        <v>24202</v>
      </c>
      <c r="G15665" s="35" t="s">
        <v>8146</v>
      </c>
      <c r="H15665" s="100" t="s">
        <v>26822</v>
      </c>
    </row>
    <row r="15666" spans="1:8">
      <c r="A15666" s="35" t="s">
        <v>29</v>
      </c>
      <c r="B15666" s="35" t="s">
        <v>9370</v>
      </c>
      <c r="C15666" s="95" t="s">
        <v>17653</v>
      </c>
      <c r="D15666" s="102" t="s">
        <v>24156</v>
      </c>
      <c r="E15666" s="107">
        <v>11.583333333333334</v>
      </c>
      <c r="F15666" s="81" t="s">
        <v>24202</v>
      </c>
      <c r="G15666" s="35" t="s">
        <v>8146</v>
      </c>
      <c r="H15666" s="100" t="s">
        <v>26822</v>
      </c>
    </row>
    <row r="15667" spans="1:8">
      <c r="A15667" s="35" t="s">
        <v>29</v>
      </c>
      <c r="B15667" s="35" t="s">
        <v>9370</v>
      </c>
      <c r="C15667" s="95" t="s">
        <v>17653</v>
      </c>
      <c r="D15667" s="102" t="s">
        <v>24157</v>
      </c>
      <c r="E15667" s="107">
        <v>10.166666666666666</v>
      </c>
      <c r="F15667" s="81" t="s">
        <v>24202</v>
      </c>
      <c r="G15667" s="35" t="s">
        <v>8146</v>
      </c>
      <c r="H15667" s="100" t="s">
        <v>26822</v>
      </c>
    </row>
    <row r="15668" spans="1:8">
      <c r="A15668" s="35" t="s">
        <v>29</v>
      </c>
      <c r="B15668" s="35" t="s">
        <v>9370</v>
      </c>
      <c r="C15668" s="95" t="s">
        <v>17653</v>
      </c>
      <c r="D15668" s="102" t="s">
        <v>24158</v>
      </c>
      <c r="E15668" s="107">
        <v>11.366666666666667</v>
      </c>
      <c r="F15668" s="81" t="s">
        <v>24202</v>
      </c>
      <c r="G15668" s="35" t="s">
        <v>8146</v>
      </c>
      <c r="H15668" s="100" t="s">
        <v>26822</v>
      </c>
    </row>
    <row r="15669" spans="1:8">
      <c r="A15669" s="35" t="s">
        <v>29</v>
      </c>
      <c r="B15669" s="35" t="s">
        <v>9370</v>
      </c>
      <c r="C15669" s="95" t="s">
        <v>17654</v>
      </c>
      <c r="D15669" s="102" t="s">
        <v>24159</v>
      </c>
      <c r="E15669" s="107">
        <v>10.916666666666666</v>
      </c>
      <c r="F15669" s="81" t="s">
        <v>24202</v>
      </c>
      <c r="G15669" s="35" t="s">
        <v>8146</v>
      </c>
      <c r="H15669" s="100" t="s">
        <v>26822</v>
      </c>
    </row>
    <row r="15670" spans="1:8">
      <c r="A15670" s="35" t="s">
        <v>29</v>
      </c>
      <c r="B15670" s="35" t="s">
        <v>9370</v>
      </c>
      <c r="C15670" s="95" t="s">
        <v>17654</v>
      </c>
      <c r="D15670" s="102" t="s">
        <v>24160</v>
      </c>
      <c r="E15670" s="107">
        <v>10.65</v>
      </c>
      <c r="F15670" s="81" t="s">
        <v>24202</v>
      </c>
      <c r="G15670" s="35" t="s">
        <v>8146</v>
      </c>
      <c r="H15670" s="100" t="s">
        <v>26822</v>
      </c>
    </row>
    <row r="15671" spans="1:8">
      <c r="A15671" s="35" t="s">
        <v>29</v>
      </c>
      <c r="B15671" s="35" t="s">
        <v>9370</v>
      </c>
      <c r="C15671" s="95" t="s">
        <v>17654</v>
      </c>
      <c r="D15671" s="102" t="s">
        <v>24161</v>
      </c>
      <c r="E15671" s="107">
        <v>11.866666666666667</v>
      </c>
      <c r="F15671" s="81" t="s">
        <v>24202</v>
      </c>
      <c r="G15671" s="35" t="s">
        <v>8146</v>
      </c>
      <c r="H15671" s="100" t="s">
        <v>26822</v>
      </c>
    </row>
    <row r="15672" spans="1:8">
      <c r="A15672" s="35" t="s">
        <v>29</v>
      </c>
      <c r="B15672" s="35" t="s">
        <v>9370</v>
      </c>
      <c r="C15672" s="95" t="s">
        <v>17654</v>
      </c>
      <c r="D15672" s="102" t="s">
        <v>24162</v>
      </c>
      <c r="E15672" s="107">
        <v>10.483333333333333</v>
      </c>
      <c r="F15672" s="81" t="s">
        <v>24202</v>
      </c>
      <c r="G15672" s="35" t="s">
        <v>8146</v>
      </c>
      <c r="H15672" s="100" t="s">
        <v>26822</v>
      </c>
    </row>
    <row r="15673" spans="1:8">
      <c r="A15673" s="35" t="s">
        <v>29</v>
      </c>
      <c r="B15673" s="35" t="s">
        <v>9370</v>
      </c>
      <c r="C15673" s="95" t="s">
        <v>17654</v>
      </c>
      <c r="D15673" s="102" t="s">
        <v>24163</v>
      </c>
      <c r="E15673" s="107">
        <v>10.833333333333334</v>
      </c>
      <c r="F15673" s="81" t="s">
        <v>24202</v>
      </c>
      <c r="G15673" s="35" t="s">
        <v>8146</v>
      </c>
      <c r="H15673" s="100" t="s">
        <v>26822</v>
      </c>
    </row>
    <row r="15674" spans="1:8">
      <c r="A15674" s="35" t="s">
        <v>29</v>
      </c>
      <c r="B15674" s="35" t="s">
        <v>9370</v>
      </c>
      <c r="C15674" s="95" t="s">
        <v>17654</v>
      </c>
      <c r="D15674" s="102" t="s">
        <v>24164</v>
      </c>
      <c r="E15674" s="107">
        <v>9.3333333333333339</v>
      </c>
      <c r="F15674" s="81" t="s">
        <v>24202</v>
      </c>
      <c r="G15674" s="35" t="s">
        <v>8146</v>
      </c>
      <c r="H15674" s="100" t="s">
        <v>26822</v>
      </c>
    </row>
    <row r="15675" spans="1:8">
      <c r="A15675" s="35" t="s">
        <v>29</v>
      </c>
      <c r="B15675" s="35" t="s">
        <v>9370</v>
      </c>
      <c r="C15675" s="95" t="s">
        <v>17654</v>
      </c>
      <c r="D15675" s="102" t="s">
        <v>24165</v>
      </c>
      <c r="E15675" s="107">
        <v>9.9499999999999993</v>
      </c>
      <c r="F15675" s="81" t="s">
        <v>24202</v>
      </c>
      <c r="G15675" s="35" t="s">
        <v>8146</v>
      </c>
      <c r="H15675" s="100" t="s">
        <v>26822</v>
      </c>
    </row>
    <row r="15676" spans="1:8">
      <c r="A15676" s="35" t="s">
        <v>29</v>
      </c>
      <c r="B15676" s="35" t="s">
        <v>9370</v>
      </c>
      <c r="C15676" s="95" t="s">
        <v>17654</v>
      </c>
      <c r="D15676" s="102" t="s">
        <v>24166</v>
      </c>
      <c r="E15676" s="107">
        <v>9.8666666666666671</v>
      </c>
      <c r="F15676" s="81" t="s">
        <v>24202</v>
      </c>
      <c r="G15676" s="35" t="s">
        <v>8146</v>
      </c>
      <c r="H15676" s="100" t="s">
        <v>26822</v>
      </c>
    </row>
    <row r="15677" spans="1:8">
      <c r="A15677" s="35" t="s">
        <v>29</v>
      </c>
      <c r="B15677" s="35" t="s">
        <v>9370</v>
      </c>
      <c r="C15677" s="95" t="s">
        <v>17654</v>
      </c>
      <c r="D15677" s="102" t="s">
        <v>24167</v>
      </c>
      <c r="E15677" s="107">
        <v>11.283333333333333</v>
      </c>
      <c r="F15677" s="81" t="s">
        <v>24202</v>
      </c>
      <c r="G15677" s="35" t="s">
        <v>8146</v>
      </c>
      <c r="H15677" s="100" t="s">
        <v>26822</v>
      </c>
    </row>
    <row r="15678" spans="1:8">
      <c r="A15678" s="35" t="s">
        <v>29</v>
      </c>
      <c r="B15678" s="35" t="s">
        <v>9370</v>
      </c>
      <c r="C15678" s="95" t="s">
        <v>17654</v>
      </c>
      <c r="D15678" s="102" t="s">
        <v>24168</v>
      </c>
      <c r="E15678" s="107">
        <v>11.083333333333334</v>
      </c>
      <c r="F15678" s="81" t="s">
        <v>24202</v>
      </c>
      <c r="G15678" s="35" t="s">
        <v>8146</v>
      </c>
      <c r="H15678" s="100" t="s">
        <v>26822</v>
      </c>
    </row>
    <row r="15679" spans="1:8">
      <c r="A15679" s="35" t="s">
        <v>29</v>
      </c>
      <c r="B15679" s="35" t="s">
        <v>9370</v>
      </c>
      <c r="C15679" s="95" t="s">
        <v>17654</v>
      </c>
      <c r="D15679" s="102" t="s">
        <v>24169</v>
      </c>
      <c r="E15679" s="107">
        <v>9.1999999999999993</v>
      </c>
      <c r="F15679" s="81" t="s">
        <v>24202</v>
      </c>
      <c r="G15679" s="35" t="s">
        <v>8146</v>
      </c>
      <c r="H15679" s="100" t="s">
        <v>26822</v>
      </c>
    </row>
    <row r="15680" spans="1:8">
      <c r="A15680" s="35" t="s">
        <v>29</v>
      </c>
      <c r="B15680" s="35" t="s">
        <v>9370</v>
      </c>
      <c r="C15680" s="95" t="s">
        <v>17654</v>
      </c>
      <c r="D15680" s="102" t="s">
        <v>24170</v>
      </c>
      <c r="E15680" s="107">
        <v>11.883333333333333</v>
      </c>
      <c r="F15680" s="81" t="s">
        <v>24202</v>
      </c>
      <c r="G15680" s="35" t="s">
        <v>8146</v>
      </c>
      <c r="H15680" s="100" t="s">
        <v>26822</v>
      </c>
    </row>
    <row r="15681" spans="1:8">
      <c r="A15681" s="35" t="s">
        <v>29</v>
      </c>
      <c r="B15681" s="35" t="s">
        <v>9370</v>
      </c>
      <c r="C15681" s="95" t="s">
        <v>17654</v>
      </c>
      <c r="D15681" s="102" t="s">
        <v>24171</v>
      </c>
      <c r="E15681" s="107">
        <v>10.516666666666667</v>
      </c>
      <c r="F15681" s="81" t="s">
        <v>24202</v>
      </c>
      <c r="G15681" s="35" t="s">
        <v>8146</v>
      </c>
      <c r="H15681" s="100" t="s">
        <v>26822</v>
      </c>
    </row>
    <row r="15682" spans="1:8">
      <c r="A15682" s="35" t="s">
        <v>29</v>
      </c>
      <c r="B15682" s="35" t="s">
        <v>9370</v>
      </c>
      <c r="C15682" s="95" t="s">
        <v>17654</v>
      </c>
      <c r="D15682" s="102" t="s">
        <v>24172</v>
      </c>
      <c r="E15682" s="107">
        <v>9.5333333333333332</v>
      </c>
      <c r="F15682" s="81" t="s">
        <v>24202</v>
      </c>
      <c r="G15682" s="35" t="s">
        <v>8146</v>
      </c>
      <c r="H15682" s="100" t="s">
        <v>26822</v>
      </c>
    </row>
    <row r="15683" spans="1:8">
      <c r="A15683" s="35" t="s">
        <v>29</v>
      </c>
      <c r="B15683" s="35" t="s">
        <v>9370</v>
      </c>
      <c r="C15683" s="95" t="s">
        <v>17654</v>
      </c>
      <c r="D15683" s="102" t="s">
        <v>24173</v>
      </c>
      <c r="E15683" s="107">
        <v>9.35</v>
      </c>
      <c r="F15683" s="81" t="s">
        <v>24202</v>
      </c>
      <c r="G15683" s="35" t="s">
        <v>8146</v>
      </c>
      <c r="H15683" s="100" t="s">
        <v>26822</v>
      </c>
    </row>
    <row r="15684" spans="1:8">
      <c r="A15684" s="35" t="s">
        <v>29</v>
      </c>
      <c r="B15684" s="35" t="s">
        <v>9370</v>
      </c>
      <c r="C15684" s="95" t="s">
        <v>17655</v>
      </c>
      <c r="D15684" s="102" t="s">
        <v>13625</v>
      </c>
      <c r="E15684" s="107">
        <v>13.583333333333334</v>
      </c>
      <c r="F15684" s="81" t="s">
        <v>24202</v>
      </c>
      <c r="G15684" s="35" t="s">
        <v>8146</v>
      </c>
      <c r="H15684" s="100" t="s">
        <v>26823</v>
      </c>
    </row>
    <row r="15685" spans="1:8">
      <c r="A15685" s="35" t="s">
        <v>29</v>
      </c>
      <c r="B15685" s="35" t="s">
        <v>9370</v>
      </c>
      <c r="C15685" s="95" t="s">
        <v>17655</v>
      </c>
      <c r="D15685" s="102" t="s">
        <v>13626</v>
      </c>
      <c r="E15685" s="107">
        <v>12.616666666666667</v>
      </c>
      <c r="F15685" s="81" t="s">
        <v>24202</v>
      </c>
      <c r="G15685" s="35" t="s">
        <v>8146</v>
      </c>
      <c r="H15685" s="100" t="s">
        <v>26823</v>
      </c>
    </row>
    <row r="15686" spans="1:8">
      <c r="A15686" s="35" t="s">
        <v>29</v>
      </c>
      <c r="B15686" s="35" t="s">
        <v>9370</v>
      </c>
      <c r="C15686" s="95" t="s">
        <v>17655</v>
      </c>
      <c r="D15686" s="102" t="s">
        <v>13627</v>
      </c>
      <c r="E15686" s="107">
        <v>12.9</v>
      </c>
      <c r="F15686" s="81" t="s">
        <v>24202</v>
      </c>
      <c r="G15686" s="35" t="s">
        <v>8146</v>
      </c>
      <c r="H15686" s="100" t="s">
        <v>26823</v>
      </c>
    </row>
    <row r="15687" spans="1:8">
      <c r="A15687" s="35" t="s">
        <v>29</v>
      </c>
      <c r="B15687" s="35" t="s">
        <v>9370</v>
      </c>
      <c r="C15687" s="95" t="s">
        <v>17655</v>
      </c>
      <c r="D15687" s="102" t="s">
        <v>13628</v>
      </c>
      <c r="E15687" s="107">
        <v>12.816666666666666</v>
      </c>
      <c r="F15687" s="81" t="s">
        <v>24202</v>
      </c>
      <c r="G15687" s="35" t="s">
        <v>8146</v>
      </c>
      <c r="H15687" s="100" t="s">
        <v>26823</v>
      </c>
    </row>
    <row r="15688" spans="1:8">
      <c r="A15688" s="35" t="s">
        <v>29</v>
      </c>
      <c r="B15688" s="35" t="s">
        <v>9370</v>
      </c>
      <c r="C15688" s="95" t="s">
        <v>17655</v>
      </c>
      <c r="D15688" s="102" t="s">
        <v>13629</v>
      </c>
      <c r="E15688" s="107">
        <v>12.616666666666667</v>
      </c>
      <c r="F15688" s="81" t="s">
        <v>24202</v>
      </c>
      <c r="G15688" s="35" t="s">
        <v>8146</v>
      </c>
      <c r="H15688" s="100" t="s">
        <v>26823</v>
      </c>
    </row>
    <row r="15689" spans="1:8">
      <c r="A15689" s="35" t="s">
        <v>29</v>
      </c>
      <c r="B15689" s="35" t="s">
        <v>9370</v>
      </c>
      <c r="C15689" s="95" t="s">
        <v>17655</v>
      </c>
      <c r="D15689" s="102" t="s">
        <v>13630</v>
      </c>
      <c r="E15689" s="107">
        <v>12.616666666666667</v>
      </c>
      <c r="F15689" s="81" t="s">
        <v>24202</v>
      </c>
      <c r="G15689" s="35" t="s">
        <v>8146</v>
      </c>
      <c r="H15689" s="100" t="s">
        <v>26823</v>
      </c>
    </row>
    <row r="15690" spans="1:8">
      <c r="A15690" s="35" t="s">
        <v>29</v>
      </c>
      <c r="B15690" s="35" t="s">
        <v>9370</v>
      </c>
      <c r="C15690" s="95" t="s">
        <v>17655</v>
      </c>
      <c r="D15690" s="102" t="s">
        <v>13631</v>
      </c>
      <c r="E15690" s="107">
        <v>12.616666666666667</v>
      </c>
      <c r="F15690" s="81" t="s">
        <v>24202</v>
      </c>
      <c r="G15690" s="35" t="s">
        <v>8146</v>
      </c>
      <c r="H15690" s="100" t="s">
        <v>26823</v>
      </c>
    </row>
    <row r="15691" spans="1:8">
      <c r="A15691" s="35" t="s">
        <v>29</v>
      </c>
      <c r="B15691" s="35" t="s">
        <v>9370</v>
      </c>
      <c r="C15691" s="95" t="s">
        <v>17655</v>
      </c>
      <c r="D15691" s="102" t="s">
        <v>13632</v>
      </c>
      <c r="E15691" s="107">
        <v>13.966666666666667</v>
      </c>
      <c r="F15691" s="81" t="s">
        <v>24202</v>
      </c>
      <c r="G15691" s="35" t="s">
        <v>8146</v>
      </c>
      <c r="H15691" s="100" t="s">
        <v>26823</v>
      </c>
    </row>
    <row r="15692" spans="1:8">
      <c r="A15692" s="35" t="s">
        <v>29</v>
      </c>
      <c r="B15692" s="35" t="s">
        <v>9370</v>
      </c>
      <c r="C15692" s="95" t="s">
        <v>17655</v>
      </c>
      <c r="D15692" s="102" t="s">
        <v>13633</v>
      </c>
      <c r="E15692" s="107">
        <v>12.9</v>
      </c>
      <c r="F15692" s="81" t="s">
        <v>24202</v>
      </c>
      <c r="G15692" s="35" t="s">
        <v>8146</v>
      </c>
      <c r="H15692" s="100" t="s">
        <v>26823</v>
      </c>
    </row>
    <row r="15693" spans="1:8">
      <c r="A15693" s="35" t="s">
        <v>29</v>
      </c>
      <c r="B15693" s="35" t="s">
        <v>9370</v>
      </c>
      <c r="C15693" s="95" t="s">
        <v>17655</v>
      </c>
      <c r="D15693" s="102" t="s">
        <v>13634</v>
      </c>
      <c r="E15693" s="107">
        <v>12.65</v>
      </c>
      <c r="F15693" s="81" t="s">
        <v>24202</v>
      </c>
      <c r="G15693" s="35" t="s">
        <v>8146</v>
      </c>
      <c r="H15693" s="100" t="s">
        <v>26823</v>
      </c>
    </row>
    <row r="15694" spans="1:8">
      <c r="A15694" s="35" t="s">
        <v>29</v>
      </c>
      <c r="B15694" s="35" t="s">
        <v>9370</v>
      </c>
      <c r="C15694" s="95" t="s">
        <v>17655</v>
      </c>
      <c r="D15694" s="102" t="s">
        <v>13635</v>
      </c>
      <c r="E15694" s="107">
        <v>13.5</v>
      </c>
      <c r="F15694" s="81" t="s">
        <v>24202</v>
      </c>
      <c r="G15694" s="35" t="s">
        <v>8146</v>
      </c>
      <c r="H15694" s="100" t="s">
        <v>26823</v>
      </c>
    </row>
    <row r="15695" spans="1:8">
      <c r="A15695" s="35" t="s">
        <v>29</v>
      </c>
      <c r="B15695" s="35" t="s">
        <v>9370</v>
      </c>
      <c r="C15695" s="95" t="s">
        <v>17655</v>
      </c>
      <c r="D15695" s="102" t="s">
        <v>13636</v>
      </c>
      <c r="E15695" s="107">
        <v>14.55</v>
      </c>
      <c r="F15695" s="81" t="s">
        <v>24202</v>
      </c>
      <c r="G15695" s="35" t="s">
        <v>8146</v>
      </c>
      <c r="H15695" s="100" t="s">
        <v>26823</v>
      </c>
    </row>
    <row r="15696" spans="1:8">
      <c r="A15696" s="35" t="s">
        <v>29</v>
      </c>
      <c r="B15696" s="35" t="s">
        <v>9370</v>
      </c>
      <c r="C15696" s="95" t="s">
        <v>17655</v>
      </c>
      <c r="D15696" s="102" t="s">
        <v>13637</v>
      </c>
      <c r="E15696" s="107">
        <v>13.4</v>
      </c>
      <c r="F15696" s="81" t="s">
        <v>24202</v>
      </c>
      <c r="G15696" s="35" t="s">
        <v>8146</v>
      </c>
      <c r="H15696" s="100" t="s">
        <v>26823</v>
      </c>
    </row>
    <row r="15697" spans="1:8">
      <c r="A15697" s="35" t="s">
        <v>29</v>
      </c>
      <c r="B15697" s="35" t="s">
        <v>9370</v>
      </c>
      <c r="C15697" s="95" t="s">
        <v>17655</v>
      </c>
      <c r="D15697" s="102" t="s">
        <v>13638</v>
      </c>
      <c r="E15697" s="107">
        <v>14.1</v>
      </c>
      <c r="F15697" s="81" t="s">
        <v>24202</v>
      </c>
      <c r="G15697" s="35" t="s">
        <v>8146</v>
      </c>
      <c r="H15697" s="100" t="s">
        <v>26823</v>
      </c>
    </row>
    <row r="15698" spans="1:8">
      <c r="A15698" s="35" t="s">
        <v>29</v>
      </c>
      <c r="B15698" s="35" t="s">
        <v>9370</v>
      </c>
      <c r="C15698" s="95" t="s">
        <v>17655</v>
      </c>
      <c r="D15698" s="102" t="s">
        <v>13639</v>
      </c>
      <c r="E15698" s="107">
        <v>12.933333333333334</v>
      </c>
      <c r="F15698" s="81" t="s">
        <v>24202</v>
      </c>
      <c r="G15698" s="35" t="s">
        <v>8146</v>
      </c>
      <c r="H15698" s="100" t="s">
        <v>26823</v>
      </c>
    </row>
    <row r="15699" spans="1:8">
      <c r="A15699" s="35" t="s">
        <v>29</v>
      </c>
      <c r="B15699" s="35" t="s">
        <v>9370</v>
      </c>
      <c r="C15699" s="95" t="s">
        <v>17655</v>
      </c>
      <c r="D15699" s="102" t="s">
        <v>13640</v>
      </c>
      <c r="E15699" s="107">
        <v>13.016666666666667</v>
      </c>
      <c r="F15699" s="81" t="s">
        <v>24202</v>
      </c>
      <c r="G15699" s="35" t="s">
        <v>8146</v>
      </c>
      <c r="H15699" s="100" t="s">
        <v>26823</v>
      </c>
    </row>
    <row r="15700" spans="1:8">
      <c r="A15700" s="35" t="s">
        <v>29</v>
      </c>
      <c r="B15700" s="35" t="s">
        <v>9370</v>
      </c>
      <c r="C15700" s="95" t="s">
        <v>17656</v>
      </c>
      <c r="D15700" s="102" t="s">
        <v>13641</v>
      </c>
      <c r="E15700" s="107">
        <v>12.716666666666667</v>
      </c>
      <c r="F15700" s="81" t="s">
        <v>24202</v>
      </c>
      <c r="G15700" s="35" t="s">
        <v>8146</v>
      </c>
      <c r="H15700" s="100" t="s">
        <v>26823</v>
      </c>
    </row>
    <row r="15701" spans="1:8">
      <c r="A15701" s="35" t="s">
        <v>29</v>
      </c>
      <c r="B15701" s="35" t="s">
        <v>9370</v>
      </c>
      <c r="C15701" s="95" t="s">
        <v>17656</v>
      </c>
      <c r="D15701" s="102" t="s">
        <v>13642</v>
      </c>
      <c r="E15701" s="107">
        <v>12.616666666666667</v>
      </c>
      <c r="F15701" s="81" t="s">
        <v>24202</v>
      </c>
      <c r="G15701" s="35" t="s">
        <v>8146</v>
      </c>
      <c r="H15701" s="100" t="s">
        <v>26823</v>
      </c>
    </row>
    <row r="15702" spans="1:8">
      <c r="A15702" s="35" t="s">
        <v>29</v>
      </c>
      <c r="B15702" s="35" t="s">
        <v>9370</v>
      </c>
      <c r="C15702" s="95" t="s">
        <v>17656</v>
      </c>
      <c r="D15702" s="102" t="s">
        <v>13643</v>
      </c>
      <c r="E15702" s="107">
        <v>12.616666666666667</v>
      </c>
      <c r="F15702" s="81" t="s">
        <v>24202</v>
      </c>
      <c r="G15702" s="35" t="s">
        <v>8146</v>
      </c>
      <c r="H15702" s="100" t="s">
        <v>26823</v>
      </c>
    </row>
    <row r="15703" spans="1:8">
      <c r="A15703" s="35" t="s">
        <v>29</v>
      </c>
      <c r="B15703" s="35" t="s">
        <v>9370</v>
      </c>
      <c r="C15703" s="95" t="s">
        <v>17656</v>
      </c>
      <c r="D15703" s="102" t="s">
        <v>13644</v>
      </c>
      <c r="E15703" s="107">
        <v>12.7</v>
      </c>
      <c r="F15703" s="81" t="s">
        <v>24202</v>
      </c>
      <c r="G15703" s="35" t="s">
        <v>8146</v>
      </c>
      <c r="H15703" s="100" t="s">
        <v>26823</v>
      </c>
    </row>
    <row r="15704" spans="1:8">
      <c r="A15704" s="35" t="s">
        <v>29</v>
      </c>
      <c r="B15704" s="35" t="s">
        <v>9370</v>
      </c>
      <c r="C15704" s="95" t="s">
        <v>17656</v>
      </c>
      <c r="D15704" s="102" t="s">
        <v>13645</v>
      </c>
      <c r="E15704" s="107">
        <v>12.733333333333333</v>
      </c>
      <c r="F15704" s="81" t="s">
        <v>24202</v>
      </c>
      <c r="G15704" s="35" t="s">
        <v>8146</v>
      </c>
      <c r="H15704" s="100" t="s">
        <v>26823</v>
      </c>
    </row>
    <row r="15705" spans="1:8">
      <c r="A15705" s="35" t="s">
        <v>29</v>
      </c>
      <c r="B15705" s="35" t="s">
        <v>9370</v>
      </c>
      <c r="C15705" s="95" t="s">
        <v>17656</v>
      </c>
      <c r="D15705" s="102" t="s">
        <v>13646</v>
      </c>
      <c r="E15705" s="107">
        <v>13.933333333333334</v>
      </c>
      <c r="F15705" s="81" t="s">
        <v>24202</v>
      </c>
      <c r="G15705" s="35" t="s">
        <v>8146</v>
      </c>
      <c r="H15705" s="100" t="s">
        <v>26823</v>
      </c>
    </row>
    <row r="15706" spans="1:8">
      <c r="A15706" s="35" t="s">
        <v>29</v>
      </c>
      <c r="B15706" s="35" t="s">
        <v>9370</v>
      </c>
      <c r="C15706" s="95" t="s">
        <v>17656</v>
      </c>
      <c r="D15706" s="102" t="s">
        <v>13647</v>
      </c>
      <c r="E15706" s="107">
        <v>12.666666666666666</v>
      </c>
      <c r="F15706" s="81" t="s">
        <v>24202</v>
      </c>
      <c r="G15706" s="35" t="s">
        <v>8146</v>
      </c>
      <c r="H15706" s="100" t="s">
        <v>26823</v>
      </c>
    </row>
    <row r="15707" spans="1:8">
      <c r="A15707" s="35" t="s">
        <v>29</v>
      </c>
      <c r="B15707" s="35" t="s">
        <v>9370</v>
      </c>
      <c r="C15707" s="95" t="s">
        <v>17656</v>
      </c>
      <c r="D15707" s="102" t="s">
        <v>13648</v>
      </c>
      <c r="E15707" s="107">
        <v>13.933333333333334</v>
      </c>
      <c r="F15707" s="81" t="s">
        <v>24202</v>
      </c>
      <c r="G15707" s="35" t="s">
        <v>8146</v>
      </c>
      <c r="H15707" s="100" t="s">
        <v>26823</v>
      </c>
    </row>
    <row r="15708" spans="1:8">
      <c r="A15708" s="35" t="s">
        <v>29</v>
      </c>
      <c r="B15708" s="35" t="s">
        <v>9370</v>
      </c>
      <c r="C15708" s="95" t="s">
        <v>17656</v>
      </c>
      <c r="D15708" s="102" t="s">
        <v>13649</v>
      </c>
      <c r="E15708" s="107">
        <v>12.8</v>
      </c>
      <c r="F15708" s="81" t="s">
        <v>24202</v>
      </c>
      <c r="G15708" s="35" t="s">
        <v>8146</v>
      </c>
      <c r="H15708" s="100" t="s">
        <v>26823</v>
      </c>
    </row>
    <row r="15709" spans="1:8">
      <c r="A15709" s="35" t="s">
        <v>29</v>
      </c>
      <c r="B15709" s="35" t="s">
        <v>9370</v>
      </c>
      <c r="C15709" s="95" t="s">
        <v>17656</v>
      </c>
      <c r="D15709" s="102" t="s">
        <v>13650</v>
      </c>
      <c r="E15709" s="107">
        <v>12.916666666666666</v>
      </c>
      <c r="F15709" s="81" t="s">
        <v>24202</v>
      </c>
      <c r="G15709" s="35" t="s">
        <v>8146</v>
      </c>
      <c r="H15709" s="100" t="s">
        <v>26823</v>
      </c>
    </row>
    <row r="15710" spans="1:8">
      <c r="A15710" s="35" t="s">
        <v>29</v>
      </c>
      <c r="B15710" s="35" t="s">
        <v>9370</v>
      </c>
      <c r="C15710" s="95" t="s">
        <v>17656</v>
      </c>
      <c r="D15710" s="102" t="s">
        <v>13651</v>
      </c>
      <c r="E15710" s="107">
        <v>13.983333333333333</v>
      </c>
      <c r="F15710" s="81" t="s">
        <v>24202</v>
      </c>
      <c r="G15710" s="35" t="s">
        <v>8146</v>
      </c>
      <c r="H15710" s="100" t="s">
        <v>26823</v>
      </c>
    </row>
    <row r="15711" spans="1:8">
      <c r="A15711" s="35" t="s">
        <v>29</v>
      </c>
      <c r="B15711" s="35" t="s">
        <v>9370</v>
      </c>
      <c r="C15711" s="95" t="s">
        <v>17656</v>
      </c>
      <c r="D15711" s="102" t="s">
        <v>13652</v>
      </c>
      <c r="E15711" s="107">
        <v>13.7</v>
      </c>
      <c r="F15711" s="81" t="s">
        <v>24202</v>
      </c>
      <c r="G15711" s="35" t="s">
        <v>8146</v>
      </c>
      <c r="H15711" s="100" t="s">
        <v>26823</v>
      </c>
    </row>
    <row r="15712" spans="1:8">
      <c r="A15712" s="35" t="s">
        <v>29</v>
      </c>
      <c r="B15712" s="35" t="s">
        <v>9370</v>
      </c>
      <c r="C15712" s="95" t="s">
        <v>17656</v>
      </c>
      <c r="D15712" s="102" t="s">
        <v>24174</v>
      </c>
      <c r="E15712" s="107">
        <v>13.75</v>
      </c>
      <c r="F15712" s="81" t="s">
        <v>24202</v>
      </c>
      <c r="G15712" s="35" t="s">
        <v>8146</v>
      </c>
      <c r="H15712" s="100" t="s">
        <v>26823</v>
      </c>
    </row>
    <row r="15713" spans="1:8">
      <c r="A15713" s="35" t="s">
        <v>29</v>
      </c>
      <c r="B15713" s="35" t="s">
        <v>9370</v>
      </c>
      <c r="C15713" s="95" t="s">
        <v>17656</v>
      </c>
      <c r="D15713" s="102" t="s">
        <v>13653</v>
      </c>
      <c r="E15713" s="107">
        <v>13.6</v>
      </c>
      <c r="F15713" s="81" t="s">
        <v>24202</v>
      </c>
      <c r="G15713" s="35" t="s">
        <v>8146</v>
      </c>
      <c r="H15713" s="100" t="s">
        <v>26823</v>
      </c>
    </row>
    <row r="15714" spans="1:8">
      <c r="A15714" s="35" t="s">
        <v>29</v>
      </c>
      <c r="B15714" s="35" t="s">
        <v>9370</v>
      </c>
      <c r="C15714" s="95" t="s">
        <v>17656</v>
      </c>
      <c r="D15714" s="102" t="s">
        <v>13654</v>
      </c>
      <c r="E15714" s="107">
        <v>12.75</v>
      </c>
      <c r="F15714" s="81" t="s">
        <v>24202</v>
      </c>
      <c r="G15714" s="35" t="s">
        <v>8146</v>
      </c>
      <c r="H15714" s="100" t="s">
        <v>26823</v>
      </c>
    </row>
    <row r="15715" spans="1:8">
      <c r="A15715" s="35" t="s">
        <v>29</v>
      </c>
      <c r="B15715" s="35" t="s">
        <v>9370</v>
      </c>
      <c r="C15715" s="95" t="s">
        <v>17656</v>
      </c>
      <c r="D15715" s="102" t="s">
        <v>13655</v>
      </c>
      <c r="E15715" s="107">
        <v>13.683333333333334</v>
      </c>
      <c r="F15715" s="81" t="s">
        <v>24202</v>
      </c>
      <c r="G15715" s="35" t="s">
        <v>8146</v>
      </c>
      <c r="H15715" s="100" t="s">
        <v>26823</v>
      </c>
    </row>
    <row r="15716" spans="1:8">
      <c r="A15716" s="35" t="s">
        <v>29</v>
      </c>
      <c r="B15716" s="35" t="s">
        <v>9370</v>
      </c>
      <c r="C15716" s="95" t="s">
        <v>17656</v>
      </c>
      <c r="D15716" s="102" t="s">
        <v>13656</v>
      </c>
      <c r="E15716" s="107">
        <v>12.633333333333333</v>
      </c>
      <c r="F15716" s="81" t="s">
        <v>24202</v>
      </c>
      <c r="G15716" s="35" t="s">
        <v>8146</v>
      </c>
      <c r="H15716" s="100" t="s">
        <v>26823</v>
      </c>
    </row>
    <row r="15717" spans="1:8">
      <c r="A15717" s="35" t="s">
        <v>29</v>
      </c>
      <c r="B15717" s="35" t="s">
        <v>9370</v>
      </c>
      <c r="C15717" s="95" t="s">
        <v>17656</v>
      </c>
      <c r="D15717" s="102" t="s">
        <v>24175</v>
      </c>
      <c r="E15717" s="107">
        <v>13.666666666666666</v>
      </c>
      <c r="F15717" s="81" t="s">
        <v>24202</v>
      </c>
      <c r="G15717" s="35" t="s">
        <v>8146</v>
      </c>
      <c r="H15717" s="100" t="s">
        <v>26823</v>
      </c>
    </row>
    <row r="15718" spans="1:8">
      <c r="A15718" s="35" t="s">
        <v>29</v>
      </c>
      <c r="B15718" s="35" t="s">
        <v>9370</v>
      </c>
      <c r="C15718" s="95" t="s">
        <v>17656</v>
      </c>
      <c r="D15718" s="102" t="s">
        <v>13657</v>
      </c>
      <c r="E15718" s="107">
        <v>12.7</v>
      </c>
      <c r="F15718" s="81" t="s">
        <v>24202</v>
      </c>
      <c r="G15718" s="35" t="s">
        <v>8146</v>
      </c>
      <c r="H15718" s="100" t="s">
        <v>26823</v>
      </c>
    </row>
    <row r="15719" spans="1:8">
      <c r="A15719" s="35" t="s">
        <v>29</v>
      </c>
      <c r="B15719" s="35" t="s">
        <v>9370</v>
      </c>
      <c r="C15719" s="95" t="s">
        <v>17657</v>
      </c>
      <c r="D15719" s="102" t="s">
        <v>13658</v>
      </c>
      <c r="E15719" s="107">
        <v>12.75</v>
      </c>
      <c r="F15719" s="81" t="s">
        <v>24202</v>
      </c>
      <c r="G15719" s="35" t="s">
        <v>8146</v>
      </c>
      <c r="H15719" s="100" t="s">
        <v>26823</v>
      </c>
    </row>
    <row r="15720" spans="1:8">
      <c r="A15720" s="35" t="s">
        <v>29</v>
      </c>
      <c r="B15720" s="35" t="s">
        <v>9370</v>
      </c>
      <c r="C15720" s="95" t="s">
        <v>17657</v>
      </c>
      <c r="D15720" s="102" t="s">
        <v>13659</v>
      </c>
      <c r="E15720" s="107">
        <v>12.95</v>
      </c>
      <c r="F15720" s="81" t="s">
        <v>24202</v>
      </c>
      <c r="G15720" s="35" t="s">
        <v>8146</v>
      </c>
      <c r="H15720" s="100" t="s">
        <v>26823</v>
      </c>
    </row>
    <row r="15721" spans="1:8">
      <c r="A15721" s="35" t="s">
        <v>29</v>
      </c>
      <c r="B15721" s="35" t="s">
        <v>9370</v>
      </c>
      <c r="C15721" s="95" t="s">
        <v>17657</v>
      </c>
      <c r="D15721" s="102" t="s">
        <v>24176</v>
      </c>
      <c r="E15721" s="107">
        <v>13.583333333333334</v>
      </c>
      <c r="F15721" s="81" t="s">
        <v>24202</v>
      </c>
      <c r="G15721" s="35" t="s">
        <v>8146</v>
      </c>
      <c r="H15721" s="100" t="s">
        <v>26823</v>
      </c>
    </row>
    <row r="15722" spans="1:8">
      <c r="A15722" s="35" t="s">
        <v>29</v>
      </c>
      <c r="B15722" s="35" t="s">
        <v>9370</v>
      </c>
      <c r="C15722" s="95" t="s">
        <v>17657</v>
      </c>
      <c r="D15722" s="102" t="s">
        <v>13660</v>
      </c>
      <c r="E15722" s="107">
        <v>12.816666666666666</v>
      </c>
      <c r="F15722" s="81" t="s">
        <v>24202</v>
      </c>
      <c r="G15722" s="35" t="s">
        <v>8146</v>
      </c>
      <c r="H15722" s="100" t="s">
        <v>26823</v>
      </c>
    </row>
    <row r="15723" spans="1:8">
      <c r="A15723" s="35" t="s">
        <v>29</v>
      </c>
      <c r="B15723" s="35" t="s">
        <v>9370</v>
      </c>
      <c r="C15723" s="95" t="s">
        <v>17657</v>
      </c>
      <c r="D15723" s="102" t="s">
        <v>13661</v>
      </c>
      <c r="E15723" s="107">
        <v>13.316666666666666</v>
      </c>
      <c r="F15723" s="81" t="s">
        <v>24202</v>
      </c>
      <c r="G15723" s="35" t="s">
        <v>8146</v>
      </c>
      <c r="H15723" s="100" t="s">
        <v>26823</v>
      </c>
    </row>
    <row r="15724" spans="1:8">
      <c r="A15724" s="35" t="s">
        <v>29</v>
      </c>
      <c r="B15724" s="35" t="s">
        <v>9370</v>
      </c>
      <c r="C15724" s="95" t="s">
        <v>17657</v>
      </c>
      <c r="D15724" s="102" t="s">
        <v>13662</v>
      </c>
      <c r="E15724" s="107">
        <v>12.683333333333334</v>
      </c>
      <c r="F15724" s="81" t="s">
        <v>24202</v>
      </c>
      <c r="G15724" s="35" t="s">
        <v>8146</v>
      </c>
      <c r="H15724" s="100" t="s">
        <v>26823</v>
      </c>
    </row>
    <row r="15725" spans="1:8">
      <c r="A15725" s="35" t="s">
        <v>29</v>
      </c>
      <c r="B15725" s="35" t="s">
        <v>9370</v>
      </c>
      <c r="C15725" s="95" t="s">
        <v>17657</v>
      </c>
      <c r="D15725" s="102" t="s">
        <v>13663</v>
      </c>
      <c r="E15725" s="107">
        <v>13.283333333333333</v>
      </c>
      <c r="F15725" s="81" t="s">
        <v>24202</v>
      </c>
      <c r="G15725" s="35" t="s">
        <v>8146</v>
      </c>
      <c r="H15725" s="100" t="s">
        <v>26823</v>
      </c>
    </row>
    <row r="15726" spans="1:8">
      <c r="A15726" s="35" t="s">
        <v>29</v>
      </c>
      <c r="B15726" s="35" t="s">
        <v>9370</v>
      </c>
      <c r="C15726" s="95" t="s">
        <v>17657</v>
      </c>
      <c r="D15726" s="102" t="s">
        <v>13664</v>
      </c>
      <c r="E15726" s="107">
        <v>12.95</v>
      </c>
      <c r="F15726" s="81" t="s">
        <v>24202</v>
      </c>
      <c r="G15726" s="35" t="s">
        <v>8146</v>
      </c>
      <c r="H15726" s="100" t="s">
        <v>26823</v>
      </c>
    </row>
    <row r="15727" spans="1:8">
      <c r="A15727" s="35" t="s">
        <v>29</v>
      </c>
      <c r="B15727" s="35" t="s">
        <v>9370</v>
      </c>
      <c r="C15727" s="95" t="s">
        <v>17657</v>
      </c>
      <c r="D15727" s="102" t="s">
        <v>13665</v>
      </c>
      <c r="E15727" s="107">
        <v>13.716666666666667</v>
      </c>
      <c r="F15727" s="81" t="s">
        <v>24202</v>
      </c>
      <c r="G15727" s="35" t="s">
        <v>8146</v>
      </c>
      <c r="H15727" s="100" t="s">
        <v>26823</v>
      </c>
    </row>
    <row r="15728" spans="1:8">
      <c r="A15728" s="35" t="s">
        <v>29</v>
      </c>
      <c r="B15728" s="35" t="s">
        <v>9370</v>
      </c>
      <c r="C15728" s="95" t="s">
        <v>17657</v>
      </c>
      <c r="D15728" s="102" t="s">
        <v>13666</v>
      </c>
      <c r="E15728" s="107">
        <v>12.616666666666667</v>
      </c>
      <c r="F15728" s="81" t="s">
        <v>24202</v>
      </c>
      <c r="G15728" s="35" t="s">
        <v>8146</v>
      </c>
      <c r="H15728" s="100" t="s">
        <v>26823</v>
      </c>
    </row>
    <row r="15729" spans="1:8">
      <c r="A15729" s="35" t="s">
        <v>29</v>
      </c>
      <c r="B15729" s="35" t="s">
        <v>9370</v>
      </c>
      <c r="C15729" s="95" t="s">
        <v>17657</v>
      </c>
      <c r="D15729" s="102" t="s">
        <v>13667</v>
      </c>
      <c r="E15729" s="107">
        <v>12.65</v>
      </c>
      <c r="F15729" s="81" t="s">
        <v>24202</v>
      </c>
      <c r="G15729" s="35" t="s">
        <v>8146</v>
      </c>
      <c r="H15729" s="100" t="s">
        <v>26823</v>
      </c>
    </row>
    <row r="15730" spans="1:8">
      <c r="A15730" s="35" t="s">
        <v>29</v>
      </c>
      <c r="B15730" s="35" t="s">
        <v>9370</v>
      </c>
      <c r="C15730" s="95" t="s">
        <v>17657</v>
      </c>
      <c r="D15730" s="102" t="s">
        <v>13668</v>
      </c>
      <c r="E15730" s="107">
        <v>13.466666666666667</v>
      </c>
      <c r="F15730" s="81" t="s">
        <v>24202</v>
      </c>
      <c r="G15730" s="35" t="s">
        <v>8146</v>
      </c>
      <c r="H15730" s="100" t="s">
        <v>26823</v>
      </c>
    </row>
    <row r="15731" spans="1:8">
      <c r="A15731" s="35" t="s">
        <v>29</v>
      </c>
      <c r="B15731" s="35" t="s">
        <v>9370</v>
      </c>
      <c r="C15731" s="95" t="s">
        <v>17657</v>
      </c>
      <c r="D15731" s="102" t="s">
        <v>13669</v>
      </c>
      <c r="E15731" s="107">
        <v>14.066666666666666</v>
      </c>
      <c r="F15731" s="81" t="s">
        <v>24202</v>
      </c>
      <c r="G15731" s="35" t="s">
        <v>8146</v>
      </c>
      <c r="H15731" s="100" t="s">
        <v>26823</v>
      </c>
    </row>
    <row r="15732" spans="1:8">
      <c r="A15732" s="35" t="s">
        <v>29</v>
      </c>
      <c r="B15732" s="35" t="s">
        <v>9370</v>
      </c>
      <c r="C15732" s="95" t="s">
        <v>17657</v>
      </c>
      <c r="D15732" s="102" t="s">
        <v>13670</v>
      </c>
      <c r="E15732" s="107">
        <v>13.016666666666667</v>
      </c>
      <c r="F15732" s="81" t="s">
        <v>24202</v>
      </c>
      <c r="G15732" s="35" t="s">
        <v>8146</v>
      </c>
      <c r="H15732" s="100" t="s">
        <v>26823</v>
      </c>
    </row>
    <row r="15733" spans="1:8">
      <c r="A15733" s="35" t="s">
        <v>29</v>
      </c>
      <c r="B15733" s="35" t="s">
        <v>9370</v>
      </c>
      <c r="C15733" s="95" t="s">
        <v>17657</v>
      </c>
      <c r="D15733" s="102" t="s">
        <v>13671</v>
      </c>
      <c r="E15733" s="107">
        <v>13.25</v>
      </c>
      <c r="F15733" s="81" t="s">
        <v>24202</v>
      </c>
      <c r="G15733" s="35" t="s">
        <v>8146</v>
      </c>
      <c r="H15733" s="100" t="s">
        <v>26823</v>
      </c>
    </row>
    <row r="15734" spans="1:8">
      <c r="A15734" s="35" t="s">
        <v>29</v>
      </c>
      <c r="B15734" s="35" t="s">
        <v>9370</v>
      </c>
      <c r="C15734" s="95" t="s">
        <v>17657</v>
      </c>
      <c r="D15734" s="102" t="s">
        <v>13672</v>
      </c>
      <c r="E15734" s="107">
        <v>13.15</v>
      </c>
      <c r="F15734" s="81" t="s">
        <v>24202</v>
      </c>
      <c r="G15734" s="35" t="s">
        <v>8146</v>
      </c>
      <c r="H15734" s="100" t="s">
        <v>26823</v>
      </c>
    </row>
    <row r="15735" spans="1:8">
      <c r="A15735" s="67" t="s">
        <v>29</v>
      </c>
      <c r="B15735" s="67" t="s">
        <v>9370</v>
      </c>
      <c r="C15735" s="97" t="s">
        <v>17657</v>
      </c>
      <c r="D15735" s="105" t="s">
        <v>13673</v>
      </c>
      <c r="E15735" s="108">
        <v>13.166666666666666</v>
      </c>
      <c r="F15735" s="98" t="s">
        <v>24202</v>
      </c>
      <c r="G15735" s="67" t="s">
        <v>8146</v>
      </c>
      <c r="H15735" s="114" t="s">
        <v>26823</v>
      </c>
    </row>
  </sheetData>
  <autoFilter ref="A8:H15735"/>
  <mergeCells count="1">
    <mergeCell ref="A1:H1"/>
  </mergeCells>
  <phoneticPr fontId="1" type="noConversion"/>
  <conditionalFormatting sqref="D9:D15735">
    <cfRule type="duplicateValues" dxfId="95" priority="1"/>
  </conditionalFormatting>
  <pageMargins left="0.70866141732283472" right="0.70866141732283472" top="0.74803149606299213" bottom="0.74803149606299213" header="0.31496062992125984" footer="0.31496062992125984"/>
  <pageSetup paperSize="9" scale="3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0"/>
  <sheetViews>
    <sheetView showGridLines="0" workbookViewId="0">
      <pane ySplit="3" topLeftCell="A7" activePane="bottomLeft" state="frozen"/>
      <selection pane="bottomLeft" activeCell="D23" sqref="D23"/>
    </sheetView>
  </sheetViews>
  <sheetFormatPr defaultRowHeight="17.399999999999999"/>
  <cols>
    <col min="1" max="1" width="11.8984375" style="50" customWidth="1"/>
    <col min="2" max="2" width="16.69921875" style="50" customWidth="1"/>
    <col min="3" max="3" width="62.59765625" style="57" bestFit="1" customWidth="1"/>
    <col min="4" max="4" width="12" style="50" bestFit="1" customWidth="1"/>
  </cols>
  <sheetData>
    <row r="1" spans="1:4" ht="46.5" customHeight="1">
      <c r="A1" s="116" t="s">
        <v>16899</v>
      </c>
      <c r="B1" s="116"/>
      <c r="C1" s="116"/>
      <c r="D1" s="116"/>
    </row>
    <row r="2" spans="1:4">
      <c r="A2" s="1" t="s">
        <v>16900</v>
      </c>
      <c r="B2" s="48"/>
      <c r="C2" s="49"/>
    </row>
    <row r="3" spans="1:4">
      <c r="A3" s="51" t="s">
        <v>0</v>
      </c>
      <c r="B3" s="40" t="s">
        <v>1</v>
      </c>
      <c r="C3" s="40" t="s">
        <v>6</v>
      </c>
      <c r="D3" s="40" t="s">
        <v>16901</v>
      </c>
    </row>
    <row r="4" spans="1:4">
      <c r="A4" s="42" t="s">
        <v>13</v>
      </c>
      <c r="B4" s="42" t="s">
        <v>9369</v>
      </c>
      <c r="C4" s="41" t="s">
        <v>16878</v>
      </c>
      <c r="D4" s="52" t="str">
        <f>HYPERLINK("https://www.multicampus.com/em/enrolment/courseInfo?corsCd=EA00DQ","과정맛보기")</f>
        <v>과정맛보기</v>
      </c>
    </row>
    <row r="5" spans="1:4">
      <c r="A5" s="42" t="s">
        <v>13</v>
      </c>
      <c r="B5" s="42" t="s">
        <v>9369</v>
      </c>
      <c r="C5" s="41" t="s">
        <v>16902</v>
      </c>
      <c r="D5" s="52" t="str">
        <f>HYPERLINK("https://www.multicampus.com/em/enrolment/courseInfo?corsCd=EA000T","과정맛보기")</f>
        <v>과정맛보기</v>
      </c>
    </row>
    <row r="6" spans="1:4">
      <c r="A6" s="42" t="s">
        <v>13</v>
      </c>
      <c r="B6" s="42" t="s">
        <v>9369</v>
      </c>
      <c r="C6" s="41" t="s">
        <v>16884</v>
      </c>
      <c r="D6" s="52" t="str">
        <f>HYPERLINK("https://www.multicampus.com/em/enrolment/courseInfo?corsCd=EA00ZE","과정맛보기")</f>
        <v>과정맛보기</v>
      </c>
    </row>
    <row r="7" spans="1:4">
      <c r="A7" s="42" t="s">
        <v>13</v>
      </c>
      <c r="B7" s="42" t="s">
        <v>9369</v>
      </c>
      <c r="C7" s="41" t="s">
        <v>16885</v>
      </c>
      <c r="D7" s="52" t="str">
        <f>HYPERLINK("https://www.multicampus.com/em/enrolment/courseInfo?corsCd=EA00ZU","과정맛보기")</f>
        <v>과정맛보기</v>
      </c>
    </row>
    <row r="8" spans="1:4">
      <c r="A8" s="42" t="s">
        <v>13</v>
      </c>
      <c r="B8" s="42" t="s">
        <v>9369</v>
      </c>
      <c r="C8" s="41" t="s">
        <v>16886</v>
      </c>
      <c r="D8" s="52" t="str">
        <f>HYPERLINK("https://www.multicampus.com/em/enrolment/courseInfo?corsCd=EA000W","과정맛보기")</f>
        <v>과정맛보기</v>
      </c>
    </row>
    <row r="9" spans="1:4">
      <c r="A9" s="42" t="s">
        <v>13</v>
      </c>
      <c r="B9" s="42" t="s">
        <v>9369</v>
      </c>
      <c r="C9" s="41" t="s">
        <v>16879</v>
      </c>
      <c r="D9" s="52" t="str">
        <f>HYPERLINK("https://www.multicampus.com/em/enrolment/courseInfo?corsCd=EA00BA","과정맛보기")</f>
        <v>과정맛보기</v>
      </c>
    </row>
    <row r="10" spans="1:4">
      <c r="A10" s="42" t="s">
        <v>13</v>
      </c>
      <c r="B10" s="42" t="s">
        <v>9369</v>
      </c>
      <c r="C10" s="41" t="s">
        <v>16880</v>
      </c>
      <c r="D10" s="52" t="str">
        <f>HYPERLINK("https://www.multicampus.com/em/enrolment/courseInfo?corsCd=EA000V","과정맛보기")</f>
        <v>과정맛보기</v>
      </c>
    </row>
    <row r="11" spans="1:4">
      <c r="A11" s="42" t="s">
        <v>13</v>
      </c>
      <c r="B11" s="42" t="s">
        <v>9369</v>
      </c>
      <c r="C11" s="43" t="s">
        <v>11</v>
      </c>
      <c r="D11" s="52" t="str">
        <f>HYPERLINK("https://www.multicampus.com/em/enrolment/courseInfo?corsCd=EA000X","과정맛보기")</f>
        <v>과정맛보기</v>
      </c>
    </row>
    <row r="12" spans="1:4">
      <c r="A12" s="42" t="s">
        <v>13</v>
      </c>
      <c r="B12" s="42" t="s">
        <v>9348</v>
      </c>
      <c r="C12" s="53" t="s">
        <v>12</v>
      </c>
      <c r="D12" s="52" t="str">
        <f>HYPERLINK("https://www.multicampus.com/em/enrolment/courseInfo?corsCd=EA000O","과정맛보기")</f>
        <v>과정맛보기</v>
      </c>
    </row>
    <row r="13" spans="1:4">
      <c r="A13" s="42" t="s">
        <v>13</v>
      </c>
      <c r="B13" s="42" t="s">
        <v>9348</v>
      </c>
      <c r="C13" s="41" t="s">
        <v>16903</v>
      </c>
      <c r="D13" s="52" t="str">
        <f>HYPERLINK("https://www.multicampus.com/em/enrolment/courseInfo?corsCd=EA000P","과정맛보기")</f>
        <v>과정맛보기</v>
      </c>
    </row>
    <row r="14" spans="1:4">
      <c r="A14" s="42" t="s">
        <v>13</v>
      </c>
      <c r="B14" s="42" t="s">
        <v>9369</v>
      </c>
      <c r="C14" s="41" t="s">
        <v>16904</v>
      </c>
      <c r="D14" s="52" t="str">
        <f>HYPERLINK("https://www.multicampus.com/em/enrolment/courseInfo?corsCd=EA000Q","과정맛보기")</f>
        <v>과정맛보기</v>
      </c>
    </row>
    <row r="15" spans="1:4">
      <c r="A15" s="42" t="s">
        <v>13</v>
      </c>
      <c r="B15" s="42" t="s">
        <v>9369</v>
      </c>
      <c r="C15" s="41" t="s">
        <v>16905</v>
      </c>
      <c r="D15" s="52" t="str">
        <f>HYPERLINK("https://www.multicampus.com/em/enrolment/courseInfo?corsCd=EA000S","과정맛보기")</f>
        <v>과정맛보기</v>
      </c>
    </row>
    <row r="16" spans="1:4">
      <c r="A16" s="42" t="s">
        <v>29</v>
      </c>
      <c r="B16" s="42" t="s">
        <v>9355</v>
      </c>
      <c r="C16" s="41" t="s">
        <v>16906</v>
      </c>
      <c r="D16" s="52" t="str">
        <f>HYPERLINK("https://www.multicampus.com/em/enrolment/courseInfo?corsCd=EA000Y","과정맛보기")</f>
        <v>과정맛보기</v>
      </c>
    </row>
    <row r="17" spans="1:4">
      <c r="A17" s="42" t="s">
        <v>29</v>
      </c>
      <c r="B17" s="42" t="s">
        <v>9374</v>
      </c>
      <c r="C17" s="41" t="s">
        <v>16882</v>
      </c>
      <c r="D17" s="52" t="str">
        <f>HYPERLINK("https://www.multicampus.com/em/enrolment/courseInfo?corsCd=EA0068","과정맛보기")</f>
        <v>과정맛보기</v>
      </c>
    </row>
    <row r="18" spans="1:4">
      <c r="A18" s="42" t="s">
        <v>29</v>
      </c>
      <c r="B18" s="42" t="s">
        <v>9374</v>
      </c>
      <c r="C18" s="41" t="s">
        <v>16883</v>
      </c>
      <c r="D18" s="52" t="str">
        <f>HYPERLINK("https://www.multicampus.com/em/enrolment/courseInfo?corsCd=EA000Z","과정맛보기")</f>
        <v>과정맛보기</v>
      </c>
    </row>
    <row r="19" spans="1:4">
      <c r="A19" s="42" t="s">
        <v>29</v>
      </c>
      <c r="B19" s="42" t="s">
        <v>9372</v>
      </c>
      <c r="C19" s="41" t="s">
        <v>16907</v>
      </c>
      <c r="D19" s="52" t="str">
        <f>HYPERLINK("https://www.multicampus.com/em/enrolment/courseInfo?corsCd=EA0014","과정맛보기")</f>
        <v>과정맛보기</v>
      </c>
    </row>
    <row r="20" spans="1:4">
      <c r="A20" s="42" t="s">
        <v>29</v>
      </c>
      <c r="B20" s="42" t="s">
        <v>9372</v>
      </c>
      <c r="C20" s="41" t="s">
        <v>16908</v>
      </c>
      <c r="D20" s="52" t="str">
        <f>HYPERLINK("https://www.multicampus.com/em/enrolment/courseInfo?corsCd=EA0015","과정맛보기")</f>
        <v>과정맛보기</v>
      </c>
    </row>
    <row r="21" spans="1:4">
      <c r="A21" s="42" t="s">
        <v>29</v>
      </c>
      <c r="B21" s="42" t="s">
        <v>9376</v>
      </c>
      <c r="C21" s="41" t="s">
        <v>16909</v>
      </c>
      <c r="D21" s="52" t="str">
        <f>HYPERLINK("https://www.multicampus.com/em/enrolment/courseInfo?corsCd=EA0005","과정맛보기")</f>
        <v>과정맛보기</v>
      </c>
    </row>
    <row r="22" spans="1:4">
      <c r="A22" s="42" t="s">
        <v>29</v>
      </c>
      <c r="B22" s="42" t="s">
        <v>9376</v>
      </c>
      <c r="C22" s="41" t="s">
        <v>16910</v>
      </c>
      <c r="D22" s="52" t="str">
        <f>HYPERLINK("https://www.multicampus.com/em/enrolment/courseInfo?corsCd=EA0006","과정맛보기")</f>
        <v>과정맛보기</v>
      </c>
    </row>
    <row r="23" spans="1:4">
      <c r="A23" s="42" t="s">
        <v>29</v>
      </c>
      <c r="B23" s="42" t="s">
        <v>9379</v>
      </c>
      <c r="C23" s="41" t="s">
        <v>16911</v>
      </c>
      <c r="D23" s="52" t="str">
        <f>HYPERLINK("https://www.multicampus.com/em/enrolment/courseInfo?corsCd=EA0012","과정맛보기")</f>
        <v>과정맛보기</v>
      </c>
    </row>
    <row r="24" spans="1:4">
      <c r="A24" s="42" t="s">
        <v>13</v>
      </c>
      <c r="B24" s="42" t="s">
        <v>9348</v>
      </c>
      <c r="C24" s="41" t="s">
        <v>16912</v>
      </c>
      <c r="D24" s="54" t="str">
        <f>HYPERLINK("http://cp.sericeo.org/?uk=dbe4572c86","과정맛보기")</f>
        <v>과정맛보기</v>
      </c>
    </row>
    <row r="25" spans="1:4">
      <c r="A25" s="42" t="s">
        <v>22</v>
      </c>
      <c r="B25" s="42" t="s">
        <v>9349</v>
      </c>
      <c r="C25" s="41" t="s">
        <v>16918</v>
      </c>
      <c r="D25" s="54" t="str">
        <f>HYPERLINK("http://cp.sericeo.org/?uk=881f059bb0","과정맛보기")</f>
        <v>과정맛보기</v>
      </c>
    </row>
    <row r="26" spans="1:4">
      <c r="A26" s="42" t="s">
        <v>13</v>
      </c>
      <c r="B26" s="42" t="s">
        <v>9350</v>
      </c>
      <c r="C26" s="41" t="s">
        <v>16919</v>
      </c>
      <c r="D26" s="54" t="str">
        <f>HYPERLINK("http://cp.sericeo.org/?uk=2b956c8ffa","과정맛보기")</f>
        <v>과정맛보기</v>
      </c>
    </row>
    <row r="27" spans="1:4">
      <c r="A27" s="42" t="s">
        <v>13</v>
      </c>
      <c r="B27" s="42" t="s">
        <v>9350</v>
      </c>
      <c r="C27" s="41" t="s">
        <v>16920</v>
      </c>
      <c r="D27" s="54" t="str">
        <f>HYPERLINK("http://cp.sericeo.org/?uk=6a7f097a47","과정맛보기")</f>
        <v>과정맛보기</v>
      </c>
    </row>
    <row r="28" spans="1:4">
      <c r="A28" s="42" t="s">
        <v>13</v>
      </c>
      <c r="B28" s="42" t="s">
        <v>9350</v>
      </c>
      <c r="C28" s="41" t="s">
        <v>16921</v>
      </c>
      <c r="D28" s="54" t="str">
        <f>HYPERLINK("http://cp.sericeo.org/?uk=3b56fa55ba","과정맛보기")</f>
        <v>과정맛보기</v>
      </c>
    </row>
    <row r="29" spans="1:4">
      <c r="A29" s="42" t="s">
        <v>13</v>
      </c>
      <c r="B29" s="42" t="s">
        <v>18</v>
      </c>
      <c r="C29" s="41" t="s">
        <v>16922</v>
      </c>
      <c r="D29" s="54" t="str">
        <f>HYPERLINK("http://cp.sericeo.org/?uk=0d5e82341d","과정맛보기")</f>
        <v>과정맛보기</v>
      </c>
    </row>
    <row r="30" spans="1:4">
      <c r="A30" s="42" t="s">
        <v>13</v>
      </c>
      <c r="B30" s="42" t="s">
        <v>18</v>
      </c>
      <c r="C30" s="41" t="s">
        <v>16923</v>
      </c>
      <c r="D30" s="54" t="str">
        <f>HYPERLINK("http://cp.sericeo.org/?uk=35428fabb0","과정맛보기")</f>
        <v>과정맛보기</v>
      </c>
    </row>
    <row r="31" spans="1:4">
      <c r="A31" s="42" t="s">
        <v>13</v>
      </c>
      <c r="B31" s="42" t="s">
        <v>18</v>
      </c>
      <c r="C31" s="41" t="s">
        <v>16924</v>
      </c>
      <c r="D31" s="54" t="str">
        <f>HYPERLINK("http://cp.sericeo.org/?uk=b71e66908a","과정맛보기")</f>
        <v>과정맛보기</v>
      </c>
    </row>
    <row r="32" spans="1:4">
      <c r="A32" s="42" t="s">
        <v>13</v>
      </c>
      <c r="B32" s="42" t="s">
        <v>18</v>
      </c>
      <c r="C32" s="41" t="s">
        <v>16925</v>
      </c>
      <c r="D32" s="54" t="str">
        <f>HYPERLINK("http://cp.sericeo.org/?uk=f605997a5a","과정맛보기")</f>
        <v>과정맛보기</v>
      </c>
    </row>
    <row r="33" spans="1:4">
      <c r="A33" s="42" t="s">
        <v>13</v>
      </c>
      <c r="B33" s="42" t="s">
        <v>18</v>
      </c>
      <c r="C33" s="41" t="s">
        <v>16926</v>
      </c>
      <c r="D33" s="55" t="str">
        <f>HYPERLINK("http://cp.sericeo.org/?uk=18459bfec3","과정맛보기")</f>
        <v>과정맛보기</v>
      </c>
    </row>
    <row r="34" spans="1:4">
      <c r="A34" s="42" t="s">
        <v>13</v>
      </c>
      <c r="B34" s="42" t="s">
        <v>18</v>
      </c>
      <c r="C34" s="41" t="s">
        <v>16927</v>
      </c>
      <c r="D34" s="54" t="str">
        <f>HYPERLINK("http://cp.sericeo.org/?uk=0dd7dc0a8e","과정맛보기")</f>
        <v>과정맛보기</v>
      </c>
    </row>
    <row r="35" spans="1:4">
      <c r="A35" s="42" t="s">
        <v>13</v>
      </c>
      <c r="B35" s="42" t="s">
        <v>9351</v>
      </c>
      <c r="C35" s="41" t="s">
        <v>16928</v>
      </c>
      <c r="D35" s="54" t="str">
        <f>HYPERLINK("http://cp.sericeo.org/?uk=1ea52e2a18","과정맛보기")</f>
        <v>과정맛보기</v>
      </c>
    </row>
    <row r="36" spans="1:4">
      <c r="A36" s="42" t="s">
        <v>13</v>
      </c>
      <c r="B36" s="42" t="s">
        <v>9351</v>
      </c>
      <c r="C36" s="41" t="s">
        <v>16929</v>
      </c>
      <c r="D36" s="54" t="str">
        <f>HYPERLINK("http://cp.sericeo.org/?uk=55708c4d4a","과정맛보기")</f>
        <v>과정맛보기</v>
      </c>
    </row>
    <row r="37" spans="1:4">
      <c r="A37" s="42" t="s">
        <v>13</v>
      </c>
      <c r="B37" s="42" t="s">
        <v>9351</v>
      </c>
      <c r="C37" s="41" t="s">
        <v>16930</v>
      </c>
      <c r="D37" s="54" t="str">
        <f>HYPERLINK("http://cp.sericeo.org/?uk=3c6b319e47","과정맛보기")</f>
        <v>과정맛보기</v>
      </c>
    </row>
    <row r="38" spans="1:4">
      <c r="A38" s="42" t="s">
        <v>13</v>
      </c>
      <c r="B38" s="42" t="s">
        <v>9351</v>
      </c>
      <c r="C38" s="41" t="s">
        <v>16931</v>
      </c>
      <c r="D38" s="54" t="str">
        <f>HYPERLINK("http://cp.sericeo.org/?uk=34914f85a4","과정맛보기")</f>
        <v>과정맛보기</v>
      </c>
    </row>
    <row r="39" spans="1:4">
      <c r="A39" s="42" t="s">
        <v>13</v>
      </c>
      <c r="B39" s="42" t="s">
        <v>9351</v>
      </c>
      <c r="C39" s="41" t="s">
        <v>16932</v>
      </c>
      <c r="D39" s="54" t="str">
        <f>HYPERLINK("http://cp.sericeo.org/?uk=da2c88a311","과정맛보기")</f>
        <v>과정맛보기</v>
      </c>
    </row>
    <row r="40" spans="1:4">
      <c r="A40" s="42" t="s">
        <v>13</v>
      </c>
      <c r="B40" s="42" t="s">
        <v>9351</v>
      </c>
      <c r="C40" s="41" t="s">
        <v>16933</v>
      </c>
      <c r="D40" s="54" t="str">
        <f>HYPERLINK("http://cp.sericeo.org/?uk=04fdb51dcf","과정맛보기")</f>
        <v>과정맛보기</v>
      </c>
    </row>
    <row r="41" spans="1:4">
      <c r="A41" s="42" t="s">
        <v>13</v>
      </c>
      <c r="B41" s="42" t="s">
        <v>9351</v>
      </c>
      <c r="C41" s="41" t="s">
        <v>16934</v>
      </c>
      <c r="D41" s="54" t="str">
        <f>HYPERLINK("http://cp.sericeo.org/?uk=0137ec48d0","과정맛보기")</f>
        <v>과정맛보기</v>
      </c>
    </row>
    <row r="42" spans="1:4">
      <c r="A42" s="42" t="s">
        <v>13</v>
      </c>
      <c r="B42" s="42" t="s">
        <v>9351</v>
      </c>
      <c r="C42" s="41" t="s">
        <v>16935</v>
      </c>
      <c r="D42" s="54" t="str">
        <f>HYPERLINK("http://cp.sericeo.org/?uk=3851a4c6a2","과정맛보기")</f>
        <v>과정맛보기</v>
      </c>
    </row>
    <row r="43" spans="1:4">
      <c r="A43" s="42" t="s">
        <v>13</v>
      </c>
      <c r="B43" s="42" t="s">
        <v>9351</v>
      </c>
      <c r="C43" s="41" t="s">
        <v>16936</v>
      </c>
      <c r="D43" s="54" t="str">
        <f>HYPERLINK("http://cp.sericeo.org/?uk=08300b443e","과정맛보기")</f>
        <v>과정맛보기</v>
      </c>
    </row>
    <row r="44" spans="1:4">
      <c r="A44" s="42" t="s">
        <v>13</v>
      </c>
      <c r="B44" s="42" t="s">
        <v>9351</v>
      </c>
      <c r="C44" s="41" t="s">
        <v>16937</v>
      </c>
      <c r="D44" s="54" t="str">
        <f>HYPERLINK("http://cp.sericeo.org/?uk=7d57b85d63","과정맛보기")</f>
        <v>과정맛보기</v>
      </c>
    </row>
    <row r="45" spans="1:4">
      <c r="A45" s="42" t="s">
        <v>13</v>
      </c>
      <c r="B45" s="42" t="s">
        <v>9351</v>
      </c>
      <c r="C45" s="41" t="s">
        <v>16938</v>
      </c>
      <c r="D45" s="54" t="str">
        <f>HYPERLINK("http://cp.sericeo.org/?uk=77ea8dcd1b","과정맛보기")</f>
        <v>과정맛보기</v>
      </c>
    </row>
    <row r="46" spans="1:4">
      <c r="A46" s="42" t="s">
        <v>13</v>
      </c>
      <c r="B46" s="42" t="s">
        <v>9352</v>
      </c>
      <c r="C46" s="41" t="s">
        <v>16939</v>
      </c>
      <c r="D46" s="54" t="str">
        <f>HYPERLINK("http://cp.sericeo.org/?uk=05f42bdd6f","과정맛보기")</f>
        <v>과정맛보기</v>
      </c>
    </row>
    <row r="47" spans="1:4">
      <c r="A47" s="42" t="s">
        <v>13</v>
      </c>
      <c r="B47" s="42" t="s">
        <v>9353</v>
      </c>
      <c r="C47" s="41" t="s">
        <v>16940</v>
      </c>
      <c r="D47" s="54" t="str">
        <f>HYPERLINK("http://cp.sericeo.org/?uk=615297acae","과정맛보기")</f>
        <v>과정맛보기</v>
      </c>
    </row>
    <row r="48" spans="1:4">
      <c r="A48" s="42" t="s">
        <v>13</v>
      </c>
      <c r="B48" s="42" t="s">
        <v>9353</v>
      </c>
      <c r="C48" s="41" t="s">
        <v>16941</v>
      </c>
      <c r="D48" s="54" t="str">
        <f>HYPERLINK("http://cp.sericeo.org/?uk=bcfd5826ec","과정맛보기")</f>
        <v>과정맛보기</v>
      </c>
    </row>
    <row r="49" spans="1:4">
      <c r="A49" s="42" t="s">
        <v>13</v>
      </c>
      <c r="B49" s="42" t="s">
        <v>9353</v>
      </c>
      <c r="C49" s="41" t="s">
        <v>16942</v>
      </c>
      <c r="D49" s="54" t="str">
        <f>HYPERLINK("http://cp.sericeo.org/?uk=0beeba77d1","과정맛보기")</f>
        <v>과정맛보기</v>
      </c>
    </row>
    <row r="50" spans="1:4">
      <c r="A50" s="42" t="s">
        <v>13</v>
      </c>
      <c r="B50" s="42" t="s">
        <v>9353</v>
      </c>
      <c r="C50" s="41" t="s">
        <v>16943</v>
      </c>
      <c r="D50" s="54" t="str">
        <f>HYPERLINK("http://cp.sericeo.org/?uk=0a01659f16","과정맛보기")</f>
        <v>과정맛보기</v>
      </c>
    </row>
    <row r="51" spans="1:4">
      <c r="A51" s="42" t="s">
        <v>13</v>
      </c>
      <c r="B51" s="42" t="s">
        <v>9353</v>
      </c>
      <c r="C51" s="41" t="s">
        <v>16944</v>
      </c>
      <c r="D51" s="54" t="str">
        <f>HYPERLINK("http://cp.sericeo.org/?uk=1e71f4c1fe","과정맛보기")</f>
        <v>과정맛보기</v>
      </c>
    </row>
    <row r="52" spans="1:4">
      <c r="A52" s="42" t="s">
        <v>13</v>
      </c>
      <c r="B52" s="42" t="s">
        <v>9353</v>
      </c>
      <c r="C52" s="41" t="s">
        <v>16945</v>
      </c>
      <c r="D52" s="54" t="str">
        <f>HYPERLINK("http://cp.sericeo.org/?uk=bdb6a256aa","과정맛보기")</f>
        <v>과정맛보기</v>
      </c>
    </row>
    <row r="53" spans="1:4">
      <c r="A53" s="42" t="s">
        <v>13</v>
      </c>
      <c r="B53" s="42" t="s">
        <v>9353</v>
      </c>
      <c r="C53" s="41" t="s">
        <v>16946</v>
      </c>
      <c r="D53" s="54" t="str">
        <f>HYPERLINK("http://cp.sericeo.org/?uk=66c855f439","과정맛보기")</f>
        <v>과정맛보기</v>
      </c>
    </row>
    <row r="54" spans="1:4">
      <c r="A54" s="42" t="s">
        <v>13</v>
      </c>
      <c r="B54" s="42" t="s">
        <v>9353</v>
      </c>
      <c r="C54" s="41" t="s">
        <v>16947</v>
      </c>
      <c r="D54" s="54" t="str">
        <f>HYPERLINK("http://cp.sericeo.org/?uk=c74b37c5c3","과정맛보기")</f>
        <v>과정맛보기</v>
      </c>
    </row>
    <row r="55" spans="1:4">
      <c r="A55" s="42" t="s">
        <v>29</v>
      </c>
      <c r="B55" s="42" t="s">
        <v>9354</v>
      </c>
      <c r="C55" s="41" t="s">
        <v>16948</v>
      </c>
      <c r="D55" s="54" t="str">
        <f>HYPERLINK("http://cp.sericeo.org/?uk=266c54a760","과정맛보기")</f>
        <v>과정맛보기</v>
      </c>
    </row>
    <row r="56" spans="1:4">
      <c r="A56" s="42" t="s">
        <v>13</v>
      </c>
      <c r="B56" s="42" t="s">
        <v>9350</v>
      </c>
      <c r="C56" s="41" t="s">
        <v>16949</v>
      </c>
      <c r="D56" s="54" t="str">
        <f>HYPERLINK("http://cp.sericeo.org/?uk=097009ddb1","과정맛보기")</f>
        <v>과정맛보기</v>
      </c>
    </row>
    <row r="57" spans="1:4">
      <c r="A57" s="42" t="s">
        <v>13</v>
      </c>
      <c r="B57" s="42" t="s">
        <v>9350</v>
      </c>
      <c r="C57" s="41" t="s">
        <v>16950</v>
      </c>
      <c r="D57" s="54" t="str">
        <f>HYPERLINK("http://cp.sericeo.org/?uk=90bfc2939f","과정맛보기")</f>
        <v>과정맛보기</v>
      </c>
    </row>
    <row r="58" spans="1:4">
      <c r="A58" s="42" t="s">
        <v>13</v>
      </c>
      <c r="B58" s="42" t="s">
        <v>9350</v>
      </c>
      <c r="C58" s="41" t="s">
        <v>16951</v>
      </c>
      <c r="D58" s="54" t="str">
        <f>HYPERLINK("http://cp.sericeo.org/?uk=afb0fc2dc9","과정맛보기")</f>
        <v>과정맛보기</v>
      </c>
    </row>
    <row r="59" spans="1:4">
      <c r="A59" s="42" t="s">
        <v>13</v>
      </c>
      <c r="B59" s="42" t="s">
        <v>9351</v>
      </c>
      <c r="C59" s="41" t="s">
        <v>16952</v>
      </c>
      <c r="D59" s="54" t="str">
        <f>HYPERLINK("http://cp.sericeo.org/?uk=95f9871926","과정맛보기")</f>
        <v>과정맛보기</v>
      </c>
    </row>
    <row r="60" spans="1:4">
      <c r="A60" s="42" t="s">
        <v>13</v>
      </c>
      <c r="B60" s="42" t="s">
        <v>9350</v>
      </c>
      <c r="C60" s="41" t="s">
        <v>16953</v>
      </c>
      <c r="D60" s="54" t="str">
        <f>HYPERLINK("http://cp.sericeo.org/?uk=04ef1ad689","과정맛보기")</f>
        <v>과정맛보기</v>
      </c>
    </row>
    <row r="61" spans="1:4">
      <c r="A61" s="42" t="s">
        <v>13</v>
      </c>
      <c r="B61" s="42" t="s">
        <v>9350</v>
      </c>
      <c r="C61" s="41" t="s">
        <v>16954</v>
      </c>
      <c r="D61" s="54" t="str">
        <f>HYPERLINK("http://cp.sericeo.org/?uk=5f76a88c51","과정맛보기")</f>
        <v>과정맛보기</v>
      </c>
    </row>
    <row r="62" spans="1:4">
      <c r="A62" s="42" t="s">
        <v>13</v>
      </c>
      <c r="B62" s="42" t="s">
        <v>9350</v>
      </c>
      <c r="C62" s="41" t="s">
        <v>16955</v>
      </c>
      <c r="D62" s="54" t="str">
        <f>HYPERLINK("http://cp.sericeo.org/?uk=e6005314cb","과정맛보기")</f>
        <v>과정맛보기</v>
      </c>
    </row>
    <row r="63" spans="1:4">
      <c r="A63" s="42" t="s">
        <v>13</v>
      </c>
      <c r="B63" s="42" t="s">
        <v>9350</v>
      </c>
      <c r="C63" s="41" t="s">
        <v>16956</v>
      </c>
      <c r="D63" s="54" t="str">
        <f>HYPERLINK("http://cp.sericeo.org/?uk=2588e421dd","과정맛보기")</f>
        <v>과정맛보기</v>
      </c>
    </row>
    <row r="64" spans="1:4">
      <c r="A64" s="42" t="s">
        <v>13</v>
      </c>
      <c r="B64" s="42" t="s">
        <v>9350</v>
      </c>
      <c r="C64" s="41" t="s">
        <v>16957</v>
      </c>
      <c r="D64" s="54" t="str">
        <f>HYPERLINK("http://cp.sericeo.org/?uk=8ea460e2fa","과정맛보기")</f>
        <v>과정맛보기</v>
      </c>
    </row>
    <row r="65" spans="1:4">
      <c r="A65" s="42" t="s">
        <v>29</v>
      </c>
      <c r="B65" s="42" t="s">
        <v>9354</v>
      </c>
      <c r="C65" s="41" t="s">
        <v>16958</v>
      </c>
      <c r="D65" s="54" t="str">
        <f>HYPERLINK("http://cp.sericeo.org/?uk=be5480769c","과정맛보기")</f>
        <v>과정맛보기</v>
      </c>
    </row>
    <row r="66" spans="1:4">
      <c r="A66" s="42" t="s">
        <v>29</v>
      </c>
      <c r="B66" s="42" t="s">
        <v>9354</v>
      </c>
      <c r="C66" s="41" t="s">
        <v>16959</v>
      </c>
      <c r="D66" s="54" t="str">
        <f>HYPERLINK("http://cp.sericeo.org/?uk=2fd64bdc1d","과정맛보기")</f>
        <v>과정맛보기</v>
      </c>
    </row>
    <row r="67" spans="1:4">
      <c r="A67" s="42" t="s">
        <v>29</v>
      </c>
      <c r="B67" s="42" t="s">
        <v>9355</v>
      </c>
      <c r="C67" s="41" t="s">
        <v>16960</v>
      </c>
      <c r="D67" s="54" t="str">
        <f>HYPERLINK("http://cp.sericeo.org/?uk=0d977280e4","과정맛보기")</f>
        <v>과정맛보기</v>
      </c>
    </row>
    <row r="68" spans="1:4">
      <c r="A68" s="42" t="s">
        <v>29</v>
      </c>
      <c r="B68" s="42" t="s">
        <v>9355</v>
      </c>
      <c r="C68" s="41" t="s">
        <v>16961</v>
      </c>
      <c r="D68" s="54" t="str">
        <f>HYPERLINK("http://cp.sericeo.org/?uk=a6f6e7cad9","과정맛보기")</f>
        <v>과정맛보기</v>
      </c>
    </row>
    <row r="69" spans="1:4">
      <c r="A69" s="42" t="s">
        <v>13</v>
      </c>
      <c r="B69" s="42" t="s">
        <v>9351</v>
      </c>
      <c r="C69" s="41" t="s">
        <v>16962</v>
      </c>
      <c r="D69" s="54" t="str">
        <f>HYPERLINK("http://cp.sericeo.org/?uk=fa6a1b4dc9","과정맛보기")</f>
        <v>과정맛보기</v>
      </c>
    </row>
    <row r="70" spans="1:4">
      <c r="A70" s="42" t="s">
        <v>29</v>
      </c>
      <c r="B70" s="42" t="s">
        <v>9356</v>
      </c>
      <c r="C70" s="41" t="s">
        <v>16963</v>
      </c>
      <c r="D70" s="54" t="str">
        <f>HYPERLINK("http://cp.sericeo.org/?uk=95c31bcb67","과정맛보기")</f>
        <v>과정맛보기</v>
      </c>
    </row>
    <row r="71" spans="1:4">
      <c r="A71" s="42" t="s">
        <v>13</v>
      </c>
      <c r="B71" s="42" t="s">
        <v>9353</v>
      </c>
      <c r="C71" s="41" t="s">
        <v>16964</v>
      </c>
      <c r="D71" s="54" t="str">
        <f>HYPERLINK("http://cp.sericeo.org/?uk=ceb7362796","과정맛보기")</f>
        <v>과정맛보기</v>
      </c>
    </row>
    <row r="72" spans="1:4">
      <c r="A72" s="42" t="s">
        <v>22</v>
      </c>
      <c r="B72" s="42" t="s">
        <v>9349</v>
      </c>
      <c r="C72" s="41" t="s">
        <v>16965</v>
      </c>
      <c r="D72" s="54" t="str">
        <f>HYPERLINK("http://cp.sericeo.org/?uk=b54afdd372","과정맛보기")</f>
        <v>과정맛보기</v>
      </c>
    </row>
    <row r="73" spans="1:4">
      <c r="A73" s="42" t="s">
        <v>22</v>
      </c>
      <c r="B73" s="42" t="s">
        <v>9357</v>
      </c>
      <c r="C73" s="41" t="s">
        <v>16966</v>
      </c>
      <c r="D73" s="54" t="str">
        <f>HYPERLINK("http://cp.sericeo.org/?uk=3ec7ef8b92","과정맛보기")</f>
        <v>과정맛보기</v>
      </c>
    </row>
    <row r="74" spans="1:4">
      <c r="A74" s="42" t="s">
        <v>22</v>
      </c>
      <c r="B74" s="42" t="s">
        <v>9349</v>
      </c>
      <c r="C74" s="41" t="s">
        <v>16967</v>
      </c>
      <c r="D74" s="54" t="str">
        <f>HYPERLINK("http://cp.sericeo.org/?uk=83ed779501","과정맛보기")</f>
        <v>과정맛보기</v>
      </c>
    </row>
    <row r="75" spans="1:4">
      <c r="A75" s="42" t="s">
        <v>29</v>
      </c>
      <c r="B75" s="42" t="s">
        <v>9355</v>
      </c>
      <c r="C75" s="41" t="s">
        <v>16968</v>
      </c>
      <c r="D75" s="54" t="str">
        <f>HYPERLINK("http://cp.sericeo.org/?uk=5a43b494cf","과정맛보기")</f>
        <v>과정맛보기</v>
      </c>
    </row>
    <row r="76" spans="1:4">
      <c r="A76" s="42" t="s">
        <v>29</v>
      </c>
      <c r="B76" s="42" t="s">
        <v>9354</v>
      </c>
      <c r="C76" s="41" t="s">
        <v>16969</v>
      </c>
      <c r="D76" s="54" t="str">
        <f>HYPERLINK("http://cp.sericeo.org/?uk=0644349ed4","과정맛보기")</f>
        <v>과정맛보기</v>
      </c>
    </row>
    <row r="77" spans="1:4">
      <c r="A77" s="42" t="s">
        <v>29</v>
      </c>
      <c r="B77" s="42" t="s">
        <v>23</v>
      </c>
      <c r="C77" s="41" t="s">
        <v>16970</v>
      </c>
      <c r="D77" s="54" t="str">
        <f>HYPERLINK("http://cp.sericeo.org/?uk=d0ab359472","과정맛보기")</f>
        <v>과정맛보기</v>
      </c>
    </row>
    <row r="78" spans="1:4">
      <c r="A78" s="42" t="s">
        <v>29</v>
      </c>
      <c r="B78" s="42" t="s">
        <v>9356</v>
      </c>
      <c r="C78" s="41" t="s">
        <v>16971</v>
      </c>
      <c r="D78" s="54" t="str">
        <f>HYPERLINK("http://cp.sericeo.org/?uk=d79bf06be8","과정맛보기")</f>
        <v>과정맛보기</v>
      </c>
    </row>
    <row r="79" spans="1:4">
      <c r="A79" s="42" t="s">
        <v>13</v>
      </c>
      <c r="B79" s="42" t="s">
        <v>9351</v>
      </c>
      <c r="C79" s="41" t="s">
        <v>16972</v>
      </c>
      <c r="D79" s="54" t="str">
        <f>HYPERLINK("http://cp.sericeo.org/?uk=fbcc6dea5d","과정맛보기")</f>
        <v>과정맛보기</v>
      </c>
    </row>
    <row r="80" spans="1:4">
      <c r="A80" s="42" t="s">
        <v>13</v>
      </c>
      <c r="B80" s="42" t="s">
        <v>9350</v>
      </c>
      <c r="C80" s="41" t="s">
        <v>16973</v>
      </c>
      <c r="D80" s="54" t="str">
        <f>HYPERLINK("http://cp.sericeo.org/?uk=316c45bfc3","과정맛보기")</f>
        <v>과정맛보기</v>
      </c>
    </row>
    <row r="81" spans="1:4">
      <c r="A81" s="42" t="s">
        <v>29</v>
      </c>
      <c r="B81" s="42" t="s">
        <v>9356</v>
      </c>
      <c r="C81" s="41" t="s">
        <v>16974</v>
      </c>
      <c r="D81" s="54" t="str">
        <f>HYPERLINK("http://cp.sericeo.org/?uk=1862ff3c09","과정맛보기")</f>
        <v>과정맛보기</v>
      </c>
    </row>
    <row r="82" spans="1:4">
      <c r="A82" s="42" t="s">
        <v>13</v>
      </c>
      <c r="B82" s="42" t="s">
        <v>9351</v>
      </c>
      <c r="C82" s="41" t="s">
        <v>16975</v>
      </c>
      <c r="D82" s="54" t="str">
        <f>HYPERLINK("http://cp.sericeo.org/?uk=cf12806b5d","과정맛보기")</f>
        <v>과정맛보기</v>
      </c>
    </row>
    <row r="83" spans="1:4">
      <c r="A83" s="42" t="s">
        <v>13</v>
      </c>
      <c r="B83" s="42" t="s">
        <v>9351</v>
      </c>
      <c r="C83" s="41" t="s">
        <v>16976</v>
      </c>
      <c r="D83" s="54" t="str">
        <f>HYPERLINK("http://cp.sericeo.org/?uk=173f55bf11","과정맛보기")</f>
        <v>과정맛보기</v>
      </c>
    </row>
    <row r="84" spans="1:4">
      <c r="A84" s="42" t="s">
        <v>13</v>
      </c>
      <c r="B84" s="42" t="s">
        <v>9351</v>
      </c>
      <c r="C84" s="41" t="s">
        <v>16977</v>
      </c>
      <c r="D84" s="54" t="str">
        <f>HYPERLINK("http://cp.sericeo.org/?uk=cfef50b9c9","과정맛보기")</f>
        <v>과정맛보기</v>
      </c>
    </row>
    <row r="85" spans="1:4">
      <c r="A85" s="42" t="s">
        <v>13</v>
      </c>
      <c r="B85" s="42" t="s">
        <v>9351</v>
      </c>
      <c r="C85" s="41" t="s">
        <v>16978</v>
      </c>
      <c r="D85" s="54" t="str">
        <f>HYPERLINK("http://cp.sericeo.org/?uk=d9f39628c3","과정맛보기")</f>
        <v>과정맛보기</v>
      </c>
    </row>
    <row r="86" spans="1:4">
      <c r="A86" s="42" t="s">
        <v>13</v>
      </c>
      <c r="B86" s="42" t="s">
        <v>18</v>
      </c>
      <c r="C86" s="41" t="s">
        <v>16979</v>
      </c>
      <c r="D86" s="54" t="str">
        <f>HYPERLINK("http://cp.sericeo.org/?uk=7c1e9c70f2","과정맛보기")</f>
        <v>과정맛보기</v>
      </c>
    </row>
    <row r="87" spans="1:4">
      <c r="A87" s="42" t="s">
        <v>13</v>
      </c>
      <c r="B87" s="42" t="s">
        <v>9351</v>
      </c>
      <c r="C87" s="41" t="s">
        <v>16980</v>
      </c>
      <c r="D87" s="54" t="str">
        <f>HYPERLINK("http://cp.sericeo.org/?uk=733cd26e70","과정맛보기")</f>
        <v>과정맛보기</v>
      </c>
    </row>
    <row r="88" spans="1:4">
      <c r="A88" s="42" t="s">
        <v>13</v>
      </c>
      <c r="B88" s="42" t="s">
        <v>9351</v>
      </c>
      <c r="C88" s="41" t="s">
        <v>16981</v>
      </c>
      <c r="D88" s="54" t="str">
        <f>HYPERLINK("http://cp.sericeo.org/?uk=a755f317f7","과정맛보기")</f>
        <v>과정맛보기</v>
      </c>
    </row>
    <row r="89" spans="1:4">
      <c r="A89" s="42" t="s">
        <v>13</v>
      </c>
      <c r="B89" s="42" t="s">
        <v>9351</v>
      </c>
      <c r="C89" s="41" t="s">
        <v>16982</v>
      </c>
      <c r="D89" s="54" t="str">
        <f>HYPERLINK("http://cp.sericeo.org/?uk=9f32bb8935","과정맛보기")</f>
        <v>과정맛보기</v>
      </c>
    </row>
    <row r="90" spans="1:4">
      <c r="A90" s="42" t="s">
        <v>13</v>
      </c>
      <c r="B90" s="42" t="s">
        <v>9351</v>
      </c>
      <c r="C90" s="41" t="s">
        <v>16983</v>
      </c>
      <c r="D90" s="55" t="str">
        <f>HYPERLINK("http://cp.sericeo.org/?uk=8ea40630d1","과정맛보기")</f>
        <v>과정맛보기</v>
      </c>
    </row>
    <row r="91" spans="1:4">
      <c r="A91" s="42" t="s">
        <v>13</v>
      </c>
      <c r="B91" s="42" t="s">
        <v>9353</v>
      </c>
      <c r="C91" s="41" t="s">
        <v>16984</v>
      </c>
      <c r="D91" s="54" t="str">
        <f>HYPERLINK("http://cp.sericeo.org/?uk=d7e2e02fc4","과정맛보기")</f>
        <v>과정맛보기</v>
      </c>
    </row>
    <row r="92" spans="1:4">
      <c r="A92" s="42" t="s">
        <v>13</v>
      </c>
      <c r="B92" s="42" t="s">
        <v>9353</v>
      </c>
      <c r="C92" s="41" t="s">
        <v>16985</v>
      </c>
      <c r="D92" s="54" t="str">
        <f>HYPERLINK("http://cp.sericeo.org/?uk=8bca11de5a","과정맛보기")</f>
        <v>과정맛보기</v>
      </c>
    </row>
    <row r="93" spans="1:4">
      <c r="A93" s="42" t="s">
        <v>13</v>
      </c>
      <c r="B93" s="42" t="s">
        <v>9350</v>
      </c>
      <c r="C93" s="41" t="s">
        <v>16986</v>
      </c>
      <c r="D93" s="54" t="str">
        <f>HYPERLINK("http://cp.sericeo.org/?uk=07258b6c16","과정맛보기")</f>
        <v>과정맛보기</v>
      </c>
    </row>
    <row r="94" spans="1:4">
      <c r="A94" s="42" t="s">
        <v>13</v>
      </c>
      <c r="B94" s="42" t="s">
        <v>9351</v>
      </c>
      <c r="C94" s="41" t="s">
        <v>16987</v>
      </c>
      <c r="D94" s="54" t="str">
        <f>HYPERLINK("http://cp.sericeo.org/?uk=45026b65a0","과정맛보기")</f>
        <v>과정맛보기</v>
      </c>
    </row>
    <row r="95" spans="1:4">
      <c r="A95" s="42" t="s">
        <v>13</v>
      </c>
      <c r="B95" s="42" t="s">
        <v>9350</v>
      </c>
      <c r="C95" s="41" t="s">
        <v>16988</v>
      </c>
      <c r="D95" s="54" t="str">
        <f>HYPERLINK("http://cp.sericeo.org/?uk=2e56f1e2bd","과정맛보기")</f>
        <v>과정맛보기</v>
      </c>
    </row>
    <row r="96" spans="1:4">
      <c r="A96" s="42" t="s">
        <v>13</v>
      </c>
      <c r="B96" s="42" t="s">
        <v>9350</v>
      </c>
      <c r="C96" s="41" t="s">
        <v>16989</v>
      </c>
      <c r="D96" s="54" t="str">
        <f>HYPERLINK("http://cp.sericeo.org/?uk=5b49272027","과정맛보기")</f>
        <v>과정맛보기</v>
      </c>
    </row>
    <row r="97" spans="1:4">
      <c r="A97" s="42" t="s">
        <v>22</v>
      </c>
      <c r="B97" s="42" t="s">
        <v>9349</v>
      </c>
      <c r="C97" s="41" t="s">
        <v>16990</v>
      </c>
      <c r="D97" s="54" t="str">
        <f>HYPERLINK("http://cp.sericeo.org/?uk=e61aa5d782","과정맛보기")</f>
        <v>과정맛보기</v>
      </c>
    </row>
    <row r="98" spans="1:4">
      <c r="A98" s="42" t="s">
        <v>29</v>
      </c>
      <c r="B98" s="42" t="s">
        <v>9354</v>
      </c>
      <c r="C98" s="41" t="s">
        <v>16991</v>
      </c>
      <c r="D98" s="54" t="str">
        <f>HYPERLINK("http://cp.sericeo.org/?uk=4975f0ca79","과정맛보기")</f>
        <v>과정맛보기</v>
      </c>
    </row>
    <row r="99" spans="1:4">
      <c r="A99" s="42" t="s">
        <v>29</v>
      </c>
      <c r="B99" s="42" t="s">
        <v>9355</v>
      </c>
      <c r="C99" s="41" t="s">
        <v>16992</v>
      </c>
      <c r="D99" s="54" t="str">
        <f>HYPERLINK("http://cp.sericeo.org/?uk=f7b11d663d","과정맛보기")</f>
        <v>과정맛보기</v>
      </c>
    </row>
    <row r="100" spans="1:4">
      <c r="A100" s="42" t="s">
        <v>13</v>
      </c>
      <c r="B100" s="42" t="s">
        <v>9353</v>
      </c>
      <c r="C100" s="41" t="s">
        <v>16993</v>
      </c>
      <c r="D100" s="54" t="str">
        <f>HYPERLINK("http://cp.sericeo.org/?uk=1ae2f8ebf5","과정맛보기")</f>
        <v>과정맛보기</v>
      </c>
    </row>
    <row r="101" spans="1:4">
      <c r="A101" s="42" t="s">
        <v>29</v>
      </c>
      <c r="B101" s="42" t="s">
        <v>9358</v>
      </c>
      <c r="C101" s="41" t="s">
        <v>16994</v>
      </c>
      <c r="D101" s="54" t="str">
        <f>HYPERLINK("http://cp.sericeo.org/?uk=e3a5b701b3","과정맛보기")</f>
        <v>과정맛보기</v>
      </c>
    </row>
    <row r="102" spans="1:4">
      <c r="A102" s="42" t="s">
        <v>13</v>
      </c>
      <c r="B102" s="42" t="s">
        <v>9351</v>
      </c>
      <c r="C102" s="41" t="s">
        <v>16995</v>
      </c>
      <c r="D102" s="54" t="str">
        <f>HYPERLINK("http://cp.sericeo.org/?uk=942c62d4f4","과정맛보기")</f>
        <v>과정맛보기</v>
      </c>
    </row>
    <row r="103" spans="1:4">
      <c r="A103" s="42" t="s">
        <v>22</v>
      </c>
      <c r="B103" s="42" t="s">
        <v>9349</v>
      </c>
      <c r="C103" s="41" t="s">
        <v>16996</v>
      </c>
      <c r="D103" s="54" t="str">
        <f>HYPERLINK("http://cp.sericeo.org/?uk=824593cc34","과정맛보기")</f>
        <v>과정맛보기</v>
      </c>
    </row>
    <row r="104" spans="1:4">
      <c r="A104" s="42" t="s">
        <v>13</v>
      </c>
      <c r="B104" s="42" t="s">
        <v>9348</v>
      </c>
      <c r="C104" s="41" t="s">
        <v>16997</v>
      </c>
      <c r="D104" s="54" t="str">
        <f>HYPERLINK("http://cp.sericeo.org/?uk=0c1c821c2d","과정맛보기")</f>
        <v>과정맛보기</v>
      </c>
    </row>
    <row r="105" spans="1:4">
      <c r="A105" s="42" t="s">
        <v>13</v>
      </c>
      <c r="B105" s="42" t="s">
        <v>9351</v>
      </c>
      <c r="C105" s="41" t="s">
        <v>16998</v>
      </c>
      <c r="D105" s="54" t="str">
        <f>HYPERLINK("http://cp.sericeo.org/?uk=464767da0c","과정맛보기")</f>
        <v>과정맛보기</v>
      </c>
    </row>
    <row r="106" spans="1:4">
      <c r="A106" s="42" t="s">
        <v>13</v>
      </c>
      <c r="B106" s="42" t="s">
        <v>9351</v>
      </c>
      <c r="C106" s="41" t="s">
        <v>16999</v>
      </c>
      <c r="D106" s="54" t="str">
        <f>HYPERLINK("http://cp.sericeo.org/?uk=9ef7f72dac","과정맛보기")</f>
        <v>과정맛보기</v>
      </c>
    </row>
    <row r="107" spans="1:4">
      <c r="A107" s="42" t="s">
        <v>13</v>
      </c>
      <c r="B107" s="42" t="s">
        <v>9351</v>
      </c>
      <c r="C107" s="41" t="s">
        <v>17000</v>
      </c>
      <c r="D107" s="54" t="str">
        <f>HYPERLINK("http://cp.sericeo.org/?uk=c95c2be81e","과정맛보기")</f>
        <v>과정맛보기</v>
      </c>
    </row>
    <row r="108" spans="1:4">
      <c r="A108" s="42" t="s">
        <v>13</v>
      </c>
      <c r="B108" s="42" t="s">
        <v>9351</v>
      </c>
      <c r="C108" s="41" t="s">
        <v>17001</v>
      </c>
      <c r="D108" s="54" t="str">
        <f>HYPERLINK("http://cp.sericeo.org/?uk=8414eaafa6","과정맛보기")</f>
        <v>과정맛보기</v>
      </c>
    </row>
    <row r="109" spans="1:4">
      <c r="A109" s="42" t="s">
        <v>13</v>
      </c>
      <c r="B109" s="42" t="s">
        <v>9359</v>
      </c>
      <c r="C109" s="41" t="s">
        <v>17002</v>
      </c>
      <c r="D109" s="54" t="str">
        <f>HYPERLINK("http://cp.sericeo.org/?uk=9b3c40b2e7","과정맛보기")</f>
        <v>과정맛보기</v>
      </c>
    </row>
    <row r="110" spans="1:4">
      <c r="A110" s="42" t="s">
        <v>29</v>
      </c>
      <c r="B110" s="42" t="s">
        <v>9355</v>
      </c>
      <c r="C110" s="41" t="s">
        <v>17003</v>
      </c>
      <c r="D110" s="54" t="str">
        <f>HYPERLINK("http://cp.sericeo.org/?uk=d3d39589dd","과정맛보기")</f>
        <v>과정맛보기</v>
      </c>
    </row>
    <row r="111" spans="1:4">
      <c r="A111" s="42" t="s">
        <v>13</v>
      </c>
      <c r="B111" s="42" t="s">
        <v>9353</v>
      </c>
      <c r="C111" s="41" t="s">
        <v>17004</v>
      </c>
      <c r="D111" s="54" t="str">
        <f>HYPERLINK("http://cp.sericeo.org/?uk=0ebb2af90a","과정맛보기")</f>
        <v>과정맛보기</v>
      </c>
    </row>
    <row r="112" spans="1:4">
      <c r="A112" s="42" t="s">
        <v>29</v>
      </c>
      <c r="B112" s="42" t="s">
        <v>9355</v>
      </c>
      <c r="C112" s="41" t="s">
        <v>17005</v>
      </c>
      <c r="D112" s="54" t="str">
        <f>HYPERLINK("http://cp.sericeo.org/?uk=30e9732d49","과정맛보기")</f>
        <v>과정맛보기</v>
      </c>
    </row>
    <row r="113" spans="1:4">
      <c r="A113" s="42" t="s">
        <v>29</v>
      </c>
      <c r="B113" s="42" t="s">
        <v>9355</v>
      </c>
      <c r="C113" s="41" t="s">
        <v>17006</v>
      </c>
      <c r="D113" s="54" t="str">
        <f>HYPERLINK("http://cp.sericeo.org/?uk=6dee08de9f","과정맛보기")</f>
        <v>과정맛보기</v>
      </c>
    </row>
    <row r="114" spans="1:4">
      <c r="A114" s="42" t="s">
        <v>22</v>
      </c>
      <c r="B114" s="42" t="s">
        <v>9357</v>
      </c>
      <c r="C114" s="41" t="s">
        <v>17007</v>
      </c>
      <c r="D114" s="54" t="str">
        <f>HYPERLINK("http://cp.sericeo.org/?uk=7bf0780026","과정맛보기")</f>
        <v>과정맛보기</v>
      </c>
    </row>
    <row r="115" spans="1:4">
      <c r="A115" s="42" t="s">
        <v>29</v>
      </c>
      <c r="B115" s="42" t="s">
        <v>9355</v>
      </c>
      <c r="C115" s="41" t="s">
        <v>17008</v>
      </c>
      <c r="D115" s="54" t="str">
        <f>HYPERLINK("http://cp.sericeo.org/?uk=32e9acb052","과정맛보기")</f>
        <v>과정맛보기</v>
      </c>
    </row>
    <row r="116" spans="1:4">
      <c r="A116" s="42" t="s">
        <v>29</v>
      </c>
      <c r="B116" s="42" t="s">
        <v>9355</v>
      </c>
      <c r="C116" s="41" t="s">
        <v>17009</v>
      </c>
      <c r="D116" s="54" t="str">
        <f>HYPERLINK("http://cp.sericeo.org/?uk=9eda4389de","과정맛보기")</f>
        <v>과정맛보기</v>
      </c>
    </row>
    <row r="117" spans="1:4">
      <c r="A117" s="42" t="s">
        <v>13</v>
      </c>
      <c r="B117" s="42" t="s">
        <v>9351</v>
      </c>
      <c r="C117" s="41" t="s">
        <v>17010</v>
      </c>
      <c r="D117" s="54" t="str">
        <f>HYPERLINK("http://cp.sericeo.org/?uk=f4a0c86e11","과정맛보기")</f>
        <v>과정맛보기</v>
      </c>
    </row>
    <row r="118" spans="1:4">
      <c r="A118" s="42" t="s">
        <v>13</v>
      </c>
      <c r="B118" s="42" t="s">
        <v>9350</v>
      </c>
      <c r="C118" s="41" t="s">
        <v>17011</v>
      </c>
      <c r="D118" s="54" t="str">
        <f>HYPERLINK("http://cp.sericeo.org/?uk=8940688df1","과정맛보기")</f>
        <v>과정맛보기</v>
      </c>
    </row>
    <row r="119" spans="1:4">
      <c r="A119" s="42" t="s">
        <v>22</v>
      </c>
      <c r="B119" s="42" t="s">
        <v>9360</v>
      </c>
      <c r="C119" s="41" t="s">
        <v>17012</v>
      </c>
      <c r="D119" s="54" t="str">
        <f>HYPERLINK("http://cp.sericeo.org/?uk=c083e11181","과정맛보기")</f>
        <v>과정맛보기</v>
      </c>
    </row>
    <row r="120" spans="1:4">
      <c r="A120" s="42" t="s">
        <v>22</v>
      </c>
      <c r="B120" s="42" t="s">
        <v>9360</v>
      </c>
      <c r="C120" s="41" t="s">
        <v>17013</v>
      </c>
      <c r="D120" s="54" t="str">
        <f>HYPERLINK("http://cp.sericeo.org/?uk=36f69fad5d","과정맛보기")</f>
        <v>과정맛보기</v>
      </c>
    </row>
    <row r="121" spans="1:4">
      <c r="A121" s="42" t="s">
        <v>13</v>
      </c>
      <c r="B121" s="42" t="s">
        <v>9361</v>
      </c>
      <c r="C121" s="41" t="s">
        <v>17014</v>
      </c>
      <c r="D121" s="54" t="str">
        <f>HYPERLINK("http://cp.sericeo.org/?uk=8610da4f9d","과정맛보기")</f>
        <v>과정맛보기</v>
      </c>
    </row>
    <row r="122" spans="1:4">
      <c r="A122" s="42" t="s">
        <v>13</v>
      </c>
      <c r="B122" s="42" t="s">
        <v>9353</v>
      </c>
      <c r="C122" s="41" t="s">
        <v>17015</v>
      </c>
      <c r="D122" s="54" t="str">
        <f>HYPERLINK("http://cp.sericeo.org/?uk=e811b4bc67","과정맛보기")</f>
        <v>과정맛보기</v>
      </c>
    </row>
    <row r="123" spans="1:4">
      <c r="A123" s="42" t="s">
        <v>13</v>
      </c>
      <c r="B123" s="42" t="s">
        <v>9353</v>
      </c>
      <c r="C123" s="41" t="s">
        <v>17016</v>
      </c>
      <c r="D123" s="54" t="str">
        <f>HYPERLINK("http://cp.sericeo.org/?uk=17be325839","과정맛보기")</f>
        <v>과정맛보기</v>
      </c>
    </row>
    <row r="124" spans="1:4">
      <c r="A124" s="42" t="s">
        <v>29</v>
      </c>
      <c r="B124" s="42" t="s">
        <v>9356</v>
      </c>
      <c r="C124" s="41" t="s">
        <v>17017</v>
      </c>
      <c r="D124" s="54" t="str">
        <f>HYPERLINK("http://cp.sericeo.org/?uk=8d31522fc0","과정맛보기")</f>
        <v>과정맛보기</v>
      </c>
    </row>
    <row r="125" spans="1:4">
      <c r="A125" s="42" t="s">
        <v>13</v>
      </c>
      <c r="B125" s="42" t="s">
        <v>9353</v>
      </c>
      <c r="C125" s="41" t="s">
        <v>17018</v>
      </c>
      <c r="D125" s="54" t="str">
        <f>HYPERLINK("http://cp.sericeo.org/?uk=ef787d7433","과정맛보기")</f>
        <v>과정맛보기</v>
      </c>
    </row>
    <row r="126" spans="1:4">
      <c r="A126" s="42" t="s">
        <v>13</v>
      </c>
      <c r="B126" s="42" t="s">
        <v>9353</v>
      </c>
      <c r="C126" s="41" t="s">
        <v>17019</v>
      </c>
      <c r="D126" s="54" t="str">
        <f>HYPERLINK("http://cp.sericeo.org/?uk=f12def544d","과정맛보기")</f>
        <v>과정맛보기</v>
      </c>
    </row>
    <row r="127" spans="1:4">
      <c r="A127" s="42" t="s">
        <v>13</v>
      </c>
      <c r="B127" s="42" t="s">
        <v>9348</v>
      </c>
      <c r="C127" s="41" t="s">
        <v>17020</v>
      </c>
      <c r="D127" s="54" t="str">
        <f>HYPERLINK("http://cp.sericeo.org/?uk=4e7c3fa1f9","과정맛보기")</f>
        <v>과정맛보기</v>
      </c>
    </row>
    <row r="128" spans="1:4">
      <c r="A128" s="42" t="s">
        <v>13</v>
      </c>
      <c r="B128" s="42" t="s">
        <v>9353</v>
      </c>
      <c r="C128" s="41" t="s">
        <v>17021</v>
      </c>
      <c r="D128" s="54" t="str">
        <f>HYPERLINK("http://cp.sericeo.org/?uk=2a9b05b74c","과정맛보기")</f>
        <v>과정맛보기</v>
      </c>
    </row>
    <row r="129" spans="1:4">
      <c r="A129" s="42" t="s">
        <v>13</v>
      </c>
      <c r="B129" s="42" t="s">
        <v>9361</v>
      </c>
      <c r="C129" s="41" t="s">
        <v>17022</v>
      </c>
      <c r="D129" s="54" t="str">
        <f>HYPERLINK("http://cp.sericeo.org/?uk=74468be149","과정맛보기")</f>
        <v>과정맛보기</v>
      </c>
    </row>
    <row r="130" spans="1:4">
      <c r="A130" s="42" t="s">
        <v>13</v>
      </c>
      <c r="B130" s="42" t="s">
        <v>9361</v>
      </c>
      <c r="C130" s="41" t="s">
        <v>17023</v>
      </c>
      <c r="D130" s="54" t="str">
        <f>HYPERLINK("http://cp.sericeo.org/?uk=69d619bf69","과정맛보기")</f>
        <v>과정맛보기</v>
      </c>
    </row>
    <row r="131" spans="1:4">
      <c r="A131" s="42" t="s">
        <v>13</v>
      </c>
      <c r="B131" s="42" t="s">
        <v>9353</v>
      </c>
      <c r="C131" s="41" t="s">
        <v>17024</v>
      </c>
      <c r="D131" s="54" t="str">
        <f>HYPERLINK("http://cp.sericeo.org/?uk=586a24fc4c","과정맛보기")</f>
        <v>과정맛보기</v>
      </c>
    </row>
    <row r="132" spans="1:4">
      <c r="A132" s="42" t="s">
        <v>13</v>
      </c>
      <c r="B132" s="42" t="s">
        <v>9351</v>
      </c>
      <c r="C132" s="41" t="s">
        <v>17025</v>
      </c>
      <c r="D132" s="54" t="str">
        <f>HYPERLINK("http://cp.sericeo.org/?uk=1533abc7b2","과정맛보기")</f>
        <v>과정맛보기</v>
      </c>
    </row>
    <row r="133" spans="1:4">
      <c r="A133" s="42" t="s">
        <v>13</v>
      </c>
      <c r="B133" s="42" t="s">
        <v>18</v>
      </c>
      <c r="C133" s="41" t="s">
        <v>17026</v>
      </c>
      <c r="D133" s="54" t="str">
        <f>HYPERLINK("http://cp.sericeo.org/?uk=481551e1f5","과정맛보기")</f>
        <v>과정맛보기</v>
      </c>
    </row>
    <row r="134" spans="1:4">
      <c r="A134" s="42" t="s">
        <v>13</v>
      </c>
      <c r="B134" s="42" t="s">
        <v>9353</v>
      </c>
      <c r="C134" s="41" t="s">
        <v>17027</v>
      </c>
      <c r="D134" s="54" t="str">
        <f>HYPERLINK("http://cp.sericeo.org/?uk=5084183e51","과정맛보기")</f>
        <v>과정맛보기</v>
      </c>
    </row>
    <row r="135" spans="1:4">
      <c r="A135" s="42" t="s">
        <v>22</v>
      </c>
      <c r="B135" s="42" t="s">
        <v>9360</v>
      </c>
      <c r="C135" s="41" t="s">
        <v>17028</v>
      </c>
      <c r="D135" s="54" t="str">
        <f>HYPERLINK("http://cp.sericeo.org/?uk=df0f53251c","과정맛보기")</f>
        <v>과정맛보기</v>
      </c>
    </row>
    <row r="136" spans="1:4">
      <c r="A136" s="42" t="s">
        <v>13</v>
      </c>
      <c r="B136" s="42" t="s">
        <v>9353</v>
      </c>
      <c r="C136" s="41" t="s">
        <v>17029</v>
      </c>
      <c r="D136" s="54" t="str">
        <f>HYPERLINK("http://cp.sericeo.org/?uk=ac37842b31","과정맛보기")</f>
        <v>과정맛보기</v>
      </c>
    </row>
    <row r="137" spans="1:4">
      <c r="A137" s="42" t="s">
        <v>13</v>
      </c>
      <c r="B137" s="42" t="s">
        <v>9350</v>
      </c>
      <c r="C137" s="41" t="s">
        <v>17030</v>
      </c>
      <c r="D137" s="54" t="str">
        <f>HYPERLINK("http://cp.sericeo.org/?uk=3e7ba124ba","과정맛보기")</f>
        <v>과정맛보기</v>
      </c>
    </row>
    <row r="138" spans="1:4">
      <c r="A138" s="42" t="s">
        <v>22</v>
      </c>
      <c r="B138" s="42" t="s">
        <v>9362</v>
      </c>
      <c r="C138" s="41" t="s">
        <v>17031</v>
      </c>
      <c r="D138" s="54" t="str">
        <f>HYPERLINK("http://cp.sericeo.org/?uk=4e1c595706","과정맛보기")</f>
        <v>과정맛보기</v>
      </c>
    </row>
    <row r="139" spans="1:4">
      <c r="A139" s="42" t="s">
        <v>13</v>
      </c>
      <c r="B139" s="42" t="s">
        <v>9353</v>
      </c>
      <c r="C139" s="41" t="s">
        <v>17032</v>
      </c>
      <c r="D139" s="54" t="str">
        <f>HYPERLINK("http://cp.sericeo.org/?uk=dd5f66dc7d","과정맛보기")</f>
        <v>과정맛보기</v>
      </c>
    </row>
    <row r="140" spans="1:4">
      <c r="A140" s="42" t="s">
        <v>13</v>
      </c>
      <c r="B140" s="42" t="s">
        <v>9350</v>
      </c>
      <c r="C140" s="41" t="s">
        <v>17033</v>
      </c>
      <c r="D140" s="54" t="str">
        <f>HYPERLINK("http://cp.sericeo.org/?uk=1dfef2014a","과정맛보기")</f>
        <v>과정맛보기</v>
      </c>
    </row>
    <row r="141" spans="1:4">
      <c r="A141" s="42" t="s">
        <v>13</v>
      </c>
      <c r="B141" s="42" t="s">
        <v>9361</v>
      </c>
      <c r="C141" s="41" t="s">
        <v>17034</v>
      </c>
      <c r="D141" s="54" t="str">
        <f>HYPERLINK("http://cp.sericeo.org/?uk=21c289ec7a","과정맛보기")</f>
        <v>과정맛보기</v>
      </c>
    </row>
    <row r="142" spans="1:4">
      <c r="A142" s="42" t="s">
        <v>13</v>
      </c>
      <c r="B142" s="42" t="s">
        <v>9353</v>
      </c>
      <c r="C142" s="41" t="s">
        <v>17035</v>
      </c>
      <c r="D142" s="54" t="str">
        <f>HYPERLINK("http://cp.sericeo.org/?uk=8efa51d6f2","과정맛보기")</f>
        <v>과정맛보기</v>
      </c>
    </row>
    <row r="143" spans="1:4">
      <c r="A143" s="42" t="s">
        <v>13</v>
      </c>
      <c r="B143" s="42" t="s">
        <v>9353</v>
      </c>
      <c r="C143" s="41" t="s">
        <v>17036</v>
      </c>
      <c r="D143" s="54" t="str">
        <f>HYPERLINK("http://cp.sericeo.org/?uk=3b157d5906","과정맛보기")</f>
        <v>과정맛보기</v>
      </c>
    </row>
    <row r="144" spans="1:4">
      <c r="A144" s="42" t="s">
        <v>13</v>
      </c>
      <c r="B144" s="42" t="s">
        <v>9353</v>
      </c>
      <c r="C144" s="41" t="s">
        <v>17037</v>
      </c>
      <c r="D144" s="54" t="str">
        <f>HYPERLINK("http://cp.sericeo.org/?uk=c4fe92e080","과정맛보기")</f>
        <v>과정맛보기</v>
      </c>
    </row>
    <row r="145" spans="1:4">
      <c r="A145" s="42" t="s">
        <v>13</v>
      </c>
      <c r="B145" s="42" t="s">
        <v>9353</v>
      </c>
      <c r="C145" s="41" t="s">
        <v>17038</v>
      </c>
      <c r="D145" s="54" t="str">
        <f>HYPERLINK("http://cp.sericeo.org/?uk=1e2d9e6aa2","과정맛보기")</f>
        <v>과정맛보기</v>
      </c>
    </row>
    <row r="146" spans="1:4">
      <c r="A146" s="42" t="s">
        <v>13</v>
      </c>
      <c r="B146" s="42" t="s">
        <v>9353</v>
      </c>
      <c r="C146" s="41" t="s">
        <v>17039</v>
      </c>
      <c r="D146" s="54" t="str">
        <f>HYPERLINK("http://cp.sericeo.org/?uk=92750a2962","과정맛보기")</f>
        <v>과정맛보기</v>
      </c>
    </row>
    <row r="147" spans="1:4">
      <c r="A147" s="42" t="s">
        <v>22</v>
      </c>
      <c r="B147" s="42" t="s">
        <v>9357</v>
      </c>
      <c r="C147" s="41" t="s">
        <v>17040</v>
      </c>
      <c r="D147" s="54" t="str">
        <f>HYPERLINK("http://cp.sericeo.org/?uk=d84e43ee75","과정맛보기")</f>
        <v>과정맛보기</v>
      </c>
    </row>
    <row r="148" spans="1:4">
      <c r="A148" s="42" t="s">
        <v>22</v>
      </c>
      <c r="B148" s="42" t="s">
        <v>9360</v>
      </c>
      <c r="C148" s="41" t="s">
        <v>17041</v>
      </c>
      <c r="D148" s="54" t="str">
        <f>HYPERLINK("http://cp.sericeo.org/?uk=1faaafb7b9","과정맛보기")</f>
        <v>과정맛보기</v>
      </c>
    </row>
    <row r="149" spans="1:4">
      <c r="A149" s="42" t="s">
        <v>13</v>
      </c>
      <c r="B149" s="42" t="s">
        <v>9353</v>
      </c>
      <c r="C149" s="41" t="s">
        <v>17042</v>
      </c>
      <c r="D149" s="54" t="str">
        <f>HYPERLINK("http://cp.sericeo.org/?uk=c96e8b0f95","과정맛보기")</f>
        <v>과정맛보기</v>
      </c>
    </row>
    <row r="150" spans="1:4">
      <c r="A150" s="42" t="s">
        <v>13</v>
      </c>
      <c r="B150" s="42" t="s">
        <v>9353</v>
      </c>
      <c r="C150" s="41" t="s">
        <v>17043</v>
      </c>
      <c r="D150" s="54" t="str">
        <f>HYPERLINK("http://cp.sericeo.org/?uk=74902a8814","과정맛보기")</f>
        <v>과정맛보기</v>
      </c>
    </row>
    <row r="151" spans="1:4">
      <c r="A151" s="42" t="s">
        <v>13</v>
      </c>
      <c r="B151" s="42" t="s">
        <v>9350</v>
      </c>
      <c r="C151" s="41" t="s">
        <v>17044</v>
      </c>
      <c r="D151" s="54" t="str">
        <f>HYPERLINK("http://cp.sericeo.org/?uk=72538b6cb4","과정맛보기")</f>
        <v>과정맛보기</v>
      </c>
    </row>
    <row r="152" spans="1:4">
      <c r="A152" s="42" t="s">
        <v>13</v>
      </c>
      <c r="B152" s="42" t="s">
        <v>9353</v>
      </c>
      <c r="C152" s="41" t="s">
        <v>17045</v>
      </c>
      <c r="D152" s="54" t="str">
        <f>HYPERLINK("http://cp.sericeo.org/?uk=17315d5d24","과정맛보기")</f>
        <v>과정맛보기</v>
      </c>
    </row>
    <row r="153" spans="1:4">
      <c r="A153" s="42" t="s">
        <v>13</v>
      </c>
      <c r="B153" s="42" t="s">
        <v>9361</v>
      </c>
      <c r="C153" s="41" t="s">
        <v>17046</v>
      </c>
      <c r="D153" s="54" t="str">
        <f>HYPERLINK("http://cp.sericeo.org/?uk=b3ee59fca8","과정맛보기")</f>
        <v>과정맛보기</v>
      </c>
    </row>
    <row r="154" spans="1:4">
      <c r="A154" s="42" t="s">
        <v>22</v>
      </c>
      <c r="B154" s="42" t="s">
        <v>9360</v>
      </c>
      <c r="C154" s="41" t="s">
        <v>17047</v>
      </c>
      <c r="D154" s="54" t="str">
        <f>HYPERLINK("http://cp.sericeo.org/?uk=16c28a7ae8","과정맛보기")</f>
        <v>과정맛보기</v>
      </c>
    </row>
    <row r="155" spans="1:4">
      <c r="A155" s="42" t="s">
        <v>22</v>
      </c>
      <c r="B155" s="42" t="s">
        <v>9349</v>
      </c>
      <c r="C155" s="41" t="s">
        <v>17048</v>
      </c>
      <c r="D155" s="54" t="str">
        <f>HYPERLINK("http://cp.sericeo.org/?uk=61945869fb","과정맛보기")</f>
        <v>과정맛보기</v>
      </c>
    </row>
    <row r="156" spans="1:4">
      <c r="A156" s="42" t="s">
        <v>13</v>
      </c>
      <c r="B156" s="42" t="s">
        <v>9351</v>
      </c>
      <c r="C156" s="41" t="s">
        <v>17049</v>
      </c>
      <c r="D156" s="54" t="str">
        <f>HYPERLINK("http://cp.sericeo.org/?uk=1e72b39cb1","과정맛보기")</f>
        <v>과정맛보기</v>
      </c>
    </row>
    <row r="157" spans="1:4">
      <c r="A157" s="42" t="s">
        <v>13</v>
      </c>
      <c r="B157" s="42" t="s">
        <v>18</v>
      </c>
      <c r="C157" s="41" t="s">
        <v>17050</v>
      </c>
      <c r="D157" s="54" t="str">
        <f>HYPERLINK("http://cp.sericeo.org/?uk=1a35fbbc8d","과정맛보기")</f>
        <v>과정맛보기</v>
      </c>
    </row>
    <row r="158" spans="1:4">
      <c r="A158" s="42" t="s">
        <v>13</v>
      </c>
      <c r="B158" s="42" t="s">
        <v>9353</v>
      </c>
      <c r="C158" s="41" t="s">
        <v>17051</v>
      </c>
      <c r="D158" s="54" t="str">
        <f>HYPERLINK("http://cp.sericeo.org/?uk=48f75cee22","과정맛보기")</f>
        <v>과정맛보기</v>
      </c>
    </row>
    <row r="159" spans="1:4">
      <c r="A159" s="42" t="s">
        <v>22</v>
      </c>
      <c r="B159" s="42" t="s">
        <v>9357</v>
      </c>
      <c r="C159" s="41" t="s">
        <v>17052</v>
      </c>
      <c r="D159" s="54" t="str">
        <f>HYPERLINK("http://cp.sericeo.org/?uk=a55cf31209","과정맛보기")</f>
        <v>과정맛보기</v>
      </c>
    </row>
    <row r="160" spans="1:4">
      <c r="A160" s="42" t="s">
        <v>13</v>
      </c>
      <c r="B160" s="42" t="s">
        <v>9352</v>
      </c>
      <c r="C160" s="41" t="s">
        <v>17053</v>
      </c>
      <c r="D160" s="54" t="str">
        <f>HYPERLINK("http://cp.sericeo.org/?uk=9de6199ae2","과정맛보기")</f>
        <v>과정맛보기</v>
      </c>
    </row>
    <row r="161" spans="1:4">
      <c r="A161" s="42" t="s">
        <v>13</v>
      </c>
      <c r="B161" s="42" t="s">
        <v>9353</v>
      </c>
      <c r="C161" s="41" t="s">
        <v>17054</v>
      </c>
      <c r="D161" s="54" t="str">
        <f>HYPERLINK("http://cp.sericeo.org/?uk=aebed4be89","과정맛보기")</f>
        <v>과정맛보기</v>
      </c>
    </row>
    <row r="162" spans="1:4">
      <c r="A162" s="42" t="s">
        <v>22</v>
      </c>
      <c r="B162" s="42" t="s">
        <v>9349</v>
      </c>
      <c r="C162" s="41" t="s">
        <v>17055</v>
      </c>
      <c r="D162" s="54" t="str">
        <f>HYPERLINK("http://cp.sericeo.org/?uk=f3d759ee47","과정맛보기")</f>
        <v>과정맛보기</v>
      </c>
    </row>
    <row r="163" spans="1:4">
      <c r="A163" s="42" t="s">
        <v>22</v>
      </c>
      <c r="B163" s="42" t="s">
        <v>9364</v>
      </c>
      <c r="C163" s="41" t="s">
        <v>17056</v>
      </c>
      <c r="D163" s="54" t="str">
        <f>HYPERLINK("http://cp.sericeo.org/?uk=20368d8161","과정맛보기")</f>
        <v>과정맛보기</v>
      </c>
    </row>
    <row r="164" spans="1:4">
      <c r="A164" s="42" t="s">
        <v>22</v>
      </c>
      <c r="B164" s="42" t="s">
        <v>9349</v>
      </c>
      <c r="C164" s="41" t="s">
        <v>17057</v>
      </c>
      <c r="D164" s="54" t="str">
        <f>HYPERLINK("http://cp.sericeo.org/?uk=b210ab34ea","과정맛보기")</f>
        <v>과정맛보기</v>
      </c>
    </row>
    <row r="165" spans="1:4">
      <c r="A165" s="42" t="s">
        <v>13</v>
      </c>
      <c r="B165" s="42" t="s">
        <v>9366</v>
      </c>
      <c r="C165" s="41" t="s">
        <v>17058</v>
      </c>
      <c r="D165" s="54" t="str">
        <f>HYPERLINK("http://cp.sericeo.org/?uk=baf6baafc3","과정맛보기")</f>
        <v>과정맛보기</v>
      </c>
    </row>
    <row r="166" spans="1:4">
      <c r="A166" s="42" t="s">
        <v>29</v>
      </c>
      <c r="B166" s="42" t="s">
        <v>23</v>
      </c>
      <c r="C166" s="41" t="s">
        <v>17059</v>
      </c>
      <c r="D166" s="54" t="str">
        <f>HYPERLINK("http://cp.sericeo.org/?uk=c5a4fdd7f3","과정맛보기")</f>
        <v>과정맛보기</v>
      </c>
    </row>
    <row r="167" spans="1:4">
      <c r="A167" s="42" t="s">
        <v>29</v>
      </c>
      <c r="B167" s="42" t="s">
        <v>9355</v>
      </c>
      <c r="C167" s="41" t="s">
        <v>17060</v>
      </c>
      <c r="D167" s="54" t="str">
        <f>HYPERLINK("http://cp.sericeo.org/?uk=82002ca410","과정맛보기")</f>
        <v>과정맛보기</v>
      </c>
    </row>
    <row r="168" spans="1:4">
      <c r="A168" s="42" t="s">
        <v>13</v>
      </c>
      <c r="B168" s="42" t="s">
        <v>9348</v>
      </c>
      <c r="C168" s="41" t="s">
        <v>17061</v>
      </c>
      <c r="D168" s="54" t="str">
        <f>HYPERLINK("http://cp.sericeo.org/?uk=c39b53c970","과정맛보기")</f>
        <v>과정맛보기</v>
      </c>
    </row>
    <row r="169" spans="1:4">
      <c r="A169" s="42" t="s">
        <v>29</v>
      </c>
      <c r="B169" s="42" t="s">
        <v>23</v>
      </c>
      <c r="C169" s="41" t="s">
        <v>17062</v>
      </c>
      <c r="D169" s="54" t="str">
        <f>HYPERLINK("http://cp.sericeo.org/?uk=e795c81643","과정맛보기")</f>
        <v>과정맛보기</v>
      </c>
    </row>
    <row r="170" spans="1:4">
      <c r="A170" s="42" t="s">
        <v>13</v>
      </c>
      <c r="B170" s="42" t="s">
        <v>9367</v>
      </c>
      <c r="C170" s="41" t="s">
        <v>17063</v>
      </c>
      <c r="D170" s="54" t="str">
        <f>HYPERLINK("http://cp.sericeo.org/?uk=0bc2b06f7d","과정맛보기")</f>
        <v>과정맛보기</v>
      </c>
    </row>
    <row r="171" spans="1:4">
      <c r="A171" s="42" t="s">
        <v>13</v>
      </c>
      <c r="B171" s="42" t="s">
        <v>18</v>
      </c>
      <c r="C171" s="41" t="s">
        <v>17064</v>
      </c>
      <c r="D171" s="54" t="str">
        <f>HYPERLINK("http://cp.sericeo.org/?uk=13958ed4fa","과정맛보기")</f>
        <v>과정맛보기</v>
      </c>
    </row>
    <row r="172" spans="1:4">
      <c r="A172" s="42" t="s">
        <v>13</v>
      </c>
      <c r="B172" s="42" t="s">
        <v>9352</v>
      </c>
      <c r="C172" s="41" t="s">
        <v>17065</v>
      </c>
      <c r="D172" s="54" t="str">
        <f>HYPERLINK("http://cp.sericeo.org/?uk=79eb3acd3e","과정맛보기")</f>
        <v>과정맛보기</v>
      </c>
    </row>
    <row r="173" spans="1:4">
      <c r="A173" s="42" t="s">
        <v>13</v>
      </c>
      <c r="B173" s="42" t="s">
        <v>9367</v>
      </c>
      <c r="C173" s="41" t="s">
        <v>17066</v>
      </c>
      <c r="D173" s="54" t="str">
        <f>HYPERLINK("http://cp.sericeo.org/?uk=c94bd98cf1","과정맛보기")</f>
        <v>과정맛보기</v>
      </c>
    </row>
    <row r="174" spans="1:4">
      <c r="A174" s="42" t="s">
        <v>29</v>
      </c>
      <c r="B174" s="42" t="s">
        <v>9354</v>
      </c>
      <c r="C174" s="41" t="s">
        <v>17067</v>
      </c>
      <c r="D174" s="54" t="str">
        <f>HYPERLINK("http://cp.sericeo.org/?uk=98f431b481","과정맛보기")</f>
        <v>과정맛보기</v>
      </c>
    </row>
    <row r="175" spans="1:4">
      <c r="A175" s="42" t="s">
        <v>29</v>
      </c>
      <c r="B175" s="42" t="s">
        <v>23</v>
      </c>
      <c r="C175" s="41" t="s">
        <v>17068</v>
      </c>
      <c r="D175" s="54" t="str">
        <f>HYPERLINK("http://cp.sericeo.org/?uk=b07ebc0574","과정맛보기")</f>
        <v>과정맛보기</v>
      </c>
    </row>
    <row r="176" spans="1:4">
      <c r="A176" s="42" t="s">
        <v>29</v>
      </c>
      <c r="B176" s="42" t="s">
        <v>9356</v>
      </c>
      <c r="C176" s="41" t="s">
        <v>17069</v>
      </c>
      <c r="D176" s="54" t="str">
        <f>HYPERLINK("http://cp.sericeo.org/?uk=576678db8a","과정맛보기")</f>
        <v>과정맛보기</v>
      </c>
    </row>
    <row r="177" spans="1:4">
      <c r="A177" s="42" t="s">
        <v>13</v>
      </c>
      <c r="B177" s="42" t="s">
        <v>9351</v>
      </c>
      <c r="C177" s="41" t="s">
        <v>17070</v>
      </c>
      <c r="D177" s="54" t="str">
        <f>HYPERLINK("http://cp.sericeo.org/?uk=a5aca04416","과정맛보기")</f>
        <v>과정맛보기</v>
      </c>
    </row>
    <row r="178" spans="1:4">
      <c r="A178" s="42" t="s">
        <v>13</v>
      </c>
      <c r="B178" s="42" t="s">
        <v>9352</v>
      </c>
      <c r="C178" s="41" t="s">
        <v>17071</v>
      </c>
      <c r="D178" s="54" t="str">
        <f>HYPERLINK("http://cp.sericeo.org/?uk=0f8b56dbe5","과정맛보기")</f>
        <v>과정맛보기</v>
      </c>
    </row>
    <row r="179" spans="1:4">
      <c r="A179" s="42" t="s">
        <v>22</v>
      </c>
      <c r="B179" s="42" t="s">
        <v>9349</v>
      </c>
      <c r="C179" s="41" t="s">
        <v>17072</v>
      </c>
      <c r="D179" s="54" t="str">
        <f>HYPERLINK("http://cp.sericeo.org/?uk=73c851eae1","과정맛보기")</f>
        <v>과정맛보기</v>
      </c>
    </row>
    <row r="180" spans="1:4">
      <c r="A180" s="42" t="s">
        <v>13</v>
      </c>
      <c r="B180" s="42" t="s">
        <v>9351</v>
      </c>
      <c r="C180" s="41" t="s">
        <v>17073</v>
      </c>
      <c r="D180" s="54" t="str">
        <f>HYPERLINK("http://cp.sericeo.org/?uk=db6f1fa795","과정맛보기")</f>
        <v>과정맛보기</v>
      </c>
    </row>
    <row r="181" spans="1:4">
      <c r="A181" s="42" t="s">
        <v>13</v>
      </c>
      <c r="B181" s="42" t="s">
        <v>9352</v>
      </c>
      <c r="C181" s="41" t="s">
        <v>17074</v>
      </c>
      <c r="D181" s="54" t="str">
        <f>HYPERLINK("http://cp.sericeo.org/?uk=82feeb2db1","과정맛보기")</f>
        <v>과정맛보기</v>
      </c>
    </row>
    <row r="182" spans="1:4">
      <c r="A182" s="42" t="s">
        <v>22</v>
      </c>
      <c r="B182" s="42" t="s">
        <v>9349</v>
      </c>
      <c r="C182" s="41" t="s">
        <v>17075</v>
      </c>
      <c r="D182" s="54" t="str">
        <f>HYPERLINK("http://cp.sericeo.org/?uk=f9ef8b8d6c","과정맛보기")</f>
        <v>과정맛보기</v>
      </c>
    </row>
    <row r="183" spans="1:4">
      <c r="A183" s="42" t="s">
        <v>13</v>
      </c>
      <c r="B183" s="42" t="s">
        <v>9353</v>
      </c>
      <c r="C183" s="41" t="s">
        <v>17076</v>
      </c>
      <c r="D183" s="54" t="str">
        <f>HYPERLINK("http://cp.sericeo.org/?uk=92798aabd1","과정맛보기")</f>
        <v>과정맛보기</v>
      </c>
    </row>
    <row r="184" spans="1:4">
      <c r="A184" s="42" t="s">
        <v>13</v>
      </c>
      <c r="B184" s="42" t="s">
        <v>9352</v>
      </c>
      <c r="C184" s="41" t="s">
        <v>17077</v>
      </c>
      <c r="D184" s="54" t="str">
        <f>HYPERLINK("http://cp.sericeo.org/?uk=87765d62ab","과정맛보기")</f>
        <v>과정맛보기</v>
      </c>
    </row>
    <row r="185" spans="1:4">
      <c r="A185" s="42" t="s">
        <v>22</v>
      </c>
      <c r="B185" s="42" t="s">
        <v>9360</v>
      </c>
      <c r="C185" s="41" t="s">
        <v>17078</v>
      </c>
      <c r="D185" s="54" t="str">
        <f>HYPERLINK("http://cp.sericeo.org/?uk=b7f06f6b05","과정맛보기")</f>
        <v>과정맛보기</v>
      </c>
    </row>
    <row r="186" spans="1:4">
      <c r="A186" s="42" t="s">
        <v>13</v>
      </c>
      <c r="B186" s="42" t="s">
        <v>9351</v>
      </c>
      <c r="C186" s="41" t="s">
        <v>17079</v>
      </c>
      <c r="D186" s="54" t="str">
        <f>HYPERLINK("http://cp.sericeo.org/?uk=05b0d88949","과정맛보기")</f>
        <v>과정맛보기</v>
      </c>
    </row>
    <row r="187" spans="1:4">
      <c r="A187" s="42" t="s">
        <v>29</v>
      </c>
      <c r="B187" s="42" t="s">
        <v>9368</v>
      </c>
      <c r="C187" s="41" t="s">
        <v>17080</v>
      </c>
      <c r="D187" s="54" t="str">
        <f>HYPERLINK("http://cp.sericeo.org/?uk=b452744f8d","과정맛보기")</f>
        <v>과정맛보기</v>
      </c>
    </row>
    <row r="188" spans="1:4">
      <c r="A188" s="42" t="s">
        <v>29</v>
      </c>
      <c r="B188" s="42" t="s">
        <v>23</v>
      </c>
      <c r="C188" s="41" t="s">
        <v>17081</v>
      </c>
      <c r="D188" s="54" t="str">
        <f>HYPERLINK("http://cp.sericeo.org/?uk=a3df88d0d5","과정맛보기")</f>
        <v>과정맛보기</v>
      </c>
    </row>
    <row r="189" spans="1:4">
      <c r="A189" s="42" t="s">
        <v>13</v>
      </c>
      <c r="B189" s="42" t="s">
        <v>9353</v>
      </c>
      <c r="C189" s="41" t="s">
        <v>17082</v>
      </c>
      <c r="D189" s="54" t="str">
        <f>HYPERLINK("http://cp.sericeo.org/?uk=ff2ecd0abc","과정맛보기")</f>
        <v>과정맛보기</v>
      </c>
    </row>
    <row r="190" spans="1:4">
      <c r="D190" s="56"/>
    </row>
  </sheetData>
  <mergeCells count="1">
    <mergeCell ref="A1:D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4"/>
  <sheetViews>
    <sheetView showGridLines="0" view="pageBreakPreview" zoomScale="90" zoomScaleNormal="70" zoomScaleSheetLayoutView="90" workbookViewId="0">
      <pane ySplit="3" topLeftCell="A4" activePane="bottomLeft" state="frozen"/>
      <selection pane="bottomLeft" activeCell="A4" sqref="A4"/>
    </sheetView>
  </sheetViews>
  <sheetFormatPr defaultRowHeight="17.399999999999999"/>
  <cols>
    <col min="1" max="1" width="15" style="4" customWidth="1"/>
    <col min="2" max="2" width="9.8984375" style="4" customWidth="1"/>
    <col min="3" max="3" width="15.3984375" style="11" customWidth="1"/>
    <col min="4" max="4" width="30.09765625" style="15" customWidth="1"/>
    <col min="5" max="5" width="42.09765625" style="15" customWidth="1"/>
    <col min="6" max="7" width="8.19921875" style="4" customWidth="1"/>
    <col min="8" max="8" width="15.59765625" style="11" customWidth="1"/>
    <col min="9" max="9" width="61.09765625" style="10" customWidth="1"/>
    <col min="10" max="10" width="13.8984375" customWidth="1"/>
  </cols>
  <sheetData>
    <row r="1" spans="1:10" ht="43.5" customHeight="1">
      <c r="A1" s="115" t="s">
        <v>16870</v>
      </c>
      <c r="B1" s="115"/>
      <c r="C1" s="115"/>
      <c r="D1" s="115"/>
      <c r="E1" s="115"/>
      <c r="F1" s="115"/>
      <c r="G1" s="115"/>
      <c r="H1" s="115"/>
      <c r="I1" s="115"/>
    </row>
    <row r="2" spans="1:10">
      <c r="A2" s="1" t="s">
        <v>16871</v>
      </c>
      <c r="B2" s="36"/>
      <c r="C2" s="19"/>
      <c r="D2" s="16"/>
      <c r="E2" s="12"/>
      <c r="F2" s="37"/>
    </row>
    <row r="3" spans="1:10" s="3" customFormat="1" ht="36" customHeight="1">
      <c r="A3" s="38" t="s">
        <v>16872</v>
      </c>
      <c r="B3" s="38" t="s">
        <v>0</v>
      </c>
      <c r="C3" s="39" t="s">
        <v>1</v>
      </c>
      <c r="D3" s="39" t="s">
        <v>6</v>
      </c>
      <c r="E3" s="39" t="s">
        <v>2</v>
      </c>
      <c r="F3" s="38" t="s">
        <v>3</v>
      </c>
      <c r="G3" s="38" t="s">
        <v>7</v>
      </c>
      <c r="H3" s="39" t="s">
        <v>8</v>
      </c>
      <c r="I3" s="39" t="s">
        <v>4</v>
      </c>
      <c r="J3" s="40" t="s">
        <v>16873</v>
      </c>
    </row>
    <row r="4" spans="1:10" ht="17.25" customHeight="1">
      <c r="A4" s="58" t="s">
        <v>16913</v>
      </c>
      <c r="B4" s="70" t="s">
        <v>29</v>
      </c>
      <c r="C4" s="70" t="s">
        <v>9372</v>
      </c>
      <c r="D4" s="71" t="s">
        <v>16914</v>
      </c>
      <c r="E4" s="71" t="s">
        <v>9731</v>
      </c>
      <c r="F4" s="70">
        <v>22</v>
      </c>
      <c r="G4" s="59" t="s">
        <v>16917</v>
      </c>
      <c r="H4" s="70" t="s">
        <v>8147</v>
      </c>
      <c r="I4" s="75" t="s">
        <v>13862</v>
      </c>
      <c r="J4" s="83"/>
    </row>
    <row r="5" spans="1:10" ht="17.25" customHeight="1">
      <c r="A5" s="47" t="s">
        <v>16913</v>
      </c>
      <c r="B5" s="72" t="s">
        <v>29</v>
      </c>
      <c r="C5" s="72" t="s">
        <v>9372</v>
      </c>
      <c r="D5" s="73" t="s">
        <v>16914</v>
      </c>
      <c r="E5" s="73" t="s">
        <v>9732</v>
      </c>
      <c r="F5" s="72">
        <v>27</v>
      </c>
      <c r="G5" s="60" t="s">
        <v>16917</v>
      </c>
      <c r="H5" s="72" t="s">
        <v>8147</v>
      </c>
      <c r="I5" s="76" t="s">
        <v>13862</v>
      </c>
      <c r="J5" s="63"/>
    </row>
    <row r="6" spans="1:10" ht="17.25" customHeight="1">
      <c r="A6" s="47" t="s">
        <v>16913</v>
      </c>
      <c r="B6" s="72" t="s">
        <v>29</v>
      </c>
      <c r="C6" s="72" t="s">
        <v>9372</v>
      </c>
      <c r="D6" s="73" t="s">
        <v>16914</v>
      </c>
      <c r="E6" s="73" t="s">
        <v>9733</v>
      </c>
      <c r="F6" s="72">
        <v>21</v>
      </c>
      <c r="G6" s="60" t="s">
        <v>16917</v>
      </c>
      <c r="H6" s="72" t="s">
        <v>8147</v>
      </c>
      <c r="I6" s="76" t="s">
        <v>13862</v>
      </c>
      <c r="J6" s="63"/>
    </row>
    <row r="7" spans="1:10" ht="17.25" customHeight="1">
      <c r="A7" s="47" t="s">
        <v>16913</v>
      </c>
      <c r="B7" s="72" t="s">
        <v>29</v>
      </c>
      <c r="C7" s="72" t="s">
        <v>9372</v>
      </c>
      <c r="D7" s="73" t="s">
        <v>16914</v>
      </c>
      <c r="E7" s="73" t="s">
        <v>9734</v>
      </c>
      <c r="F7" s="72">
        <v>21</v>
      </c>
      <c r="G7" s="60" t="s">
        <v>16917</v>
      </c>
      <c r="H7" s="72" t="s">
        <v>8147</v>
      </c>
      <c r="I7" s="76" t="s">
        <v>13862</v>
      </c>
      <c r="J7" s="63"/>
    </row>
    <row r="8" spans="1:10" ht="17.25" customHeight="1">
      <c r="A8" s="47" t="s">
        <v>16913</v>
      </c>
      <c r="B8" s="72" t="s">
        <v>29</v>
      </c>
      <c r="C8" s="72" t="s">
        <v>9372</v>
      </c>
      <c r="D8" s="73" t="s">
        <v>16914</v>
      </c>
      <c r="E8" s="73" t="s">
        <v>9735</v>
      </c>
      <c r="F8" s="72">
        <v>16</v>
      </c>
      <c r="G8" s="60" t="s">
        <v>16917</v>
      </c>
      <c r="H8" s="72" t="s">
        <v>8147</v>
      </c>
      <c r="I8" s="76" t="s">
        <v>13862</v>
      </c>
      <c r="J8" s="63"/>
    </row>
    <row r="9" spans="1:10" ht="17.25" customHeight="1">
      <c r="A9" s="47" t="s">
        <v>16913</v>
      </c>
      <c r="B9" s="72" t="s">
        <v>29</v>
      </c>
      <c r="C9" s="72" t="s">
        <v>9372</v>
      </c>
      <c r="D9" s="73" t="s">
        <v>16915</v>
      </c>
      <c r="E9" s="73" t="s">
        <v>9882</v>
      </c>
      <c r="F9" s="72">
        <v>29</v>
      </c>
      <c r="G9" s="60" t="s">
        <v>16917</v>
      </c>
      <c r="H9" s="72" t="s">
        <v>8147</v>
      </c>
      <c r="I9" s="76" t="s">
        <v>13888</v>
      </c>
      <c r="J9" s="63"/>
    </row>
    <row r="10" spans="1:10" ht="17.25" customHeight="1">
      <c r="A10" s="47" t="s">
        <v>16913</v>
      </c>
      <c r="B10" s="72" t="s">
        <v>29</v>
      </c>
      <c r="C10" s="72" t="s">
        <v>9372</v>
      </c>
      <c r="D10" s="73" t="s">
        <v>16915</v>
      </c>
      <c r="E10" s="73" t="s">
        <v>9883</v>
      </c>
      <c r="F10" s="72">
        <v>28</v>
      </c>
      <c r="G10" s="60" t="s">
        <v>16917</v>
      </c>
      <c r="H10" s="72" t="s">
        <v>8147</v>
      </c>
      <c r="I10" s="76" t="s">
        <v>13888</v>
      </c>
      <c r="J10" s="63"/>
    </row>
    <row r="11" spans="1:10" ht="17.25" customHeight="1">
      <c r="A11" s="47" t="s">
        <v>16913</v>
      </c>
      <c r="B11" s="72" t="s">
        <v>29</v>
      </c>
      <c r="C11" s="72" t="s">
        <v>9372</v>
      </c>
      <c r="D11" s="73" t="s">
        <v>16915</v>
      </c>
      <c r="E11" s="73" t="s">
        <v>9884</v>
      </c>
      <c r="F11" s="72">
        <v>26</v>
      </c>
      <c r="G11" s="60" t="s">
        <v>16917</v>
      </c>
      <c r="H11" s="72" t="s">
        <v>8147</v>
      </c>
      <c r="I11" s="76" t="s">
        <v>13888</v>
      </c>
      <c r="J11" s="63"/>
    </row>
    <row r="12" spans="1:10" ht="17.25" customHeight="1">
      <c r="A12" s="47" t="s">
        <v>16913</v>
      </c>
      <c r="B12" s="72" t="s">
        <v>29</v>
      </c>
      <c r="C12" s="72" t="s">
        <v>9372</v>
      </c>
      <c r="D12" s="73" t="s">
        <v>16915</v>
      </c>
      <c r="E12" s="73" t="s">
        <v>9885</v>
      </c>
      <c r="F12" s="72">
        <v>31</v>
      </c>
      <c r="G12" s="60" t="s">
        <v>16917</v>
      </c>
      <c r="H12" s="72" t="s">
        <v>8147</v>
      </c>
      <c r="I12" s="76" t="s">
        <v>13888</v>
      </c>
      <c r="J12" s="63"/>
    </row>
    <row r="13" spans="1:10" ht="17.25" customHeight="1">
      <c r="A13" s="47" t="s">
        <v>16913</v>
      </c>
      <c r="B13" s="72" t="s">
        <v>29</v>
      </c>
      <c r="C13" s="72" t="s">
        <v>9372</v>
      </c>
      <c r="D13" s="73" t="s">
        <v>16915</v>
      </c>
      <c r="E13" s="73" t="s">
        <v>9886</v>
      </c>
      <c r="F13" s="72">
        <v>30</v>
      </c>
      <c r="G13" s="60" t="s">
        <v>16917</v>
      </c>
      <c r="H13" s="72" t="s">
        <v>8147</v>
      </c>
      <c r="I13" s="76" t="s">
        <v>13888</v>
      </c>
      <c r="J13" s="63"/>
    </row>
    <row r="14" spans="1:10" ht="17.25" customHeight="1">
      <c r="A14" s="47" t="s">
        <v>16913</v>
      </c>
      <c r="B14" s="72" t="s">
        <v>29</v>
      </c>
      <c r="C14" s="72" t="s">
        <v>9372</v>
      </c>
      <c r="D14" s="73" t="s">
        <v>16915</v>
      </c>
      <c r="E14" s="73" t="s">
        <v>9887</v>
      </c>
      <c r="F14" s="72">
        <v>30</v>
      </c>
      <c r="G14" s="60" t="s">
        <v>16917</v>
      </c>
      <c r="H14" s="72" t="s">
        <v>8147</v>
      </c>
      <c r="I14" s="76" t="s">
        <v>13888</v>
      </c>
      <c r="J14" s="63"/>
    </row>
    <row r="15" spans="1:10" ht="17.25" customHeight="1">
      <c r="A15" s="47" t="s">
        <v>16913</v>
      </c>
      <c r="B15" s="72" t="s">
        <v>29</v>
      </c>
      <c r="C15" s="72" t="s">
        <v>9372</v>
      </c>
      <c r="D15" s="73" t="s">
        <v>16915</v>
      </c>
      <c r="E15" s="73" t="s">
        <v>9888</v>
      </c>
      <c r="F15" s="72">
        <v>29</v>
      </c>
      <c r="G15" s="60" t="s">
        <v>16917</v>
      </c>
      <c r="H15" s="72" t="s">
        <v>8147</v>
      </c>
      <c r="I15" s="76" t="s">
        <v>13888</v>
      </c>
      <c r="J15" s="63"/>
    </row>
    <row r="16" spans="1:10" ht="17.25" customHeight="1">
      <c r="A16" s="47" t="s">
        <v>16913</v>
      </c>
      <c r="B16" s="72" t="s">
        <v>29</v>
      </c>
      <c r="C16" s="72" t="s">
        <v>9372</v>
      </c>
      <c r="D16" s="73" t="s">
        <v>16915</v>
      </c>
      <c r="E16" s="73" t="s">
        <v>9889</v>
      </c>
      <c r="F16" s="72">
        <v>32</v>
      </c>
      <c r="G16" s="60" t="s">
        <v>16917</v>
      </c>
      <c r="H16" s="72" t="s">
        <v>8147</v>
      </c>
      <c r="I16" s="76" t="s">
        <v>13888</v>
      </c>
      <c r="J16" s="63"/>
    </row>
    <row r="17" spans="1:10" ht="17.25" customHeight="1">
      <c r="A17" s="47" t="s">
        <v>16913</v>
      </c>
      <c r="B17" s="72" t="s">
        <v>29</v>
      </c>
      <c r="C17" s="72" t="s">
        <v>9372</v>
      </c>
      <c r="D17" s="73" t="s">
        <v>16915</v>
      </c>
      <c r="E17" s="73" t="s">
        <v>9890</v>
      </c>
      <c r="F17" s="72">
        <v>31</v>
      </c>
      <c r="G17" s="60" t="s">
        <v>16917</v>
      </c>
      <c r="H17" s="72" t="s">
        <v>8147</v>
      </c>
      <c r="I17" s="76" t="s">
        <v>13888</v>
      </c>
      <c r="J17" s="63"/>
    </row>
    <row r="18" spans="1:10" ht="17.25" customHeight="1">
      <c r="A18" s="47" t="s">
        <v>16913</v>
      </c>
      <c r="B18" s="72" t="s">
        <v>29</v>
      </c>
      <c r="C18" s="72" t="s">
        <v>9372</v>
      </c>
      <c r="D18" s="73" t="s">
        <v>16916</v>
      </c>
      <c r="E18" s="73" t="s">
        <v>9891</v>
      </c>
      <c r="F18" s="72">
        <v>28</v>
      </c>
      <c r="G18" s="60" t="s">
        <v>16917</v>
      </c>
      <c r="H18" s="72" t="s">
        <v>8147</v>
      </c>
      <c r="I18" s="76" t="s">
        <v>13889</v>
      </c>
      <c r="J18" s="63"/>
    </row>
    <row r="19" spans="1:10" ht="17.25" customHeight="1">
      <c r="A19" s="47" t="s">
        <v>16913</v>
      </c>
      <c r="B19" s="72" t="s">
        <v>29</v>
      </c>
      <c r="C19" s="72" t="s">
        <v>9372</v>
      </c>
      <c r="D19" s="73" t="s">
        <v>16916</v>
      </c>
      <c r="E19" s="73" t="s">
        <v>9892</v>
      </c>
      <c r="F19" s="72">
        <v>29</v>
      </c>
      <c r="G19" s="60" t="s">
        <v>16917</v>
      </c>
      <c r="H19" s="72" t="s">
        <v>8147</v>
      </c>
      <c r="I19" s="76" t="s">
        <v>13889</v>
      </c>
      <c r="J19" s="63"/>
    </row>
    <row r="20" spans="1:10" ht="17.25" customHeight="1">
      <c r="A20" s="47" t="s">
        <v>16913</v>
      </c>
      <c r="B20" s="72" t="s">
        <v>29</v>
      </c>
      <c r="C20" s="72" t="s">
        <v>9372</v>
      </c>
      <c r="D20" s="73" t="s">
        <v>16916</v>
      </c>
      <c r="E20" s="73" t="s">
        <v>9893</v>
      </c>
      <c r="F20" s="72">
        <v>28</v>
      </c>
      <c r="G20" s="60" t="s">
        <v>16917</v>
      </c>
      <c r="H20" s="72" t="s">
        <v>8147</v>
      </c>
      <c r="I20" s="76" t="s">
        <v>13889</v>
      </c>
      <c r="J20" s="63"/>
    </row>
    <row r="21" spans="1:10" ht="17.25" customHeight="1">
      <c r="A21" s="47" t="s">
        <v>16913</v>
      </c>
      <c r="B21" s="72" t="s">
        <v>29</v>
      </c>
      <c r="C21" s="72" t="s">
        <v>9372</v>
      </c>
      <c r="D21" s="73" t="s">
        <v>16916</v>
      </c>
      <c r="E21" s="73" t="s">
        <v>9894</v>
      </c>
      <c r="F21" s="72">
        <v>29</v>
      </c>
      <c r="G21" s="60" t="s">
        <v>16917</v>
      </c>
      <c r="H21" s="72" t="s">
        <v>8147</v>
      </c>
      <c r="I21" s="76" t="s">
        <v>13889</v>
      </c>
      <c r="J21" s="63"/>
    </row>
    <row r="22" spans="1:10" ht="17.25" customHeight="1">
      <c r="A22" s="47" t="s">
        <v>16913</v>
      </c>
      <c r="B22" s="72" t="s">
        <v>29</v>
      </c>
      <c r="C22" s="72" t="s">
        <v>9372</v>
      </c>
      <c r="D22" s="73" t="s">
        <v>16916</v>
      </c>
      <c r="E22" s="73" t="s">
        <v>9895</v>
      </c>
      <c r="F22" s="72">
        <v>33</v>
      </c>
      <c r="G22" s="60" t="s">
        <v>16917</v>
      </c>
      <c r="H22" s="72" t="s">
        <v>8147</v>
      </c>
      <c r="I22" s="76" t="s">
        <v>13889</v>
      </c>
      <c r="J22" s="63"/>
    </row>
    <row r="23" spans="1:10" ht="17.25" customHeight="1">
      <c r="A23" s="47" t="s">
        <v>16913</v>
      </c>
      <c r="B23" s="72" t="s">
        <v>29</v>
      </c>
      <c r="C23" s="72" t="s">
        <v>9372</v>
      </c>
      <c r="D23" s="73" t="s">
        <v>16916</v>
      </c>
      <c r="E23" s="73" t="s">
        <v>9896</v>
      </c>
      <c r="F23" s="72">
        <v>30</v>
      </c>
      <c r="G23" s="60" t="s">
        <v>16917</v>
      </c>
      <c r="H23" s="72" t="s">
        <v>8147</v>
      </c>
      <c r="I23" s="76" t="s">
        <v>13889</v>
      </c>
      <c r="J23" s="63"/>
    </row>
    <row r="24" spans="1:10" ht="17.25" customHeight="1">
      <c r="A24" s="47" t="s">
        <v>16913</v>
      </c>
      <c r="B24" s="72" t="s">
        <v>29</v>
      </c>
      <c r="C24" s="72" t="s">
        <v>9372</v>
      </c>
      <c r="D24" s="73" t="s">
        <v>16916</v>
      </c>
      <c r="E24" s="73" t="s">
        <v>9897</v>
      </c>
      <c r="F24" s="72">
        <v>30</v>
      </c>
      <c r="G24" s="60" t="s">
        <v>16917</v>
      </c>
      <c r="H24" s="72" t="s">
        <v>8147</v>
      </c>
      <c r="I24" s="76" t="s">
        <v>13889</v>
      </c>
      <c r="J24" s="63"/>
    </row>
    <row r="25" spans="1:10" ht="17.25" customHeight="1">
      <c r="A25" s="47" t="s">
        <v>16913</v>
      </c>
      <c r="B25" s="72" t="s">
        <v>29</v>
      </c>
      <c r="C25" s="72" t="s">
        <v>9372</v>
      </c>
      <c r="D25" s="73" t="s">
        <v>16916</v>
      </c>
      <c r="E25" s="73" t="s">
        <v>9898</v>
      </c>
      <c r="F25" s="72">
        <v>28</v>
      </c>
      <c r="G25" s="60" t="s">
        <v>16917</v>
      </c>
      <c r="H25" s="72" t="s">
        <v>8147</v>
      </c>
      <c r="I25" s="76" t="s">
        <v>13889</v>
      </c>
      <c r="J25" s="63"/>
    </row>
    <row r="26" spans="1:10" ht="17.25" customHeight="1">
      <c r="A26" s="47" t="s">
        <v>16913</v>
      </c>
      <c r="B26" s="72" t="s">
        <v>29</v>
      </c>
      <c r="C26" s="72" t="s">
        <v>9372</v>
      </c>
      <c r="D26" s="73" t="s">
        <v>16916</v>
      </c>
      <c r="E26" s="73" t="s">
        <v>9899</v>
      </c>
      <c r="F26" s="72">
        <v>29</v>
      </c>
      <c r="G26" s="60" t="s">
        <v>16917</v>
      </c>
      <c r="H26" s="72" t="s">
        <v>8147</v>
      </c>
      <c r="I26" s="76" t="s">
        <v>13889</v>
      </c>
      <c r="J26" s="63"/>
    </row>
    <row r="27" spans="1:10" ht="17.25" customHeight="1">
      <c r="A27" s="47" t="s">
        <v>16913</v>
      </c>
      <c r="B27" s="72" t="s">
        <v>13</v>
      </c>
      <c r="C27" s="72" t="s">
        <v>9361</v>
      </c>
      <c r="D27" s="73" t="s">
        <v>16640</v>
      </c>
      <c r="E27" s="73" t="s">
        <v>11345</v>
      </c>
      <c r="F27" s="74">
        <v>12</v>
      </c>
      <c r="G27" s="60" t="s">
        <v>16917</v>
      </c>
      <c r="H27" s="72" t="s">
        <v>8146</v>
      </c>
      <c r="I27" s="76" t="s">
        <v>15958</v>
      </c>
      <c r="J27" s="63"/>
    </row>
    <row r="28" spans="1:10" ht="17.25" customHeight="1">
      <c r="A28" s="47" t="s">
        <v>16913</v>
      </c>
      <c r="B28" s="72" t="s">
        <v>13</v>
      </c>
      <c r="C28" s="72" t="s">
        <v>9361</v>
      </c>
      <c r="D28" s="73" t="s">
        <v>16640</v>
      </c>
      <c r="E28" s="73" t="s">
        <v>11346</v>
      </c>
      <c r="F28" s="74">
        <v>12</v>
      </c>
      <c r="G28" s="60" t="s">
        <v>16917</v>
      </c>
      <c r="H28" s="72" t="s">
        <v>8146</v>
      </c>
      <c r="I28" s="76" t="s">
        <v>15959</v>
      </c>
      <c r="J28" s="63"/>
    </row>
    <row r="29" spans="1:10" ht="17.25" customHeight="1">
      <c r="A29" s="47" t="s">
        <v>16913</v>
      </c>
      <c r="B29" s="72" t="s">
        <v>13</v>
      </c>
      <c r="C29" s="72" t="s">
        <v>9361</v>
      </c>
      <c r="D29" s="73" t="s">
        <v>16640</v>
      </c>
      <c r="E29" s="73" t="s">
        <v>11347</v>
      </c>
      <c r="F29" s="74">
        <v>12</v>
      </c>
      <c r="G29" s="60" t="s">
        <v>16917</v>
      </c>
      <c r="H29" s="72" t="s">
        <v>8146</v>
      </c>
      <c r="I29" s="76" t="s">
        <v>15960</v>
      </c>
      <c r="J29" s="63"/>
    </row>
    <row r="30" spans="1:10" ht="17.25" customHeight="1">
      <c r="A30" s="47" t="s">
        <v>16913</v>
      </c>
      <c r="B30" s="72" t="s">
        <v>13</v>
      </c>
      <c r="C30" s="72" t="s">
        <v>9361</v>
      </c>
      <c r="D30" s="73" t="s">
        <v>16640</v>
      </c>
      <c r="E30" s="73" t="s">
        <v>11348</v>
      </c>
      <c r="F30" s="74">
        <v>14</v>
      </c>
      <c r="G30" s="60" t="s">
        <v>16917</v>
      </c>
      <c r="H30" s="72" t="s">
        <v>8146</v>
      </c>
      <c r="I30" s="76" t="s">
        <v>15961</v>
      </c>
      <c r="J30" s="63"/>
    </row>
    <row r="31" spans="1:10" ht="17.25" customHeight="1">
      <c r="A31" s="47" t="s">
        <v>16913</v>
      </c>
      <c r="B31" s="72" t="s">
        <v>13</v>
      </c>
      <c r="C31" s="72" t="s">
        <v>9361</v>
      </c>
      <c r="D31" s="73" t="s">
        <v>16640</v>
      </c>
      <c r="E31" s="73" t="s">
        <v>11349</v>
      </c>
      <c r="F31" s="74">
        <v>12</v>
      </c>
      <c r="G31" s="60" t="s">
        <v>16917</v>
      </c>
      <c r="H31" s="72" t="s">
        <v>8146</v>
      </c>
      <c r="I31" s="76" t="s">
        <v>15962</v>
      </c>
      <c r="J31" s="63"/>
    </row>
    <row r="32" spans="1:10" ht="17.25" customHeight="1">
      <c r="A32" s="47" t="s">
        <v>16913</v>
      </c>
      <c r="B32" s="72" t="s">
        <v>13</v>
      </c>
      <c r="C32" s="72" t="s">
        <v>9361</v>
      </c>
      <c r="D32" s="73" t="s">
        <v>16640</v>
      </c>
      <c r="E32" s="73" t="s">
        <v>11350</v>
      </c>
      <c r="F32" s="74">
        <v>14</v>
      </c>
      <c r="G32" s="60" t="s">
        <v>16917</v>
      </c>
      <c r="H32" s="72" t="s">
        <v>8146</v>
      </c>
      <c r="I32" s="76" t="s">
        <v>15963</v>
      </c>
      <c r="J32" s="63"/>
    </row>
    <row r="33" spans="1:10" ht="17.25" customHeight="1">
      <c r="A33" s="47" t="s">
        <v>16913</v>
      </c>
      <c r="B33" s="72" t="s">
        <v>13</v>
      </c>
      <c r="C33" s="72" t="s">
        <v>9361</v>
      </c>
      <c r="D33" s="73" t="s">
        <v>16640</v>
      </c>
      <c r="E33" s="73" t="s">
        <v>11351</v>
      </c>
      <c r="F33" s="74">
        <v>14</v>
      </c>
      <c r="G33" s="60" t="s">
        <v>16917</v>
      </c>
      <c r="H33" s="72" t="s">
        <v>8146</v>
      </c>
      <c r="I33" s="76" t="s">
        <v>15964</v>
      </c>
      <c r="J33" s="63"/>
    </row>
    <row r="34" spans="1:10" ht="17.25" customHeight="1">
      <c r="A34" s="47" t="s">
        <v>16913</v>
      </c>
      <c r="B34" s="72" t="s">
        <v>13</v>
      </c>
      <c r="C34" s="72" t="s">
        <v>9361</v>
      </c>
      <c r="D34" s="73" t="s">
        <v>16640</v>
      </c>
      <c r="E34" s="73" t="s">
        <v>11352</v>
      </c>
      <c r="F34" s="74">
        <v>13</v>
      </c>
      <c r="G34" s="60" t="s">
        <v>16917</v>
      </c>
      <c r="H34" s="72" t="s">
        <v>8146</v>
      </c>
      <c r="I34" s="76" t="s">
        <v>15965</v>
      </c>
      <c r="J34" s="63"/>
    </row>
    <row r="35" spans="1:10" ht="17.25" customHeight="1">
      <c r="A35" s="47" t="s">
        <v>16913</v>
      </c>
      <c r="B35" s="72" t="s">
        <v>13</v>
      </c>
      <c r="C35" s="72" t="s">
        <v>9361</v>
      </c>
      <c r="D35" s="73" t="s">
        <v>16640</v>
      </c>
      <c r="E35" s="73" t="s">
        <v>11353</v>
      </c>
      <c r="F35" s="74">
        <v>14</v>
      </c>
      <c r="G35" s="60" t="s">
        <v>16917</v>
      </c>
      <c r="H35" s="72" t="s">
        <v>8146</v>
      </c>
      <c r="I35" s="76" t="s">
        <v>15966</v>
      </c>
      <c r="J35" s="63"/>
    </row>
    <row r="36" spans="1:10" ht="17.25" customHeight="1">
      <c r="A36" s="47" t="s">
        <v>16913</v>
      </c>
      <c r="B36" s="72" t="s">
        <v>13</v>
      </c>
      <c r="C36" s="72" t="s">
        <v>9361</v>
      </c>
      <c r="D36" s="73" t="s">
        <v>16640</v>
      </c>
      <c r="E36" s="73" t="s">
        <v>11354</v>
      </c>
      <c r="F36" s="74">
        <v>13</v>
      </c>
      <c r="G36" s="60" t="s">
        <v>16917</v>
      </c>
      <c r="H36" s="72" t="s">
        <v>8146</v>
      </c>
      <c r="I36" s="76" t="s">
        <v>15967</v>
      </c>
      <c r="J36" s="63"/>
    </row>
    <row r="37" spans="1:10" ht="17.25" customHeight="1">
      <c r="A37" s="47" t="s">
        <v>16913</v>
      </c>
      <c r="B37" s="72" t="s">
        <v>13</v>
      </c>
      <c r="C37" s="72" t="s">
        <v>9348</v>
      </c>
      <c r="D37" s="73" t="s">
        <v>16641</v>
      </c>
      <c r="E37" s="73" t="s">
        <v>11365</v>
      </c>
      <c r="F37" s="74">
        <v>13</v>
      </c>
      <c r="G37" s="60" t="s">
        <v>16917</v>
      </c>
      <c r="H37" s="72" t="s">
        <v>8146</v>
      </c>
      <c r="I37" s="76" t="s">
        <v>15992</v>
      </c>
      <c r="J37" s="63"/>
    </row>
    <row r="38" spans="1:10" ht="17.25" customHeight="1">
      <c r="A38" s="47" t="s">
        <v>16913</v>
      </c>
      <c r="B38" s="72" t="s">
        <v>13</v>
      </c>
      <c r="C38" s="72" t="s">
        <v>9348</v>
      </c>
      <c r="D38" s="73" t="s">
        <v>16641</v>
      </c>
      <c r="E38" s="73" t="s">
        <v>11366</v>
      </c>
      <c r="F38" s="74">
        <v>22</v>
      </c>
      <c r="G38" s="60" t="s">
        <v>16917</v>
      </c>
      <c r="H38" s="72" t="s">
        <v>8146</v>
      </c>
      <c r="I38" s="76" t="s">
        <v>15993</v>
      </c>
      <c r="J38" s="63"/>
    </row>
    <row r="39" spans="1:10" ht="17.25" customHeight="1">
      <c r="A39" s="47" t="s">
        <v>16913</v>
      </c>
      <c r="B39" s="72" t="s">
        <v>13</v>
      </c>
      <c r="C39" s="72" t="s">
        <v>9348</v>
      </c>
      <c r="D39" s="73" t="s">
        <v>16641</v>
      </c>
      <c r="E39" s="73" t="s">
        <v>11367</v>
      </c>
      <c r="F39" s="74">
        <v>15</v>
      </c>
      <c r="G39" s="60" t="s">
        <v>16917</v>
      </c>
      <c r="H39" s="72" t="s">
        <v>8146</v>
      </c>
      <c r="I39" s="76" t="s">
        <v>15994</v>
      </c>
      <c r="J39" s="63"/>
    </row>
    <row r="40" spans="1:10" ht="17.25" customHeight="1">
      <c r="A40" s="47" t="s">
        <v>16913</v>
      </c>
      <c r="B40" s="72" t="s">
        <v>13</v>
      </c>
      <c r="C40" s="72" t="s">
        <v>9348</v>
      </c>
      <c r="D40" s="73" t="s">
        <v>16641</v>
      </c>
      <c r="E40" s="73" t="s">
        <v>11368</v>
      </c>
      <c r="F40" s="74">
        <v>19</v>
      </c>
      <c r="G40" s="60" t="s">
        <v>16917</v>
      </c>
      <c r="H40" s="72" t="s">
        <v>8146</v>
      </c>
      <c r="I40" s="76" t="s">
        <v>15995</v>
      </c>
      <c r="J40" s="63"/>
    </row>
    <row r="41" spans="1:10" ht="17.25" customHeight="1">
      <c r="A41" s="47" t="s">
        <v>16913</v>
      </c>
      <c r="B41" s="72" t="s">
        <v>13</v>
      </c>
      <c r="C41" s="72" t="s">
        <v>9348</v>
      </c>
      <c r="D41" s="73" t="s">
        <v>16641</v>
      </c>
      <c r="E41" s="73" t="s">
        <v>11369</v>
      </c>
      <c r="F41" s="74">
        <v>15</v>
      </c>
      <c r="G41" s="60" t="s">
        <v>16917</v>
      </c>
      <c r="H41" s="72" t="s">
        <v>8146</v>
      </c>
      <c r="I41" s="76" t="s">
        <v>15996</v>
      </c>
      <c r="J41" s="63"/>
    </row>
    <row r="42" spans="1:10" ht="17.25" customHeight="1">
      <c r="A42" s="47" t="s">
        <v>16913</v>
      </c>
      <c r="B42" s="72" t="s">
        <v>13</v>
      </c>
      <c r="C42" s="72" t="s">
        <v>9348</v>
      </c>
      <c r="D42" s="73" t="s">
        <v>16641</v>
      </c>
      <c r="E42" s="73" t="s">
        <v>11370</v>
      </c>
      <c r="F42" s="74">
        <v>12</v>
      </c>
      <c r="G42" s="60" t="s">
        <v>16917</v>
      </c>
      <c r="H42" s="72" t="s">
        <v>8146</v>
      </c>
      <c r="I42" s="76" t="s">
        <v>15997</v>
      </c>
      <c r="J42" s="63"/>
    </row>
    <row r="43" spans="1:10" ht="17.25" customHeight="1">
      <c r="A43" s="47" t="s">
        <v>16913</v>
      </c>
      <c r="B43" s="72" t="s">
        <v>13</v>
      </c>
      <c r="C43" s="72" t="s">
        <v>9348</v>
      </c>
      <c r="D43" s="73" t="s">
        <v>16641</v>
      </c>
      <c r="E43" s="73" t="s">
        <v>11371</v>
      </c>
      <c r="F43" s="74">
        <v>14</v>
      </c>
      <c r="G43" s="60" t="s">
        <v>16917</v>
      </c>
      <c r="H43" s="72" t="s">
        <v>8146</v>
      </c>
      <c r="I43" s="76" t="s">
        <v>15998</v>
      </c>
      <c r="J43" s="63"/>
    </row>
    <row r="44" spans="1:10" ht="17.25" customHeight="1">
      <c r="A44" s="47" t="s">
        <v>16913</v>
      </c>
      <c r="B44" s="72" t="s">
        <v>13</v>
      </c>
      <c r="C44" s="72" t="s">
        <v>9348</v>
      </c>
      <c r="D44" s="73" t="s">
        <v>16641</v>
      </c>
      <c r="E44" s="73" t="s">
        <v>11372</v>
      </c>
      <c r="F44" s="74">
        <v>11</v>
      </c>
      <c r="G44" s="60" t="s">
        <v>16917</v>
      </c>
      <c r="H44" s="72" t="s">
        <v>8146</v>
      </c>
      <c r="I44" s="76" t="s">
        <v>15999</v>
      </c>
      <c r="J44" s="63"/>
    </row>
    <row r="45" spans="1:10" ht="17.25" customHeight="1">
      <c r="A45" s="47" t="s">
        <v>16913</v>
      </c>
      <c r="B45" s="72" t="s">
        <v>13</v>
      </c>
      <c r="C45" s="72" t="s">
        <v>9348</v>
      </c>
      <c r="D45" s="73" t="s">
        <v>16641</v>
      </c>
      <c r="E45" s="73" t="s">
        <v>11373</v>
      </c>
      <c r="F45" s="74">
        <v>9</v>
      </c>
      <c r="G45" s="60" t="s">
        <v>16917</v>
      </c>
      <c r="H45" s="72" t="s">
        <v>8146</v>
      </c>
      <c r="I45" s="76" t="s">
        <v>16000</v>
      </c>
      <c r="J45" s="63"/>
    </row>
    <row r="46" spans="1:10" ht="17.25" customHeight="1">
      <c r="A46" s="47" t="s">
        <v>16913</v>
      </c>
      <c r="B46" s="72" t="s">
        <v>13</v>
      </c>
      <c r="C46" s="72" t="s">
        <v>9348</v>
      </c>
      <c r="D46" s="73" t="s">
        <v>16641</v>
      </c>
      <c r="E46" s="73" t="s">
        <v>11374</v>
      </c>
      <c r="F46" s="74">
        <v>11</v>
      </c>
      <c r="G46" s="60" t="s">
        <v>16917</v>
      </c>
      <c r="H46" s="72" t="s">
        <v>8146</v>
      </c>
      <c r="I46" s="76" t="s">
        <v>16000</v>
      </c>
      <c r="J46" s="63"/>
    </row>
    <row r="47" spans="1:10" ht="17.25" customHeight="1">
      <c r="A47" s="47" t="s">
        <v>16913</v>
      </c>
      <c r="B47" s="35" t="s">
        <v>29</v>
      </c>
      <c r="C47" s="35" t="s">
        <v>9380</v>
      </c>
      <c r="D47" s="34" t="s">
        <v>16779</v>
      </c>
      <c r="E47" s="34" t="s">
        <v>13030</v>
      </c>
      <c r="F47" s="33">
        <v>20</v>
      </c>
      <c r="G47" s="60" t="s">
        <v>16917</v>
      </c>
      <c r="H47" s="35" t="s">
        <v>8146</v>
      </c>
      <c r="I47" s="77" t="s">
        <v>16569</v>
      </c>
      <c r="J47" s="86"/>
    </row>
    <row r="48" spans="1:10" ht="17.25" customHeight="1">
      <c r="A48" s="47" t="s">
        <v>16913</v>
      </c>
      <c r="B48" s="35" t="s">
        <v>29</v>
      </c>
      <c r="C48" s="35" t="s">
        <v>9380</v>
      </c>
      <c r="D48" s="34" t="s">
        <v>16779</v>
      </c>
      <c r="E48" s="34" t="s">
        <v>13032</v>
      </c>
      <c r="F48" s="33">
        <v>13</v>
      </c>
      <c r="G48" s="60" t="s">
        <v>16917</v>
      </c>
      <c r="H48" s="35" t="s">
        <v>8146</v>
      </c>
      <c r="I48" s="77" t="s">
        <v>16569</v>
      </c>
      <c r="J48" s="63"/>
    </row>
    <row r="49" spans="1:10" ht="17.25" customHeight="1">
      <c r="A49" s="47" t="s">
        <v>16913</v>
      </c>
      <c r="B49" s="35" t="s">
        <v>29</v>
      </c>
      <c r="C49" s="35" t="s">
        <v>9380</v>
      </c>
      <c r="D49" s="34" t="s">
        <v>16780</v>
      </c>
      <c r="E49" s="34" t="s">
        <v>13067</v>
      </c>
      <c r="F49" s="33">
        <v>23</v>
      </c>
      <c r="G49" s="60" t="s">
        <v>16917</v>
      </c>
      <c r="H49" s="35" t="s">
        <v>8146</v>
      </c>
      <c r="I49" s="77" t="s">
        <v>17085</v>
      </c>
      <c r="J49" s="86" t="str">
        <f>HYPERLINK("http://sample.ubob.com/porting/web_link2/in/G/A00098/01/F001.htm","과정맛보기")</f>
        <v>과정맛보기</v>
      </c>
    </row>
    <row r="50" spans="1:10" ht="17.25" customHeight="1">
      <c r="A50" s="47" t="s">
        <v>16913</v>
      </c>
      <c r="B50" s="35" t="s">
        <v>29</v>
      </c>
      <c r="C50" s="35" t="s">
        <v>9380</v>
      </c>
      <c r="D50" s="34" t="s">
        <v>16780</v>
      </c>
      <c r="E50" s="34" t="s">
        <v>13079</v>
      </c>
      <c r="F50" s="33">
        <v>23</v>
      </c>
      <c r="G50" s="60" t="s">
        <v>16917</v>
      </c>
      <c r="H50" s="35" t="s">
        <v>8146</v>
      </c>
      <c r="I50" s="77" t="s">
        <v>17085</v>
      </c>
      <c r="J50" s="63"/>
    </row>
    <row r="51" spans="1:10" ht="17.25" customHeight="1">
      <c r="A51" s="47" t="s">
        <v>16913</v>
      </c>
      <c r="B51" s="35" t="s">
        <v>29</v>
      </c>
      <c r="C51" s="35" t="s">
        <v>9380</v>
      </c>
      <c r="D51" s="34" t="s">
        <v>16780</v>
      </c>
      <c r="E51" s="34" t="s">
        <v>13080</v>
      </c>
      <c r="F51" s="33">
        <v>21</v>
      </c>
      <c r="G51" s="60" t="s">
        <v>16917</v>
      </c>
      <c r="H51" s="35" t="s">
        <v>8146</v>
      </c>
      <c r="I51" s="77" t="s">
        <v>17085</v>
      </c>
      <c r="J51" s="63"/>
    </row>
    <row r="52" spans="1:10" ht="17.25" customHeight="1">
      <c r="A52" s="47" t="s">
        <v>16913</v>
      </c>
      <c r="B52" s="35" t="s">
        <v>29</v>
      </c>
      <c r="C52" s="35" t="s">
        <v>9380</v>
      </c>
      <c r="D52" s="34" t="s">
        <v>16780</v>
      </c>
      <c r="E52" s="34" t="s">
        <v>13081</v>
      </c>
      <c r="F52" s="33">
        <v>23</v>
      </c>
      <c r="G52" s="60" t="s">
        <v>16917</v>
      </c>
      <c r="H52" s="35" t="s">
        <v>8146</v>
      </c>
      <c r="I52" s="77" t="s">
        <v>17085</v>
      </c>
      <c r="J52" s="63"/>
    </row>
    <row r="53" spans="1:10" ht="17.25" customHeight="1">
      <c r="A53" s="47" t="s">
        <v>16913</v>
      </c>
      <c r="B53" s="35" t="s">
        <v>29</v>
      </c>
      <c r="C53" s="35" t="s">
        <v>9380</v>
      </c>
      <c r="D53" s="34" t="s">
        <v>16781</v>
      </c>
      <c r="E53" s="34" t="s">
        <v>13083</v>
      </c>
      <c r="F53" s="33">
        <v>17</v>
      </c>
      <c r="G53" s="60" t="s">
        <v>16917</v>
      </c>
      <c r="H53" s="35" t="s">
        <v>8146</v>
      </c>
      <c r="I53" s="77" t="s">
        <v>17086</v>
      </c>
      <c r="J53" s="63" t="str">
        <f>HYPERLINK("http://sample.ubob.com/porting/web_link2/ex/G/C00330/start.htm","과정맛보기")</f>
        <v>과정맛보기</v>
      </c>
    </row>
    <row r="54" spans="1:10" ht="17.25" customHeight="1">
      <c r="A54" s="47" t="s">
        <v>16913</v>
      </c>
      <c r="B54" s="35" t="s">
        <v>29</v>
      </c>
      <c r="C54" s="35" t="s">
        <v>9380</v>
      </c>
      <c r="D54" s="34" t="s">
        <v>16781</v>
      </c>
      <c r="E54" s="34" t="s">
        <v>13084</v>
      </c>
      <c r="F54" s="33">
        <v>17</v>
      </c>
      <c r="G54" s="60" t="s">
        <v>16917</v>
      </c>
      <c r="H54" s="35" t="s">
        <v>8146</v>
      </c>
      <c r="I54" s="77" t="s">
        <v>17086</v>
      </c>
      <c r="J54" s="63"/>
    </row>
    <row r="55" spans="1:10" ht="17.25" customHeight="1">
      <c r="A55" s="47" t="s">
        <v>16913</v>
      </c>
      <c r="B55" s="35" t="s">
        <v>29</v>
      </c>
      <c r="C55" s="35" t="s">
        <v>9380</v>
      </c>
      <c r="D55" s="34" t="s">
        <v>16781</v>
      </c>
      <c r="E55" s="34" t="s">
        <v>13085</v>
      </c>
      <c r="F55" s="33">
        <v>4</v>
      </c>
      <c r="G55" s="60" t="s">
        <v>16917</v>
      </c>
      <c r="H55" s="35" t="s">
        <v>8146</v>
      </c>
      <c r="I55" s="77" t="s">
        <v>17086</v>
      </c>
      <c r="J55" s="63"/>
    </row>
    <row r="56" spans="1:10" ht="17.25" customHeight="1">
      <c r="A56" s="47" t="s">
        <v>16913</v>
      </c>
      <c r="B56" s="35" t="s">
        <v>29</v>
      </c>
      <c r="C56" s="35" t="s">
        <v>9380</v>
      </c>
      <c r="D56" s="34" t="s">
        <v>16781</v>
      </c>
      <c r="E56" s="34" t="s">
        <v>13086</v>
      </c>
      <c r="F56" s="33">
        <v>14</v>
      </c>
      <c r="G56" s="60" t="s">
        <v>16917</v>
      </c>
      <c r="H56" s="35" t="s">
        <v>8146</v>
      </c>
      <c r="I56" s="77" t="s">
        <v>17086</v>
      </c>
      <c r="J56" s="63"/>
    </row>
    <row r="57" spans="1:10" ht="17.25" customHeight="1">
      <c r="A57" s="47" t="s">
        <v>16913</v>
      </c>
      <c r="B57" s="35" t="s">
        <v>29</v>
      </c>
      <c r="C57" s="35" t="s">
        <v>9380</v>
      </c>
      <c r="D57" s="34" t="s">
        <v>16781</v>
      </c>
      <c r="E57" s="34" t="s">
        <v>13087</v>
      </c>
      <c r="F57" s="33">
        <v>14</v>
      </c>
      <c r="G57" s="60" t="s">
        <v>16917</v>
      </c>
      <c r="H57" s="35" t="s">
        <v>8146</v>
      </c>
      <c r="I57" s="77" t="s">
        <v>17086</v>
      </c>
      <c r="J57" s="63"/>
    </row>
    <row r="58" spans="1:10" ht="17.25" customHeight="1">
      <c r="A58" s="47" t="s">
        <v>16913</v>
      </c>
      <c r="B58" s="35" t="s">
        <v>29</v>
      </c>
      <c r="C58" s="35" t="s">
        <v>9380</v>
      </c>
      <c r="D58" s="34" t="s">
        <v>16781</v>
      </c>
      <c r="E58" s="34" t="s">
        <v>13088</v>
      </c>
      <c r="F58" s="33">
        <v>13</v>
      </c>
      <c r="G58" s="60" t="s">
        <v>16917</v>
      </c>
      <c r="H58" s="35" t="s">
        <v>8146</v>
      </c>
      <c r="I58" s="77" t="s">
        <v>17086</v>
      </c>
      <c r="J58" s="63"/>
    </row>
    <row r="59" spans="1:10" ht="17.25" customHeight="1">
      <c r="A59" s="47" t="s">
        <v>16913</v>
      </c>
      <c r="B59" s="35" t="s">
        <v>29</v>
      </c>
      <c r="C59" s="35" t="s">
        <v>9380</v>
      </c>
      <c r="D59" s="34" t="s">
        <v>16781</v>
      </c>
      <c r="E59" s="34" t="s">
        <v>13089</v>
      </c>
      <c r="F59" s="33">
        <v>16</v>
      </c>
      <c r="G59" s="60" t="s">
        <v>16917</v>
      </c>
      <c r="H59" s="35" t="s">
        <v>8146</v>
      </c>
      <c r="I59" s="77" t="s">
        <v>17086</v>
      </c>
      <c r="J59" s="63"/>
    </row>
    <row r="60" spans="1:10" ht="17.25" customHeight="1">
      <c r="A60" s="47" t="s">
        <v>16913</v>
      </c>
      <c r="B60" s="35" t="s">
        <v>29</v>
      </c>
      <c r="C60" s="35" t="s">
        <v>9380</v>
      </c>
      <c r="D60" s="34" t="s">
        <v>16781</v>
      </c>
      <c r="E60" s="34" t="s">
        <v>13090</v>
      </c>
      <c r="F60" s="33">
        <v>13</v>
      </c>
      <c r="G60" s="60" t="s">
        <v>16917</v>
      </c>
      <c r="H60" s="35" t="s">
        <v>8146</v>
      </c>
      <c r="I60" s="77" t="s">
        <v>17086</v>
      </c>
      <c r="J60" s="63"/>
    </row>
    <row r="61" spans="1:10" ht="17.25" customHeight="1">
      <c r="A61" s="47" t="s">
        <v>16913</v>
      </c>
      <c r="B61" s="35" t="s">
        <v>29</v>
      </c>
      <c r="C61" s="35" t="s">
        <v>9380</v>
      </c>
      <c r="D61" s="34" t="s">
        <v>16781</v>
      </c>
      <c r="E61" s="34" t="s">
        <v>13091</v>
      </c>
      <c r="F61" s="33">
        <v>15</v>
      </c>
      <c r="G61" s="60" t="s">
        <v>16917</v>
      </c>
      <c r="H61" s="35" t="s">
        <v>8146</v>
      </c>
      <c r="I61" s="77" t="s">
        <v>17086</v>
      </c>
      <c r="J61" s="63"/>
    </row>
    <row r="62" spans="1:10" ht="17.25" customHeight="1">
      <c r="A62" s="47" t="s">
        <v>16913</v>
      </c>
      <c r="B62" s="35" t="s">
        <v>29</v>
      </c>
      <c r="C62" s="35" t="s">
        <v>9380</v>
      </c>
      <c r="D62" s="34" t="s">
        <v>16781</v>
      </c>
      <c r="E62" s="34" t="s">
        <v>13092</v>
      </c>
      <c r="F62" s="33">
        <v>16</v>
      </c>
      <c r="G62" s="60" t="s">
        <v>16917</v>
      </c>
      <c r="H62" s="35" t="s">
        <v>8146</v>
      </c>
      <c r="I62" s="77" t="s">
        <v>17086</v>
      </c>
      <c r="J62" s="63"/>
    </row>
    <row r="63" spans="1:10" ht="22.8" customHeight="1">
      <c r="A63" s="47" t="s">
        <v>16913</v>
      </c>
      <c r="B63" s="35" t="s">
        <v>13</v>
      </c>
      <c r="C63" s="35" t="s">
        <v>9351</v>
      </c>
      <c r="D63" s="34" t="s">
        <v>11937</v>
      </c>
      <c r="E63" s="34" t="s">
        <v>11937</v>
      </c>
      <c r="F63" s="33">
        <v>30</v>
      </c>
      <c r="G63" s="60" t="s">
        <v>16917</v>
      </c>
      <c r="H63" s="35" t="s">
        <v>13675</v>
      </c>
      <c r="I63" s="82" t="s">
        <v>17084</v>
      </c>
      <c r="J63" s="63" t="str">
        <f>HYPERLINK("http://sample.ubob.com/porting/web_link2/in/G/A00092/01/F001.htm","과정맛보기")</f>
        <v>과정맛보기</v>
      </c>
    </row>
    <row r="64" spans="1:10" ht="21.6" customHeight="1">
      <c r="A64" s="47" t="s">
        <v>16913</v>
      </c>
      <c r="B64" s="35" t="s">
        <v>13</v>
      </c>
      <c r="C64" s="35" t="s">
        <v>9351</v>
      </c>
      <c r="D64" s="34" t="s">
        <v>11938</v>
      </c>
      <c r="E64" s="34" t="s">
        <v>11938</v>
      </c>
      <c r="F64" s="33">
        <v>30</v>
      </c>
      <c r="G64" s="60" t="s">
        <v>16917</v>
      </c>
      <c r="H64" s="35" t="s">
        <v>13675</v>
      </c>
      <c r="I64" s="82" t="s">
        <v>17083</v>
      </c>
      <c r="J64" s="63" t="str">
        <f>HYPERLINK("http://sample.ubob.com/porting/web_link2/in/G/A00096/01/F001.htm","과정맛보기")</f>
        <v>과정맛보기</v>
      </c>
    </row>
    <row r="65" spans="1:10" ht="17.25" customHeight="1">
      <c r="A65" s="47" t="s">
        <v>16913</v>
      </c>
      <c r="B65" s="35" t="s">
        <v>13</v>
      </c>
      <c r="C65" s="35" t="s">
        <v>9363</v>
      </c>
      <c r="D65" s="34" t="s">
        <v>11943</v>
      </c>
      <c r="E65" s="34" t="s">
        <v>11943</v>
      </c>
      <c r="F65" s="33">
        <v>147</v>
      </c>
      <c r="G65" s="60" t="s">
        <v>16917</v>
      </c>
      <c r="H65" s="35" t="s">
        <v>13675</v>
      </c>
      <c r="I65" s="77" t="s">
        <v>16325</v>
      </c>
      <c r="J65" s="63" t="str">
        <f>HYPERLINK("http://sample.ubob.com/porting/web_link2/in/G/A00098/01/F001.htm","과정맛보기")</f>
        <v>과정맛보기</v>
      </c>
    </row>
    <row r="66" spans="1:10" ht="17.25" customHeight="1">
      <c r="A66" s="47" t="s">
        <v>16913</v>
      </c>
      <c r="B66" s="35" t="s">
        <v>29</v>
      </c>
      <c r="C66" s="35" t="s">
        <v>9380</v>
      </c>
      <c r="D66" s="34" t="s">
        <v>16779</v>
      </c>
      <c r="E66" s="34" t="s">
        <v>13024</v>
      </c>
      <c r="F66" s="33">
        <v>28</v>
      </c>
      <c r="G66" s="60" t="s">
        <v>16917</v>
      </c>
      <c r="H66" s="35" t="s">
        <v>13675</v>
      </c>
      <c r="I66" s="77" t="s">
        <v>16569</v>
      </c>
      <c r="J66" s="63"/>
    </row>
    <row r="67" spans="1:10" ht="17.25" customHeight="1">
      <c r="A67" s="47" t="s">
        <v>16913</v>
      </c>
      <c r="B67" s="35" t="s">
        <v>29</v>
      </c>
      <c r="C67" s="35" t="s">
        <v>9380</v>
      </c>
      <c r="D67" s="34" t="s">
        <v>16779</v>
      </c>
      <c r="E67" s="34" t="s">
        <v>13025</v>
      </c>
      <c r="F67" s="33">
        <v>30</v>
      </c>
      <c r="G67" s="60" t="s">
        <v>16917</v>
      </c>
      <c r="H67" s="35" t="s">
        <v>13675</v>
      </c>
      <c r="I67" s="77" t="s">
        <v>16569</v>
      </c>
      <c r="J67" s="63"/>
    </row>
    <row r="68" spans="1:10" ht="17.25" customHeight="1">
      <c r="A68" s="47" t="s">
        <v>16913</v>
      </c>
      <c r="B68" s="35" t="s">
        <v>29</v>
      </c>
      <c r="C68" s="35" t="s">
        <v>9380</v>
      </c>
      <c r="D68" s="34" t="s">
        <v>16779</v>
      </c>
      <c r="E68" s="34" t="s">
        <v>13026</v>
      </c>
      <c r="F68" s="33">
        <v>33</v>
      </c>
      <c r="G68" s="60" t="s">
        <v>16917</v>
      </c>
      <c r="H68" s="35" t="s">
        <v>13675</v>
      </c>
      <c r="I68" s="77" t="s">
        <v>16569</v>
      </c>
      <c r="J68" s="63"/>
    </row>
    <row r="69" spans="1:10" ht="17.25" customHeight="1">
      <c r="A69" s="47" t="s">
        <v>16913</v>
      </c>
      <c r="B69" s="35" t="s">
        <v>29</v>
      </c>
      <c r="C69" s="35" t="s">
        <v>9380</v>
      </c>
      <c r="D69" s="34" t="s">
        <v>16779</v>
      </c>
      <c r="E69" s="34" t="s">
        <v>13027</v>
      </c>
      <c r="F69" s="33">
        <v>28</v>
      </c>
      <c r="G69" s="60" t="s">
        <v>16917</v>
      </c>
      <c r="H69" s="35" t="s">
        <v>13675</v>
      </c>
      <c r="I69" s="77" t="s">
        <v>16569</v>
      </c>
      <c r="J69" s="63"/>
    </row>
    <row r="70" spans="1:10" ht="17.25" customHeight="1">
      <c r="A70" s="47" t="s">
        <v>16913</v>
      </c>
      <c r="B70" s="35" t="s">
        <v>29</v>
      </c>
      <c r="C70" s="35" t="s">
        <v>9380</v>
      </c>
      <c r="D70" s="34" t="s">
        <v>16779</v>
      </c>
      <c r="E70" s="34" t="s">
        <v>13028</v>
      </c>
      <c r="F70" s="33">
        <v>28</v>
      </c>
      <c r="G70" s="60" t="s">
        <v>16917</v>
      </c>
      <c r="H70" s="35" t="s">
        <v>13675</v>
      </c>
      <c r="I70" s="77" t="s">
        <v>16569</v>
      </c>
      <c r="J70" s="63"/>
    </row>
    <row r="71" spans="1:10" ht="17.25" customHeight="1">
      <c r="A71" s="47" t="s">
        <v>16913</v>
      </c>
      <c r="B71" s="35" t="s">
        <v>29</v>
      </c>
      <c r="C71" s="35" t="s">
        <v>9380</v>
      </c>
      <c r="D71" s="34" t="s">
        <v>16779</v>
      </c>
      <c r="E71" s="34" t="s">
        <v>13029</v>
      </c>
      <c r="F71" s="33">
        <v>26</v>
      </c>
      <c r="G71" s="60" t="s">
        <v>16917</v>
      </c>
      <c r="H71" s="35" t="s">
        <v>13675</v>
      </c>
      <c r="I71" s="77" t="s">
        <v>16569</v>
      </c>
      <c r="J71" s="63"/>
    </row>
    <row r="72" spans="1:10" ht="17.25" customHeight="1">
      <c r="A72" s="47" t="s">
        <v>16913</v>
      </c>
      <c r="B72" s="35" t="s">
        <v>29</v>
      </c>
      <c r="C72" s="35" t="s">
        <v>9380</v>
      </c>
      <c r="D72" s="34" t="s">
        <v>16779</v>
      </c>
      <c r="E72" s="34" t="s">
        <v>13031</v>
      </c>
      <c r="F72" s="33">
        <v>27</v>
      </c>
      <c r="G72" s="60" t="s">
        <v>16917</v>
      </c>
      <c r="H72" s="35" t="s">
        <v>13675</v>
      </c>
      <c r="I72" s="77" t="s">
        <v>16569</v>
      </c>
      <c r="J72" s="63"/>
    </row>
    <row r="73" spans="1:10" ht="17.25" customHeight="1">
      <c r="A73" s="47" t="s">
        <v>16913</v>
      </c>
      <c r="B73" s="35" t="s">
        <v>29</v>
      </c>
      <c r="C73" s="35" t="s">
        <v>9380</v>
      </c>
      <c r="D73" s="34" t="s">
        <v>16780</v>
      </c>
      <c r="E73" s="34" t="s">
        <v>13068</v>
      </c>
      <c r="F73" s="33">
        <v>30</v>
      </c>
      <c r="G73" s="60" t="s">
        <v>16917</v>
      </c>
      <c r="H73" s="35" t="s">
        <v>13675</v>
      </c>
      <c r="I73" s="77" t="s">
        <v>16572</v>
      </c>
      <c r="J73" s="63"/>
    </row>
    <row r="74" spans="1:10" ht="17.25" customHeight="1">
      <c r="A74" s="47" t="s">
        <v>16913</v>
      </c>
      <c r="B74" s="35" t="s">
        <v>29</v>
      </c>
      <c r="C74" s="35" t="s">
        <v>9380</v>
      </c>
      <c r="D74" s="34" t="s">
        <v>16780</v>
      </c>
      <c r="E74" s="34" t="s">
        <v>13069</v>
      </c>
      <c r="F74" s="33">
        <v>28</v>
      </c>
      <c r="G74" s="60" t="s">
        <v>16917</v>
      </c>
      <c r="H74" s="35" t="s">
        <v>13675</v>
      </c>
      <c r="I74" s="77" t="s">
        <v>16572</v>
      </c>
      <c r="J74" s="63"/>
    </row>
    <row r="75" spans="1:10" ht="17.25" customHeight="1">
      <c r="A75" s="47" t="s">
        <v>16913</v>
      </c>
      <c r="B75" s="35" t="s">
        <v>29</v>
      </c>
      <c r="C75" s="35" t="s">
        <v>9380</v>
      </c>
      <c r="D75" s="34" t="s">
        <v>16780</v>
      </c>
      <c r="E75" s="34" t="s">
        <v>13070</v>
      </c>
      <c r="F75" s="33">
        <v>31</v>
      </c>
      <c r="G75" s="60" t="s">
        <v>16917</v>
      </c>
      <c r="H75" s="35" t="s">
        <v>13675</v>
      </c>
      <c r="I75" s="77" t="s">
        <v>16572</v>
      </c>
      <c r="J75" s="63"/>
    </row>
    <row r="76" spans="1:10" ht="17.25" customHeight="1">
      <c r="A76" s="47" t="s">
        <v>16913</v>
      </c>
      <c r="B76" s="35" t="s">
        <v>29</v>
      </c>
      <c r="C76" s="35" t="s">
        <v>9380</v>
      </c>
      <c r="D76" s="34" t="s">
        <v>16780</v>
      </c>
      <c r="E76" s="34" t="s">
        <v>13071</v>
      </c>
      <c r="F76" s="33">
        <v>28</v>
      </c>
      <c r="G76" s="60" t="s">
        <v>16917</v>
      </c>
      <c r="H76" s="35" t="s">
        <v>13675</v>
      </c>
      <c r="I76" s="77" t="s">
        <v>16572</v>
      </c>
      <c r="J76" s="63"/>
    </row>
    <row r="77" spans="1:10" ht="17.25" customHeight="1">
      <c r="A77" s="47" t="s">
        <v>16913</v>
      </c>
      <c r="B77" s="35" t="s">
        <v>29</v>
      </c>
      <c r="C77" s="35" t="s">
        <v>9380</v>
      </c>
      <c r="D77" s="34" t="s">
        <v>16780</v>
      </c>
      <c r="E77" s="34" t="s">
        <v>13072</v>
      </c>
      <c r="F77" s="33">
        <v>38</v>
      </c>
      <c r="G77" s="60" t="s">
        <v>16917</v>
      </c>
      <c r="H77" s="35" t="s">
        <v>13675</v>
      </c>
      <c r="I77" s="77" t="s">
        <v>16572</v>
      </c>
      <c r="J77" s="63"/>
    </row>
    <row r="78" spans="1:10" ht="17.25" customHeight="1">
      <c r="A78" s="47" t="s">
        <v>16913</v>
      </c>
      <c r="B78" s="35" t="s">
        <v>29</v>
      </c>
      <c r="C78" s="35" t="s">
        <v>9380</v>
      </c>
      <c r="D78" s="34" t="s">
        <v>16780</v>
      </c>
      <c r="E78" s="34" t="s">
        <v>13073</v>
      </c>
      <c r="F78" s="33">
        <v>30</v>
      </c>
      <c r="G78" s="60" t="s">
        <v>16917</v>
      </c>
      <c r="H78" s="35" t="s">
        <v>13675</v>
      </c>
      <c r="I78" s="77" t="s">
        <v>16572</v>
      </c>
      <c r="J78" s="63"/>
    </row>
    <row r="79" spans="1:10" ht="17.25" customHeight="1">
      <c r="A79" s="47" t="s">
        <v>16913</v>
      </c>
      <c r="B79" s="35" t="s">
        <v>29</v>
      </c>
      <c r="C79" s="35" t="s">
        <v>9380</v>
      </c>
      <c r="D79" s="34" t="s">
        <v>16780</v>
      </c>
      <c r="E79" s="34" t="s">
        <v>13074</v>
      </c>
      <c r="F79" s="33">
        <v>35</v>
      </c>
      <c r="G79" s="60" t="s">
        <v>16917</v>
      </c>
      <c r="H79" s="35" t="s">
        <v>13675</v>
      </c>
      <c r="I79" s="77" t="s">
        <v>16572</v>
      </c>
      <c r="J79" s="63"/>
    </row>
    <row r="80" spans="1:10" ht="17.25" customHeight="1">
      <c r="A80" s="47" t="s">
        <v>16913</v>
      </c>
      <c r="B80" s="35" t="s">
        <v>29</v>
      </c>
      <c r="C80" s="35" t="s">
        <v>9380</v>
      </c>
      <c r="D80" s="34" t="s">
        <v>16780</v>
      </c>
      <c r="E80" s="34" t="s">
        <v>13075</v>
      </c>
      <c r="F80" s="33">
        <v>25</v>
      </c>
      <c r="G80" s="60" t="s">
        <v>16917</v>
      </c>
      <c r="H80" s="35" t="s">
        <v>13675</v>
      </c>
      <c r="I80" s="77" t="s">
        <v>16572</v>
      </c>
      <c r="J80" s="63"/>
    </row>
    <row r="81" spans="1:10" ht="17.25" customHeight="1">
      <c r="A81" s="47" t="s">
        <v>16913</v>
      </c>
      <c r="B81" s="35" t="s">
        <v>29</v>
      </c>
      <c r="C81" s="35" t="s">
        <v>9380</v>
      </c>
      <c r="D81" s="34" t="s">
        <v>16780</v>
      </c>
      <c r="E81" s="34" t="s">
        <v>13076</v>
      </c>
      <c r="F81" s="33">
        <v>26</v>
      </c>
      <c r="G81" s="60" t="s">
        <v>16917</v>
      </c>
      <c r="H81" s="35" t="s">
        <v>13675</v>
      </c>
      <c r="I81" s="77" t="s">
        <v>16572</v>
      </c>
      <c r="J81" s="63"/>
    </row>
    <row r="82" spans="1:10" ht="17.25" customHeight="1">
      <c r="A82" s="47" t="s">
        <v>16913</v>
      </c>
      <c r="B82" s="35" t="s">
        <v>29</v>
      </c>
      <c r="C82" s="35" t="s">
        <v>9380</v>
      </c>
      <c r="D82" s="34" t="s">
        <v>16780</v>
      </c>
      <c r="E82" s="34" t="s">
        <v>13077</v>
      </c>
      <c r="F82" s="33">
        <v>25</v>
      </c>
      <c r="G82" s="60" t="s">
        <v>16917</v>
      </c>
      <c r="H82" s="35" t="s">
        <v>13675</v>
      </c>
      <c r="I82" s="77" t="s">
        <v>16572</v>
      </c>
      <c r="J82" s="63"/>
    </row>
    <row r="83" spans="1:10" ht="17.25" customHeight="1">
      <c r="A83" s="47" t="s">
        <v>16913</v>
      </c>
      <c r="B83" s="35" t="s">
        <v>29</v>
      </c>
      <c r="C83" s="35" t="s">
        <v>9380</v>
      </c>
      <c r="D83" s="34" t="s">
        <v>16780</v>
      </c>
      <c r="E83" s="34" t="s">
        <v>13078</v>
      </c>
      <c r="F83" s="33">
        <v>43</v>
      </c>
      <c r="G83" s="60" t="s">
        <v>16917</v>
      </c>
      <c r="H83" s="35" t="s">
        <v>13675</v>
      </c>
      <c r="I83" s="77" t="s">
        <v>16572</v>
      </c>
      <c r="J83" s="63"/>
    </row>
    <row r="84" spans="1:10" ht="17.25" customHeight="1">
      <c r="A84" s="47" t="s">
        <v>16913</v>
      </c>
      <c r="B84" s="35" t="s">
        <v>29</v>
      </c>
      <c r="C84" s="35" t="s">
        <v>9380</v>
      </c>
      <c r="D84" s="34" t="s">
        <v>16780</v>
      </c>
      <c r="E84" s="34" t="s">
        <v>13082</v>
      </c>
      <c r="F84" s="33">
        <v>31</v>
      </c>
      <c r="G84" s="60" t="s">
        <v>16917</v>
      </c>
      <c r="H84" s="35" t="s">
        <v>13675</v>
      </c>
      <c r="I84" s="77" t="s">
        <v>16572</v>
      </c>
      <c r="J84" s="63"/>
    </row>
    <row r="85" spans="1:10" ht="17.25" customHeight="1">
      <c r="A85" s="47" t="s">
        <v>16887</v>
      </c>
      <c r="B85" s="27" t="s">
        <v>16876</v>
      </c>
      <c r="C85" s="33" t="s">
        <v>18</v>
      </c>
      <c r="D85" s="34" t="s">
        <v>51</v>
      </c>
      <c r="E85" s="28" t="s">
        <v>791</v>
      </c>
      <c r="F85" s="62">
        <v>5.7</v>
      </c>
      <c r="G85" s="60" t="s">
        <v>16917</v>
      </c>
      <c r="H85" s="29" t="s">
        <v>8146</v>
      </c>
      <c r="I85" s="78" t="s">
        <v>4758</v>
      </c>
      <c r="J85" s="63"/>
    </row>
    <row r="86" spans="1:10" ht="17.25" customHeight="1">
      <c r="A86" s="47" t="s">
        <v>16887</v>
      </c>
      <c r="B86" s="27" t="s">
        <v>16876</v>
      </c>
      <c r="C86" s="33" t="s">
        <v>9351</v>
      </c>
      <c r="D86" s="34" t="s">
        <v>108</v>
      </c>
      <c r="E86" s="28" t="s">
        <v>896</v>
      </c>
      <c r="F86" s="62">
        <v>12.35</v>
      </c>
      <c r="G86" s="60" t="s">
        <v>16917</v>
      </c>
      <c r="H86" s="29" t="s">
        <v>8146</v>
      </c>
      <c r="I86" s="78" t="s">
        <v>4863</v>
      </c>
      <c r="J86" s="63"/>
    </row>
    <row r="87" spans="1:10" ht="17.25" customHeight="1">
      <c r="A87" s="47" t="s">
        <v>16887</v>
      </c>
      <c r="B87" s="27" t="s">
        <v>13</v>
      </c>
      <c r="C87" s="33" t="s">
        <v>9351</v>
      </c>
      <c r="D87" s="34" t="s">
        <v>56</v>
      </c>
      <c r="E87" s="28" t="s">
        <v>2663</v>
      </c>
      <c r="F87" s="62">
        <v>5.6833333333333336</v>
      </c>
      <c r="G87" s="60" t="s">
        <v>16917</v>
      </c>
      <c r="H87" s="29" t="s">
        <v>8146</v>
      </c>
      <c r="I87" s="78" t="s">
        <v>6635</v>
      </c>
      <c r="J87" s="63"/>
    </row>
    <row r="88" spans="1:10" ht="17.25" customHeight="1">
      <c r="A88" s="47" t="s">
        <v>16887</v>
      </c>
      <c r="B88" s="27" t="s">
        <v>16876</v>
      </c>
      <c r="C88" s="33" t="s">
        <v>9351</v>
      </c>
      <c r="D88" s="34" t="s">
        <v>56</v>
      </c>
      <c r="E88" s="28" t="s">
        <v>843</v>
      </c>
      <c r="F88" s="62">
        <v>6.7166666666666668</v>
      </c>
      <c r="G88" s="60" t="s">
        <v>16917</v>
      </c>
      <c r="H88" s="29" t="s">
        <v>8146</v>
      </c>
      <c r="I88" s="78" t="s">
        <v>4810</v>
      </c>
      <c r="J88" s="63"/>
    </row>
    <row r="89" spans="1:10" ht="17.25" customHeight="1">
      <c r="A89" s="47" t="s">
        <v>16887</v>
      </c>
      <c r="B89" s="27" t="s">
        <v>13</v>
      </c>
      <c r="C89" s="33" t="s">
        <v>9351</v>
      </c>
      <c r="D89" s="34" t="s">
        <v>56</v>
      </c>
      <c r="E89" s="28" t="s">
        <v>2655</v>
      </c>
      <c r="F89" s="62">
        <v>6.1833333333333336</v>
      </c>
      <c r="G89" s="60" t="s">
        <v>16917</v>
      </c>
      <c r="H89" s="29" t="s">
        <v>8146</v>
      </c>
      <c r="I89" s="78" t="s">
        <v>6627</v>
      </c>
      <c r="J89" s="63"/>
    </row>
    <row r="90" spans="1:10" ht="17.25" customHeight="1">
      <c r="A90" s="47" t="s">
        <v>16887</v>
      </c>
      <c r="B90" s="27" t="s">
        <v>13</v>
      </c>
      <c r="C90" s="33" t="s">
        <v>9351</v>
      </c>
      <c r="D90" s="34" t="s">
        <v>56</v>
      </c>
      <c r="E90" s="28" t="s">
        <v>2696</v>
      </c>
      <c r="F90" s="62">
        <v>7.45</v>
      </c>
      <c r="G90" s="60" t="s">
        <v>16917</v>
      </c>
      <c r="H90" s="29" t="s">
        <v>8146</v>
      </c>
      <c r="I90" s="78" t="s">
        <v>6668</v>
      </c>
      <c r="J90" s="63"/>
    </row>
    <row r="91" spans="1:10" ht="17.25" customHeight="1">
      <c r="A91" s="47" t="s">
        <v>16887</v>
      </c>
      <c r="B91" s="27" t="s">
        <v>13</v>
      </c>
      <c r="C91" s="33" t="s">
        <v>9351</v>
      </c>
      <c r="D91" s="34" t="s">
        <v>56</v>
      </c>
      <c r="E91" s="28" t="s">
        <v>2653</v>
      </c>
      <c r="F91" s="62">
        <v>7.0666666666666664</v>
      </c>
      <c r="G91" s="60" t="s">
        <v>16917</v>
      </c>
      <c r="H91" s="29" t="s">
        <v>8146</v>
      </c>
      <c r="I91" s="78" t="s">
        <v>6625</v>
      </c>
      <c r="J91" s="63"/>
    </row>
    <row r="92" spans="1:10" ht="17.25" customHeight="1">
      <c r="A92" s="47" t="s">
        <v>16887</v>
      </c>
      <c r="B92" s="27" t="s">
        <v>13</v>
      </c>
      <c r="C92" s="33" t="s">
        <v>9351</v>
      </c>
      <c r="D92" s="34" t="s">
        <v>61</v>
      </c>
      <c r="E92" s="28" t="s">
        <v>3251</v>
      </c>
      <c r="F92" s="62">
        <v>6.4</v>
      </c>
      <c r="G92" s="60" t="s">
        <v>16917</v>
      </c>
      <c r="H92" s="29" t="s">
        <v>8146</v>
      </c>
      <c r="I92" s="78" t="s">
        <v>7222</v>
      </c>
      <c r="J92" s="63"/>
    </row>
    <row r="93" spans="1:10" ht="17.25" customHeight="1">
      <c r="A93" s="47" t="s">
        <v>16887</v>
      </c>
      <c r="B93" s="27" t="s">
        <v>13</v>
      </c>
      <c r="C93" s="33" t="s">
        <v>9353</v>
      </c>
      <c r="D93" s="34" t="s">
        <v>155</v>
      </c>
      <c r="E93" s="28" t="s">
        <v>2335</v>
      </c>
      <c r="F93" s="62">
        <v>5.85</v>
      </c>
      <c r="G93" s="60" t="s">
        <v>16917</v>
      </c>
      <c r="H93" s="29" t="s">
        <v>8146</v>
      </c>
      <c r="I93" s="78" t="s">
        <v>6307</v>
      </c>
      <c r="J93" s="84" t="str">
        <f>HYPERLINK("http://cp.sericeo.org/?uk=ac37842b31","과정맛보기")</f>
        <v>과정맛보기</v>
      </c>
    </row>
    <row r="94" spans="1:10" ht="17.25" customHeight="1">
      <c r="A94" s="47" t="s">
        <v>16887</v>
      </c>
      <c r="B94" s="27" t="s">
        <v>22</v>
      </c>
      <c r="C94" s="33" t="s">
        <v>9360</v>
      </c>
      <c r="D94" s="34" t="s">
        <v>86</v>
      </c>
      <c r="E94" s="28" t="s">
        <v>1724</v>
      </c>
      <c r="F94" s="62">
        <v>6.2166666666666668</v>
      </c>
      <c r="G94" s="60" t="s">
        <v>16917</v>
      </c>
      <c r="H94" s="29" t="s">
        <v>8146</v>
      </c>
      <c r="I94" s="78" t="s">
        <v>5696</v>
      </c>
      <c r="J94" s="63"/>
    </row>
    <row r="95" spans="1:10" ht="17.25" customHeight="1">
      <c r="A95" s="47" t="s">
        <v>16887</v>
      </c>
      <c r="B95" s="27" t="s">
        <v>22</v>
      </c>
      <c r="C95" s="33" t="s">
        <v>9349</v>
      </c>
      <c r="D95" s="34" t="s">
        <v>198</v>
      </c>
      <c r="E95" s="28" t="s">
        <v>4040</v>
      </c>
      <c r="F95" s="62">
        <v>6.9333333333333336</v>
      </c>
      <c r="G95" s="60" t="s">
        <v>16917</v>
      </c>
      <c r="H95" s="29" t="s">
        <v>8146</v>
      </c>
      <c r="I95" s="78" t="s">
        <v>8011</v>
      </c>
      <c r="J95" s="63"/>
    </row>
    <row r="96" spans="1:10" ht="17.25" customHeight="1">
      <c r="A96" s="47" t="s">
        <v>16887</v>
      </c>
      <c r="B96" s="27" t="s">
        <v>16877</v>
      </c>
      <c r="C96" s="33" t="s">
        <v>9357</v>
      </c>
      <c r="D96" s="34" t="s">
        <v>133</v>
      </c>
      <c r="E96" s="28" t="s">
        <v>1515</v>
      </c>
      <c r="F96" s="62">
        <v>7.3</v>
      </c>
      <c r="G96" s="60" t="s">
        <v>16917</v>
      </c>
      <c r="H96" s="29" t="s">
        <v>8146</v>
      </c>
      <c r="I96" s="78" t="s">
        <v>5487</v>
      </c>
      <c r="J96" s="84" t="str">
        <f>HYPERLINK("http://cp.sericeo.org/?uk=7bf0780026","과정맛보기")</f>
        <v>과정맛보기</v>
      </c>
    </row>
    <row r="97" spans="1:10" ht="17.25" customHeight="1">
      <c r="A97" s="47" t="s">
        <v>16887</v>
      </c>
      <c r="B97" s="27" t="s">
        <v>16877</v>
      </c>
      <c r="C97" s="33" t="s">
        <v>9357</v>
      </c>
      <c r="D97" s="34" t="s">
        <v>133</v>
      </c>
      <c r="E97" s="28" t="s">
        <v>1517</v>
      </c>
      <c r="F97" s="62">
        <v>8</v>
      </c>
      <c r="G97" s="60" t="s">
        <v>16917</v>
      </c>
      <c r="H97" s="29" t="s">
        <v>8146</v>
      </c>
      <c r="I97" s="78" t="s">
        <v>5489</v>
      </c>
      <c r="J97" s="63"/>
    </row>
    <row r="98" spans="1:10" ht="17.25" customHeight="1">
      <c r="A98" s="47" t="s">
        <v>16887</v>
      </c>
      <c r="B98" s="27" t="s">
        <v>16881</v>
      </c>
      <c r="C98" s="33" t="s">
        <v>9354</v>
      </c>
      <c r="D98" s="34" t="s">
        <v>95</v>
      </c>
      <c r="E98" s="28" t="s">
        <v>3706</v>
      </c>
      <c r="F98" s="62">
        <v>6.65</v>
      </c>
      <c r="G98" s="60" t="s">
        <v>16917</v>
      </c>
      <c r="H98" s="29" t="s">
        <v>8146</v>
      </c>
      <c r="I98" s="78" t="s">
        <v>7678</v>
      </c>
      <c r="J98" s="63"/>
    </row>
    <row r="99" spans="1:10" ht="17.25" customHeight="1">
      <c r="A99" s="47" t="s">
        <v>16887</v>
      </c>
      <c r="B99" s="27" t="s">
        <v>16881</v>
      </c>
      <c r="C99" s="33" t="s">
        <v>9354</v>
      </c>
      <c r="D99" s="34" t="s">
        <v>84</v>
      </c>
      <c r="E99" s="28" t="s">
        <v>1414</v>
      </c>
      <c r="F99" s="62">
        <v>6.45</v>
      </c>
      <c r="G99" s="60" t="s">
        <v>16917</v>
      </c>
      <c r="H99" s="29" t="s">
        <v>8146</v>
      </c>
      <c r="I99" s="78" t="s">
        <v>5386</v>
      </c>
      <c r="J99" s="63"/>
    </row>
    <row r="100" spans="1:10" ht="17.25" customHeight="1">
      <c r="A100" s="47" t="s">
        <v>16887</v>
      </c>
      <c r="B100" s="27" t="s">
        <v>16881</v>
      </c>
      <c r="C100" s="33" t="s">
        <v>9355</v>
      </c>
      <c r="D100" s="34" t="s">
        <v>118</v>
      </c>
      <c r="E100" s="28" t="s">
        <v>1568</v>
      </c>
      <c r="F100" s="62">
        <v>7.65</v>
      </c>
      <c r="G100" s="60" t="s">
        <v>16917</v>
      </c>
      <c r="H100" s="29" t="s">
        <v>8146</v>
      </c>
      <c r="I100" s="78" t="s">
        <v>5540</v>
      </c>
      <c r="J100" s="63"/>
    </row>
    <row r="101" spans="1:10" ht="17.25" customHeight="1">
      <c r="A101" s="35" t="s">
        <v>16891</v>
      </c>
      <c r="B101" s="31" t="s">
        <v>16876</v>
      </c>
      <c r="C101" s="44" t="s">
        <v>9369</v>
      </c>
      <c r="D101" s="34" t="s">
        <v>16833</v>
      </c>
      <c r="E101" s="32" t="s">
        <v>8185</v>
      </c>
      <c r="F101" s="62">
        <v>9</v>
      </c>
      <c r="G101" s="60" t="s">
        <v>16917</v>
      </c>
      <c r="H101" s="31" t="s">
        <v>8146</v>
      </c>
      <c r="I101" s="79" t="s">
        <v>9323</v>
      </c>
      <c r="J101" s="85" t="str">
        <f>HYPERLINK("https://www.multicampus.com/em/enrolment/courseInfo?corsCd=EA00ZE","과정맛보기")</f>
        <v>과정맛보기</v>
      </c>
    </row>
    <row r="102" spans="1:10" ht="17.25" customHeight="1">
      <c r="A102" s="35" t="s">
        <v>16891</v>
      </c>
      <c r="B102" s="31" t="s">
        <v>16876</v>
      </c>
      <c r="C102" s="44" t="s">
        <v>9369</v>
      </c>
      <c r="D102" s="34" t="s">
        <v>16833</v>
      </c>
      <c r="E102" s="32" t="s">
        <v>8184</v>
      </c>
      <c r="F102" s="62">
        <v>10</v>
      </c>
      <c r="G102" s="60" t="s">
        <v>16917</v>
      </c>
      <c r="H102" s="31" t="s">
        <v>8146</v>
      </c>
      <c r="I102" s="79" t="s">
        <v>9322</v>
      </c>
      <c r="J102" s="63"/>
    </row>
    <row r="103" spans="1:10" ht="17.25" customHeight="1">
      <c r="A103" s="35" t="s">
        <v>16891</v>
      </c>
      <c r="B103" s="31" t="s">
        <v>16876</v>
      </c>
      <c r="C103" s="44" t="s">
        <v>9369</v>
      </c>
      <c r="D103" s="34" t="s">
        <v>16833</v>
      </c>
      <c r="E103" s="32" t="s">
        <v>8183</v>
      </c>
      <c r="F103" s="62">
        <v>10</v>
      </c>
      <c r="G103" s="60" t="s">
        <v>16917</v>
      </c>
      <c r="H103" s="31" t="s">
        <v>8146</v>
      </c>
      <c r="I103" s="79" t="s">
        <v>9321</v>
      </c>
      <c r="J103" s="63"/>
    </row>
    <row r="104" spans="1:10" ht="17.25" customHeight="1">
      <c r="A104" s="35" t="s">
        <v>16891</v>
      </c>
      <c r="B104" s="31" t="s">
        <v>16876</v>
      </c>
      <c r="C104" s="44" t="s">
        <v>9369</v>
      </c>
      <c r="D104" s="34" t="s">
        <v>16833</v>
      </c>
      <c r="E104" s="32" t="s">
        <v>8179</v>
      </c>
      <c r="F104" s="62">
        <v>12</v>
      </c>
      <c r="G104" s="60" t="s">
        <v>16917</v>
      </c>
      <c r="H104" s="31" t="s">
        <v>8146</v>
      </c>
      <c r="I104" s="79" t="s">
        <v>9317</v>
      </c>
      <c r="J104" s="63"/>
    </row>
    <row r="105" spans="1:10" ht="17.25" customHeight="1">
      <c r="A105" s="35" t="s">
        <v>16891</v>
      </c>
      <c r="B105" s="31" t="s">
        <v>16876</v>
      </c>
      <c r="C105" s="44" t="s">
        <v>9369</v>
      </c>
      <c r="D105" s="34" t="s">
        <v>16833</v>
      </c>
      <c r="E105" s="32" t="s">
        <v>8187</v>
      </c>
      <c r="F105" s="62">
        <v>9</v>
      </c>
      <c r="G105" s="60" t="s">
        <v>16917</v>
      </c>
      <c r="H105" s="31" t="s">
        <v>8146</v>
      </c>
      <c r="I105" s="79" t="s">
        <v>9325</v>
      </c>
      <c r="J105" s="63"/>
    </row>
    <row r="106" spans="1:10" ht="17.25" customHeight="1">
      <c r="A106" s="35" t="s">
        <v>16891</v>
      </c>
      <c r="B106" s="31" t="s">
        <v>16876</v>
      </c>
      <c r="C106" s="44" t="s">
        <v>9369</v>
      </c>
      <c r="D106" s="34" t="s">
        <v>16833</v>
      </c>
      <c r="E106" s="32" t="s">
        <v>8186</v>
      </c>
      <c r="F106" s="62">
        <v>10</v>
      </c>
      <c r="G106" s="60" t="s">
        <v>16917</v>
      </c>
      <c r="H106" s="31" t="s">
        <v>8146</v>
      </c>
      <c r="I106" s="79" t="s">
        <v>9324</v>
      </c>
      <c r="J106" s="63"/>
    </row>
    <row r="107" spans="1:10" ht="17.25" customHeight="1">
      <c r="A107" s="35" t="s">
        <v>16891</v>
      </c>
      <c r="B107" s="31" t="s">
        <v>16876</v>
      </c>
      <c r="C107" s="44" t="s">
        <v>9369</v>
      </c>
      <c r="D107" s="34" t="s">
        <v>16833</v>
      </c>
      <c r="E107" s="32" t="s">
        <v>8181</v>
      </c>
      <c r="F107" s="62">
        <v>10</v>
      </c>
      <c r="G107" s="60" t="s">
        <v>16917</v>
      </c>
      <c r="H107" s="31" t="s">
        <v>8146</v>
      </c>
      <c r="I107" s="79" t="s">
        <v>9319</v>
      </c>
      <c r="J107" s="63"/>
    </row>
    <row r="108" spans="1:10" ht="17.25" customHeight="1">
      <c r="A108" s="35" t="s">
        <v>16891</v>
      </c>
      <c r="B108" s="31" t="s">
        <v>16876</v>
      </c>
      <c r="C108" s="44" t="s">
        <v>9369</v>
      </c>
      <c r="D108" s="34" t="s">
        <v>16833</v>
      </c>
      <c r="E108" s="32" t="s">
        <v>8177</v>
      </c>
      <c r="F108" s="62">
        <v>11</v>
      </c>
      <c r="G108" s="60" t="s">
        <v>16917</v>
      </c>
      <c r="H108" s="31" t="s">
        <v>8146</v>
      </c>
      <c r="I108" s="79" t="s">
        <v>9315</v>
      </c>
      <c r="J108" s="63"/>
    </row>
    <row r="109" spans="1:10" ht="17.25" customHeight="1">
      <c r="A109" s="35" t="s">
        <v>16891</v>
      </c>
      <c r="B109" s="31" t="s">
        <v>16876</v>
      </c>
      <c r="C109" s="44" t="s">
        <v>9369</v>
      </c>
      <c r="D109" s="34" t="s">
        <v>16833</v>
      </c>
      <c r="E109" s="32" t="s">
        <v>8176</v>
      </c>
      <c r="F109" s="62">
        <v>13</v>
      </c>
      <c r="G109" s="60" t="s">
        <v>16917</v>
      </c>
      <c r="H109" s="31" t="s">
        <v>8146</v>
      </c>
      <c r="I109" s="79" t="s">
        <v>9314</v>
      </c>
      <c r="J109" s="63"/>
    </row>
    <row r="110" spans="1:10" ht="17.25" customHeight="1">
      <c r="A110" s="35" t="s">
        <v>16891</v>
      </c>
      <c r="B110" s="31" t="s">
        <v>16876</v>
      </c>
      <c r="C110" s="44" t="s">
        <v>9369</v>
      </c>
      <c r="D110" s="34" t="s">
        <v>16833</v>
      </c>
      <c r="E110" s="32" t="s">
        <v>8180</v>
      </c>
      <c r="F110" s="62">
        <v>8</v>
      </c>
      <c r="G110" s="60" t="s">
        <v>16917</v>
      </c>
      <c r="H110" s="31" t="s">
        <v>8146</v>
      </c>
      <c r="I110" s="79" t="s">
        <v>9318</v>
      </c>
      <c r="J110" s="63"/>
    </row>
    <row r="111" spans="1:10" ht="17.25" customHeight="1">
      <c r="A111" s="35" t="s">
        <v>16891</v>
      </c>
      <c r="B111" s="31" t="s">
        <v>16876</v>
      </c>
      <c r="C111" s="44" t="s">
        <v>9369</v>
      </c>
      <c r="D111" s="34" t="s">
        <v>16833</v>
      </c>
      <c r="E111" s="32" t="s">
        <v>8178</v>
      </c>
      <c r="F111" s="62">
        <v>11</v>
      </c>
      <c r="G111" s="60" t="s">
        <v>16917</v>
      </c>
      <c r="H111" s="31" t="s">
        <v>8146</v>
      </c>
      <c r="I111" s="79" t="s">
        <v>9316</v>
      </c>
      <c r="J111" s="63"/>
    </row>
    <row r="112" spans="1:10" ht="17.25" customHeight="1">
      <c r="A112" s="35" t="s">
        <v>16891</v>
      </c>
      <c r="B112" s="31" t="s">
        <v>16876</v>
      </c>
      <c r="C112" s="44" t="s">
        <v>9369</v>
      </c>
      <c r="D112" s="34" t="s">
        <v>16833</v>
      </c>
      <c r="E112" s="32" t="s">
        <v>8175</v>
      </c>
      <c r="F112" s="62">
        <v>12</v>
      </c>
      <c r="G112" s="60" t="s">
        <v>9</v>
      </c>
      <c r="H112" s="31" t="s">
        <v>8146</v>
      </c>
      <c r="I112" s="79" t="s">
        <v>9313</v>
      </c>
      <c r="J112" s="63"/>
    </row>
    <row r="113" spans="1:10" ht="17.25" customHeight="1">
      <c r="A113" s="35" t="s">
        <v>16891</v>
      </c>
      <c r="B113" s="31" t="s">
        <v>16876</v>
      </c>
      <c r="C113" s="44" t="s">
        <v>9369</v>
      </c>
      <c r="D113" s="34" t="s">
        <v>16833</v>
      </c>
      <c r="E113" s="32" t="s">
        <v>8182</v>
      </c>
      <c r="F113" s="62">
        <v>10</v>
      </c>
      <c r="G113" s="60" t="s">
        <v>9</v>
      </c>
      <c r="H113" s="31" t="s">
        <v>8146</v>
      </c>
      <c r="I113" s="79" t="s">
        <v>9320</v>
      </c>
      <c r="J113" s="63"/>
    </row>
    <row r="114" spans="1:10" ht="17.25" customHeight="1">
      <c r="A114" s="35" t="s">
        <v>16891</v>
      </c>
      <c r="B114" s="31" t="s">
        <v>16876</v>
      </c>
      <c r="C114" s="44" t="s">
        <v>9369</v>
      </c>
      <c r="D114" s="34" t="s">
        <v>16834</v>
      </c>
      <c r="E114" s="32" t="s">
        <v>8203</v>
      </c>
      <c r="F114" s="62">
        <v>10</v>
      </c>
      <c r="G114" s="60" t="s">
        <v>9</v>
      </c>
      <c r="H114" s="31" t="s">
        <v>8146</v>
      </c>
      <c r="I114" s="79" t="s">
        <v>9341</v>
      </c>
      <c r="J114" s="85" t="str">
        <f>HYPERLINK("https://www.multicampus.com/em/enrolment/courseInfo?corsCd=EA000W","과정맛보기")</f>
        <v>과정맛보기</v>
      </c>
    </row>
    <row r="115" spans="1:10" ht="17.25" customHeight="1">
      <c r="A115" s="35" t="s">
        <v>16891</v>
      </c>
      <c r="B115" s="31" t="s">
        <v>16876</v>
      </c>
      <c r="C115" s="44" t="s">
        <v>9369</v>
      </c>
      <c r="D115" s="34" t="s">
        <v>16834</v>
      </c>
      <c r="E115" s="32" t="s">
        <v>8207</v>
      </c>
      <c r="F115" s="62">
        <v>13</v>
      </c>
      <c r="G115" s="60" t="s">
        <v>9</v>
      </c>
      <c r="H115" s="31" t="s">
        <v>8146</v>
      </c>
      <c r="I115" s="79" t="s">
        <v>9345</v>
      </c>
      <c r="J115" s="63"/>
    </row>
    <row r="116" spans="1:10" ht="17.25" customHeight="1">
      <c r="A116" s="35" t="s">
        <v>16891</v>
      </c>
      <c r="B116" s="31" t="s">
        <v>16876</v>
      </c>
      <c r="C116" s="44" t="s">
        <v>9369</v>
      </c>
      <c r="D116" s="34" t="s">
        <v>16834</v>
      </c>
      <c r="E116" s="32" t="s">
        <v>8208</v>
      </c>
      <c r="F116" s="62">
        <v>11</v>
      </c>
      <c r="G116" s="60" t="s">
        <v>9</v>
      </c>
      <c r="H116" s="31" t="s">
        <v>8146</v>
      </c>
      <c r="I116" s="79" t="s">
        <v>9346</v>
      </c>
      <c r="J116" s="63"/>
    </row>
    <row r="117" spans="1:10" ht="17.25" customHeight="1">
      <c r="A117" s="35" t="s">
        <v>16891</v>
      </c>
      <c r="B117" s="31" t="s">
        <v>16876</v>
      </c>
      <c r="C117" s="44" t="s">
        <v>9369</v>
      </c>
      <c r="D117" s="34" t="s">
        <v>16834</v>
      </c>
      <c r="E117" s="32" t="s">
        <v>8206</v>
      </c>
      <c r="F117" s="62">
        <v>15</v>
      </c>
      <c r="G117" s="60" t="s">
        <v>9</v>
      </c>
      <c r="H117" s="31" t="s">
        <v>8146</v>
      </c>
      <c r="I117" s="79" t="s">
        <v>9344</v>
      </c>
      <c r="J117" s="63"/>
    </row>
    <row r="118" spans="1:10" ht="17.25" customHeight="1">
      <c r="A118" s="35" t="s">
        <v>16891</v>
      </c>
      <c r="B118" s="31" t="s">
        <v>16876</v>
      </c>
      <c r="C118" s="44" t="s">
        <v>9369</v>
      </c>
      <c r="D118" s="34" t="s">
        <v>16834</v>
      </c>
      <c r="E118" s="32" t="s">
        <v>8201</v>
      </c>
      <c r="F118" s="62">
        <v>13</v>
      </c>
      <c r="G118" s="60" t="s">
        <v>9</v>
      </c>
      <c r="H118" s="31" t="s">
        <v>8146</v>
      </c>
      <c r="I118" s="79" t="s">
        <v>9339</v>
      </c>
      <c r="J118" s="63"/>
    </row>
    <row r="119" spans="1:10" ht="17.25" customHeight="1">
      <c r="A119" s="35" t="s">
        <v>16891</v>
      </c>
      <c r="B119" s="31" t="s">
        <v>16876</v>
      </c>
      <c r="C119" s="44" t="s">
        <v>9369</v>
      </c>
      <c r="D119" s="34" t="s">
        <v>16834</v>
      </c>
      <c r="E119" s="32" t="s">
        <v>8205</v>
      </c>
      <c r="F119" s="62">
        <v>7</v>
      </c>
      <c r="G119" s="60" t="s">
        <v>9</v>
      </c>
      <c r="H119" s="31" t="s">
        <v>8146</v>
      </c>
      <c r="I119" s="79" t="s">
        <v>9343</v>
      </c>
      <c r="J119" s="63"/>
    </row>
    <row r="120" spans="1:10" ht="17.25" customHeight="1">
      <c r="A120" s="35" t="s">
        <v>16891</v>
      </c>
      <c r="B120" s="31" t="s">
        <v>16876</v>
      </c>
      <c r="C120" s="44" t="s">
        <v>9369</v>
      </c>
      <c r="D120" s="34" t="s">
        <v>16834</v>
      </c>
      <c r="E120" s="32" t="s">
        <v>8204</v>
      </c>
      <c r="F120" s="62">
        <v>9</v>
      </c>
      <c r="G120" s="60" t="s">
        <v>9</v>
      </c>
      <c r="H120" s="31" t="s">
        <v>8146</v>
      </c>
      <c r="I120" s="79" t="s">
        <v>9342</v>
      </c>
      <c r="J120" s="63"/>
    </row>
    <row r="121" spans="1:10" ht="17.25" customHeight="1">
      <c r="A121" s="35" t="s">
        <v>16891</v>
      </c>
      <c r="B121" s="31" t="s">
        <v>16876</v>
      </c>
      <c r="C121" s="44" t="s">
        <v>9369</v>
      </c>
      <c r="D121" s="34" t="s">
        <v>16834</v>
      </c>
      <c r="E121" s="32" t="s">
        <v>8200</v>
      </c>
      <c r="F121" s="62">
        <v>16</v>
      </c>
      <c r="G121" s="60" t="s">
        <v>9</v>
      </c>
      <c r="H121" s="31" t="s">
        <v>8146</v>
      </c>
      <c r="I121" s="79" t="s">
        <v>9338</v>
      </c>
      <c r="J121" s="63"/>
    </row>
    <row r="122" spans="1:10" ht="17.25" customHeight="1">
      <c r="A122" s="35" t="s">
        <v>16891</v>
      </c>
      <c r="B122" s="31" t="s">
        <v>16876</v>
      </c>
      <c r="C122" s="44" t="s">
        <v>9369</v>
      </c>
      <c r="D122" s="34" t="s">
        <v>16834</v>
      </c>
      <c r="E122" s="32" t="s">
        <v>8202</v>
      </c>
      <c r="F122" s="62">
        <v>9</v>
      </c>
      <c r="G122" s="60" t="s">
        <v>9</v>
      </c>
      <c r="H122" s="31" t="s">
        <v>8146</v>
      </c>
      <c r="I122" s="79" t="s">
        <v>9340</v>
      </c>
      <c r="J122" s="63"/>
    </row>
    <row r="123" spans="1:10" ht="17.25" customHeight="1">
      <c r="A123" s="35" t="s">
        <v>16891</v>
      </c>
      <c r="B123" s="31" t="s">
        <v>16876</v>
      </c>
      <c r="C123" s="44" t="s">
        <v>9369</v>
      </c>
      <c r="D123" s="34" t="s">
        <v>16835</v>
      </c>
      <c r="E123" s="32" t="s">
        <v>8191</v>
      </c>
      <c r="F123" s="62">
        <v>10</v>
      </c>
      <c r="G123" s="60" t="s">
        <v>9</v>
      </c>
      <c r="H123" s="31" t="s">
        <v>8146</v>
      </c>
      <c r="I123" s="79" t="s">
        <v>9329</v>
      </c>
      <c r="J123" s="85" t="str">
        <f>HYPERLINK("https://www.multicampus.com/em/enrolment/courseInfo?corsCd=EA00ZU","과정맛보기")</f>
        <v>과정맛보기</v>
      </c>
    </row>
    <row r="124" spans="1:10" ht="17.25" customHeight="1">
      <c r="A124" s="35" t="s">
        <v>16891</v>
      </c>
      <c r="B124" s="31" t="s">
        <v>16876</v>
      </c>
      <c r="C124" s="44" t="s">
        <v>9369</v>
      </c>
      <c r="D124" s="34" t="s">
        <v>16835</v>
      </c>
      <c r="E124" s="32" t="s">
        <v>8195</v>
      </c>
      <c r="F124" s="62">
        <v>10</v>
      </c>
      <c r="G124" s="60" t="s">
        <v>9</v>
      </c>
      <c r="H124" s="31" t="s">
        <v>8146</v>
      </c>
      <c r="I124" s="79" t="s">
        <v>9333</v>
      </c>
      <c r="J124" s="63"/>
    </row>
    <row r="125" spans="1:10" ht="17.25" customHeight="1">
      <c r="A125" s="35" t="s">
        <v>16891</v>
      </c>
      <c r="B125" s="31" t="s">
        <v>16876</v>
      </c>
      <c r="C125" s="44" t="s">
        <v>9369</v>
      </c>
      <c r="D125" s="34" t="s">
        <v>16835</v>
      </c>
      <c r="E125" s="32" t="s">
        <v>8198</v>
      </c>
      <c r="F125" s="62">
        <v>11</v>
      </c>
      <c r="G125" s="60" t="s">
        <v>9</v>
      </c>
      <c r="H125" s="31" t="s">
        <v>8146</v>
      </c>
      <c r="I125" s="79" t="s">
        <v>9336</v>
      </c>
      <c r="J125" s="63"/>
    </row>
    <row r="126" spans="1:10" ht="17.25" customHeight="1">
      <c r="A126" s="35" t="s">
        <v>16891</v>
      </c>
      <c r="B126" s="31" t="s">
        <v>16876</v>
      </c>
      <c r="C126" s="44" t="s">
        <v>9369</v>
      </c>
      <c r="D126" s="34" t="s">
        <v>16835</v>
      </c>
      <c r="E126" s="32" t="s">
        <v>8190</v>
      </c>
      <c r="F126" s="62">
        <v>9</v>
      </c>
      <c r="G126" s="60" t="s">
        <v>9</v>
      </c>
      <c r="H126" s="31" t="s">
        <v>8146</v>
      </c>
      <c r="I126" s="79" t="s">
        <v>9328</v>
      </c>
      <c r="J126" s="63"/>
    </row>
    <row r="127" spans="1:10" ht="17.25" customHeight="1">
      <c r="A127" s="35" t="s">
        <v>16891</v>
      </c>
      <c r="B127" s="31" t="s">
        <v>16876</v>
      </c>
      <c r="C127" s="44" t="s">
        <v>9369</v>
      </c>
      <c r="D127" s="34" t="s">
        <v>16835</v>
      </c>
      <c r="E127" s="32" t="s">
        <v>8192</v>
      </c>
      <c r="F127" s="62">
        <v>9</v>
      </c>
      <c r="G127" s="60" t="s">
        <v>9</v>
      </c>
      <c r="H127" s="31" t="s">
        <v>8146</v>
      </c>
      <c r="I127" s="79" t="s">
        <v>9330</v>
      </c>
      <c r="J127" s="63"/>
    </row>
    <row r="128" spans="1:10" ht="17.25" customHeight="1">
      <c r="A128" s="35" t="s">
        <v>16891</v>
      </c>
      <c r="B128" s="31" t="s">
        <v>16876</v>
      </c>
      <c r="C128" s="44" t="s">
        <v>9369</v>
      </c>
      <c r="D128" s="34" t="s">
        <v>16835</v>
      </c>
      <c r="E128" s="32" t="s">
        <v>8194</v>
      </c>
      <c r="F128" s="62">
        <v>9</v>
      </c>
      <c r="G128" s="60" t="s">
        <v>9</v>
      </c>
      <c r="H128" s="31" t="s">
        <v>8146</v>
      </c>
      <c r="I128" s="79" t="s">
        <v>9332</v>
      </c>
      <c r="J128" s="63"/>
    </row>
    <row r="129" spans="1:10" ht="17.25" customHeight="1">
      <c r="A129" s="35" t="s">
        <v>16891</v>
      </c>
      <c r="B129" s="31" t="s">
        <v>16876</v>
      </c>
      <c r="C129" s="44" t="s">
        <v>9369</v>
      </c>
      <c r="D129" s="34" t="s">
        <v>16835</v>
      </c>
      <c r="E129" s="32" t="s">
        <v>8193</v>
      </c>
      <c r="F129" s="62">
        <v>10</v>
      </c>
      <c r="G129" s="60" t="s">
        <v>9</v>
      </c>
      <c r="H129" s="31" t="s">
        <v>8146</v>
      </c>
      <c r="I129" s="79" t="s">
        <v>9331</v>
      </c>
      <c r="J129" s="63"/>
    </row>
    <row r="130" spans="1:10" ht="17.25" customHeight="1">
      <c r="A130" s="35" t="s">
        <v>16891</v>
      </c>
      <c r="B130" s="31" t="s">
        <v>16876</v>
      </c>
      <c r="C130" s="44" t="s">
        <v>9369</v>
      </c>
      <c r="D130" s="34" t="s">
        <v>16835</v>
      </c>
      <c r="E130" s="32" t="s">
        <v>8197</v>
      </c>
      <c r="F130" s="62">
        <v>10</v>
      </c>
      <c r="G130" s="60" t="s">
        <v>9</v>
      </c>
      <c r="H130" s="31" t="s">
        <v>8146</v>
      </c>
      <c r="I130" s="79" t="s">
        <v>9335</v>
      </c>
      <c r="J130" s="63"/>
    </row>
    <row r="131" spans="1:10" ht="17.25" customHeight="1">
      <c r="A131" s="35" t="s">
        <v>16891</v>
      </c>
      <c r="B131" s="31" t="s">
        <v>16876</v>
      </c>
      <c r="C131" s="44" t="s">
        <v>9369</v>
      </c>
      <c r="D131" s="34" t="s">
        <v>16835</v>
      </c>
      <c r="E131" s="32" t="s">
        <v>8199</v>
      </c>
      <c r="F131" s="62">
        <v>11</v>
      </c>
      <c r="G131" s="60" t="s">
        <v>9</v>
      </c>
      <c r="H131" s="31" t="s">
        <v>8146</v>
      </c>
      <c r="I131" s="79" t="s">
        <v>9337</v>
      </c>
      <c r="J131" s="63"/>
    </row>
    <row r="132" spans="1:10" ht="17.25" customHeight="1">
      <c r="A132" s="35" t="s">
        <v>16891</v>
      </c>
      <c r="B132" s="31" t="s">
        <v>16876</v>
      </c>
      <c r="C132" s="44" t="s">
        <v>9369</v>
      </c>
      <c r="D132" s="34" t="s">
        <v>16835</v>
      </c>
      <c r="E132" s="32" t="s">
        <v>8196</v>
      </c>
      <c r="F132" s="62">
        <v>10</v>
      </c>
      <c r="G132" s="60" t="s">
        <v>9</v>
      </c>
      <c r="H132" s="31" t="s">
        <v>8146</v>
      </c>
      <c r="I132" s="79" t="s">
        <v>9334</v>
      </c>
      <c r="J132" s="63"/>
    </row>
    <row r="133" spans="1:10" ht="17.25" customHeight="1">
      <c r="A133" s="35" t="s">
        <v>16891</v>
      </c>
      <c r="B133" s="31" t="s">
        <v>16876</v>
      </c>
      <c r="C133" s="44" t="s">
        <v>9369</v>
      </c>
      <c r="D133" s="34" t="s">
        <v>16835</v>
      </c>
      <c r="E133" s="32" t="s">
        <v>8189</v>
      </c>
      <c r="F133" s="62">
        <v>11</v>
      </c>
      <c r="G133" s="60" t="s">
        <v>9</v>
      </c>
      <c r="H133" s="31" t="s">
        <v>8146</v>
      </c>
      <c r="I133" s="79" t="s">
        <v>9327</v>
      </c>
      <c r="J133" s="63"/>
    </row>
    <row r="134" spans="1:10" ht="16.8" customHeight="1">
      <c r="A134" s="35" t="s">
        <v>16891</v>
      </c>
      <c r="B134" s="31" t="s">
        <v>16876</v>
      </c>
      <c r="C134" s="44" t="s">
        <v>9369</v>
      </c>
      <c r="D134" s="34" t="s">
        <v>16835</v>
      </c>
      <c r="E134" s="32" t="s">
        <v>8188</v>
      </c>
      <c r="F134" s="62">
        <v>11</v>
      </c>
      <c r="G134" s="60" t="s">
        <v>9</v>
      </c>
      <c r="H134" s="31" t="s">
        <v>8146</v>
      </c>
      <c r="I134" s="79" t="s">
        <v>9326</v>
      </c>
      <c r="J134" s="63"/>
    </row>
    <row r="135" spans="1:10" ht="16.8" customHeight="1">
      <c r="A135" s="35" t="s">
        <v>16891</v>
      </c>
      <c r="B135" s="72" t="s">
        <v>13</v>
      </c>
      <c r="C135" s="72" t="s">
        <v>9348</v>
      </c>
      <c r="D135" s="73" t="s">
        <v>16638</v>
      </c>
      <c r="E135" s="73" t="s">
        <v>11202</v>
      </c>
      <c r="F135" s="74">
        <v>4</v>
      </c>
      <c r="G135" s="60" t="s">
        <v>9</v>
      </c>
      <c r="H135" s="31" t="s">
        <v>8146</v>
      </c>
      <c r="I135" s="79" t="s">
        <v>15744</v>
      </c>
      <c r="J135" s="63"/>
    </row>
    <row r="136" spans="1:10" ht="16.8" customHeight="1">
      <c r="A136" s="35" t="s">
        <v>16891</v>
      </c>
      <c r="B136" s="72" t="s">
        <v>13</v>
      </c>
      <c r="C136" s="72" t="s">
        <v>9348</v>
      </c>
      <c r="D136" s="73" t="s">
        <v>16638</v>
      </c>
      <c r="E136" s="73" t="s">
        <v>11203</v>
      </c>
      <c r="F136" s="74">
        <v>8</v>
      </c>
      <c r="G136" s="60" t="s">
        <v>9</v>
      </c>
      <c r="H136" s="31" t="s">
        <v>8146</v>
      </c>
      <c r="I136" s="79" t="s">
        <v>15745</v>
      </c>
      <c r="J136" s="63"/>
    </row>
    <row r="137" spans="1:10" ht="16.8" customHeight="1">
      <c r="A137" s="35" t="s">
        <v>16891</v>
      </c>
      <c r="B137" s="72" t="s">
        <v>13</v>
      </c>
      <c r="C137" s="72" t="s">
        <v>9348</v>
      </c>
      <c r="D137" s="73" t="s">
        <v>16638</v>
      </c>
      <c r="E137" s="73" t="s">
        <v>11204</v>
      </c>
      <c r="F137" s="74">
        <v>8</v>
      </c>
      <c r="G137" s="60" t="s">
        <v>9</v>
      </c>
      <c r="H137" s="31" t="s">
        <v>8146</v>
      </c>
      <c r="I137" s="79" t="s">
        <v>15746</v>
      </c>
      <c r="J137" s="63"/>
    </row>
    <row r="138" spans="1:10" ht="16.8" customHeight="1">
      <c r="A138" s="35" t="s">
        <v>16891</v>
      </c>
      <c r="B138" s="72" t="s">
        <v>13</v>
      </c>
      <c r="C138" s="72" t="s">
        <v>9348</v>
      </c>
      <c r="D138" s="73" t="s">
        <v>16638</v>
      </c>
      <c r="E138" s="73" t="s">
        <v>11205</v>
      </c>
      <c r="F138" s="74">
        <v>11</v>
      </c>
      <c r="G138" s="60" t="s">
        <v>9</v>
      </c>
      <c r="H138" s="31" t="s">
        <v>8146</v>
      </c>
      <c r="I138" s="79" t="s">
        <v>15747</v>
      </c>
      <c r="J138" s="63"/>
    </row>
    <row r="139" spans="1:10" ht="16.8" customHeight="1">
      <c r="A139" s="35" t="s">
        <v>16891</v>
      </c>
      <c r="B139" s="72" t="s">
        <v>13</v>
      </c>
      <c r="C139" s="72" t="s">
        <v>9348</v>
      </c>
      <c r="D139" s="73" t="s">
        <v>16638</v>
      </c>
      <c r="E139" s="73" t="s">
        <v>11206</v>
      </c>
      <c r="F139" s="74">
        <v>5</v>
      </c>
      <c r="G139" s="60" t="s">
        <v>9</v>
      </c>
      <c r="H139" s="31" t="s">
        <v>8146</v>
      </c>
      <c r="I139" s="79" t="s">
        <v>15748</v>
      </c>
      <c r="J139" s="63"/>
    </row>
    <row r="140" spans="1:10" ht="16.8" customHeight="1">
      <c r="A140" s="35" t="s">
        <v>16891</v>
      </c>
      <c r="B140" s="72" t="s">
        <v>13</v>
      </c>
      <c r="C140" s="72" t="s">
        <v>9348</v>
      </c>
      <c r="D140" s="73" t="s">
        <v>16638</v>
      </c>
      <c r="E140" s="73" t="s">
        <v>11207</v>
      </c>
      <c r="F140" s="74">
        <v>3</v>
      </c>
      <c r="G140" s="60" t="s">
        <v>9</v>
      </c>
      <c r="H140" s="31" t="s">
        <v>8146</v>
      </c>
      <c r="I140" s="79" t="s">
        <v>15749</v>
      </c>
      <c r="J140" s="63"/>
    </row>
    <row r="141" spans="1:10" ht="16.8" customHeight="1">
      <c r="A141" s="35" t="s">
        <v>16891</v>
      </c>
      <c r="B141" s="72" t="s">
        <v>13</v>
      </c>
      <c r="C141" s="72" t="s">
        <v>9348</v>
      </c>
      <c r="D141" s="73" t="s">
        <v>16638</v>
      </c>
      <c r="E141" s="73" t="s">
        <v>11208</v>
      </c>
      <c r="F141" s="74">
        <v>13</v>
      </c>
      <c r="G141" s="60" t="s">
        <v>9</v>
      </c>
      <c r="H141" s="31" t="s">
        <v>8146</v>
      </c>
      <c r="I141" s="79" t="s">
        <v>15750</v>
      </c>
      <c r="J141" s="63"/>
    </row>
    <row r="142" spans="1:10" ht="16.8" customHeight="1">
      <c r="A142" s="35" t="s">
        <v>16891</v>
      </c>
      <c r="B142" s="72" t="s">
        <v>13</v>
      </c>
      <c r="C142" s="72" t="s">
        <v>9348</v>
      </c>
      <c r="D142" s="73" t="s">
        <v>16638</v>
      </c>
      <c r="E142" s="73" t="s">
        <v>11209</v>
      </c>
      <c r="F142" s="74">
        <v>8</v>
      </c>
      <c r="G142" s="60" t="s">
        <v>9</v>
      </c>
      <c r="H142" s="31" t="s">
        <v>8146</v>
      </c>
      <c r="I142" s="79" t="s">
        <v>15751</v>
      </c>
      <c r="J142" s="63"/>
    </row>
    <row r="143" spans="1:10" ht="16.8" customHeight="1">
      <c r="A143" s="35" t="s">
        <v>16891</v>
      </c>
      <c r="B143" s="72" t="s">
        <v>13</v>
      </c>
      <c r="C143" s="72" t="s">
        <v>9348</v>
      </c>
      <c r="D143" s="73" t="s">
        <v>16638</v>
      </c>
      <c r="E143" s="73" t="s">
        <v>11210</v>
      </c>
      <c r="F143" s="74">
        <v>8</v>
      </c>
      <c r="G143" s="60" t="s">
        <v>9</v>
      </c>
      <c r="H143" s="31" t="s">
        <v>8146</v>
      </c>
      <c r="I143" s="79" t="s">
        <v>15752</v>
      </c>
      <c r="J143" s="63"/>
    </row>
    <row r="144" spans="1:10" ht="16.8" customHeight="1">
      <c r="A144" s="35" t="s">
        <v>16891</v>
      </c>
      <c r="B144" s="72" t="s">
        <v>13</v>
      </c>
      <c r="C144" s="72" t="s">
        <v>9348</v>
      </c>
      <c r="D144" s="73" t="s">
        <v>16638</v>
      </c>
      <c r="E144" s="73" t="s">
        <v>11211</v>
      </c>
      <c r="F144" s="74">
        <v>9</v>
      </c>
      <c r="G144" s="60" t="s">
        <v>9</v>
      </c>
      <c r="H144" s="31" t="s">
        <v>8146</v>
      </c>
      <c r="I144" s="79" t="s">
        <v>15753</v>
      </c>
      <c r="J144" s="63"/>
    </row>
    <row r="145" spans="1:10" ht="16.8" customHeight="1">
      <c r="A145" s="35" t="s">
        <v>16891</v>
      </c>
      <c r="B145" s="72" t="s">
        <v>13</v>
      </c>
      <c r="C145" s="72" t="s">
        <v>9348</v>
      </c>
      <c r="D145" s="73" t="s">
        <v>16638</v>
      </c>
      <c r="E145" s="73" t="s">
        <v>11212</v>
      </c>
      <c r="F145" s="74">
        <v>4</v>
      </c>
      <c r="G145" s="60" t="s">
        <v>9</v>
      </c>
      <c r="H145" s="31" t="s">
        <v>8146</v>
      </c>
      <c r="I145" s="79" t="s">
        <v>15754</v>
      </c>
      <c r="J145" s="63"/>
    </row>
    <row r="146" spans="1:10" ht="16.8" customHeight="1">
      <c r="A146" s="35" t="s">
        <v>16891</v>
      </c>
      <c r="B146" s="72" t="s">
        <v>13</v>
      </c>
      <c r="C146" s="72" t="s">
        <v>9348</v>
      </c>
      <c r="D146" s="73" t="s">
        <v>16638</v>
      </c>
      <c r="E146" s="73" t="s">
        <v>11213</v>
      </c>
      <c r="F146" s="74">
        <v>6</v>
      </c>
      <c r="G146" s="60" t="s">
        <v>9</v>
      </c>
      <c r="H146" s="31" t="s">
        <v>8146</v>
      </c>
      <c r="I146" s="79" t="s">
        <v>15755</v>
      </c>
      <c r="J146" s="63"/>
    </row>
    <row r="147" spans="1:10" ht="16.8" customHeight="1">
      <c r="A147" s="35" t="s">
        <v>16891</v>
      </c>
      <c r="B147" s="72" t="s">
        <v>13</v>
      </c>
      <c r="C147" s="72" t="s">
        <v>9348</v>
      </c>
      <c r="D147" s="73" t="s">
        <v>16638</v>
      </c>
      <c r="E147" s="73" t="s">
        <v>11214</v>
      </c>
      <c r="F147" s="74">
        <v>7</v>
      </c>
      <c r="G147" s="60" t="s">
        <v>9</v>
      </c>
      <c r="H147" s="31" t="s">
        <v>8146</v>
      </c>
      <c r="I147" s="79" t="s">
        <v>15756</v>
      </c>
      <c r="J147" s="63"/>
    </row>
    <row r="148" spans="1:10" ht="16.8" customHeight="1">
      <c r="A148" s="35" t="s">
        <v>16891</v>
      </c>
      <c r="B148" s="72" t="s">
        <v>13</v>
      </c>
      <c r="C148" s="72" t="s">
        <v>9348</v>
      </c>
      <c r="D148" s="73" t="s">
        <v>16638</v>
      </c>
      <c r="E148" s="73" t="s">
        <v>11215</v>
      </c>
      <c r="F148" s="74">
        <v>8</v>
      </c>
      <c r="G148" s="60" t="s">
        <v>9</v>
      </c>
      <c r="H148" s="31" t="s">
        <v>8146</v>
      </c>
      <c r="I148" s="79" t="s">
        <v>15757</v>
      </c>
      <c r="J148" s="63"/>
    </row>
    <row r="149" spans="1:10" ht="16.8" customHeight="1">
      <c r="A149" s="35" t="s">
        <v>16891</v>
      </c>
      <c r="B149" s="72" t="s">
        <v>13</v>
      </c>
      <c r="C149" s="72" t="s">
        <v>9348</v>
      </c>
      <c r="D149" s="73" t="s">
        <v>16638</v>
      </c>
      <c r="E149" s="73" t="s">
        <v>11216</v>
      </c>
      <c r="F149" s="74">
        <v>7</v>
      </c>
      <c r="G149" s="60" t="s">
        <v>9</v>
      </c>
      <c r="H149" s="31" t="s">
        <v>8146</v>
      </c>
      <c r="I149" s="79" t="s">
        <v>15758</v>
      </c>
      <c r="J149" s="63"/>
    </row>
    <row r="150" spans="1:10" ht="16.8" customHeight="1">
      <c r="A150" s="35" t="s">
        <v>16891</v>
      </c>
      <c r="B150" s="72" t="s">
        <v>13</v>
      </c>
      <c r="C150" s="72" t="s">
        <v>9348</v>
      </c>
      <c r="D150" s="73" t="s">
        <v>16638</v>
      </c>
      <c r="E150" s="73" t="s">
        <v>11217</v>
      </c>
      <c r="F150" s="74">
        <v>4</v>
      </c>
      <c r="G150" s="60" t="s">
        <v>9</v>
      </c>
      <c r="H150" s="31" t="s">
        <v>8146</v>
      </c>
      <c r="I150" s="79" t="s">
        <v>15759</v>
      </c>
      <c r="J150" s="63"/>
    </row>
    <row r="151" spans="1:10" ht="16.8" customHeight="1">
      <c r="A151" s="35" t="s">
        <v>16891</v>
      </c>
      <c r="B151" s="72" t="s">
        <v>13</v>
      </c>
      <c r="C151" s="72" t="s">
        <v>9348</v>
      </c>
      <c r="D151" s="73" t="s">
        <v>16638</v>
      </c>
      <c r="E151" s="73" t="s">
        <v>11218</v>
      </c>
      <c r="F151" s="74">
        <v>10</v>
      </c>
      <c r="G151" s="60" t="s">
        <v>9</v>
      </c>
      <c r="H151" s="31" t="s">
        <v>8146</v>
      </c>
      <c r="I151" s="79" t="s">
        <v>15760</v>
      </c>
      <c r="J151" s="63"/>
    </row>
    <row r="152" spans="1:10" ht="16.8" customHeight="1">
      <c r="A152" s="35" t="s">
        <v>16891</v>
      </c>
      <c r="B152" s="72" t="s">
        <v>13</v>
      </c>
      <c r="C152" s="72" t="s">
        <v>9348</v>
      </c>
      <c r="D152" s="73" t="s">
        <v>16638</v>
      </c>
      <c r="E152" s="73" t="s">
        <v>11219</v>
      </c>
      <c r="F152" s="74">
        <v>7</v>
      </c>
      <c r="G152" s="60" t="s">
        <v>9</v>
      </c>
      <c r="H152" s="31" t="s">
        <v>8146</v>
      </c>
      <c r="I152" s="79" t="s">
        <v>15761</v>
      </c>
      <c r="J152" s="63"/>
    </row>
    <row r="153" spans="1:10" ht="16.8" customHeight="1">
      <c r="A153" s="35" t="s">
        <v>16891</v>
      </c>
      <c r="B153" s="72" t="s">
        <v>13</v>
      </c>
      <c r="C153" s="72" t="s">
        <v>9348</v>
      </c>
      <c r="D153" s="73" t="s">
        <v>16638</v>
      </c>
      <c r="E153" s="73" t="s">
        <v>11220</v>
      </c>
      <c r="F153" s="74">
        <v>5</v>
      </c>
      <c r="G153" s="60" t="s">
        <v>9</v>
      </c>
      <c r="H153" s="31" t="s">
        <v>8146</v>
      </c>
      <c r="I153" s="79" t="s">
        <v>15762</v>
      </c>
      <c r="J153" s="63"/>
    </row>
    <row r="154" spans="1:10" ht="16.8" customHeight="1">
      <c r="A154" s="35" t="s">
        <v>16891</v>
      </c>
      <c r="B154" s="72" t="s">
        <v>13</v>
      </c>
      <c r="C154" s="72" t="s">
        <v>9348</v>
      </c>
      <c r="D154" s="73" t="s">
        <v>16638</v>
      </c>
      <c r="E154" s="73" t="s">
        <v>11221</v>
      </c>
      <c r="F154" s="74">
        <v>7</v>
      </c>
      <c r="G154" s="60" t="s">
        <v>9</v>
      </c>
      <c r="H154" s="31" t="s">
        <v>8146</v>
      </c>
      <c r="I154" s="79" t="s">
        <v>15763</v>
      </c>
      <c r="J154" s="63"/>
    </row>
    <row r="155" spans="1:10" ht="16.8" customHeight="1">
      <c r="A155" s="35" t="s">
        <v>16891</v>
      </c>
      <c r="B155" s="72" t="s">
        <v>13</v>
      </c>
      <c r="C155" s="72" t="s">
        <v>9348</v>
      </c>
      <c r="D155" s="73" t="s">
        <v>16638</v>
      </c>
      <c r="E155" s="73" t="s">
        <v>11222</v>
      </c>
      <c r="F155" s="74">
        <v>9</v>
      </c>
      <c r="G155" s="60" t="s">
        <v>9</v>
      </c>
      <c r="H155" s="31" t="s">
        <v>8146</v>
      </c>
      <c r="I155" s="79" t="s">
        <v>15764</v>
      </c>
      <c r="J155" s="63"/>
    </row>
    <row r="156" spans="1:10" ht="16.8" customHeight="1">
      <c r="A156" s="35" t="s">
        <v>16891</v>
      </c>
      <c r="B156" s="72" t="s">
        <v>13</v>
      </c>
      <c r="C156" s="72" t="s">
        <v>9348</v>
      </c>
      <c r="D156" s="73" t="s">
        <v>16638</v>
      </c>
      <c r="E156" s="73" t="s">
        <v>11223</v>
      </c>
      <c r="F156" s="74">
        <v>6</v>
      </c>
      <c r="G156" s="60" t="s">
        <v>9</v>
      </c>
      <c r="H156" s="31" t="s">
        <v>8146</v>
      </c>
      <c r="I156" s="79" t="s">
        <v>15765</v>
      </c>
      <c r="J156" s="63"/>
    </row>
    <row r="157" spans="1:10" ht="17.25" customHeight="1">
      <c r="A157" s="35" t="s">
        <v>16891</v>
      </c>
      <c r="B157" s="72" t="s">
        <v>13</v>
      </c>
      <c r="C157" s="72" t="s">
        <v>9348</v>
      </c>
      <c r="D157" s="73" t="s">
        <v>16638</v>
      </c>
      <c r="E157" s="73" t="s">
        <v>11224</v>
      </c>
      <c r="F157" s="74">
        <v>6</v>
      </c>
      <c r="G157" s="60" t="s">
        <v>9</v>
      </c>
      <c r="H157" s="31" t="s">
        <v>8146</v>
      </c>
      <c r="I157" s="79" t="s">
        <v>15766</v>
      </c>
      <c r="J157" s="63"/>
    </row>
    <row r="158" spans="1:10" ht="17.25" customHeight="1">
      <c r="A158" s="35" t="s">
        <v>16875</v>
      </c>
      <c r="B158" s="27" t="s">
        <v>13</v>
      </c>
      <c r="C158" s="33" t="s">
        <v>9348</v>
      </c>
      <c r="D158" s="34" t="s">
        <v>187</v>
      </c>
      <c r="E158" s="28" t="s">
        <v>3677</v>
      </c>
      <c r="F158" s="62">
        <v>6.2833333333333332</v>
      </c>
      <c r="G158" s="60" t="s">
        <v>9</v>
      </c>
      <c r="H158" s="29" t="s">
        <v>8146</v>
      </c>
      <c r="I158" s="78" t="s">
        <v>7649</v>
      </c>
      <c r="J158" s="63"/>
    </row>
    <row r="159" spans="1:10" ht="17.25" customHeight="1">
      <c r="A159" s="35" t="s">
        <v>16875</v>
      </c>
      <c r="B159" s="27" t="s">
        <v>13</v>
      </c>
      <c r="C159" s="33" t="s">
        <v>9348</v>
      </c>
      <c r="D159" s="34" t="s">
        <v>187</v>
      </c>
      <c r="E159" s="28" t="s">
        <v>3676</v>
      </c>
      <c r="F159" s="62">
        <v>6.6833333333333336</v>
      </c>
      <c r="G159" s="60" t="s">
        <v>9</v>
      </c>
      <c r="H159" s="29" t="s">
        <v>8146</v>
      </c>
      <c r="I159" s="78" t="s">
        <v>7648</v>
      </c>
      <c r="J159" s="63"/>
    </row>
    <row r="160" spans="1:10" ht="17.25" customHeight="1">
      <c r="A160" s="35" t="s">
        <v>16875</v>
      </c>
      <c r="B160" s="27" t="s">
        <v>13</v>
      </c>
      <c r="C160" s="33" t="s">
        <v>9348</v>
      </c>
      <c r="D160" s="34" t="s">
        <v>187</v>
      </c>
      <c r="E160" s="28" t="s">
        <v>3674</v>
      </c>
      <c r="F160" s="62">
        <v>6.65</v>
      </c>
      <c r="G160" s="60" t="s">
        <v>9</v>
      </c>
      <c r="H160" s="29" t="s">
        <v>8146</v>
      </c>
      <c r="I160" s="78" t="s">
        <v>7646</v>
      </c>
      <c r="J160" s="63"/>
    </row>
    <row r="161" spans="1:10" ht="17.25" customHeight="1">
      <c r="A161" s="35" t="s">
        <v>16875</v>
      </c>
      <c r="B161" s="27" t="s">
        <v>13</v>
      </c>
      <c r="C161" s="33" t="s">
        <v>9348</v>
      </c>
      <c r="D161" s="34" t="s">
        <v>187</v>
      </c>
      <c r="E161" s="28" t="s">
        <v>3671</v>
      </c>
      <c r="F161" s="62">
        <v>5.8166666666666664</v>
      </c>
      <c r="G161" s="60" t="s">
        <v>9</v>
      </c>
      <c r="H161" s="29" t="s">
        <v>8146</v>
      </c>
      <c r="I161" s="78" t="s">
        <v>7643</v>
      </c>
      <c r="J161" s="63"/>
    </row>
    <row r="162" spans="1:10" ht="17.25" customHeight="1">
      <c r="A162" s="35" t="s">
        <v>16875</v>
      </c>
      <c r="B162" s="27" t="s">
        <v>13</v>
      </c>
      <c r="C162" s="33" t="s">
        <v>9348</v>
      </c>
      <c r="D162" s="34" t="s">
        <v>187</v>
      </c>
      <c r="E162" s="28" t="s">
        <v>3682</v>
      </c>
      <c r="F162" s="62">
        <v>7.1</v>
      </c>
      <c r="G162" s="60" t="s">
        <v>9</v>
      </c>
      <c r="H162" s="29" t="s">
        <v>8146</v>
      </c>
      <c r="I162" s="78" t="s">
        <v>7654</v>
      </c>
      <c r="J162" s="63"/>
    </row>
    <row r="163" spans="1:10" ht="17.25" customHeight="1">
      <c r="A163" s="35" t="s">
        <v>16875</v>
      </c>
      <c r="B163" s="27" t="s">
        <v>13</v>
      </c>
      <c r="C163" s="33" t="s">
        <v>9348</v>
      </c>
      <c r="D163" s="34" t="s">
        <v>187</v>
      </c>
      <c r="E163" s="28" t="s">
        <v>3673</v>
      </c>
      <c r="F163" s="62">
        <v>7.1</v>
      </c>
      <c r="G163" s="60" t="s">
        <v>9</v>
      </c>
      <c r="H163" s="29" t="s">
        <v>8146</v>
      </c>
      <c r="I163" s="78" t="s">
        <v>7645</v>
      </c>
      <c r="J163" s="63"/>
    </row>
    <row r="164" spans="1:10" ht="17.25" customHeight="1">
      <c r="A164" s="35" t="s">
        <v>16875</v>
      </c>
      <c r="B164" s="27" t="s">
        <v>13</v>
      </c>
      <c r="C164" s="33" t="s">
        <v>9348</v>
      </c>
      <c r="D164" s="34" t="s">
        <v>187</v>
      </c>
      <c r="E164" s="28" t="s">
        <v>3670</v>
      </c>
      <c r="F164" s="62">
        <v>6.3</v>
      </c>
      <c r="G164" s="60" t="s">
        <v>9</v>
      </c>
      <c r="H164" s="29" t="s">
        <v>8146</v>
      </c>
      <c r="I164" s="78" t="s">
        <v>7642</v>
      </c>
      <c r="J164" s="84" t="str">
        <f>HYPERLINK("http://cp.sericeo.org/?uk=c39b53c970","과정맛보기")</f>
        <v>과정맛보기</v>
      </c>
    </row>
    <row r="165" spans="1:10" ht="17.25" customHeight="1">
      <c r="A165" s="35" t="s">
        <v>16875</v>
      </c>
      <c r="B165" s="27" t="s">
        <v>13</v>
      </c>
      <c r="C165" s="33" t="s">
        <v>9348</v>
      </c>
      <c r="D165" s="34" t="s">
        <v>187</v>
      </c>
      <c r="E165" s="28" t="s">
        <v>3675</v>
      </c>
      <c r="F165" s="62">
        <v>6.8166666666666664</v>
      </c>
      <c r="G165" s="60" t="s">
        <v>9</v>
      </c>
      <c r="H165" s="29" t="s">
        <v>8146</v>
      </c>
      <c r="I165" s="78" t="s">
        <v>7647</v>
      </c>
      <c r="J165" s="63"/>
    </row>
    <row r="166" spans="1:10" ht="17.25" customHeight="1">
      <c r="A166" s="35" t="s">
        <v>16875</v>
      </c>
      <c r="B166" s="27" t="s">
        <v>13</v>
      </c>
      <c r="C166" s="33" t="s">
        <v>9348</v>
      </c>
      <c r="D166" s="34" t="s">
        <v>187</v>
      </c>
      <c r="E166" s="28" t="s">
        <v>3672</v>
      </c>
      <c r="F166" s="62">
        <v>6.7</v>
      </c>
      <c r="G166" s="60" t="s">
        <v>9</v>
      </c>
      <c r="H166" s="29" t="s">
        <v>8146</v>
      </c>
      <c r="I166" s="78" t="s">
        <v>7644</v>
      </c>
      <c r="J166" s="63"/>
    </row>
    <row r="167" spans="1:10" ht="17.25" customHeight="1">
      <c r="A167" s="35" t="s">
        <v>16875</v>
      </c>
      <c r="B167" s="27" t="s">
        <v>13</v>
      </c>
      <c r="C167" s="33" t="s">
        <v>9348</v>
      </c>
      <c r="D167" s="34" t="s">
        <v>187</v>
      </c>
      <c r="E167" s="28" t="s">
        <v>3678</v>
      </c>
      <c r="F167" s="62">
        <v>6.4833333333333334</v>
      </c>
      <c r="G167" s="60" t="s">
        <v>9</v>
      </c>
      <c r="H167" s="29" t="s">
        <v>8146</v>
      </c>
      <c r="I167" s="78" t="s">
        <v>7650</v>
      </c>
      <c r="J167" s="63"/>
    </row>
    <row r="168" spans="1:10" ht="17.25" customHeight="1">
      <c r="A168" s="35" t="s">
        <v>16875</v>
      </c>
      <c r="B168" s="27" t="s">
        <v>13</v>
      </c>
      <c r="C168" s="33" t="s">
        <v>9348</v>
      </c>
      <c r="D168" s="34" t="s">
        <v>187</v>
      </c>
      <c r="E168" s="28" t="s">
        <v>3680</v>
      </c>
      <c r="F168" s="62">
        <v>7.85</v>
      </c>
      <c r="G168" s="60" t="s">
        <v>9</v>
      </c>
      <c r="H168" s="29" t="s">
        <v>8146</v>
      </c>
      <c r="I168" s="78" t="s">
        <v>7652</v>
      </c>
      <c r="J168" s="63"/>
    </row>
    <row r="169" spans="1:10" ht="17.25" customHeight="1">
      <c r="A169" s="35" t="s">
        <v>16875</v>
      </c>
      <c r="B169" s="27" t="s">
        <v>13</v>
      </c>
      <c r="C169" s="33" t="s">
        <v>9348</v>
      </c>
      <c r="D169" s="34" t="s">
        <v>187</v>
      </c>
      <c r="E169" s="28" t="s">
        <v>3681</v>
      </c>
      <c r="F169" s="62">
        <v>6.6</v>
      </c>
      <c r="G169" s="60" t="s">
        <v>9</v>
      </c>
      <c r="H169" s="29" t="s">
        <v>8146</v>
      </c>
      <c r="I169" s="78" t="s">
        <v>7653</v>
      </c>
      <c r="J169" s="63"/>
    </row>
    <row r="170" spans="1:10" ht="17.25" customHeight="1">
      <c r="A170" s="35" t="s">
        <v>16875</v>
      </c>
      <c r="B170" s="27" t="s">
        <v>13</v>
      </c>
      <c r="C170" s="33" t="s">
        <v>9348</v>
      </c>
      <c r="D170" s="34" t="s">
        <v>187</v>
      </c>
      <c r="E170" s="28" t="s">
        <v>3679</v>
      </c>
      <c r="F170" s="62">
        <v>7.2333333333333334</v>
      </c>
      <c r="G170" s="60" t="s">
        <v>9</v>
      </c>
      <c r="H170" s="29" t="s">
        <v>8146</v>
      </c>
      <c r="I170" s="78" t="s">
        <v>7651</v>
      </c>
      <c r="J170" s="63"/>
    </row>
    <row r="171" spans="1:10" ht="17.25" customHeight="1">
      <c r="A171" s="35" t="s">
        <v>16875</v>
      </c>
      <c r="B171" s="27" t="s">
        <v>13</v>
      </c>
      <c r="C171" s="33" t="s">
        <v>9348</v>
      </c>
      <c r="D171" s="34" t="s">
        <v>175</v>
      </c>
      <c r="E171" s="28" t="s">
        <v>3276</v>
      </c>
      <c r="F171" s="62">
        <v>7.0333333333333332</v>
      </c>
      <c r="G171" s="60" t="s">
        <v>9</v>
      </c>
      <c r="H171" s="29" t="s">
        <v>8146</v>
      </c>
      <c r="I171" s="78" t="s">
        <v>7248</v>
      </c>
      <c r="J171" s="63"/>
    </row>
    <row r="172" spans="1:10" ht="17.25" customHeight="1">
      <c r="A172" s="35" t="s">
        <v>16875</v>
      </c>
      <c r="B172" s="27" t="s">
        <v>13</v>
      </c>
      <c r="C172" s="33" t="s">
        <v>9348</v>
      </c>
      <c r="D172" s="34" t="s">
        <v>189</v>
      </c>
      <c r="E172" s="28" t="s">
        <v>3724</v>
      </c>
      <c r="F172" s="62">
        <v>6.833333333333333</v>
      </c>
      <c r="G172" s="60" t="s">
        <v>9</v>
      </c>
      <c r="H172" s="29" t="s">
        <v>8146</v>
      </c>
      <c r="I172" s="78" t="s">
        <v>7696</v>
      </c>
      <c r="J172" s="63"/>
    </row>
    <row r="173" spans="1:10" ht="17.25" customHeight="1">
      <c r="A173" s="35" t="s">
        <v>16875</v>
      </c>
      <c r="B173" s="27" t="s">
        <v>13</v>
      </c>
      <c r="C173" s="33" t="s">
        <v>9348</v>
      </c>
      <c r="D173" s="34" t="s">
        <v>123</v>
      </c>
      <c r="E173" s="28" t="s">
        <v>4039</v>
      </c>
      <c r="F173" s="62">
        <v>6.7333333333333334</v>
      </c>
      <c r="G173" s="60" t="s">
        <v>9</v>
      </c>
      <c r="H173" s="29" t="s">
        <v>8146</v>
      </c>
      <c r="I173" s="78" t="s">
        <v>8010</v>
      </c>
      <c r="J173" s="63"/>
    </row>
    <row r="174" spans="1:10" ht="17.25" customHeight="1">
      <c r="A174" s="35" t="s">
        <v>16875</v>
      </c>
      <c r="B174" s="27" t="s">
        <v>13</v>
      </c>
      <c r="C174" s="33" t="s">
        <v>9348</v>
      </c>
      <c r="D174" s="34" t="s">
        <v>123</v>
      </c>
      <c r="E174" s="28" t="s">
        <v>3901</v>
      </c>
      <c r="F174" s="62">
        <v>7.1333333333333337</v>
      </c>
      <c r="G174" s="60" t="s">
        <v>9</v>
      </c>
      <c r="H174" s="29" t="s">
        <v>8146</v>
      </c>
      <c r="I174" s="78" t="s">
        <v>7872</v>
      </c>
      <c r="J174" s="63"/>
    </row>
    <row r="175" spans="1:10" ht="17.25" customHeight="1">
      <c r="A175" s="35" t="s">
        <v>16875</v>
      </c>
      <c r="B175" s="27" t="s">
        <v>13</v>
      </c>
      <c r="C175" s="33" t="s">
        <v>9348</v>
      </c>
      <c r="D175" s="34" t="s">
        <v>123</v>
      </c>
      <c r="E175" s="28" t="s">
        <v>4029</v>
      </c>
      <c r="F175" s="62">
        <v>6.916666666666667</v>
      </c>
      <c r="G175" s="60" t="s">
        <v>9</v>
      </c>
      <c r="H175" s="29" t="s">
        <v>8146</v>
      </c>
      <c r="I175" s="78" t="s">
        <v>8000</v>
      </c>
      <c r="J175" s="63"/>
    </row>
    <row r="176" spans="1:10" ht="17.25" customHeight="1">
      <c r="A176" s="35" t="s">
        <v>16875</v>
      </c>
      <c r="B176" s="27" t="s">
        <v>13</v>
      </c>
      <c r="C176" s="33" t="s">
        <v>9348</v>
      </c>
      <c r="D176" s="34" t="s">
        <v>123</v>
      </c>
      <c r="E176" s="28" t="s">
        <v>4020</v>
      </c>
      <c r="F176" s="62">
        <v>7.7666666666666666</v>
      </c>
      <c r="G176" s="60" t="s">
        <v>9</v>
      </c>
      <c r="H176" s="29" t="s">
        <v>8146</v>
      </c>
      <c r="I176" s="78" t="s">
        <v>7991</v>
      </c>
      <c r="J176" s="63"/>
    </row>
    <row r="177" spans="1:10" ht="17.25" customHeight="1">
      <c r="A177" s="35" t="s">
        <v>16875</v>
      </c>
      <c r="B177" s="27" t="s">
        <v>13</v>
      </c>
      <c r="C177" s="33" t="s">
        <v>9348</v>
      </c>
      <c r="D177" s="34" t="s">
        <v>123</v>
      </c>
      <c r="E177" s="28" t="s">
        <v>4064</v>
      </c>
      <c r="F177" s="62">
        <v>7.95</v>
      </c>
      <c r="G177" s="60" t="s">
        <v>9</v>
      </c>
      <c r="H177" s="29" t="s">
        <v>8146</v>
      </c>
      <c r="I177" s="78" t="s">
        <v>8035</v>
      </c>
      <c r="J177" s="63"/>
    </row>
    <row r="178" spans="1:10" ht="17.25" customHeight="1">
      <c r="A178" s="35" t="s">
        <v>16875</v>
      </c>
      <c r="B178" s="27" t="s">
        <v>13</v>
      </c>
      <c r="C178" s="33" t="s">
        <v>9348</v>
      </c>
      <c r="D178" s="34" t="s">
        <v>123</v>
      </c>
      <c r="E178" s="28" t="s">
        <v>3891</v>
      </c>
      <c r="F178" s="62">
        <v>6.8666666666666663</v>
      </c>
      <c r="G178" s="60" t="s">
        <v>9</v>
      </c>
      <c r="H178" s="29" t="s">
        <v>8146</v>
      </c>
      <c r="I178" s="78" t="s">
        <v>7862</v>
      </c>
      <c r="J178" s="63"/>
    </row>
    <row r="179" spans="1:10" ht="17.25" customHeight="1">
      <c r="A179" s="35" t="s">
        <v>16875</v>
      </c>
      <c r="B179" s="27" t="s">
        <v>13</v>
      </c>
      <c r="C179" s="33" t="s">
        <v>9348</v>
      </c>
      <c r="D179" s="34" t="s">
        <v>123</v>
      </c>
      <c r="E179" s="28" t="s">
        <v>4002</v>
      </c>
      <c r="F179" s="62">
        <v>8.4</v>
      </c>
      <c r="G179" s="60" t="s">
        <v>9</v>
      </c>
      <c r="H179" s="29" t="s">
        <v>8146</v>
      </c>
      <c r="I179" s="78" t="s">
        <v>7973</v>
      </c>
      <c r="J179" s="63"/>
    </row>
    <row r="180" spans="1:10" ht="17.25" customHeight="1">
      <c r="A180" s="35" t="s">
        <v>16875</v>
      </c>
      <c r="B180" s="27" t="s">
        <v>13</v>
      </c>
      <c r="C180" s="33" t="s">
        <v>9348</v>
      </c>
      <c r="D180" s="34" t="s">
        <v>123</v>
      </c>
      <c r="E180" s="28" t="s">
        <v>4146</v>
      </c>
      <c r="F180" s="62">
        <v>8.0166666666666675</v>
      </c>
      <c r="G180" s="60" t="s">
        <v>9</v>
      </c>
      <c r="H180" s="29" t="s">
        <v>8146</v>
      </c>
      <c r="I180" s="78" t="s">
        <v>8117</v>
      </c>
      <c r="J180" s="63"/>
    </row>
    <row r="181" spans="1:10" ht="17.25" customHeight="1">
      <c r="A181" s="35" t="s">
        <v>16875</v>
      </c>
      <c r="B181" s="27" t="s">
        <v>13</v>
      </c>
      <c r="C181" s="33" t="s">
        <v>9348</v>
      </c>
      <c r="D181" s="34" t="s">
        <v>123</v>
      </c>
      <c r="E181" s="28" t="s">
        <v>4057</v>
      </c>
      <c r="F181" s="62">
        <v>7.416666666666667</v>
      </c>
      <c r="G181" s="60" t="s">
        <v>9</v>
      </c>
      <c r="H181" s="29" t="s">
        <v>8146</v>
      </c>
      <c r="I181" s="78" t="s">
        <v>8028</v>
      </c>
      <c r="J181" s="63"/>
    </row>
    <row r="182" spans="1:10" ht="17.25" customHeight="1">
      <c r="A182" s="35" t="s">
        <v>16875</v>
      </c>
      <c r="B182" s="27" t="s">
        <v>16876</v>
      </c>
      <c r="C182" s="33" t="s">
        <v>9348</v>
      </c>
      <c r="D182" s="34" t="s">
        <v>123</v>
      </c>
      <c r="E182" s="28" t="s">
        <v>1257</v>
      </c>
      <c r="F182" s="62">
        <v>6.583333333333333</v>
      </c>
      <c r="G182" s="60" t="s">
        <v>9</v>
      </c>
      <c r="H182" s="29" t="s">
        <v>8146</v>
      </c>
      <c r="I182" s="78" t="s">
        <v>5228</v>
      </c>
      <c r="J182" s="63"/>
    </row>
    <row r="183" spans="1:10" ht="17.25" customHeight="1">
      <c r="A183" s="35" t="s">
        <v>16875</v>
      </c>
      <c r="B183" s="27" t="s">
        <v>13</v>
      </c>
      <c r="C183" s="33" t="s">
        <v>9348</v>
      </c>
      <c r="D183" s="34" t="s">
        <v>123</v>
      </c>
      <c r="E183" s="28" t="s">
        <v>3909</v>
      </c>
      <c r="F183" s="62">
        <v>6.9666666666666668</v>
      </c>
      <c r="G183" s="60" t="s">
        <v>9</v>
      </c>
      <c r="H183" s="29" t="s">
        <v>8146</v>
      </c>
      <c r="I183" s="78" t="s">
        <v>7880</v>
      </c>
      <c r="J183" s="63"/>
    </row>
    <row r="184" spans="1:10" ht="17.25" customHeight="1">
      <c r="A184" s="35" t="s">
        <v>16875</v>
      </c>
      <c r="B184" s="27" t="s">
        <v>13</v>
      </c>
      <c r="C184" s="33" t="s">
        <v>9348</v>
      </c>
      <c r="D184" s="34" t="s">
        <v>123</v>
      </c>
      <c r="E184" s="28" t="s">
        <v>4167</v>
      </c>
      <c r="F184" s="62">
        <v>6.8666666666666663</v>
      </c>
      <c r="G184" s="60" t="s">
        <v>9</v>
      </c>
      <c r="H184" s="29" t="s">
        <v>8146</v>
      </c>
      <c r="I184" s="78" t="s">
        <v>8138</v>
      </c>
      <c r="J184" s="63"/>
    </row>
    <row r="185" spans="1:10" ht="17.25" customHeight="1">
      <c r="A185" s="35" t="s">
        <v>16875</v>
      </c>
      <c r="B185" s="27" t="s">
        <v>13</v>
      </c>
      <c r="C185" s="33" t="s">
        <v>9348</v>
      </c>
      <c r="D185" s="34" t="s">
        <v>123</v>
      </c>
      <c r="E185" s="28" t="s">
        <v>4174</v>
      </c>
      <c r="F185" s="62">
        <v>6.9666666666666668</v>
      </c>
      <c r="G185" s="60" t="s">
        <v>9</v>
      </c>
      <c r="H185" s="29" t="s">
        <v>8146</v>
      </c>
      <c r="I185" s="78" t="s">
        <v>8145</v>
      </c>
      <c r="J185" s="63"/>
    </row>
    <row r="186" spans="1:10" ht="17.25" customHeight="1">
      <c r="A186" s="35" t="s">
        <v>16875</v>
      </c>
      <c r="B186" s="27" t="s">
        <v>16876</v>
      </c>
      <c r="C186" s="33" t="s">
        <v>9348</v>
      </c>
      <c r="D186" s="34" t="s">
        <v>123</v>
      </c>
      <c r="E186" s="28" t="s">
        <v>1256</v>
      </c>
      <c r="F186" s="62">
        <v>7.25</v>
      </c>
      <c r="G186" s="60" t="s">
        <v>9</v>
      </c>
      <c r="H186" s="29" t="s">
        <v>8146</v>
      </c>
      <c r="I186" s="78" t="s">
        <v>5227</v>
      </c>
      <c r="J186" s="84" t="str">
        <f>HYPERLINK("http://cp.sericeo.org/?uk=0c1c821c2d","과정맛보기")</f>
        <v>과정맛보기</v>
      </c>
    </row>
    <row r="187" spans="1:10" ht="17.25" customHeight="1">
      <c r="A187" s="35" t="s">
        <v>16875</v>
      </c>
      <c r="B187" s="27" t="s">
        <v>13</v>
      </c>
      <c r="C187" s="33" t="s">
        <v>9348</v>
      </c>
      <c r="D187" s="34" t="s">
        <v>123</v>
      </c>
      <c r="E187" s="28" t="s">
        <v>4126</v>
      </c>
      <c r="F187" s="62">
        <v>7.6</v>
      </c>
      <c r="G187" s="60" t="s">
        <v>9</v>
      </c>
      <c r="H187" s="29" t="s">
        <v>8146</v>
      </c>
      <c r="I187" s="78" t="s">
        <v>8097</v>
      </c>
      <c r="J187" s="63"/>
    </row>
    <row r="188" spans="1:10" ht="17.25" customHeight="1">
      <c r="A188" s="35" t="s">
        <v>16875</v>
      </c>
      <c r="B188" s="27" t="s">
        <v>16876</v>
      </c>
      <c r="C188" s="33" t="s">
        <v>9348</v>
      </c>
      <c r="D188" s="34" t="s">
        <v>123</v>
      </c>
      <c r="E188" s="28" t="s">
        <v>1258</v>
      </c>
      <c r="F188" s="62">
        <v>6.833333333333333</v>
      </c>
      <c r="G188" s="60" t="s">
        <v>9</v>
      </c>
      <c r="H188" s="29" t="s">
        <v>8146</v>
      </c>
      <c r="I188" s="78" t="s">
        <v>5229</v>
      </c>
      <c r="J188" s="63"/>
    </row>
    <row r="189" spans="1:10" ht="17.25" customHeight="1">
      <c r="A189" s="35" t="s">
        <v>16875</v>
      </c>
      <c r="B189" s="27" t="s">
        <v>13</v>
      </c>
      <c r="C189" s="33" t="s">
        <v>9348</v>
      </c>
      <c r="D189" s="34" t="s">
        <v>123</v>
      </c>
      <c r="E189" s="28" t="s">
        <v>4048</v>
      </c>
      <c r="F189" s="62">
        <v>7.6833333333333336</v>
      </c>
      <c r="G189" s="60" t="s">
        <v>9</v>
      </c>
      <c r="H189" s="29" t="s">
        <v>8146</v>
      </c>
      <c r="I189" s="78" t="s">
        <v>8019</v>
      </c>
      <c r="J189" s="63"/>
    </row>
    <row r="190" spans="1:10" ht="17.25" customHeight="1">
      <c r="A190" s="35" t="s">
        <v>16875</v>
      </c>
      <c r="B190" s="27" t="s">
        <v>16876</v>
      </c>
      <c r="C190" s="33" t="s">
        <v>9348</v>
      </c>
      <c r="D190" s="34" t="s">
        <v>123</v>
      </c>
      <c r="E190" s="28" t="s">
        <v>1260</v>
      </c>
      <c r="F190" s="62">
        <v>5.9666666666666668</v>
      </c>
      <c r="G190" s="60" t="s">
        <v>9</v>
      </c>
      <c r="H190" s="29" t="s">
        <v>8146</v>
      </c>
      <c r="I190" s="78" t="s">
        <v>5231</v>
      </c>
      <c r="J190" s="63"/>
    </row>
    <row r="191" spans="1:10" ht="17.25" customHeight="1">
      <c r="A191" s="35" t="s">
        <v>16875</v>
      </c>
      <c r="B191" s="27" t="s">
        <v>13</v>
      </c>
      <c r="C191" s="33" t="s">
        <v>9348</v>
      </c>
      <c r="D191" s="34" t="s">
        <v>123</v>
      </c>
      <c r="E191" s="28" t="s">
        <v>3934</v>
      </c>
      <c r="F191" s="62">
        <v>7.8166666666666664</v>
      </c>
      <c r="G191" s="60" t="s">
        <v>9</v>
      </c>
      <c r="H191" s="29" t="s">
        <v>8146</v>
      </c>
      <c r="I191" s="78" t="s">
        <v>7905</v>
      </c>
      <c r="J191" s="63"/>
    </row>
    <row r="192" spans="1:10" ht="17.25" customHeight="1">
      <c r="A192" s="35" t="s">
        <v>16875</v>
      </c>
      <c r="B192" s="27" t="s">
        <v>13</v>
      </c>
      <c r="C192" s="33" t="s">
        <v>9348</v>
      </c>
      <c r="D192" s="34" t="s">
        <v>123</v>
      </c>
      <c r="E192" s="28" t="s">
        <v>3937</v>
      </c>
      <c r="F192" s="62">
        <v>8.0333333333333332</v>
      </c>
      <c r="G192" s="60" t="s">
        <v>9</v>
      </c>
      <c r="H192" s="29" t="s">
        <v>8146</v>
      </c>
      <c r="I192" s="78" t="s">
        <v>7908</v>
      </c>
      <c r="J192" s="63"/>
    </row>
    <row r="193" spans="1:10" ht="17.25" customHeight="1">
      <c r="A193" s="35" t="s">
        <v>16875</v>
      </c>
      <c r="B193" s="27" t="s">
        <v>13</v>
      </c>
      <c r="C193" s="33" t="s">
        <v>9348</v>
      </c>
      <c r="D193" s="34" t="s">
        <v>123</v>
      </c>
      <c r="E193" s="28" t="s">
        <v>3943</v>
      </c>
      <c r="F193" s="62">
        <v>7.85</v>
      </c>
      <c r="G193" s="60" t="s">
        <v>9</v>
      </c>
      <c r="H193" s="29" t="s">
        <v>8146</v>
      </c>
      <c r="I193" s="78" t="s">
        <v>7914</v>
      </c>
      <c r="J193" s="63"/>
    </row>
    <row r="194" spans="1:10" ht="17.25" customHeight="1">
      <c r="A194" s="35" t="s">
        <v>16875</v>
      </c>
      <c r="B194" s="27" t="s">
        <v>13</v>
      </c>
      <c r="C194" s="33" t="s">
        <v>9348</v>
      </c>
      <c r="D194" s="34" t="s">
        <v>123</v>
      </c>
      <c r="E194" s="28" t="s">
        <v>3944</v>
      </c>
      <c r="F194" s="62">
        <v>8.4</v>
      </c>
      <c r="G194" s="60" t="s">
        <v>9</v>
      </c>
      <c r="H194" s="29" t="s">
        <v>8146</v>
      </c>
      <c r="I194" s="78" t="s">
        <v>7915</v>
      </c>
      <c r="J194" s="63"/>
    </row>
    <row r="195" spans="1:10" ht="17.25" customHeight="1">
      <c r="A195" s="35" t="s">
        <v>16875</v>
      </c>
      <c r="B195" s="27" t="s">
        <v>13</v>
      </c>
      <c r="C195" s="33" t="s">
        <v>9348</v>
      </c>
      <c r="D195" s="34" t="s">
        <v>123</v>
      </c>
      <c r="E195" s="28" t="s">
        <v>4092</v>
      </c>
      <c r="F195" s="62">
        <v>6.5666666666666664</v>
      </c>
      <c r="G195" s="60" t="s">
        <v>9</v>
      </c>
      <c r="H195" s="29" t="s">
        <v>8146</v>
      </c>
      <c r="I195" s="78" t="s">
        <v>8063</v>
      </c>
      <c r="J195" s="63"/>
    </row>
    <row r="196" spans="1:10" ht="17.25" customHeight="1">
      <c r="A196" s="35" t="s">
        <v>16875</v>
      </c>
      <c r="B196" s="27" t="s">
        <v>13</v>
      </c>
      <c r="C196" s="33" t="s">
        <v>9348</v>
      </c>
      <c r="D196" s="34" t="s">
        <v>123</v>
      </c>
      <c r="E196" s="28" t="s">
        <v>4082</v>
      </c>
      <c r="F196" s="62">
        <v>7.4666666666666668</v>
      </c>
      <c r="G196" s="60" t="s">
        <v>9</v>
      </c>
      <c r="H196" s="29" t="s">
        <v>8146</v>
      </c>
      <c r="I196" s="78" t="s">
        <v>8053</v>
      </c>
      <c r="J196" s="63"/>
    </row>
    <row r="197" spans="1:10" ht="17.25" customHeight="1">
      <c r="A197" s="35" t="s">
        <v>16875</v>
      </c>
      <c r="B197" s="27" t="s">
        <v>13</v>
      </c>
      <c r="C197" s="33" t="s">
        <v>9348</v>
      </c>
      <c r="D197" s="34" t="s">
        <v>123</v>
      </c>
      <c r="E197" s="28" t="s">
        <v>4152</v>
      </c>
      <c r="F197" s="62">
        <v>7.85</v>
      </c>
      <c r="G197" s="60" t="s">
        <v>9</v>
      </c>
      <c r="H197" s="29" t="s">
        <v>8146</v>
      </c>
      <c r="I197" s="78" t="s">
        <v>8123</v>
      </c>
      <c r="J197" s="63"/>
    </row>
    <row r="198" spans="1:10" ht="17.25" customHeight="1">
      <c r="A198" s="35" t="s">
        <v>16875</v>
      </c>
      <c r="B198" s="27" t="s">
        <v>16876</v>
      </c>
      <c r="C198" s="33" t="s">
        <v>9348</v>
      </c>
      <c r="D198" s="34" t="s">
        <v>123</v>
      </c>
      <c r="E198" s="28" t="s">
        <v>1259</v>
      </c>
      <c r="F198" s="62">
        <v>6.6166666666666663</v>
      </c>
      <c r="G198" s="60" t="s">
        <v>9</v>
      </c>
      <c r="H198" s="29" t="s">
        <v>8146</v>
      </c>
      <c r="I198" s="78" t="s">
        <v>5230</v>
      </c>
      <c r="J198" s="63"/>
    </row>
    <row r="199" spans="1:10" ht="17.25" customHeight="1">
      <c r="A199" s="35" t="s">
        <v>16875</v>
      </c>
      <c r="B199" s="27" t="s">
        <v>13</v>
      </c>
      <c r="C199" s="33" t="s">
        <v>9348</v>
      </c>
      <c r="D199" s="34" t="s">
        <v>123</v>
      </c>
      <c r="E199" s="28" t="s">
        <v>4135</v>
      </c>
      <c r="F199" s="62">
        <v>7.1166666666666663</v>
      </c>
      <c r="G199" s="60" t="s">
        <v>9</v>
      </c>
      <c r="H199" s="29" t="s">
        <v>8146</v>
      </c>
      <c r="I199" s="78" t="s">
        <v>8106</v>
      </c>
      <c r="J199" s="63"/>
    </row>
    <row r="200" spans="1:10" ht="17.25" customHeight="1">
      <c r="A200" s="35" t="s">
        <v>16875</v>
      </c>
      <c r="B200" s="27" t="s">
        <v>13</v>
      </c>
      <c r="C200" s="33" t="s">
        <v>9348</v>
      </c>
      <c r="D200" s="34" t="s">
        <v>123</v>
      </c>
      <c r="E200" s="28" t="s">
        <v>3918</v>
      </c>
      <c r="F200" s="62">
        <v>7.666666666666667</v>
      </c>
      <c r="G200" s="60" t="s">
        <v>9</v>
      </c>
      <c r="H200" s="29" t="s">
        <v>8146</v>
      </c>
      <c r="I200" s="78" t="s">
        <v>7889</v>
      </c>
      <c r="J200" s="63"/>
    </row>
    <row r="201" spans="1:10" ht="17.25" customHeight="1">
      <c r="A201" s="35" t="s">
        <v>16875</v>
      </c>
      <c r="B201" s="27" t="s">
        <v>13</v>
      </c>
      <c r="C201" s="33" t="s">
        <v>9348</v>
      </c>
      <c r="D201" s="34" t="s">
        <v>123</v>
      </c>
      <c r="E201" s="28" t="s">
        <v>3983</v>
      </c>
      <c r="F201" s="62">
        <v>7.35</v>
      </c>
      <c r="G201" s="60" t="s">
        <v>9</v>
      </c>
      <c r="H201" s="29" t="s">
        <v>8146</v>
      </c>
      <c r="I201" s="78" t="s">
        <v>7954</v>
      </c>
      <c r="J201" s="63"/>
    </row>
    <row r="202" spans="1:10" ht="17.25" customHeight="1">
      <c r="A202" s="35" t="s">
        <v>16875</v>
      </c>
      <c r="B202" s="27" t="s">
        <v>13</v>
      </c>
      <c r="C202" s="33" t="s">
        <v>9348</v>
      </c>
      <c r="D202" s="34" t="s">
        <v>123</v>
      </c>
      <c r="E202" s="28" t="s">
        <v>3942</v>
      </c>
      <c r="F202" s="62">
        <v>7.5166666666666666</v>
      </c>
      <c r="G202" s="60" t="s">
        <v>9</v>
      </c>
      <c r="H202" s="29" t="s">
        <v>8146</v>
      </c>
      <c r="I202" s="78" t="s">
        <v>7913</v>
      </c>
      <c r="J202" s="63"/>
    </row>
    <row r="203" spans="1:10" ht="17.25" customHeight="1">
      <c r="A203" s="35" t="s">
        <v>16875</v>
      </c>
      <c r="B203" s="27" t="s">
        <v>13</v>
      </c>
      <c r="C203" s="33" t="s">
        <v>9348</v>
      </c>
      <c r="D203" s="34" t="s">
        <v>123</v>
      </c>
      <c r="E203" s="28" t="s">
        <v>3932</v>
      </c>
      <c r="F203" s="62">
        <v>8.4166666666666661</v>
      </c>
      <c r="G203" s="60" t="s">
        <v>9</v>
      </c>
      <c r="H203" s="29" t="s">
        <v>8146</v>
      </c>
      <c r="I203" s="78" t="s">
        <v>7903</v>
      </c>
      <c r="J203" s="63"/>
    </row>
    <row r="204" spans="1:10" ht="17.25" customHeight="1">
      <c r="A204" s="35" t="s">
        <v>16875</v>
      </c>
      <c r="B204" s="27" t="s">
        <v>13</v>
      </c>
      <c r="C204" s="33" t="s">
        <v>9348</v>
      </c>
      <c r="D204" s="34" t="s">
        <v>123</v>
      </c>
      <c r="E204" s="28" t="s">
        <v>4104</v>
      </c>
      <c r="F204" s="62">
        <v>7.45</v>
      </c>
      <c r="G204" s="60" t="s">
        <v>9</v>
      </c>
      <c r="H204" s="29" t="s">
        <v>8146</v>
      </c>
      <c r="I204" s="78" t="s">
        <v>8075</v>
      </c>
      <c r="J204" s="63"/>
    </row>
    <row r="205" spans="1:10" ht="17.25" customHeight="1">
      <c r="A205" s="35" t="s">
        <v>16875</v>
      </c>
      <c r="B205" s="27" t="s">
        <v>13</v>
      </c>
      <c r="C205" s="33" t="s">
        <v>9348</v>
      </c>
      <c r="D205" s="34" t="s">
        <v>16895</v>
      </c>
      <c r="E205" s="34" t="s">
        <v>14</v>
      </c>
      <c r="F205" s="62">
        <v>341</v>
      </c>
      <c r="G205" s="60" t="s">
        <v>9</v>
      </c>
      <c r="H205" s="29" t="s">
        <v>15</v>
      </c>
      <c r="I205" s="77" t="s">
        <v>16620</v>
      </c>
      <c r="J205" s="63"/>
    </row>
    <row r="206" spans="1:10" ht="17.25" customHeight="1">
      <c r="A206" s="35" t="s">
        <v>16875</v>
      </c>
      <c r="B206" s="27" t="s">
        <v>13</v>
      </c>
      <c r="C206" s="33" t="s">
        <v>9348</v>
      </c>
      <c r="D206" s="34" t="s">
        <v>16693</v>
      </c>
      <c r="E206" s="34" t="s">
        <v>12125</v>
      </c>
      <c r="F206" s="35">
        <v>20</v>
      </c>
      <c r="G206" s="60" t="s">
        <v>9</v>
      </c>
      <c r="H206" s="29" t="s">
        <v>8146</v>
      </c>
      <c r="I206" s="77" t="s">
        <v>16897</v>
      </c>
      <c r="J206" s="63"/>
    </row>
    <row r="207" spans="1:10" ht="17.25" customHeight="1">
      <c r="A207" s="35" t="s">
        <v>16875</v>
      </c>
      <c r="B207" s="27" t="s">
        <v>13</v>
      </c>
      <c r="C207" s="33" t="s">
        <v>9348</v>
      </c>
      <c r="D207" s="34" t="s">
        <v>16693</v>
      </c>
      <c r="E207" s="34" t="s">
        <v>12126</v>
      </c>
      <c r="F207" s="35">
        <v>18</v>
      </c>
      <c r="G207" s="60" t="s">
        <v>9</v>
      </c>
      <c r="H207" s="29" t="s">
        <v>8146</v>
      </c>
      <c r="I207" s="77" t="s">
        <v>16897</v>
      </c>
      <c r="J207" s="63"/>
    </row>
    <row r="208" spans="1:10" ht="17.25" customHeight="1">
      <c r="A208" s="35" t="s">
        <v>16875</v>
      </c>
      <c r="B208" s="27" t="s">
        <v>13</v>
      </c>
      <c r="C208" s="33" t="s">
        <v>9348</v>
      </c>
      <c r="D208" s="34" t="s">
        <v>16896</v>
      </c>
      <c r="E208" s="34" t="s">
        <v>12127</v>
      </c>
      <c r="F208" s="35">
        <v>21</v>
      </c>
      <c r="G208" s="60" t="s">
        <v>9</v>
      </c>
      <c r="H208" s="29" t="s">
        <v>8146</v>
      </c>
      <c r="I208" s="77" t="s">
        <v>16897</v>
      </c>
      <c r="J208" s="63"/>
    </row>
    <row r="209" spans="1:10" ht="17.25" customHeight="1">
      <c r="A209" s="35" t="s">
        <v>16875</v>
      </c>
      <c r="B209" s="27" t="s">
        <v>13</v>
      </c>
      <c r="C209" s="33" t="s">
        <v>9348</v>
      </c>
      <c r="D209" s="34" t="s">
        <v>16693</v>
      </c>
      <c r="E209" s="34" t="s">
        <v>12128</v>
      </c>
      <c r="F209" s="35">
        <v>20</v>
      </c>
      <c r="G209" s="60" t="s">
        <v>9</v>
      </c>
      <c r="H209" s="29" t="s">
        <v>8146</v>
      </c>
      <c r="I209" s="77" t="s">
        <v>16897</v>
      </c>
      <c r="J209" s="63"/>
    </row>
    <row r="210" spans="1:10" ht="17.25" customHeight="1">
      <c r="A210" s="35" t="s">
        <v>16875</v>
      </c>
      <c r="B210" s="27" t="s">
        <v>13</v>
      </c>
      <c r="C210" s="33" t="s">
        <v>9348</v>
      </c>
      <c r="D210" s="34" t="s">
        <v>16693</v>
      </c>
      <c r="E210" s="34" t="s">
        <v>12129</v>
      </c>
      <c r="F210" s="35">
        <v>21</v>
      </c>
      <c r="G210" s="60" t="s">
        <v>9</v>
      </c>
      <c r="H210" s="29" t="s">
        <v>8146</v>
      </c>
      <c r="I210" s="77" t="s">
        <v>16897</v>
      </c>
      <c r="J210" s="63"/>
    </row>
    <row r="211" spans="1:10" ht="17.25" customHeight="1">
      <c r="A211" s="35" t="s">
        <v>16875</v>
      </c>
      <c r="B211" s="27" t="s">
        <v>13</v>
      </c>
      <c r="C211" s="33" t="s">
        <v>9348</v>
      </c>
      <c r="D211" s="34" t="s">
        <v>16693</v>
      </c>
      <c r="E211" s="34" t="s">
        <v>12130</v>
      </c>
      <c r="F211" s="35">
        <v>22</v>
      </c>
      <c r="G211" s="60" t="s">
        <v>9</v>
      </c>
      <c r="H211" s="29" t="s">
        <v>8146</v>
      </c>
      <c r="I211" s="77" t="s">
        <v>16897</v>
      </c>
      <c r="J211" s="63"/>
    </row>
    <row r="212" spans="1:10" ht="17.25" customHeight="1">
      <c r="A212" s="35" t="s">
        <v>16875</v>
      </c>
      <c r="B212" s="27" t="s">
        <v>13</v>
      </c>
      <c r="C212" s="33" t="s">
        <v>9348</v>
      </c>
      <c r="D212" s="34" t="s">
        <v>16693</v>
      </c>
      <c r="E212" s="34" t="s">
        <v>12131</v>
      </c>
      <c r="F212" s="35">
        <v>20</v>
      </c>
      <c r="G212" s="60" t="s">
        <v>9</v>
      </c>
      <c r="H212" s="29" t="s">
        <v>8146</v>
      </c>
      <c r="I212" s="77" t="s">
        <v>16897</v>
      </c>
      <c r="J212" s="63"/>
    </row>
    <row r="213" spans="1:10" ht="17.25" customHeight="1">
      <c r="A213" s="35" t="s">
        <v>16875</v>
      </c>
      <c r="B213" s="27" t="s">
        <v>13</v>
      </c>
      <c r="C213" s="33" t="s">
        <v>9348</v>
      </c>
      <c r="D213" s="34" t="s">
        <v>16693</v>
      </c>
      <c r="E213" s="34" t="s">
        <v>12132</v>
      </c>
      <c r="F213" s="35">
        <v>22</v>
      </c>
      <c r="G213" s="60" t="s">
        <v>9</v>
      </c>
      <c r="H213" s="29" t="s">
        <v>8146</v>
      </c>
      <c r="I213" s="77" t="s">
        <v>16897</v>
      </c>
      <c r="J213" s="63"/>
    </row>
    <row r="214" spans="1:10" ht="17.25" customHeight="1">
      <c r="A214" s="35" t="s">
        <v>16875</v>
      </c>
      <c r="B214" s="27" t="s">
        <v>13</v>
      </c>
      <c r="C214" s="33" t="s">
        <v>9348</v>
      </c>
      <c r="D214" s="34" t="s">
        <v>16693</v>
      </c>
      <c r="E214" s="34" t="s">
        <v>12133</v>
      </c>
      <c r="F214" s="35">
        <v>20</v>
      </c>
      <c r="G214" s="60" t="s">
        <v>9</v>
      </c>
      <c r="H214" s="29" t="s">
        <v>8146</v>
      </c>
      <c r="I214" s="77" t="s">
        <v>16897</v>
      </c>
      <c r="J214" s="63"/>
    </row>
    <row r="215" spans="1:10" ht="17.25" customHeight="1">
      <c r="A215" s="35" t="s">
        <v>16875</v>
      </c>
      <c r="B215" s="27" t="s">
        <v>13</v>
      </c>
      <c r="C215" s="33" t="s">
        <v>9348</v>
      </c>
      <c r="D215" s="34" t="s">
        <v>16693</v>
      </c>
      <c r="E215" s="34" t="s">
        <v>12134</v>
      </c>
      <c r="F215" s="35">
        <v>20</v>
      </c>
      <c r="G215" s="60" t="s">
        <v>9</v>
      </c>
      <c r="H215" s="29" t="s">
        <v>8146</v>
      </c>
      <c r="I215" s="77" t="s">
        <v>16897</v>
      </c>
      <c r="J215" s="63"/>
    </row>
    <row r="216" spans="1:10" ht="17.25" customHeight="1">
      <c r="A216" s="35" t="s">
        <v>16875</v>
      </c>
      <c r="B216" s="27" t="s">
        <v>13</v>
      </c>
      <c r="C216" s="33" t="s">
        <v>9367</v>
      </c>
      <c r="D216" s="34" t="s">
        <v>189</v>
      </c>
      <c r="E216" s="28" t="s">
        <v>3717</v>
      </c>
      <c r="F216" s="62">
        <v>8.3666666666666671</v>
      </c>
      <c r="G216" s="60" t="s">
        <v>9</v>
      </c>
      <c r="H216" s="29" t="s">
        <v>8146</v>
      </c>
      <c r="I216" s="78" t="s">
        <v>7689</v>
      </c>
      <c r="J216" s="63"/>
    </row>
    <row r="217" spans="1:10" ht="17.25" customHeight="1">
      <c r="A217" s="35" t="s">
        <v>16875</v>
      </c>
      <c r="B217" s="27" t="s">
        <v>13</v>
      </c>
      <c r="C217" s="33" t="s">
        <v>9367</v>
      </c>
      <c r="D217" s="34" t="s">
        <v>189</v>
      </c>
      <c r="E217" s="28" t="s">
        <v>3718</v>
      </c>
      <c r="F217" s="62">
        <v>7.4</v>
      </c>
      <c r="G217" s="60" t="s">
        <v>9</v>
      </c>
      <c r="H217" s="29" t="s">
        <v>8146</v>
      </c>
      <c r="I217" s="78" t="s">
        <v>7690</v>
      </c>
      <c r="J217" s="63"/>
    </row>
    <row r="218" spans="1:10" ht="17.25" customHeight="1">
      <c r="A218" s="35" t="s">
        <v>16875</v>
      </c>
      <c r="B218" s="27" t="s">
        <v>13</v>
      </c>
      <c r="C218" s="33" t="s">
        <v>9367</v>
      </c>
      <c r="D218" s="34" t="s">
        <v>189</v>
      </c>
      <c r="E218" s="28" t="s">
        <v>3714</v>
      </c>
      <c r="F218" s="62">
        <v>7.6833333333333336</v>
      </c>
      <c r="G218" s="60" t="s">
        <v>9</v>
      </c>
      <c r="H218" s="29" t="s">
        <v>8146</v>
      </c>
      <c r="I218" s="78" t="s">
        <v>7686</v>
      </c>
      <c r="J218" s="63"/>
    </row>
    <row r="219" spans="1:10" ht="17.25" customHeight="1">
      <c r="A219" s="35" t="s">
        <v>16875</v>
      </c>
      <c r="B219" s="27" t="s">
        <v>13</v>
      </c>
      <c r="C219" s="33" t="s">
        <v>9367</v>
      </c>
      <c r="D219" s="34" t="s">
        <v>189</v>
      </c>
      <c r="E219" s="28" t="s">
        <v>3713</v>
      </c>
      <c r="F219" s="62">
        <v>6.6</v>
      </c>
      <c r="G219" s="60" t="s">
        <v>9</v>
      </c>
      <c r="H219" s="29" t="s">
        <v>8146</v>
      </c>
      <c r="I219" s="78" t="s">
        <v>7685</v>
      </c>
      <c r="J219" s="63"/>
    </row>
    <row r="220" spans="1:10" ht="17.25" customHeight="1">
      <c r="A220" s="35" t="s">
        <v>16875</v>
      </c>
      <c r="B220" s="27" t="s">
        <v>13</v>
      </c>
      <c r="C220" s="33" t="s">
        <v>9367</v>
      </c>
      <c r="D220" s="34" t="s">
        <v>189</v>
      </c>
      <c r="E220" s="28" t="s">
        <v>3712</v>
      </c>
      <c r="F220" s="62">
        <v>6.95</v>
      </c>
      <c r="G220" s="60" t="s">
        <v>9</v>
      </c>
      <c r="H220" s="29" t="s">
        <v>8146</v>
      </c>
      <c r="I220" s="78" t="s">
        <v>7684</v>
      </c>
      <c r="J220" s="84" t="str">
        <f>HYPERLINK("http://cp.sericeo.org/?uk=0bc2b06f7d","과정맛보기")</f>
        <v>과정맛보기</v>
      </c>
    </row>
    <row r="221" spans="1:10" ht="17.25" customHeight="1">
      <c r="A221" s="35" t="s">
        <v>16875</v>
      </c>
      <c r="B221" s="27" t="s">
        <v>13</v>
      </c>
      <c r="C221" s="33" t="s">
        <v>9367</v>
      </c>
      <c r="D221" s="34" t="s">
        <v>189</v>
      </c>
      <c r="E221" s="28" t="s">
        <v>3719</v>
      </c>
      <c r="F221" s="62">
        <v>7.5333333333333332</v>
      </c>
      <c r="G221" s="60" t="s">
        <v>9</v>
      </c>
      <c r="H221" s="29" t="s">
        <v>8146</v>
      </c>
      <c r="I221" s="78" t="s">
        <v>7691</v>
      </c>
      <c r="J221" s="63"/>
    </row>
    <row r="222" spans="1:10" ht="17.25" customHeight="1">
      <c r="A222" s="35" t="s">
        <v>16875</v>
      </c>
      <c r="B222" s="27" t="s">
        <v>13</v>
      </c>
      <c r="C222" s="33" t="s">
        <v>9367</v>
      </c>
      <c r="D222" s="34" t="s">
        <v>189</v>
      </c>
      <c r="E222" s="28" t="s">
        <v>3722</v>
      </c>
      <c r="F222" s="62">
        <v>7.9</v>
      </c>
      <c r="G222" s="60" t="s">
        <v>9</v>
      </c>
      <c r="H222" s="29" t="s">
        <v>8146</v>
      </c>
      <c r="I222" s="78" t="s">
        <v>7694</v>
      </c>
      <c r="J222" s="63"/>
    </row>
    <row r="223" spans="1:10" ht="17.25" customHeight="1">
      <c r="A223" s="35" t="s">
        <v>16875</v>
      </c>
      <c r="B223" s="27" t="s">
        <v>13</v>
      </c>
      <c r="C223" s="33" t="s">
        <v>9367</v>
      </c>
      <c r="D223" s="34" t="s">
        <v>189</v>
      </c>
      <c r="E223" s="28" t="s">
        <v>3715</v>
      </c>
      <c r="F223" s="62">
        <v>8.0166666666666675</v>
      </c>
      <c r="G223" s="60" t="s">
        <v>9</v>
      </c>
      <c r="H223" s="29" t="s">
        <v>8146</v>
      </c>
      <c r="I223" s="78" t="s">
        <v>7687</v>
      </c>
      <c r="J223" s="63"/>
    </row>
    <row r="224" spans="1:10" ht="17.25" customHeight="1">
      <c r="A224" s="35" t="s">
        <v>16875</v>
      </c>
      <c r="B224" s="27" t="s">
        <v>13</v>
      </c>
      <c r="C224" s="33" t="s">
        <v>9367</v>
      </c>
      <c r="D224" s="34" t="s">
        <v>189</v>
      </c>
      <c r="E224" s="28" t="s">
        <v>3723</v>
      </c>
      <c r="F224" s="62">
        <v>7.45</v>
      </c>
      <c r="G224" s="60" t="s">
        <v>9</v>
      </c>
      <c r="H224" s="29" t="s">
        <v>8146</v>
      </c>
      <c r="I224" s="78" t="s">
        <v>7695</v>
      </c>
      <c r="J224" s="63"/>
    </row>
    <row r="225" spans="1:10" ht="17.25" customHeight="1">
      <c r="A225" s="35" t="s">
        <v>16875</v>
      </c>
      <c r="B225" s="27" t="s">
        <v>13</v>
      </c>
      <c r="C225" s="33" t="s">
        <v>9367</v>
      </c>
      <c r="D225" s="34" t="s">
        <v>189</v>
      </c>
      <c r="E225" s="28" t="s">
        <v>3720</v>
      </c>
      <c r="F225" s="62">
        <v>8.2833333333333332</v>
      </c>
      <c r="G225" s="60" t="s">
        <v>9</v>
      </c>
      <c r="H225" s="29" t="s">
        <v>8146</v>
      </c>
      <c r="I225" s="78" t="s">
        <v>7692</v>
      </c>
      <c r="J225" s="63"/>
    </row>
    <row r="226" spans="1:10" ht="17.25" customHeight="1">
      <c r="A226" s="35" t="s">
        <v>16875</v>
      </c>
      <c r="B226" s="27" t="s">
        <v>13</v>
      </c>
      <c r="C226" s="33" t="s">
        <v>9367</v>
      </c>
      <c r="D226" s="34" t="s">
        <v>189</v>
      </c>
      <c r="E226" s="28" t="s">
        <v>3716</v>
      </c>
      <c r="F226" s="62">
        <v>7.8166666666666664</v>
      </c>
      <c r="G226" s="60" t="s">
        <v>9</v>
      </c>
      <c r="H226" s="29" t="s">
        <v>8146</v>
      </c>
      <c r="I226" s="78" t="s">
        <v>7688</v>
      </c>
      <c r="J226" s="63"/>
    </row>
    <row r="227" spans="1:10" ht="17.25" customHeight="1">
      <c r="A227" s="35" t="s">
        <v>16875</v>
      </c>
      <c r="B227" s="27" t="s">
        <v>13</v>
      </c>
      <c r="C227" s="33" t="s">
        <v>9367</v>
      </c>
      <c r="D227" s="34" t="s">
        <v>189</v>
      </c>
      <c r="E227" s="28" t="s">
        <v>3721</v>
      </c>
      <c r="F227" s="62">
        <v>8.8666666666666671</v>
      </c>
      <c r="G227" s="60" t="s">
        <v>9</v>
      </c>
      <c r="H227" s="29" t="s">
        <v>8146</v>
      </c>
      <c r="I227" s="78" t="s">
        <v>7693</v>
      </c>
      <c r="J227" s="63"/>
    </row>
    <row r="228" spans="1:10" ht="17.25" customHeight="1">
      <c r="A228" s="35" t="s">
        <v>16875</v>
      </c>
      <c r="B228" s="27" t="s">
        <v>13</v>
      </c>
      <c r="C228" s="33" t="s">
        <v>9351</v>
      </c>
      <c r="D228" s="34" t="s">
        <v>175</v>
      </c>
      <c r="E228" s="28" t="s">
        <v>3287</v>
      </c>
      <c r="F228" s="62">
        <v>6.2166666666666668</v>
      </c>
      <c r="G228" s="60" t="s">
        <v>9</v>
      </c>
      <c r="H228" s="29" t="s">
        <v>8146</v>
      </c>
      <c r="I228" s="78" t="s">
        <v>7259</v>
      </c>
      <c r="J228" s="63"/>
    </row>
    <row r="229" spans="1:10">
      <c r="A229" s="35" t="s">
        <v>16875</v>
      </c>
      <c r="B229" s="27" t="s">
        <v>13</v>
      </c>
      <c r="C229" s="33" t="s">
        <v>9351</v>
      </c>
      <c r="D229" s="34" t="s">
        <v>175</v>
      </c>
      <c r="E229" s="28" t="s">
        <v>3284</v>
      </c>
      <c r="F229" s="62">
        <v>6.7833333333333332</v>
      </c>
      <c r="G229" s="60" t="s">
        <v>9</v>
      </c>
      <c r="H229" s="29" t="s">
        <v>8146</v>
      </c>
      <c r="I229" s="78" t="s">
        <v>7256</v>
      </c>
      <c r="J229" s="63"/>
    </row>
    <row r="230" spans="1:10">
      <c r="A230" s="35" t="s">
        <v>16875</v>
      </c>
      <c r="B230" s="27" t="s">
        <v>13</v>
      </c>
      <c r="C230" s="33" t="s">
        <v>9351</v>
      </c>
      <c r="D230" s="34" t="s">
        <v>175</v>
      </c>
      <c r="E230" s="28" t="s">
        <v>3289</v>
      </c>
      <c r="F230" s="62">
        <v>6.3166666666666664</v>
      </c>
      <c r="G230" s="60" t="s">
        <v>9</v>
      </c>
      <c r="H230" s="29" t="s">
        <v>8146</v>
      </c>
      <c r="I230" s="78" t="s">
        <v>7261</v>
      </c>
      <c r="J230" s="63"/>
    </row>
    <row r="231" spans="1:10">
      <c r="A231" s="35" t="s">
        <v>16875</v>
      </c>
      <c r="B231" s="27" t="s">
        <v>13</v>
      </c>
      <c r="C231" s="33" t="s">
        <v>9351</v>
      </c>
      <c r="D231" s="34" t="s">
        <v>175</v>
      </c>
      <c r="E231" s="28" t="s">
        <v>3279</v>
      </c>
      <c r="F231" s="62">
        <v>6.7833333333333332</v>
      </c>
      <c r="G231" s="60" t="s">
        <v>9</v>
      </c>
      <c r="H231" s="29" t="s">
        <v>8146</v>
      </c>
      <c r="I231" s="78" t="s">
        <v>7251</v>
      </c>
      <c r="J231" s="63"/>
    </row>
    <row r="232" spans="1:10">
      <c r="A232" s="35" t="s">
        <v>16875</v>
      </c>
      <c r="B232" s="27" t="s">
        <v>13</v>
      </c>
      <c r="C232" s="33" t="s">
        <v>9351</v>
      </c>
      <c r="D232" s="34" t="s">
        <v>175</v>
      </c>
      <c r="E232" s="28" t="s">
        <v>3286</v>
      </c>
      <c r="F232" s="62">
        <v>5.7666666666666666</v>
      </c>
      <c r="G232" s="60" t="s">
        <v>9</v>
      </c>
      <c r="H232" s="29" t="s">
        <v>8146</v>
      </c>
      <c r="I232" s="78" t="s">
        <v>7258</v>
      </c>
      <c r="J232" s="63"/>
    </row>
    <row r="233" spans="1:10">
      <c r="A233" s="35" t="s">
        <v>16875</v>
      </c>
      <c r="B233" s="27" t="s">
        <v>13</v>
      </c>
      <c r="C233" s="33" t="s">
        <v>9351</v>
      </c>
      <c r="D233" s="34" t="s">
        <v>175</v>
      </c>
      <c r="E233" s="28" t="s">
        <v>3282</v>
      </c>
      <c r="F233" s="62">
        <v>6.6</v>
      </c>
      <c r="G233" s="60" t="s">
        <v>9</v>
      </c>
      <c r="H233" s="29" t="s">
        <v>8146</v>
      </c>
      <c r="I233" s="78" t="s">
        <v>7254</v>
      </c>
      <c r="J233" s="63"/>
    </row>
    <row r="234" spans="1:10">
      <c r="A234" s="35" t="s">
        <v>16875</v>
      </c>
      <c r="B234" s="27" t="s">
        <v>13</v>
      </c>
      <c r="C234" s="33" t="s">
        <v>9351</v>
      </c>
      <c r="D234" s="34" t="s">
        <v>175</v>
      </c>
      <c r="E234" s="28" t="s">
        <v>3288</v>
      </c>
      <c r="F234" s="62">
        <v>5.583333333333333</v>
      </c>
      <c r="G234" s="60" t="s">
        <v>9</v>
      </c>
      <c r="H234" s="29" t="s">
        <v>8146</v>
      </c>
      <c r="I234" s="78" t="s">
        <v>7260</v>
      </c>
      <c r="J234" s="63"/>
    </row>
    <row r="235" spans="1:10">
      <c r="A235" s="35" t="s">
        <v>16875</v>
      </c>
      <c r="B235" s="27" t="s">
        <v>13</v>
      </c>
      <c r="C235" s="33" t="s">
        <v>9351</v>
      </c>
      <c r="D235" s="34" t="s">
        <v>175</v>
      </c>
      <c r="E235" s="28" t="s">
        <v>3285</v>
      </c>
      <c r="F235" s="62">
        <v>5.0166666666666666</v>
      </c>
      <c r="G235" s="60" t="s">
        <v>9</v>
      </c>
      <c r="H235" s="29" t="s">
        <v>8146</v>
      </c>
      <c r="I235" s="78" t="s">
        <v>7257</v>
      </c>
      <c r="J235" s="63"/>
    </row>
    <row r="236" spans="1:10">
      <c r="A236" s="35" t="s">
        <v>16875</v>
      </c>
      <c r="B236" s="27" t="s">
        <v>13</v>
      </c>
      <c r="C236" s="33" t="s">
        <v>9351</v>
      </c>
      <c r="D236" s="34" t="s">
        <v>175</v>
      </c>
      <c r="E236" s="28" t="s">
        <v>3281</v>
      </c>
      <c r="F236" s="62">
        <v>7.45</v>
      </c>
      <c r="G236" s="60" t="s">
        <v>9</v>
      </c>
      <c r="H236" s="29" t="s">
        <v>8146</v>
      </c>
      <c r="I236" s="78" t="s">
        <v>7253</v>
      </c>
      <c r="J236" s="63"/>
    </row>
    <row r="237" spans="1:10">
      <c r="A237" s="35" t="s">
        <v>16875</v>
      </c>
      <c r="B237" s="27" t="s">
        <v>13</v>
      </c>
      <c r="C237" s="33" t="s">
        <v>9351</v>
      </c>
      <c r="D237" s="34" t="s">
        <v>175</v>
      </c>
      <c r="E237" s="28" t="s">
        <v>3290</v>
      </c>
      <c r="F237" s="62">
        <v>7.0166666666666666</v>
      </c>
      <c r="G237" s="60" t="s">
        <v>9</v>
      </c>
      <c r="H237" s="29" t="s">
        <v>8146</v>
      </c>
      <c r="I237" s="78" t="s">
        <v>7262</v>
      </c>
      <c r="J237" s="63"/>
    </row>
    <row r="238" spans="1:10">
      <c r="A238" s="35" t="s">
        <v>16875</v>
      </c>
      <c r="B238" s="27" t="s">
        <v>13</v>
      </c>
      <c r="C238" s="33" t="s">
        <v>9351</v>
      </c>
      <c r="D238" s="34" t="s">
        <v>175</v>
      </c>
      <c r="E238" s="28" t="s">
        <v>3283</v>
      </c>
      <c r="F238" s="62">
        <v>5.9333333333333336</v>
      </c>
      <c r="G238" s="60" t="s">
        <v>9</v>
      </c>
      <c r="H238" s="29" t="s">
        <v>8146</v>
      </c>
      <c r="I238" s="78" t="s">
        <v>7255</v>
      </c>
      <c r="J238" s="63"/>
    </row>
    <row r="239" spans="1:10">
      <c r="A239" s="35" t="s">
        <v>16875</v>
      </c>
      <c r="B239" s="27" t="s">
        <v>13</v>
      </c>
      <c r="C239" s="33" t="s">
        <v>9351</v>
      </c>
      <c r="D239" s="34" t="s">
        <v>175</v>
      </c>
      <c r="E239" s="28" t="s">
        <v>3280</v>
      </c>
      <c r="F239" s="62">
        <v>6.6</v>
      </c>
      <c r="G239" s="60" t="s">
        <v>9</v>
      </c>
      <c r="H239" s="29" t="s">
        <v>8146</v>
      </c>
      <c r="I239" s="78" t="s">
        <v>7252</v>
      </c>
      <c r="J239" s="63"/>
    </row>
    <row r="240" spans="1:10">
      <c r="A240" s="35" t="s">
        <v>16875</v>
      </c>
      <c r="B240" s="27" t="s">
        <v>13</v>
      </c>
      <c r="C240" s="33" t="s">
        <v>9351</v>
      </c>
      <c r="D240" s="34" t="s">
        <v>175</v>
      </c>
      <c r="E240" s="28" t="s">
        <v>3275</v>
      </c>
      <c r="F240" s="62">
        <v>7.9833333333333334</v>
      </c>
      <c r="G240" s="60" t="s">
        <v>9</v>
      </c>
      <c r="H240" s="29" t="s">
        <v>8146</v>
      </c>
      <c r="I240" s="78" t="s">
        <v>7247</v>
      </c>
      <c r="J240" s="84" t="str">
        <f>HYPERLINK("http://cp.sericeo.org/?uk=1e72b39cb1","과정맛보기")</f>
        <v>과정맛보기</v>
      </c>
    </row>
    <row r="241" spans="1:10">
      <c r="A241" s="35" t="s">
        <v>16875</v>
      </c>
      <c r="B241" s="27" t="s">
        <v>13</v>
      </c>
      <c r="C241" s="33" t="s">
        <v>9351</v>
      </c>
      <c r="D241" s="34" t="s">
        <v>175</v>
      </c>
      <c r="E241" s="28" t="s">
        <v>3277</v>
      </c>
      <c r="F241" s="62">
        <v>7.0166666666666666</v>
      </c>
      <c r="G241" s="60" t="s">
        <v>9</v>
      </c>
      <c r="H241" s="29" t="s">
        <v>8146</v>
      </c>
      <c r="I241" s="78" t="s">
        <v>7249</v>
      </c>
      <c r="J241" s="63"/>
    </row>
    <row r="242" spans="1:10">
      <c r="A242" s="35" t="s">
        <v>16875</v>
      </c>
      <c r="B242" s="27" t="s">
        <v>13</v>
      </c>
      <c r="C242" s="33" t="s">
        <v>9351</v>
      </c>
      <c r="D242" s="34" t="s">
        <v>175</v>
      </c>
      <c r="E242" s="28" t="s">
        <v>3278</v>
      </c>
      <c r="F242" s="62">
        <v>7.5</v>
      </c>
      <c r="G242" s="60" t="s">
        <v>9</v>
      </c>
      <c r="H242" s="29" t="s">
        <v>8146</v>
      </c>
      <c r="I242" s="78" t="s">
        <v>7250</v>
      </c>
      <c r="J242" s="63"/>
    </row>
    <row r="243" spans="1:10">
      <c r="A243" s="35" t="s">
        <v>16875</v>
      </c>
      <c r="B243" s="27" t="s">
        <v>13</v>
      </c>
      <c r="C243" s="33" t="s">
        <v>9363</v>
      </c>
      <c r="D243" s="34" t="s">
        <v>189</v>
      </c>
      <c r="E243" s="28" t="s">
        <v>3725</v>
      </c>
      <c r="F243" s="62">
        <v>5.9833333333333334</v>
      </c>
      <c r="G243" s="60" t="s">
        <v>9</v>
      </c>
      <c r="H243" s="29" t="s">
        <v>8146</v>
      </c>
      <c r="I243" s="78" t="s">
        <v>7697</v>
      </c>
      <c r="J243" s="63"/>
    </row>
    <row r="244" spans="1:10">
      <c r="A244" s="35" t="s">
        <v>16875</v>
      </c>
      <c r="B244" s="27" t="s">
        <v>13</v>
      </c>
      <c r="C244" s="33" t="s">
        <v>9363</v>
      </c>
      <c r="D244" s="34" t="s">
        <v>189</v>
      </c>
      <c r="E244" s="28" t="s">
        <v>3726</v>
      </c>
      <c r="F244" s="62">
        <v>7.0333333333333332</v>
      </c>
      <c r="G244" s="60" t="s">
        <v>9</v>
      </c>
      <c r="H244" s="29" t="s">
        <v>8146</v>
      </c>
      <c r="I244" s="78" t="s">
        <v>7698</v>
      </c>
      <c r="J244" s="63"/>
    </row>
    <row r="245" spans="1:10">
      <c r="A245" s="35" t="s">
        <v>16875</v>
      </c>
      <c r="B245" s="27" t="s">
        <v>13</v>
      </c>
      <c r="C245" s="33" t="s">
        <v>9366</v>
      </c>
      <c r="D245" s="34" t="s">
        <v>123</v>
      </c>
      <c r="E245" s="28" t="s">
        <v>4160</v>
      </c>
      <c r="F245" s="62">
        <v>8.1999999999999993</v>
      </c>
      <c r="G245" s="60" t="s">
        <v>9</v>
      </c>
      <c r="H245" s="29" t="s">
        <v>8146</v>
      </c>
      <c r="I245" s="78" t="s">
        <v>8131</v>
      </c>
      <c r="J245" s="63"/>
    </row>
    <row r="246" spans="1:10">
      <c r="A246" s="35" t="s">
        <v>16875</v>
      </c>
      <c r="B246" s="27" t="s">
        <v>16877</v>
      </c>
      <c r="C246" s="33" t="s">
        <v>9357</v>
      </c>
      <c r="D246" s="34" t="s">
        <v>175</v>
      </c>
      <c r="E246" s="28" t="s">
        <v>3291</v>
      </c>
      <c r="F246" s="62">
        <v>5.85</v>
      </c>
      <c r="G246" s="60" t="s">
        <v>9</v>
      </c>
      <c r="H246" s="29" t="s">
        <v>8146</v>
      </c>
      <c r="I246" s="78" t="s">
        <v>7263</v>
      </c>
      <c r="J246" s="63"/>
    </row>
    <row r="247" spans="1:10">
      <c r="A247" s="35" t="s">
        <v>16875</v>
      </c>
      <c r="B247" s="27" t="s">
        <v>16877</v>
      </c>
      <c r="C247" s="33" t="s">
        <v>9357</v>
      </c>
      <c r="D247" s="34" t="s">
        <v>123</v>
      </c>
      <c r="E247" s="28" t="s">
        <v>4076</v>
      </c>
      <c r="F247" s="62">
        <v>7.8166666666666664</v>
      </c>
      <c r="G247" s="60" t="s">
        <v>9</v>
      </c>
      <c r="H247" s="29" t="s">
        <v>8146</v>
      </c>
      <c r="I247" s="78" t="s">
        <v>8047</v>
      </c>
      <c r="J247" s="63"/>
    </row>
    <row r="248" spans="1:10">
      <c r="A248" s="35" t="s">
        <v>16875</v>
      </c>
      <c r="B248" s="27" t="s">
        <v>22</v>
      </c>
      <c r="C248" s="33" t="s">
        <v>9357</v>
      </c>
      <c r="D248" s="34" t="s">
        <v>123</v>
      </c>
      <c r="E248" s="28" t="s">
        <v>4012</v>
      </c>
      <c r="F248" s="62">
        <v>6.75</v>
      </c>
      <c r="G248" s="60" t="s">
        <v>9</v>
      </c>
      <c r="H248" s="29" t="s">
        <v>8146</v>
      </c>
      <c r="I248" s="78" t="s">
        <v>7983</v>
      </c>
      <c r="J248" s="63"/>
    </row>
    <row r="249" spans="1:10">
      <c r="A249" s="35" t="s">
        <v>16875</v>
      </c>
      <c r="B249" s="27" t="s">
        <v>16877</v>
      </c>
      <c r="C249" s="33" t="s">
        <v>9357</v>
      </c>
      <c r="D249" s="34" t="s">
        <v>123</v>
      </c>
      <c r="E249" s="28" t="s">
        <v>4114</v>
      </c>
      <c r="F249" s="62">
        <v>7.5666666666666664</v>
      </c>
      <c r="G249" s="60" t="s">
        <v>9</v>
      </c>
      <c r="H249" s="29" t="s">
        <v>8146</v>
      </c>
      <c r="I249" s="78" t="s">
        <v>8085</v>
      </c>
      <c r="J249" s="63"/>
    </row>
    <row r="250" spans="1:10">
      <c r="A250" s="35" t="s">
        <v>16875</v>
      </c>
      <c r="B250" s="27" t="s">
        <v>16877</v>
      </c>
      <c r="C250" s="33" t="s">
        <v>9357</v>
      </c>
      <c r="D250" s="34" t="s">
        <v>123</v>
      </c>
      <c r="E250" s="28" t="s">
        <v>4071</v>
      </c>
      <c r="F250" s="62">
        <v>7.4833333333333334</v>
      </c>
      <c r="G250" s="60" t="s">
        <v>9</v>
      </c>
      <c r="H250" s="29" t="s">
        <v>8146</v>
      </c>
      <c r="I250" s="78" t="s">
        <v>8042</v>
      </c>
      <c r="J250" s="63"/>
    </row>
    <row r="251" spans="1:10">
      <c r="A251" s="35" t="s">
        <v>16875</v>
      </c>
      <c r="B251" s="27" t="s">
        <v>22</v>
      </c>
      <c r="C251" s="33" t="s">
        <v>9357</v>
      </c>
      <c r="D251" s="34" t="s">
        <v>123</v>
      </c>
      <c r="E251" s="28" t="s">
        <v>3993</v>
      </c>
      <c r="F251" s="62">
        <v>7.4666666666666668</v>
      </c>
      <c r="G251" s="60" t="s">
        <v>9</v>
      </c>
      <c r="H251" s="29" t="s">
        <v>8146</v>
      </c>
      <c r="I251" s="78" t="s">
        <v>7964</v>
      </c>
      <c r="J251" s="63"/>
    </row>
    <row r="252" spans="1:10">
      <c r="A252" s="35" t="s">
        <v>16875</v>
      </c>
      <c r="B252" s="27" t="s">
        <v>16877</v>
      </c>
      <c r="C252" s="33" t="s">
        <v>9357</v>
      </c>
      <c r="D252" s="34" t="s">
        <v>26</v>
      </c>
      <c r="E252" s="34" t="s">
        <v>26</v>
      </c>
      <c r="F252" s="62">
        <v>241</v>
      </c>
      <c r="G252" s="27" t="s">
        <v>9</v>
      </c>
      <c r="H252" s="29" t="s">
        <v>15</v>
      </c>
      <c r="I252" s="78" t="s">
        <v>16898</v>
      </c>
      <c r="J252" s="63"/>
    </row>
    <row r="253" spans="1:10">
      <c r="A253" s="35" t="s">
        <v>16874</v>
      </c>
      <c r="B253" s="27" t="s">
        <v>16876</v>
      </c>
      <c r="C253" s="33" t="s">
        <v>9352</v>
      </c>
      <c r="D253" s="34" t="s">
        <v>200</v>
      </c>
      <c r="E253" s="28" t="s">
        <v>3884</v>
      </c>
      <c r="F253" s="62">
        <v>5.416666666666667</v>
      </c>
      <c r="G253" s="60" t="s">
        <v>9</v>
      </c>
      <c r="H253" s="29" t="s">
        <v>8146</v>
      </c>
      <c r="I253" s="78" t="s">
        <v>7855</v>
      </c>
      <c r="J253" s="63"/>
    </row>
    <row r="254" spans="1:10">
      <c r="A254" s="35" t="s">
        <v>16874</v>
      </c>
      <c r="B254" s="27" t="s">
        <v>16876</v>
      </c>
      <c r="C254" s="33" t="s">
        <v>9352</v>
      </c>
      <c r="D254" s="34" t="s">
        <v>200</v>
      </c>
      <c r="E254" s="28" t="s">
        <v>4125</v>
      </c>
      <c r="F254" s="62">
        <v>4.4333333333333336</v>
      </c>
      <c r="G254" s="60" t="s">
        <v>9</v>
      </c>
      <c r="H254" s="29" t="s">
        <v>8146</v>
      </c>
      <c r="I254" s="78" t="s">
        <v>8096</v>
      </c>
      <c r="J254" s="63"/>
    </row>
    <row r="255" spans="1:10">
      <c r="A255" s="35" t="s">
        <v>16874</v>
      </c>
      <c r="B255" s="27" t="s">
        <v>16876</v>
      </c>
      <c r="C255" s="33" t="s">
        <v>9352</v>
      </c>
      <c r="D255" s="34" t="s">
        <v>200</v>
      </c>
      <c r="E255" s="28" t="s">
        <v>4006</v>
      </c>
      <c r="F255" s="62">
        <v>6.1833333333333336</v>
      </c>
      <c r="G255" s="60" t="s">
        <v>9</v>
      </c>
      <c r="H255" s="29" t="s">
        <v>8146</v>
      </c>
      <c r="I255" s="78" t="s">
        <v>7977</v>
      </c>
      <c r="J255" s="63"/>
    </row>
    <row r="256" spans="1:10">
      <c r="A256" s="35" t="s">
        <v>16874</v>
      </c>
      <c r="B256" s="27" t="s">
        <v>16876</v>
      </c>
      <c r="C256" s="33" t="s">
        <v>9352</v>
      </c>
      <c r="D256" s="34" t="s">
        <v>200</v>
      </c>
      <c r="E256" s="28" t="s">
        <v>3893</v>
      </c>
      <c r="F256" s="62">
        <v>5.3</v>
      </c>
      <c r="G256" s="60" t="s">
        <v>9</v>
      </c>
      <c r="H256" s="29" t="s">
        <v>8146</v>
      </c>
      <c r="I256" s="78" t="s">
        <v>7864</v>
      </c>
      <c r="J256" s="63"/>
    </row>
    <row r="257" spans="1:10">
      <c r="A257" s="35" t="s">
        <v>16874</v>
      </c>
      <c r="B257" s="27" t="s">
        <v>16876</v>
      </c>
      <c r="C257" s="33" t="s">
        <v>9352</v>
      </c>
      <c r="D257" s="34" t="s">
        <v>200</v>
      </c>
      <c r="E257" s="28" t="s">
        <v>4034</v>
      </c>
      <c r="F257" s="62">
        <v>4.45</v>
      </c>
      <c r="G257" s="60" t="s">
        <v>9</v>
      </c>
      <c r="H257" s="29" t="s">
        <v>8146</v>
      </c>
      <c r="I257" s="78" t="s">
        <v>8005</v>
      </c>
      <c r="J257" s="63"/>
    </row>
    <row r="258" spans="1:10">
      <c r="A258" s="35" t="s">
        <v>16874</v>
      </c>
      <c r="B258" s="27" t="s">
        <v>16876</v>
      </c>
      <c r="C258" s="33" t="s">
        <v>9352</v>
      </c>
      <c r="D258" s="34" t="s">
        <v>200</v>
      </c>
      <c r="E258" s="28" t="s">
        <v>4060</v>
      </c>
      <c r="F258" s="62">
        <v>4.166666666666667</v>
      </c>
      <c r="G258" s="60" t="s">
        <v>9</v>
      </c>
      <c r="H258" s="29" t="s">
        <v>8146</v>
      </c>
      <c r="I258" s="78" t="s">
        <v>8031</v>
      </c>
      <c r="J258" s="63"/>
    </row>
    <row r="259" spans="1:10">
      <c r="A259" s="35" t="s">
        <v>16874</v>
      </c>
      <c r="B259" s="27" t="s">
        <v>16876</v>
      </c>
      <c r="C259" s="33" t="s">
        <v>9352</v>
      </c>
      <c r="D259" s="34" t="s">
        <v>200</v>
      </c>
      <c r="E259" s="28" t="s">
        <v>4042</v>
      </c>
      <c r="F259" s="62">
        <v>4.0166666666666666</v>
      </c>
      <c r="G259" s="60" t="s">
        <v>9</v>
      </c>
      <c r="H259" s="29" t="s">
        <v>8146</v>
      </c>
      <c r="I259" s="78" t="s">
        <v>8013</v>
      </c>
      <c r="J259" s="63"/>
    </row>
    <row r="260" spans="1:10">
      <c r="A260" s="35" t="s">
        <v>16874</v>
      </c>
      <c r="B260" s="27" t="s">
        <v>16876</v>
      </c>
      <c r="C260" s="33" t="s">
        <v>9352</v>
      </c>
      <c r="D260" s="34" t="s">
        <v>200</v>
      </c>
      <c r="E260" s="28" t="s">
        <v>3904</v>
      </c>
      <c r="F260" s="62">
        <v>4.75</v>
      </c>
      <c r="G260" s="60" t="s">
        <v>9</v>
      </c>
      <c r="H260" s="29" t="s">
        <v>8146</v>
      </c>
      <c r="I260" s="78" t="s">
        <v>7875</v>
      </c>
      <c r="J260" s="63"/>
    </row>
    <row r="261" spans="1:10">
      <c r="A261" s="35" t="s">
        <v>16874</v>
      </c>
      <c r="B261" s="27" t="s">
        <v>16876</v>
      </c>
      <c r="C261" s="33" t="s">
        <v>9352</v>
      </c>
      <c r="D261" s="34" t="s">
        <v>200</v>
      </c>
      <c r="E261" s="28" t="s">
        <v>3955</v>
      </c>
      <c r="F261" s="62">
        <v>5.1333333333333337</v>
      </c>
      <c r="G261" s="60" t="s">
        <v>9</v>
      </c>
      <c r="H261" s="29" t="s">
        <v>8146</v>
      </c>
      <c r="I261" s="78" t="s">
        <v>7926</v>
      </c>
      <c r="J261" s="63"/>
    </row>
    <row r="262" spans="1:10">
      <c r="A262" s="35" t="s">
        <v>16874</v>
      </c>
      <c r="B262" s="27" t="s">
        <v>16876</v>
      </c>
      <c r="C262" s="33" t="s">
        <v>9352</v>
      </c>
      <c r="D262" s="34" t="s">
        <v>200</v>
      </c>
      <c r="E262" s="28" t="s">
        <v>4069</v>
      </c>
      <c r="F262" s="62">
        <v>5.416666666666667</v>
      </c>
      <c r="G262" s="60" t="s">
        <v>9</v>
      </c>
      <c r="H262" s="29" t="s">
        <v>8146</v>
      </c>
      <c r="I262" s="78" t="s">
        <v>8040</v>
      </c>
      <c r="J262" s="63"/>
    </row>
    <row r="263" spans="1:10">
      <c r="A263" s="35" t="s">
        <v>16874</v>
      </c>
      <c r="B263" s="27" t="s">
        <v>16876</v>
      </c>
      <c r="C263" s="33" t="s">
        <v>9352</v>
      </c>
      <c r="D263" s="34" t="s">
        <v>200</v>
      </c>
      <c r="E263" s="28" t="s">
        <v>4158</v>
      </c>
      <c r="F263" s="62">
        <v>4.6166666666666663</v>
      </c>
      <c r="G263" s="60" t="s">
        <v>9</v>
      </c>
      <c r="H263" s="29" t="s">
        <v>8146</v>
      </c>
      <c r="I263" s="78" t="s">
        <v>8129</v>
      </c>
      <c r="J263" s="63"/>
    </row>
    <row r="264" spans="1:10">
      <c r="A264" s="35" t="s">
        <v>16874</v>
      </c>
      <c r="B264" s="27" t="s">
        <v>16876</v>
      </c>
      <c r="C264" s="33" t="s">
        <v>9352</v>
      </c>
      <c r="D264" s="34" t="s">
        <v>200</v>
      </c>
      <c r="E264" s="28" t="s">
        <v>3996</v>
      </c>
      <c r="F264" s="62">
        <v>5.4</v>
      </c>
      <c r="G264" s="60" t="s">
        <v>9</v>
      </c>
      <c r="H264" s="29" t="s">
        <v>8146</v>
      </c>
      <c r="I264" s="78" t="s">
        <v>7967</v>
      </c>
      <c r="J264" s="63"/>
    </row>
    <row r="265" spans="1:10">
      <c r="A265" s="35" t="s">
        <v>16874</v>
      </c>
      <c r="B265" s="27" t="s">
        <v>16876</v>
      </c>
      <c r="C265" s="33" t="s">
        <v>9352</v>
      </c>
      <c r="D265" s="34" t="s">
        <v>200</v>
      </c>
      <c r="E265" s="28" t="s">
        <v>4098</v>
      </c>
      <c r="F265" s="62">
        <v>5.0333333333333332</v>
      </c>
      <c r="G265" s="60" t="s">
        <v>9</v>
      </c>
      <c r="H265" s="29" t="s">
        <v>8146</v>
      </c>
      <c r="I265" s="78" t="s">
        <v>8069</v>
      </c>
      <c r="J265" s="63"/>
    </row>
    <row r="266" spans="1:10">
      <c r="A266" s="35" t="s">
        <v>16874</v>
      </c>
      <c r="B266" s="27" t="s">
        <v>16876</v>
      </c>
      <c r="C266" s="33" t="s">
        <v>9352</v>
      </c>
      <c r="D266" s="34" t="s">
        <v>200</v>
      </c>
      <c r="E266" s="28" t="s">
        <v>3878</v>
      </c>
      <c r="F266" s="62">
        <v>5.1333333333333337</v>
      </c>
      <c r="G266" s="60" t="s">
        <v>9</v>
      </c>
      <c r="H266" s="29" t="s">
        <v>8146</v>
      </c>
      <c r="I266" s="78" t="s">
        <v>7849</v>
      </c>
      <c r="J266" s="84" t="str">
        <f>HYPERLINK("http://cp.sericeo.org/?uk=82feeb2db1","과정맛보기")</f>
        <v>과정맛보기</v>
      </c>
    </row>
    <row r="267" spans="1:10">
      <c r="A267" s="35" t="s">
        <v>16874</v>
      </c>
      <c r="B267" s="27" t="s">
        <v>16876</v>
      </c>
      <c r="C267" s="33" t="s">
        <v>9352</v>
      </c>
      <c r="D267" s="34" t="s">
        <v>200</v>
      </c>
      <c r="E267" s="28" t="s">
        <v>4052</v>
      </c>
      <c r="F267" s="62">
        <v>4.1500000000000004</v>
      </c>
      <c r="G267" s="60" t="s">
        <v>9</v>
      </c>
      <c r="H267" s="29" t="s">
        <v>8146</v>
      </c>
      <c r="I267" s="78" t="s">
        <v>8023</v>
      </c>
      <c r="J267" s="63"/>
    </row>
    <row r="268" spans="1:10">
      <c r="A268" s="35" t="s">
        <v>16874</v>
      </c>
      <c r="B268" s="27" t="s">
        <v>16876</v>
      </c>
      <c r="C268" s="33" t="s">
        <v>9352</v>
      </c>
      <c r="D268" s="34" t="s">
        <v>200</v>
      </c>
      <c r="E268" s="28" t="s">
        <v>4084</v>
      </c>
      <c r="F268" s="62">
        <v>5.3666666666666663</v>
      </c>
      <c r="G268" s="60" t="s">
        <v>9</v>
      </c>
      <c r="H268" s="29" t="s">
        <v>8146</v>
      </c>
      <c r="I268" s="78" t="s">
        <v>8055</v>
      </c>
      <c r="J268" s="63"/>
    </row>
    <row r="269" spans="1:10">
      <c r="A269" s="35" t="s">
        <v>16874</v>
      </c>
      <c r="B269" s="27" t="s">
        <v>16876</v>
      </c>
      <c r="C269" s="33" t="s">
        <v>9352</v>
      </c>
      <c r="D269" s="34" t="s">
        <v>200</v>
      </c>
      <c r="E269" s="28" t="s">
        <v>3929</v>
      </c>
      <c r="F269" s="62">
        <v>4.916666666666667</v>
      </c>
      <c r="G269" s="60" t="s">
        <v>9</v>
      </c>
      <c r="H269" s="29" t="s">
        <v>8146</v>
      </c>
      <c r="I269" s="78" t="s">
        <v>7900</v>
      </c>
      <c r="J269" s="63"/>
    </row>
    <row r="270" spans="1:10">
      <c r="A270" s="35" t="s">
        <v>16874</v>
      </c>
      <c r="B270" s="27" t="s">
        <v>16876</v>
      </c>
      <c r="C270" s="33" t="s">
        <v>9352</v>
      </c>
      <c r="D270" s="34" t="s">
        <v>200</v>
      </c>
      <c r="E270" s="28" t="s">
        <v>4132</v>
      </c>
      <c r="F270" s="62">
        <v>5.05</v>
      </c>
      <c r="G270" s="60" t="s">
        <v>9</v>
      </c>
      <c r="H270" s="29" t="s">
        <v>8146</v>
      </c>
      <c r="I270" s="78" t="s">
        <v>8103</v>
      </c>
      <c r="J270" s="63"/>
    </row>
    <row r="271" spans="1:10">
      <c r="A271" s="35" t="s">
        <v>16874</v>
      </c>
      <c r="B271" s="27" t="s">
        <v>16876</v>
      </c>
      <c r="C271" s="33" t="s">
        <v>9352</v>
      </c>
      <c r="D271" s="34" t="s">
        <v>200</v>
      </c>
      <c r="E271" s="28" t="s">
        <v>3982</v>
      </c>
      <c r="F271" s="62">
        <v>5.3166666666666664</v>
      </c>
      <c r="G271" s="60" t="s">
        <v>9</v>
      </c>
      <c r="H271" s="29" t="s">
        <v>8146</v>
      </c>
      <c r="I271" s="78" t="s">
        <v>7953</v>
      </c>
      <c r="J271" s="63"/>
    </row>
    <row r="272" spans="1:10">
      <c r="A272" s="35" t="s">
        <v>16874</v>
      </c>
      <c r="B272" s="27" t="s">
        <v>16876</v>
      </c>
      <c r="C272" s="33" t="s">
        <v>9352</v>
      </c>
      <c r="D272" s="34" t="s">
        <v>200</v>
      </c>
      <c r="E272" s="28" t="s">
        <v>4171</v>
      </c>
      <c r="F272" s="62">
        <v>4.4666666666666668</v>
      </c>
      <c r="G272" s="60" t="s">
        <v>9</v>
      </c>
      <c r="H272" s="29" t="s">
        <v>8146</v>
      </c>
      <c r="I272" s="78" t="s">
        <v>8142</v>
      </c>
      <c r="J272" s="63"/>
    </row>
    <row r="273" spans="1:10">
      <c r="A273" s="35" t="s">
        <v>16874</v>
      </c>
      <c r="B273" s="27" t="s">
        <v>16876</v>
      </c>
      <c r="C273" s="33" t="s">
        <v>9352</v>
      </c>
      <c r="D273" s="34" t="s">
        <v>200</v>
      </c>
      <c r="E273" s="28" t="s">
        <v>3948</v>
      </c>
      <c r="F273" s="62">
        <v>4.7</v>
      </c>
      <c r="G273" s="60" t="s">
        <v>9</v>
      </c>
      <c r="H273" s="29" t="s">
        <v>8146</v>
      </c>
      <c r="I273" s="78" t="s">
        <v>7919</v>
      </c>
      <c r="J273" s="63"/>
    </row>
    <row r="274" spans="1:10">
      <c r="A274" s="35" t="s">
        <v>16874</v>
      </c>
      <c r="B274" s="27" t="s">
        <v>16876</v>
      </c>
      <c r="C274" s="33" t="s">
        <v>9352</v>
      </c>
      <c r="D274" s="34" t="s">
        <v>200</v>
      </c>
      <c r="E274" s="28" t="s">
        <v>3964</v>
      </c>
      <c r="F274" s="62">
        <v>5.0166666666666666</v>
      </c>
      <c r="G274" s="60" t="s">
        <v>9</v>
      </c>
      <c r="H274" s="29" t="s">
        <v>8146</v>
      </c>
      <c r="I274" s="78" t="s">
        <v>7935</v>
      </c>
      <c r="J274" s="63"/>
    </row>
    <row r="275" spans="1:10">
      <c r="A275" s="35" t="s">
        <v>16874</v>
      </c>
      <c r="B275" s="27" t="s">
        <v>16876</v>
      </c>
      <c r="C275" s="33" t="s">
        <v>9352</v>
      </c>
      <c r="D275" s="34" t="s">
        <v>200</v>
      </c>
      <c r="E275" s="28" t="s">
        <v>4144</v>
      </c>
      <c r="F275" s="62">
        <v>4.2333333333333334</v>
      </c>
      <c r="G275" s="60" t="s">
        <v>9</v>
      </c>
      <c r="H275" s="29" t="s">
        <v>8146</v>
      </c>
      <c r="I275" s="78" t="s">
        <v>8115</v>
      </c>
      <c r="J275" s="63"/>
    </row>
    <row r="276" spans="1:10">
      <c r="A276" s="35" t="s">
        <v>16874</v>
      </c>
      <c r="B276" s="27" t="s">
        <v>16876</v>
      </c>
      <c r="C276" s="33" t="s">
        <v>9352</v>
      </c>
      <c r="D276" s="34" t="s">
        <v>200</v>
      </c>
      <c r="E276" s="28" t="s">
        <v>4164</v>
      </c>
      <c r="F276" s="62">
        <v>4.2166666666666668</v>
      </c>
      <c r="G276" s="60" t="s">
        <v>9</v>
      </c>
      <c r="H276" s="29" t="s">
        <v>8146</v>
      </c>
      <c r="I276" s="78" t="s">
        <v>8135</v>
      </c>
      <c r="J276" s="63"/>
    </row>
    <row r="277" spans="1:10">
      <c r="A277" s="35" t="s">
        <v>16874</v>
      </c>
      <c r="B277" s="27" t="s">
        <v>16876</v>
      </c>
      <c r="C277" s="33" t="s">
        <v>9352</v>
      </c>
      <c r="D277" s="34" t="s">
        <v>200</v>
      </c>
      <c r="E277" s="28" t="s">
        <v>3923</v>
      </c>
      <c r="F277" s="62">
        <v>4.8666666666666663</v>
      </c>
      <c r="G277" s="60" t="s">
        <v>9</v>
      </c>
      <c r="H277" s="29" t="s">
        <v>8146</v>
      </c>
      <c r="I277" s="78" t="s">
        <v>7894</v>
      </c>
      <c r="J277" s="63"/>
    </row>
    <row r="278" spans="1:10">
      <c r="A278" s="35" t="s">
        <v>16874</v>
      </c>
      <c r="B278" s="27" t="s">
        <v>16876</v>
      </c>
      <c r="C278" s="33" t="s">
        <v>9352</v>
      </c>
      <c r="D278" s="34" t="s">
        <v>200</v>
      </c>
      <c r="E278" s="28" t="s">
        <v>3913</v>
      </c>
      <c r="F278" s="62">
        <v>6.2</v>
      </c>
      <c r="G278" s="60" t="s">
        <v>9</v>
      </c>
      <c r="H278" s="29" t="s">
        <v>8146</v>
      </c>
      <c r="I278" s="78" t="s">
        <v>7884</v>
      </c>
      <c r="J278" s="63"/>
    </row>
    <row r="279" spans="1:10">
      <c r="A279" s="35" t="s">
        <v>16874</v>
      </c>
      <c r="B279" s="27" t="s">
        <v>16876</v>
      </c>
      <c r="C279" s="33" t="s">
        <v>9352</v>
      </c>
      <c r="D279" s="34" t="s">
        <v>200</v>
      </c>
      <c r="E279" s="28" t="s">
        <v>4121</v>
      </c>
      <c r="F279" s="62">
        <v>5.2833333333333332</v>
      </c>
      <c r="G279" s="60" t="s">
        <v>9</v>
      </c>
      <c r="H279" s="29" t="s">
        <v>8146</v>
      </c>
      <c r="I279" s="78" t="s">
        <v>8092</v>
      </c>
      <c r="J279" s="63"/>
    </row>
    <row r="280" spans="1:10">
      <c r="A280" s="35" t="s">
        <v>16874</v>
      </c>
      <c r="B280" s="27" t="s">
        <v>16876</v>
      </c>
      <c r="C280" s="33" t="s">
        <v>9352</v>
      </c>
      <c r="D280" s="34" t="s">
        <v>200</v>
      </c>
      <c r="E280" s="28" t="s">
        <v>4151</v>
      </c>
      <c r="F280" s="62">
        <v>4.7666666666666666</v>
      </c>
      <c r="G280" s="60" t="s">
        <v>9</v>
      </c>
      <c r="H280" s="29" t="s">
        <v>8146</v>
      </c>
      <c r="I280" s="78" t="s">
        <v>8122</v>
      </c>
      <c r="J280" s="63"/>
    </row>
    <row r="281" spans="1:10">
      <c r="A281" s="35" t="s">
        <v>16874</v>
      </c>
      <c r="B281" s="27" t="s">
        <v>16876</v>
      </c>
      <c r="C281" s="33" t="s">
        <v>9352</v>
      </c>
      <c r="D281" s="34" t="s">
        <v>200</v>
      </c>
      <c r="E281" s="28" t="s">
        <v>4108</v>
      </c>
      <c r="F281" s="62">
        <v>4.8666666666666663</v>
      </c>
      <c r="G281" s="60" t="s">
        <v>9</v>
      </c>
      <c r="H281" s="29" t="s">
        <v>8146</v>
      </c>
      <c r="I281" s="78" t="s">
        <v>8079</v>
      </c>
      <c r="J281" s="63"/>
    </row>
    <row r="282" spans="1:10">
      <c r="A282" s="35" t="s">
        <v>16874</v>
      </c>
      <c r="B282" s="27" t="s">
        <v>16876</v>
      </c>
      <c r="C282" s="33" t="s">
        <v>9352</v>
      </c>
      <c r="D282" s="34" t="s">
        <v>200</v>
      </c>
      <c r="E282" s="28" t="s">
        <v>4078</v>
      </c>
      <c r="F282" s="62">
        <v>4.5333333333333332</v>
      </c>
      <c r="G282" s="60" t="s">
        <v>9</v>
      </c>
      <c r="H282" s="29" t="s">
        <v>8146</v>
      </c>
      <c r="I282" s="78" t="s">
        <v>8049</v>
      </c>
      <c r="J282" s="63"/>
    </row>
    <row r="283" spans="1:10">
      <c r="A283" s="35" t="s">
        <v>16874</v>
      </c>
      <c r="B283" s="27" t="s">
        <v>16876</v>
      </c>
      <c r="C283" s="33" t="s">
        <v>9352</v>
      </c>
      <c r="D283" s="34" t="s">
        <v>200</v>
      </c>
      <c r="E283" s="28" t="s">
        <v>4016</v>
      </c>
      <c r="F283" s="62">
        <v>5.75</v>
      </c>
      <c r="G283" s="60" t="s">
        <v>9</v>
      </c>
      <c r="H283" s="29" t="s">
        <v>8146</v>
      </c>
      <c r="I283" s="78" t="s">
        <v>7987</v>
      </c>
      <c r="J283" s="63"/>
    </row>
    <row r="284" spans="1:10">
      <c r="A284" s="35" t="s">
        <v>16874</v>
      </c>
      <c r="B284" s="27" t="s">
        <v>16876</v>
      </c>
      <c r="C284" s="33" t="s">
        <v>9352</v>
      </c>
      <c r="D284" s="34" t="s">
        <v>200</v>
      </c>
      <c r="E284" s="28" t="s">
        <v>4026</v>
      </c>
      <c r="F284" s="62">
        <v>4.55</v>
      </c>
      <c r="G284" s="60" t="s">
        <v>9</v>
      </c>
      <c r="H284" s="29" t="s">
        <v>8146</v>
      </c>
      <c r="I284" s="78" t="s">
        <v>7997</v>
      </c>
      <c r="J284" s="63"/>
    </row>
    <row r="285" spans="1:10">
      <c r="A285" s="35" t="s">
        <v>16874</v>
      </c>
      <c r="B285" s="27" t="s">
        <v>13</v>
      </c>
      <c r="C285" s="33" t="s">
        <v>9351</v>
      </c>
      <c r="D285" s="34" t="s">
        <v>196</v>
      </c>
      <c r="E285" s="28" t="s">
        <v>3940</v>
      </c>
      <c r="F285" s="62">
        <v>5.9</v>
      </c>
      <c r="G285" s="60" t="s">
        <v>9</v>
      </c>
      <c r="H285" s="29" t="s">
        <v>8146</v>
      </c>
      <c r="I285" s="78" t="s">
        <v>7911</v>
      </c>
      <c r="J285" s="63"/>
    </row>
    <row r="286" spans="1:10">
      <c r="A286" s="35" t="s">
        <v>16874</v>
      </c>
      <c r="B286" s="27" t="s">
        <v>13</v>
      </c>
      <c r="C286" s="33" t="s">
        <v>9351</v>
      </c>
      <c r="D286" s="34" t="s">
        <v>196</v>
      </c>
      <c r="E286" s="28" t="s">
        <v>3990</v>
      </c>
      <c r="F286" s="62">
        <v>7.8666666666666663</v>
      </c>
      <c r="G286" s="60" t="s">
        <v>9</v>
      </c>
      <c r="H286" s="29" t="s">
        <v>8146</v>
      </c>
      <c r="I286" s="78" t="s">
        <v>7961</v>
      </c>
      <c r="J286" s="63"/>
    </row>
    <row r="287" spans="1:10">
      <c r="A287" s="35" t="s">
        <v>16874</v>
      </c>
      <c r="B287" s="27" t="s">
        <v>13</v>
      </c>
      <c r="C287" s="33" t="s">
        <v>9351</v>
      </c>
      <c r="D287" s="34" t="s">
        <v>196</v>
      </c>
      <c r="E287" s="28" t="s">
        <v>4051</v>
      </c>
      <c r="F287" s="62">
        <v>7.416666666666667</v>
      </c>
      <c r="G287" s="60" t="s">
        <v>9</v>
      </c>
      <c r="H287" s="29" t="s">
        <v>8146</v>
      </c>
      <c r="I287" s="78" t="s">
        <v>8022</v>
      </c>
      <c r="J287" s="63"/>
    </row>
    <row r="288" spans="1:10">
      <c r="A288" s="35" t="s">
        <v>16874</v>
      </c>
      <c r="B288" s="27" t="s">
        <v>13</v>
      </c>
      <c r="C288" s="33" t="s">
        <v>9351</v>
      </c>
      <c r="D288" s="34" t="s">
        <v>196</v>
      </c>
      <c r="E288" s="28" t="s">
        <v>4014</v>
      </c>
      <c r="F288" s="62">
        <v>7.8</v>
      </c>
      <c r="G288" s="60" t="s">
        <v>9</v>
      </c>
      <c r="H288" s="29" t="s">
        <v>8146</v>
      </c>
      <c r="I288" s="78" t="s">
        <v>7985</v>
      </c>
      <c r="J288" s="63"/>
    </row>
    <row r="289" spans="1:10">
      <c r="A289" s="35" t="s">
        <v>16874</v>
      </c>
      <c r="B289" s="27" t="s">
        <v>13</v>
      </c>
      <c r="C289" s="33" t="s">
        <v>9351</v>
      </c>
      <c r="D289" s="34" t="s">
        <v>196</v>
      </c>
      <c r="E289" s="28" t="s">
        <v>3916</v>
      </c>
      <c r="F289" s="62">
        <v>5.75</v>
      </c>
      <c r="G289" s="60" t="s">
        <v>9</v>
      </c>
      <c r="H289" s="29" t="s">
        <v>8146</v>
      </c>
      <c r="I289" s="78" t="s">
        <v>7887</v>
      </c>
      <c r="J289" s="63"/>
    </row>
    <row r="290" spans="1:10">
      <c r="A290" s="35" t="s">
        <v>16874</v>
      </c>
      <c r="B290" s="27" t="s">
        <v>13</v>
      </c>
      <c r="C290" s="33" t="s">
        <v>9351</v>
      </c>
      <c r="D290" s="34" t="s">
        <v>196</v>
      </c>
      <c r="E290" s="28" t="s">
        <v>3883</v>
      </c>
      <c r="F290" s="62">
        <v>6.1333333333333337</v>
      </c>
      <c r="G290" s="60" t="s">
        <v>9</v>
      </c>
      <c r="H290" s="29" t="s">
        <v>8146</v>
      </c>
      <c r="I290" s="78" t="s">
        <v>7854</v>
      </c>
      <c r="J290" s="63"/>
    </row>
    <row r="291" spans="1:10">
      <c r="A291" s="35" t="s">
        <v>16874</v>
      </c>
      <c r="B291" s="27" t="s">
        <v>13</v>
      </c>
      <c r="C291" s="33" t="s">
        <v>9351</v>
      </c>
      <c r="D291" s="34" t="s">
        <v>196</v>
      </c>
      <c r="E291" s="28" t="s">
        <v>3899</v>
      </c>
      <c r="F291" s="62">
        <v>5.85</v>
      </c>
      <c r="G291" s="60" t="s">
        <v>9</v>
      </c>
      <c r="H291" s="29" t="s">
        <v>8146</v>
      </c>
      <c r="I291" s="78" t="s">
        <v>7870</v>
      </c>
      <c r="J291" s="63"/>
    </row>
    <row r="292" spans="1:10">
      <c r="A292" s="35" t="s">
        <v>16874</v>
      </c>
      <c r="B292" s="27" t="s">
        <v>13</v>
      </c>
      <c r="C292" s="33" t="s">
        <v>9351</v>
      </c>
      <c r="D292" s="34" t="s">
        <v>196</v>
      </c>
      <c r="E292" s="28" t="s">
        <v>4129</v>
      </c>
      <c r="F292" s="62">
        <v>5.65</v>
      </c>
      <c r="G292" s="60" t="s">
        <v>9</v>
      </c>
      <c r="H292" s="29" t="s">
        <v>8146</v>
      </c>
      <c r="I292" s="78" t="s">
        <v>8100</v>
      </c>
      <c r="J292" s="63"/>
    </row>
    <row r="293" spans="1:10">
      <c r="A293" s="35" t="s">
        <v>16874</v>
      </c>
      <c r="B293" s="27" t="s">
        <v>13</v>
      </c>
      <c r="C293" s="33" t="s">
        <v>9351</v>
      </c>
      <c r="D293" s="34" t="s">
        <v>196</v>
      </c>
      <c r="E293" s="28" t="s">
        <v>3969</v>
      </c>
      <c r="F293" s="62">
        <v>7.9</v>
      </c>
      <c r="G293" s="60" t="s">
        <v>9</v>
      </c>
      <c r="H293" s="29" t="s">
        <v>8146</v>
      </c>
      <c r="I293" s="78" t="s">
        <v>7940</v>
      </c>
      <c r="J293" s="63"/>
    </row>
    <row r="294" spans="1:10">
      <c r="A294" s="35" t="s">
        <v>16874</v>
      </c>
      <c r="B294" s="27" t="s">
        <v>13</v>
      </c>
      <c r="C294" s="33" t="s">
        <v>9351</v>
      </c>
      <c r="D294" s="34" t="s">
        <v>196</v>
      </c>
      <c r="E294" s="28" t="s">
        <v>4115</v>
      </c>
      <c r="F294" s="62">
        <v>7.0666666666666664</v>
      </c>
      <c r="G294" s="60" t="s">
        <v>9</v>
      </c>
      <c r="H294" s="29" t="s">
        <v>8146</v>
      </c>
      <c r="I294" s="78" t="s">
        <v>8086</v>
      </c>
      <c r="J294" s="63"/>
    </row>
    <row r="295" spans="1:10">
      <c r="A295" s="35" t="s">
        <v>16874</v>
      </c>
      <c r="B295" s="27" t="s">
        <v>13</v>
      </c>
      <c r="C295" s="33" t="s">
        <v>9351</v>
      </c>
      <c r="D295" s="34" t="s">
        <v>196</v>
      </c>
      <c r="E295" s="28" t="s">
        <v>4001</v>
      </c>
      <c r="F295" s="62">
        <v>7.7666666666666666</v>
      </c>
      <c r="G295" s="60" t="s">
        <v>9</v>
      </c>
      <c r="H295" s="29" t="s">
        <v>8146</v>
      </c>
      <c r="I295" s="78" t="s">
        <v>7972</v>
      </c>
      <c r="J295" s="63"/>
    </row>
    <row r="296" spans="1:10">
      <c r="A296" s="35" t="s">
        <v>16874</v>
      </c>
      <c r="B296" s="27" t="s">
        <v>13</v>
      </c>
      <c r="C296" s="33" t="s">
        <v>9351</v>
      </c>
      <c r="D296" s="34" t="s">
        <v>196</v>
      </c>
      <c r="E296" s="28" t="s">
        <v>4143</v>
      </c>
      <c r="F296" s="62">
        <v>6.666666666666667</v>
      </c>
      <c r="G296" s="60" t="s">
        <v>9</v>
      </c>
      <c r="H296" s="29" t="s">
        <v>8146</v>
      </c>
      <c r="I296" s="78" t="s">
        <v>8114</v>
      </c>
      <c r="J296" s="63"/>
    </row>
    <row r="297" spans="1:10">
      <c r="A297" s="35" t="s">
        <v>16874</v>
      </c>
      <c r="B297" s="27" t="s">
        <v>13</v>
      </c>
      <c r="C297" s="33" t="s">
        <v>9351</v>
      </c>
      <c r="D297" s="34" t="s">
        <v>196</v>
      </c>
      <c r="E297" s="28" t="s">
        <v>3962</v>
      </c>
      <c r="F297" s="62">
        <v>7.9</v>
      </c>
      <c r="G297" s="60" t="s">
        <v>9</v>
      </c>
      <c r="H297" s="29" t="s">
        <v>8146</v>
      </c>
      <c r="I297" s="78" t="s">
        <v>7933</v>
      </c>
      <c r="J297" s="63"/>
    </row>
    <row r="298" spans="1:10">
      <c r="A298" s="35" t="s">
        <v>16874</v>
      </c>
      <c r="B298" s="27" t="s">
        <v>13</v>
      </c>
      <c r="C298" s="33" t="s">
        <v>9351</v>
      </c>
      <c r="D298" s="34" t="s">
        <v>196</v>
      </c>
      <c r="E298" s="28" t="s">
        <v>3981</v>
      </c>
      <c r="F298" s="62">
        <v>7.95</v>
      </c>
      <c r="G298" s="60" t="s">
        <v>9</v>
      </c>
      <c r="H298" s="29" t="s">
        <v>8146</v>
      </c>
      <c r="I298" s="78" t="s">
        <v>7952</v>
      </c>
      <c r="J298" s="63"/>
    </row>
    <row r="299" spans="1:10">
      <c r="A299" s="35" t="s">
        <v>16874</v>
      </c>
      <c r="B299" s="27" t="s">
        <v>13</v>
      </c>
      <c r="C299" s="33" t="s">
        <v>9351</v>
      </c>
      <c r="D299" s="34" t="s">
        <v>196</v>
      </c>
      <c r="E299" s="28" t="s">
        <v>4074</v>
      </c>
      <c r="F299" s="62">
        <v>7.666666666666667</v>
      </c>
      <c r="G299" s="60" t="s">
        <v>9</v>
      </c>
      <c r="H299" s="29" t="s">
        <v>8146</v>
      </c>
      <c r="I299" s="78" t="s">
        <v>8045</v>
      </c>
      <c r="J299" s="63"/>
    </row>
    <row r="300" spans="1:10">
      <c r="A300" s="35" t="s">
        <v>16874</v>
      </c>
      <c r="B300" s="27" t="s">
        <v>13</v>
      </c>
      <c r="C300" s="33" t="s">
        <v>9351</v>
      </c>
      <c r="D300" s="34" t="s">
        <v>196</v>
      </c>
      <c r="E300" s="28" t="s">
        <v>4023</v>
      </c>
      <c r="F300" s="62">
        <v>7.7166666666666668</v>
      </c>
      <c r="G300" s="60" t="s">
        <v>9</v>
      </c>
      <c r="H300" s="29" t="s">
        <v>8146</v>
      </c>
      <c r="I300" s="78" t="s">
        <v>7994</v>
      </c>
      <c r="J300" s="63"/>
    </row>
    <row r="301" spans="1:10">
      <c r="A301" s="35" t="s">
        <v>16874</v>
      </c>
      <c r="B301" s="27" t="s">
        <v>13</v>
      </c>
      <c r="C301" s="33" t="s">
        <v>9351</v>
      </c>
      <c r="D301" s="34" t="s">
        <v>196</v>
      </c>
      <c r="E301" s="28" t="s">
        <v>3939</v>
      </c>
      <c r="F301" s="62">
        <v>6.1333333333333337</v>
      </c>
      <c r="G301" s="60" t="s">
        <v>9</v>
      </c>
      <c r="H301" s="29" t="s">
        <v>8146</v>
      </c>
      <c r="I301" s="78" t="s">
        <v>7910</v>
      </c>
      <c r="J301" s="63"/>
    </row>
    <row r="302" spans="1:10">
      <c r="A302" s="35" t="s">
        <v>16874</v>
      </c>
      <c r="B302" s="27" t="s">
        <v>13</v>
      </c>
      <c r="C302" s="33" t="s">
        <v>9351</v>
      </c>
      <c r="D302" s="34" t="s">
        <v>196</v>
      </c>
      <c r="E302" s="28" t="s">
        <v>4137</v>
      </c>
      <c r="F302" s="62">
        <v>5.9666666666666668</v>
      </c>
      <c r="G302" s="60" t="s">
        <v>9</v>
      </c>
      <c r="H302" s="29" t="s">
        <v>8146</v>
      </c>
      <c r="I302" s="78" t="s">
        <v>8108</v>
      </c>
      <c r="J302" s="63"/>
    </row>
    <row r="303" spans="1:10">
      <c r="A303" s="35" t="s">
        <v>16874</v>
      </c>
      <c r="B303" s="27" t="s">
        <v>13</v>
      </c>
      <c r="C303" s="33" t="s">
        <v>9351</v>
      </c>
      <c r="D303" s="34" t="s">
        <v>196</v>
      </c>
      <c r="E303" s="28" t="s">
        <v>4165</v>
      </c>
      <c r="F303" s="62">
        <v>6.2666666666666666</v>
      </c>
      <c r="G303" s="60" t="s">
        <v>9</v>
      </c>
      <c r="H303" s="29" t="s">
        <v>8146</v>
      </c>
      <c r="I303" s="78" t="s">
        <v>8136</v>
      </c>
      <c r="J303" s="63"/>
    </row>
    <row r="304" spans="1:10">
      <c r="A304" s="35" t="s">
        <v>16874</v>
      </c>
      <c r="B304" s="27" t="s">
        <v>13</v>
      </c>
      <c r="C304" s="33" t="s">
        <v>9351</v>
      </c>
      <c r="D304" s="34" t="s">
        <v>196</v>
      </c>
      <c r="E304" s="28" t="s">
        <v>3936</v>
      </c>
      <c r="F304" s="62">
        <v>5.4</v>
      </c>
      <c r="G304" s="60" t="s">
        <v>9</v>
      </c>
      <c r="H304" s="29" t="s">
        <v>8146</v>
      </c>
      <c r="I304" s="78" t="s">
        <v>7907</v>
      </c>
      <c r="J304" s="63"/>
    </row>
    <row r="305" spans="1:10">
      <c r="A305" s="35" t="s">
        <v>16874</v>
      </c>
      <c r="B305" s="27" t="s">
        <v>13</v>
      </c>
      <c r="C305" s="33" t="s">
        <v>9351</v>
      </c>
      <c r="D305" s="34" t="s">
        <v>196</v>
      </c>
      <c r="E305" s="28" t="s">
        <v>4085</v>
      </c>
      <c r="F305" s="62">
        <v>7.8666666666666663</v>
      </c>
      <c r="G305" s="60" t="s">
        <v>9</v>
      </c>
      <c r="H305" s="29" t="s">
        <v>8146</v>
      </c>
      <c r="I305" s="78" t="s">
        <v>8056</v>
      </c>
      <c r="J305" s="63"/>
    </row>
    <row r="306" spans="1:10">
      <c r="A306" s="35" t="s">
        <v>16874</v>
      </c>
      <c r="B306" s="27" t="s">
        <v>13</v>
      </c>
      <c r="C306" s="33" t="s">
        <v>9351</v>
      </c>
      <c r="D306" s="34" t="s">
        <v>196</v>
      </c>
      <c r="E306" s="28" t="s">
        <v>3881</v>
      </c>
      <c r="F306" s="62">
        <v>5.8833333333333337</v>
      </c>
      <c r="G306" s="60" t="s">
        <v>9</v>
      </c>
      <c r="H306" s="29" t="s">
        <v>8146</v>
      </c>
      <c r="I306" s="78" t="s">
        <v>7852</v>
      </c>
      <c r="J306" s="63"/>
    </row>
    <row r="307" spans="1:10">
      <c r="A307" s="35" t="s">
        <v>16874</v>
      </c>
      <c r="B307" s="27" t="s">
        <v>13</v>
      </c>
      <c r="C307" s="33" t="s">
        <v>9351</v>
      </c>
      <c r="D307" s="34" t="s">
        <v>196</v>
      </c>
      <c r="E307" s="28" t="s">
        <v>3874</v>
      </c>
      <c r="F307" s="62">
        <v>6.4666666666666668</v>
      </c>
      <c r="G307" s="60" t="s">
        <v>9</v>
      </c>
      <c r="H307" s="29" t="s">
        <v>8146</v>
      </c>
      <c r="I307" s="78" t="s">
        <v>7845</v>
      </c>
      <c r="J307" s="84" t="str">
        <f>HYPERLINK("http://cp.sericeo.org/?uk=a5aca04416","과정맛보기")</f>
        <v>과정맛보기</v>
      </c>
    </row>
    <row r="308" spans="1:10">
      <c r="A308" s="35" t="s">
        <v>16874</v>
      </c>
      <c r="B308" s="27" t="s">
        <v>13</v>
      </c>
      <c r="C308" s="33" t="s">
        <v>9351</v>
      </c>
      <c r="D308" s="34" t="s">
        <v>196</v>
      </c>
      <c r="E308" s="28" t="s">
        <v>4062</v>
      </c>
      <c r="F308" s="62">
        <v>7.4833333333333334</v>
      </c>
      <c r="G308" s="60" t="s">
        <v>9</v>
      </c>
      <c r="H308" s="29" t="s">
        <v>8146</v>
      </c>
      <c r="I308" s="78" t="s">
        <v>8033</v>
      </c>
      <c r="J308" s="63"/>
    </row>
    <row r="309" spans="1:10">
      <c r="A309" s="35" t="s">
        <v>16874</v>
      </c>
      <c r="B309" s="27" t="s">
        <v>13</v>
      </c>
      <c r="C309" s="33" t="s">
        <v>9351</v>
      </c>
      <c r="D309" s="34" t="s">
        <v>196</v>
      </c>
      <c r="E309" s="28" t="s">
        <v>4043</v>
      </c>
      <c r="F309" s="62">
        <v>7.7166666666666668</v>
      </c>
      <c r="G309" s="60" t="s">
        <v>9</v>
      </c>
      <c r="H309" s="29" t="s">
        <v>8146</v>
      </c>
      <c r="I309" s="78" t="s">
        <v>8014</v>
      </c>
      <c r="J309" s="63"/>
    </row>
    <row r="310" spans="1:10">
      <c r="A310" s="35" t="s">
        <v>16874</v>
      </c>
      <c r="B310" s="27" t="s">
        <v>13</v>
      </c>
      <c r="C310" s="33" t="s">
        <v>9351</v>
      </c>
      <c r="D310" s="34" t="s">
        <v>196</v>
      </c>
      <c r="E310" s="28" t="s">
        <v>3894</v>
      </c>
      <c r="F310" s="62">
        <v>6.916666666666667</v>
      </c>
      <c r="G310" s="60" t="s">
        <v>9</v>
      </c>
      <c r="H310" s="29" t="s">
        <v>8146</v>
      </c>
      <c r="I310" s="78" t="s">
        <v>7865</v>
      </c>
      <c r="J310" s="63"/>
    </row>
    <row r="311" spans="1:10">
      <c r="A311" s="35" t="s">
        <v>16874</v>
      </c>
      <c r="B311" s="27" t="s">
        <v>13</v>
      </c>
      <c r="C311" s="33" t="s">
        <v>9351</v>
      </c>
      <c r="D311" s="34" t="s">
        <v>196</v>
      </c>
      <c r="E311" s="28" t="s">
        <v>3907</v>
      </c>
      <c r="F311" s="62">
        <v>6.65</v>
      </c>
      <c r="G311" s="60" t="s">
        <v>9</v>
      </c>
      <c r="H311" s="29" t="s">
        <v>8146</v>
      </c>
      <c r="I311" s="78" t="s">
        <v>7878</v>
      </c>
      <c r="J311" s="63"/>
    </row>
    <row r="312" spans="1:10">
      <c r="A312" s="35" t="s">
        <v>16874</v>
      </c>
      <c r="B312" s="27" t="s">
        <v>13</v>
      </c>
      <c r="C312" s="33" t="s">
        <v>9351</v>
      </c>
      <c r="D312" s="34" t="s">
        <v>196</v>
      </c>
      <c r="E312" s="28" t="s">
        <v>4102</v>
      </c>
      <c r="F312" s="62">
        <v>7.333333333333333</v>
      </c>
      <c r="G312" s="60" t="s">
        <v>9</v>
      </c>
      <c r="H312" s="29" t="s">
        <v>8146</v>
      </c>
      <c r="I312" s="78" t="s">
        <v>8073</v>
      </c>
      <c r="J312" s="63"/>
    </row>
    <row r="313" spans="1:10">
      <c r="A313" s="35" t="s">
        <v>16874</v>
      </c>
      <c r="B313" s="27" t="s">
        <v>13</v>
      </c>
      <c r="C313" s="33" t="s">
        <v>9351</v>
      </c>
      <c r="D313" s="34" t="s">
        <v>196</v>
      </c>
      <c r="E313" s="28" t="s">
        <v>4172</v>
      </c>
      <c r="F313" s="62">
        <v>7.9333333333333336</v>
      </c>
      <c r="G313" s="60" t="s">
        <v>9</v>
      </c>
      <c r="H313" s="29" t="s">
        <v>8146</v>
      </c>
      <c r="I313" s="78" t="s">
        <v>8143</v>
      </c>
      <c r="J313" s="63"/>
    </row>
    <row r="314" spans="1:10">
      <c r="A314" s="35" t="s">
        <v>16874</v>
      </c>
      <c r="B314" s="27" t="s">
        <v>13</v>
      </c>
      <c r="C314" s="33" t="s">
        <v>9351</v>
      </c>
      <c r="D314" s="34" t="s">
        <v>196</v>
      </c>
      <c r="E314" s="28" t="s">
        <v>3925</v>
      </c>
      <c r="F314" s="62">
        <v>6.2833333333333332</v>
      </c>
      <c r="G314" s="60" t="s">
        <v>9</v>
      </c>
      <c r="H314" s="29" t="s">
        <v>8146</v>
      </c>
      <c r="I314" s="78" t="s">
        <v>7896</v>
      </c>
      <c r="J314" s="63"/>
    </row>
    <row r="315" spans="1:10">
      <c r="A315" s="35" t="s">
        <v>16874</v>
      </c>
      <c r="B315" s="27" t="s">
        <v>13</v>
      </c>
      <c r="C315" s="33" t="s">
        <v>9351</v>
      </c>
      <c r="D315" s="34" t="s">
        <v>196</v>
      </c>
      <c r="E315" s="28" t="s">
        <v>4033</v>
      </c>
      <c r="F315" s="62">
        <v>7.85</v>
      </c>
      <c r="G315" s="60" t="s">
        <v>9</v>
      </c>
      <c r="H315" s="29" t="s">
        <v>8146</v>
      </c>
      <c r="I315" s="78" t="s">
        <v>8004</v>
      </c>
      <c r="J315" s="63"/>
    </row>
    <row r="316" spans="1:10">
      <c r="A316" s="35" t="s">
        <v>16874</v>
      </c>
      <c r="B316" s="27" t="s">
        <v>13</v>
      </c>
      <c r="C316" s="33" t="s">
        <v>9351</v>
      </c>
      <c r="D316" s="34" t="s">
        <v>196</v>
      </c>
      <c r="E316" s="28" t="s">
        <v>4116</v>
      </c>
      <c r="F316" s="62">
        <v>7.0666666666666664</v>
      </c>
      <c r="G316" s="60" t="s">
        <v>9</v>
      </c>
      <c r="H316" s="29" t="s">
        <v>8146</v>
      </c>
      <c r="I316" s="78" t="s">
        <v>8087</v>
      </c>
      <c r="J316" s="63"/>
    </row>
    <row r="317" spans="1:10">
      <c r="A317" s="35" t="s">
        <v>16874</v>
      </c>
      <c r="B317" s="27" t="s">
        <v>13</v>
      </c>
      <c r="C317" s="33" t="s">
        <v>9351</v>
      </c>
      <c r="D317" s="34" t="s">
        <v>196</v>
      </c>
      <c r="E317" s="28" t="s">
        <v>4148</v>
      </c>
      <c r="F317" s="62">
        <v>6.9833333333333334</v>
      </c>
      <c r="G317" s="60" t="s">
        <v>9</v>
      </c>
      <c r="H317" s="29" t="s">
        <v>8146</v>
      </c>
      <c r="I317" s="78" t="s">
        <v>8119</v>
      </c>
      <c r="J317" s="63"/>
    </row>
    <row r="318" spans="1:10">
      <c r="A318" s="35" t="s">
        <v>16874</v>
      </c>
      <c r="B318" s="27" t="s">
        <v>13</v>
      </c>
      <c r="C318" s="33" t="s">
        <v>9351</v>
      </c>
      <c r="D318" s="34" t="s">
        <v>196</v>
      </c>
      <c r="E318" s="28" t="s">
        <v>4155</v>
      </c>
      <c r="F318" s="62">
        <v>8.5</v>
      </c>
      <c r="G318" s="60" t="s">
        <v>9</v>
      </c>
      <c r="H318" s="29" t="s">
        <v>8146</v>
      </c>
      <c r="I318" s="78" t="s">
        <v>8126</v>
      </c>
      <c r="J318" s="63"/>
    </row>
    <row r="319" spans="1:10">
      <c r="A319" s="35" t="s">
        <v>16892</v>
      </c>
      <c r="B319" s="31" t="s">
        <v>16881</v>
      </c>
      <c r="C319" s="45" t="s">
        <v>16888</v>
      </c>
      <c r="D319" s="34" t="s">
        <v>16841</v>
      </c>
      <c r="E319" s="32" t="s">
        <v>8312</v>
      </c>
      <c r="F319" s="62">
        <v>12</v>
      </c>
      <c r="G319" s="60" t="s">
        <v>9</v>
      </c>
      <c r="H319" s="31" t="s">
        <v>8146</v>
      </c>
      <c r="I319" s="79" t="s">
        <v>9290</v>
      </c>
      <c r="J319" s="85" t="str">
        <f>HYPERLINK("https://www.multicampus.com/em/enrolment/courseInfo?corsCd=EA0068","과정맛보기")</f>
        <v>과정맛보기</v>
      </c>
    </row>
    <row r="320" spans="1:10">
      <c r="A320" s="35" t="s">
        <v>16892</v>
      </c>
      <c r="B320" s="31" t="s">
        <v>16881</v>
      </c>
      <c r="C320" s="45" t="s">
        <v>16888</v>
      </c>
      <c r="D320" s="34" t="s">
        <v>16841</v>
      </c>
      <c r="E320" s="32" t="s">
        <v>8316</v>
      </c>
      <c r="F320" s="62">
        <v>10</v>
      </c>
      <c r="G320" s="60" t="s">
        <v>9</v>
      </c>
      <c r="H320" s="31" t="s">
        <v>8146</v>
      </c>
      <c r="I320" s="79" t="s">
        <v>9294</v>
      </c>
      <c r="J320" s="63"/>
    </row>
    <row r="321" spans="1:10">
      <c r="A321" s="35" t="s">
        <v>16892</v>
      </c>
      <c r="B321" s="31" t="s">
        <v>16881</v>
      </c>
      <c r="C321" s="45" t="s">
        <v>16888</v>
      </c>
      <c r="D321" s="34" t="s">
        <v>16841</v>
      </c>
      <c r="E321" s="32" t="s">
        <v>8313</v>
      </c>
      <c r="F321" s="62">
        <v>10</v>
      </c>
      <c r="G321" s="60" t="s">
        <v>9</v>
      </c>
      <c r="H321" s="31" t="s">
        <v>8146</v>
      </c>
      <c r="I321" s="79" t="s">
        <v>9291</v>
      </c>
      <c r="J321" s="63"/>
    </row>
    <row r="322" spans="1:10">
      <c r="A322" s="35" t="s">
        <v>16892</v>
      </c>
      <c r="B322" s="31" t="s">
        <v>16881</v>
      </c>
      <c r="C322" s="45" t="s">
        <v>16888</v>
      </c>
      <c r="D322" s="34" t="s">
        <v>16841</v>
      </c>
      <c r="E322" s="32" t="s">
        <v>8309</v>
      </c>
      <c r="F322" s="62">
        <v>12</v>
      </c>
      <c r="G322" s="60" t="s">
        <v>9</v>
      </c>
      <c r="H322" s="31" t="s">
        <v>8146</v>
      </c>
      <c r="I322" s="79" t="s">
        <v>9287</v>
      </c>
      <c r="J322" s="63"/>
    </row>
    <row r="323" spans="1:10">
      <c r="A323" s="35" t="s">
        <v>16892</v>
      </c>
      <c r="B323" s="31" t="s">
        <v>16881</v>
      </c>
      <c r="C323" s="45" t="s">
        <v>16888</v>
      </c>
      <c r="D323" s="34" t="s">
        <v>16841</v>
      </c>
      <c r="E323" s="32" t="s">
        <v>8308</v>
      </c>
      <c r="F323" s="62">
        <v>8</v>
      </c>
      <c r="G323" s="60" t="s">
        <v>9</v>
      </c>
      <c r="H323" s="31" t="s">
        <v>8146</v>
      </c>
      <c r="I323" s="79" t="s">
        <v>9286</v>
      </c>
      <c r="J323" s="63"/>
    </row>
    <row r="324" spans="1:10">
      <c r="A324" s="35" t="s">
        <v>16892</v>
      </c>
      <c r="B324" s="31" t="s">
        <v>16881</v>
      </c>
      <c r="C324" s="45" t="s">
        <v>16888</v>
      </c>
      <c r="D324" s="34" t="s">
        <v>16841</v>
      </c>
      <c r="E324" s="32" t="s">
        <v>8307</v>
      </c>
      <c r="F324" s="62">
        <v>9</v>
      </c>
      <c r="G324" s="60" t="s">
        <v>9</v>
      </c>
      <c r="H324" s="31" t="s">
        <v>8146</v>
      </c>
      <c r="I324" s="79" t="s">
        <v>9285</v>
      </c>
      <c r="J324" s="63"/>
    </row>
    <row r="325" spans="1:10">
      <c r="A325" s="35" t="s">
        <v>16892</v>
      </c>
      <c r="B325" s="31" t="s">
        <v>16881</v>
      </c>
      <c r="C325" s="45" t="s">
        <v>16888</v>
      </c>
      <c r="D325" s="34" t="s">
        <v>16841</v>
      </c>
      <c r="E325" s="32" t="s">
        <v>8311</v>
      </c>
      <c r="F325" s="62">
        <v>11</v>
      </c>
      <c r="G325" s="60" t="s">
        <v>9</v>
      </c>
      <c r="H325" s="31" t="s">
        <v>8146</v>
      </c>
      <c r="I325" s="79" t="s">
        <v>9289</v>
      </c>
      <c r="J325" s="63"/>
    </row>
    <row r="326" spans="1:10">
      <c r="A326" s="35" t="s">
        <v>16892</v>
      </c>
      <c r="B326" s="31" t="s">
        <v>16881</v>
      </c>
      <c r="C326" s="45" t="s">
        <v>16888</v>
      </c>
      <c r="D326" s="34" t="s">
        <v>16841</v>
      </c>
      <c r="E326" s="32" t="s">
        <v>8317</v>
      </c>
      <c r="F326" s="62">
        <v>12</v>
      </c>
      <c r="G326" s="60" t="s">
        <v>9</v>
      </c>
      <c r="H326" s="31" t="s">
        <v>8146</v>
      </c>
      <c r="I326" s="79" t="s">
        <v>9295</v>
      </c>
      <c r="J326" s="63"/>
    </row>
    <row r="327" spans="1:10">
      <c r="A327" s="35" t="s">
        <v>16892</v>
      </c>
      <c r="B327" s="31" t="s">
        <v>16881</v>
      </c>
      <c r="C327" s="45" t="s">
        <v>16888</v>
      </c>
      <c r="D327" s="34" t="s">
        <v>16841</v>
      </c>
      <c r="E327" s="32" t="s">
        <v>8314</v>
      </c>
      <c r="F327" s="62">
        <v>9</v>
      </c>
      <c r="G327" s="60" t="s">
        <v>9</v>
      </c>
      <c r="H327" s="31" t="s">
        <v>8146</v>
      </c>
      <c r="I327" s="79" t="s">
        <v>9292</v>
      </c>
      <c r="J327" s="63"/>
    </row>
    <row r="328" spans="1:10">
      <c r="A328" s="35" t="s">
        <v>16892</v>
      </c>
      <c r="B328" s="31" t="s">
        <v>16881</v>
      </c>
      <c r="C328" s="45" t="s">
        <v>16888</v>
      </c>
      <c r="D328" s="34" t="s">
        <v>16841</v>
      </c>
      <c r="E328" s="32" t="s">
        <v>8310</v>
      </c>
      <c r="F328" s="62">
        <v>10</v>
      </c>
      <c r="G328" s="60" t="s">
        <v>9</v>
      </c>
      <c r="H328" s="31" t="s">
        <v>8146</v>
      </c>
      <c r="I328" s="79" t="s">
        <v>9288</v>
      </c>
      <c r="J328" s="63"/>
    </row>
    <row r="329" spans="1:10">
      <c r="A329" s="35" t="s">
        <v>16892</v>
      </c>
      <c r="B329" s="31" t="s">
        <v>16881</v>
      </c>
      <c r="C329" s="45" t="s">
        <v>16888</v>
      </c>
      <c r="D329" s="34" t="s">
        <v>16841</v>
      </c>
      <c r="E329" s="32" t="s">
        <v>8315</v>
      </c>
      <c r="F329" s="62">
        <v>6</v>
      </c>
      <c r="G329" s="60" t="s">
        <v>9</v>
      </c>
      <c r="H329" s="31" t="s">
        <v>8146</v>
      </c>
      <c r="I329" s="79" t="s">
        <v>9293</v>
      </c>
      <c r="J329" s="63"/>
    </row>
    <row r="330" spans="1:10">
      <c r="A330" s="35" t="s">
        <v>16892</v>
      </c>
      <c r="B330" s="31" t="s">
        <v>16881</v>
      </c>
      <c r="C330" s="45" t="s">
        <v>16888</v>
      </c>
      <c r="D330" s="34" t="s">
        <v>16841</v>
      </c>
      <c r="E330" s="32" t="s">
        <v>8318</v>
      </c>
      <c r="F330" s="62">
        <v>13</v>
      </c>
      <c r="G330" s="60" t="s">
        <v>9</v>
      </c>
      <c r="H330" s="31" t="s">
        <v>8146</v>
      </c>
      <c r="I330" s="79" t="s">
        <v>9296</v>
      </c>
      <c r="J330" s="63"/>
    </row>
    <row r="331" spans="1:10">
      <c r="A331" s="35" t="s">
        <v>16892</v>
      </c>
      <c r="B331" s="31" t="s">
        <v>16881</v>
      </c>
      <c r="C331" s="45" t="s">
        <v>16888</v>
      </c>
      <c r="D331" s="34" t="s">
        <v>16844</v>
      </c>
      <c r="E331" s="32" t="s">
        <v>8333</v>
      </c>
      <c r="F331" s="62">
        <v>12</v>
      </c>
      <c r="G331" s="60" t="s">
        <v>9</v>
      </c>
      <c r="H331" s="31" t="s">
        <v>8146</v>
      </c>
      <c r="I331" s="79" t="s">
        <v>9311</v>
      </c>
      <c r="J331" s="85" t="str">
        <f>HYPERLINK("https://www.multicampus.com/em/enrolment/courseInfo?corsCd=EA000Z","과정맛보기")</f>
        <v>과정맛보기</v>
      </c>
    </row>
    <row r="332" spans="1:10">
      <c r="A332" s="35" t="s">
        <v>16892</v>
      </c>
      <c r="B332" s="31" t="s">
        <v>16881</v>
      </c>
      <c r="C332" s="45" t="s">
        <v>16888</v>
      </c>
      <c r="D332" s="34" t="s">
        <v>16844</v>
      </c>
      <c r="E332" s="32" t="s">
        <v>8320</v>
      </c>
      <c r="F332" s="62">
        <v>6</v>
      </c>
      <c r="G332" s="60" t="s">
        <v>9</v>
      </c>
      <c r="H332" s="31" t="s">
        <v>8146</v>
      </c>
      <c r="I332" s="79" t="s">
        <v>9298</v>
      </c>
      <c r="J332" s="63"/>
    </row>
    <row r="333" spans="1:10">
      <c r="A333" s="35" t="s">
        <v>16892</v>
      </c>
      <c r="B333" s="31" t="s">
        <v>16881</v>
      </c>
      <c r="C333" s="45" t="s">
        <v>16888</v>
      </c>
      <c r="D333" s="34" t="s">
        <v>16844</v>
      </c>
      <c r="E333" s="32" t="s">
        <v>8324</v>
      </c>
      <c r="F333" s="62">
        <v>10</v>
      </c>
      <c r="G333" s="60" t="s">
        <v>9</v>
      </c>
      <c r="H333" s="31" t="s">
        <v>8146</v>
      </c>
      <c r="I333" s="79" t="s">
        <v>9302</v>
      </c>
      <c r="J333" s="63"/>
    </row>
    <row r="334" spans="1:10">
      <c r="A334" s="35" t="s">
        <v>16892</v>
      </c>
      <c r="B334" s="31" t="s">
        <v>16881</v>
      </c>
      <c r="C334" s="45" t="s">
        <v>16888</v>
      </c>
      <c r="D334" s="34" t="s">
        <v>16844</v>
      </c>
      <c r="E334" s="32" t="s">
        <v>8325</v>
      </c>
      <c r="F334" s="62">
        <v>10</v>
      </c>
      <c r="G334" s="60" t="s">
        <v>9</v>
      </c>
      <c r="H334" s="31" t="s">
        <v>8146</v>
      </c>
      <c r="I334" s="79" t="s">
        <v>9303</v>
      </c>
      <c r="J334" s="63"/>
    </row>
    <row r="335" spans="1:10">
      <c r="A335" s="35" t="s">
        <v>16892</v>
      </c>
      <c r="B335" s="31" t="s">
        <v>16881</v>
      </c>
      <c r="C335" s="45" t="s">
        <v>16888</v>
      </c>
      <c r="D335" s="34" t="s">
        <v>16844</v>
      </c>
      <c r="E335" s="32" t="s">
        <v>8330</v>
      </c>
      <c r="F335" s="62">
        <v>9</v>
      </c>
      <c r="G335" s="60" t="s">
        <v>9</v>
      </c>
      <c r="H335" s="31" t="s">
        <v>8146</v>
      </c>
      <c r="I335" s="79" t="s">
        <v>9308</v>
      </c>
      <c r="J335" s="63"/>
    </row>
    <row r="336" spans="1:10">
      <c r="A336" s="35" t="s">
        <v>16892</v>
      </c>
      <c r="B336" s="31" t="s">
        <v>16881</v>
      </c>
      <c r="C336" s="45" t="s">
        <v>16888</v>
      </c>
      <c r="D336" s="34" t="s">
        <v>16844</v>
      </c>
      <c r="E336" s="32" t="s">
        <v>8331</v>
      </c>
      <c r="F336" s="62">
        <v>8</v>
      </c>
      <c r="G336" s="60" t="s">
        <v>9</v>
      </c>
      <c r="H336" s="31" t="s">
        <v>8146</v>
      </c>
      <c r="I336" s="79" t="s">
        <v>9309</v>
      </c>
      <c r="J336" s="63"/>
    </row>
    <row r="337" spans="1:10">
      <c r="A337" s="35" t="s">
        <v>16892</v>
      </c>
      <c r="B337" s="31" t="s">
        <v>16881</v>
      </c>
      <c r="C337" s="45" t="s">
        <v>16888</v>
      </c>
      <c r="D337" s="34" t="s">
        <v>16844</v>
      </c>
      <c r="E337" s="32" t="s">
        <v>8328</v>
      </c>
      <c r="F337" s="62">
        <v>10</v>
      </c>
      <c r="G337" s="60" t="s">
        <v>9</v>
      </c>
      <c r="H337" s="31" t="s">
        <v>8146</v>
      </c>
      <c r="I337" s="79" t="s">
        <v>9306</v>
      </c>
      <c r="J337" s="63"/>
    </row>
    <row r="338" spans="1:10">
      <c r="A338" s="35" t="s">
        <v>16892</v>
      </c>
      <c r="B338" s="31" t="s">
        <v>16881</v>
      </c>
      <c r="C338" s="45" t="s">
        <v>16888</v>
      </c>
      <c r="D338" s="34" t="s">
        <v>16844</v>
      </c>
      <c r="E338" s="32" t="s">
        <v>8329</v>
      </c>
      <c r="F338" s="62">
        <v>17</v>
      </c>
      <c r="G338" s="60" t="s">
        <v>9</v>
      </c>
      <c r="H338" s="31" t="s">
        <v>8146</v>
      </c>
      <c r="I338" s="79" t="s">
        <v>9307</v>
      </c>
      <c r="J338" s="63"/>
    </row>
    <row r="339" spans="1:10">
      <c r="A339" s="35" t="s">
        <v>16892</v>
      </c>
      <c r="B339" s="31" t="s">
        <v>16881</v>
      </c>
      <c r="C339" s="45" t="s">
        <v>16888</v>
      </c>
      <c r="D339" s="34" t="s">
        <v>16844</v>
      </c>
      <c r="E339" s="32" t="s">
        <v>8332</v>
      </c>
      <c r="F339" s="62">
        <v>14</v>
      </c>
      <c r="G339" s="60" t="s">
        <v>9</v>
      </c>
      <c r="H339" s="31" t="s">
        <v>8146</v>
      </c>
      <c r="I339" s="79" t="s">
        <v>9310</v>
      </c>
      <c r="J339" s="63"/>
    </row>
    <row r="340" spans="1:10">
      <c r="A340" s="35" t="s">
        <v>16892</v>
      </c>
      <c r="B340" s="31" t="s">
        <v>16881</v>
      </c>
      <c r="C340" s="45" t="s">
        <v>16888</v>
      </c>
      <c r="D340" s="34" t="s">
        <v>16844</v>
      </c>
      <c r="E340" s="32" t="s">
        <v>8326</v>
      </c>
      <c r="F340" s="62">
        <v>10</v>
      </c>
      <c r="G340" s="60" t="s">
        <v>9</v>
      </c>
      <c r="H340" s="31" t="s">
        <v>8146</v>
      </c>
      <c r="I340" s="79" t="s">
        <v>9304</v>
      </c>
      <c r="J340" s="63"/>
    </row>
    <row r="341" spans="1:10">
      <c r="A341" s="35" t="s">
        <v>16892</v>
      </c>
      <c r="B341" s="31" t="s">
        <v>16881</v>
      </c>
      <c r="C341" s="45" t="s">
        <v>16888</v>
      </c>
      <c r="D341" s="34" t="s">
        <v>16844</v>
      </c>
      <c r="E341" s="32" t="s">
        <v>8327</v>
      </c>
      <c r="F341" s="62">
        <v>18</v>
      </c>
      <c r="G341" s="60" t="s">
        <v>9</v>
      </c>
      <c r="H341" s="31" t="s">
        <v>8146</v>
      </c>
      <c r="I341" s="79" t="s">
        <v>9305</v>
      </c>
      <c r="J341" s="63"/>
    </row>
    <row r="342" spans="1:10">
      <c r="A342" s="35" t="s">
        <v>16892</v>
      </c>
      <c r="B342" s="31" t="s">
        <v>16881</v>
      </c>
      <c r="C342" s="45" t="s">
        <v>16888</v>
      </c>
      <c r="D342" s="34" t="s">
        <v>16844</v>
      </c>
      <c r="E342" s="32" t="s">
        <v>8319</v>
      </c>
      <c r="F342" s="62">
        <v>7</v>
      </c>
      <c r="G342" s="60" t="s">
        <v>9</v>
      </c>
      <c r="H342" s="31" t="s">
        <v>8146</v>
      </c>
      <c r="I342" s="79" t="s">
        <v>9297</v>
      </c>
      <c r="J342" s="63"/>
    </row>
    <row r="343" spans="1:10">
      <c r="A343" s="35" t="s">
        <v>16892</v>
      </c>
      <c r="B343" s="31" t="s">
        <v>16881</v>
      </c>
      <c r="C343" s="45" t="s">
        <v>16888</v>
      </c>
      <c r="D343" s="34" t="s">
        <v>16844</v>
      </c>
      <c r="E343" s="32" t="s">
        <v>8322</v>
      </c>
      <c r="F343" s="62">
        <v>6</v>
      </c>
      <c r="G343" s="60" t="s">
        <v>9</v>
      </c>
      <c r="H343" s="31" t="s">
        <v>8146</v>
      </c>
      <c r="I343" s="79" t="s">
        <v>9300</v>
      </c>
      <c r="J343" s="63"/>
    </row>
    <row r="344" spans="1:10">
      <c r="A344" s="35" t="s">
        <v>16892</v>
      </c>
      <c r="B344" s="31" t="s">
        <v>16881</v>
      </c>
      <c r="C344" s="45" t="s">
        <v>16888</v>
      </c>
      <c r="D344" s="34" t="s">
        <v>16844</v>
      </c>
      <c r="E344" s="32" t="s">
        <v>8323</v>
      </c>
      <c r="F344" s="62">
        <v>12</v>
      </c>
      <c r="G344" s="60" t="s">
        <v>9</v>
      </c>
      <c r="H344" s="31" t="s">
        <v>8146</v>
      </c>
      <c r="I344" s="79" t="s">
        <v>9301</v>
      </c>
      <c r="J344" s="63"/>
    </row>
    <row r="345" spans="1:10">
      <c r="A345" s="35" t="s">
        <v>16892</v>
      </c>
      <c r="B345" s="31" t="s">
        <v>16881</v>
      </c>
      <c r="C345" s="45" t="s">
        <v>16888</v>
      </c>
      <c r="D345" s="34" t="s">
        <v>16844</v>
      </c>
      <c r="E345" s="32" t="s">
        <v>8321</v>
      </c>
      <c r="F345" s="62">
        <v>8</v>
      </c>
      <c r="G345" s="60" t="s">
        <v>9</v>
      </c>
      <c r="H345" s="31" t="s">
        <v>8146</v>
      </c>
      <c r="I345" s="79" t="s">
        <v>9299</v>
      </c>
      <c r="J345" s="63"/>
    </row>
    <row r="346" spans="1:10">
      <c r="A346" s="35" t="s">
        <v>16892</v>
      </c>
      <c r="B346" s="31" t="s">
        <v>16881</v>
      </c>
      <c r="C346" s="45" t="s">
        <v>16888</v>
      </c>
      <c r="D346" s="34" t="s">
        <v>16844</v>
      </c>
      <c r="E346" s="32" t="s">
        <v>8334</v>
      </c>
      <c r="F346" s="62">
        <v>8</v>
      </c>
      <c r="G346" s="60" t="s">
        <v>9</v>
      </c>
      <c r="H346" s="31" t="s">
        <v>8146</v>
      </c>
      <c r="I346" s="79" t="s">
        <v>9312</v>
      </c>
      <c r="J346" s="63"/>
    </row>
    <row r="347" spans="1:10">
      <c r="A347" s="35" t="s">
        <v>16892</v>
      </c>
      <c r="B347" s="72" t="s">
        <v>29</v>
      </c>
      <c r="C347" s="72" t="s">
        <v>9374</v>
      </c>
      <c r="D347" s="73" t="s">
        <v>16894</v>
      </c>
      <c r="E347" s="73" t="s">
        <v>10422</v>
      </c>
      <c r="F347" s="74">
        <v>20</v>
      </c>
      <c r="G347" s="60" t="s">
        <v>9</v>
      </c>
      <c r="H347" s="31" t="s">
        <v>8146</v>
      </c>
      <c r="I347" s="79" t="s">
        <v>14617</v>
      </c>
      <c r="J347" s="63"/>
    </row>
    <row r="348" spans="1:10">
      <c r="A348" s="35" t="s">
        <v>16892</v>
      </c>
      <c r="B348" s="72" t="s">
        <v>29</v>
      </c>
      <c r="C348" s="72" t="s">
        <v>9374</v>
      </c>
      <c r="D348" s="73" t="s">
        <v>16634</v>
      </c>
      <c r="E348" s="73" t="s">
        <v>10423</v>
      </c>
      <c r="F348" s="74">
        <v>13</v>
      </c>
      <c r="G348" s="60" t="s">
        <v>9</v>
      </c>
      <c r="H348" s="31" t="s">
        <v>8146</v>
      </c>
      <c r="I348" s="79" t="s">
        <v>14618</v>
      </c>
      <c r="J348" s="63"/>
    </row>
    <row r="349" spans="1:10">
      <c r="A349" s="35" t="s">
        <v>16892</v>
      </c>
      <c r="B349" s="72" t="s">
        <v>29</v>
      </c>
      <c r="C349" s="72" t="s">
        <v>9374</v>
      </c>
      <c r="D349" s="73" t="s">
        <v>16634</v>
      </c>
      <c r="E349" s="73" t="s">
        <v>10424</v>
      </c>
      <c r="F349" s="74">
        <v>17</v>
      </c>
      <c r="G349" s="60" t="s">
        <v>9</v>
      </c>
      <c r="H349" s="31" t="s">
        <v>8146</v>
      </c>
      <c r="I349" s="79" t="s">
        <v>14619</v>
      </c>
      <c r="J349" s="63"/>
    </row>
    <row r="350" spans="1:10">
      <c r="A350" s="35" t="s">
        <v>16892</v>
      </c>
      <c r="B350" s="72" t="s">
        <v>29</v>
      </c>
      <c r="C350" s="72" t="s">
        <v>9374</v>
      </c>
      <c r="D350" s="73" t="s">
        <v>16634</v>
      </c>
      <c r="E350" s="73" t="s">
        <v>10425</v>
      </c>
      <c r="F350" s="74">
        <v>17</v>
      </c>
      <c r="G350" s="60" t="s">
        <v>9</v>
      </c>
      <c r="H350" s="31" t="s">
        <v>8146</v>
      </c>
      <c r="I350" s="79" t="s">
        <v>14620</v>
      </c>
      <c r="J350" s="63"/>
    </row>
    <row r="351" spans="1:10">
      <c r="A351" s="35" t="s">
        <v>16892</v>
      </c>
      <c r="B351" s="72" t="s">
        <v>29</v>
      </c>
      <c r="C351" s="72" t="s">
        <v>9374</v>
      </c>
      <c r="D351" s="73" t="s">
        <v>16634</v>
      </c>
      <c r="E351" s="73" t="s">
        <v>10426</v>
      </c>
      <c r="F351" s="74">
        <v>16</v>
      </c>
      <c r="G351" s="60" t="s">
        <v>9</v>
      </c>
      <c r="H351" s="31" t="s">
        <v>8146</v>
      </c>
      <c r="I351" s="79" t="s">
        <v>14621</v>
      </c>
      <c r="J351" s="63"/>
    </row>
    <row r="352" spans="1:10">
      <c r="A352" s="35" t="s">
        <v>16892</v>
      </c>
      <c r="B352" s="72" t="s">
        <v>29</v>
      </c>
      <c r="C352" s="72" t="s">
        <v>9374</v>
      </c>
      <c r="D352" s="73" t="s">
        <v>16634</v>
      </c>
      <c r="E352" s="73" t="s">
        <v>10427</v>
      </c>
      <c r="F352" s="74">
        <v>18</v>
      </c>
      <c r="G352" s="60" t="s">
        <v>9</v>
      </c>
      <c r="H352" s="31" t="s">
        <v>8146</v>
      </c>
      <c r="I352" s="79" t="s">
        <v>14622</v>
      </c>
      <c r="J352" s="63"/>
    </row>
    <row r="353" spans="1:10">
      <c r="A353" s="35" t="s">
        <v>16892</v>
      </c>
      <c r="B353" s="72" t="s">
        <v>29</v>
      </c>
      <c r="C353" s="72" t="s">
        <v>9374</v>
      </c>
      <c r="D353" s="73" t="s">
        <v>16634</v>
      </c>
      <c r="E353" s="73" t="s">
        <v>10428</v>
      </c>
      <c r="F353" s="74">
        <v>13</v>
      </c>
      <c r="G353" s="60" t="s">
        <v>9</v>
      </c>
      <c r="H353" s="31" t="s">
        <v>8146</v>
      </c>
      <c r="I353" s="79" t="s">
        <v>14623</v>
      </c>
      <c r="J353" s="63"/>
    </row>
    <row r="354" spans="1:10">
      <c r="A354" s="35" t="s">
        <v>16892</v>
      </c>
      <c r="B354" s="72" t="s">
        <v>29</v>
      </c>
      <c r="C354" s="72" t="s">
        <v>9374</v>
      </c>
      <c r="D354" s="73" t="s">
        <v>16634</v>
      </c>
      <c r="E354" s="73" t="s">
        <v>10429</v>
      </c>
      <c r="F354" s="74">
        <v>15</v>
      </c>
      <c r="G354" s="60" t="s">
        <v>9</v>
      </c>
      <c r="H354" s="31" t="s">
        <v>8146</v>
      </c>
      <c r="I354" s="79" t="s">
        <v>14624</v>
      </c>
      <c r="J354" s="63"/>
    </row>
    <row r="355" spans="1:10">
      <c r="A355" s="35" t="s">
        <v>16892</v>
      </c>
      <c r="B355" s="72" t="s">
        <v>29</v>
      </c>
      <c r="C355" s="72" t="s">
        <v>9374</v>
      </c>
      <c r="D355" s="73" t="s">
        <v>16634</v>
      </c>
      <c r="E355" s="73" t="s">
        <v>10430</v>
      </c>
      <c r="F355" s="74">
        <v>14</v>
      </c>
      <c r="G355" s="60" t="s">
        <v>9</v>
      </c>
      <c r="H355" s="31" t="s">
        <v>8146</v>
      </c>
      <c r="I355" s="79" t="s">
        <v>14625</v>
      </c>
      <c r="J355" s="63"/>
    </row>
    <row r="356" spans="1:10">
      <c r="A356" s="35" t="s">
        <v>16892</v>
      </c>
      <c r="B356" s="72" t="s">
        <v>29</v>
      </c>
      <c r="C356" s="72" t="s">
        <v>9374</v>
      </c>
      <c r="D356" s="73" t="s">
        <v>16634</v>
      </c>
      <c r="E356" s="73" t="s">
        <v>10431</v>
      </c>
      <c r="F356" s="74">
        <v>15</v>
      </c>
      <c r="G356" s="60" t="s">
        <v>9</v>
      </c>
      <c r="H356" s="31" t="s">
        <v>8146</v>
      </c>
      <c r="I356" s="79" t="s">
        <v>14626</v>
      </c>
      <c r="J356" s="63"/>
    </row>
    <row r="357" spans="1:10">
      <c r="A357" s="35" t="s">
        <v>16892</v>
      </c>
      <c r="B357" s="72" t="s">
        <v>29</v>
      </c>
      <c r="C357" s="72" t="s">
        <v>9374</v>
      </c>
      <c r="D357" s="73" t="s">
        <v>16634</v>
      </c>
      <c r="E357" s="73" t="s">
        <v>10432</v>
      </c>
      <c r="F357" s="74">
        <v>14</v>
      </c>
      <c r="G357" s="60" t="s">
        <v>9</v>
      </c>
      <c r="H357" s="31" t="s">
        <v>8146</v>
      </c>
      <c r="I357" s="79" t="s">
        <v>14627</v>
      </c>
      <c r="J357" s="63"/>
    </row>
    <row r="358" spans="1:10">
      <c r="A358" s="35" t="s">
        <v>16892</v>
      </c>
      <c r="B358" s="72" t="s">
        <v>29</v>
      </c>
      <c r="C358" s="72" t="s">
        <v>9374</v>
      </c>
      <c r="D358" s="73" t="s">
        <v>16634</v>
      </c>
      <c r="E358" s="73" t="s">
        <v>10433</v>
      </c>
      <c r="F358" s="74">
        <v>11</v>
      </c>
      <c r="G358" s="60" t="s">
        <v>9</v>
      </c>
      <c r="H358" s="31" t="s">
        <v>8146</v>
      </c>
      <c r="I358" s="79" t="s">
        <v>14628</v>
      </c>
      <c r="J358" s="63"/>
    </row>
    <row r="359" spans="1:10">
      <c r="A359" s="35" t="s">
        <v>16890</v>
      </c>
      <c r="B359" s="31" t="s">
        <v>16876</v>
      </c>
      <c r="C359" s="44" t="s">
        <v>9369</v>
      </c>
      <c r="D359" s="34" t="s">
        <v>16832</v>
      </c>
      <c r="E359" s="32" t="s">
        <v>8233</v>
      </c>
      <c r="F359" s="62">
        <v>10</v>
      </c>
      <c r="G359" s="60" t="s">
        <v>9</v>
      </c>
      <c r="H359" s="31" t="s">
        <v>8146</v>
      </c>
      <c r="I359" s="79" t="s">
        <v>9273</v>
      </c>
      <c r="J359" s="85" t="str">
        <f>HYPERLINK("https://www.multicampus.com/em/enrolment/courseInfo?corsCd=EA000V","과정맛보기")</f>
        <v>과정맛보기</v>
      </c>
    </row>
    <row r="360" spans="1:10">
      <c r="A360" s="35" t="s">
        <v>16890</v>
      </c>
      <c r="B360" s="31" t="s">
        <v>16876</v>
      </c>
      <c r="C360" s="44" t="s">
        <v>9369</v>
      </c>
      <c r="D360" s="34" t="s">
        <v>16832</v>
      </c>
      <c r="E360" s="32" t="s">
        <v>8223</v>
      </c>
      <c r="F360" s="62">
        <v>10</v>
      </c>
      <c r="G360" s="60" t="s">
        <v>9</v>
      </c>
      <c r="H360" s="31" t="s">
        <v>8146</v>
      </c>
      <c r="I360" s="79" t="s">
        <v>9263</v>
      </c>
      <c r="J360" s="63"/>
    </row>
    <row r="361" spans="1:10">
      <c r="A361" s="35" t="s">
        <v>16890</v>
      </c>
      <c r="B361" s="31" t="s">
        <v>16876</v>
      </c>
      <c r="C361" s="44" t="s">
        <v>9369</v>
      </c>
      <c r="D361" s="34" t="s">
        <v>16832</v>
      </c>
      <c r="E361" s="32" t="s">
        <v>8226</v>
      </c>
      <c r="F361" s="62">
        <v>12</v>
      </c>
      <c r="G361" s="60" t="s">
        <v>9</v>
      </c>
      <c r="H361" s="31" t="s">
        <v>8146</v>
      </c>
      <c r="I361" s="79" t="s">
        <v>9266</v>
      </c>
      <c r="J361" s="63"/>
    </row>
    <row r="362" spans="1:10">
      <c r="A362" s="35" t="s">
        <v>16890</v>
      </c>
      <c r="B362" s="31" t="s">
        <v>16876</v>
      </c>
      <c r="C362" s="44" t="s">
        <v>9369</v>
      </c>
      <c r="D362" s="34" t="s">
        <v>16832</v>
      </c>
      <c r="E362" s="32" t="s">
        <v>8234</v>
      </c>
      <c r="F362" s="62">
        <v>9</v>
      </c>
      <c r="G362" s="60" t="s">
        <v>9</v>
      </c>
      <c r="H362" s="31" t="s">
        <v>8146</v>
      </c>
      <c r="I362" s="79" t="s">
        <v>9274</v>
      </c>
      <c r="J362" s="63"/>
    </row>
    <row r="363" spans="1:10">
      <c r="A363" s="35" t="s">
        <v>16890</v>
      </c>
      <c r="B363" s="31" t="s">
        <v>16876</v>
      </c>
      <c r="C363" s="44" t="s">
        <v>9369</v>
      </c>
      <c r="D363" s="34" t="s">
        <v>16832</v>
      </c>
      <c r="E363" s="32" t="s">
        <v>8232</v>
      </c>
      <c r="F363" s="62">
        <v>9</v>
      </c>
      <c r="G363" s="60" t="s">
        <v>9</v>
      </c>
      <c r="H363" s="31" t="s">
        <v>8146</v>
      </c>
      <c r="I363" s="79" t="s">
        <v>9272</v>
      </c>
      <c r="J363" s="63"/>
    </row>
    <row r="364" spans="1:10">
      <c r="A364" s="68" t="s">
        <v>16890</v>
      </c>
      <c r="B364" s="31" t="s">
        <v>16876</v>
      </c>
      <c r="C364" s="44" t="s">
        <v>9369</v>
      </c>
      <c r="D364" s="69" t="s">
        <v>16832</v>
      </c>
      <c r="E364" s="30" t="s">
        <v>8222</v>
      </c>
      <c r="F364" s="62">
        <v>6</v>
      </c>
      <c r="G364" s="60" t="s">
        <v>9</v>
      </c>
      <c r="H364" s="31" t="s">
        <v>8146</v>
      </c>
      <c r="I364" s="79" t="s">
        <v>9262</v>
      </c>
      <c r="J364" s="63"/>
    </row>
    <row r="365" spans="1:10">
      <c r="A365" s="35" t="s">
        <v>16890</v>
      </c>
      <c r="B365" s="31" t="s">
        <v>16876</v>
      </c>
      <c r="C365" s="44" t="s">
        <v>9369</v>
      </c>
      <c r="D365" s="34" t="s">
        <v>16832</v>
      </c>
      <c r="E365" s="32" t="s">
        <v>8228</v>
      </c>
      <c r="F365" s="62">
        <v>7</v>
      </c>
      <c r="G365" s="60" t="s">
        <v>9</v>
      </c>
      <c r="H365" s="31" t="s">
        <v>8146</v>
      </c>
      <c r="I365" s="79" t="s">
        <v>9268</v>
      </c>
      <c r="J365" s="63"/>
    </row>
    <row r="366" spans="1:10">
      <c r="A366" s="35" t="s">
        <v>16890</v>
      </c>
      <c r="B366" s="31" t="s">
        <v>16876</v>
      </c>
      <c r="C366" s="44" t="s">
        <v>9369</v>
      </c>
      <c r="D366" s="34" t="s">
        <v>16832</v>
      </c>
      <c r="E366" s="32" t="s">
        <v>8229</v>
      </c>
      <c r="F366" s="62">
        <v>9</v>
      </c>
      <c r="G366" s="60" t="s">
        <v>9</v>
      </c>
      <c r="H366" s="31" t="s">
        <v>8146</v>
      </c>
      <c r="I366" s="79" t="s">
        <v>9269</v>
      </c>
      <c r="J366" s="63"/>
    </row>
    <row r="367" spans="1:10">
      <c r="A367" s="35" t="s">
        <v>16890</v>
      </c>
      <c r="B367" s="31" t="s">
        <v>16876</v>
      </c>
      <c r="C367" s="44" t="s">
        <v>9369</v>
      </c>
      <c r="D367" s="34" t="s">
        <v>16832</v>
      </c>
      <c r="E367" s="32" t="s">
        <v>8231</v>
      </c>
      <c r="F367" s="62">
        <v>9</v>
      </c>
      <c r="G367" s="60" t="s">
        <v>9</v>
      </c>
      <c r="H367" s="31" t="s">
        <v>8146</v>
      </c>
      <c r="I367" s="79" t="s">
        <v>9271</v>
      </c>
      <c r="J367" s="63"/>
    </row>
    <row r="368" spans="1:10">
      <c r="A368" s="35" t="s">
        <v>16890</v>
      </c>
      <c r="B368" s="31" t="s">
        <v>16876</v>
      </c>
      <c r="C368" s="44" t="s">
        <v>9369</v>
      </c>
      <c r="D368" s="34" t="s">
        <v>16832</v>
      </c>
      <c r="E368" s="32" t="s">
        <v>8227</v>
      </c>
      <c r="F368" s="62">
        <v>7</v>
      </c>
      <c r="G368" s="60" t="s">
        <v>9</v>
      </c>
      <c r="H368" s="31" t="s">
        <v>8146</v>
      </c>
      <c r="I368" s="79" t="s">
        <v>9267</v>
      </c>
      <c r="J368" s="63"/>
    </row>
    <row r="369" spans="1:10">
      <c r="A369" s="35" t="s">
        <v>16890</v>
      </c>
      <c r="B369" s="31" t="s">
        <v>16876</v>
      </c>
      <c r="C369" s="44" t="s">
        <v>9369</v>
      </c>
      <c r="D369" s="34" t="s">
        <v>16832</v>
      </c>
      <c r="E369" s="32" t="s">
        <v>8230</v>
      </c>
      <c r="F369" s="62">
        <v>9</v>
      </c>
      <c r="G369" s="60" t="s">
        <v>9</v>
      </c>
      <c r="H369" s="31" t="s">
        <v>8146</v>
      </c>
      <c r="I369" s="79" t="s">
        <v>9270</v>
      </c>
      <c r="J369" s="63"/>
    </row>
    <row r="370" spans="1:10">
      <c r="A370" s="35" t="s">
        <v>16890</v>
      </c>
      <c r="B370" s="31" t="s">
        <v>16876</v>
      </c>
      <c r="C370" s="44" t="s">
        <v>9369</v>
      </c>
      <c r="D370" s="34" t="s">
        <v>16832</v>
      </c>
      <c r="E370" s="32" t="s">
        <v>8225</v>
      </c>
      <c r="F370" s="62">
        <v>10</v>
      </c>
      <c r="G370" s="60" t="s">
        <v>9</v>
      </c>
      <c r="H370" s="31" t="s">
        <v>8146</v>
      </c>
      <c r="I370" s="79" t="s">
        <v>9265</v>
      </c>
      <c r="J370" s="63"/>
    </row>
    <row r="371" spans="1:10">
      <c r="A371" s="35" t="s">
        <v>16890</v>
      </c>
      <c r="B371" s="31" t="s">
        <v>16876</v>
      </c>
      <c r="C371" s="44" t="s">
        <v>9369</v>
      </c>
      <c r="D371" s="34" t="s">
        <v>16832</v>
      </c>
      <c r="E371" s="32" t="s">
        <v>8224</v>
      </c>
      <c r="F371" s="62">
        <v>11</v>
      </c>
      <c r="G371" s="60" t="s">
        <v>9</v>
      </c>
      <c r="H371" s="31" t="s">
        <v>8146</v>
      </c>
      <c r="I371" s="79" t="s">
        <v>9264</v>
      </c>
      <c r="J371" s="63"/>
    </row>
    <row r="372" spans="1:10">
      <c r="A372" s="35" t="s">
        <v>16890</v>
      </c>
      <c r="B372" s="31" t="s">
        <v>16876</v>
      </c>
      <c r="C372" s="44" t="s">
        <v>9369</v>
      </c>
      <c r="D372" s="34" t="s">
        <v>11</v>
      </c>
      <c r="E372" s="32" t="s">
        <v>8245</v>
      </c>
      <c r="F372" s="62">
        <v>11</v>
      </c>
      <c r="G372" s="60" t="s">
        <v>9</v>
      </c>
      <c r="H372" s="31" t="s">
        <v>8146</v>
      </c>
      <c r="I372" s="79" t="s">
        <v>9284</v>
      </c>
      <c r="J372" s="85" t="str">
        <f>HYPERLINK("https://www.multicampus.com/em/enrolment/courseInfo?corsCd=EA000X","과정맛보기")</f>
        <v>과정맛보기</v>
      </c>
    </row>
    <row r="373" spans="1:10">
      <c r="A373" s="35" t="s">
        <v>16890</v>
      </c>
      <c r="B373" s="31" t="s">
        <v>16876</v>
      </c>
      <c r="C373" s="44" t="s">
        <v>9369</v>
      </c>
      <c r="D373" s="34" t="s">
        <v>11</v>
      </c>
      <c r="E373" s="32" t="s">
        <v>8239</v>
      </c>
      <c r="F373" s="62">
        <v>8</v>
      </c>
      <c r="G373" s="60" t="s">
        <v>9</v>
      </c>
      <c r="H373" s="31" t="s">
        <v>8146</v>
      </c>
      <c r="I373" s="79" t="s">
        <v>9278</v>
      </c>
      <c r="J373" s="63"/>
    </row>
    <row r="374" spans="1:10">
      <c r="A374" s="35" t="s">
        <v>16890</v>
      </c>
      <c r="B374" s="31" t="s">
        <v>16876</v>
      </c>
      <c r="C374" s="44" t="s">
        <v>9369</v>
      </c>
      <c r="D374" s="34" t="s">
        <v>11</v>
      </c>
      <c r="E374" s="32" t="s">
        <v>8244</v>
      </c>
      <c r="F374" s="62">
        <v>9</v>
      </c>
      <c r="G374" s="60" t="s">
        <v>9</v>
      </c>
      <c r="H374" s="31" t="s">
        <v>8146</v>
      </c>
      <c r="I374" s="79" t="s">
        <v>9283</v>
      </c>
      <c r="J374" s="63"/>
    </row>
    <row r="375" spans="1:10">
      <c r="A375" s="35" t="s">
        <v>16890</v>
      </c>
      <c r="B375" s="31" t="s">
        <v>16876</v>
      </c>
      <c r="C375" s="44" t="s">
        <v>9369</v>
      </c>
      <c r="D375" s="34" t="s">
        <v>11</v>
      </c>
      <c r="E375" s="32" t="s">
        <v>8240</v>
      </c>
      <c r="F375" s="62">
        <v>11</v>
      </c>
      <c r="G375" s="60" t="s">
        <v>9</v>
      </c>
      <c r="H375" s="31" t="s">
        <v>8146</v>
      </c>
      <c r="I375" s="79" t="s">
        <v>9279</v>
      </c>
      <c r="J375" s="63"/>
    </row>
    <row r="376" spans="1:10">
      <c r="A376" s="35" t="s">
        <v>16890</v>
      </c>
      <c r="B376" s="31" t="s">
        <v>16876</v>
      </c>
      <c r="C376" s="44" t="s">
        <v>9369</v>
      </c>
      <c r="D376" s="34" t="s">
        <v>11</v>
      </c>
      <c r="E376" s="32" t="s">
        <v>8238</v>
      </c>
      <c r="F376" s="62">
        <v>9</v>
      </c>
      <c r="G376" s="60" t="s">
        <v>9</v>
      </c>
      <c r="H376" s="31" t="s">
        <v>8146</v>
      </c>
      <c r="I376" s="79" t="s">
        <v>9277</v>
      </c>
      <c r="J376" s="63"/>
    </row>
    <row r="377" spans="1:10">
      <c r="A377" s="35" t="s">
        <v>16890</v>
      </c>
      <c r="B377" s="31" t="s">
        <v>16876</v>
      </c>
      <c r="C377" s="44" t="s">
        <v>9369</v>
      </c>
      <c r="D377" s="34" t="s">
        <v>11</v>
      </c>
      <c r="E377" s="32" t="s">
        <v>8241</v>
      </c>
      <c r="F377" s="62">
        <v>11</v>
      </c>
      <c r="G377" s="60" t="s">
        <v>9</v>
      </c>
      <c r="H377" s="31" t="s">
        <v>8146</v>
      </c>
      <c r="I377" s="79" t="s">
        <v>9280</v>
      </c>
      <c r="J377" s="63"/>
    </row>
    <row r="378" spans="1:10">
      <c r="A378" s="35" t="s">
        <v>16890</v>
      </c>
      <c r="B378" s="31" t="s">
        <v>16876</v>
      </c>
      <c r="C378" s="44" t="s">
        <v>9369</v>
      </c>
      <c r="D378" s="34" t="s">
        <v>11</v>
      </c>
      <c r="E378" s="32" t="s">
        <v>8243</v>
      </c>
      <c r="F378" s="62">
        <v>9</v>
      </c>
      <c r="G378" s="60" t="s">
        <v>9</v>
      </c>
      <c r="H378" s="31" t="s">
        <v>8146</v>
      </c>
      <c r="I378" s="79" t="s">
        <v>9282</v>
      </c>
      <c r="J378" s="63"/>
    </row>
    <row r="379" spans="1:10">
      <c r="A379" s="35" t="s">
        <v>16890</v>
      </c>
      <c r="B379" s="31" t="s">
        <v>16876</v>
      </c>
      <c r="C379" s="44" t="s">
        <v>9369</v>
      </c>
      <c r="D379" s="34" t="s">
        <v>11</v>
      </c>
      <c r="E379" s="32" t="s">
        <v>8236</v>
      </c>
      <c r="F379" s="62">
        <v>9</v>
      </c>
      <c r="G379" s="60" t="s">
        <v>9</v>
      </c>
      <c r="H379" s="31" t="s">
        <v>8146</v>
      </c>
      <c r="I379" s="79" t="s">
        <v>9276</v>
      </c>
      <c r="J379" s="63"/>
    </row>
    <row r="380" spans="1:10">
      <c r="A380" s="35" t="s">
        <v>16890</v>
      </c>
      <c r="B380" s="31" t="s">
        <v>16876</v>
      </c>
      <c r="C380" s="44" t="s">
        <v>9369</v>
      </c>
      <c r="D380" s="34" t="s">
        <v>11</v>
      </c>
      <c r="E380" s="32" t="s">
        <v>8235</v>
      </c>
      <c r="F380" s="62">
        <v>8</v>
      </c>
      <c r="G380" s="60" t="s">
        <v>9</v>
      </c>
      <c r="H380" s="31" t="s">
        <v>8146</v>
      </c>
      <c r="I380" s="79" t="s">
        <v>9275</v>
      </c>
      <c r="J380" s="63"/>
    </row>
    <row r="381" spans="1:10">
      <c r="A381" s="35" t="s">
        <v>16890</v>
      </c>
      <c r="B381" s="31" t="s">
        <v>16876</v>
      </c>
      <c r="C381" s="44" t="s">
        <v>9369</v>
      </c>
      <c r="D381" s="34" t="s">
        <v>11</v>
      </c>
      <c r="E381" s="32" t="s">
        <v>8242</v>
      </c>
      <c r="F381" s="62">
        <v>10</v>
      </c>
      <c r="G381" s="60" t="s">
        <v>9</v>
      </c>
      <c r="H381" s="31" t="s">
        <v>8146</v>
      </c>
      <c r="I381" s="79" t="s">
        <v>9281</v>
      </c>
      <c r="J381" s="63"/>
    </row>
    <row r="382" spans="1:10">
      <c r="A382" s="35" t="s">
        <v>16890</v>
      </c>
      <c r="B382" s="31" t="s">
        <v>16876</v>
      </c>
      <c r="C382" s="44" t="s">
        <v>9369</v>
      </c>
      <c r="D382" s="34" t="s">
        <v>16839</v>
      </c>
      <c r="E382" s="32" t="s">
        <v>8153</v>
      </c>
      <c r="F382" s="62">
        <v>9</v>
      </c>
      <c r="G382" s="60" t="s">
        <v>9</v>
      </c>
      <c r="H382" s="31" t="s">
        <v>8146</v>
      </c>
      <c r="I382" s="79" t="s">
        <v>9240</v>
      </c>
      <c r="J382" s="85" t="str">
        <f>HYPERLINK("https://www.multicampus.com/em/enrolment/courseInfo?corsCd=EA00DQ","과정맛보기")</f>
        <v>과정맛보기</v>
      </c>
    </row>
    <row r="383" spans="1:10">
      <c r="A383" s="35" t="s">
        <v>16890</v>
      </c>
      <c r="B383" s="31" t="s">
        <v>16876</v>
      </c>
      <c r="C383" s="44" t="s">
        <v>9369</v>
      </c>
      <c r="D383" s="34" t="s">
        <v>16839</v>
      </c>
      <c r="E383" s="32" t="s">
        <v>8151</v>
      </c>
      <c r="F383" s="62">
        <v>10</v>
      </c>
      <c r="G383" s="60" t="s">
        <v>9</v>
      </c>
      <c r="H383" s="31" t="s">
        <v>8146</v>
      </c>
      <c r="I383" s="79" t="s">
        <v>9238</v>
      </c>
      <c r="J383" s="63"/>
    </row>
    <row r="384" spans="1:10">
      <c r="A384" s="35" t="s">
        <v>16890</v>
      </c>
      <c r="B384" s="31" t="s">
        <v>16876</v>
      </c>
      <c r="C384" s="44" t="s">
        <v>9369</v>
      </c>
      <c r="D384" s="34" t="s">
        <v>16839</v>
      </c>
      <c r="E384" s="32" t="s">
        <v>8157</v>
      </c>
      <c r="F384" s="62">
        <v>12</v>
      </c>
      <c r="G384" s="60" t="s">
        <v>9</v>
      </c>
      <c r="H384" s="31" t="s">
        <v>8146</v>
      </c>
      <c r="I384" s="79" t="s">
        <v>9244</v>
      </c>
      <c r="J384" s="63"/>
    </row>
    <row r="385" spans="1:10">
      <c r="A385" s="35" t="s">
        <v>16890</v>
      </c>
      <c r="B385" s="31" t="s">
        <v>16876</v>
      </c>
      <c r="C385" s="44" t="s">
        <v>9369</v>
      </c>
      <c r="D385" s="34" t="s">
        <v>16839</v>
      </c>
      <c r="E385" s="32" t="s">
        <v>8152</v>
      </c>
      <c r="F385" s="62">
        <v>10</v>
      </c>
      <c r="G385" s="60" t="s">
        <v>9</v>
      </c>
      <c r="H385" s="31" t="s">
        <v>8146</v>
      </c>
      <c r="I385" s="79" t="s">
        <v>9239</v>
      </c>
      <c r="J385" s="63"/>
    </row>
    <row r="386" spans="1:10">
      <c r="A386" s="35" t="s">
        <v>16890</v>
      </c>
      <c r="B386" s="31" t="s">
        <v>16876</v>
      </c>
      <c r="C386" s="44" t="s">
        <v>9369</v>
      </c>
      <c r="D386" s="34" t="s">
        <v>16839</v>
      </c>
      <c r="E386" s="32" t="s">
        <v>8148</v>
      </c>
      <c r="F386" s="62">
        <v>11</v>
      </c>
      <c r="G386" s="60" t="s">
        <v>9</v>
      </c>
      <c r="H386" s="31" t="s">
        <v>8149</v>
      </c>
      <c r="I386" s="79" t="s">
        <v>9236</v>
      </c>
      <c r="J386" s="63"/>
    </row>
    <row r="387" spans="1:10">
      <c r="A387" s="35" t="s">
        <v>16890</v>
      </c>
      <c r="B387" s="31" t="s">
        <v>16876</v>
      </c>
      <c r="C387" s="44" t="s">
        <v>9369</v>
      </c>
      <c r="D387" s="34" t="s">
        <v>16839</v>
      </c>
      <c r="E387" s="32" t="s">
        <v>8150</v>
      </c>
      <c r="F387" s="62">
        <v>13</v>
      </c>
      <c r="G387" s="60" t="s">
        <v>9</v>
      </c>
      <c r="H387" s="31" t="s">
        <v>8146</v>
      </c>
      <c r="I387" s="79" t="s">
        <v>9237</v>
      </c>
      <c r="J387" s="63"/>
    </row>
    <row r="388" spans="1:10">
      <c r="A388" s="35" t="s">
        <v>16890</v>
      </c>
      <c r="B388" s="31" t="s">
        <v>16876</v>
      </c>
      <c r="C388" s="44" t="s">
        <v>9369</v>
      </c>
      <c r="D388" s="34" t="s">
        <v>16839</v>
      </c>
      <c r="E388" s="32" t="s">
        <v>8155</v>
      </c>
      <c r="F388" s="62">
        <v>11</v>
      </c>
      <c r="G388" s="60" t="s">
        <v>9</v>
      </c>
      <c r="H388" s="31" t="s">
        <v>8146</v>
      </c>
      <c r="I388" s="79" t="s">
        <v>9242</v>
      </c>
      <c r="J388" s="63"/>
    </row>
    <row r="389" spans="1:10">
      <c r="A389" s="35" t="s">
        <v>16890</v>
      </c>
      <c r="B389" s="31" t="s">
        <v>16876</v>
      </c>
      <c r="C389" s="44" t="s">
        <v>9369</v>
      </c>
      <c r="D389" s="34" t="s">
        <v>16839</v>
      </c>
      <c r="E389" s="32" t="s">
        <v>8161</v>
      </c>
      <c r="F389" s="62">
        <v>7</v>
      </c>
      <c r="G389" s="60" t="s">
        <v>9</v>
      </c>
      <c r="H389" s="31" t="s">
        <v>8146</v>
      </c>
      <c r="I389" s="79" t="s">
        <v>9248</v>
      </c>
      <c r="J389" s="63"/>
    </row>
    <row r="390" spans="1:10">
      <c r="A390" s="35" t="s">
        <v>16890</v>
      </c>
      <c r="B390" s="31" t="s">
        <v>16876</v>
      </c>
      <c r="C390" s="44" t="s">
        <v>9369</v>
      </c>
      <c r="D390" s="34" t="s">
        <v>16839</v>
      </c>
      <c r="E390" s="32" t="s">
        <v>8156</v>
      </c>
      <c r="F390" s="62">
        <v>10</v>
      </c>
      <c r="G390" s="60" t="s">
        <v>9</v>
      </c>
      <c r="H390" s="31" t="s">
        <v>8146</v>
      </c>
      <c r="I390" s="79" t="s">
        <v>9243</v>
      </c>
      <c r="J390" s="63"/>
    </row>
    <row r="391" spans="1:10">
      <c r="A391" s="35" t="s">
        <v>16890</v>
      </c>
      <c r="B391" s="31" t="s">
        <v>16876</v>
      </c>
      <c r="C391" s="44" t="s">
        <v>9369</v>
      </c>
      <c r="D391" s="34" t="s">
        <v>16839</v>
      </c>
      <c r="E391" s="32" t="s">
        <v>8154</v>
      </c>
      <c r="F391" s="62">
        <v>9</v>
      </c>
      <c r="G391" s="60" t="s">
        <v>9</v>
      </c>
      <c r="H391" s="31" t="s">
        <v>8146</v>
      </c>
      <c r="I391" s="79" t="s">
        <v>9241</v>
      </c>
      <c r="J391" s="63"/>
    </row>
    <row r="392" spans="1:10">
      <c r="A392" s="35" t="s">
        <v>16890</v>
      </c>
      <c r="B392" s="31" t="s">
        <v>16876</v>
      </c>
      <c r="C392" s="44" t="s">
        <v>9369</v>
      </c>
      <c r="D392" s="34" t="s">
        <v>16839</v>
      </c>
      <c r="E392" s="32" t="s">
        <v>8159</v>
      </c>
      <c r="F392" s="62">
        <v>18</v>
      </c>
      <c r="G392" s="60" t="s">
        <v>9</v>
      </c>
      <c r="H392" s="31" t="s">
        <v>8146</v>
      </c>
      <c r="I392" s="79" t="s">
        <v>9246</v>
      </c>
      <c r="J392" s="63"/>
    </row>
    <row r="393" spans="1:10">
      <c r="A393" s="35" t="s">
        <v>16890</v>
      </c>
      <c r="B393" s="31" t="s">
        <v>16876</v>
      </c>
      <c r="C393" s="44" t="s">
        <v>9369</v>
      </c>
      <c r="D393" s="34" t="s">
        <v>16839</v>
      </c>
      <c r="E393" s="32" t="s">
        <v>8158</v>
      </c>
      <c r="F393" s="62">
        <v>12</v>
      </c>
      <c r="G393" s="60" t="s">
        <v>9</v>
      </c>
      <c r="H393" s="31" t="s">
        <v>8146</v>
      </c>
      <c r="I393" s="79" t="s">
        <v>9245</v>
      </c>
      <c r="J393" s="63"/>
    </row>
    <row r="394" spans="1:10">
      <c r="A394" s="35" t="s">
        <v>16890</v>
      </c>
      <c r="B394" s="31" t="s">
        <v>16876</v>
      </c>
      <c r="C394" s="44" t="s">
        <v>9369</v>
      </c>
      <c r="D394" s="34" t="s">
        <v>16839</v>
      </c>
      <c r="E394" s="32" t="s">
        <v>8160</v>
      </c>
      <c r="F394" s="62">
        <v>8</v>
      </c>
      <c r="G394" s="60" t="s">
        <v>9</v>
      </c>
      <c r="H394" s="31" t="s">
        <v>8146</v>
      </c>
      <c r="I394" s="79" t="s">
        <v>9247</v>
      </c>
      <c r="J394" s="63"/>
    </row>
    <row r="395" spans="1:10">
      <c r="A395" s="35" t="s">
        <v>16890</v>
      </c>
      <c r="B395" s="31" t="s">
        <v>16876</v>
      </c>
      <c r="C395" s="44" t="s">
        <v>9369</v>
      </c>
      <c r="D395" s="34" t="s">
        <v>16840</v>
      </c>
      <c r="E395" s="32" t="s">
        <v>8221</v>
      </c>
      <c r="F395" s="62">
        <v>9</v>
      </c>
      <c r="G395" s="60" t="s">
        <v>9</v>
      </c>
      <c r="H395" s="31" t="s">
        <v>8146</v>
      </c>
      <c r="I395" s="79" t="s">
        <v>9261</v>
      </c>
      <c r="J395" s="85" t="str">
        <f>HYPERLINK("https://www.multicampus.com/em/enrolment/courseInfo?corsCd=EA00BA","과정맛보기")</f>
        <v>과정맛보기</v>
      </c>
    </row>
    <row r="396" spans="1:10">
      <c r="A396" s="35" t="s">
        <v>16890</v>
      </c>
      <c r="B396" s="31" t="s">
        <v>16876</v>
      </c>
      <c r="C396" s="44" t="s">
        <v>9369</v>
      </c>
      <c r="D396" s="34" t="s">
        <v>16840</v>
      </c>
      <c r="E396" s="32" t="s">
        <v>8214</v>
      </c>
      <c r="F396" s="62">
        <v>9</v>
      </c>
      <c r="G396" s="60" t="s">
        <v>9</v>
      </c>
      <c r="H396" s="31" t="s">
        <v>8146</v>
      </c>
      <c r="I396" s="79" t="s">
        <v>9254</v>
      </c>
      <c r="J396" s="63"/>
    </row>
    <row r="397" spans="1:10">
      <c r="A397" s="35" t="s">
        <v>16890</v>
      </c>
      <c r="B397" s="31" t="s">
        <v>16876</v>
      </c>
      <c r="C397" s="44" t="s">
        <v>9369</v>
      </c>
      <c r="D397" s="34" t="s">
        <v>16840</v>
      </c>
      <c r="E397" s="32" t="s">
        <v>8216</v>
      </c>
      <c r="F397" s="62">
        <v>9</v>
      </c>
      <c r="G397" s="60" t="s">
        <v>9</v>
      </c>
      <c r="H397" s="31" t="s">
        <v>8146</v>
      </c>
      <c r="I397" s="79" t="s">
        <v>9256</v>
      </c>
      <c r="J397" s="63"/>
    </row>
    <row r="398" spans="1:10">
      <c r="A398" s="35" t="s">
        <v>16890</v>
      </c>
      <c r="B398" s="31" t="s">
        <v>16876</v>
      </c>
      <c r="C398" s="44" t="s">
        <v>9369</v>
      </c>
      <c r="D398" s="34" t="s">
        <v>16840</v>
      </c>
      <c r="E398" s="32" t="s">
        <v>8217</v>
      </c>
      <c r="F398" s="62">
        <v>8</v>
      </c>
      <c r="G398" s="60" t="s">
        <v>9</v>
      </c>
      <c r="H398" s="31" t="s">
        <v>8146</v>
      </c>
      <c r="I398" s="79" t="s">
        <v>9257</v>
      </c>
      <c r="J398" s="63"/>
    </row>
    <row r="399" spans="1:10">
      <c r="A399" s="35" t="s">
        <v>16890</v>
      </c>
      <c r="B399" s="31" t="s">
        <v>16876</v>
      </c>
      <c r="C399" s="44" t="s">
        <v>9369</v>
      </c>
      <c r="D399" s="34" t="s">
        <v>16840</v>
      </c>
      <c r="E399" s="32" t="s">
        <v>8220</v>
      </c>
      <c r="F399" s="62">
        <v>7</v>
      </c>
      <c r="G399" s="60" t="s">
        <v>9</v>
      </c>
      <c r="H399" s="31" t="s">
        <v>8146</v>
      </c>
      <c r="I399" s="79" t="s">
        <v>9260</v>
      </c>
      <c r="J399" s="63"/>
    </row>
    <row r="400" spans="1:10">
      <c r="A400" s="35" t="s">
        <v>16890</v>
      </c>
      <c r="B400" s="31" t="s">
        <v>16876</v>
      </c>
      <c r="C400" s="44" t="s">
        <v>9369</v>
      </c>
      <c r="D400" s="34" t="s">
        <v>16840</v>
      </c>
      <c r="E400" s="32" t="s">
        <v>8212</v>
      </c>
      <c r="F400" s="62">
        <v>11</v>
      </c>
      <c r="G400" s="60" t="s">
        <v>9</v>
      </c>
      <c r="H400" s="31" t="s">
        <v>8146</v>
      </c>
      <c r="I400" s="79" t="s">
        <v>9252</v>
      </c>
      <c r="J400" s="63"/>
    </row>
    <row r="401" spans="1:10">
      <c r="A401" s="35" t="s">
        <v>16890</v>
      </c>
      <c r="B401" s="31" t="s">
        <v>16876</v>
      </c>
      <c r="C401" s="44" t="s">
        <v>9369</v>
      </c>
      <c r="D401" s="34" t="s">
        <v>16840</v>
      </c>
      <c r="E401" s="32" t="s">
        <v>8211</v>
      </c>
      <c r="F401" s="62">
        <v>9</v>
      </c>
      <c r="G401" s="60" t="s">
        <v>9</v>
      </c>
      <c r="H401" s="31" t="s">
        <v>8146</v>
      </c>
      <c r="I401" s="79" t="s">
        <v>9251</v>
      </c>
      <c r="J401" s="63"/>
    </row>
    <row r="402" spans="1:10">
      <c r="A402" s="35" t="s">
        <v>16890</v>
      </c>
      <c r="B402" s="31" t="s">
        <v>16876</v>
      </c>
      <c r="C402" s="44" t="s">
        <v>9369</v>
      </c>
      <c r="D402" s="34" t="s">
        <v>16840</v>
      </c>
      <c r="E402" s="32" t="s">
        <v>8219</v>
      </c>
      <c r="F402" s="62">
        <v>12</v>
      </c>
      <c r="G402" s="60" t="s">
        <v>9</v>
      </c>
      <c r="H402" s="31" t="s">
        <v>8146</v>
      </c>
      <c r="I402" s="79" t="s">
        <v>9259</v>
      </c>
      <c r="J402" s="63"/>
    </row>
    <row r="403" spans="1:10">
      <c r="A403" s="35" t="s">
        <v>16890</v>
      </c>
      <c r="B403" s="31" t="s">
        <v>16876</v>
      </c>
      <c r="C403" s="44" t="s">
        <v>9369</v>
      </c>
      <c r="D403" s="34" t="s">
        <v>16840</v>
      </c>
      <c r="E403" s="32" t="s">
        <v>8215</v>
      </c>
      <c r="F403" s="62">
        <v>7</v>
      </c>
      <c r="G403" s="60" t="s">
        <v>9</v>
      </c>
      <c r="H403" s="31" t="s">
        <v>8146</v>
      </c>
      <c r="I403" s="79" t="s">
        <v>9255</v>
      </c>
      <c r="J403" s="63"/>
    </row>
    <row r="404" spans="1:10">
      <c r="A404" s="35" t="s">
        <v>16890</v>
      </c>
      <c r="B404" s="31" t="s">
        <v>16876</v>
      </c>
      <c r="C404" s="44" t="s">
        <v>9369</v>
      </c>
      <c r="D404" s="34" t="s">
        <v>16840</v>
      </c>
      <c r="E404" s="32" t="s">
        <v>8213</v>
      </c>
      <c r="F404" s="62">
        <v>10</v>
      </c>
      <c r="G404" s="60" t="s">
        <v>9</v>
      </c>
      <c r="H404" s="31" t="s">
        <v>8146</v>
      </c>
      <c r="I404" s="79" t="s">
        <v>9253</v>
      </c>
      <c r="J404" s="63"/>
    </row>
    <row r="405" spans="1:10">
      <c r="A405" s="35" t="s">
        <v>16890</v>
      </c>
      <c r="B405" s="31" t="s">
        <v>16876</v>
      </c>
      <c r="C405" s="44" t="s">
        <v>9369</v>
      </c>
      <c r="D405" s="34" t="s">
        <v>16840</v>
      </c>
      <c r="E405" s="32" t="s">
        <v>8218</v>
      </c>
      <c r="F405" s="62">
        <v>9</v>
      </c>
      <c r="G405" s="60" t="s">
        <v>9</v>
      </c>
      <c r="H405" s="31" t="s">
        <v>8146</v>
      </c>
      <c r="I405" s="79" t="s">
        <v>9258</v>
      </c>
      <c r="J405" s="63"/>
    </row>
    <row r="406" spans="1:10">
      <c r="A406" s="35" t="s">
        <v>16890</v>
      </c>
      <c r="B406" s="31" t="s">
        <v>16876</v>
      </c>
      <c r="C406" s="44" t="s">
        <v>9369</v>
      </c>
      <c r="D406" s="34" t="s">
        <v>16840</v>
      </c>
      <c r="E406" s="32" t="s">
        <v>8209</v>
      </c>
      <c r="F406" s="62">
        <v>10</v>
      </c>
      <c r="G406" s="60" t="s">
        <v>9</v>
      </c>
      <c r="H406" s="31" t="s">
        <v>8146</v>
      </c>
      <c r="I406" s="79" t="s">
        <v>9249</v>
      </c>
      <c r="J406" s="63"/>
    </row>
    <row r="407" spans="1:10">
      <c r="A407" s="35" t="s">
        <v>16890</v>
      </c>
      <c r="B407" s="31" t="s">
        <v>16876</v>
      </c>
      <c r="C407" s="44" t="s">
        <v>9369</v>
      </c>
      <c r="D407" s="34" t="s">
        <v>16840</v>
      </c>
      <c r="E407" s="32" t="s">
        <v>8210</v>
      </c>
      <c r="F407" s="62">
        <v>10</v>
      </c>
      <c r="G407" s="60" t="s">
        <v>9</v>
      </c>
      <c r="H407" s="31" t="s">
        <v>8146</v>
      </c>
      <c r="I407" s="79" t="s">
        <v>9250</v>
      </c>
      <c r="J407" s="63"/>
    </row>
    <row r="408" spans="1:10">
      <c r="A408" s="35" t="s">
        <v>16890</v>
      </c>
      <c r="B408" s="31" t="s">
        <v>16881</v>
      </c>
      <c r="C408" s="45" t="s">
        <v>16889</v>
      </c>
      <c r="D408" s="34" t="s">
        <v>16849</v>
      </c>
      <c r="E408" s="32" t="s">
        <v>8386</v>
      </c>
      <c r="F408" s="62">
        <v>15</v>
      </c>
      <c r="G408" s="60" t="s">
        <v>9</v>
      </c>
      <c r="H408" s="31" t="s">
        <v>8146</v>
      </c>
      <c r="I408" s="79" t="s">
        <v>13799</v>
      </c>
      <c r="J408" s="85" t="str">
        <f>HYPERLINK("https://www.multicampus.com/em/enrolment/courseInfo?corsCd=EA0012","과정맛보기")</f>
        <v>과정맛보기</v>
      </c>
    </row>
    <row r="409" spans="1:10">
      <c r="A409" s="35" t="s">
        <v>16890</v>
      </c>
      <c r="B409" s="31" t="s">
        <v>16881</v>
      </c>
      <c r="C409" s="45" t="s">
        <v>16889</v>
      </c>
      <c r="D409" s="34" t="s">
        <v>16849</v>
      </c>
      <c r="E409" s="32" t="s">
        <v>8387</v>
      </c>
      <c r="F409" s="62">
        <v>21</v>
      </c>
      <c r="G409" s="60" t="s">
        <v>9</v>
      </c>
      <c r="H409" s="31" t="s">
        <v>8146</v>
      </c>
      <c r="I409" s="79" t="s">
        <v>13800</v>
      </c>
      <c r="J409" s="61"/>
    </row>
    <row r="410" spans="1:10">
      <c r="A410" s="35" t="s">
        <v>16890</v>
      </c>
      <c r="B410" s="31" t="s">
        <v>16881</v>
      </c>
      <c r="C410" s="45" t="s">
        <v>16889</v>
      </c>
      <c r="D410" s="34" t="s">
        <v>16849</v>
      </c>
      <c r="E410" s="32" t="s">
        <v>8389</v>
      </c>
      <c r="F410" s="62">
        <v>11</v>
      </c>
      <c r="G410" s="60" t="s">
        <v>9</v>
      </c>
      <c r="H410" s="31" t="s">
        <v>8146</v>
      </c>
      <c r="I410" s="79" t="s">
        <v>13802</v>
      </c>
      <c r="J410" s="61"/>
    </row>
    <row r="411" spans="1:10">
      <c r="A411" s="35" t="s">
        <v>16890</v>
      </c>
      <c r="B411" s="31" t="s">
        <v>16881</v>
      </c>
      <c r="C411" s="45" t="s">
        <v>16889</v>
      </c>
      <c r="D411" s="34" t="s">
        <v>16849</v>
      </c>
      <c r="E411" s="32" t="s">
        <v>8390</v>
      </c>
      <c r="F411" s="62">
        <v>21</v>
      </c>
      <c r="G411" s="60" t="s">
        <v>9</v>
      </c>
      <c r="H411" s="31" t="s">
        <v>8146</v>
      </c>
      <c r="I411" s="79" t="s">
        <v>13803</v>
      </c>
      <c r="J411" s="61"/>
    </row>
    <row r="412" spans="1:10">
      <c r="A412" s="35" t="s">
        <v>16890</v>
      </c>
      <c r="B412" s="31" t="s">
        <v>16881</v>
      </c>
      <c r="C412" s="45" t="s">
        <v>16889</v>
      </c>
      <c r="D412" s="34" t="s">
        <v>16849</v>
      </c>
      <c r="E412" s="32" t="s">
        <v>8391</v>
      </c>
      <c r="F412" s="62">
        <v>23</v>
      </c>
      <c r="G412" s="60" t="s">
        <v>9</v>
      </c>
      <c r="H412" s="31" t="s">
        <v>8146</v>
      </c>
      <c r="I412" s="79" t="s">
        <v>13804</v>
      </c>
      <c r="J412" s="61"/>
    </row>
    <row r="413" spans="1:10">
      <c r="A413" s="35" t="s">
        <v>16890</v>
      </c>
      <c r="B413" s="31" t="s">
        <v>16881</v>
      </c>
      <c r="C413" s="45" t="s">
        <v>16889</v>
      </c>
      <c r="D413" s="34" t="s">
        <v>16849</v>
      </c>
      <c r="E413" s="32" t="s">
        <v>8388</v>
      </c>
      <c r="F413" s="62">
        <v>21</v>
      </c>
      <c r="G413" s="60" t="s">
        <v>9</v>
      </c>
      <c r="H413" s="31" t="s">
        <v>8146</v>
      </c>
      <c r="I413" s="79" t="s">
        <v>13801</v>
      </c>
      <c r="J413" s="61"/>
    </row>
    <row r="414" spans="1:10">
      <c r="A414" s="35" t="s">
        <v>16890</v>
      </c>
      <c r="B414" s="31" t="s">
        <v>16881</v>
      </c>
      <c r="C414" s="45" t="s">
        <v>16889</v>
      </c>
      <c r="D414" s="34" t="s">
        <v>16849</v>
      </c>
      <c r="E414" s="32" t="s">
        <v>8385</v>
      </c>
      <c r="F414" s="62">
        <v>14</v>
      </c>
      <c r="G414" s="60" t="s">
        <v>9</v>
      </c>
      <c r="H414" s="31" t="s">
        <v>8146</v>
      </c>
      <c r="I414" s="79" t="s">
        <v>13798</v>
      </c>
      <c r="J414" s="61"/>
    </row>
    <row r="415" spans="1:10">
      <c r="A415" s="35" t="s">
        <v>16890</v>
      </c>
      <c r="B415" s="35" t="s">
        <v>29</v>
      </c>
      <c r="C415" s="35" t="s">
        <v>9372</v>
      </c>
      <c r="D415" s="34" t="s">
        <v>16734</v>
      </c>
      <c r="E415" s="34" t="s">
        <v>12541</v>
      </c>
      <c r="F415" s="33">
        <v>39</v>
      </c>
      <c r="G415" s="60" t="s">
        <v>9</v>
      </c>
      <c r="H415" s="35" t="s">
        <v>13675</v>
      </c>
      <c r="I415" s="77" t="s">
        <v>16526</v>
      </c>
      <c r="J415" s="61"/>
    </row>
    <row r="416" spans="1:10">
      <c r="A416" s="35" t="s">
        <v>16890</v>
      </c>
      <c r="B416" s="35" t="s">
        <v>29</v>
      </c>
      <c r="C416" s="35" t="s">
        <v>9372</v>
      </c>
      <c r="D416" s="34" t="s">
        <v>16734</v>
      </c>
      <c r="E416" s="34" t="s">
        <v>12542</v>
      </c>
      <c r="F416" s="33">
        <v>32</v>
      </c>
      <c r="G416" s="60" t="s">
        <v>9</v>
      </c>
      <c r="H416" s="35" t="s">
        <v>13675</v>
      </c>
      <c r="I416" s="77" t="s">
        <v>16526</v>
      </c>
      <c r="J416" s="61"/>
    </row>
    <row r="417" spans="1:10">
      <c r="A417" s="35" t="s">
        <v>16890</v>
      </c>
      <c r="B417" s="35" t="s">
        <v>29</v>
      </c>
      <c r="C417" s="35" t="s">
        <v>9372</v>
      </c>
      <c r="D417" s="34" t="s">
        <v>16734</v>
      </c>
      <c r="E417" s="34" t="s">
        <v>12543</v>
      </c>
      <c r="F417" s="33">
        <v>44</v>
      </c>
      <c r="G417" s="60" t="s">
        <v>9</v>
      </c>
      <c r="H417" s="35" t="s">
        <v>13675</v>
      </c>
      <c r="I417" s="77" t="s">
        <v>16526</v>
      </c>
      <c r="J417" s="61"/>
    </row>
    <row r="418" spans="1:10">
      <c r="A418" s="35" t="s">
        <v>16890</v>
      </c>
      <c r="B418" s="35" t="s">
        <v>29</v>
      </c>
      <c r="C418" s="35" t="s">
        <v>9372</v>
      </c>
      <c r="D418" s="34" t="s">
        <v>16734</v>
      </c>
      <c r="E418" s="34" t="s">
        <v>12544</v>
      </c>
      <c r="F418" s="33">
        <v>36</v>
      </c>
      <c r="G418" s="60" t="s">
        <v>9</v>
      </c>
      <c r="H418" s="35" t="s">
        <v>13675</v>
      </c>
      <c r="I418" s="77" t="s">
        <v>16526</v>
      </c>
      <c r="J418" s="61"/>
    </row>
    <row r="419" spans="1:10">
      <c r="A419" s="35" t="s">
        <v>16890</v>
      </c>
      <c r="B419" s="35" t="s">
        <v>29</v>
      </c>
      <c r="C419" s="35" t="s">
        <v>9372</v>
      </c>
      <c r="D419" s="34" t="s">
        <v>16734</v>
      </c>
      <c r="E419" s="34" t="s">
        <v>12545</v>
      </c>
      <c r="F419" s="33">
        <v>30</v>
      </c>
      <c r="G419" s="60" t="s">
        <v>9</v>
      </c>
      <c r="H419" s="35" t="s">
        <v>13675</v>
      </c>
      <c r="I419" s="77" t="s">
        <v>16526</v>
      </c>
      <c r="J419" s="61"/>
    </row>
    <row r="420" spans="1:10">
      <c r="A420" s="35" t="s">
        <v>16890</v>
      </c>
      <c r="B420" s="35" t="s">
        <v>29</v>
      </c>
      <c r="C420" s="35" t="s">
        <v>9372</v>
      </c>
      <c r="D420" s="34" t="s">
        <v>16734</v>
      </c>
      <c r="E420" s="34" t="s">
        <v>12546</v>
      </c>
      <c r="F420" s="33">
        <v>36</v>
      </c>
      <c r="G420" s="60" t="s">
        <v>9</v>
      </c>
      <c r="H420" s="35" t="s">
        <v>13675</v>
      </c>
      <c r="I420" s="77" t="s">
        <v>16526</v>
      </c>
      <c r="J420" s="61"/>
    </row>
    <row r="421" spans="1:10">
      <c r="A421" s="35" t="s">
        <v>16890</v>
      </c>
      <c r="B421" s="35" t="s">
        <v>29</v>
      </c>
      <c r="C421" s="35" t="s">
        <v>9372</v>
      </c>
      <c r="D421" s="34" t="s">
        <v>16734</v>
      </c>
      <c r="E421" s="34" t="s">
        <v>12547</v>
      </c>
      <c r="F421" s="33">
        <v>32</v>
      </c>
      <c r="G421" s="60" t="s">
        <v>9</v>
      </c>
      <c r="H421" s="35" t="s">
        <v>13675</v>
      </c>
      <c r="I421" s="77" t="s">
        <v>16526</v>
      </c>
      <c r="J421" s="61"/>
    </row>
    <row r="422" spans="1:10">
      <c r="A422" s="35" t="s">
        <v>16890</v>
      </c>
      <c r="B422" s="35" t="s">
        <v>29</v>
      </c>
      <c r="C422" s="35" t="s">
        <v>9372</v>
      </c>
      <c r="D422" s="34" t="s">
        <v>16734</v>
      </c>
      <c r="E422" s="34" t="s">
        <v>12548</v>
      </c>
      <c r="F422" s="33">
        <v>40</v>
      </c>
      <c r="G422" s="60" t="s">
        <v>9</v>
      </c>
      <c r="H422" s="35" t="s">
        <v>13675</v>
      </c>
      <c r="I422" s="77" t="s">
        <v>16526</v>
      </c>
      <c r="J422" s="61"/>
    </row>
    <row r="423" spans="1:10">
      <c r="A423" s="35" t="s">
        <v>16890</v>
      </c>
      <c r="B423" s="35" t="s">
        <v>29</v>
      </c>
      <c r="C423" s="35" t="s">
        <v>9372</v>
      </c>
      <c r="D423" s="34" t="s">
        <v>16734</v>
      </c>
      <c r="E423" s="34" t="s">
        <v>12549</v>
      </c>
      <c r="F423" s="33">
        <v>38</v>
      </c>
      <c r="G423" s="60" t="s">
        <v>9</v>
      </c>
      <c r="H423" s="35" t="s">
        <v>13675</v>
      </c>
      <c r="I423" s="77" t="s">
        <v>16526</v>
      </c>
      <c r="J423" s="61"/>
    </row>
    <row r="424" spans="1:10">
      <c r="A424" s="67" t="s">
        <v>16890</v>
      </c>
      <c r="B424" s="67" t="s">
        <v>29</v>
      </c>
      <c r="C424" s="67" t="s">
        <v>9372</v>
      </c>
      <c r="D424" s="46" t="s">
        <v>12532</v>
      </c>
      <c r="E424" s="46" t="s">
        <v>12532</v>
      </c>
      <c r="F424" s="64">
        <v>469</v>
      </c>
      <c r="G424" s="65" t="s">
        <v>9</v>
      </c>
      <c r="H424" s="66" t="s">
        <v>15</v>
      </c>
      <c r="I424" s="80" t="s">
        <v>16893</v>
      </c>
      <c r="J424" s="61"/>
    </row>
  </sheetData>
  <autoFilter ref="A3:J424"/>
  <sortState ref="A4:J286">
    <sortCondition ref="A4:A286"/>
    <sortCondition ref="B4:B286"/>
    <sortCondition ref="C4:C286"/>
    <sortCondition ref="D4:D286"/>
    <sortCondition ref="E4:E286"/>
  </sortState>
  <mergeCells count="1">
    <mergeCell ref="A1:I1"/>
  </mergeCells>
  <phoneticPr fontId="1" type="noConversion"/>
  <conditionalFormatting sqref="E101:E110">
    <cfRule type="duplicateValues" dxfId="94" priority="167"/>
    <cfRule type="duplicateValues" dxfId="93" priority="168"/>
    <cfRule type="duplicateValues" dxfId="92" priority="169"/>
    <cfRule type="duplicateValues" dxfId="91" priority="170"/>
    <cfRule type="duplicateValues" dxfId="90" priority="171"/>
    <cfRule type="duplicateValues" dxfId="89" priority="172"/>
  </conditionalFormatting>
  <conditionalFormatting sqref="E111:E120">
    <cfRule type="duplicateValues" dxfId="88" priority="161"/>
    <cfRule type="duplicateValues" dxfId="87" priority="162"/>
    <cfRule type="duplicateValues" dxfId="86" priority="163"/>
    <cfRule type="duplicateValues" dxfId="85" priority="164"/>
    <cfRule type="duplicateValues" dxfId="84" priority="165"/>
    <cfRule type="duplicateValues" dxfId="83" priority="166"/>
  </conditionalFormatting>
  <conditionalFormatting sqref="E121:E132">
    <cfRule type="duplicateValues" dxfId="82" priority="155"/>
    <cfRule type="duplicateValues" dxfId="81" priority="156"/>
    <cfRule type="duplicateValues" dxfId="80" priority="157"/>
    <cfRule type="duplicateValues" dxfId="79" priority="158"/>
    <cfRule type="duplicateValues" dxfId="78" priority="159"/>
    <cfRule type="duplicateValues" dxfId="77" priority="160"/>
  </conditionalFormatting>
  <conditionalFormatting sqref="E166:E176">
    <cfRule type="duplicateValues" dxfId="76" priority="143"/>
    <cfRule type="duplicateValues" dxfId="75" priority="144"/>
    <cfRule type="duplicateValues" dxfId="74" priority="145"/>
    <cfRule type="duplicateValues" dxfId="73" priority="146"/>
    <cfRule type="duplicateValues" dxfId="72" priority="147"/>
    <cfRule type="duplicateValues" dxfId="71" priority="148"/>
  </conditionalFormatting>
  <conditionalFormatting sqref="E177:E186">
    <cfRule type="duplicateValues" dxfId="70" priority="137"/>
    <cfRule type="duplicateValues" dxfId="69" priority="138"/>
    <cfRule type="duplicateValues" dxfId="68" priority="139"/>
    <cfRule type="duplicateValues" dxfId="67" priority="140"/>
    <cfRule type="duplicateValues" dxfId="66" priority="141"/>
    <cfRule type="duplicateValues" dxfId="65" priority="142"/>
  </conditionalFormatting>
  <conditionalFormatting sqref="E187:E196">
    <cfRule type="duplicateValues" dxfId="64" priority="131"/>
    <cfRule type="duplicateValues" dxfId="63" priority="132"/>
    <cfRule type="duplicateValues" dxfId="62" priority="133"/>
    <cfRule type="duplicateValues" dxfId="61" priority="134"/>
    <cfRule type="duplicateValues" dxfId="60" priority="135"/>
    <cfRule type="duplicateValues" dxfId="59" priority="136"/>
  </conditionalFormatting>
  <conditionalFormatting sqref="E216:E218 E197:E204">
    <cfRule type="duplicateValues" dxfId="58" priority="125"/>
    <cfRule type="duplicateValues" dxfId="57" priority="126"/>
    <cfRule type="duplicateValues" dxfId="56" priority="127"/>
    <cfRule type="duplicateValues" dxfId="55" priority="128"/>
    <cfRule type="duplicateValues" dxfId="54" priority="129"/>
    <cfRule type="duplicateValues" dxfId="53" priority="130"/>
  </conditionalFormatting>
  <conditionalFormatting sqref="I86:I100">
    <cfRule type="duplicateValues" dxfId="52" priority="110"/>
  </conditionalFormatting>
  <conditionalFormatting sqref="E219:E228">
    <cfRule type="duplicateValues" dxfId="51" priority="109"/>
  </conditionalFormatting>
  <conditionalFormatting sqref="E254:E261">
    <cfRule type="duplicateValues" dxfId="50" priority="97"/>
    <cfRule type="duplicateValues" dxfId="49" priority="98"/>
    <cfRule type="duplicateValues" dxfId="48" priority="99"/>
    <cfRule type="duplicateValues" dxfId="47" priority="100"/>
    <cfRule type="duplicateValues" dxfId="46" priority="101"/>
    <cfRule type="duplicateValues" dxfId="45" priority="102"/>
  </conditionalFormatting>
  <conditionalFormatting sqref="E278:E290">
    <cfRule type="duplicateValues" dxfId="44" priority="91"/>
    <cfRule type="duplicateValues" dxfId="43" priority="92"/>
    <cfRule type="duplicateValues" dxfId="42" priority="93"/>
    <cfRule type="duplicateValues" dxfId="41" priority="94"/>
    <cfRule type="duplicateValues" dxfId="40" priority="95"/>
    <cfRule type="duplicateValues" dxfId="39" priority="96"/>
  </conditionalFormatting>
  <conditionalFormatting sqref="E291:E303">
    <cfRule type="duplicateValues" dxfId="38" priority="85"/>
    <cfRule type="duplicateValues" dxfId="37" priority="86"/>
    <cfRule type="duplicateValues" dxfId="36" priority="87"/>
    <cfRule type="duplicateValues" dxfId="35" priority="88"/>
    <cfRule type="duplicateValues" dxfId="34" priority="89"/>
    <cfRule type="duplicateValues" dxfId="33" priority="90"/>
  </conditionalFormatting>
  <conditionalFormatting sqref="E304:E329 E262:E277">
    <cfRule type="duplicateValues" dxfId="32" priority="103"/>
    <cfRule type="duplicateValues" dxfId="31" priority="104"/>
    <cfRule type="duplicateValues" dxfId="30" priority="105"/>
    <cfRule type="duplicateValues" dxfId="29" priority="106"/>
    <cfRule type="duplicateValues" dxfId="28" priority="107"/>
    <cfRule type="duplicateValues" dxfId="27" priority="108"/>
  </conditionalFormatting>
  <conditionalFormatting sqref="E254:E329">
    <cfRule type="duplicateValues" dxfId="26" priority="84"/>
  </conditionalFormatting>
  <conditionalFormatting sqref="E415:E423">
    <cfRule type="duplicateValues" dxfId="25" priority="18"/>
    <cfRule type="duplicateValues" dxfId="24" priority="19"/>
  </conditionalFormatting>
  <conditionalFormatting sqref="E424">
    <cfRule type="duplicateValues" dxfId="23" priority="16"/>
    <cfRule type="duplicateValues" dxfId="22" priority="17"/>
  </conditionalFormatting>
  <conditionalFormatting sqref="E135:E157">
    <cfRule type="duplicateValues" dxfId="21" priority="14"/>
    <cfRule type="duplicateValues" dxfId="20" priority="15"/>
  </conditionalFormatting>
  <conditionalFormatting sqref="E133:E134 E158:E165">
    <cfRule type="duplicateValues" dxfId="19" priority="197"/>
    <cfRule type="duplicateValues" dxfId="18" priority="198"/>
    <cfRule type="duplicateValues" dxfId="17" priority="199"/>
    <cfRule type="duplicateValues" dxfId="16" priority="200"/>
    <cfRule type="duplicateValues" dxfId="15" priority="201"/>
    <cfRule type="duplicateValues" dxfId="14" priority="202"/>
  </conditionalFormatting>
  <conditionalFormatting sqref="E216:E228 E101:E134 E158:E204">
    <cfRule type="duplicateValues" dxfId="13" priority="209"/>
  </conditionalFormatting>
  <conditionalFormatting sqref="E347:E358">
    <cfRule type="duplicateValues" dxfId="12" priority="12"/>
    <cfRule type="duplicateValues" dxfId="11" priority="13"/>
  </conditionalFormatting>
  <conditionalFormatting sqref="E205">
    <cfRule type="duplicateValues" dxfId="10" priority="10"/>
    <cfRule type="duplicateValues" dxfId="9" priority="11"/>
  </conditionalFormatting>
  <conditionalFormatting sqref="E206:E215">
    <cfRule type="duplicateValues" dxfId="8" priority="8"/>
    <cfRule type="duplicateValues" dxfId="7" priority="9"/>
  </conditionalFormatting>
  <conditionalFormatting sqref="D252">
    <cfRule type="duplicateValues" dxfId="6" priority="6"/>
    <cfRule type="duplicateValues" dxfId="5" priority="7"/>
  </conditionalFormatting>
  <conditionalFormatting sqref="I85">
    <cfRule type="duplicateValues" dxfId="4" priority="5"/>
  </conditionalFormatting>
  <conditionalFormatting sqref="E47:E84">
    <cfRule type="duplicateValues" dxfId="3" priority="1"/>
    <cfRule type="duplicateValues" dxfId="2" priority="2"/>
  </conditionalFormatting>
  <conditionalFormatting sqref="E4:E46">
    <cfRule type="duplicateValues" dxfId="1" priority="274"/>
    <cfRule type="duplicateValues" dxfId="0" priority="275"/>
  </conditionalFormatting>
  <pageMargins left="0.70866141732283472" right="0.70866141732283472" top="0.74803149606299213" bottom="0.74803149606299213" header="0.31496062992125984" footer="0.31496062992125984"/>
  <pageSetup paperSize="9" scale="3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2</vt:i4>
      </vt:variant>
    </vt:vector>
  </HeadingPairs>
  <TitlesOfParts>
    <vt:vector size="5" baseType="lpstr">
      <vt:lpstr>과정리스트</vt:lpstr>
      <vt:lpstr>★샘플 콘텐츠★</vt:lpstr>
      <vt:lpstr>★대표과정(코스웨어)★</vt:lpstr>
      <vt:lpstr>'★대표과정(코스웨어)★'!Print_Titles</vt:lpstr>
      <vt:lpstr>과정리스트!Print_Titles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HRDK</dc:creator>
  <cp:lastModifiedBy>MULTICAMPUS</cp:lastModifiedBy>
  <cp:lastPrinted>2022-08-18T10:10:55Z</cp:lastPrinted>
  <dcterms:created xsi:type="dcterms:W3CDTF">2022-07-01T01:17:31Z</dcterms:created>
  <dcterms:modified xsi:type="dcterms:W3CDTF">2024-02-29T05:50:49Z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ies>
</file>